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updateLinks="always" defaultThemeVersion="124226"/>
  <bookViews>
    <workbookView xWindow="5895" yWindow="105" windowWidth="10200" windowHeight="3720"/>
  </bookViews>
  <sheets>
    <sheet name="表3-6" sheetId="1" r:id="rId1"/>
    <sheet name="表3-7" sheetId="5" r:id="rId2"/>
    <sheet name="表3-10" sheetId="6" r:id="rId3"/>
    <sheet name="表3-11" sheetId="7" r:id="rId4"/>
    <sheet name="表3-13" sheetId="8" r:id="rId5"/>
    <sheet name="交流线路段" sheetId="3" r:id="rId6"/>
    <sheet name="电缆线长度" sheetId="12" r:id="rId7"/>
    <sheet name="架空线长度" sheetId="11" r:id="rId8"/>
    <sheet name="线路" sheetId="2" r:id="rId9"/>
    <sheet name="配网开关（断路器+负荷开关）" sheetId="9" r:id="rId10"/>
    <sheet name="环网柜" sheetId="10" r:id="rId11"/>
    <sheet name="电力分区" sheetId="4" r:id="rId12"/>
  </sheets>
  <externalReferences>
    <externalReference r:id="rId13"/>
  </externalReferences>
  <definedNames>
    <definedName name="_xlnm._FilterDatabase" localSheetId="8" hidden="1">线路!$L$1:$L$108216</definedName>
  </definedNames>
  <calcPr calcId="144525"/>
</workbook>
</file>

<file path=xl/calcChain.xml><?xml version="1.0" encoding="utf-8"?>
<calcChain xmlns="http://schemas.openxmlformats.org/spreadsheetml/2006/main">
  <c r="G478" i="2" l="1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A3" i="11"/>
  <c r="B3" i="11"/>
  <c r="A4" i="11"/>
  <c r="B4" i="11"/>
  <c r="A5" i="11"/>
  <c r="B5" i="11"/>
  <c r="A6" i="11"/>
  <c r="B6" i="11"/>
  <c r="A7" i="11"/>
  <c r="B7" i="11"/>
  <c r="A8" i="11"/>
  <c r="B8" i="11"/>
  <c r="A9" i="11"/>
  <c r="B9" i="11"/>
  <c r="A10" i="11"/>
  <c r="B10" i="11"/>
  <c r="A11" i="11"/>
  <c r="B11" i="11"/>
  <c r="A12" i="11"/>
  <c r="B12" i="11"/>
  <c r="A13" i="11"/>
  <c r="B13" i="11"/>
  <c r="A14" i="11"/>
  <c r="B14" i="11"/>
  <c r="A15" i="11"/>
  <c r="B15" i="11"/>
  <c r="A16" i="11"/>
  <c r="B16" i="11"/>
  <c r="A17" i="11"/>
  <c r="B17" i="11"/>
  <c r="A18" i="11"/>
  <c r="B18" i="11"/>
  <c r="A19" i="11"/>
  <c r="B19" i="11"/>
  <c r="A20" i="11"/>
  <c r="B20" i="11"/>
  <c r="A21" i="11"/>
  <c r="B21" i="11"/>
  <c r="A22" i="11"/>
  <c r="B22" i="11"/>
  <c r="A23" i="11"/>
  <c r="B23" i="11"/>
  <c r="A24" i="11"/>
  <c r="B24" i="11"/>
  <c r="A25" i="11"/>
  <c r="B25" i="11"/>
  <c r="A26" i="11"/>
  <c r="B26" i="11"/>
  <c r="A27" i="11"/>
  <c r="B27" i="11"/>
  <c r="A28" i="11"/>
  <c r="B28" i="11"/>
  <c r="A29" i="11"/>
  <c r="B29" i="11"/>
  <c r="A30" i="11"/>
  <c r="B30" i="11"/>
  <c r="A31" i="11"/>
  <c r="B31" i="11"/>
  <c r="A32" i="11"/>
  <c r="B32" i="11"/>
  <c r="A33" i="11"/>
  <c r="B33" i="11"/>
  <c r="A34" i="11"/>
  <c r="B34" i="11"/>
  <c r="A35" i="11"/>
  <c r="B35" i="11"/>
  <c r="A36" i="11"/>
  <c r="B36" i="11"/>
  <c r="A37" i="11"/>
  <c r="B37" i="11"/>
  <c r="A38" i="11"/>
  <c r="B38" i="11"/>
  <c r="A39" i="11"/>
  <c r="B39" i="11"/>
  <c r="A40" i="11"/>
  <c r="B40" i="11"/>
  <c r="A41" i="11"/>
  <c r="B41" i="11"/>
  <c r="A42" i="11"/>
  <c r="B42" i="11"/>
  <c r="A43" i="11"/>
  <c r="B43" i="11"/>
  <c r="A44" i="11"/>
  <c r="B44" i="11"/>
  <c r="A45" i="11"/>
  <c r="B45" i="11"/>
  <c r="A46" i="11"/>
  <c r="B46" i="11"/>
  <c r="A47" i="11"/>
  <c r="B47" i="11"/>
  <c r="A48" i="11"/>
  <c r="B48" i="11"/>
  <c r="A49" i="11"/>
  <c r="B49" i="11"/>
  <c r="A50" i="11"/>
  <c r="B50" i="11"/>
  <c r="A51" i="11"/>
  <c r="B51" i="11"/>
  <c r="A52" i="11"/>
  <c r="B52" i="11"/>
  <c r="A53" i="11"/>
  <c r="B53" i="11"/>
  <c r="A54" i="11"/>
  <c r="B54" i="11"/>
  <c r="A55" i="11"/>
  <c r="B55" i="11"/>
  <c r="A56" i="11"/>
  <c r="B56" i="11"/>
  <c r="A57" i="11"/>
  <c r="B57" i="11"/>
  <c r="A58" i="11"/>
  <c r="B58" i="11"/>
  <c r="A59" i="11"/>
  <c r="B59" i="11"/>
  <c r="A60" i="11"/>
  <c r="B60" i="11"/>
  <c r="A61" i="11"/>
  <c r="B61" i="11"/>
  <c r="A62" i="11"/>
  <c r="B62" i="11"/>
  <c r="A63" i="11"/>
  <c r="B63" i="11"/>
  <c r="A64" i="11"/>
  <c r="B64" i="11"/>
  <c r="A65" i="11"/>
  <c r="B65" i="11"/>
  <c r="A66" i="11"/>
  <c r="B66" i="11"/>
  <c r="A67" i="11"/>
  <c r="B67" i="11"/>
  <c r="A68" i="11"/>
  <c r="B68" i="11"/>
  <c r="A69" i="11"/>
  <c r="B69" i="11"/>
  <c r="A70" i="11"/>
  <c r="B70" i="11"/>
  <c r="A71" i="11"/>
  <c r="B71" i="11"/>
  <c r="A72" i="11"/>
  <c r="B72" i="11"/>
  <c r="A73" i="11"/>
  <c r="B73" i="11"/>
  <c r="A74" i="11"/>
  <c r="B74" i="11"/>
  <c r="A75" i="11"/>
  <c r="B75" i="11"/>
  <c r="A76" i="11"/>
  <c r="B76" i="11"/>
  <c r="A77" i="11"/>
  <c r="B77" i="11"/>
  <c r="A78" i="11"/>
  <c r="B78" i="11"/>
  <c r="A79" i="11"/>
  <c r="B79" i="11"/>
  <c r="A80" i="11"/>
  <c r="B80" i="11"/>
  <c r="A81" i="11"/>
  <c r="B81" i="11"/>
  <c r="A82" i="11"/>
  <c r="B82" i="11"/>
  <c r="A83" i="11"/>
  <c r="B83" i="11"/>
  <c r="A84" i="11"/>
  <c r="B84" i="11"/>
  <c r="A85" i="11"/>
  <c r="B85" i="11"/>
  <c r="A86" i="11"/>
  <c r="B86" i="11"/>
  <c r="A87" i="11"/>
  <c r="B87" i="11"/>
  <c r="A88" i="11"/>
  <c r="B88" i="11"/>
  <c r="A89" i="11"/>
  <c r="B89" i="11"/>
  <c r="A90" i="11"/>
  <c r="B90" i="11"/>
  <c r="A91" i="11"/>
  <c r="B91" i="11"/>
  <c r="A92" i="11"/>
  <c r="B92" i="11"/>
  <c r="A93" i="11"/>
  <c r="B93" i="11"/>
  <c r="A94" i="11"/>
  <c r="B94" i="11"/>
  <c r="A95" i="11"/>
  <c r="B95" i="11"/>
  <c r="A96" i="11"/>
  <c r="B96" i="11"/>
  <c r="A97" i="11"/>
  <c r="B97" i="11"/>
  <c r="A98" i="11"/>
  <c r="B98" i="11"/>
  <c r="A99" i="11"/>
  <c r="B99" i="11"/>
  <c r="A100" i="11"/>
  <c r="B100" i="11"/>
  <c r="A101" i="11"/>
  <c r="B101" i="11"/>
  <c r="A102" i="11"/>
  <c r="B102" i="11"/>
  <c r="A103" i="11"/>
  <c r="B103" i="11"/>
  <c r="A104" i="11"/>
  <c r="B104" i="11"/>
  <c r="A105" i="11"/>
  <c r="B105" i="11"/>
  <c r="A106" i="11"/>
  <c r="B106" i="11"/>
  <c r="A107" i="11"/>
  <c r="B107" i="11"/>
  <c r="A108" i="11"/>
  <c r="B108" i="11"/>
  <c r="A109" i="11"/>
  <c r="B109" i="11"/>
  <c r="A110" i="11"/>
  <c r="B110" i="11"/>
  <c r="A111" i="11"/>
  <c r="B111" i="11"/>
  <c r="A112" i="11"/>
  <c r="B112" i="11"/>
  <c r="A113" i="11"/>
  <c r="B113" i="11"/>
  <c r="A114" i="11"/>
  <c r="B114" i="11"/>
  <c r="A115" i="11"/>
  <c r="B115" i="11"/>
  <c r="A116" i="11"/>
  <c r="B116" i="11"/>
  <c r="A117" i="11"/>
  <c r="B117" i="11"/>
  <c r="A118" i="11"/>
  <c r="B118" i="11"/>
  <c r="A119" i="11"/>
  <c r="B119" i="11"/>
  <c r="A120" i="11"/>
  <c r="B120" i="11"/>
  <c r="A121" i="11"/>
  <c r="B121" i="11"/>
  <c r="A122" i="11"/>
  <c r="B122" i="11"/>
  <c r="A123" i="11"/>
  <c r="B123" i="11"/>
  <c r="A124" i="11"/>
  <c r="B124" i="11"/>
  <c r="A125" i="11"/>
  <c r="B125" i="11"/>
  <c r="A126" i="11"/>
  <c r="B126" i="11"/>
  <c r="A127" i="11"/>
  <c r="B127" i="11"/>
  <c r="A128" i="11"/>
  <c r="B128" i="11"/>
  <c r="A129" i="11"/>
  <c r="B129" i="11"/>
  <c r="A130" i="11"/>
  <c r="B130" i="11"/>
  <c r="A131" i="11"/>
  <c r="B131" i="11"/>
  <c r="A132" i="11"/>
  <c r="B132" i="11"/>
  <c r="A133" i="11"/>
  <c r="B133" i="11"/>
  <c r="A134" i="11"/>
  <c r="B134" i="11"/>
  <c r="A135" i="11"/>
  <c r="B135" i="11"/>
  <c r="A136" i="11"/>
  <c r="B136" i="11"/>
  <c r="A137" i="11"/>
  <c r="B137" i="11"/>
  <c r="A138" i="11"/>
  <c r="B138" i="11"/>
  <c r="A139" i="11"/>
  <c r="B139" i="11"/>
  <c r="A140" i="11"/>
  <c r="B140" i="11"/>
  <c r="A141" i="11"/>
  <c r="B141" i="11"/>
  <c r="A142" i="11"/>
  <c r="B142" i="11"/>
  <c r="A143" i="11"/>
  <c r="B143" i="11"/>
  <c r="A144" i="11"/>
  <c r="B144" i="11"/>
  <c r="A145" i="11"/>
  <c r="B145" i="11"/>
  <c r="A146" i="11"/>
  <c r="B146" i="11"/>
  <c r="A147" i="11"/>
  <c r="B147" i="11"/>
  <c r="A148" i="11"/>
  <c r="B148" i="11"/>
  <c r="A149" i="11"/>
  <c r="B149" i="11"/>
  <c r="A150" i="11"/>
  <c r="B150" i="11"/>
  <c r="A151" i="11"/>
  <c r="B151" i="11"/>
  <c r="A152" i="11"/>
  <c r="B152" i="11"/>
  <c r="A153" i="11"/>
  <c r="B153" i="11"/>
  <c r="A154" i="11"/>
  <c r="B154" i="11"/>
  <c r="A155" i="11"/>
  <c r="B155" i="11"/>
  <c r="A156" i="11"/>
  <c r="B156" i="11"/>
  <c r="A157" i="11"/>
  <c r="B157" i="11"/>
  <c r="A158" i="11"/>
  <c r="B158" i="11"/>
  <c r="A159" i="11"/>
  <c r="B159" i="11"/>
  <c r="A160" i="11"/>
  <c r="B160" i="11"/>
  <c r="A161" i="11"/>
  <c r="B161" i="11"/>
  <c r="A162" i="11"/>
  <c r="B162" i="11"/>
  <c r="A163" i="11"/>
  <c r="B163" i="11"/>
  <c r="A164" i="11"/>
  <c r="B164" i="11"/>
  <c r="A165" i="11"/>
  <c r="B165" i="11"/>
  <c r="A166" i="11"/>
  <c r="B166" i="11"/>
  <c r="A167" i="11"/>
  <c r="B167" i="11"/>
  <c r="A168" i="11"/>
  <c r="B168" i="11"/>
  <c r="A169" i="11"/>
  <c r="B169" i="11"/>
  <c r="A170" i="11"/>
  <c r="B170" i="11"/>
  <c r="A171" i="11"/>
  <c r="B171" i="11"/>
  <c r="A172" i="11"/>
  <c r="B172" i="11"/>
  <c r="A173" i="11"/>
  <c r="B173" i="11"/>
  <c r="A174" i="11"/>
  <c r="B174" i="11"/>
  <c r="A175" i="11"/>
  <c r="B175" i="11"/>
  <c r="A176" i="11"/>
  <c r="B176" i="11"/>
  <c r="A177" i="11"/>
  <c r="B177" i="11"/>
  <c r="A178" i="11"/>
  <c r="B178" i="11"/>
  <c r="A179" i="11"/>
  <c r="B179" i="11"/>
  <c r="A180" i="11"/>
  <c r="B180" i="11"/>
  <c r="A181" i="11"/>
  <c r="B181" i="11"/>
  <c r="A182" i="11"/>
  <c r="B182" i="11"/>
  <c r="A183" i="11"/>
  <c r="B183" i="11"/>
  <c r="A184" i="11"/>
  <c r="B184" i="11"/>
  <c r="A185" i="11"/>
  <c r="B185" i="11"/>
  <c r="A186" i="11"/>
  <c r="B186" i="11"/>
  <c r="A187" i="11"/>
  <c r="B187" i="11"/>
  <c r="A188" i="11"/>
  <c r="B188" i="11"/>
  <c r="A189" i="11"/>
  <c r="B189" i="11"/>
  <c r="A190" i="11"/>
  <c r="B190" i="11"/>
  <c r="A191" i="11"/>
  <c r="B191" i="11"/>
  <c r="A192" i="11"/>
  <c r="B192" i="11"/>
  <c r="A193" i="11"/>
  <c r="B193" i="11"/>
  <c r="A194" i="11"/>
  <c r="B194" i="11"/>
  <c r="A195" i="11"/>
  <c r="B195" i="11"/>
  <c r="A196" i="11"/>
  <c r="B196" i="11"/>
  <c r="A197" i="11"/>
  <c r="B197" i="11"/>
  <c r="A198" i="11"/>
  <c r="B198" i="11"/>
  <c r="A199" i="11"/>
  <c r="B199" i="11"/>
  <c r="A200" i="11"/>
  <c r="B200" i="11"/>
  <c r="A201" i="11"/>
  <c r="B201" i="11"/>
  <c r="A202" i="11"/>
  <c r="B202" i="11"/>
  <c r="A203" i="11"/>
  <c r="B203" i="11"/>
  <c r="A204" i="11"/>
  <c r="B204" i="11"/>
  <c r="A205" i="11"/>
  <c r="B205" i="11"/>
  <c r="A206" i="11"/>
  <c r="B206" i="11"/>
  <c r="A207" i="11"/>
  <c r="B207" i="11"/>
  <c r="A208" i="11"/>
  <c r="B208" i="11"/>
  <c r="A209" i="11"/>
  <c r="B209" i="11"/>
  <c r="A210" i="11"/>
  <c r="B210" i="11"/>
  <c r="A211" i="11"/>
  <c r="B211" i="11"/>
  <c r="A212" i="11"/>
  <c r="B212" i="11"/>
  <c r="A213" i="11"/>
  <c r="B213" i="11"/>
  <c r="A214" i="11"/>
  <c r="B214" i="11"/>
  <c r="A215" i="11"/>
  <c r="B215" i="11"/>
  <c r="A216" i="11"/>
  <c r="B216" i="11"/>
  <c r="A217" i="11"/>
  <c r="B217" i="11"/>
  <c r="A218" i="11"/>
  <c r="B218" i="11"/>
  <c r="A219" i="11"/>
  <c r="B219" i="11"/>
  <c r="A220" i="11"/>
  <c r="B220" i="11"/>
  <c r="A221" i="11"/>
  <c r="B221" i="11"/>
  <c r="A222" i="11"/>
  <c r="B222" i="11"/>
  <c r="A223" i="11"/>
  <c r="B223" i="11"/>
  <c r="A224" i="11"/>
  <c r="B224" i="11"/>
  <c r="A225" i="11"/>
  <c r="B225" i="11"/>
  <c r="A226" i="11"/>
  <c r="B226" i="11"/>
  <c r="A227" i="11"/>
  <c r="B227" i="11"/>
  <c r="A228" i="11"/>
  <c r="B228" i="11"/>
  <c r="A229" i="11"/>
  <c r="B229" i="11"/>
  <c r="A230" i="11"/>
  <c r="B230" i="11"/>
  <c r="A231" i="11"/>
  <c r="B231" i="11"/>
  <c r="A232" i="11"/>
  <c r="B232" i="11"/>
  <c r="A233" i="11"/>
  <c r="B233" i="11"/>
  <c r="A234" i="11"/>
  <c r="B234" i="11"/>
  <c r="A235" i="11"/>
  <c r="B235" i="11"/>
  <c r="A236" i="11"/>
  <c r="B236" i="11"/>
  <c r="A237" i="11"/>
  <c r="B237" i="11"/>
  <c r="A238" i="11"/>
  <c r="B238" i="11"/>
  <c r="A239" i="11"/>
  <c r="B239" i="11"/>
  <c r="A240" i="11"/>
  <c r="B240" i="11"/>
  <c r="A241" i="11"/>
  <c r="B241" i="11"/>
  <c r="A242" i="11"/>
  <c r="B242" i="11"/>
  <c r="A243" i="11"/>
  <c r="B243" i="11"/>
  <c r="A244" i="11"/>
  <c r="B244" i="11"/>
  <c r="A245" i="11"/>
  <c r="B245" i="11"/>
  <c r="A246" i="11"/>
  <c r="B246" i="11"/>
  <c r="A247" i="11"/>
  <c r="B247" i="11"/>
  <c r="A248" i="11"/>
  <c r="B248" i="11"/>
  <c r="A249" i="11"/>
  <c r="B249" i="11"/>
  <c r="A250" i="11"/>
  <c r="B250" i="11"/>
  <c r="A251" i="11"/>
  <c r="B251" i="11"/>
  <c r="A252" i="11"/>
  <c r="B252" i="11"/>
  <c r="A253" i="11"/>
  <c r="B253" i="11"/>
  <c r="A254" i="11"/>
  <c r="B254" i="11"/>
  <c r="A255" i="11"/>
  <c r="B255" i="11"/>
  <c r="A256" i="11"/>
  <c r="B256" i="11"/>
  <c r="A257" i="11"/>
  <c r="B257" i="11"/>
  <c r="A258" i="11"/>
  <c r="B258" i="11"/>
  <c r="A259" i="11"/>
  <c r="B259" i="11"/>
  <c r="A260" i="11"/>
  <c r="B260" i="11"/>
  <c r="A261" i="11"/>
  <c r="B261" i="11"/>
  <c r="A262" i="11"/>
  <c r="B262" i="11"/>
  <c r="A263" i="11"/>
  <c r="B263" i="11"/>
  <c r="A264" i="11"/>
  <c r="B264" i="11"/>
  <c r="A265" i="11"/>
  <c r="B265" i="11"/>
  <c r="A266" i="11"/>
  <c r="B266" i="11"/>
  <c r="A267" i="11"/>
  <c r="B267" i="11"/>
  <c r="A268" i="11"/>
  <c r="B268" i="11"/>
  <c r="A269" i="11"/>
  <c r="B269" i="11"/>
  <c r="A270" i="11"/>
  <c r="B270" i="11"/>
  <c r="A271" i="11"/>
  <c r="B271" i="11"/>
  <c r="A272" i="11"/>
  <c r="B272" i="11"/>
  <c r="A273" i="11"/>
  <c r="B273" i="11"/>
  <c r="A274" i="11"/>
  <c r="B274" i="11"/>
  <c r="A275" i="11"/>
  <c r="B275" i="11"/>
  <c r="A276" i="11"/>
  <c r="B276" i="11"/>
  <c r="A277" i="11"/>
  <c r="B277" i="11"/>
  <c r="A278" i="11"/>
  <c r="B278" i="11"/>
  <c r="A279" i="11"/>
  <c r="B279" i="11"/>
  <c r="A280" i="11"/>
  <c r="B280" i="11"/>
  <c r="A281" i="11"/>
  <c r="B281" i="11"/>
  <c r="A282" i="11"/>
  <c r="B282" i="11"/>
  <c r="A283" i="11"/>
  <c r="B283" i="11"/>
  <c r="A284" i="11"/>
  <c r="B284" i="11"/>
  <c r="A285" i="11"/>
  <c r="B285" i="11"/>
  <c r="A286" i="11"/>
  <c r="B286" i="11"/>
  <c r="A287" i="11"/>
  <c r="B287" i="11"/>
  <c r="A288" i="11"/>
  <c r="B288" i="11"/>
  <c r="A289" i="11"/>
  <c r="B289" i="11"/>
  <c r="A290" i="11"/>
  <c r="B290" i="11"/>
  <c r="A291" i="11"/>
  <c r="B291" i="11"/>
  <c r="A292" i="11"/>
  <c r="B292" i="11"/>
  <c r="A293" i="11"/>
  <c r="B293" i="11"/>
  <c r="A294" i="11"/>
  <c r="B294" i="11"/>
  <c r="A295" i="11"/>
  <c r="B295" i="11"/>
  <c r="A296" i="11"/>
  <c r="B296" i="11"/>
  <c r="A297" i="11"/>
  <c r="B297" i="11"/>
  <c r="A298" i="11"/>
  <c r="B298" i="11"/>
  <c r="A299" i="11"/>
  <c r="B299" i="11"/>
  <c r="A300" i="11"/>
  <c r="B300" i="11"/>
  <c r="A301" i="11"/>
  <c r="B301" i="11"/>
  <c r="A302" i="11"/>
  <c r="B302" i="11"/>
  <c r="A303" i="11"/>
  <c r="B303" i="11"/>
  <c r="A304" i="11"/>
  <c r="B304" i="11"/>
  <c r="A305" i="11"/>
  <c r="B305" i="11"/>
  <c r="A306" i="11"/>
  <c r="B306" i="11"/>
  <c r="A307" i="11"/>
  <c r="B307" i="11"/>
  <c r="A308" i="11"/>
  <c r="B308" i="11"/>
  <c r="A309" i="11"/>
  <c r="B309" i="11"/>
  <c r="A310" i="11"/>
  <c r="B310" i="11"/>
  <c r="A311" i="11"/>
  <c r="B311" i="11"/>
  <c r="A312" i="11"/>
  <c r="B312" i="11"/>
  <c r="A313" i="11"/>
  <c r="B313" i="11"/>
  <c r="A314" i="11"/>
  <c r="B314" i="11"/>
  <c r="A315" i="11"/>
  <c r="B315" i="11"/>
  <c r="A316" i="11"/>
  <c r="B316" i="11"/>
  <c r="A317" i="11"/>
  <c r="B317" i="11"/>
  <c r="A318" i="11"/>
  <c r="B318" i="11"/>
  <c r="A319" i="11"/>
  <c r="B319" i="11"/>
  <c r="A320" i="11"/>
  <c r="B320" i="11"/>
  <c r="A321" i="11"/>
  <c r="B321" i="11"/>
  <c r="A322" i="11"/>
  <c r="B322" i="11"/>
  <c r="A323" i="11"/>
  <c r="B323" i="11"/>
  <c r="A324" i="11"/>
  <c r="B324" i="11"/>
  <c r="A325" i="11"/>
  <c r="B325" i="11"/>
  <c r="A326" i="11"/>
  <c r="B326" i="11"/>
  <c r="A327" i="11"/>
  <c r="B327" i="11"/>
  <c r="A328" i="11"/>
  <c r="B328" i="11"/>
  <c r="A329" i="11"/>
  <c r="B329" i="11"/>
  <c r="A330" i="11"/>
  <c r="B330" i="11"/>
  <c r="A331" i="11"/>
  <c r="B331" i="11"/>
  <c r="A332" i="11"/>
  <c r="B332" i="11"/>
  <c r="A333" i="11"/>
  <c r="B333" i="11"/>
  <c r="A334" i="11"/>
  <c r="B334" i="11"/>
  <c r="A335" i="11"/>
  <c r="B335" i="11"/>
  <c r="A336" i="11"/>
  <c r="B336" i="11"/>
  <c r="A337" i="11"/>
  <c r="B337" i="11"/>
  <c r="A338" i="11"/>
  <c r="B338" i="11"/>
  <c r="A339" i="11"/>
  <c r="B339" i="11"/>
  <c r="A340" i="11"/>
  <c r="B340" i="11"/>
  <c r="A341" i="11"/>
  <c r="B341" i="11"/>
  <c r="A342" i="11"/>
  <c r="B342" i="11"/>
  <c r="A343" i="11"/>
  <c r="B343" i="11"/>
  <c r="A344" i="11"/>
  <c r="B344" i="11"/>
  <c r="A345" i="11"/>
  <c r="B345" i="11"/>
  <c r="A346" i="11"/>
  <c r="B346" i="11"/>
  <c r="A347" i="11"/>
  <c r="B347" i="11"/>
  <c r="A348" i="11"/>
  <c r="B348" i="11"/>
  <c r="A349" i="11"/>
  <c r="B349" i="11"/>
  <c r="A350" i="11"/>
  <c r="B350" i="11"/>
  <c r="A351" i="11"/>
  <c r="B351" i="11"/>
  <c r="A352" i="11"/>
  <c r="B352" i="11"/>
  <c r="A353" i="11"/>
  <c r="B353" i="11"/>
  <c r="A354" i="11"/>
  <c r="B354" i="11"/>
  <c r="A355" i="11"/>
  <c r="B355" i="11"/>
  <c r="A356" i="11"/>
  <c r="B356" i="11"/>
  <c r="A357" i="11"/>
  <c r="B357" i="11"/>
  <c r="A358" i="11"/>
  <c r="B358" i="11"/>
  <c r="A359" i="11"/>
  <c r="B359" i="11"/>
  <c r="A360" i="11"/>
  <c r="B360" i="11"/>
  <c r="A361" i="11"/>
  <c r="B361" i="11"/>
  <c r="A362" i="11"/>
  <c r="B362" i="11"/>
  <c r="A363" i="11"/>
  <c r="B363" i="11"/>
  <c r="A364" i="11"/>
  <c r="B364" i="11"/>
  <c r="A365" i="11"/>
  <c r="B365" i="11"/>
  <c r="A366" i="11"/>
  <c r="B366" i="11"/>
  <c r="A367" i="11"/>
  <c r="B367" i="11"/>
  <c r="A368" i="11"/>
  <c r="B368" i="11"/>
  <c r="A369" i="11"/>
  <c r="B369" i="11"/>
  <c r="A370" i="11"/>
  <c r="B370" i="11"/>
  <c r="A371" i="11"/>
  <c r="B371" i="11"/>
  <c r="A372" i="11"/>
  <c r="B372" i="11"/>
  <c r="A373" i="11"/>
  <c r="B373" i="11"/>
  <c r="A374" i="11"/>
  <c r="B374" i="11"/>
  <c r="A375" i="11"/>
  <c r="B375" i="11"/>
  <c r="A376" i="11"/>
  <c r="B376" i="11"/>
  <c r="A377" i="11"/>
  <c r="B377" i="11"/>
  <c r="A378" i="11"/>
  <c r="B378" i="11"/>
  <c r="A379" i="11"/>
  <c r="B379" i="11"/>
  <c r="A380" i="11"/>
  <c r="B380" i="11"/>
  <c r="A381" i="11"/>
  <c r="B381" i="11"/>
  <c r="A382" i="11"/>
  <c r="B382" i="11"/>
  <c r="A383" i="11"/>
  <c r="B383" i="11"/>
  <c r="A384" i="11"/>
  <c r="B384" i="11"/>
  <c r="A385" i="11"/>
  <c r="B385" i="11"/>
  <c r="A386" i="11"/>
  <c r="B386" i="11"/>
  <c r="A387" i="11"/>
  <c r="B387" i="11"/>
  <c r="A388" i="11"/>
  <c r="B388" i="11"/>
  <c r="A389" i="11"/>
  <c r="B389" i="11"/>
  <c r="A390" i="11"/>
  <c r="B390" i="11"/>
  <c r="A391" i="11"/>
  <c r="B391" i="11"/>
  <c r="A392" i="11"/>
  <c r="B392" i="11"/>
  <c r="A393" i="11"/>
  <c r="B393" i="11"/>
  <c r="A394" i="11"/>
  <c r="B394" i="11"/>
  <c r="A395" i="11"/>
  <c r="B395" i="11"/>
  <c r="A396" i="11"/>
  <c r="B396" i="11"/>
  <c r="A397" i="11"/>
  <c r="B397" i="11"/>
  <c r="A398" i="11"/>
  <c r="B398" i="11"/>
  <c r="A399" i="11"/>
  <c r="B399" i="11"/>
  <c r="A400" i="11"/>
  <c r="B400" i="11"/>
  <c r="A401" i="11"/>
  <c r="B401" i="11"/>
  <c r="A402" i="11"/>
  <c r="B402" i="11"/>
  <c r="A403" i="11"/>
  <c r="B403" i="11"/>
  <c r="A404" i="11"/>
  <c r="B404" i="11"/>
  <c r="A405" i="11"/>
  <c r="B405" i="11"/>
  <c r="A406" i="11"/>
  <c r="B406" i="11"/>
  <c r="A407" i="11"/>
  <c r="B407" i="11"/>
  <c r="A408" i="11"/>
  <c r="B408" i="11"/>
  <c r="A409" i="11"/>
  <c r="B409" i="11"/>
  <c r="A410" i="11"/>
  <c r="B410" i="11"/>
  <c r="A411" i="11"/>
  <c r="B411" i="11"/>
  <c r="A412" i="11"/>
  <c r="B412" i="11"/>
  <c r="A413" i="11"/>
  <c r="B413" i="11"/>
  <c r="A414" i="11"/>
  <c r="B414" i="11"/>
  <c r="A415" i="11"/>
  <c r="B415" i="11"/>
  <c r="A416" i="11"/>
  <c r="B416" i="11"/>
  <c r="A417" i="11"/>
  <c r="B417" i="11"/>
  <c r="A418" i="11"/>
  <c r="B418" i="11"/>
  <c r="A419" i="11"/>
  <c r="B419" i="11"/>
  <c r="A420" i="11"/>
  <c r="B420" i="11"/>
  <c r="A421" i="11"/>
  <c r="B421" i="11"/>
  <c r="A422" i="11"/>
  <c r="B422" i="11"/>
  <c r="A423" i="11"/>
  <c r="B423" i="11"/>
  <c r="A424" i="11"/>
  <c r="B424" i="11"/>
  <c r="A425" i="11"/>
  <c r="B425" i="11"/>
  <c r="A426" i="11"/>
  <c r="B426" i="11"/>
  <c r="A427" i="11"/>
  <c r="B427" i="11"/>
  <c r="A428" i="11"/>
  <c r="B428" i="11"/>
  <c r="A429" i="11"/>
  <c r="B429" i="11"/>
  <c r="A430" i="11"/>
  <c r="B430" i="11"/>
  <c r="A431" i="11"/>
  <c r="B431" i="11"/>
  <c r="A432" i="11"/>
  <c r="B432" i="11"/>
  <c r="A433" i="11"/>
  <c r="B433" i="11"/>
  <c r="A434" i="11"/>
  <c r="B434" i="11"/>
  <c r="A435" i="11"/>
  <c r="B435" i="11"/>
  <c r="A436" i="11"/>
  <c r="B436" i="11"/>
  <c r="A437" i="11"/>
  <c r="B437" i="11"/>
  <c r="A438" i="11"/>
  <c r="B438" i="11"/>
  <c r="A439" i="11"/>
  <c r="B439" i="11"/>
  <c r="A440" i="11"/>
  <c r="B440" i="11"/>
  <c r="A441" i="11"/>
  <c r="B441" i="11"/>
  <c r="A442" i="11"/>
  <c r="B442" i="11"/>
  <c r="A443" i="11"/>
  <c r="B443" i="11"/>
  <c r="A444" i="11"/>
  <c r="B444" i="11"/>
  <c r="A445" i="11"/>
  <c r="B445" i="11"/>
  <c r="A446" i="11"/>
  <c r="B446" i="11"/>
  <c r="A447" i="11"/>
  <c r="B447" i="11"/>
  <c r="A448" i="11"/>
  <c r="B448" i="11"/>
  <c r="A449" i="11"/>
  <c r="B449" i="11"/>
  <c r="A450" i="11"/>
  <c r="B450" i="11"/>
  <c r="A451" i="11"/>
  <c r="B451" i="11"/>
  <c r="A452" i="11"/>
  <c r="B452" i="11"/>
  <c r="A453" i="11"/>
  <c r="B453" i="11"/>
  <c r="A454" i="11"/>
  <c r="B454" i="11"/>
  <c r="A455" i="11"/>
  <c r="B455" i="11"/>
  <c r="A456" i="11"/>
  <c r="B456" i="11"/>
  <c r="A457" i="11"/>
  <c r="B457" i="11"/>
  <c r="A458" i="11"/>
  <c r="B458" i="11"/>
  <c r="A459" i="11"/>
  <c r="B459" i="11"/>
  <c r="A460" i="11"/>
  <c r="B460" i="11"/>
  <c r="A461" i="11"/>
  <c r="B461" i="11"/>
  <c r="A462" i="11"/>
  <c r="B462" i="11"/>
  <c r="A463" i="11"/>
  <c r="B463" i="11"/>
  <c r="A464" i="11"/>
  <c r="B464" i="11"/>
  <c r="A465" i="11"/>
  <c r="B465" i="11"/>
  <c r="A466" i="11"/>
  <c r="B466" i="11"/>
  <c r="A467" i="11"/>
  <c r="B467" i="11"/>
  <c r="A468" i="11"/>
  <c r="B468" i="11"/>
  <c r="A469" i="11"/>
  <c r="B469" i="11"/>
  <c r="A470" i="11"/>
  <c r="B470" i="11"/>
  <c r="A471" i="11"/>
  <c r="B471" i="11"/>
  <c r="A472" i="11"/>
  <c r="B472" i="11"/>
  <c r="A473" i="11"/>
  <c r="B473" i="11"/>
  <c r="A474" i="11"/>
  <c r="B474" i="11"/>
  <c r="A475" i="11"/>
  <c r="B475" i="11"/>
  <c r="A476" i="11"/>
  <c r="B476" i="11"/>
  <c r="A477" i="11"/>
  <c r="B477" i="11"/>
  <c r="A478" i="11"/>
  <c r="B478" i="11"/>
  <c r="A479" i="11"/>
  <c r="B479" i="11"/>
  <c r="A480" i="11"/>
  <c r="B480" i="11"/>
  <c r="A481" i="11"/>
  <c r="B481" i="11"/>
  <c r="A482" i="11"/>
  <c r="B482" i="11"/>
  <c r="A483" i="11"/>
  <c r="B483" i="11"/>
  <c r="A484" i="11"/>
  <c r="B484" i="11"/>
  <c r="A485" i="11"/>
  <c r="B485" i="11"/>
  <c r="A486" i="11"/>
  <c r="B486" i="11"/>
  <c r="A487" i="11"/>
  <c r="B487" i="11"/>
  <c r="A488" i="11"/>
  <c r="B488" i="11"/>
  <c r="A489" i="11"/>
  <c r="B489" i="11"/>
  <c r="A490" i="11"/>
  <c r="B490" i="11"/>
  <c r="A491" i="11"/>
  <c r="B491" i="11"/>
  <c r="A492" i="11"/>
  <c r="B492" i="11"/>
  <c r="A493" i="11"/>
  <c r="B493" i="11"/>
  <c r="A494" i="11"/>
  <c r="B494" i="11"/>
  <c r="A495" i="11"/>
  <c r="B495" i="11"/>
  <c r="A496" i="11"/>
  <c r="B496" i="11"/>
  <c r="A497" i="11"/>
  <c r="B497" i="11"/>
  <c r="A498" i="11"/>
  <c r="B498" i="11"/>
  <c r="A499" i="11"/>
  <c r="B499" i="11"/>
  <c r="A500" i="11"/>
  <c r="B500" i="11"/>
  <c r="A501" i="11"/>
  <c r="B501" i="11"/>
  <c r="A502" i="11"/>
  <c r="B502" i="11"/>
  <c r="A503" i="11"/>
  <c r="B503" i="11"/>
  <c r="A504" i="11"/>
  <c r="B504" i="11"/>
  <c r="A505" i="11"/>
  <c r="B505" i="11"/>
  <c r="A506" i="11"/>
  <c r="B506" i="11"/>
  <c r="A507" i="11"/>
  <c r="B507" i="11"/>
  <c r="A508" i="11"/>
  <c r="B508" i="11"/>
  <c r="A509" i="11"/>
  <c r="B509" i="11"/>
  <c r="A510" i="11"/>
  <c r="B510" i="11"/>
  <c r="A511" i="11"/>
  <c r="B511" i="11"/>
  <c r="A512" i="11"/>
  <c r="B512" i="11"/>
  <c r="A513" i="11"/>
  <c r="B513" i="11"/>
  <c r="A514" i="11"/>
  <c r="B514" i="11"/>
  <c r="A515" i="11"/>
  <c r="B515" i="11"/>
  <c r="A516" i="11"/>
  <c r="B516" i="11"/>
  <c r="A517" i="11"/>
  <c r="B517" i="11"/>
  <c r="A518" i="11"/>
  <c r="B518" i="11"/>
  <c r="A519" i="11"/>
  <c r="B519" i="11"/>
  <c r="A520" i="11"/>
  <c r="B520" i="11"/>
  <c r="A521" i="11"/>
  <c r="B521" i="11"/>
  <c r="A522" i="11"/>
  <c r="B522" i="11"/>
  <c r="A523" i="11"/>
  <c r="B523" i="11"/>
  <c r="A524" i="11"/>
  <c r="B524" i="11"/>
  <c r="A525" i="11"/>
  <c r="B525" i="11"/>
  <c r="A526" i="11"/>
  <c r="B526" i="11"/>
  <c r="A527" i="11"/>
  <c r="B527" i="11"/>
  <c r="A528" i="11"/>
  <c r="B528" i="11"/>
  <c r="A529" i="11"/>
  <c r="B529" i="11"/>
  <c r="A530" i="11"/>
  <c r="B530" i="11"/>
  <c r="A531" i="11"/>
  <c r="B531" i="11"/>
  <c r="A532" i="11"/>
  <c r="B532" i="11"/>
  <c r="A533" i="11"/>
  <c r="B533" i="11"/>
  <c r="A534" i="11"/>
  <c r="B534" i="11"/>
  <c r="A535" i="11"/>
  <c r="B535" i="11"/>
  <c r="A536" i="11"/>
  <c r="B536" i="11"/>
  <c r="A537" i="11"/>
  <c r="B537" i="11"/>
  <c r="A538" i="11"/>
  <c r="B538" i="11"/>
  <c r="A539" i="11"/>
  <c r="B539" i="11"/>
  <c r="A540" i="11"/>
  <c r="B540" i="11"/>
  <c r="A541" i="11"/>
  <c r="B541" i="11"/>
  <c r="A542" i="11"/>
  <c r="B542" i="11"/>
  <c r="A543" i="11"/>
  <c r="B543" i="11"/>
  <c r="A544" i="11"/>
  <c r="B544" i="11"/>
  <c r="A545" i="11"/>
  <c r="B545" i="11"/>
  <c r="A546" i="11"/>
  <c r="B546" i="11"/>
  <c r="A547" i="11"/>
  <c r="B547" i="11"/>
  <c r="A548" i="11"/>
  <c r="B548" i="11"/>
  <c r="A549" i="11"/>
  <c r="B549" i="11"/>
  <c r="A550" i="11"/>
  <c r="B550" i="11"/>
  <c r="A551" i="11"/>
  <c r="B551" i="11"/>
  <c r="A552" i="11"/>
  <c r="B552" i="11"/>
  <c r="A553" i="11"/>
  <c r="B553" i="11"/>
  <c r="A554" i="11"/>
  <c r="B554" i="11"/>
  <c r="A555" i="11"/>
  <c r="B555" i="11"/>
  <c r="A556" i="11"/>
  <c r="B556" i="11"/>
  <c r="A557" i="11"/>
  <c r="B557" i="11"/>
  <c r="A558" i="11"/>
  <c r="B558" i="11"/>
  <c r="A559" i="11"/>
  <c r="B559" i="11"/>
  <c r="A560" i="11"/>
  <c r="B560" i="11"/>
  <c r="A561" i="11"/>
  <c r="B561" i="11"/>
  <c r="A562" i="11"/>
  <c r="B562" i="11"/>
  <c r="A563" i="11"/>
  <c r="B563" i="11"/>
  <c r="A564" i="11"/>
  <c r="B564" i="11"/>
  <c r="A565" i="11"/>
  <c r="B565" i="11"/>
  <c r="A566" i="11"/>
  <c r="B566" i="11"/>
  <c r="A567" i="11"/>
  <c r="B567" i="11"/>
  <c r="A568" i="11"/>
  <c r="B568" i="11"/>
  <c r="A569" i="11"/>
  <c r="B569" i="11"/>
  <c r="A570" i="11"/>
  <c r="B570" i="11"/>
  <c r="A571" i="11"/>
  <c r="B571" i="11"/>
  <c r="A572" i="11"/>
  <c r="B572" i="11"/>
  <c r="A573" i="11"/>
  <c r="B573" i="11"/>
  <c r="A574" i="11"/>
  <c r="B574" i="11"/>
  <c r="A575" i="11"/>
  <c r="B575" i="11"/>
  <c r="A576" i="11"/>
  <c r="B576" i="11"/>
  <c r="A577" i="11"/>
  <c r="B577" i="11"/>
  <c r="A578" i="11"/>
  <c r="B578" i="11"/>
  <c r="A579" i="11"/>
  <c r="B579" i="11"/>
  <c r="A580" i="11"/>
  <c r="B580" i="11"/>
  <c r="A581" i="11"/>
  <c r="B581" i="11"/>
  <c r="A582" i="11"/>
  <c r="B582" i="11"/>
  <c r="A583" i="11"/>
  <c r="B583" i="11"/>
  <c r="A584" i="11"/>
  <c r="B584" i="11"/>
  <c r="A585" i="11"/>
  <c r="B585" i="11"/>
  <c r="A586" i="11"/>
  <c r="B586" i="11"/>
  <c r="A587" i="11"/>
  <c r="B587" i="11"/>
  <c r="A588" i="11"/>
  <c r="B588" i="11"/>
  <c r="A589" i="11"/>
  <c r="B589" i="11"/>
  <c r="A590" i="11"/>
  <c r="B590" i="11"/>
  <c r="A591" i="11"/>
  <c r="B591" i="11"/>
  <c r="A592" i="11"/>
  <c r="B592" i="11"/>
  <c r="A593" i="11"/>
  <c r="B593" i="11"/>
  <c r="A594" i="11"/>
  <c r="B594" i="11"/>
  <c r="A595" i="11"/>
  <c r="B595" i="11"/>
  <c r="A596" i="11"/>
  <c r="B596" i="11"/>
  <c r="A597" i="11"/>
  <c r="B597" i="11"/>
  <c r="A598" i="11"/>
  <c r="B598" i="11"/>
  <c r="A599" i="11"/>
  <c r="B599" i="11"/>
  <c r="A600" i="11"/>
  <c r="B600" i="11"/>
  <c r="A601" i="11"/>
  <c r="B601" i="11"/>
  <c r="A602" i="11"/>
  <c r="B602" i="11"/>
  <c r="A603" i="11"/>
  <c r="B603" i="11"/>
  <c r="A604" i="11"/>
  <c r="B604" i="11"/>
  <c r="A605" i="11"/>
  <c r="B605" i="11"/>
  <c r="A606" i="11"/>
  <c r="B606" i="11"/>
  <c r="A607" i="11"/>
  <c r="B607" i="11"/>
  <c r="A608" i="11"/>
  <c r="B608" i="11"/>
  <c r="A609" i="11"/>
  <c r="B609" i="11"/>
  <c r="A610" i="11"/>
  <c r="B610" i="11"/>
  <c r="A611" i="11"/>
  <c r="B611" i="11"/>
  <c r="A612" i="11"/>
  <c r="B612" i="11"/>
  <c r="A613" i="11"/>
  <c r="B613" i="11"/>
  <c r="A614" i="11"/>
  <c r="B614" i="11"/>
  <c r="A615" i="11"/>
  <c r="B615" i="11"/>
  <c r="A616" i="11"/>
  <c r="B616" i="11"/>
  <c r="A617" i="11"/>
  <c r="B617" i="11"/>
  <c r="A618" i="11"/>
  <c r="B618" i="11"/>
  <c r="A619" i="11"/>
  <c r="B619" i="11"/>
  <c r="A620" i="11"/>
  <c r="B620" i="11"/>
  <c r="A621" i="11"/>
  <c r="B621" i="11"/>
  <c r="A622" i="11"/>
  <c r="B622" i="11"/>
  <c r="A623" i="11"/>
  <c r="B623" i="11"/>
  <c r="A624" i="11"/>
  <c r="B624" i="11"/>
  <c r="A625" i="11"/>
  <c r="B625" i="11"/>
  <c r="A626" i="11"/>
  <c r="B626" i="11"/>
  <c r="A627" i="11"/>
  <c r="B627" i="11"/>
  <c r="A628" i="11"/>
  <c r="B628" i="11"/>
  <c r="A629" i="11"/>
  <c r="B629" i="11"/>
  <c r="A630" i="11"/>
  <c r="B630" i="11"/>
  <c r="A631" i="11"/>
  <c r="B631" i="11"/>
  <c r="A632" i="11"/>
  <c r="B632" i="11"/>
  <c r="A633" i="11"/>
  <c r="B633" i="11"/>
  <c r="A634" i="11"/>
  <c r="B634" i="11"/>
  <c r="A635" i="11"/>
  <c r="B635" i="11"/>
  <c r="A636" i="11"/>
  <c r="B636" i="11"/>
  <c r="A637" i="11"/>
  <c r="B637" i="11"/>
  <c r="A638" i="11"/>
  <c r="B638" i="11"/>
  <c r="A639" i="11"/>
  <c r="B639" i="11"/>
  <c r="A640" i="11"/>
  <c r="B640" i="11"/>
  <c r="A641" i="11"/>
  <c r="B641" i="11"/>
  <c r="A642" i="11"/>
  <c r="B642" i="11"/>
  <c r="A643" i="11"/>
  <c r="B643" i="11"/>
  <c r="A644" i="11"/>
  <c r="B644" i="11"/>
  <c r="A645" i="11"/>
  <c r="B645" i="11"/>
  <c r="A646" i="11"/>
  <c r="B646" i="11"/>
  <c r="A647" i="11"/>
  <c r="B647" i="11"/>
  <c r="A648" i="11"/>
  <c r="B648" i="11"/>
  <c r="A649" i="11"/>
  <c r="B649" i="11"/>
  <c r="A650" i="11"/>
  <c r="B650" i="11"/>
  <c r="A651" i="11"/>
  <c r="B651" i="11"/>
  <c r="A652" i="11"/>
  <c r="B652" i="11"/>
  <c r="A653" i="11"/>
  <c r="B653" i="11"/>
  <c r="A654" i="11"/>
  <c r="B654" i="11"/>
  <c r="A655" i="11"/>
  <c r="B655" i="11"/>
  <c r="A656" i="11"/>
  <c r="B656" i="11"/>
  <c r="A657" i="11"/>
  <c r="B657" i="11"/>
  <c r="A658" i="11"/>
  <c r="B658" i="11"/>
  <c r="A659" i="11"/>
  <c r="B659" i="11"/>
  <c r="A660" i="11"/>
  <c r="B660" i="11"/>
  <c r="A661" i="11"/>
  <c r="B661" i="11"/>
  <c r="A662" i="11"/>
  <c r="B662" i="11"/>
  <c r="A663" i="11"/>
  <c r="B663" i="11"/>
  <c r="A664" i="11"/>
  <c r="B664" i="11"/>
  <c r="A665" i="11"/>
  <c r="B665" i="11"/>
  <c r="A666" i="11"/>
  <c r="B666" i="11"/>
  <c r="A667" i="11"/>
  <c r="B667" i="11"/>
  <c r="A668" i="11"/>
  <c r="B668" i="11"/>
  <c r="A669" i="11"/>
  <c r="B669" i="11"/>
  <c r="A670" i="11"/>
  <c r="B670" i="11"/>
  <c r="A671" i="11"/>
  <c r="B671" i="11"/>
  <c r="A672" i="11"/>
  <c r="B672" i="11"/>
  <c r="A673" i="11"/>
  <c r="B673" i="11"/>
  <c r="A674" i="11"/>
  <c r="B674" i="11"/>
  <c r="A675" i="11"/>
  <c r="B675" i="11"/>
  <c r="A676" i="11"/>
  <c r="B676" i="11"/>
  <c r="A677" i="11"/>
  <c r="B677" i="11"/>
  <c r="A678" i="11"/>
  <c r="B678" i="11"/>
  <c r="A679" i="11"/>
  <c r="B679" i="11"/>
  <c r="A680" i="11"/>
  <c r="B680" i="11"/>
  <c r="A681" i="11"/>
  <c r="B681" i="11"/>
  <c r="A682" i="11"/>
  <c r="B682" i="11"/>
  <c r="A683" i="11"/>
  <c r="B683" i="11"/>
  <c r="A684" i="11"/>
  <c r="B684" i="11"/>
  <c r="A685" i="11"/>
  <c r="B685" i="11"/>
  <c r="A686" i="11"/>
  <c r="B686" i="11"/>
  <c r="A687" i="11"/>
  <c r="B687" i="11"/>
  <c r="A688" i="11"/>
  <c r="B688" i="11"/>
  <c r="A689" i="11"/>
  <c r="B689" i="11"/>
  <c r="A690" i="11"/>
  <c r="B690" i="11"/>
  <c r="A691" i="11"/>
  <c r="B691" i="11"/>
  <c r="A692" i="11"/>
  <c r="B692" i="11"/>
  <c r="A693" i="11"/>
  <c r="B693" i="11"/>
  <c r="A694" i="11"/>
  <c r="B694" i="11"/>
  <c r="A695" i="11"/>
  <c r="B695" i="11"/>
  <c r="A696" i="11"/>
  <c r="B696" i="11"/>
  <c r="A697" i="11"/>
  <c r="B697" i="11"/>
  <c r="A698" i="11"/>
  <c r="B698" i="11"/>
  <c r="A699" i="11"/>
  <c r="B699" i="11"/>
  <c r="A700" i="11"/>
  <c r="B700" i="11"/>
  <c r="A701" i="11"/>
  <c r="B701" i="11"/>
  <c r="A702" i="11"/>
  <c r="B702" i="11"/>
  <c r="A703" i="11"/>
  <c r="B703" i="11"/>
  <c r="A704" i="11"/>
  <c r="B704" i="11"/>
  <c r="A705" i="11"/>
  <c r="B705" i="11"/>
  <c r="A706" i="11"/>
  <c r="B706" i="11"/>
  <c r="A707" i="11"/>
  <c r="B707" i="11"/>
  <c r="A708" i="11"/>
  <c r="B708" i="11"/>
  <c r="A709" i="11"/>
  <c r="B709" i="11"/>
  <c r="A710" i="11"/>
  <c r="B710" i="11"/>
  <c r="A711" i="11"/>
  <c r="B711" i="11"/>
  <c r="A712" i="11"/>
  <c r="B712" i="11"/>
  <c r="A713" i="11"/>
  <c r="B713" i="11"/>
  <c r="A714" i="11"/>
  <c r="B714" i="11"/>
  <c r="A715" i="11"/>
  <c r="B715" i="11"/>
  <c r="A716" i="11"/>
  <c r="B716" i="11"/>
  <c r="A717" i="11"/>
  <c r="B717" i="11"/>
  <c r="A718" i="11"/>
  <c r="B718" i="11"/>
  <c r="A719" i="11"/>
  <c r="B719" i="11"/>
  <c r="A720" i="11"/>
  <c r="B720" i="11"/>
  <c r="A721" i="11"/>
  <c r="B721" i="11"/>
  <c r="A722" i="11"/>
  <c r="B722" i="11"/>
  <c r="A723" i="11"/>
  <c r="B723" i="11"/>
  <c r="A724" i="11"/>
  <c r="B724" i="11"/>
  <c r="A725" i="11"/>
  <c r="B725" i="11"/>
  <c r="A726" i="11"/>
  <c r="B726" i="11"/>
  <c r="A727" i="11"/>
  <c r="B727" i="11"/>
  <c r="A728" i="11"/>
  <c r="B728" i="11"/>
  <c r="A729" i="11"/>
  <c r="B729" i="11"/>
  <c r="A730" i="11"/>
  <c r="B730" i="11"/>
  <c r="A731" i="11"/>
  <c r="B731" i="11"/>
  <c r="A732" i="11"/>
  <c r="B732" i="11"/>
  <c r="A733" i="11"/>
  <c r="B733" i="11"/>
  <c r="A734" i="11"/>
  <c r="B734" i="11"/>
  <c r="A735" i="11"/>
  <c r="B735" i="11"/>
  <c r="A736" i="11"/>
  <c r="B736" i="11"/>
  <c r="A737" i="11"/>
  <c r="B737" i="11"/>
  <c r="A738" i="11"/>
  <c r="B738" i="11"/>
  <c r="A739" i="11"/>
  <c r="B739" i="11"/>
  <c r="A740" i="11"/>
  <c r="B740" i="11"/>
  <c r="A741" i="11"/>
  <c r="B741" i="11"/>
  <c r="A742" i="11"/>
  <c r="B742" i="11"/>
  <c r="A743" i="11"/>
  <c r="B743" i="11"/>
  <c r="A744" i="11"/>
  <c r="B744" i="11"/>
  <c r="A745" i="11"/>
  <c r="B745" i="11"/>
  <c r="A746" i="11"/>
  <c r="B746" i="11"/>
  <c r="A747" i="11"/>
  <c r="B747" i="11"/>
  <c r="A748" i="11"/>
  <c r="B748" i="11"/>
  <c r="A749" i="11"/>
  <c r="B749" i="11"/>
  <c r="A750" i="11"/>
  <c r="B750" i="11"/>
  <c r="A751" i="11"/>
  <c r="B751" i="11"/>
  <c r="A752" i="11"/>
  <c r="B752" i="11"/>
  <c r="A753" i="11"/>
  <c r="B753" i="11"/>
  <c r="A754" i="11"/>
  <c r="B754" i="11"/>
  <c r="A755" i="11"/>
  <c r="B755" i="11"/>
  <c r="A756" i="11"/>
  <c r="B756" i="11"/>
  <c r="A757" i="11"/>
  <c r="B757" i="11"/>
  <c r="A758" i="11"/>
  <c r="B758" i="11"/>
  <c r="A759" i="11"/>
  <c r="B759" i="11"/>
  <c r="A760" i="11"/>
  <c r="B760" i="11"/>
  <c r="A761" i="11"/>
  <c r="B761" i="11"/>
  <c r="A762" i="11"/>
  <c r="B762" i="11"/>
  <c r="A763" i="11"/>
  <c r="B763" i="11"/>
  <c r="A764" i="11"/>
  <c r="B764" i="11"/>
  <c r="A765" i="11"/>
  <c r="B765" i="11"/>
  <c r="A766" i="11"/>
  <c r="B766" i="11"/>
  <c r="A767" i="11"/>
  <c r="B767" i="11"/>
  <c r="A768" i="11"/>
  <c r="B768" i="11"/>
  <c r="A769" i="11"/>
  <c r="B769" i="11"/>
  <c r="A770" i="11"/>
  <c r="B770" i="11"/>
  <c r="A771" i="11"/>
  <c r="B771" i="11"/>
  <c r="A772" i="11"/>
  <c r="B772" i="11"/>
  <c r="A773" i="11"/>
  <c r="B773" i="11"/>
  <c r="A774" i="11"/>
  <c r="B774" i="11"/>
  <c r="A775" i="11"/>
  <c r="B775" i="11"/>
  <c r="A776" i="11"/>
  <c r="B776" i="11"/>
  <c r="A777" i="11"/>
  <c r="B777" i="11"/>
  <c r="A778" i="11"/>
  <c r="B778" i="11"/>
  <c r="A779" i="11"/>
  <c r="B779" i="11"/>
  <c r="A780" i="11"/>
  <c r="B780" i="11"/>
  <c r="A781" i="11"/>
  <c r="B781" i="11"/>
  <c r="A782" i="11"/>
  <c r="B782" i="11"/>
  <c r="A783" i="11"/>
  <c r="B783" i="11"/>
  <c r="A784" i="11"/>
  <c r="B784" i="11"/>
  <c r="A785" i="11"/>
  <c r="B785" i="11"/>
  <c r="A786" i="11"/>
  <c r="B786" i="11"/>
  <c r="A787" i="11"/>
  <c r="B787" i="11"/>
  <c r="A788" i="11"/>
  <c r="B788" i="11"/>
  <c r="A789" i="11"/>
  <c r="B789" i="11"/>
  <c r="A790" i="11"/>
  <c r="B790" i="11"/>
  <c r="A791" i="11"/>
  <c r="B791" i="11"/>
  <c r="A792" i="11"/>
  <c r="B792" i="11"/>
  <c r="A793" i="11"/>
  <c r="B793" i="11"/>
  <c r="A794" i="11"/>
  <c r="B794" i="11"/>
  <c r="A795" i="11"/>
  <c r="B795" i="11"/>
  <c r="A796" i="11"/>
  <c r="B796" i="11"/>
  <c r="A797" i="11"/>
  <c r="B797" i="11"/>
  <c r="A798" i="11"/>
  <c r="B798" i="11"/>
  <c r="A799" i="11"/>
  <c r="B799" i="11"/>
  <c r="A800" i="11"/>
  <c r="B800" i="11"/>
  <c r="A801" i="11"/>
  <c r="B801" i="11"/>
  <c r="A802" i="11"/>
  <c r="B802" i="11"/>
  <c r="A803" i="11"/>
  <c r="B803" i="11"/>
  <c r="A804" i="11"/>
  <c r="B804" i="11"/>
  <c r="A805" i="11"/>
  <c r="B805" i="11"/>
  <c r="A806" i="11"/>
  <c r="B806" i="11"/>
  <c r="A807" i="11"/>
  <c r="B807" i="11"/>
  <c r="A808" i="11"/>
  <c r="B808" i="11"/>
  <c r="A809" i="11"/>
  <c r="B809" i="11"/>
  <c r="A810" i="11"/>
  <c r="B810" i="11"/>
  <c r="A811" i="11"/>
  <c r="B811" i="11"/>
  <c r="A812" i="11"/>
  <c r="B812" i="11"/>
  <c r="A813" i="11"/>
  <c r="B813" i="11"/>
  <c r="A814" i="11"/>
  <c r="B814" i="11"/>
  <c r="A815" i="11"/>
  <c r="B815" i="11"/>
  <c r="A816" i="11"/>
  <c r="B816" i="11"/>
  <c r="A817" i="11"/>
  <c r="B817" i="11"/>
  <c r="A818" i="11"/>
  <c r="B818" i="11"/>
  <c r="A819" i="11"/>
  <c r="B819" i="11"/>
  <c r="A820" i="11"/>
  <c r="B820" i="11"/>
  <c r="A821" i="11"/>
  <c r="B821" i="11"/>
  <c r="A822" i="11"/>
  <c r="B822" i="11"/>
  <c r="A823" i="11"/>
  <c r="B823" i="11"/>
  <c r="A824" i="11"/>
  <c r="B824" i="11"/>
  <c r="A825" i="11"/>
  <c r="B825" i="11"/>
  <c r="A826" i="11"/>
  <c r="B826" i="11"/>
  <c r="A827" i="11"/>
  <c r="B827" i="11"/>
  <c r="A828" i="11"/>
  <c r="B828" i="11"/>
  <c r="A829" i="11"/>
  <c r="B829" i="11"/>
  <c r="A830" i="11"/>
  <c r="B830" i="11"/>
  <c r="A831" i="11"/>
  <c r="B831" i="11"/>
  <c r="A832" i="11"/>
  <c r="B832" i="11"/>
  <c r="A833" i="11"/>
  <c r="B833" i="11"/>
  <c r="A834" i="11"/>
  <c r="B834" i="11"/>
  <c r="A835" i="11"/>
  <c r="B835" i="11"/>
  <c r="A836" i="11"/>
  <c r="B836" i="11"/>
  <c r="A837" i="11"/>
  <c r="B837" i="11"/>
  <c r="A838" i="11"/>
  <c r="B838" i="11"/>
  <c r="A839" i="11"/>
  <c r="B839" i="11"/>
  <c r="A840" i="11"/>
  <c r="B840" i="11"/>
  <c r="A841" i="11"/>
  <c r="B841" i="11"/>
  <c r="A842" i="11"/>
  <c r="B842" i="11"/>
  <c r="A843" i="11"/>
  <c r="B843" i="11"/>
  <c r="A844" i="11"/>
  <c r="B844" i="11"/>
  <c r="A845" i="11"/>
  <c r="B845" i="11"/>
  <c r="A846" i="11"/>
  <c r="B846" i="11"/>
  <c r="A847" i="11"/>
  <c r="B847" i="11"/>
  <c r="A848" i="11"/>
  <c r="B848" i="11"/>
  <c r="A849" i="11"/>
  <c r="B849" i="11"/>
  <c r="A850" i="11"/>
  <c r="B850" i="11"/>
  <c r="A851" i="11"/>
  <c r="B851" i="11"/>
  <c r="A852" i="11"/>
  <c r="B852" i="11"/>
  <c r="A853" i="11"/>
  <c r="B853" i="11"/>
  <c r="A854" i="11"/>
  <c r="B854" i="11"/>
  <c r="A855" i="11"/>
  <c r="B855" i="11"/>
  <c r="A856" i="11"/>
  <c r="B856" i="11"/>
  <c r="A857" i="11"/>
  <c r="B857" i="11"/>
  <c r="A858" i="11"/>
  <c r="B858" i="11"/>
  <c r="A859" i="11"/>
  <c r="B859" i="11"/>
  <c r="A860" i="11"/>
  <c r="B860" i="11"/>
  <c r="A861" i="11"/>
  <c r="B861" i="11"/>
  <c r="A862" i="11"/>
  <c r="B862" i="11"/>
  <c r="A863" i="11"/>
  <c r="B863" i="11"/>
  <c r="A864" i="11"/>
  <c r="B864" i="11"/>
  <c r="A865" i="11"/>
  <c r="B865" i="11"/>
  <c r="A866" i="11"/>
  <c r="B866" i="11"/>
  <c r="A867" i="11"/>
  <c r="B867" i="11"/>
  <c r="A868" i="11"/>
  <c r="B868" i="11"/>
  <c r="A869" i="11"/>
  <c r="B869" i="11"/>
  <c r="A870" i="11"/>
  <c r="B870" i="11"/>
  <c r="A871" i="11"/>
  <c r="B871" i="11"/>
  <c r="A872" i="11"/>
  <c r="B872" i="11"/>
  <c r="A873" i="11"/>
  <c r="B873" i="11"/>
  <c r="A874" i="11"/>
  <c r="B874" i="11"/>
  <c r="A875" i="11"/>
  <c r="B875" i="11"/>
  <c r="A876" i="11"/>
  <c r="B876" i="11"/>
  <c r="A877" i="11"/>
  <c r="B877" i="11"/>
  <c r="A878" i="11"/>
  <c r="B878" i="11"/>
  <c r="A879" i="11"/>
  <c r="B879" i="11"/>
  <c r="A880" i="11"/>
  <c r="B880" i="11"/>
  <c r="A881" i="11"/>
  <c r="B881" i="11"/>
  <c r="A882" i="11"/>
  <c r="B882" i="11"/>
  <c r="A883" i="11"/>
  <c r="B883" i="11"/>
  <c r="A884" i="11"/>
  <c r="B884" i="11"/>
  <c r="A885" i="11"/>
  <c r="B885" i="11"/>
  <c r="A886" i="11"/>
  <c r="B886" i="11"/>
  <c r="A887" i="11"/>
  <c r="B887" i="11"/>
  <c r="A888" i="11"/>
  <c r="B888" i="11"/>
  <c r="A889" i="11"/>
  <c r="B889" i="11"/>
  <c r="A890" i="11"/>
  <c r="B890" i="11"/>
  <c r="A891" i="11"/>
  <c r="B891" i="11"/>
  <c r="A892" i="11"/>
  <c r="B892" i="11"/>
  <c r="A893" i="11"/>
  <c r="B893" i="11"/>
  <c r="A894" i="11"/>
  <c r="B894" i="11"/>
  <c r="A895" i="11"/>
  <c r="B895" i="11"/>
  <c r="A896" i="11"/>
  <c r="B896" i="11"/>
  <c r="A897" i="11"/>
  <c r="B897" i="11"/>
  <c r="A898" i="11"/>
  <c r="B898" i="11"/>
  <c r="A899" i="11"/>
  <c r="B899" i="11"/>
  <c r="A900" i="11"/>
  <c r="B900" i="11"/>
  <c r="A901" i="11"/>
  <c r="B901" i="11"/>
  <c r="A902" i="11"/>
  <c r="B902" i="11"/>
  <c r="A903" i="11"/>
  <c r="B903" i="11"/>
  <c r="A904" i="11"/>
  <c r="B904" i="11"/>
  <c r="A905" i="11"/>
  <c r="B905" i="11"/>
  <c r="A906" i="11"/>
  <c r="B906" i="11"/>
  <c r="A907" i="11"/>
  <c r="B907" i="11"/>
  <c r="A908" i="11"/>
  <c r="B908" i="11"/>
  <c r="A909" i="11"/>
  <c r="B909" i="11"/>
  <c r="A910" i="11"/>
  <c r="B910" i="11"/>
  <c r="A911" i="11"/>
  <c r="B911" i="11"/>
  <c r="A912" i="11"/>
  <c r="B912" i="11"/>
  <c r="A913" i="11"/>
  <c r="B913" i="11"/>
  <c r="A914" i="11"/>
  <c r="B914" i="11"/>
  <c r="A915" i="11"/>
  <c r="B915" i="11"/>
  <c r="A916" i="11"/>
  <c r="B916" i="11"/>
  <c r="A917" i="11"/>
  <c r="B917" i="11"/>
  <c r="A918" i="11"/>
  <c r="B918" i="11"/>
  <c r="A919" i="11"/>
  <c r="B919" i="11"/>
  <c r="A920" i="11"/>
  <c r="B920" i="11"/>
  <c r="A921" i="11"/>
  <c r="B921" i="11"/>
  <c r="A922" i="11"/>
  <c r="B922" i="11"/>
  <c r="A923" i="11"/>
  <c r="B923" i="11"/>
  <c r="A924" i="11"/>
  <c r="B924" i="11"/>
  <c r="A925" i="11"/>
  <c r="B925" i="11"/>
  <c r="A926" i="11"/>
  <c r="B926" i="11"/>
  <c r="A927" i="11"/>
  <c r="B927" i="11"/>
  <c r="A928" i="11"/>
  <c r="B928" i="11"/>
  <c r="A929" i="11"/>
  <c r="B929" i="11"/>
  <c r="A930" i="11"/>
  <c r="B930" i="11"/>
  <c r="A931" i="11"/>
  <c r="B931" i="11"/>
  <c r="A932" i="11"/>
  <c r="B932" i="11"/>
  <c r="A933" i="11"/>
  <c r="B933" i="11"/>
  <c r="A934" i="11"/>
  <c r="B934" i="11"/>
  <c r="A935" i="11"/>
  <c r="B935" i="11"/>
  <c r="A936" i="11"/>
  <c r="B936" i="11"/>
  <c r="A937" i="11"/>
  <c r="B937" i="11"/>
  <c r="A938" i="11"/>
  <c r="B938" i="11"/>
  <c r="A939" i="11"/>
  <c r="B939" i="11"/>
  <c r="A940" i="11"/>
  <c r="B940" i="11"/>
  <c r="A941" i="11"/>
  <c r="B941" i="11"/>
  <c r="A942" i="11"/>
  <c r="B942" i="11"/>
  <c r="A943" i="11"/>
  <c r="B943" i="11"/>
  <c r="A944" i="11"/>
  <c r="B944" i="11"/>
  <c r="A945" i="11"/>
  <c r="B945" i="11"/>
  <c r="A946" i="11"/>
  <c r="B946" i="11"/>
  <c r="A947" i="11"/>
  <c r="B947" i="11"/>
  <c r="A948" i="11"/>
  <c r="B948" i="11"/>
  <c r="A949" i="11"/>
  <c r="B949" i="11"/>
  <c r="A950" i="11"/>
  <c r="B950" i="11"/>
  <c r="A951" i="11"/>
  <c r="B951" i="11"/>
  <c r="A952" i="11"/>
  <c r="B952" i="11"/>
  <c r="A953" i="11"/>
  <c r="B953" i="11"/>
  <c r="A954" i="11"/>
  <c r="B954" i="11"/>
  <c r="A955" i="11"/>
  <c r="B955" i="11"/>
  <c r="A956" i="11"/>
  <c r="B956" i="11"/>
  <c r="A957" i="11"/>
  <c r="B957" i="11"/>
  <c r="A958" i="11"/>
  <c r="B958" i="11"/>
  <c r="A959" i="11"/>
  <c r="B959" i="11"/>
  <c r="A960" i="11"/>
  <c r="B960" i="11"/>
  <c r="A961" i="11"/>
  <c r="B961" i="11"/>
  <c r="A962" i="11"/>
  <c r="B962" i="11"/>
  <c r="A963" i="11"/>
  <c r="B963" i="11"/>
  <c r="A964" i="11"/>
  <c r="B964" i="11"/>
  <c r="A965" i="11"/>
  <c r="B965" i="11"/>
  <c r="A966" i="11"/>
  <c r="B966" i="11"/>
  <c r="A967" i="11"/>
  <c r="B967" i="11"/>
  <c r="A968" i="11"/>
  <c r="B968" i="11"/>
  <c r="A969" i="11"/>
  <c r="B969" i="11"/>
  <c r="A970" i="11"/>
  <c r="B970" i="11"/>
  <c r="A971" i="11"/>
  <c r="B971" i="11"/>
  <c r="A972" i="11"/>
  <c r="B972" i="11"/>
  <c r="A973" i="11"/>
  <c r="B973" i="11"/>
  <c r="A974" i="11"/>
  <c r="B974" i="11"/>
  <c r="A975" i="11"/>
  <c r="B975" i="11"/>
  <c r="A976" i="11"/>
  <c r="B976" i="11"/>
  <c r="A977" i="11"/>
  <c r="B977" i="11"/>
  <c r="A978" i="11"/>
  <c r="B978" i="11"/>
  <c r="A979" i="11"/>
  <c r="B979" i="11"/>
  <c r="A980" i="11"/>
  <c r="B980" i="11"/>
  <c r="A981" i="11"/>
  <c r="B981" i="11"/>
  <c r="A982" i="11"/>
  <c r="B982" i="11"/>
  <c r="A983" i="11"/>
  <c r="B983" i="11"/>
  <c r="A984" i="11"/>
  <c r="B984" i="11"/>
  <c r="A985" i="11"/>
  <c r="B985" i="11"/>
  <c r="A986" i="11"/>
  <c r="B986" i="11"/>
  <c r="A987" i="11"/>
  <c r="B987" i="11"/>
  <c r="A988" i="11"/>
  <c r="B988" i="11"/>
  <c r="A989" i="11"/>
  <c r="B989" i="11"/>
  <c r="A990" i="11"/>
  <c r="B990" i="11"/>
  <c r="A991" i="11"/>
  <c r="B991" i="11"/>
  <c r="A992" i="11"/>
  <c r="B992" i="11"/>
  <c r="A993" i="11"/>
  <c r="B993" i="11"/>
  <c r="A994" i="11"/>
  <c r="B994" i="11"/>
  <c r="A995" i="11"/>
  <c r="B995" i="11"/>
  <c r="A996" i="11"/>
  <c r="B996" i="11"/>
  <c r="A997" i="11"/>
  <c r="B997" i="11"/>
  <c r="A998" i="11"/>
  <c r="B998" i="11"/>
  <c r="A999" i="11"/>
  <c r="B999" i="11"/>
  <c r="A1000" i="11"/>
  <c r="B1000" i="11"/>
  <c r="A1001" i="11"/>
  <c r="B1001" i="11"/>
  <c r="A1002" i="11"/>
  <c r="B1002" i="11"/>
  <c r="A1003" i="11"/>
  <c r="B1003" i="11"/>
  <c r="A1004" i="11"/>
  <c r="B1004" i="11"/>
  <c r="A1005" i="11"/>
  <c r="B1005" i="11"/>
  <c r="A1006" i="11"/>
  <c r="B1006" i="11"/>
  <c r="A1007" i="11"/>
  <c r="B1007" i="11"/>
  <c r="A1008" i="11"/>
  <c r="B1008" i="11"/>
  <c r="A1009" i="11"/>
  <c r="B1009" i="11"/>
  <c r="A1010" i="11"/>
  <c r="B1010" i="11"/>
  <c r="A1011" i="11"/>
  <c r="B1011" i="11"/>
  <c r="A1012" i="11"/>
  <c r="B1012" i="11"/>
  <c r="A1013" i="11"/>
  <c r="B1013" i="11"/>
  <c r="A1014" i="11"/>
  <c r="B1014" i="11"/>
  <c r="A1015" i="11"/>
  <c r="B1015" i="11"/>
  <c r="A1016" i="11"/>
  <c r="B1016" i="11"/>
  <c r="A1017" i="11"/>
  <c r="B1017" i="11"/>
  <c r="A1018" i="11"/>
  <c r="B1018" i="11"/>
  <c r="A1019" i="11"/>
  <c r="B1019" i="11"/>
  <c r="A1020" i="11"/>
  <c r="B1020" i="11"/>
  <c r="A1021" i="11"/>
  <c r="B1021" i="11"/>
  <c r="A1022" i="11"/>
  <c r="B1022" i="11"/>
  <c r="A1023" i="11"/>
  <c r="B1023" i="11"/>
  <c r="A1024" i="11"/>
  <c r="B1024" i="11"/>
  <c r="A1025" i="11"/>
  <c r="B1025" i="11"/>
  <c r="A1026" i="11"/>
  <c r="B1026" i="11"/>
  <c r="A1027" i="11"/>
  <c r="B1027" i="11"/>
  <c r="A1028" i="11"/>
  <c r="B1028" i="11"/>
  <c r="A1029" i="11"/>
  <c r="B1029" i="11"/>
  <c r="A1030" i="11"/>
  <c r="B1030" i="11"/>
  <c r="A1031" i="11"/>
  <c r="B1031" i="11"/>
  <c r="A1032" i="11"/>
  <c r="B1032" i="11"/>
  <c r="A1033" i="11"/>
  <c r="B1033" i="11"/>
  <c r="A1034" i="11"/>
  <c r="B1034" i="11"/>
  <c r="A1035" i="11"/>
  <c r="B1035" i="11"/>
  <c r="A1036" i="11"/>
  <c r="B1036" i="11"/>
  <c r="A1037" i="11"/>
  <c r="B1037" i="11"/>
  <c r="A1038" i="11"/>
  <c r="B1038" i="11"/>
  <c r="A1039" i="11"/>
  <c r="B1039" i="11"/>
  <c r="A1040" i="11"/>
  <c r="B1040" i="11"/>
  <c r="A1041" i="11"/>
  <c r="B1041" i="11"/>
  <c r="A1042" i="11"/>
  <c r="B1042" i="11"/>
  <c r="A1043" i="11"/>
  <c r="B1043" i="11"/>
  <c r="A1044" i="11"/>
  <c r="B1044" i="11"/>
  <c r="A1045" i="11"/>
  <c r="B1045" i="11"/>
  <c r="A1046" i="11"/>
  <c r="B1046" i="11"/>
  <c r="A1047" i="11"/>
  <c r="B1047" i="11"/>
  <c r="A1048" i="11"/>
  <c r="B1048" i="11"/>
  <c r="A1049" i="11"/>
  <c r="B1049" i="11"/>
  <c r="A1050" i="11"/>
  <c r="B1050" i="11"/>
  <c r="A1051" i="11"/>
  <c r="B1051" i="11"/>
  <c r="A1052" i="11"/>
  <c r="B1052" i="11"/>
  <c r="A1053" i="11"/>
  <c r="B1053" i="11"/>
  <c r="A1054" i="11"/>
  <c r="B1054" i="11"/>
  <c r="A1055" i="11"/>
  <c r="B1055" i="11"/>
  <c r="A1056" i="11"/>
  <c r="B1056" i="11"/>
  <c r="A1057" i="11"/>
  <c r="B1057" i="11"/>
  <c r="A1058" i="11"/>
  <c r="B1058" i="11"/>
  <c r="A1059" i="11"/>
  <c r="B1059" i="11"/>
  <c r="A1060" i="11"/>
  <c r="B1060" i="11"/>
  <c r="A1061" i="11"/>
  <c r="B1061" i="11"/>
  <c r="A1062" i="11"/>
  <c r="B1062" i="11"/>
  <c r="A1063" i="11"/>
  <c r="B1063" i="11"/>
  <c r="A1064" i="11"/>
  <c r="B1064" i="11"/>
  <c r="A1065" i="11"/>
  <c r="B1065" i="11"/>
  <c r="A1066" i="11"/>
  <c r="B1066" i="11"/>
  <c r="A1067" i="11"/>
  <c r="B1067" i="11"/>
  <c r="A1068" i="11"/>
  <c r="B1068" i="11"/>
  <c r="A1069" i="11"/>
  <c r="B1069" i="11"/>
  <c r="A1070" i="11"/>
  <c r="B1070" i="11"/>
  <c r="A1071" i="11"/>
  <c r="B1071" i="11"/>
  <c r="A1072" i="11"/>
  <c r="B1072" i="11"/>
  <c r="A1073" i="11"/>
  <c r="B1073" i="11"/>
  <c r="A1074" i="11"/>
  <c r="B1074" i="11"/>
  <c r="A1075" i="11"/>
  <c r="B1075" i="11"/>
  <c r="A1076" i="11"/>
  <c r="B1076" i="11"/>
  <c r="A1077" i="11"/>
  <c r="B1077" i="11"/>
  <c r="A1078" i="11"/>
  <c r="B1078" i="11"/>
  <c r="A1079" i="11"/>
  <c r="B1079" i="11"/>
  <c r="A1080" i="11"/>
  <c r="B1080" i="11"/>
  <c r="A1081" i="11"/>
  <c r="B1081" i="11"/>
  <c r="A1082" i="11"/>
  <c r="B1082" i="11"/>
  <c r="A1083" i="11"/>
  <c r="B1083" i="11"/>
  <c r="A1084" i="11"/>
  <c r="B1084" i="11"/>
  <c r="A1085" i="11"/>
  <c r="B1085" i="11"/>
  <c r="A1086" i="11"/>
  <c r="B1086" i="11"/>
  <c r="A1087" i="11"/>
  <c r="B1087" i="11"/>
  <c r="A1088" i="11"/>
  <c r="B1088" i="11"/>
  <c r="A1089" i="11"/>
  <c r="B1089" i="11"/>
  <c r="A1090" i="11"/>
  <c r="B1090" i="11"/>
  <c r="A1091" i="11"/>
  <c r="B1091" i="11"/>
  <c r="A1092" i="11"/>
  <c r="B1092" i="11"/>
  <c r="A1093" i="11"/>
  <c r="B1093" i="11"/>
  <c r="A1094" i="11"/>
  <c r="B1094" i="11"/>
  <c r="A1095" i="11"/>
  <c r="B1095" i="11"/>
  <c r="A1096" i="11"/>
  <c r="B1096" i="11"/>
  <c r="A1097" i="11"/>
  <c r="B1097" i="11"/>
  <c r="A1098" i="11"/>
  <c r="B1098" i="11"/>
  <c r="A1099" i="11"/>
  <c r="B1099" i="11"/>
  <c r="A1100" i="11"/>
  <c r="B1100" i="11"/>
  <c r="A1101" i="11"/>
  <c r="B1101" i="11"/>
  <c r="A1102" i="11"/>
  <c r="B1102" i="11"/>
  <c r="A1103" i="11"/>
  <c r="B1103" i="11"/>
  <c r="A1104" i="11"/>
  <c r="B1104" i="11"/>
  <c r="A1105" i="11"/>
  <c r="B1105" i="11"/>
  <c r="A1106" i="11"/>
  <c r="B1106" i="11"/>
  <c r="A1107" i="11"/>
  <c r="B1107" i="11"/>
  <c r="A1108" i="11"/>
  <c r="B1108" i="11"/>
  <c r="A1109" i="11"/>
  <c r="B1109" i="11"/>
  <c r="A1110" i="11"/>
  <c r="B1110" i="11"/>
  <c r="A1111" i="11"/>
  <c r="B1111" i="11"/>
  <c r="A1112" i="11"/>
  <c r="B1112" i="11"/>
  <c r="A1113" i="11"/>
  <c r="B1113" i="11"/>
  <c r="A1114" i="11"/>
  <c r="B1114" i="11"/>
  <c r="A1115" i="11"/>
  <c r="B1115" i="11"/>
  <c r="A1116" i="11"/>
  <c r="B1116" i="11"/>
  <c r="A1117" i="11"/>
  <c r="B1117" i="11"/>
  <c r="A1118" i="11"/>
  <c r="B1118" i="11"/>
  <c r="A1119" i="11"/>
  <c r="B1119" i="11"/>
  <c r="A1120" i="11"/>
  <c r="B1120" i="11"/>
  <c r="A1121" i="11"/>
  <c r="B1121" i="11"/>
  <c r="A1122" i="11"/>
  <c r="B1122" i="11"/>
  <c r="A1123" i="11"/>
  <c r="B1123" i="11"/>
  <c r="A1124" i="11"/>
  <c r="B1124" i="11"/>
  <c r="A1125" i="11"/>
  <c r="B1125" i="11"/>
  <c r="A1126" i="11"/>
  <c r="B1126" i="11"/>
  <c r="A1127" i="11"/>
  <c r="B1127" i="11"/>
  <c r="A1128" i="11"/>
  <c r="B1128" i="11"/>
  <c r="A1129" i="11"/>
  <c r="B1129" i="11"/>
  <c r="A1130" i="11"/>
  <c r="B1130" i="11"/>
  <c r="A1131" i="11"/>
  <c r="B1131" i="11"/>
  <c r="A1132" i="11"/>
  <c r="B1132" i="11"/>
  <c r="A1133" i="11"/>
  <c r="B1133" i="11"/>
  <c r="A1134" i="11"/>
  <c r="B1134" i="11"/>
  <c r="A1135" i="11"/>
  <c r="B1135" i="11"/>
  <c r="A1136" i="11"/>
  <c r="B1136" i="11"/>
  <c r="A1137" i="11"/>
  <c r="B1137" i="11"/>
  <c r="A1138" i="11"/>
  <c r="B1138" i="11"/>
  <c r="A1139" i="11"/>
  <c r="B1139" i="11"/>
  <c r="A1140" i="11"/>
  <c r="B1140" i="11"/>
  <c r="A1141" i="11"/>
  <c r="B1141" i="11"/>
  <c r="A1142" i="11"/>
  <c r="B1142" i="11"/>
  <c r="A1143" i="11"/>
  <c r="B1143" i="11"/>
  <c r="A1144" i="11"/>
  <c r="B1144" i="11"/>
  <c r="A1145" i="11"/>
  <c r="B1145" i="11"/>
  <c r="A1146" i="11"/>
  <c r="B1146" i="11"/>
  <c r="A1147" i="11"/>
  <c r="B1147" i="11"/>
  <c r="A1148" i="11"/>
  <c r="B1148" i="11"/>
  <c r="A1149" i="11"/>
  <c r="B1149" i="11"/>
  <c r="A1150" i="11"/>
  <c r="B1150" i="11"/>
  <c r="A1151" i="11"/>
  <c r="B1151" i="11"/>
  <c r="A1152" i="11"/>
  <c r="B1152" i="11"/>
  <c r="A1153" i="11"/>
  <c r="B1153" i="11"/>
  <c r="A1154" i="11"/>
  <c r="B1154" i="11"/>
  <c r="A1155" i="11"/>
  <c r="B1155" i="11"/>
  <c r="A1156" i="11"/>
  <c r="B1156" i="11"/>
  <c r="A1157" i="11"/>
  <c r="B1157" i="11"/>
  <c r="A1158" i="11"/>
  <c r="B1158" i="11"/>
  <c r="A1159" i="11"/>
  <c r="B1159" i="11"/>
  <c r="A1160" i="11"/>
  <c r="B1160" i="11"/>
  <c r="A1161" i="11"/>
  <c r="B1161" i="11"/>
  <c r="A1162" i="11"/>
  <c r="B1162" i="11"/>
  <c r="A1163" i="11"/>
  <c r="B1163" i="11"/>
  <c r="A1164" i="11"/>
  <c r="B1164" i="11"/>
  <c r="A1165" i="11"/>
  <c r="B1165" i="11"/>
  <c r="A1166" i="11"/>
  <c r="B1166" i="11"/>
  <c r="A1167" i="11"/>
  <c r="B1167" i="11"/>
  <c r="A1168" i="11"/>
  <c r="B1168" i="11"/>
  <c r="A1169" i="11"/>
  <c r="B1169" i="11"/>
  <c r="A1170" i="11"/>
  <c r="B1170" i="11"/>
  <c r="A1171" i="11"/>
  <c r="B1171" i="11"/>
  <c r="A1172" i="11"/>
  <c r="B1172" i="11"/>
  <c r="A1173" i="11"/>
  <c r="B1173" i="11"/>
  <c r="A1174" i="11"/>
  <c r="B1174" i="11"/>
  <c r="A1175" i="11"/>
  <c r="B1175" i="11"/>
  <c r="A1176" i="11"/>
  <c r="B1176" i="11"/>
  <c r="A1177" i="11"/>
  <c r="B1177" i="11"/>
  <c r="A1178" i="11"/>
  <c r="B1178" i="11"/>
  <c r="A1179" i="11"/>
  <c r="B1179" i="11"/>
  <c r="A1180" i="11"/>
  <c r="B1180" i="11"/>
  <c r="A1181" i="11"/>
  <c r="B1181" i="11"/>
  <c r="A1182" i="11"/>
  <c r="B1182" i="11"/>
  <c r="A1183" i="11"/>
  <c r="B1183" i="11"/>
  <c r="A1184" i="11"/>
  <c r="B1184" i="11"/>
  <c r="A1185" i="11"/>
  <c r="B1185" i="11"/>
  <c r="A1186" i="11"/>
  <c r="B1186" i="11"/>
  <c r="A1187" i="11"/>
  <c r="B1187" i="11"/>
  <c r="A1188" i="11"/>
  <c r="B1188" i="11"/>
  <c r="A1189" i="11"/>
  <c r="B1189" i="11"/>
  <c r="A1190" i="11"/>
  <c r="B1190" i="11"/>
  <c r="A1191" i="11"/>
  <c r="B1191" i="11"/>
  <c r="A1192" i="11"/>
  <c r="B1192" i="11"/>
  <c r="A1193" i="11"/>
  <c r="B1193" i="11"/>
  <c r="A1194" i="11"/>
  <c r="B1194" i="11"/>
  <c r="A1195" i="11"/>
  <c r="B1195" i="11"/>
  <c r="A1196" i="11"/>
  <c r="B1196" i="11"/>
  <c r="A1197" i="11"/>
  <c r="B1197" i="11"/>
  <c r="A1198" i="11"/>
  <c r="B1198" i="11"/>
  <c r="A1199" i="11"/>
  <c r="B1199" i="11"/>
  <c r="A1200" i="11"/>
  <c r="B1200" i="11"/>
  <c r="A1201" i="11"/>
  <c r="B1201" i="11"/>
  <c r="A1202" i="11"/>
  <c r="B1202" i="11"/>
  <c r="A1203" i="11"/>
  <c r="B1203" i="11"/>
  <c r="A1204" i="11"/>
  <c r="B1204" i="11"/>
  <c r="A1205" i="11"/>
  <c r="B1205" i="11"/>
  <c r="A1206" i="11"/>
  <c r="B1206" i="11"/>
  <c r="A1207" i="11"/>
  <c r="B1207" i="11"/>
  <c r="A1208" i="11"/>
  <c r="B1208" i="11"/>
  <c r="A1209" i="11"/>
  <c r="B1209" i="11"/>
  <c r="A1210" i="11"/>
  <c r="B1210" i="11"/>
  <c r="A1211" i="11"/>
  <c r="B1211" i="11"/>
  <c r="A1212" i="11"/>
  <c r="B1212" i="11"/>
  <c r="A1213" i="11"/>
  <c r="B1213" i="11"/>
  <c r="A1214" i="11"/>
  <c r="B1214" i="11"/>
  <c r="A1215" i="11"/>
  <c r="B1215" i="11"/>
  <c r="A1216" i="11"/>
  <c r="B1216" i="11"/>
  <c r="A1217" i="11"/>
  <c r="B1217" i="11"/>
  <c r="A1218" i="11"/>
  <c r="B1218" i="11"/>
  <c r="A1219" i="11"/>
  <c r="B1219" i="11"/>
  <c r="A1220" i="11"/>
  <c r="B1220" i="11"/>
  <c r="A1221" i="11"/>
  <c r="B1221" i="11"/>
  <c r="A1222" i="11"/>
  <c r="B1222" i="11"/>
  <c r="A1223" i="11"/>
  <c r="B1223" i="11"/>
  <c r="A1224" i="11"/>
  <c r="B1224" i="11"/>
  <c r="A1225" i="11"/>
  <c r="B1225" i="11"/>
  <c r="A1226" i="11"/>
  <c r="B1226" i="11"/>
  <c r="A1227" i="11"/>
  <c r="B1227" i="11"/>
  <c r="A1228" i="11"/>
  <c r="B1228" i="11"/>
  <c r="A1229" i="11"/>
  <c r="B1229" i="11"/>
  <c r="A1230" i="11"/>
  <c r="B1230" i="11"/>
  <c r="A1231" i="11"/>
  <c r="B1231" i="11"/>
  <c r="A1232" i="11"/>
  <c r="B1232" i="11"/>
  <c r="A1233" i="11"/>
  <c r="B1233" i="11"/>
  <c r="A1234" i="11"/>
  <c r="B1234" i="11"/>
  <c r="A1235" i="11"/>
  <c r="B1235" i="11"/>
  <c r="A1236" i="11"/>
  <c r="B1236" i="11"/>
  <c r="A1237" i="11"/>
  <c r="B1237" i="11"/>
  <c r="A1238" i="11"/>
  <c r="B1238" i="11"/>
  <c r="A1239" i="11"/>
  <c r="B1239" i="11"/>
  <c r="A1240" i="11"/>
  <c r="B1240" i="11"/>
  <c r="A1241" i="11"/>
  <c r="B1241" i="11"/>
  <c r="A1242" i="11"/>
  <c r="B1242" i="11"/>
  <c r="A1243" i="11"/>
  <c r="B1243" i="11"/>
  <c r="A1244" i="11"/>
  <c r="B1244" i="11"/>
  <c r="A1245" i="11"/>
  <c r="B1245" i="11"/>
  <c r="A1246" i="11"/>
  <c r="B1246" i="11"/>
  <c r="A1247" i="11"/>
  <c r="B1247" i="11"/>
  <c r="A1248" i="11"/>
  <c r="B1248" i="11"/>
  <c r="A1249" i="11"/>
  <c r="B1249" i="11"/>
  <c r="A1250" i="11"/>
  <c r="B1250" i="11"/>
  <c r="A1251" i="11"/>
  <c r="B1251" i="11"/>
  <c r="A1252" i="11"/>
  <c r="B1252" i="11"/>
  <c r="A1253" i="11"/>
  <c r="B1253" i="11"/>
  <c r="A1254" i="11"/>
  <c r="B1254" i="11"/>
  <c r="A1255" i="11"/>
  <c r="B1255" i="11"/>
  <c r="A1256" i="11"/>
  <c r="B1256" i="11"/>
  <c r="A1257" i="11"/>
  <c r="B1257" i="11"/>
  <c r="A1258" i="11"/>
  <c r="B1258" i="11"/>
  <c r="A1259" i="11"/>
  <c r="B1259" i="11"/>
  <c r="A1260" i="11"/>
  <c r="B1260" i="11"/>
  <c r="A1261" i="11"/>
  <c r="B1261" i="11"/>
  <c r="A1262" i="11"/>
  <c r="B1262" i="11"/>
  <c r="A1263" i="11"/>
  <c r="B1263" i="11"/>
  <c r="A1264" i="11"/>
  <c r="B1264" i="11"/>
  <c r="A1265" i="11"/>
  <c r="B1265" i="11"/>
  <c r="A1266" i="11"/>
  <c r="B1266" i="11"/>
  <c r="A1267" i="11"/>
  <c r="B1267" i="11"/>
  <c r="A1268" i="11"/>
  <c r="B1268" i="11"/>
  <c r="A1269" i="11"/>
  <c r="B1269" i="11"/>
  <c r="A1270" i="11"/>
  <c r="B1270" i="11"/>
  <c r="A1271" i="11"/>
  <c r="B1271" i="11"/>
  <c r="A1272" i="11"/>
  <c r="B1272" i="11"/>
  <c r="A1273" i="11"/>
  <c r="B1273" i="11"/>
  <c r="A1274" i="11"/>
  <c r="B1274" i="11"/>
  <c r="A1275" i="11"/>
  <c r="B1275" i="11"/>
  <c r="A1276" i="11"/>
  <c r="B1276" i="11"/>
  <c r="A1277" i="11"/>
  <c r="B1277" i="11"/>
  <c r="A1278" i="11"/>
  <c r="B1278" i="11"/>
  <c r="A1279" i="11"/>
  <c r="B1279" i="11"/>
  <c r="A1280" i="11"/>
  <c r="B1280" i="11"/>
  <c r="A1281" i="11"/>
  <c r="B1281" i="11"/>
  <c r="A1282" i="11"/>
  <c r="B1282" i="11"/>
  <c r="A1283" i="11"/>
  <c r="B1283" i="11"/>
  <c r="A1284" i="11"/>
  <c r="B1284" i="11"/>
  <c r="A1285" i="11"/>
  <c r="B1285" i="11"/>
  <c r="A1286" i="11"/>
  <c r="B1286" i="11"/>
  <c r="A1287" i="11"/>
  <c r="B1287" i="11"/>
  <c r="A1288" i="11"/>
  <c r="B1288" i="11"/>
  <c r="A1289" i="11"/>
  <c r="B1289" i="11"/>
  <c r="A1290" i="11"/>
  <c r="B1290" i="11"/>
  <c r="A1291" i="11"/>
  <c r="B1291" i="11"/>
  <c r="A1292" i="11"/>
  <c r="B1292" i="11"/>
  <c r="A1293" i="11"/>
  <c r="B1293" i="11"/>
  <c r="A1294" i="11"/>
  <c r="B1294" i="11"/>
  <c r="A1295" i="11"/>
  <c r="B1295" i="11"/>
  <c r="A1296" i="11"/>
  <c r="B1296" i="11"/>
  <c r="A1297" i="11"/>
  <c r="B1297" i="11"/>
  <c r="A1298" i="11"/>
  <c r="B1298" i="11"/>
  <c r="A1299" i="11"/>
  <c r="B1299" i="11"/>
  <c r="A1300" i="11"/>
  <c r="B1300" i="11"/>
  <c r="A1301" i="11"/>
  <c r="B1301" i="11"/>
  <c r="A1302" i="11"/>
  <c r="B1302" i="11"/>
  <c r="A1303" i="11"/>
  <c r="B1303" i="11"/>
  <c r="A1304" i="11"/>
  <c r="B1304" i="11"/>
  <c r="A1305" i="11"/>
  <c r="B1305" i="11"/>
  <c r="A1306" i="11"/>
  <c r="B1306" i="11"/>
  <c r="A1307" i="11"/>
  <c r="B1307" i="11"/>
  <c r="A1308" i="11"/>
  <c r="B1308" i="11"/>
  <c r="A1309" i="11"/>
  <c r="B1309" i="11"/>
  <c r="A1310" i="11"/>
  <c r="B1310" i="11"/>
  <c r="A1311" i="11"/>
  <c r="B1311" i="11"/>
  <c r="A1312" i="11"/>
  <c r="B1312" i="11"/>
  <c r="A1313" i="11"/>
  <c r="B1313" i="11"/>
  <c r="A1314" i="11"/>
  <c r="B1314" i="11"/>
  <c r="A1315" i="11"/>
  <c r="B1315" i="11"/>
  <c r="A1316" i="11"/>
  <c r="B1316" i="11"/>
  <c r="A1317" i="11"/>
  <c r="B1317" i="11"/>
  <c r="A1318" i="11"/>
  <c r="B1318" i="11"/>
  <c r="A1319" i="11"/>
  <c r="B1319" i="11"/>
  <c r="A1320" i="11"/>
  <c r="B1320" i="11"/>
  <c r="A1321" i="11"/>
  <c r="B1321" i="11"/>
  <c r="A1322" i="11"/>
  <c r="B1322" i="11"/>
  <c r="A1323" i="11"/>
  <c r="B1323" i="11"/>
  <c r="A1324" i="11"/>
  <c r="B1324" i="11"/>
  <c r="A1325" i="11"/>
  <c r="B1325" i="11"/>
  <c r="A1326" i="11"/>
  <c r="B1326" i="11"/>
  <c r="A1327" i="11"/>
  <c r="B1327" i="11"/>
  <c r="A1328" i="11"/>
  <c r="B1328" i="11"/>
  <c r="A1329" i="11"/>
  <c r="B1329" i="11"/>
  <c r="A1330" i="11"/>
  <c r="B1330" i="11"/>
  <c r="A1331" i="11"/>
  <c r="B1331" i="11"/>
  <c r="A1332" i="11"/>
  <c r="B1332" i="11"/>
  <c r="A1333" i="11"/>
  <c r="B1333" i="11"/>
  <c r="A1334" i="11"/>
  <c r="B1334" i="11"/>
  <c r="A1335" i="11"/>
  <c r="B1335" i="11"/>
  <c r="A1336" i="11"/>
  <c r="B1336" i="11"/>
  <c r="A1337" i="11"/>
  <c r="B1337" i="11"/>
  <c r="A1338" i="11"/>
  <c r="B1338" i="11"/>
  <c r="A1339" i="11"/>
  <c r="B1339" i="11"/>
  <c r="A1340" i="11"/>
  <c r="B1340" i="11"/>
  <c r="A1341" i="11"/>
  <c r="B1341" i="11"/>
  <c r="A1342" i="11"/>
  <c r="B1342" i="11"/>
  <c r="A1343" i="11"/>
  <c r="B1343" i="11"/>
  <c r="A1344" i="11"/>
  <c r="B1344" i="11"/>
  <c r="A1345" i="11"/>
  <c r="B1345" i="11"/>
  <c r="A1346" i="11"/>
  <c r="B1346" i="11"/>
  <c r="A1347" i="11"/>
  <c r="B1347" i="11"/>
  <c r="A1348" i="11"/>
  <c r="B1348" i="11"/>
  <c r="A1349" i="11"/>
  <c r="B1349" i="11"/>
  <c r="A1350" i="11"/>
  <c r="B1350" i="11"/>
  <c r="A1351" i="11"/>
  <c r="B1351" i="11"/>
  <c r="A1352" i="11"/>
  <c r="B1352" i="11"/>
  <c r="A1353" i="11"/>
  <c r="B1353" i="11"/>
  <c r="A1354" i="11"/>
  <c r="B1354" i="11"/>
  <c r="A1355" i="11"/>
  <c r="B1355" i="11"/>
  <c r="A1356" i="11"/>
  <c r="B1356" i="11"/>
  <c r="A1357" i="11"/>
  <c r="B1357" i="11"/>
  <c r="A1358" i="11"/>
  <c r="B1358" i="11"/>
  <c r="A1359" i="11"/>
  <c r="B1359" i="11"/>
  <c r="A1360" i="11"/>
  <c r="B1360" i="11"/>
  <c r="A1361" i="11"/>
  <c r="B1361" i="11"/>
  <c r="A1362" i="11"/>
  <c r="B1362" i="11"/>
  <c r="A1363" i="11"/>
  <c r="B1363" i="11"/>
  <c r="A1364" i="11"/>
  <c r="B1364" i="11"/>
  <c r="A1365" i="11"/>
  <c r="B1365" i="11"/>
  <c r="A1366" i="11"/>
  <c r="B1366" i="11"/>
  <c r="A1367" i="11"/>
  <c r="B1367" i="11"/>
  <c r="A1368" i="11"/>
  <c r="B1368" i="11"/>
  <c r="A1369" i="11"/>
  <c r="B1369" i="11"/>
  <c r="A1370" i="11"/>
  <c r="B1370" i="11"/>
  <c r="A1371" i="11"/>
  <c r="B1371" i="11"/>
  <c r="A1372" i="11"/>
  <c r="B1372" i="11"/>
  <c r="A1373" i="11"/>
  <c r="B1373" i="11"/>
  <c r="A1374" i="11"/>
  <c r="B1374" i="11"/>
  <c r="A1375" i="11"/>
  <c r="B1375" i="11"/>
  <c r="A1376" i="11"/>
  <c r="B1376" i="11"/>
  <c r="A1377" i="11"/>
  <c r="B1377" i="11"/>
  <c r="A1378" i="11"/>
  <c r="B1378" i="11"/>
  <c r="A1379" i="11"/>
  <c r="B1379" i="11"/>
  <c r="A1380" i="11"/>
  <c r="B1380" i="11"/>
  <c r="A1381" i="11"/>
  <c r="B1381" i="11"/>
  <c r="A1382" i="11"/>
  <c r="B1382" i="11"/>
  <c r="A1383" i="11"/>
  <c r="B1383" i="11"/>
  <c r="A1384" i="11"/>
  <c r="B1384" i="11"/>
  <c r="A1385" i="11"/>
  <c r="B1385" i="11"/>
  <c r="A1386" i="11"/>
  <c r="B1386" i="11"/>
  <c r="A1387" i="11"/>
  <c r="B1387" i="11"/>
  <c r="A1388" i="11"/>
  <c r="B1388" i="11"/>
  <c r="A1389" i="11"/>
  <c r="B1389" i="11"/>
  <c r="A1390" i="11"/>
  <c r="B1390" i="11"/>
  <c r="A1391" i="11"/>
  <c r="B1391" i="11"/>
  <c r="A1392" i="11"/>
  <c r="B1392" i="11"/>
  <c r="A1393" i="11"/>
  <c r="B1393" i="11"/>
  <c r="A1394" i="11"/>
  <c r="B1394" i="11"/>
  <c r="A1395" i="11"/>
  <c r="B1395" i="11"/>
  <c r="A1396" i="11"/>
  <c r="B1396" i="11"/>
  <c r="A1397" i="11"/>
  <c r="B1397" i="11"/>
  <c r="A1398" i="11"/>
  <c r="B1398" i="11"/>
  <c r="A1399" i="11"/>
  <c r="B1399" i="11"/>
  <c r="A1400" i="11"/>
  <c r="B1400" i="11"/>
  <c r="A1401" i="11"/>
  <c r="B1401" i="11"/>
  <c r="A1402" i="11"/>
  <c r="B1402" i="11"/>
  <c r="A1403" i="11"/>
  <c r="B1403" i="11"/>
  <c r="A1404" i="11"/>
  <c r="B1404" i="11"/>
  <c r="A1405" i="11"/>
  <c r="B1405" i="11"/>
  <c r="A1406" i="11"/>
  <c r="B1406" i="11"/>
  <c r="A1407" i="11"/>
  <c r="B1407" i="11"/>
  <c r="A1408" i="11"/>
  <c r="B1408" i="11"/>
  <c r="A1409" i="11"/>
  <c r="B1409" i="11"/>
  <c r="A1410" i="11"/>
  <c r="B1410" i="11"/>
  <c r="A1411" i="11"/>
  <c r="B1411" i="11"/>
  <c r="A1412" i="11"/>
  <c r="B1412" i="11"/>
  <c r="A1413" i="11"/>
  <c r="B1413" i="11"/>
  <c r="A1414" i="11"/>
  <c r="B1414" i="11"/>
  <c r="A1415" i="11"/>
  <c r="B1415" i="11"/>
  <c r="A1416" i="11"/>
  <c r="B1416" i="11"/>
  <c r="A1417" i="11"/>
  <c r="B1417" i="11"/>
  <c r="A1418" i="11"/>
  <c r="B1418" i="11"/>
  <c r="A1419" i="11"/>
  <c r="B1419" i="11"/>
  <c r="A1420" i="11"/>
  <c r="B1420" i="11"/>
  <c r="A1421" i="11"/>
  <c r="B1421" i="11"/>
  <c r="A1422" i="11"/>
  <c r="B1422" i="11"/>
  <c r="A1423" i="11"/>
  <c r="B1423" i="11"/>
  <c r="A1424" i="11"/>
  <c r="B1424" i="11"/>
  <c r="A1425" i="11"/>
  <c r="B1425" i="11"/>
  <c r="A1426" i="11"/>
  <c r="B1426" i="11"/>
  <c r="A1427" i="11"/>
  <c r="B1427" i="11"/>
  <c r="A1428" i="11"/>
  <c r="B1428" i="11"/>
  <c r="A1429" i="11"/>
  <c r="B1429" i="11"/>
  <c r="A1430" i="11"/>
  <c r="B1430" i="11"/>
  <c r="A1431" i="11"/>
  <c r="B1431" i="11"/>
  <c r="A1432" i="11"/>
  <c r="B1432" i="11"/>
  <c r="A1433" i="11"/>
  <c r="B1433" i="11"/>
  <c r="A1434" i="11"/>
  <c r="B1434" i="11"/>
  <c r="A1435" i="11"/>
  <c r="B1435" i="11"/>
  <c r="A1436" i="11"/>
  <c r="B1436" i="11"/>
  <c r="A1437" i="11"/>
  <c r="B1437" i="11"/>
  <c r="A1438" i="11"/>
  <c r="B1438" i="11"/>
  <c r="A1439" i="11"/>
  <c r="B1439" i="11"/>
  <c r="A1440" i="11"/>
  <c r="B1440" i="11"/>
  <c r="A1441" i="11"/>
  <c r="B1441" i="11"/>
  <c r="A1442" i="11"/>
  <c r="B1442" i="11"/>
  <c r="A1443" i="11"/>
  <c r="B1443" i="11"/>
  <c r="A1444" i="11"/>
  <c r="B1444" i="11"/>
  <c r="A1445" i="11"/>
  <c r="B1445" i="11"/>
  <c r="A1446" i="11"/>
  <c r="B1446" i="11"/>
  <c r="A1447" i="11"/>
  <c r="B1447" i="11"/>
  <c r="A1448" i="11"/>
  <c r="B1448" i="11"/>
  <c r="A1449" i="11"/>
  <c r="B1449" i="11"/>
  <c r="A1450" i="11"/>
  <c r="B1450" i="11"/>
  <c r="A1451" i="11"/>
  <c r="B1451" i="11"/>
  <c r="A1452" i="11"/>
  <c r="B1452" i="11"/>
  <c r="A1453" i="11"/>
  <c r="B1453" i="11"/>
  <c r="A1454" i="11"/>
  <c r="B1454" i="11"/>
  <c r="A1455" i="11"/>
  <c r="B1455" i="11"/>
  <c r="A1456" i="11"/>
  <c r="B1456" i="11"/>
  <c r="A1457" i="11"/>
  <c r="B1457" i="11"/>
  <c r="A1458" i="11"/>
  <c r="B1458" i="11"/>
  <c r="A1459" i="11"/>
  <c r="B1459" i="11"/>
  <c r="A1460" i="11"/>
  <c r="B1460" i="11"/>
  <c r="A1461" i="11"/>
  <c r="B1461" i="11"/>
  <c r="A1462" i="11"/>
  <c r="B1462" i="11"/>
  <c r="A1463" i="11"/>
  <c r="B1463" i="11"/>
  <c r="A1464" i="11"/>
  <c r="B1464" i="11"/>
  <c r="A1465" i="11"/>
  <c r="B1465" i="11"/>
  <c r="A1466" i="11"/>
  <c r="B1466" i="11"/>
  <c r="A1467" i="11"/>
  <c r="B1467" i="11"/>
  <c r="A1468" i="11"/>
  <c r="B1468" i="11"/>
  <c r="A1469" i="11"/>
  <c r="B1469" i="11"/>
  <c r="A1470" i="11"/>
  <c r="B1470" i="11"/>
  <c r="A1471" i="11"/>
  <c r="B1471" i="11"/>
  <c r="A1472" i="11"/>
  <c r="B1472" i="11"/>
  <c r="A1473" i="11"/>
  <c r="B1473" i="11"/>
  <c r="A1474" i="11"/>
  <c r="B1474" i="11"/>
  <c r="A1475" i="11"/>
  <c r="B1475" i="11"/>
  <c r="A1476" i="11"/>
  <c r="B1476" i="11"/>
  <c r="A1477" i="11"/>
  <c r="B1477" i="11"/>
  <c r="A1478" i="11"/>
  <c r="B1478" i="11"/>
  <c r="A1479" i="11"/>
  <c r="B1479" i="11"/>
  <c r="A1480" i="11"/>
  <c r="B1480" i="11"/>
  <c r="A1481" i="11"/>
  <c r="B1481" i="11"/>
  <c r="A1482" i="11"/>
  <c r="B1482" i="11"/>
  <c r="A1483" i="11"/>
  <c r="B1483" i="11"/>
  <c r="A1484" i="11"/>
  <c r="B1484" i="11"/>
  <c r="A1485" i="11"/>
  <c r="B1485" i="11"/>
  <c r="A1486" i="11"/>
  <c r="B1486" i="11"/>
  <c r="A1487" i="11"/>
  <c r="B1487" i="11"/>
  <c r="A1488" i="11"/>
  <c r="B1488" i="11"/>
  <c r="A1489" i="11"/>
  <c r="B1489" i="11"/>
  <c r="A1490" i="11"/>
  <c r="B1490" i="11"/>
  <c r="A1491" i="11"/>
  <c r="B1491" i="11"/>
  <c r="A1492" i="11"/>
  <c r="B1492" i="11"/>
  <c r="A1493" i="11"/>
  <c r="B1493" i="11"/>
  <c r="A1494" i="11"/>
  <c r="B1494" i="11"/>
  <c r="A1495" i="11"/>
  <c r="B1495" i="11"/>
  <c r="A1496" i="11"/>
  <c r="B1496" i="11"/>
  <c r="A1497" i="11"/>
  <c r="B1497" i="11"/>
  <c r="A1498" i="11"/>
  <c r="B1498" i="11"/>
  <c r="A1499" i="11"/>
  <c r="B1499" i="11"/>
  <c r="A1500" i="11"/>
  <c r="B1500" i="11"/>
  <c r="A1501" i="11"/>
  <c r="B1501" i="11"/>
  <c r="A1502" i="11"/>
  <c r="B1502" i="11"/>
  <c r="A1503" i="11"/>
  <c r="B1503" i="11"/>
  <c r="A1504" i="11"/>
  <c r="B1504" i="11"/>
  <c r="A1505" i="11"/>
  <c r="B1505" i="11"/>
  <c r="A1506" i="11"/>
  <c r="B1506" i="11"/>
  <c r="A1507" i="11"/>
  <c r="B1507" i="11"/>
  <c r="A1508" i="11"/>
  <c r="B1508" i="11"/>
  <c r="A1509" i="11"/>
  <c r="B1509" i="11"/>
  <c r="A1510" i="11"/>
  <c r="B1510" i="11"/>
  <c r="A1511" i="11"/>
  <c r="B1511" i="11"/>
  <c r="A1512" i="11"/>
  <c r="B1512" i="11"/>
  <c r="A1513" i="11"/>
  <c r="B1513" i="11"/>
  <c r="A1514" i="11"/>
  <c r="B1514" i="11"/>
  <c r="A1515" i="11"/>
  <c r="B1515" i="11"/>
  <c r="A1516" i="11"/>
  <c r="B1516" i="11"/>
  <c r="A1517" i="11"/>
  <c r="B1517" i="11"/>
  <c r="A1518" i="11"/>
  <c r="B1518" i="11"/>
  <c r="A1519" i="11"/>
  <c r="B1519" i="11"/>
  <c r="A1520" i="11"/>
  <c r="B1520" i="11"/>
  <c r="A1521" i="11"/>
  <c r="B1521" i="11"/>
  <c r="A1522" i="11"/>
  <c r="B1522" i="11"/>
  <c r="A1523" i="11"/>
  <c r="B1523" i="11"/>
  <c r="A1524" i="11"/>
  <c r="B1524" i="11"/>
  <c r="A1525" i="11"/>
  <c r="B1525" i="11"/>
  <c r="A1526" i="11"/>
  <c r="B1526" i="11"/>
  <c r="A1527" i="11"/>
  <c r="B1527" i="11"/>
  <c r="A1528" i="11"/>
  <c r="B1528" i="11"/>
  <c r="A1529" i="11"/>
  <c r="B1529" i="11"/>
  <c r="A1530" i="11"/>
  <c r="B1530" i="11"/>
  <c r="A1531" i="11"/>
  <c r="B1531" i="11"/>
  <c r="A1532" i="11"/>
  <c r="B1532" i="11"/>
  <c r="A1533" i="11"/>
  <c r="B1533" i="11"/>
  <c r="A1534" i="11"/>
  <c r="B1534" i="11"/>
  <c r="A1535" i="11"/>
  <c r="B1535" i="11"/>
  <c r="A1536" i="11"/>
  <c r="B1536" i="11"/>
  <c r="A1537" i="11"/>
  <c r="B1537" i="11"/>
  <c r="A1538" i="11"/>
  <c r="B1538" i="11"/>
  <c r="A1539" i="11"/>
  <c r="B1539" i="11"/>
  <c r="A1540" i="11"/>
  <c r="B1540" i="11"/>
  <c r="A1541" i="11"/>
  <c r="B1541" i="11"/>
  <c r="A1542" i="11"/>
  <c r="B1542" i="11"/>
  <c r="A1543" i="11"/>
  <c r="B1543" i="11"/>
  <c r="A1544" i="11"/>
  <c r="B1544" i="11"/>
  <c r="A1545" i="11"/>
  <c r="B1545" i="11"/>
  <c r="A1546" i="11"/>
  <c r="B1546" i="11"/>
  <c r="A1547" i="11"/>
  <c r="B1547" i="11"/>
  <c r="A1548" i="11"/>
  <c r="B1548" i="11"/>
  <c r="A1549" i="11"/>
  <c r="B1549" i="11"/>
  <c r="A1550" i="11"/>
  <c r="B1550" i="11"/>
  <c r="A1551" i="11"/>
  <c r="B1551" i="11"/>
  <c r="A1552" i="11"/>
  <c r="B1552" i="11"/>
  <c r="A1553" i="11"/>
  <c r="B1553" i="11"/>
  <c r="A1554" i="11"/>
  <c r="B1554" i="11"/>
  <c r="A1555" i="11"/>
  <c r="B1555" i="11"/>
  <c r="A1556" i="11"/>
  <c r="B1556" i="11"/>
  <c r="A1557" i="11"/>
  <c r="B1557" i="11"/>
  <c r="A1558" i="11"/>
  <c r="B1558" i="11"/>
  <c r="A1559" i="11"/>
  <c r="B1559" i="11"/>
  <c r="A1560" i="11"/>
  <c r="B1560" i="11"/>
  <c r="A1561" i="11"/>
  <c r="B1561" i="11"/>
  <c r="A1562" i="11"/>
  <c r="B1562" i="11"/>
  <c r="A1563" i="11"/>
  <c r="B1563" i="11"/>
  <c r="A1564" i="11"/>
  <c r="B1564" i="11"/>
  <c r="A1565" i="11"/>
  <c r="B1565" i="11"/>
  <c r="A1566" i="11"/>
  <c r="B1566" i="11"/>
  <c r="A1567" i="11"/>
  <c r="B1567" i="11"/>
  <c r="A1568" i="11"/>
  <c r="B1568" i="11"/>
  <c r="A1569" i="11"/>
  <c r="B1569" i="11"/>
  <c r="A1570" i="11"/>
  <c r="B1570" i="11"/>
  <c r="A1571" i="11"/>
  <c r="B1571" i="11"/>
  <c r="A1572" i="11"/>
  <c r="B1572" i="11"/>
  <c r="A1573" i="11"/>
  <c r="B1573" i="11"/>
  <c r="A1574" i="11"/>
  <c r="B1574" i="11"/>
  <c r="A1575" i="11"/>
  <c r="B1575" i="11"/>
  <c r="A1576" i="11"/>
  <c r="B1576" i="11"/>
  <c r="A1577" i="11"/>
  <c r="B1577" i="11"/>
  <c r="A1578" i="11"/>
  <c r="B1578" i="11"/>
  <c r="A1579" i="11"/>
  <c r="B1579" i="11"/>
  <c r="A1580" i="11"/>
  <c r="B1580" i="11"/>
  <c r="A1581" i="11"/>
  <c r="B1581" i="11"/>
  <c r="A1582" i="11"/>
  <c r="B1582" i="11"/>
  <c r="A1583" i="11"/>
  <c r="B1583" i="11"/>
  <c r="A1584" i="11"/>
  <c r="B1584" i="11"/>
  <c r="A1585" i="11"/>
  <c r="B1585" i="11"/>
  <c r="A1586" i="11"/>
  <c r="B1586" i="11"/>
  <c r="A1587" i="11"/>
  <c r="B1587" i="11"/>
  <c r="A1588" i="11"/>
  <c r="B1588" i="11"/>
  <c r="A1589" i="11"/>
  <c r="B1589" i="11"/>
  <c r="A1590" i="11"/>
  <c r="B1590" i="11"/>
  <c r="A1591" i="11"/>
  <c r="B1591" i="11"/>
  <c r="A1592" i="11"/>
  <c r="B1592" i="11"/>
  <c r="A1593" i="11"/>
  <c r="B1593" i="11"/>
  <c r="A1594" i="11"/>
  <c r="B1594" i="11"/>
  <c r="A1595" i="11"/>
  <c r="B1595" i="11"/>
  <c r="A1596" i="11"/>
  <c r="B1596" i="11"/>
  <c r="A1597" i="11"/>
  <c r="B1597" i="11"/>
  <c r="A1598" i="11"/>
  <c r="B1598" i="11"/>
  <c r="A1599" i="11"/>
  <c r="B1599" i="11"/>
  <c r="A1600" i="11"/>
  <c r="B1600" i="11"/>
  <c r="A1601" i="11"/>
  <c r="B1601" i="11"/>
  <c r="A1602" i="11"/>
  <c r="B1602" i="11"/>
  <c r="A1603" i="11"/>
  <c r="B1603" i="11"/>
  <c r="A1604" i="11"/>
  <c r="B1604" i="11"/>
  <c r="A1605" i="11"/>
  <c r="B1605" i="11"/>
  <c r="A1606" i="11"/>
  <c r="B1606" i="11"/>
  <c r="A1607" i="11"/>
  <c r="B1607" i="11"/>
  <c r="A1608" i="11"/>
  <c r="B1608" i="11"/>
  <c r="A1609" i="11"/>
  <c r="B1609" i="11"/>
  <c r="A1610" i="11"/>
  <c r="B1610" i="11"/>
  <c r="A1611" i="11"/>
  <c r="B1611" i="11"/>
  <c r="A1612" i="11"/>
  <c r="B1612" i="11"/>
  <c r="A1613" i="11"/>
  <c r="B1613" i="11"/>
  <c r="A1614" i="11"/>
  <c r="B1614" i="11"/>
  <c r="A1615" i="11"/>
  <c r="B1615" i="11"/>
  <c r="A1616" i="11"/>
  <c r="B1616" i="11"/>
  <c r="A1617" i="11"/>
  <c r="B1617" i="11"/>
  <c r="A1618" i="11"/>
  <c r="B1618" i="11"/>
  <c r="A1619" i="11"/>
  <c r="B1619" i="11"/>
  <c r="A1620" i="11"/>
  <c r="B1620" i="11"/>
  <c r="A1621" i="11"/>
  <c r="B1621" i="11"/>
  <c r="A1622" i="11"/>
  <c r="B1622" i="11"/>
  <c r="A1623" i="11"/>
  <c r="B1623" i="11"/>
  <c r="A1624" i="11"/>
  <c r="B1624" i="11"/>
  <c r="A1625" i="11"/>
  <c r="B1625" i="11"/>
  <c r="A1626" i="11"/>
  <c r="B1626" i="11"/>
  <c r="A1627" i="11"/>
  <c r="B1627" i="11"/>
  <c r="A1628" i="11"/>
  <c r="B1628" i="11"/>
  <c r="A1629" i="11"/>
  <c r="B1629" i="11"/>
  <c r="A1630" i="11"/>
  <c r="B1630" i="11"/>
  <c r="A1631" i="11"/>
  <c r="B1631" i="11"/>
  <c r="A1632" i="11"/>
  <c r="B1632" i="11"/>
  <c r="A1633" i="11"/>
  <c r="B1633" i="11"/>
  <c r="A1634" i="11"/>
  <c r="B1634" i="11"/>
  <c r="A1635" i="11"/>
  <c r="B1635" i="11"/>
  <c r="A1636" i="11"/>
  <c r="B1636" i="11"/>
  <c r="A1637" i="11"/>
  <c r="B1637" i="11"/>
  <c r="A1638" i="11"/>
  <c r="B1638" i="11"/>
  <c r="A1639" i="11"/>
  <c r="B1639" i="11"/>
  <c r="A1640" i="11"/>
  <c r="B1640" i="11"/>
  <c r="A1641" i="11"/>
  <c r="B1641" i="11"/>
  <c r="A1642" i="11"/>
  <c r="B1642" i="11"/>
  <c r="A1643" i="11"/>
  <c r="B1643" i="11"/>
  <c r="A1644" i="11"/>
  <c r="B1644" i="11"/>
  <c r="A1645" i="11"/>
  <c r="B1645" i="11"/>
  <c r="A1646" i="11"/>
  <c r="B1646" i="11"/>
  <c r="A1647" i="11"/>
  <c r="B1647" i="11"/>
  <c r="A1648" i="11"/>
  <c r="B1648" i="11"/>
  <c r="A1649" i="11"/>
  <c r="B1649" i="11"/>
  <c r="A1650" i="11"/>
  <c r="B1650" i="11"/>
  <c r="A1651" i="11"/>
  <c r="B1651" i="11"/>
  <c r="A1652" i="11"/>
  <c r="B1652" i="11"/>
  <c r="A1653" i="11"/>
  <c r="B1653" i="11"/>
  <c r="A1654" i="11"/>
  <c r="B1654" i="11"/>
  <c r="A1655" i="11"/>
  <c r="B1655" i="11"/>
  <c r="A1656" i="11"/>
  <c r="B1656" i="11"/>
  <c r="A1657" i="11"/>
  <c r="B1657" i="11"/>
  <c r="A1658" i="11"/>
  <c r="B1658" i="11"/>
  <c r="A1659" i="11"/>
  <c r="B1659" i="11"/>
  <c r="A1660" i="11"/>
  <c r="B1660" i="11"/>
  <c r="A1661" i="11"/>
  <c r="B1661" i="11"/>
  <c r="A1662" i="11"/>
  <c r="B1662" i="11"/>
  <c r="A1663" i="11"/>
  <c r="B1663" i="11"/>
  <c r="A1664" i="11"/>
  <c r="B1664" i="11"/>
  <c r="A1665" i="11"/>
  <c r="B1665" i="11"/>
  <c r="A1666" i="11"/>
  <c r="B1666" i="11"/>
  <c r="A1667" i="11"/>
  <c r="B1667" i="11"/>
  <c r="A1668" i="11"/>
  <c r="B1668" i="11"/>
  <c r="A1669" i="11"/>
  <c r="B1669" i="11"/>
  <c r="A1670" i="11"/>
  <c r="B1670" i="11"/>
  <c r="A1671" i="11"/>
  <c r="B1671" i="11"/>
  <c r="A1672" i="11"/>
  <c r="B1672" i="11"/>
  <c r="A1673" i="11"/>
  <c r="B1673" i="11"/>
  <c r="A1674" i="11"/>
  <c r="B1674" i="11"/>
  <c r="A1675" i="11"/>
  <c r="B1675" i="11"/>
  <c r="A1676" i="11"/>
  <c r="B1676" i="11"/>
  <c r="A1677" i="11"/>
  <c r="B1677" i="11"/>
  <c r="A1678" i="11"/>
  <c r="B1678" i="11"/>
  <c r="A1679" i="11"/>
  <c r="B1679" i="11"/>
  <c r="A1680" i="11"/>
  <c r="B1680" i="11"/>
  <c r="A1681" i="11"/>
  <c r="B1681" i="11"/>
  <c r="A1682" i="11"/>
  <c r="B1682" i="11"/>
  <c r="A1683" i="11"/>
  <c r="B1683" i="11"/>
  <c r="A1684" i="11"/>
  <c r="B1684" i="11"/>
  <c r="A1685" i="11"/>
  <c r="B1685" i="11"/>
  <c r="A1686" i="11"/>
  <c r="B1686" i="11"/>
  <c r="A1687" i="11"/>
  <c r="B1687" i="11"/>
  <c r="A1688" i="11"/>
  <c r="B1688" i="11"/>
  <c r="A1689" i="11"/>
  <c r="B1689" i="11"/>
  <c r="A1690" i="11"/>
  <c r="B1690" i="11"/>
  <c r="A1691" i="11"/>
  <c r="B1691" i="11"/>
  <c r="A1692" i="11"/>
  <c r="B1692" i="11"/>
  <c r="A1693" i="11"/>
  <c r="B1693" i="11"/>
  <c r="A1694" i="11"/>
  <c r="B1694" i="11"/>
  <c r="A1695" i="11"/>
  <c r="B1695" i="11"/>
  <c r="A1696" i="11"/>
  <c r="B1696" i="11"/>
  <c r="A1697" i="11"/>
  <c r="B1697" i="11"/>
  <c r="A1698" i="11"/>
  <c r="B1698" i="11"/>
  <c r="A1699" i="11"/>
  <c r="B1699" i="11"/>
  <c r="A1700" i="11"/>
  <c r="B1700" i="11"/>
  <c r="A1701" i="11"/>
  <c r="B1701" i="11"/>
  <c r="A1702" i="11"/>
  <c r="B1702" i="11"/>
  <c r="A1703" i="11"/>
  <c r="B1703" i="11"/>
  <c r="A1704" i="11"/>
  <c r="B1704" i="11"/>
  <c r="A1705" i="11"/>
  <c r="B1705" i="11"/>
  <c r="A1706" i="11"/>
  <c r="B1706" i="11"/>
  <c r="A1707" i="11"/>
  <c r="B1707" i="11"/>
  <c r="A1708" i="11"/>
  <c r="B1708" i="11"/>
  <c r="A1709" i="11"/>
  <c r="B1709" i="11"/>
  <c r="A1710" i="11"/>
  <c r="B1710" i="11"/>
  <c r="A1711" i="11"/>
  <c r="B1711" i="11"/>
  <c r="A1712" i="11"/>
  <c r="B1712" i="11"/>
  <c r="A1713" i="11"/>
  <c r="B1713" i="11"/>
  <c r="A1714" i="11"/>
  <c r="B1714" i="11"/>
  <c r="A1715" i="11"/>
  <c r="B1715" i="11"/>
  <c r="A1716" i="11"/>
  <c r="B1716" i="11"/>
  <c r="A1717" i="11"/>
  <c r="B1717" i="11"/>
  <c r="A1718" i="11"/>
  <c r="B1718" i="11"/>
  <c r="A1719" i="11"/>
  <c r="B1719" i="11"/>
  <c r="A1720" i="11"/>
  <c r="B1720" i="11"/>
  <c r="A1721" i="11"/>
  <c r="B1721" i="11"/>
  <c r="A1722" i="11"/>
  <c r="B1722" i="11"/>
  <c r="A1723" i="11"/>
  <c r="B1723" i="11"/>
  <c r="A1724" i="11"/>
  <c r="B1724" i="11"/>
  <c r="A1725" i="11"/>
  <c r="B1725" i="11"/>
  <c r="A1726" i="11"/>
  <c r="B1726" i="11"/>
  <c r="A1727" i="11"/>
  <c r="B1727" i="11"/>
  <c r="A1728" i="11"/>
  <c r="B1728" i="11"/>
  <c r="A1729" i="11"/>
  <c r="B1729" i="11"/>
  <c r="A1730" i="11"/>
  <c r="B1730" i="11"/>
  <c r="A1731" i="11"/>
  <c r="B1731" i="11"/>
  <c r="A1732" i="11"/>
  <c r="B1732" i="11"/>
  <c r="A1733" i="11"/>
  <c r="B1733" i="11"/>
  <c r="A1734" i="11"/>
  <c r="B1734" i="11"/>
  <c r="A1735" i="11"/>
  <c r="B1735" i="11"/>
  <c r="A1736" i="11"/>
  <c r="B1736" i="11"/>
  <c r="A1737" i="11"/>
  <c r="B1737" i="11"/>
  <c r="A1738" i="11"/>
  <c r="B1738" i="11"/>
  <c r="A1739" i="11"/>
  <c r="B1739" i="11"/>
  <c r="A1740" i="11"/>
  <c r="B1740" i="11"/>
  <c r="A1741" i="11"/>
  <c r="B1741" i="11"/>
  <c r="A1742" i="11"/>
  <c r="B1742" i="11"/>
  <c r="A1743" i="11"/>
  <c r="B1743" i="11"/>
  <c r="A1744" i="11"/>
  <c r="B1744" i="11"/>
  <c r="A1745" i="11"/>
  <c r="B1745" i="11"/>
  <c r="A1746" i="11"/>
  <c r="B1746" i="11"/>
  <c r="A1747" i="11"/>
  <c r="B1747" i="11"/>
  <c r="A1748" i="11"/>
  <c r="B1748" i="11"/>
  <c r="A1749" i="11"/>
  <c r="B1749" i="11"/>
  <c r="A1750" i="11"/>
  <c r="B1750" i="11"/>
  <c r="A1751" i="11"/>
  <c r="B1751" i="11"/>
  <c r="A1752" i="11"/>
  <c r="B1752" i="11"/>
  <c r="A1753" i="11"/>
  <c r="B1753" i="11"/>
  <c r="A1754" i="11"/>
  <c r="B1754" i="11"/>
  <c r="A1755" i="11"/>
  <c r="B1755" i="11"/>
  <c r="A1756" i="11"/>
  <c r="B1756" i="11"/>
  <c r="A1757" i="11"/>
  <c r="B1757" i="11"/>
  <c r="A1758" i="11"/>
  <c r="B1758" i="11"/>
  <c r="A1759" i="11"/>
  <c r="B1759" i="11"/>
  <c r="A1760" i="11"/>
  <c r="B1760" i="11"/>
  <c r="A1761" i="11"/>
  <c r="B1761" i="11"/>
  <c r="A1762" i="11"/>
  <c r="B1762" i="11"/>
  <c r="A1763" i="11"/>
  <c r="B1763" i="11"/>
  <c r="A1764" i="11"/>
  <c r="B1764" i="11"/>
  <c r="A1765" i="11"/>
  <c r="B1765" i="11"/>
  <c r="A1766" i="11"/>
  <c r="B1766" i="11"/>
  <c r="A1767" i="11"/>
  <c r="B1767" i="11"/>
  <c r="A1768" i="11"/>
  <c r="B1768" i="11"/>
  <c r="A1769" i="11"/>
  <c r="B1769" i="11"/>
  <c r="A1770" i="11"/>
  <c r="B1770" i="11"/>
  <c r="A1771" i="11"/>
  <c r="B1771" i="11"/>
  <c r="A1772" i="11"/>
  <c r="B1772" i="11"/>
  <c r="A1773" i="11"/>
  <c r="B1773" i="11"/>
  <c r="A1774" i="11"/>
  <c r="B1774" i="11"/>
  <c r="A1775" i="11"/>
  <c r="B1775" i="11"/>
  <c r="A1776" i="11"/>
  <c r="B1776" i="11"/>
  <c r="A1777" i="11"/>
  <c r="B1777" i="11"/>
  <c r="A1778" i="11"/>
  <c r="B1778" i="11"/>
  <c r="A1779" i="11"/>
  <c r="B1779" i="11"/>
  <c r="A1780" i="11"/>
  <c r="B1780" i="11"/>
  <c r="A1781" i="11"/>
  <c r="B1781" i="11"/>
  <c r="A1782" i="11"/>
  <c r="B1782" i="11"/>
  <c r="A1783" i="11"/>
  <c r="B1783" i="11"/>
  <c r="A1784" i="11"/>
  <c r="B1784" i="11"/>
  <c r="A1785" i="11"/>
  <c r="B1785" i="11"/>
  <c r="A1786" i="11"/>
  <c r="B1786" i="11"/>
  <c r="A1787" i="11"/>
  <c r="B1787" i="11"/>
  <c r="A1788" i="11"/>
  <c r="B1788" i="11"/>
  <c r="A1789" i="11"/>
  <c r="B1789" i="11"/>
  <c r="A1790" i="11"/>
  <c r="B1790" i="11"/>
  <c r="A1791" i="11"/>
  <c r="B1791" i="11"/>
  <c r="A1792" i="11"/>
  <c r="B1792" i="11"/>
  <c r="A1793" i="11"/>
  <c r="B1793" i="11"/>
  <c r="A1794" i="11"/>
  <c r="B1794" i="11"/>
  <c r="A1795" i="11"/>
  <c r="B1795" i="11"/>
  <c r="A1796" i="11"/>
  <c r="B1796" i="11"/>
  <c r="A1797" i="11"/>
  <c r="B1797" i="11"/>
  <c r="A1798" i="11"/>
  <c r="B1798" i="11"/>
  <c r="A1799" i="11"/>
  <c r="B1799" i="11"/>
  <c r="A1800" i="11"/>
  <c r="B1800" i="11"/>
  <c r="A1801" i="11"/>
  <c r="B1801" i="11"/>
  <c r="A1802" i="11"/>
  <c r="B1802" i="11"/>
  <c r="A1803" i="11"/>
  <c r="B1803" i="11"/>
  <c r="A1804" i="11"/>
  <c r="B1804" i="11"/>
  <c r="A1805" i="11"/>
  <c r="B1805" i="11"/>
  <c r="A1806" i="11"/>
  <c r="B1806" i="11"/>
  <c r="A1807" i="11"/>
  <c r="B1807" i="11"/>
  <c r="A1808" i="11"/>
  <c r="B1808" i="11"/>
  <c r="A1809" i="11"/>
  <c r="B1809" i="11"/>
  <c r="A1810" i="11"/>
  <c r="B1810" i="11"/>
  <c r="A1811" i="11"/>
  <c r="B1811" i="11"/>
  <c r="A1812" i="11"/>
  <c r="B1812" i="11"/>
  <c r="A1813" i="11"/>
  <c r="B1813" i="11"/>
  <c r="A1814" i="11"/>
  <c r="B1814" i="11"/>
  <c r="A1815" i="11"/>
  <c r="B1815" i="11"/>
  <c r="A1816" i="11"/>
  <c r="B1816" i="11"/>
  <c r="A1817" i="11"/>
  <c r="B1817" i="11"/>
  <c r="A1818" i="11"/>
  <c r="B1818" i="11"/>
  <c r="A1819" i="11"/>
  <c r="B1819" i="11"/>
  <c r="A1820" i="11"/>
  <c r="B1820" i="11"/>
  <c r="A1821" i="11"/>
  <c r="B1821" i="11"/>
  <c r="A1822" i="11"/>
  <c r="B1822" i="11"/>
  <c r="A1823" i="11"/>
  <c r="B1823" i="11"/>
  <c r="A1824" i="11"/>
  <c r="B1824" i="11"/>
  <c r="A1825" i="11"/>
  <c r="B1825" i="11"/>
  <c r="A1826" i="11"/>
  <c r="B1826" i="11"/>
  <c r="A1827" i="11"/>
  <c r="B1827" i="11"/>
  <c r="A1828" i="11"/>
  <c r="B1828" i="11"/>
  <c r="A1829" i="11"/>
  <c r="B1829" i="11"/>
  <c r="A1830" i="11"/>
  <c r="B1830" i="11"/>
  <c r="A1831" i="11"/>
  <c r="B1831" i="11"/>
  <c r="A1832" i="11"/>
  <c r="B1832" i="11"/>
  <c r="A1833" i="11"/>
  <c r="B1833" i="11"/>
  <c r="A1834" i="11"/>
  <c r="B1834" i="11"/>
  <c r="A1835" i="11"/>
  <c r="B1835" i="11"/>
  <c r="A1836" i="11"/>
  <c r="B1836" i="11"/>
  <c r="A1837" i="11"/>
  <c r="B1837" i="11"/>
  <c r="A1838" i="11"/>
  <c r="B1838" i="11"/>
  <c r="A1839" i="11"/>
  <c r="B1839" i="11"/>
  <c r="A1840" i="11"/>
  <c r="B1840" i="11"/>
  <c r="A1841" i="11"/>
  <c r="B1841" i="11"/>
  <c r="A1842" i="11"/>
  <c r="B1842" i="11"/>
  <c r="A1843" i="11"/>
  <c r="B1843" i="11"/>
  <c r="A1844" i="11"/>
  <c r="B1844" i="11"/>
  <c r="A1845" i="11"/>
  <c r="B1845" i="11"/>
  <c r="A1846" i="11"/>
  <c r="B1846" i="11"/>
  <c r="A1847" i="11"/>
  <c r="B1847" i="11"/>
  <c r="A1848" i="11"/>
  <c r="B1848" i="11"/>
  <c r="A1849" i="11"/>
  <c r="B1849" i="11"/>
  <c r="A1850" i="11"/>
  <c r="B1850" i="11"/>
  <c r="A1851" i="11"/>
  <c r="B1851" i="11"/>
  <c r="A1852" i="11"/>
  <c r="B1852" i="11"/>
  <c r="A1853" i="11"/>
  <c r="B1853" i="11"/>
  <c r="A1854" i="11"/>
  <c r="B1854" i="11"/>
  <c r="A1855" i="11"/>
  <c r="B1855" i="11"/>
  <c r="A1856" i="11"/>
  <c r="B1856" i="11"/>
  <c r="A1857" i="11"/>
  <c r="B1857" i="11"/>
  <c r="A1858" i="11"/>
  <c r="B1858" i="11"/>
  <c r="A1859" i="11"/>
  <c r="B1859" i="11"/>
  <c r="A1860" i="11"/>
  <c r="B1860" i="11"/>
  <c r="A1861" i="11"/>
  <c r="B1861" i="11"/>
  <c r="A1862" i="11"/>
  <c r="B1862" i="11"/>
  <c r="A1863" i="11"/>
  <c r="B1863" i="11"/>
  <c r="A1864" i="11"/>
  <c r="B1864" i="11"/>
  <c r="A1865" i="11"/>
  <c r="B1865" i="11"/>
  <c r="A1866" i="11"/>
  <c r="B1866" i="11"/>
  <c r="A1867" i="11"/>
  <c r="B1867" i="11"/>
  <c r="A1868" i="11"/>
  <c r="B1868" i="11"/>
  <c r="A1869" i="11"/>
  <c r="B1869" i="11"/>
  <c r="A1870" i="11"/>
  <c r="B1870" i="11"/>
  <c r="A1871" i="11"/>
  <c r="B1871" i="11"/>
  <c r="A1872" i="11"/>
  <c r="B1872" i="11"/>
  <c r="A1873" i="11"/>
  <c r="B1873" i="11"/>
  <c r="A1874" i="11"/>
  <c r="B1874" i="11"/>
  <c r="A1875" i="11"/>
  <c r="B1875" i="11"/>
  <c r="A1876" i="11"/>
  <c r="B1876" i="11"/>
  <c r="A1877" i="11"/>
  <c r="B1877" i="11"/>
  <c r="A1878" i="11"/>
  <c r="B1878" i="11"/>
  <c r="A1879" i="11"/>
  <c r="B1879" i="11"/>
  <c r="A1880" i="11"/>
  <c r="B1880" i="11"/>
  <c r="A1881" i="11"/>
  <c r="B1881" i="11"/>
  <c r="A1882" i="11"/>
  <c r="B1882" i="11"/>
  <c r="A1883" i="11"/>
  <c r="B1883" i="11"/>
  <c r="A1884" i="11"/>
  <c r="B1884" i="11"/>
  <c r="A1885" i="11"/>
  <c r="B1885" i="11"/>
  <c r="A1886" i="11"/>
  <c r="B1886" i="11"/>
  <c r="A1887" i="11"/>
  <c r="B1887" i="11"/>
  <c r="A1888" i="11"/>
  <c r="B1888" i="11"/>
  <c r="A1889" i="11"/>
  <c r="B1889" i="11"/>
  <c r="A1890" i="11"/>
  <c r="B1890" i="11"/>
  <c r="A1891" i="11"/>
  <c r="B1891" i="11"/>
  <c r="A1892" i="11"/>
  <c r="B1892" i="11"/>
  <c r="A1893" i="11"/>
  <c r="B1893" i="11"/>
  <c r="A1894" i="11"/>
  <c r="B1894" i="11"/>
  <c r="A1895" i="11"/>
  <c r="B1895" i="11"/>
  <c r="A1896" i="11"/>
  <c r="B1896" i="11"/>
  <c r="A1897" i="11"/>
  <c r="B1897" i="11"/>
  <c r="A1898" i="11"/>
  <c r="B1898" i="11"/>
  <c r="A1899" i="11"/>
  <c r="B1899" i="11"/>
  <c r="A1900" i="11"/>
  <c r="B1900" i="11"/>
  <c r="A1901" i="11"/>
  <c r="B1901" i="11"/>
  <c r="A1902" i="11"/>
  <c r="B1902" i="11"/>
  <c r="A1903" i="11"/>
  <c r="B1903" i="11"/>
  <c r="A1904" i="11"/>
  <c r="B1904" i="11"/>
  <c r="A1905" i="11"/>
  <c r="B1905" i="11"/>
  <c r="A1906" i="11"/>
  <c r="B1906" i="11"/>
  <c r="A1907" i="11"/>
  <c r="B1907" i="11"/>
  <c r="A1908" i="11"/>
  <c r="B1908" i="11"/>
  <c r="A1909" i="11"/>
  <c r="B1909" i="11"/>
  <c r="A1910" i="11"/>
  <c r="B1910" i="11"/>
  <c r="A1911" i="11"/>
  <c r="B1911" i="11"/>
  <c r="A1912" i="11"/>
  <c r="B1912" i="11"/>
  <c r="A1913" i="11"/>
  <c r="B1913" i="11"/>
  <c r="A1914" i="11"/>
  <c r="B1914" i="11"/>
  <c r="A1915" i="11"/>
  <c r="B1915" i="11"/>
  <c r="A1916" i="11"/>
  <c r="B1916" i="11"/>
  <c r="A1917" i="11"/>
  <c r="B1917" i="11"/>
  <c r="A1918" i="11"/>
  <c r="B1918" i="11"/>
  <c r="A1919" i="11"/>
  <c r="B1919" i="11"/>
  <c r="A1920" i="11"/>
  <c r="B1920" i="11"/>
  <c r="A1921" i="11"/>
  <c r="B1921" i="11"/>
  <c r="A1922" i="11"/>
  <c r="B1922" i="11"/>
  <c r="A1923" i="11"/>
  <c r="B1923" i="11"/>
  <c r="A1924" i="11"/>
  <c r="B1924" i="11"/>
  <c r="A1925" i="11"/>
  <c r="B1925" i="11"/>
  <c r="A1926" i="11"/>
  <c r="B1926" i="11"/>
  <c r="A1927" i="11"/>
  <c r="B1927" i="11"/>
  <c r="A1928" i="11"/>
  <c r="B1928" i="11"/>
  <c r="A1929" i="11"/>
  <c r="B1929" i="11"/>
  <c r="A1930" i="11"/>
  <c r="B1930" i="11"/>
  <c r="A1931" i="11"/>
  <c r="B1931" i="11"/>
  <c r="A1932" i="11"/>
  <c r="B1932" i="11"/>
  <c r="A1933" i="11"/>
  <c r="B1933" i="11"/>
  <c r="A1934" i="11"/>
  <c r="B1934" i="11"/>
  <c r="A1935" i="11"/>
  <c r="B1935" i="11"/>
  <c r="A1936" i="11"/>
  <c r="B1936" i="11"/>
  <c r="A1937" i="11"/>
  <c r="B1937" i="11"/>
  <c r="A1938" i="11"/>
  <c r="B1938" i="11"/>
  <c r="A1939" i="11"/>
  <c r="B1939" i="11"/>
  <c r="A1940" i="11"/>
  <c r="B1940" i="11"/>
  <c r="A1941" i="11"/>
  <c r="B1941" i="11"/>
  <c r="A1942" i="11"/>
  <c r="B1942" i="11"/>
  <c r="A1943" i="11"/>
  <c r="B1943" i="11"/>
  <c r="A1944" i="11"/>
  <c r="B1944" i="11"/>
  <c r="A1945" i="11"/>
  <c r="B1945" i="11"/>
  <c r="A1946" i="11"/>
  <c r="B1946" i="11"/>
  <c r="A1947" i="11"/>
  <c r="B1947" i="11"/>
  <c r="A1948" i="11"/>
  <c r="B1948" i="11"/>
  <c r="A1949" i="11"/>
  <c r="B1949" i="11"/>
  <c r="A1950" i="11"/>
  <c r="B1950" i="11"/>
  <c r="A1951" i="11"/>
  <c r="B1951" i="11"/>
  <c r="A1952" i="11"/>
  <c r="B1952" i="11"/>
  <c r="A1953" i="11"/>
  <c r="B1953" i="11"/>
  <c r="A1954" i="11"/>
  <c r="B1954" i="11"/>
  <c r="A1955" i="11"/>
  <c r="B1955" i="11"/>
  <c r="A1956" i="11"/>
  <c r="B1956" i="11"/>
  <c r="A1957" i="11"/>
  <c r="B1957" i="11"/>
  <c r="A1958" i="11"/>
  <c r="B1958" i="11"/>
  <c r="A1959" i="11"/>
  <c r="B1959" i="11"/>
  <c r="A1960" i="11"/>
  <c r="B1960" i="11"/>
  <c r="A1961" i="11"/>
  <c r="B1961" i="11"/>
  <c r="A1962" i="11"/>
  <c r="B1962" i="11"/>
  <c r="A1963" i="11"/>
  <c r="B1963" i="11"/>
  <c r="A1964" i="11"/>
  <c r="B1964" i="11"/>
  <c r="A1965" i="11"/>
  <c r="B1965" i="11"/>
  <c r="A1966" i="11"/>
  <c r="B1966" i="11"/>
  <c r="A1967" i="11"/>
  <c r="B1967" i="11"/>
  <c r="A1968" i="11"/>
  <c r="B1968" i="11"/>
  <c r="A1969" i="11"/>
  <c r="B1969" i="11"/>
  <c r="A1970" i="11"/>
  <c r="B1970" i="11"/>
  <c r="A1971" i="11"/>
  <c r="B1971" i="11"/>
  <c r="A1972" i="11"/>
  <c r="B1972" i="11"/>
  <c r="A1973" i="11"/>
  <c r="B1973" i="11"/>
  <c r="A1974" i="11"/>
  <c r="B1974" i="11"/>
  <c r="A1975" i="11"/>
  <c r="B1975" i="11"/>
  <c r="A1976" i="11"/>
  <c r="B1976" i="11"/>
  <c r="A1977" i="11"/>
  <c r="B1977" i="11"/>
  <c r="A1978" i="11"/>
  <c r="B1978" i="11"/>
  <c r="A1979" i="11"/>
  <c r="B1979" i="11"/>
  <c r="A1980" i="11"/>
  <c r="B1980" i="11"/>
  <c r="A1981" i="11"/>
  <c r="B1981" i="11"/>
  <c r="A1982" i="11"/>
  <c r="B1982" i="11"/>
  <c r="A1983" i="11"/>
  <c r="B1983" i="11"/>
  <c r="A1984" i="11"/>
  <c r="B1984" i="11"/>
  <c r="A1985" i="11"/>
  <c r="B1985" i="11"/>
  <c r="A1986" i="11"/>
  <c r="B1986" i="11"/>
  <c r="A1987" i="11"/>
  <c r="B1987" i="11"/>
  <c r="A1988" i="11"/>
  <c r="B1988" i="11"/>
  <c r="A1989" i="11"/>
  <c r="B1989" i="11"/>
  <c r="A1990" i="11"/>
  <c r="B1990" i="11"/>
  <c r="A1991" i="11"/>
  <c r="B1991" i="11"/>
  <c r="A1992" i="11"/>
  <c r="B1992" i="11"/>
  <c r="A1993" i="11"/>
  <c r="B1993" i="11"/>
  <c r="A1994" i="11"/>
  <c r="B1994" i="11"/>
  <c r="A1995" i="11"/>
  <c r="B1995" i="11"/>
  <c r="A1996" i="11"/>
  <c r="B1996" i="11"/>
  <c r="A1997" i="11"/>
  <c r="B1997" i="11"/>
  <c r="A1998" i="11"/>
  <c r="B1998" i="11"/>
  <c r="A1999" i="11"/>
  <c r="B1999" i="11"/>
  <c r="A2000" i="11"/>
  <c r="B2000" i="11"/>
  <c r="B2" i="11"/>
  <c r="A2" i="11"/>
  <c r="B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B32" i="12"/>
  <c r="B33" i="12"/>
  <c r="B34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70" i="12"/>
  <c r="B71" i="12"/>
  <c r="B72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B89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110" i="12"/>
  <c r="B111" i="12"/>
  <c r="B112" i="12"/>
  <c r="B113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65" i="12"/>
  <c r="B166" i="12"/>
  <c r="B167" i="12"/>
  <c r="B168" i="12"/>
  <c r="B169" i="12"/>
  <c r="B170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93" i="12"/>
  <c r="B194" i="12"/>
  <c r="B195" i="12"/>
  <c r="B196" i="12"/>
  <c r="B197" i="12"/>
  <c r="B198" i="12"/>
  <c r="B199" i="12"/>
  <c r="B200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229" i="12"/>
  <c r="B230" i="12"/>
  <c r="B231" i="12"/>
  <c r="B232" i="12"/>
  <c r="B233" i="12"/>
  <c r="B234" i="12"/>
  <c r="B235" i="12"/>
  <c r="B236" i="12"/>
  <c r="B237" i="12"/>
  <c r="B238" i="12"/>
  <c r="B239" i="12"/>
  <c r="B240" i="12"/>
  <c r="B241" i="12"/>
  <c r="B242" i="12"/>
  <c r="B243" i="12"/>
  <c r="B244" i="12"/>
  <c r="B245" i="12"/>
  <c r="B246" i="12"/>
  <c r="B247" i="12"/>
  <c r="B248" i="12"/>
  <c r="B249" i="12"/>
  <c r="B250" i="12"/>
  <c r="B251" i="12"/>
  <c r="B252" i="12"/>
  <c r="B253" i="12"/>
  <c r="B254" i="12"/>
  <c r="B255" i="12"/>
  <c r="B256" i="12"/>
  <c r="B257" i="12"/>
  <c r="B258" i="12"/>
  <c r="B259" i="12"/>
  <c r="B260" i="12"/>
  <c r="B261" i="12"/>
  <c r="B262" i="12"/>
  <c r="B263" i="12"/>
  <c r="B264" i="12"/>
  <c r="B265" i="12"/>
  <c r="B266" i="12"/>
  <c r="B267" i="12"/>
  <c r="B268" i="12"/>
  <c r="B269" i="12"/>
  <c r="B270" i="12"/>
  <c r="B271" i="12"/>
  <c r="B272" i="12"/>
  <c r="B273" i="12"/>
  <c r="B274" i="12"/>
  <c r="B275" i="12"/>
  <c r="B276" i="12"/>
  <c r="B277" i="12"/>
  <c r="B278" i="12"/>
  <c r="B279" i="12"/>
  <c r="B280" i="12"/>
  <c r="B281" i="12"/>
  <c r="B282" i="12"/>
  <c r="B283" i="12"/>
  <c r="B284" i="12"/>
  <c r="B285" i="12"/>
  <c r="B286" i="12"/>
  <c r="B287" i="12"/>
  <c r="B288" i="12"/>
  <c r="B289" i="12"/>
  <c r="B290" i="12"/>
  <c r="B291" i="12"/>
  <c r="B292" i="12"/>
  <c r="B293" i="12"/>
  <c r="B294" i="12"/>
  <c r="B295" i="12"/>
  <c r="B296" i="12"/>
  <c r="B297" i="12"/>
  <c r="B298" i="12"/>
  <c r="B299" i="12"/>
  <c r="B300" i="12"/>
  <c r="B301" i="12"/>
  <c r="B302" i="12"/>
  <c r="B303" i="12"/>
  <c r="B304" i="12"/>
  <c r="B305" i="12"/>
  <c r="B306" i="12"/>
  <c r="B307" i="12"/>
  <c r="B308" i="12"/>
  <c r="B309" i="12"/>
  <c r="B310" i="12"/>
  <c r="B311" i="12"/>
  <c r="B312" i="12"/>
  <c r="B313" i="12"/>
  <c r="B314" i="12"/>
  <c r="B315" i="12"/>
  <c r="B316" i="12"/>
  <c r="B317" i="12"/>
  <c r="B318" i="12"/>
  <c r="B319" i="12"/>
  <c r="B320" i="12"/>
  <c r="B321" i="12"/>
  <c r="B322" i="12"/>
  <c r="B323" i="12"/>
  <c r="B324" i="12"/>
  <c r="B325" i="12"/>
  <c r="B326" i="12"/>
  <c r="B327" i="12"/>
  <c r="B328" i="12"/>
  <c r="B329" i="12"/>
  <c r="B330" i="12"/>
  <c r="B331" i="12"/>
  <c r="B332" i="12"/>
  <c r="B333" i="12"/>
  <c r="B334" i="12"/>
  <c r="B335" i="12"/>
  <c r="B336" i="12"/>
  <c r="B337" i="12"/>
  <c r="B338" i="12"/>
  <c r="B339" i="12"/>
  <c r="B340" i="12"/>
  <c r="B341" i="12"/>
  <c r="B342" i="12"/>
  <c r="B343" i="12"/>
  <c r="B344" i="12"/>
  <c r="B345" i="12"/>
  <c r="B346" i="12"/>
  <c r="B347" i="12"/>
  <c r="B348" i="12"/>
  <c r="B349" i="12"/>
  <c r="B350" i="12"/>
  <c r="B351" i="12"/>
  <c r="B352" i="12"/>
  <c r="B353" i="12"/>
  <c r="B354" i="12"/>
  <c r="B355" i="12"/>
  <c r="B356" i="12"/>
  <c r="B357" i="12"/>
  <c r="B358" i="12"/>
  <c r="B359" i="12"/>
  <c r="B360" i="12"/>
  <c r="B361" i="12"/>
  <c r="B362" i="12"/>
  <c r="B363" i="12"/>
  <c r="B364" i="12"/>
  <c r="B365" i="12"/>
  <c r="B366" i="12"/>
  <c r="B367" i="12"/>
  <c r="B368" i="12"/>
  <c r="B369" i="12"/>
  <c r="B370" i="12"/>
  <c r="B371" i="12"/>
  <c r="B372" i="12"/>
  <c r="B373" i="12"/>
  <c r="B374" i="12"/>
  <c r="B375" i="12"/>
  <c r="B376" i="12"/>
  <c r="B377" i="12"/>
  <c r="B378" i="12"/>
  <c r="B379" i="12"/>
  <c r="B380" i="12"/>
  <c r="B381" i="12"/>
  <c r="B382" i="12"/>
  <c r="B383" i="12"/>
  <c r="B384" i="12"/>
  <c r="B385" i="12"/>
  <c r="B386" i="12"/>
  <c r="B387" i="12"/>
  <c r="B388" i="12"/>
  <c r="B389" i="12"/>
  <c r="B390" i="12"/>
  <c r="B391" i="12"/>
  <c r="B392" i="12"/>
  <c r="B393" i="12"/>
  <c r="B394" i="12"/>
  <c r="B395" i="12"/>
  <c r="B396" i="12"/>
  <c r="B397" i="12"/>
  <c r="B398" i="12"/>
  <c r="B399" i="12"/>
  <c r="B400" i="12"/>
  <c r="B401" i="12"/>
  <c r="B402" i="12"/>
  <c r="B403" i="12"/>
  <c r="B404" i="12"/>
  <c r="B405" i="12"/>
  <c r="B406" i="12"/>
  <c r="B407" i="12"/>
  <c r="B408" i="12"/>
  <c r="B409" i="12"/>
  <c r="B410" i="12"/>
  <c r="B411" i="12"/>
  <c r="B412" i="12"/>
  <c r="B413" i="12"/>
  <c r="B414" i="12"/>
  <c r="B415" i="12"/>
  <c r="B416" i="12"/>
  <c r="B417" i="12"/>
  <c r="B418" i="12"/>
  <c r="B419" i="12"/>
  <c r="B420" i="12"/>
  <c r="B421" i="12"/>
  <c r="B422" i="12"/>
  <c r="B423" i="12"/>
  <c r="B424" i="12"/>
  <c r="B425" i="12"/>
  <c r="B426" i="12"/>
  <c r="B427" i="12"/>
  <c r="B428" i="12"/>
  <c r="B429" i="12"/>
  <c r="B430" i="12"/>
  <c r="B431" i="12"/>
  <c r="B432" i="12"/>
  <c r="B433" i="12"/>
  <c r="B434" i="12"/>
  <c r="B435" i="12"/>
  <c r="B436" i="12"/>
  <c r="B437" i="12"/>
  <c r="B438" i="12"/>
  <c r="B439" i="12"/>
  <c r="B440" i="12"/>
  <c r="B441" i="12"/>
  <c r="B442" i="12"/>
  <c r="B443" i="12"/>
  <c r="B444" i="12"/>
  <c r="B445" i="12"/>
  <c r="B446" i="12"/>
  <c r="B447" i="12"/>
  <c r="B448" i="12"/>
  <c r="B449" i="12"/>
  <c r="B450" i="12"/>
  <c r="B451" i="12"/>
  <c r="B452" i="12"/>
  <c r="B453" i="12"/>
  <c r="B454" i="12"/>
  <c r="B455" i="12"/>
  <c r="B456" i="12"/>
  <c r="B457" i="12"/>
  <c r="B458" i="12"/>
  <c r="B459" i="12"/>
  <c r="B460" i="12"/>
  <c r="B461" i="12"/>
  <c r="B462" i="12"/>
  <c r="B463" i="12"/>
  <c r="B464" i="12"/>
  <c r="B465" i="12"/>
  <c r="B466" i="12"/>
  <c r="B467" i="12"/>
  <c r="B468" i="12"/>
  <c r="B469" i="12"/>
  <c r="B470" i="12"/>
  <c r="B471" i="12"/>
  <c r="B472" i="12"/>
  <c r="B473" i="12"/>
  <c r="B474" i="12"/>
  <c r="B475" i="12"/>
  <c r="B476" i="12"/>
  <c r="B477" i="12"/>
  <c r="B478" i="12"/>
  <c r="B479" i="12"/>
  <c r="B480" i="12"/>
  <c r="B481" i="12"/>
  <c r="B482" i="12"/>
  <c r="B483" i="12"/>
  <c r="B484" i="12"/>
  <c r="B485" i="12"/>
  <c r="B486" i="12"/>
  <c r="B487" i="12"/>
  <c r="B488" i="12"/>
  <c r="B489" i="12"/>
  <c r="B490" i="12"/>
  <c r="B491" i="12"/>
  <c r="B492" i="12"/>
  <c r="B493" i="12"/>
  <c r="B494" i="12"/>
  <c r="B495" i="12"/>
  <c r="B496" i="12"/>
  <c r="B497" i="12"/>
  <c r="B498" i="12"/>
  <c r="B499" i="12"/>
  <c r="B500" i="12"/>
  <c r="B501" i="12"/>
  <c r="B502" i="12"/>
  <c r="B503" i="12"/>
  <c r="B504" i="12"/>
  <c r="B505" i="12"/>
  <c r="B506" i="12"/>
  <c r="B507" i="12"/>
  <c r="B508" i="12"/>
  <c r="B509" i="12"/>
  <c r="B510" i="12"/>
  <c r="B511" i="12"/>
  <c r="B512" i="12"/>
  <c r="B513" i="12"/>
  <c r="B514" i="12"/>
  <c r="B515" i="12"/>
  <c r="B516" i="12"/>
  <c r="B517" i="12"/>
  <c r="B518" i="12"/>
  <c r="B519" i="12"/>
  <c r="B520" i="12"/>
  <c r="B521" i="12"/>
  <c r="B522" i="12"/>
  <c r="B523" i="12"/>
  <c r="B524" i="12"/>
  <c r="B525" i="12"/>
  <c r="B526" i="12"/>
  <c r="B527" i="12"/>
  <c r="B528" i="12"/>
  <c r="B529" i="12"/>
  <c r="B530" i="12"/>
  <c r="B531" i="12"/>
  <c r="B532" i="12"/>
  <c r="B533" i="12"/>
  <c r="B534" i="12"/>
  <c r="B535" i="12"/>
  <c r="B536" i="12"/>
  <c r="B537" i="12"/>
  <c r="B538" i="12"/>
  <c r="B539" i="12"/>
  <c r="B540" i="12"/>
  <c r="B541" i="12"/>
  <c r="B542" i="12"/>
  <c r="B543" i="12"/>
  <c r="B544" i="12"/>
  <c r="B545" i="12"/>
  <c r="B546" i="12"/>
  <c r="B547" i="12"/>
  <c r="B548" i="12"/>
  <c r="B549" i="12"/>
  <c r="B550" i="12"/>
  <c r="B551" i="12"/>
  <c r="B552" i="12"/>
  <c r="B553" i="12"/>
  <c r="B554" i="12"/>
  <c r="B555" i="12"/>
  <c r="B556" i="12"/>
  <c r="B557" i="12"/>
  <c r="B558" i="12"/>
  <c r="B559" i="12"/>
  <c r="B560" i="12"/>
  <c r="B561" i="12"/>
  <c r="B562" i="12"/>
  <c r="B563" i="12"/>
  <c r="B564" i="12"/>
  <c r="B565" i="12"/>
  <c r="B566" i="12"/>
  <c r="B567" i="12"/>
  <c r="B568" i="12"/>
  <c r="B569" i="12"/>
  <c r="B570" i="12"/>
  <c r="B571" i="12"/>
  <c r="B572" i="12"/>
  <c r="B573" i="12"/>
  <c r="B574" i="12"/>
  <c r="B575" i="12"/>
  <c r="B576" i="12"/>
  <c r="B577" i="12"/>
  <c r="B578" i="12"/>
  <c r="B579" i="12"/>
  <c r="B580" i="12"/>
  <c r="B581" i="12"/>
  <c r="B582" i="12"/>
  <c r="B583" i="12"/>
  <c r="B584" i="12"/>
  <c r="B585" i="12"/>
  <c r="B586" i="12"/>
  <c r="B587" i="12"/>
  <c r="B588" i="12"/>
  <c r="B589" i="12"/>
  <c r="B590" i="12"/>
  <c r="B591" i="12"/>
  <c r="B592" i="12"/>
  <c r="B593" i="12"/>
  <c r="B594" i="12"/>
  <c r="B595" i="12"/>
  <c r="B596" i="12"/>
  <c r="B597" i="12"/>
  <c r="B598" i="12"/>
  <c r="B599" i="12"/>
  <c r="B600" i="12"/>
  <c r="B601" i="12"/>
  <c r="B602" i="12"/>
  <c r="B603" i="12"/>
  <c r="B604" i="12"/>
  <c r="B605" i="12"/>
  <c r="B606" i="12"/>
  <c r="B607" i="12"/>
  <c r="B608" i="12"/>
  <c r="B609" i="12"/>
  <c r="B610" i="12"/>
  <c r="B611" i="12"/>
  <c r="B612" i="12"/>
  <c r="B613" i="12"/>
  <c r="B614" i="12"/>
  <c r="B615" i="12"/>
  <c r="B616" i="12"/>
  <c r="B617" i="12"/>
  <c r="B618" i="12"/>
  <c r="B619" i="12"/>
  <c r="B620" i="12"/>
  <c r="B621" i="12"/>
  <c r="B622" i="12"/>
  <c r="B623" i="12"/>
  <c r="B624" i="12"/>
  <c r="B625" i="12"/>
  <c r="B626" i="12"/>
  <c r="B627" i="12"/>
  <c r="B628" i="12"/>
  <c r="B629" i="12"/>
  <c r="B630" i="12"/>
  <c r="B631" i="12"/>
  <c r="B632" i="12"/>
  <c r="B633" i="12"/>
  <c r="B634" i="12"/>
  <c r="B635" i="12"/>
  <c r="B636" i="12"/>
  <c r="B637" i="12"/>
  <c r="B638" i="12"/>
  <c r="B639" i="12"/>
  <c r="B640" i="12"/>
  <c r="B641" i="12"/>
  <c r="B642" i="12"/>
  <c r="B643" i="12"/>
  <c r="B644" i="12"/>
  <c r="B645" i="12"/>
  <c r="B646" i="12"/>
  <c r="B647" i="12"/>
  <c r="B648" i="12"/>
  <c r="B649" i="12"/>
  <c r="B650" i="12"/>
  <c r="B651" i="12"/>
  <c r="B652" i="12"/>
  <c r="B653" i="12"/>
  <c r="B654" i="12"/>
  <c r="B655" i="12"/>
  <c r="B656" i="12"/>
  <c r="B657" i="12"/>
  <c r="B658" i="12"/>
  <c r="B659" i="12"/>
  <c r="B660" i="12"/>
  <c r="B661" i="12"/>
  <c r="B662" i="12"/>
  <c r="B663" i="12"/>
  <c r="B664" i="12"/>
  <c r="B665" i="12"/>
  <c r="B666" i="12"/>
  <c r="B667" i="12"/>
  <c r="B668" i="12"/>
  <c r="B669" i="12"/>
  <c r="B670" i="12"/>
  <c r="B671" i="12"/>
  <c r="B672" i="12"/>
  <c r="B673" i="12"/>
  <c r="B674" i="12"/>
  <c r="B675" i="12"/>
  <c r="B676" i="12"/>
  <c r="B677" i="12"/>
  <c r="B678" i="12"/>
  <c r="B679" i="12"/>
  <c r="B680" i="12"/>
  <c r="B681" i="12"/>
  <c r="B682" i="12"/>
  <c r="B683" i="12"/>
  <c r="B684" i="12"/>
  <c r="B685" i="12"/>
  <c r="B686" i="12"/>
  <c r="B687" i="12"/>
  <c r="B688" i="12"/>
  <c r="B689" i="12"/>
  <c r="B690" i="12"/>
  <c r="B691" i="12"/>
  <c r="B692" i="12"/>
  <c r="B693" i="12"/>
  <c r="B694" i="12"/>
  <c r="B695" i="12"/>
  <c r="B696" i="12"/>
  <c r="B697" i="12"/>
  <c r="B698" i="12"/>
  <c r="B699" i="12"/>
  <c r="B700" i="12"/>
  <c r="B701" i="12"/>
  <c r="B702" i="12"/>
  <c r="B703" i="12"/>
  <c r="B704" i="12"/>
  <c r="B705" i="12"/>
  <c r="B706" i="12"/>
  <c r="B707" i="12"/>
  <c r="B708" i="12"/>
  <c r="B709" i="12"/>
  <c r="B710" i="12"/>
  <c r="B711" i="12"/>
  <c r="B712" i="12"/>
  <c r="B713" i="12"/>
  <c r="B714" i="12"/>
  <c r="B715" i="12"/>
  <c r="B716" i="12"/>
  <c r="B717" i="12"/>
  <c r="B718" i="12"/>
  <c r="B719" i="12"/>
  <c r="B720" i="12"/>
  <c r="B721" i="12"/>
  <c r="B722" i="12"/>
  <c r="B723" i="12"/>
  <c r="B724" i="12"/>
  <c r="B725" i="12"/>
  <c r="B726" i="12"/>
  <c r="B727" i="12"/>
  <c r="B728" i="12"/>
  <c r="B729" i="12"/>
  <c r="B730" i="12"/>
  <c r="B731" i="12"/>
  <c r="B732" i="12"/>
  <c r="B733" i="12"/>
  <c r="B734" i="12"/>
  <c r="B735" i="12"/>
  <c r="B736" i="12"/>
  <c r="B737" i="12"/>
  <c r="B738" i="12"/>
  <c r="B739" i="12"/>
  <c r="B740" i="12"/>
  <c r="B741" i="12"/>
  <c r="B742" i="12"/>
  <c r="B743" i="12"/>
  <c r="B744" i="12"/>
  <c r="B745" i="12"/>
  <c r="B746" i="12"/>
  <c r="B747" i="12"/>
  <c r="B748" i="12"/>
  <c r="B749" i="12"/>
  <c r="B750" i="12"/>
  <c r="B751" i="12"/>
  <c r="B752" i="12"/>
  <c r="B753" i="12"/>
  <c r="B754" i="12"/>
  <c r="B755" i="12"/>
  <c r="B756" i="12"/>
  <c r="B757" i="12"/>
  <c r="B758" i="12"/>
  <c r="B759" i="12"/>
  <c r="B760" i="12"/>
  <c r="B761" i="12"/>
  <c r="B762" i="12"/>
  <c r="B763" i="12"/>
  <c r="B764" i="12"/>
  <c r="B765" i="12"/>
  <c r="B766" i="12"/>
  <c r="B767" i="12"/>
  <c r="B768" i="12"/>
  <c r="B769" i="12"/>
  <c r="B770" i="12"/>
  <c r="B771" i="12"/>
  <c r="B772" i="12"/>
  <c r="B773" i="12"/>
  <c r="B774" i="12"/>
  <c r="B775" i="12"/>
  <c r="B776" i="12"/>
  <c r="B777" i="12"/>
  <c r="B778" i="12"/>
  <c r="B779" i="12"/>
  <c r="B780" i="12"/>
  <c r="B781" i="12"/>
  <c r="B782" i="12"/>
  <c r="B783" i="12"/>
  <c r="B784" i="12"/>
  <c r="B785" i="12"/>
  <c r="B786" i="12"/>
  <c r="B787" i="12"/>
  <c r="B788" i="12"/>
  <c r="B789" i="12"/>
  <c r="B790" i="12"/>
  <c r="B791" i="12"/>
  <c r="B792" i="12"/>
  <c r="B793" i="12"/>
  <c r="B794" i="12"/>
  <c r="B795" i="12"/>
  <c r="B796" i="12"/>
  <c r="B797" i="12"/>
  <c r="B798" i="12"/>
  <c r="B799" i="12"/>
  <c r="B800" i="12"/>
  <c r="B801" i="12"/>
  <c r="B802" i="12"/>
  <c r="B803" i="12"/>
  <c r="B804" i="12"/>
  <c r="B805" i="12"/>
  <c r="B806" i="12"/>
  <c r="B807" i="12"/>
  <c r="B808" i="12"/>
  <c r="B809" i="12"/>
  <c r="B810" i="12"/>
  <c r="B811" i="12"/>
  <c r="B812" i="12"/>
  <c r="B813" i="12"/>
  <c r="B814" i="12"/>
  <c r="B815" i="12"/>
  <c r="B816" i="12"/>
  <c r="B817" i="12"/>
  <c r="B818" i="12"/>
  <c r="B819" i="12"/>
  <c r="B820" i="12"/>
  <c r="B821" i="12"/>
  <c r="B822" i="12"/>
  <c r="B823" i="12"/>
  <c r="B824" i="12"/>
  <c r="B825" i="12"/>
  <c r="B826" i="12"/>
  <c r="B827" i="12"/>
  <c r="B828" i="12"/>
  <c r="B829" i="12"/>
  <c r="B830" i="12"/>
  <c r="B831" i="12"/>
  <c r="B832" i="12"/>
  <c r="B833" i="12"/>
  <c r="B834" i="12"/>
  <c r="B835" i="12"/>
  <c r="B836" i="12"/>
  <c r="B837" i="12"/>
  <c r="B838" i="12"/>
  <c r="B839" i="12"/>
  <c r="B840" i="12"/>
  <c r="B841" i="12"/>
  <c r="B842" i="12"/>
  <c r="B843" i="12"/>
  <c r="B844" i="12"/>
  <c r="B845" i="12"/>
  <c r="B846" i="12"/>
  <c r="B847" i="12"/>
  <c r="B848" i="12"/>
  <c r="B849" i="12"/>
  <c r="B850" i="12"/>
  <c r="B851" i="12"/>
  <c r="B852" i="12"/>
  <c r="B853" i="12"/>
  <c r="B854" i="12"/>
  <c r="B855" i="12"/>
  <c r="B856" i="12"/>
  <c r="B857" i="12"/>
  <c r="B858" i="12"/>
  <c r="B859" i="12"/>
  <c r="B860" i="12"/>
  <c r="B861" i="12"/>
  <c r="B862" i="12"/>
  <c r="B863" i="12"/>
  <c r="B864" i="12"/>
  <c r="B865" i="12"/>
  <c r="B866" i="12"/>
  <c r="B867" i="12"/>
  <c r="B868" i="12"/>
  <c r="B869" i="12"/>
  <c r="B870" i="12"/>
  <c r="B871" i="12"/>
  <c r="B872" i="12"/>
  <c r="B873" i="12"/>
  <c r="B874" i="12"/>
  <c r="B875" i="12"/>
  <c r="B876" i="12"/>
  <c r="B877" i="12"/>
  <c r="B878" i="12"/>
  <c r="B879" i="12"/>
  <c r="B880" i="12"/>
  <c r="B881" i="12"/>
  <c r="B882" i="12"/>
  <c r="B883" i="12"/>
  <c r="B884" i="12"/>
  <c r="B885" i="12"/>
  <c r="B886" i="12"/>
  <c r="B887" i="12"/>
  <c r="B888" i="12"/>
  <c r="B889" i="12"/>
  <c r="B890" i="12"/>
  <c r="B891" i="12"/>
  <c r="B892" i="12"/>
  <c r="B893" i="12"/>
  <c r="B894" i="12"/>
  <c r="B895" i="12"/>
  <c r="B896" i="12"/>
  <c r="B897" i="12"/>
  <c r="B898" i="12"/>
  <c r="B899" i="12"/>
  <c r="B900" i="12"/>
  <c r="B901" i="12"/>
  <c r="B902" i="12"/>
  <c r="B903" i="12"/>
  <c r="B904" i="12"/>
  <c r="B905" i="12"/>
  <c r="B906" i="12"/>
  <c r="B907" i="12"/>
  <c r="B908" i="12"/>
  <c r="B909" i="12"/>
  <c r="B910" i="12"/>
  <c r="B911" i="12"/>
  <c r="B912" i="12"/>
  <c r="B913" i="12"/>
  <c r="B914" i="12"/>
  <c r="B915" i="12"/>
  <c r="B916" i="12"/>
  <c r="B917" i="12"/>
  <c r="B918" i="12"/>
  <c r="B919" i="12"/>
  <c r="B920" i="12"/>
  <c r="B921" i="12"/>
  <c r="B922" i="12"/>
  <c r="B923" i="12"/>
  <c r="B924" i="12"/>
  <c r="B925" i="12"/>
  <c r="B926" i="12"/>
  <c r="B927" i="12"/>
  <c r="B928" i="12"/>
  <c r="B929" i="12"/>
  <c r="B930" i="12"/>
  <c r="B931" i="12"/>
  <c r="B932" i="12"/>
  <c r="B933" i="12"/>
  <c r="B934" i="12"/>
  <c r="B935" i="12"/>
  <c r="B936" i="12"/>
  <c r="B937" i="12"/>
  <c r="B938" i="12"/>
  <c r="B939" i="12"/>
  <c r="B940" i="12"/>
  <c r="B941" i="12"/>
  <c r="B942" i="12"/>
  <c r="B943" i="12"/>
  <c r="B944" i="12"/>
  <c r="B945" i="12"/>
  <c r="B946" i="12"/>
  <c r="B947" i="12"/>
  <c r="B948" i="12"/>
  <c r="B949" i="12"/>
  <c r="B950" i="12"/>
  <c r="B951" i="12"/>
  <c r="B952" i="12"/>
  <c r="B953" i="12"/>
  <c r="B954" i="12"/>
  <c r="B955" i="12"/>
  <c r="B956" i="12"/>
  <c r="B957" i="12"/>
  <c r="B958" i="12"/>
  <c r="B959" i="12"/>
  <c r="B960" i="12"/>
  <c r="B961" i="12"/>
  <c r="B962" i="12"/>
  <c r="B963" i="12"/>
  <c r="B964" i="12"/>
  <c r="B965" i="12"/>
  <c r="B966" i="12"/>
  <c r="B967" i="12"/>
  <c r="B968" i="12"/>
  <c r="B969" i="12"/>
  <c r="B970" i="12"/>
  <c r="B971" i="12"/>
  <c r="B972" i="12"/>
  <c r="B973" i="12"/>
  <c r="B974" i="12"/>
  <c r="B975" i="12"/>
  <c r="B976" i="12"/>
  <c r="B977" i="12"/>
  <c r="B978" i="12"/>
  <c r="B979" i="12"/>
  <c r="B980" i="12"/>
  <c r="B981" i="12"/>
  <c r="B982" i="12"/>
  <c r="B983" i="12"/>
  <c r="B984" i="12"/>
  <c r="B985" i="12"/>
  <c r="B986" i="12"/>
  <c r="B987" i="12"/>
  <c r="B988" i="12"/>
  <c r="B989" i="12"/>
  <c r="B990" i="12"/>
  <c r="B991" i="12"/>
  <c r="B992" i="12"/>
  <c r="B993" i="12"/>
  <c r="B994" i="12"/>
  <c r="B995" i="12"/>
  <c r="B996" i="12"/>
  <c r="B997" i="12"/>
  <c r="B998" i="12"/>
  <c r="B999" i="12"/>
  <c r="B1000" i="12"/>
  <c r="B1001" i="12"/>
  <c r="B1002" i="12"/>
  <c r="B1003" i="12"/>
  <c r="B1004" i="12"/>
  <c r="B1005" i="12"/>
  <c r="B1006" i="12"/>
  <c r="B1007" i="12"/>
  <c r="B1008" i="12"/>
  <c r="B1009" i="12"/>
  <c r="B1010" i="12"/>
  <c r="B1011" i="12"/>
  <c r="B1012" i="12"/>
  <c r="B1013" i="12"/>
  <c r="B1014" i="12"/>
  <c r="B1015" i="12"/>
  <c r="B1016" i="12"/>
  <c r="B1017" i="12"/>
  <c r="B1018" i="12"/>
  <c r="B1019" i="12"/>
  <c r="B1020" i="12"/>
  <c r="B1021" i="12"/>
  <c r="B1022" i="12"/>
  <c r="B1023" i="12"/>
  <c r="B1024" i="12"/>
  <c r="B1025" i="12"/>
  <c r="B1026" i="12"/>
  <c r="B1027" i="12"/>
  <c r="B1028" i="12"/>
  <c r="B1029" i="12"/>
  <c r="B1030" i="12"/>
  <c r="B1031" i="12"/>
  <c r="B1032" i="12"/>
  <c r="B1033" i="12"/>
  <c r="B1034" i="12"/>
  <c r="B1035" i="12"/>
  <c r="B1036" i="12"/>
  <c r="B1037" i="12"/>
  <c r="B1038" i="12"/>
  <c r="B1039" i="12"/>
  <c r="B1040" i="12"/>
  <c r="B1041" i="12"/>
  <c r="B1042" i="12"/>
  <c r="B1043" i="12"/>
  <c r="B1044" i="12"/>
  <c r="B1045" i="12"/>
  <c r="B1046" i="12"/>
  <c r="B1047" i="12"/>
  <c r="B1048" i="12"/>
  <c r="B1049" i="12"/>
  <c r="B1050" i="12"/>
  <c r="B1051" i="12"/>
  <c r="B1052" i="12"/>
  <c r="B1053" i="12"/>
  <c r="B1054" i="12"/>
  <c r="B1055" i="12"/>
  <c r="B1056" i="12"/>
  <c r="B1057" i="12"/>
  <c r="B1058" i="12"/>
  <c r="B1059" i="12"/>
  <c r="B1060" i="12"/>
  <c r="B1061" i="12"/>
  <c r="B1062" i="12"/>
  <c r="B1063" i="12"/>
  <c r="B1064" i="12"/>
  <c r="B1065" i="12"/>
  <c r="B1066" i="12"/>
  <c r="B1067" i="12"/>
  <c r="B1068" i="12"/>
  <c r="B1069" i="12"/>
  <c r="B1070" i="12"/>
  <c r="B1071" i="12"/>
  <c r="B1072" i="12"/>
  <c r="B1073" i="12"/>
  <c r="B1074" i="12"/>
  <c r="B1075" i="12"/>
  <c r="B1076" i="12"/>
  <c r="B1077" i="12"/>
  <c r="B1078" i="12"/>
  <c r="B1079" i="12"/>
  <c r="B1080" i="12"/>
  <c r="B1081" i="12"/>
  <c r="B1082" i="12"/>
  <c r="B1083" i="12"/>
  <c r="B1084" i="12"/>
  <c r="B1085" i="12"/>
  <c r="B1086" i="12"/>
  <c r="B1087" i="12"/>
  <c r="B1088" i="12"/>
  <c r="B1089" i="12"/>
  <c r="B1090" i="12"/>
  <c r="B1091" i="12"/>
  <c r="B1092" i="12"/>
  <c r="B1093" i="12"/>
  <c r="B1094" i="12"/>
  <c r="B1095" i="12"/>
  <c r="B1096" i="12"/>
  <c r="B1097" i="12"/>
  <c r="B1098" i="12"/>
  <c r="B1099" i="12"/>
  <c r="B1100" i="12"/>
  <c r="B1101" i="12"/>
  <c r="B1102" i="12"/>
  <c r="B1103" i="12"/>
  <c r="B1104" i="12"/>
  <c r="B1105" i="12"/>
  <c r="B1106" i="12"/>
  <c r="B1107" i="12"/>
  <c r="B1108" i="12"/>
  <c r="B1109" i="12"/>
  <c r="B1110" i="12"/>
  <c r="B1111" i="12"/>
  <c r="B1112" i="12"/>
  <c r="B1113" i="12"/>
  <c r="B1114" i="12"/>
  <c r="B1115" i="12"/>
  <c r="B1116" i="12"/>
  <c r="B1117" i="12"/>
  <c r="B1118" i="12"/>
  <c r="B1119" i="12"/>
  <c r="B1120" i="12"/>
  <c r="B1121" i="12"/>
  <c r="B1122" i="12"/>
  <c r="B1123" i="12"/>
  <c r="B1124" i="12"/>
  <c r="B1125" i="12"/>
  <c r="B1126" i="12"/>
  <c r="B1127" i="12"/>
  <c r="B1128" i="12"/>
  <c r="B1129" i="12"/>
  <c r="B1130" i="12"/>
  <c r="B1131" i="12"/>
  <c r="B1132" i="12"/>
  <c r="B1133" i="12"/>
  <c r="B1134" i="12"/>
  <c r="B1135" i="12"/>
  <c r="B1136" i="12"/>
  <c r="B1137" i="12"/>
  <c r="B1138" i="12"/>
  <c r="B1139" i="12"/>
  <c r="B1140" i="12"/>
  <c r="B1141" i="12"/>
  <c r="B1142" i="12"/>
  <c r="B1143" i="12"/>
  <c r="B1144" i="12"/>
  <c r="B1145" i="12"/>
  <c r="B1146" i="12"/>
  <c r="B1147" i="12"/>
  <c r="B1148" i="12"/>
  <c r="B1149" i="12"/>
  <c r="B1150" i="12"/>
  <c r="B1151" i="12"/>
  <c r="B1152" i="12"/>
  <c r="B1153" i="12"/>
  <c r="B1154" i="12"/>
  <c r="B1155" i="12"/>
  <c r="B1156" i="12"/>
  <c r="B1157" i="12"/>
  <c r="B1158" i="12"/>
  <c r="B1159" i="12"/>
  <c r="B1160" i="12"/>
  <c r="B1161" i="12"/>
  <c r="B1162" i="12"/>
  <c r="B1163" i="12"/>
  <c r="B1164" i="12"/>
  <c r="B1165" i="12"/>
  <c r="B1166" i="12"/>
  <c r="B1167" i="12"/>
  <c r="B1168" i="12"/>
  <c r="B1169" i="12"/>
  <c r="B1170" i="12"/>
  <c r="B1171" i="12"/>
  <c r="B1172" i="12"/>
  <c r="B1173" i="12"/>
  <c r="B1174" i="12"/>
  <c r="B1175" i="12"/>
  <c r="B1176" i="12"/>
  <c r="B1177" i="12"/>
  <c r="B1178" i="12"/>
  <c r="B1179" i="12"/>
  <c r="B1180" i="12"/>
  <c r="B1181" i="12"/>
  <c r="B1182" i="12"/>
  <c r="B1183" i="12"/>
  <c r="B1184" i="12"/>
  <c r="B1185" i="12"/>
  <c r="B1186" i="12"/>
  <c r="B1187" i="12"/>
  <c r="B1188" i="12"/>
  <c r="B1189" i="12"/>
  <c r="B1190" i="12"/>
  <c r="B1191" i="12"/>
  <c r="B1192" i="12"/>
  <c r="B1193" i="12"/>
  <c r="B1194" i="12"/>
  <c r="B1195" i="12"/>
  <c r="B1196" i="12"/>
  <c r="B1197" i="12"/>
  <c r="B1198" i="12"/>
  <c r="B1199" i="12"/>
  <c r="B1200" i="12"/>
  <c r="B1201" i="12"/>
  <c r="B1202" i="12"/>
  <c r="B1203" i="12"/>
  <c r="B1204" i="12"/>
  <c r="B1205" i="12"/>
  <c r="B1206" i="12"/>
  <c r="B1207" i="12"/>
  <c r="B1208" i="12"/>
  <c r="B1209" i="12"/>
  <c r="B1210" i="12"/>
  <c r="B1211" i="12"/>
  <c r="B1212" i="12"/>
  <c r="B1213" i="12"/>
  <c r="B1214" i="12"/>
  <c r="B1215" i="12"/>
  <c r="B1216" i="12"/>
  <c r="B1217" i="12"/>
  <c r="B1218" i="12"/>
  <c r="B1219" i="12"/>
  <c r="B1220" i="12"/>
  <c r="B1221" i="12"/>
  <c r="B1222" i="12"/>
  <c r="B1223" i="12"/>
  <c r="B1224" i="12"/>
  <c r="B1225" i="12"/>
  <c r="B1226" i="12"/>
  <c r="B1227" i="12"/>
  <c r="B1228" i="12"/>
  <c r="B1229" i="12"/>
  <c r="B1230" i="12"/>
  <c r="B1231" i="12"/>
  <c r="B1232" i="12"/>
  <c r="B1233" i="12"/>
  <c r="B1234" i="12"/>
  <c r="B1235" i="12"/>
  <c r="B1236" i="12"/>
  <c r="B1237" i="12"/>
  <c r="B1238" i="12"/>
  <c r="B1239" i="12"/>
  <c r="B1240" i="12"/>
  <c r="B1241" i="12"/>
  <c r="B1242" i="12"/>
  <c r="B1243" i="12"/>
  <c r="B1244" i="12"/>
  <c r="B1245" i="12"/>
  <c r="B1246" i="12"/>
  <c r="B1247" i="12"/>
  <c r="B1248" i="12"/>
  <c r="B1249" i="12"/>
  <c r="B1250" i="12"/>
  <c r="B1251" i="12"/>
  <c r="B1252" i="12"/>
  <c r="B1253" i="12"/>
  <c r="B1254" i="12"/>
  <c r="B1255" i="12"/>
  <c r="B1256" i="12"/>
  <c r="B1257" i="12"/>
  <c r="B1258" i="12"/>
  <c r="B1259" i="12"/>
  <c r="B1260" i="12"/>
  <c r="B1261" i="12"/>
  <c r="B1262" i="12"/>
  <c r="B1263" i="12"/>
  <c r="B1264" i="12"/>
  <c r="B1265" i="12"/>
  <c r="B1266" i="12"/>
  <c r="B1267" i="12"/>
  <c r="B1268" i="12"/>
  <c r="B1269" i="12"/>
  <c r="B1270" i="12"/>
  <c r="B1271" i="12"/>
  <c r="B1272" i="12"/>
  <c r="B1273" i="12"/>
  <c r="B1274" i="12"/>
  <c r="B1275" i="12"/>
  <c r="B1276" i="12"/>
  <c r="B1277" i="12"/>
  <c r="B1278" i="12"/>
  <c r="B1279" i="12"/>
  <c r="B1280" i="12"/>
  <c r="B1281" i="12"/>
  <c r="B1282" i="12"/>
  <c r="B1283" i="12"/>
  <c r="B1284" i="12"/>
  <c r="B1285" i="12"/>
  <c r="B1286" i="12"/>
  <c r="B1287" i="12"/>
  <c r="B1288" i="12"/>
  <c r="B1289" i="12"/>
  <c r="B1290" i="12"/>
  <c r="B1291" i="12"/>
  <c r="B1292" i="12"/>
  <c r="B1293" i="12"/>
  <c r="B1294" i="12"/>
  <c r="B1295" i="12"/>
  <c r="B1296" i="12"/>
  <c r="B1297" i="12"/>
  <c r="B1298" i="12"/>
  <c r="B1299" i="12"/>
  <c r="B1300" i="12"/>
  <c r="B1301" i="12"/>
  <c r="B1302" i="12"/>
  <c r="B1303" i="12"/>
  <c r="B1304" i="12"/>
  <c r="B1305" i="12"/>
  <c r="B1306" i="12"/>
  <c r="B1307" i="12"/>
  <c r="B1308" i="12"/>
  <c r="B1309" i="12"/>
  <c r="B1310" i="12"/>
  <c r="B1311" i="12"/>
  <c r="B1312" i="12"/>
  <c r="B1313" i="12"/>
  <c r="B1314" i="12"/>
  <c r="B1315" i="12"/>
  <c r="B1316" i="12"/>
  <c r="B1317" i="12"/>
  <c r="B1318" i="12"/>
  <c r="B1319" i="12"/>
  <c r="B1320" i="12"/>
  <c r="B1321" i="12"/>
  <c r="B1322" i="12"/>
  <c r="B1323" i="12"/>
  <c r="B1324" i="12"/>
  <c r="B1325" i="12"/>
  <c r="B1326" i="12"/>
  <c r="B1327" i="12"/>
  <c r="B1328" i="12"/>
  <c r="B1329" i="12"/>
  <c r="B1330" i="12"/>
  <c r="B1331" i="12"/>
  <c r="B1332" i="12"/>
  <c r="B1333" i="12"/>
  <c r="B1334" i="12"/>
  <c r="B1335" i="12"/>
  <c r="B1336" i="12"/>
  <c r="B1337" i="12"/>
  <c r="B1338" i="12"/>
  <c r="B1339" i="12"/>
  <c r="B1340" i="12"/>
  <c r="B1341" i="12"/>
  <c r="B1342" i="12"/>
  <c r="B1343" i="12"/>
  <c r="B1344" i="12"/>
  <c r="B1345" i="12"/>
  <c r="B1346" i="12"/>
  <c r="B1347" i="12"/>
  <c r="B1348" i="12"/>
  <c r="B1349" i="12"/>
  <c r="B1350" i="12"/>
  <c r="B1351" i="12"/>
  <c r="B1352" i="12"/>
  <c r="B1353" i="12"/>
  <c r="B1354" i="12"/>
  <c r="B1355" i="12"/>
  <c r="B1356" i="12"/>
  <c r="B1357" i="12"/>
  <c r="B1358" i="12"/>
  <c r="B1359" i="12"/>
  <c r="B1360" i="12"/>
  <c r="B1361" i="12"/>
  <c r="B1362" i="12"/>
  <c r="B1363" i="12"/>
  <c r="B1364" i="12"/>
  <c r="B1365" i="12"/>
  <c r="B1366" i="12"/>
  <c r="B1367" i="12"/>
  <c r="B1368" i="12"/>
  <c r="B1369" i="12"/>
  <c r="B1370" i="12"/>
  <c r="B1371" i="12"/>
  <c r="B1372" i="12"/>
  <c r="B1373" i="12"/>
  <c r="B1374" i="12"/>
  <c r="B1375" i="12"/>
  <c r="B1376" i="12"/>
  <c r="B1377" i="12"/>
  <c r="B1378" i="12"/>
  <c r="B1379" i="12"/>
  <c r="B1380" i="12"/>
  <c r="B1381" i="12"/>
  <c r="B1382" i="12"/>
  <c r="B1383" i="12"/>
  <c r="B1384" i="12"/>
  <c r="B1385" i="12"/>
  <c r="B1386" i="12"/>
  <c r="B1387" i="12"/>
  <c r="B1388" i="12"/>
  <c r="B1389" i="12"/>
  <c r="B1390" i="12"/>
  <c r="B1391" i="12"/>
  <c r="B1392" i="12"/>
  <c r="B1393" i="12"/>
  <c r="B1394" i="12"/>
  <c r="B1395" i="12"/>
  <c r="B1396" i="12"/>
  <c r="B1397" i="12"/>
  <c r="B1398" i="12"/>
  <c r="B1399" i="12"/>
  <c r="B1400" i="12"/>
  <c r="B1401" i="12"/>
  <c r="B1402" i="12"/>
  <c r="B1403" i="12"/>
  <c r="B1404" i="12"/>
  <c r="B1405" i="12"/>
  <c r="B1406" i="12"/>
  <c r="B1407" i="12"/>
  <c r="B1408" i="12"/>
  <c r="B1409" i="12"/>
  <c r="B1410" i="12"/>
  <c r="B1411" i="12"/>
  <c r="B1412" i="12"/>
  <c r="B1413" i="12"/>
  <c r="B1414" i="12"/>
  <c r="B1415" i="12"/>
  <c r="B1416" i="12"/>
  <c r="B1417" i="12"/>
  <c r="B1418" i="12"/>
  <c r="B1419" i="12"/>
  <c r="B1420" i="12"/>
  <c r="B1421" i="12"/>
  <c r="B1422" i="12"/>
  <c r="B1423" i="12"/>
  <c r="B1424" i="12"/>
  <c r="B1425" i="12"/>
  <c r="B1426" i="12"/>
  <c r="B1427" i="12"/>
  <c r="B1428" i="12"/>
  <c r="B1429" i="12"/>
  <c r="B1430" i="12"/>
  <c r="B1431" i="12"/>
  <c r="B1432" i="12"/>
  <c r="B1433" i="12"/>
  <c r="B1434" i="12"/>
  <c r="B1435" i="12"/>
  <c r="B1436" i="12"/>
  <c r="B1437" i="12"/>
  <c r="B1438" i="12"/>
  <c r="B1439" i="12"/>
  <c r="B1440" i="12"/>
  <c r="B1441" i="12"/>
  <c r="B1442" i="12"/>
  <c r="B1443" i="12"/>
  <c r="B1444" i="12"/>
  <c r="B1445" i="12"/>
  <c r="B1446" i="12"/>
  <c r="B1447" i="12"/>
  <c r="B1448" i="12"/>
  <c r="B1449" i="12"/>
  <c r="B1450" i="12"/>
  <c r="B1451" i="12"/>
  <c r="B1452" i="12"/>
  <c r="B1453" i="12"/>
  <c r="B1454" i="12"/>
  <c r="B1455" i="12"/>
  <c r="B1456" i="12"/>
  <c r="B1457" i="12"/>
  <c r="B1458" i="12"/>
  <c r="B1459" i="12"/>
  <c r="B1460" i="12"/>
  <c r="B1461" i="12"/>
  <c r="B1462" i="12"/>
  <c r="B1463" i="12"/>
  <c r="B1464" i="12"/>
  <c r="B1465" i="12"/>
  <c r="B1466" i="12"/>
  <c r="B1467" i="12"/>
  <c r="B1468" i="12"/>
  <c r="B1469" i="12"/>
  <c r="B1470" i="12"/>
  <c r="B1471" i="12"/>
  <c r="B1472" i="12"/>
  <c r="B1473" i="12"/>
  <c r="B1474" i="12"/>
  <c r="B1475" i="12"/>
  <c r="B1476" i="12"/>
  <c r="B1477" i="12"/>
  <c r="B1478" i="12"/>
  <c r="B1479" i="12"/>
  <c r="B1480" i="12"/>
  <c r="B1481" i="12"/>
  <c r="B1482" i="12"/>
  <c r="B1483" i="12"/>
  <c r="B1484" i="12"/>
  <c r="B1485" i="12"/>
  <c r="B1486" i="12"/>
  <c r="B1487" i="12"/>
  <c r="B1488" i="12"/>
  <c r="B1489" i="12"/>
  <c r="B1490" i="12"/>
  <c r="B1491" i="12"/>
  <c r="B1492" i="12"/>
  <c r="B1493" i="12"/>
  <c r="B1494" i="12"/>
  <c r="B1495" i="12"/>
  <c r="B1496" i="12"/>
  <c r="B1497" i="12"/>
  <c r="B1498" i="12"/>
  <c r="B1499" i="12"/>
  <c r="B1500" i="12"/>
  <c r="B1501" i="12"/>
  <c r="B1502" i="12"/>
  <c r="B1503" i="12"/>
  <c r="B1504" i="12"/>
  <c r="B1505" i="12"/>
  <c r="B1506" i="12"/>
  <c r="B1507" i="12"/>
  <c r="B1508" i="12"/>
  <c r="B1509" i="12"/>
  <c r="B1510" i="12"/>
  <c r="B1511" i="12"/>
  <c r="B1512" i="12"/>
  <c r="B1513" i="12"/>
  <c r="B1514" i="12"/>
  <c r="B1515" i="12"/>
  <c r="B1516" i="12"/>
  <c r="B1517" i="12"/>
  <c r="B1518" i="12"/>
  <c r="B1519" i="12"/>
  <c r="B1520" i="12"/>
  <c r="B1521" i="12"/>
  <c r="B1522" i="12"/>
  <c r="B1523" i="12"/>
  <c r="B1524" i="12"/>
  <c r="B1525" i="12"/>
  <c r="B1526" i="12"/>
  <c r="B1527" i="12"/>
  <c r="B1528" i="12"/>
  <c r="B1529" i="12"/>
  <c r="B1530" i="12"/>
  <c r="B1531" i="12"/>
  <c r="B1532" i="12"/>
  <c r="B1533" i="12"/>
  <c r="B1534" i="12"/>
  <c r="B1535" i="12"/>
  <c r="B1536" i="12"/>
  <c r="B1537" i="12"/>
  <c r="B1538" i="12"/>
  <c r="B1539" i="12"/>
  <c r="B1540" i="12"/>
  <c r="B1541" i="12"/>
  <c r="B1542" i="12"/>
  <c r="B1543" i="12"/>
  <c r="B1544" i="12"/>
  <c r="B1545" i="12"/>
  <c r="B1546" i="12"/>
  <c r="B1547" i="12"/>
  <c r="B1548" i="12"/>
  <c r="B1549" i="12"/>
  <c r="B1550" i="12"/>
  <c r="B1551" i="12"/>
  <c r="B1552" i="12"/>
  <c r="B1553" i="12"/>
  <c r="B1554" i="12"/>
  <c r="B1555" i="12"/>
  <c r="B1556" i="12"/>
  <c r="B1557" i="12"/>
  <c r="B1558" i="12"/>
  <c r="B1559" i="12"/>
  <c r="B1560" i="12"/>
  <c r="B1561" i="12"/>
  <c r="B1562" i="12"/>
  <c r="B1563" i="12"/>
  <c r="B1564" i="12"/>
  <c r="B1565" i="12"/>
  <c r="B1566" i="12"/>
  <c r="B1567" i="12"/>
  <c r="B1568" i="12"/>
  <c r="B1569" i="12"/>
  <c r="B1570" i="12"/>
  <c r="B1571" i="12"/>
  <c r="B1572" i="12"/>
  <c r="B1573" i="12"/>
  <c r="B1574" i="12"/>
  <c r="B1575" i="12"/>
  <c r="B1576" i="12"/>
  <c r="B1577" i="12"/>
  <c r="B1578" i="12"/>
  <c r="B1579" i="12"/>
  <c r="B1580" i="12"/>
  <c r="B1581" i="12"/>
  <c r="B1582" i="12"/>
  <c r="B1583" i="12"/>
  <c r="B1584" i="12"/>
  <c r="B1585" i="12"/>
  <c r="B1586" i="12"/>
  <c r="B1587" i="12"/>
  <c r="B1588" i="12"/>
  <c r="B1589" i="12"/>
  <c r="B1590" i="12"/>
  <c r="B1591" i="12"/>
  <c r="B1592" i="12"/>
  <c r="B1593" i="12"/>
  <c r="B1594" i="12"/>
  <c r="B1595" i="12"/>
  <c r="B1596" i="12"/>
  <c r="B1597" i="12"/>
  <c r="B1598" i="12"/>
  <c r="B1599" i="12"/>
  <c r="B1600" i="12"/>
  <c r="B1601" i="12"/>
  <c r="B1602" i="12"/>
  <c r="B1603" i="12"/>
  <c r="B1604" i="12"/>
  <c r="B1605" i="12"/>
  <c r="B1606" i="12"/>
  <c r="B1607" i="12"/>
  <c r="B1608" i="12"/>
  <c r="B1609" i="12"/>
  <c r="B1610" i="12"/>
  <c r="B1611" i="12"/>
  <c r="B1612" i="12"/>
  <c r="B1613" i="12"/>
  <c r="B1614" i="12"/>
  <c r="B1615" i="12"/>
  <c r="B1616" i="12"/>
  <c r="B1617" i="12"/>
  <c r="B1618" i="12"/>
  <c r="B1619" i="12"/>
  <c r="B1620" i="12"/>
  <c r="B1621" i="12"/>
  <c r="B1622" i="12"/>
  <c r="B1623" i="12"/>
  <c r="B1624" i="12"/>
  <c r="B1625" i="12"/>
  <c r="B1626" i="12"/>
  <c r="B1627" i="12"/>
  <c r="B1628" i="12"/>
  <c r="B1629" i="12"/>
  <c r="B1630" i="12"/>
  <c r="B1631" i="12"/>
  <c r="B1632" i="12"/>
  <c r="B1633" i="12"/>
  <c r="B1634" i="12"/>
  <c r="B1635" i="12"/>
  <c r="B1636" i="12"/>
  <c r="B1637" i="12"/>
  <c r="B1638" i="12"/>
  <c r="B1639" i="12"/>
  <c r="B1640" i="12"/>
  <c r="B1641" i="12"/>
  <c r="B1642" i="12"/>
  <c r="B1643" i="12"/>
  <c r="B1644" i="12"/>
  <c r="B1645" i="12"/>
  <c r="B1646" i="12"/>
  <c r="B1647" i="12"/>
  <c r="B1648" i="12"/>
  <c r="B1649" i="12"/>
  <c r="B1650" i="12"/>
  <c r="B1651" i="12"/>
  <c r="B1652" i="12"/>
  <c r="B1653" i="12"/>
  <c r="B1654" i="12"/>
  <c r="B1655" i="12"/>
  <c r="B1656" i="12"/>
  <c r="B1657" i="12"/>
  <c r="B1658" i="12"/>
  <c r="B1659" i="12"/>
  <c r="B1660" i="12"/>
  <c r="B1661" i="12"/>
  <c r="B1662" i="12"/>
  <c r="B1663" i="12"/>
  <c r="B1664" i="12"/>
  <c r="B1665" i="12"/>
  <c r="B1666" i="12"/>
  <c r="B1667" i="12"/>
  <c r="B1668" i="12"/>
  <c r="B1669" i="12"/>
  <c r="B1670" i="12"/>
  <c r="B1671" i="12"/>
  <c r="B1672" i="12"/>
  <c r="B1673" i="12"/>
  <c r="B1674" i="12"/>
  <c r="B1675" i="12"/>
  <c r="B1676" i="12"/>
  <c r="B1677" i="12"/>
  <c r="B1678" i="12"/>
  <c r="B1679" i="12"/>
  <c r="B1680" i="12"/>
  <c r="B1681" i="12"/>
  <c r="B1682" i="12"/>
  <c r="B1683" i="12"/>
  <c r="B1684" i="12"/>
  <c r="B1685" i="12"/>
  <c r="B1686" i="12"/>
  <c r="B1687" i="12"/>
  <c r="B1688" i="12"/>
  <c r="B1689" i="12"/>
  <c r="B1690" i="12"/>
  <c r="B1691" i="12"/>
  <c r="B1692" i="12"/>
  <c r="B1693" i="12"/>
  <c r="B1694" i="12"/>
  <c r="B1695" i="12"/>
  <c r="B1696" i="12"/>
  <c r="B1697" i="12"/>
  <c r="B1698" i="12"/>
  <c r="B1699" i="12"/>
  <c r="B1700" i="12"/>
  <c r="B1701" i="12"/>
  <c r="B1702" i="12"/>
  <c r="B1703" i="12"/>
  <c r="B1704" i="12"/>
  <c r="B1705" i="12"/>
  <c r="B1706" i="12"/>
  <c r="B1707" i="12"/>
  <c r="B1708" i="12"/>
  <c r="B1709" i="12"/>
  <c r="B1710" i="12"/>
  <c r="B1711" i="12"/>
  <c r="B1712" i="12"/>
  <c r="B1713" i="12"/>
  <c r="B1714" i="12"/>
  <c r="B1715" i="12"/>
  <c r="B1716" i="12"/>
  <c r="B1717" i="12"/>
  <c r="B1718" i="12"/>
  <c r="B1719" i="12"/>
  <c r="B1720" i="12"/>
  <c r="B1721" i="12"/>
  <c r="B1722" i="12"/>
  <c r="B1723" i="12"/>
  <c r="B1724" i="12"/>
  <c r="B1725" i="12"/>
  <c r="B1726" i="12"/>
  <c r="B1727" i="12"/>
  <c r="B1728" i="12"/>
  <c r="B1729" i="12"/>
  <c r="B1730" i="12"/>
  <c r="B1731" i="12"/>
  <c r="B1732" i="12"/>
  <c r="B1733" i="12"/>
  <c r="B1734" i="12"/>
  <c r="B1735" i="12"/>
  <c r="B1736" i="12"/>
  <c r="B1737" i="12"/>
  <c r="B1738" i="12"/>
  <c r="B1739" i="12"/>
  <c r="B1740" i="12"/>
  <c r="B1741" i="12"/>
  <c r="B1742" i="12"/>
  <c r="B1743" i="12"/>
  <c r="B1744" i="12"/>
  <c r="B1745" i="12"/>
  <c r="B1746" i="12"/>
  <c r="B1747" i="12"/>
  <c r="B1748" i="12"/>
  <c r="B1749" i="12"/>
  <c r="B1750" i="12"/>
  <c r="B1751" i="12"/>
  <c r="B1752" i="12"/>
  <c r="B1753" i="12"/>
  <c r="B1754" i="12"/>
  <c r="B1755" i="12"/>
  <c r="B1756" i="12"/>
  <c r="B1757" i="12"/>
  <c r="B1758" i="12"/>
  <c r="B1759" i="12"/>
  <c r="B1760" i="12"/>
  <c r="B1761" i="12"/>
  <c r="B1762" i="12"/>
  <c r="B1763" i="12"/>
  <c r="B1764" i="12"/>
  <c r="B1765" i="12"/>
  <c r="B1766" i="12"/>
  <c r="B1767" i="12"/>
  <c r="B1768" i="12"/>
  <c r="B1769" i="12"/>
  <c r="B1770" i="12"/>
  <c r="B1771" i="12"/>
  <c r="B1772" i="12"/>
  <c r="B1773" i="12"/>
  <c r="B1774" i="12"/>
  <c r="B1775" i="12"/>
  <c r="B1776" i="12"/>
  <c r="B1777" i="12"/>
  <c r="B1778" i="12"/>
  <c r="B1779" i="12"/>
  <c r="B1780" i="12"/>
  <c r="B1781" i="12"/>
  <c r="B1782" i="12"/>
  <c r="B1783" i="12"/>
  <c r="B1784" i="12"/>
  <c r="B1785" i="12"/>
  <c r="B1786" i="12"/>
  <c r="B1787" i="12"/>
  <c r="B1788" i="12"/>
  <c r="B1789" i="12"/>
  <c r="B1790" i="12"/>
  <c r="B1791" i="12"/>
  <c r="B1792" i="12"/>
  <c r="B1793" i="12"/>
  <c r="B1794" i="12"/>
  <c r="B1795" i="12"/>
  <c r="B1796" i="12"/>
  <c r="B1797" i="12"/>
  <c r="B1798" i="12"/>
  <c r="B1799" i="12"/>
  <c r="B1800" i="12"/>
  <c r="B1801" i="12"/>
  <c r="B1802" i="12"/>
  <c r="B1803" i="12"/>
  <c r="B1804" i="12"/>
  <c r="B1805" i="12"/>
  <c r="B1806" i="12"/>
  <c r="B1807" i="12"/>
  <c r="B1808" i="12"/>
  <c r="B1809" i="12"/>
  <c r="B1810" i="12"/>
  <c r="B1811" i="12"/>
  <c r="B1812" i="12"/>
  <c r="B1813" i="12"/>
  <c r="B1814" i="12"/>
  <c r="B1815" i="12"/>
  <c r="B1816" i="12"/>
  <c r="B1817" i="12"/>
  <c r="B1818" i="12"/>
  <c r="B1819" i="12"/>
  <c r="B1820" i="12"/>
  <c r="B1821" i="12"/>
  <c r="B1822" i="12"/>
  <c r="B1823" i="12"/>
  <c r="B1824" i="12"/>
  <c r="B1825" i="12"/>
  <c r="B1826" i="12"/>
  <c r="B1827" i="12"/>
  <c r="B1828" i="12"/>
  <c r="B1829" i="12"/>
  <c r="B1830" i="12"/>
  <c r="B1831" i="12"/>
  <c r="B1832" i="12"/>
  <c r="B1833" i="12"/>
  <c r="B1834" i="12"/>
  <c r="B1835" i="12"/>
  <c r="B1836" i="12"/>
  <c r="B1837" i="12"/>
  <c r="B1838" i="12"/>
  <c r="B1839" i="12"/>
  <c r="B1840" i="12"/>
  <c r="B1841" i="12"/>
  <c r="B1842" i="12"/>
  <c r="B1843" i="12"/>
  <c r="B1844" i="12"/>
  <c r="B1845" i="12"/>
  <c r="B1846" i="12"/>
  <c r="B1847" i="12"/>
  <c r="B1848" i="12"/>
  <c r="B1849" i="12"/>
  <c r="B1850" i="12"/>
  <c r="B1851" i="12"/>
  <c r="B1852" i="12"/>
  <c r="B1853" i="12"/>
  <c r="B1854" i="12"/>
  <c r="B1855" i="12"/>
  <c r="B1856" i="12"/>
  <c r="B1857" i="12"/>
  <c r="B1858" i="12"/>
  <c r="B1859" i="12"/>
  <c r="B1860" i="12"/>
  <c r="B1861" i="12"/>
  <c r="B1862" i="12"/>
  <c r="B1863" i="12"/>
  <c r="B1864" i="12"/>
  <c r="B1865" i="12"/>
  <c r="B1866" i="12"/>
  <c r="B1867" i="12"/>
  <c r="B1868" i="12"/>
  <c r="B1869" i="12"/>
  <c r="B1870" i="12"/>
  <c r="B1871" i="12"/>
  <c r="B1872" i="12"/>
  <c r="B1873" i="12"/>
  <c r="B1874" i="12"/>
  <c r="B1875" i="12"/>
  <c r="B1876" i="12"/>
  <c r="B1877" i="12"/>
  <c r="B1878" i="12"/>
  <c r="B1879" i="12"/>
  <c r="B1880" i="12"/>
  <c r="B1881" i="12"/>
  <c r="B1882" i="12"/>
  <c r="B1883" i="12"/>
  <c r="B1884" i="12"/>
  <c r="B1885" i="12"/>
  <c r="B1886" i="12"/>
  <c r="B1887" i="12"/>
  <c r="B1888" i="12"/>
  <c r="B1889" i="12"/>
  <c r="B1890" i="12"/>
  <c r="B1891" i="12"/>
  <c r="B1892" i="12"/>
  <c r="B1893" i="12"/>
  <c r="B1894" i="12"/>
  <c r="B1895" i="12"/>
  <c r="B1896" i="12"/>
  <c r="B1897" i="12"/>
  <c r="B1898" i="12"/>
  <c r="B1899" i="12"/>
  <c r="B1900" i="12"/>
  <c r="B1901" i="12"/>
  <c r="B1902" i="12"/>
  <c r="B1903" i="12"/>
  <c r="B1904" i="12"/>
  <c r="B1905" i="12"/>
  <c r="B1906" i="12"/>
  <c r="B1907" i="12"/>
  <c r="B1908" i="12"/>
  <c r="B1909" i="12"/>
  <c r="B1910" i="12"/>
  <c r="B1911" i="12"/>
  <c r="B1912" i="12"/>
  <c r="B1913" i="12"/>
  <c r="B1914" i="12"/>
  <c r="B1915" i="12"/>
  <c r="B1916" i="12"/>
  <c r="B1917" i="12"/>
  <c r="B1918" i="12"/>
  <c r="B1919" i="12"/>
  <c r="B1920" i="12"/>
  <c r="B1921" i="12"/>
  <c r="B1922" i="12"/>
  <c r="B1923" i="12"/>
  <c r="B1924" i="12"/>
  <c r="B1925" i="12"/>
  <c r="B1926" i="12"/>
  <c r="B1927" i="12"/>
  <c r="B1928" i="12"/>
  <c r="B1929" i="12"/>
  <c r="B1930" i="12"/>
  <c r="B1931" i="12"/>
  <c r="B1932" i="12"/>
  <c r="B1933" i="12"/>
  <c r="B1934" i="12"/>
  <c r="B1935" i="12"/>
  <c r="B1936" i="12"/>
  <c r="B1937" i="12"/>
  <c r="B1938" i="12"/>
  <c r="B1939" i="12"/>
  <c r="B1940" i="12"/>
  <c r="B1941" i="12"/>
  <c r="B1942" i="12"/>
  <c r="B1943" i="12"/>
  <c r="B1944" i="12"/>
  <c r="B1945" i="12"/>
  <c r="B1946" i="12"/>
  <c r="B1947" i="12"/>
  <c r="B1948" i="12"/>
  <c r="B1949" i="12"/>
  <c r="B1950" i="12"/>
  <c r="B1951" i="12"/>
  <c r="B1952" i="12"/>
  <c r="B1953" i="12"/>
  <c r="B1954" i="12"/>
  <c r="B1955" i="12"/>
  <c r="B1956" i="12"/>
  <c r="B1957" i="12"/>
  <c r="B1958" i="12"/>
  <c r="B1959" i="12"/>
  <c r="B1960" i="12"/>
  <c r="B1961" i="12"/>
  <c r="B1962" i="12"/>
  <c r="B1963" i="12"/>
  <c r="B1964" i="12"/>
  <c r="B1965" i="12"/>
  <c r="B1966" i="12"/>
  <c r="B1967" i="12"/>
  <c r="B1968" i="12"/>
  <c r="B1969" i="12"/>
  <c r="B1970" i="12"/>
  <c r="B1971" i="12"/>
  <c r="B1972" i="12"/>
  <c r="B1973" i="12"/>
  <c r="B1974" i="12"/>
  <c r="B1975" i="12"/>
  <c r="B1976" i="12"/>
  <c r="B1977" i="12"/>
  <c r="B1978" i="12"/>
  <c r="B1979" i="12"/>
  <c r="B1980" i="12"/>
  <c r="B1981" i="12"/>
  <c r="B1982" i="12"/>
  <c r="B1983" i="12"/>
  <c r="B1984" i="12"/>
  <c r="B1985" i="12"/>
  <c r="B1986" i="12"/>
  <c r="B1987" i="12"/>
  <c r="B1988" i="12"/>
  <c r="B1989" i="12"/>
  <c r="B1990" i="12"/>
  <c r="B1991" i="12"/>
  <c r="B1992" i="12"/>
  <c r="B1993" i="12"/>
  <c r="B1994" i="12"/>
  <c r="B1995" i="12"/>
  <c r="B1996" i="12"/>
  <c r="B1997" i="12"/>
  <c r="B1998" i="12"/>
  <c r="B1999" i="12"/>
  <c r="B2000" i="12"/>
  <c r="B2" i="12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" i="12"/>
  <c r="C26" i="3" l="1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E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A3586" i="3"/>
  <c r="A3587" i="3"/>
  <c r="A3588" i="3"/>
  <c r="A3589" i="3"/>
  <c r="A3590" i="3"/>
  <c r="A3591" i="3"/>
  <c r="A3592" i="3"/>
  <c r="A3593" i="3"/>
  <c r="A3594" i="3"/>
  <c r="A3595" i="3"/>
  <c r="A3596" i="3"/>
  <c r="A3597" i="3"/>
  <c r="A3598" i="3"/>
  <c r="A3599" i="3"/>
  <c r="A3600" i="3"/>
  <c r="A3601" i="3"/>
  <c r="A3602" i="3"/>
  <c r="A3603" i="3"/>
  <c r="A3604" i="3"/>
  <c r="A3605" i="3"/>
  <c r="A3606" i="3"/>
  <c r="A3607" i="3"/>
  <c r="A3608" i="3"/>
  <c r="A3609" i="3"/>
  <c r="A3610" i="3"/>
  <c r="A3611" i="3"/>
  <c r="A3612" i="3"/>
  <c r="A3613" i="3"/>
  <c r="A3614" i="3"/>
  <c r="A3615" i="3"/>
  <c r="A3616" i="3"/>
  <c r="A3617" i="3"/>
  <c r="A3618" i="3"/>
  <c r="A3619" i="3"/>
  <c r="A3620" i="3"/>
  <c r="A3621" i="3"/>
  <c r="A3622" i="3"/>
  <c r="A3623" i="3"/>
  <c r="A3624" i="3"/>
  <c r="A3625" i="3"/>
  <c r="A3626" i="3"/>
  <c r="A3627" i="3"/>
  <c r="A3628" i="3"/>
  <c r="A3629" i="3"/>
  <c r="A3630" i="3"/>
  <c r="A3631" i="3"/>
  <c r="A3632" i="3"/>
  <c r="A3633" i="3"/>
  <c r="A3634" i="3"/>
  <c r="A3635" i="3"/>
  <c r="A3636" i="3"/>
  <c r="A3637" i="3"/>
  <c r="A3638" i="3"/>
  <c r="A3639" i="3"/>
  <c r="A3640" i="3"/>
  <c r="A3641" i="3"/>
  <c r="A3642" i="3"/>
  <c r="A3643" i="3"/>
  <c r="A3644" i="3"/>
  <c r="A3645" i="3"/>
  <c r="A3646" i="3"/>
  <c r="A3647" i="3"/>
  <c r="A3648" i="3"/>
  <c r="A3649" i="3"/>
  <c r="A3650" i="3"/>
  <c r="A3651" i="3"/>
  <c r="A3652" i="3"/>
  <c r="A3653" i="3"/>
  <c r="A3654" i="3"/>
  <c r="A3655" i="3"/>
  <c r="A3656" i="3"/>
  <c r="A3657" i="3"/>
  <c r="A3658" i="3"/>
  <c r="A3659" i="3"/>
  <c r="A3660" i="3"/>
  <c r="A3661" i="3"/>
  <c r="A3662" i="3"/>
  <c r="A3663" i="3"/>
  <c r="A3664" i="3"/>
  <c r="A3665" i="3"/>
  <c r="A3666" i="3"/>
  <c r="A3667" i="3"/>
  <c r="A3668" i="3"/>
  <c r="A3669" i="3"/>
  <c r="A3670" i="3"/>
  <c r="A3671" i="3"/>
  <c r="A3672" i="3"/>
  <c r="A3673" i="3"/>
  <c r="A3674" i="3"/>
  <c r="A3675" i="3"/>
  <c r="A3676" i="3"/>
  <c r="A3677" i="3"/>
  <c r="A3678" i="3"/>
  <c r="A3679" i="3"/>
  <c r="A3680" i="3"/>
  <c r="A3681" i="3"/>
  <c r="A3682" i="3"/>
  <c r="A3683" i="3"/>
  <c r="A3684" i="3"/>
  <c r="A3685" i="3"/>
  <c r="A3686" i="3"/>
  <c r="A3687" i="3"/>
  <c r="A3688" i="3"/>
  <c r="A3689" i="3"/>
  <c r="A3690" i="3"/>
  <c r="A3691" i="3"/>
  <c r="A3692" i="3"/>
  <c r="A3693" i="3"/>
  <c r="A3694" i="3"/>
  <c r="A3695" i="3"/>
  <c r="A3696" i="3"/>
  <c r="A3697" i="3"/>
  <c r="A3698" i="3"/>
  <c r="A3699" i="3"/>
  <c r="A3700" i="3"/>
  <c r="A3701" i="3"/>
  <c r="A3702" i="3"/>
  <c r="A3703" i="3"/>
  <c r="A3704" i="3"/>
  <c r="A3705" i="3"/>
  <c r="A3706" i="3"/>
  <c r="A3707" i="3"/>
  <c r="A3708" i="3"/>
  <c r="A3709" i="3"/>
  <c r="A3710" i="3"/>
  <c r="A3711" i="3"/>
  <c r="A3712" i="3"/>
  <c r="A3713" i="3"/>
  <c r="A3714" i="3"/>
  <c r="A3715" i="3"/>
  <c r="A3716" i="3"/>
  <c r="A3717" i="3"/>
  <c r="A3718" i="3"/>
  <c r="A3719" i="3"/>
  <c r="A3720" i="3"/>
  <c r="A3721" i="3"/>
  <c r="A3722" i="3"/>
  <c r="A3723" i="3"/>
  <c r="A3724" i="3"/>
  <c r="A3725" i="3"/>
  <c r="A3726" i="3"/>
  <c r="A3727" i="3"/>
  <c r="A3728" i="3"/>
  <c r="A3729" i="3"/>
  <c r="A3730" i="3"/>
  <c r="A3731" i="3"/>
  <c r="A3732" i="3"/>
  <c r="A3733" i="3"/>
  <c r="A3734" i="3"/>
  <c r="A3735" i="3"/>
  <c r="A3736" i="3"/>
  <c r="A3737" i="3"/>
  <c r="A3738" i="3"/>
  <c r="A3739" i="3"/>
  <c r="A3740" i="3"/>
  <c r="A3741" i="3"/>
  <c r="A3742" i="3"/>
  <c r="A3743" i="3"/>
  <c r="A3744" i="3"/>
  <c r="A3745" i="3"/>
  <c r="A3746" i="3"/>
  <c r="A3747" i="3"/>
  <c r="A3748" i="3"/>
  <c r="A3749" i="3"/>
  <c r="A3750" i="3"/>
  <c r="A3751" i="3"/>
  <c r="A3752" i="3"/>
  <c r="A3753" i="3"/>
  <c r="A3754" i="3"/>
  <c r="A3755" i="3"/>
  <c r="A3756" i="3"/>
  <c r="A3757" i="3"/>
  <c r="A3758" i="3"/>
  <c r="A3759" i="3"/>
  <c r="A3760" i="3"/>
  <c r="A3761" i="3"/>
  <c r="A3762" i="3"/>
  <c r="A3763" i="3"/>
  <c r="A3764" i="3"/>
  <c r="A3765" i="3"/>
  <c r="A3766" i="3"/>
  <c r="A3767" i="3"/>
  <c r="A3768" i="3"/>
  <c r="A3769" i="3"/>
  <c r="A3770" i="3"/>
  <c r="A3771" i="3"/>
  <c r="A3772" i="3"/>
  <c r="A3773" i="3"/>
  <c r="A3774" i="3"/>
  <c r="A3775" i="3"/>
  <c r="A3776" i="3"/>
  <c r="A3777" i="3"/>
  <c r="A3778" i="3"/>
  <c r="A3779" i="3"/>
  <c r="A3780" i="3"/>
  <c r="A3781" i="3"/>
  <c r="A3782" i="3"/>
  <c r="A3783" i="3"/>
  <c r="A3784" i="3"/>
  <c r="A3785" i="3"/>
  <c r="A3786" i="3"/>
  <c r="A3787" i="3"/>
  <c r="A3788" i="3"/>
  <c r="A3789" i="3"/>
  <c r="A3790" i="3"/>
  <c r="A3791" i="3"/>
  <c r="A3792" i="3"/>
  <c r="A3793" i="3"/>
  <c r="A3794" i="3"/>
  <c r="A3795" i="3"/>
  <c r="A3796" i="3"/>
  <c r="A3797" i="3"/>
  <c r="A3798" i="3"/>
  <c r="A3799" i="3"/>
  <c r="A3800" i="3"/>
  <c r="A3801" i="3"/>
  <c r="A3802" i="3"/>
  <c r="A3803" i="3"/>
  <c r="A3804" i="3"/>
  <c r="A3805" i="3"/>
  <c r="A3806" i="3"/>
  <c r="A3807" i="3"/>
  <c r="A3808" i="3"/>
  <c r="A3809" i="3"/>
  <c r="A3810" i="3"/>
  <c r="A3811" i="3"/>
  <c r="A3812" i="3"/>
  <c r="A3813" i="3"/>
  <c r="A3814" i="3"/>
  <c r="A3815" i="3"/>
  <c r="A3816" i="3"/>
  <c r="A3817" i="3"/>
  <c r="A3818" i="3"/>
  <c r="A3819" i="3"/>
  <c r="A3820" i="3"/>
  <c r="A3821" i="3"/>
  <c r="A3822" i="3"/>
  <c r="A3823" i="3"/>
  <c r="A3824" i="3"/>
  <c r="A3825" i="3"/>
  <c r="A3826" i="3"/>
  <c r="A3827" i="3"/>
  <c r="A3828" i="3"/>
  <c r="A3829" i="3"/>
  <c r="A3830" i="3"/>
  <c r="A3831" i="3"/>
  <c r="A3832" i="3"/>
  <c r="A3833" i="3"/>
  <c r="A3834" i="3"/>
  <c r="A3835" i="3"/>
  <c r="A3836" i="3"/>
  <c r="A3837" i="3"/>
  <c r="A3838" i="3"/>
  <c r="A3839" i="3"/>
  <c r="A3840" i="3"/>
  <c r="A3841" i="3"/>
  <c r="A3842" i="3"/>
  <c r="A3843" i="3"/>
  <c r="A3844" i="3"/>
  <c r="A3845" i="3"/>
  <c r="A3846" i="3"/>
  <c r="A3847" i="3"/>
  <c r="A3848" i="3"/>
  <c r="A3849" i="3"/>
  <c r="A3850" i="3"/>
  <c r="A3851" i="3"/>
  <c r="A3852" i="3"/>
  <c r="A3853" i="3"/>
  <c r="A3854" i="3"/>
  <c r="A3855" i="3"/>
  <c r="A3856" i="3"/>
  <c r="A3857" i="3"/>
  <c r="A3858" i="3"/>
  <c r="A3859" i="3"/>
  <c r="A3860" i="3"/>
  <c r="A3861" i="3"/>
  <c r="A3862" i="3"/>
  <c r="A3863" i="3"/>
  <c r="A3864" i="3"/>
  <c r="A3865" i="3"/>
  <c r="A3866" i="3"/>
  <c r="A3867" i="3"/>
  <c r="A3868" i="3"/>
  <c r="A3869" i="3"/>
  <c r="A3870" i="3"/>
  <c r="A3871" i="3"/>
  <c r="A3872" i="3"/>
  <c r="A3873" i="3"/>
  <c r="A3874" i="3"/>
  <c r="A3875" i="3"/>
  <c r="A3876" i="3"/>
  <c r="A3877" i="3"/>
  <c r="A3878" i="3"/>
  <c r="A3879" i="3"/>
  <c r="A3880" i="3"/>
  <c r="A3881" i="3"/>
  <c r="A3882" i="3"/>
  <c r="A3883" i="3"/>
  <c r="A3884" i="3"/>
  <c r="A3885" i="3"/>
  <c r="A3886" i="3"/>
  <c r="A3887" i="3"/>
  <c r="A3888" i="3"/>
  <c r="A3889" i="3"/>
  <c r="A3890" i="3"/>
  <c r="A3891" i="3"/>
  <c r="A3892" i="3"/>
  <c r="A3893" i="3"/>
  <c r="A3894" i="3"/>
  <c r="A3895" i="3"/>
  <c r="A3896" i="3"/>
  <c r="A3897" i="3"/>
  <c r="A3898" i="3"/>
  <c r="A3899" i="3"/>
  <c r="A3900" i="3"/>
  <c r="A3901" i="3"/>
  <c r="A3902" i="3"/>
  <c r="A3903" i="3"/>
  <c r="A3904" i="3"/>
  <c r="A3905" i="3"/>
  <c r="A3906" i="3"/>
  <c r="A3907" i="3"/>
  <c r="A3908" i="3"/>
  <c r="A3909" i="3"/>
  <c r="A3910" i="3"/>
  <c r="A3911" i="3"/>
  <c r="A3912" i="3"/>
  <c r="A3913" i="3"/>
  <c r="A3914" i="3"/>
  <c r="A3915" i="3"/>
  <c r="A3916" i="3"/>
  <c r="A3917" i="3"/>
  <c r="A3918" i="3"/>
  <c r="A3919" i="3"/>
  <c r="A3920" i="3"/>
  <c r="A3921" i="3"/>
  <c r="A3922" i="3"/>
  <c r="A3923" i="3"/>
  <c r="A3924" i="3"/>
  <c r="A3925" i="3"/>
  <c r="A3926" i="3"/>
  <c r="A3927" i="3"/>
  <c r="A3928" i="3"/>
  <c r="A3929" i="3"/>
  <c r="A3930" i="3"/>
  <c r="A3931" i="3"/>
  <c r="A3932" i="3"/>
  <c r="A3933" i="3"/>
  <c r="A3934" i="3"/>
  <c r="A3935" i="3"/>
  <c r="A3936" i="3"/>
  <c r="A3937" i="3"/>
  <c r="A3938" i="3"/>
  <c r="A3939" i="3"/>
  <c r="A3940" i="3"/>
  <c r="A3941" i="3"/>
  <c r="A3942" i="3"/>
  <c r="A3943" i="3"/>
  <c r="A3944" i="3"/>
  <c r="A3945" i="3"/>
  <c r="A3946" i="3"/>
  <c r="A3947" i="3"/>
  <c r="A3948" i="3"/>
  <c r="A3949" i="3"/>
  <c r="A3950" i="3"/>
  <c r="A3951" i="3"/>
  <c r="A3952" i="3"/>
  <c r="A3953" i="3"/>
  <c r="A3954" i="3"/>
  <c r="A3955" i="3"/>
  <c r="A3956" i="3"/>
  <c r="A3957" i="3"/>
  <c r="A3958" i="3"/>
  <c r="A3959" i="3"/>
  <c r="A3960" i="3"/>
  <c r="A3961" i="3"/>
  <c r="A3962" i="3"/>
  <c r="A3963" i="3"/>
  <c r="A3964" i="3"/>
  <c r="A3965" i="3"/>
  <c r="A3966" i="3"/>
  <c r="A3967" i="3"/>
  <c r="A3968" i="3"/>
  <c r="A3969" i="3"/>
  <c r="A3970" i="3"/>
  <c r="A3971" i="3"/>
  <c r="A3972" i="3"/>
  <c r="A3973" i="3"/>
  <c r="A3974" i="3"/>
  <c r="A3975" i="3"/>
  <c r="A3976" i="3"/>
  <c r="A3977" i="3"/>
  <c r="A3978" i="3"/>
  <c r="A3979" i="3"/>
  <c r="A3980" i="3"/>
  <c r="A3981" i="3"/>
  <c r="A3982" i="3"/>
  <c r="A3983" i="3"/>
  <c r="A3984" i="3"/>
  <c r="A3985" i="3"/>
  <c r="A3986" i="3"/>
  <c r="A3987" i="3"/>
  <c r="A3988" i="3"/>
  <c r="A3989" i="3"/>
  <c r="A3990" i="3"/>
  <c r="A3991" i="3"/>
  <c r="A3992" i="3"/>
  <c r="A3993" i="3"/>
  <c r="A3994" i="3"/>
  <c r="A3995" i="3"/>
  <c r="A3996" i="3"/>
  <c r="A3997" i="3"/>
  <c r="A3998" i="3"/>
  <c r="A3999" i="3"/>
  <c r="A4000" i="3"/>
  <c r="A4001" i="3"/>
  <c r="A4002" i="3"/>
  <c r="A4003" i="3"/>
  <c r="A4004" i="3"/>
  <c r="A4005" i="3"/>
  <c r="A4006" i="3"/>
  <c r="A4007" i="3"/>
  <c r="A4008" i="3"/>
  <c r="A4009" i="3"/>
  <c r="A4010" i="3"/>
  <c r="A4011" i="3"/>
  <c r="A4012" i="3"/>
  <c r="A4013" i="3"/>
  <c r="A4014" i="3"/>
  <c r="A4015" i="3"/>
  <c r="A4016" i="3"/>
  <c r="A4017" i="3"/>
  <c r="A4018" i="3"/>
  <c r="A4019" i="3"/>
  <c r="A4020" i="3"/>
  <c r="A4021" i="3"/>
  <c r="A4022" i="3"/>
  <c r="A4023" i="3"/>
  <c r="A4024" i="3"/>
  <c r="A4025" i="3"/>
  <c r="A4026" i="3"/>
  <c r="A4027" i="3"/>
  <c r="A4028" i="3"/>
  <c r="A4029" i="3"/>
  <c r="A4030" i="3"/>
  <c r="A4031" i="3"/>
  <c r="A4032" i="3"/>
  <c r="A4033" i="3"/>
  <c r="A4034" i="3"/>
  <c r="A4035" i="3"/>
  <c r="A4036" i="3"/>
  <c r="A4037" i="3"/>
  <c r="A4038" i="3"/>
  <c r="A4039" i="3"/>
  <c r="A4040" i="3"/>
  <c r="A4041" i="3"/>
  <c r="A4042" i="3"/>
  <c r="A4043" i="3"/>
  <c r="A4044" i="3"/>
  <c r="A4045" i="3"/>
  <c r="A4046" i="3"/>
  <c r="A4047" i="3"/>
  <c r="A4048" i="3"/>
  <c r="A4049" i="3"/>
  <c r="A4050" i="3"/>
  <c r="A4051" i="3"/>
  <c r="A4052" i="3"/>
  <c r="A4053" i="3"/>
  <c r="A4054" i="3"/>
  <c r="A4055" i="3"/>
  <c r="A4056" i="3"/>
  <c r="A4057" i="3"/>
  <c r="A4058" i="3"/>
  <c r="A4059" i="3"/>
  <c r="A4060" i="3"/>
  <c r="A4061" i="3"/>
  <c r="A4062" i="3"/>
  <c r="A4063" i="3"/>
  <c r="A4064" i="3"/>
  <c r="A4065" i="3"/>
  <c r="A4066" i="3"/>
  <c r="A4067" i="3"/>
  <c r="A4068" i="3"/>
  <c r="A4069" i="3"/>
  <c r="A4070" i="3"/>
  <c r="A4071" i="3"/>
  <c r="A4072" i="3"/>
  <c r="A4073" i="3"/>
  <c r="A4074" i="3"/>
  <c r="A4075" i="3"/>
  <c r="A4076" i="3"/>
  <c r="A4077" i="3"/>
  <c r="A4078" i="3"/>
  <c r="A4079" i="3"/>
  <c r="A4080" i="3"/>
  <c r="A4081" i="3"/>
  <c r="A4082" i="3"/>
  <c r="A4083" i="3"/>
  <c r="A4084" i="3"/>
  <c r="A4085" i="3"/>
  <c r="A4086" i="3"/>
  <c r="A4087" i="3"/>
  <c r="A4088" i="3"/>
  <c r="A4089" i="3"/>
  <c r="A4090" i="3"/>
  <c r="A4091" i="3"/>
  <c r="A4092" i="3"/>
  <c r="A4093" i="3"/>
  <c r="A4094" i="3"/>
  <c r="A4095" i="3"/>
  <c r="A4096" i="3"/>
  <c r="A4097" i="3"/>
  <c r="A4098" i="3"/>
  <c r="A4099" i="3"/>
  <c r="A4100" i="3"/>
  <c r="A4101" i="3"/>
  <c r="A4102" i="3"/>
  <c r="A4103" i="3"/>
  <c r="A4104" i="3"/>
  <c r="A4105" i="3"/>
  <c r="A4106" i="3"/>
  <c r="A4107" i="3"/>
  <c r="A4108" i="3"/>
  <c r="A4109" i="3"/>
  <c r="A4110" i="3"/>
  <c r="A4111" i="3"/>
  <c r="A4112" i="3"/>
  <c r="A4113" i="3"/>
  <c r="A4114" i="3"/>
  <c r="A4115" i="3"/>
  <c r="A4116" i="3"/>
  <c r="A4117" i="3"/>
  <c r="A4118" i="3"/>
  <c r="A4119" i="3"/>
  <c r="A4120" i="3"/>
  <c r="A4121" i="3"/>
  <c r="A4122" i="3"/>
  <c r="A4123" i="3"/>
  <c r="A4124" i="3"/>
  <c r="A4125" i="3"/>
  <c r="A4126" i="3"/>
  <c r="A4127" i="3"/>
  <c r="A4128" i="3"/>
  <c r="A4129" i="3"/>
  <c r="A4130" i="3"/>
  <c r="A4131" i="3"/>
  <c r="A4132" i="3"/>
  <c r="A4133" i="3"/>
  <c r="A4134" i="3"/>
  <c r="A4135" i="3"/>
  <c r="A4136" i="3"/>
  <c r="A4137" i="3"/>
  <c r="A4138" i="3"/>
  <c r="A4139" i="3"/>
  <c r="A4140" i="3"/>
  <c r="A4141" i="3"/>
  <c r="A4142" i="3"/>
  <c r="A4143" i="3"/>
  <c r="A4144" i="3"/>
  <c r="A4145" i="3"/>
  <c r="A4146" i="3"/>
  <c r="A4147" i="3"/>
  <c r="A4148" i="3"/>
  <c r="A4149" i="3"/>
  <c r="A4150" i="3"/>
  <c r="A4151" i="3"/>
  <c r="A4152" i="3"/>
  <c r="A4153" i="3"/>
  <c r="A4154" i="3"/>
  <c r="A4155" i="3"/>
  <c r="A4156" i="3"/>
  <c r="A4157" i="3"/>
  <c r="A4158" i="3"/>
  <c r="A4159" i="3"/>
  <c r="A4160" i="3"/>
  <c r="A4161" i="3"/>
  <c r="A4162" i="3"/>
  <c r="A4163" i="3"/>
  <c r="A4164" i="3"/>
  <c r="A4165" i="3"/>
  <c r="A4166" i="3"/>
  <c r="A4167" i="3"/>
  <c r="A4168" i="3"/>
  <c r="A4169" i="3"/>
  <c r="A4170" i="3"/>
  <c r="A4171" i="3"/>
  <c r="A4172" i="3"/>
  <c r="A4173" i="3"/>
  <c r="A4174" i="3"/>
  <c r="A4175" i="3"/>
  <c r="A4176" i="3"/>
  <c r="A4177" i="3"/>
  <c r="A4178" i="3"/>
  <c r="A4179" i="3"/>
  <c r="A4180" i="3"/>
  <c r="A4181" i="3"/>
  <c r="A4182" i="3"/>
  <c r="A4183" i="3"/>
  <c r="A4184" i="3"/>
  <c r="A4185" i="3"/>
  <c r="A4186" i="3"/>
  <c r="A4187" i="3"/>
  <c r="A4188" i="3"/>
  <c r="A4189" i="3"/>
  <c r="A4190" i="3"/>
  <c r="A4191" i="3"/>
  <c r="A4192" i="3"/>
  <c r="A4193" i="3"/>
  <c r="A4194" i="3"/>
  <c r="A4195" i="3"/>
  <c r="A4196" i="3"/>
  <c r="A4197" i="3"/>
  <c r="A4198" i="3"/>
  <c r="A4199" i="3"/>
  <c r="A4200" i="3"/>
  <c r="A4201" i="3"/>
  <c r="A4202" i="3"/>
  <c r="A4203" i="3"/>
  <c r="A4204" i="3"/>
  <c r="A4205" i="3"/>
  <c r="A4206" i="3"/>
  <c r="A4207" i="3"/>
  <c r="A4208" i="3"/>
  <c r="A4209" i="3"/>
  <c r="A4210" i="3"/>
  <c r="A4211" i="3"/>
  <c r="A4212" i="3"/>
  <c r="A4213" i="3"/>
  <c r="A4214" i="3"/>
  <c r="A4215" i="3"/>
  <c r="A4216" i="3"/>
  <c r="A4217" i="3"/>
  <c r="A4218" i="3"/>
  <c r="A4219" i="3"/>
  <c r="A4220" i="3"/>
  <c r="A4221" i="3"/>
  <c r="A4222" i="3"/>
  <c r="A4223" i="3"/>
  <c r="A4224" i="3"/>
  <c r="A4225" i="3"/>
  <c r="A4226" i="3"/>
  <c r="A4227" i="3"/>
  <c r="A4228" i="3"/>
  <c r="A4229" i="3"/>
  <c r="A4230" i="3"/>
  <c r="A4231" i="3"/>
  <c r="A4232" i="3"/>
  <c r="A4233" i="3"/>
  <c r="A4234" i="3"/>
  <c r="A4235" i="3"/>
  <c r="A4236" i="3"/>
  <c r="A4237" i="3"/>
  <c r="A4238" i="3"/>
  <c r="A4239" i="3"/>
  <c r="A4240" i="3"/>
  <c r="A4241" i="3"/>
  <c r="A4242" i="3"/>
  <c r="A4243" i="3"/>
  <c r="A4244" i="3"/>
  <c r="A4245" i="3"/>
  <c r="A4246" i="3"/>
  <c r="A4247" i="3"/>
  <c r="A4248" i="3"/>
  <c r="A4249" i="3"/>
  <c r="A4250" i="3"/>
  <c r="A4251" i="3"/>
  <c r="A4252" i="3"/>
  <c r="A4253" i="3"/>
  <c r="A4254" i="3"/>
  <c r="A4255" i="3"/>
  <c r="A4256" i="3"/>
  <c r="A4257" i="3"/>
  <c r="A4258" i="3"/>
  <c r="A4259" i="3"/>
  <c r="A4260" i="3"/>
  <c r="A4261" i="3"/>
  <c r="A4262" i="3"/>
  <c r="A4263" i="3"/>
  <c r="A4264" i="3"/>
  <c r="A4265" i="3"/>
  <c r="A4266" i="3"/>
  <c r="A4267" i="3"/>
  <c r="A4268" i="3"/>
  <c r="A4269" i="3"/>
  <c r="A4270" i="3"/>
  <c r="A4271" i="3"/>
  <c r="A4272" i="3"/>
  <c r="A4273" i="3"/>
  <c r="A4274" i="3"/>
  <c r="A4275" i="3"/>
  <c r="A4276" i="3"/>
  <c r="A4277" i="3"/>
  <c r="A4278" i="3"/>
  <c r="A4279" i="3"/>
  <c r="A4280" i="3"/>
  <c r="A4281" i="3"/>
  <c r="A4282" i="3"/>
  <c r="A4283" i="3"/>
  <c r="A4284" i="3"/>
  <c r="A4285" i="3"/>
  <c r="A4286" i="3"/>
  <c r="A4287" i="3"/>
  <c r="A4288" i="3"/>
  <c r="A4289" i="3"/>
  <c r="A4290" i="3"/>
  <c r="A4291" i="3"/>
  <c r="A4292" i="3"/>
  <c r="A4293" i="3"/>
  <c r="A4294" i="3"/>
  <c r="A4295" i="3"/>
  <c r="A4296" i="3"/>
  <c r="A4297" i="3"/>
  <c r="A4298" i="3"/>
  <c r="A4299" i="3"/>
  <c r="A4300" i="3"/>
  <c r="A4301" i="3"/>
  <c r="A4302" i="3"/>
  <c r="A4303" i="3"/>
  <c r="A4304" i="3"/>
  <c r="A4305" i="3"/>
  <c r="A4306" i="3"/>
  <c r="A4307" i="3"/>
  <c r="A4308" i="3"/>
  <c r="A4309" i="3"/>
  <c r="A4310" i="3"/>
  <c r="A4311" i="3"/>
  <c r="A4312" i="3"/>
  <c r="A4313" i="3"/>
  <c r="A4314" i="3"/>
  <c r="A4315" i="3"/>
  <c r="A4316" i="3"/>
  <c r="A4317" i="3"/>
  <c r="A4318" i="3"/>
  <c r="A4319" i="3"/>
  <c r="A4320" i="3"/>
  <c r="A4321" i="3"/>
  <c r="A4322" i="3"/>
  <c r="A4323" i="3"/>
  <c r="A4324" i="3"/>
  <c r="A4325" i="3"/>
  <c r="A4326" i="3"/>
  <c r="A4327" i="3"/>
  <c r="A4328" i="3"/>
  <c r="A4329" i="3"/>
  <c r="A4330" i="3"/>
  <c r="A4331" i="3"/>
  <c r="A4332" i="3"/>
  <c r="A4333" i="3"/>
  <c r="A4334" i="3"/>
  <c r="A4335" i="3"/>
  <c r="A4336" i="3"/>
  <c r="A4337" i="3"/>
  <c r="A4338" i="3"/>
  <c r="A4339" i="3"/>
  <c r="A4340" i="3"/>
  <c r="A4341" i="3"/>
  <c r="A4342" i="3"/>
  <c r="A4343" i="3"/>
  <c r="A4344" i="3"/>
  <c r="A4345" i="3"/>
  <c r="A4346" i="3"/>
  <c r="A4347" i="3"/>
  <c r="A4348" i="3"/>
  <c r="A4349" i="3"/>
  <c r="A4350" i="3"/>
  <c r="A4351" i="3"/>
  <c r="A4352" i="3"/>
  <c r="A4353" i="3"/>
  <c r="A4354" i="3"/>
  <c r="A4355" i="3"/>
  <c r="A4356" i="3"/>
  <c r="A4357" i="3"/>
  <c r="A4358" i="3"/>
  <c r="A4359" i="3"/>
  <c r="A4360" i="3"/>
  <c r="A4361" i="3"/>
  <c r="A4362" i="3"/>
  <c r="A4363" i="3"/>
  <c r="A4364" i="3"/>
  <c r="A4365" i="3"/>
  <c r="A4366" i="3"/>
  <c r="A4367" i="3"/>
  <c r="A4368" i="3"/>
  <c r="A4369" i="3"/>
  <c r="A4370" i="3"/>
  <c r="A4371" i="3"/>
  <c r="A4372" i="3"/>
  <c r="A4373" i="3"/>
  <c r="A4374" i="3"/>
  <c r="A4375" i="3"/>
  <c r="A4376" i="3"/>
  <c r="A4377" i="3"/>
  <c r="A4378" i="3"/>
  <c r="A4379" i="3"/>
  <c r="A4380" i="3"/>
  <c r="A4381" i="3"/>
  <c r="A4382" i="3"/>
  <c r="A4383" i="3"/>
  <c r="A4384" i="3"/>
  <c r="A4385" i="3"/>
  <c r="A4386" i="3"/>
  <c r="A4387" i="3"/>
  <c r="A4388" i="3"/>
  <c r="A4389" i="3"/>
  <c r="A4390" i="3"/>
  <c r="A4391" i="3"/>
  <c r="A4392" i="3"/>
  <c r="A4393" i="3"/>
  <c r="A4394" i="3"/>
  <c r="A4395" i="3"/>
  <c r="A4396" i="3"/>
  <c r="A4397" i="3"/>
  <c r="A4398" i="3"/>
  <c r="A4399" i="3"/>
  <c r="A4400" i="3"/>
  <c r="A4401" i="3"/>
  <c r="A4402" i="3"/>
  <c r="A4403" i="3"/>
  <c r="A4404" i="3"/>
  <c r="A4405" i="3"/>
  <c r="A4406" i="3"/>
  <c r="A4407" i="3"/>
  <c r="A4408" i="3"/>
  <c r="A4409" i="3"/>
  <c r="A4410" i="3"/>
  <c r="A4411" i="3"/>
  <c r="A4412" i="3"/>
  <c r="A4413" i="3"/>
  <c r="A4414" i="3"/>
  <c r="A4415" i="3"/>
  <c r="A4416" i="3"/>
  <c r="A4417" i="3"/>
  <c r="A4418" i="3"/>
  <c r="A4419" i="3"/>
  <c r="A4420" i="3"/>
  <c r="A4421" i="3"/>
  <c r="A4422" i="3"/>
  <c r="A4423" i="3"/>
  <c r="A4424" i="3"/>
  <c r="A4425" i="3"/>
  <c r="A4426" i="3"/>
  <c r="A4427" i="3"/>
  <c r="A4428" i="3"/>
  <c r="A4429" i="3"/>
  <c r="A4430" i="3"/>
  <c r="A4431" i="3"/>
  <c r="A4432" i="3"/>
  <c r="A4433" i="3"/>
  <c r="A4434" i="3"/>
  <c r="A4435" i="3"/>
  <c r="A4436" i="3"/>
  <c r="A4437" i="3"/>
  <c r="A4438" i="3"/>
  <c r="A4439" i="3"/>
  <c r="A4440" i="3"/>
  <c r="A4441" i="3"/>
  <c r="A4442" i="3"/>
  <c r="A4443" i="3"/>
  <c r="A4444" i="3"/>
  <c r="A4445" i="3"/>
  <c r="A4446" i="3"/>
  <c r="A4447" i="3"/>
  <c r="A4448" i="3"/>
  <c r="A4449" i="3"/>
  <c r="A4450" i="3"/>
  <c r="A4451" i="3"/>
  <c r="A4452" i="3"/>
  <c r="A4453" i="3"/>
  <c r="A4454" i="3"/>
  <c r="A4455" i="3"/>
  <c r="A4456" i="3"/>
  <c r="A4457" i="3"/>
  <c r="A4458" i="3"/>
  <c r="A4459" i="3"/>
  <c r="A4460" i="3"/>
  <c r="A4461" i="3"/>
  <c r="A4462" i="3"/>
  <c r="A4463" i="3"/>
  <c r="A4464" i="3"/>
  <c r="A4465" i="3"/>
  <c r="A4466" i="3"/>
  <c r="A4467" i="3"/>
  <c r="A4468" i="3"/>
  <c r="A4469" i="3"/>
  <c r="A4470" i="3"/>
  <c r="A4471" i="3"/>
  <c r="A4472" i="3"/>
  <c r="A4473" i="3"/>
  <c r="A4474" i="3"/>
  <c r="A4475" i="3"/>
  <c r="A4476" i="3"/>
  <c r="A4477" i="3"/>
  <c r="A4478" i="3"/>
  <c r="A4479" i="3"/>
  <c r="A4480" i="3"/>
  <c r="A4481" i="3"/>
  <c r="A4482" i="3"/>
  <c r="A4483" i="3"/>
  <c r="A4484" i="3"/>
  <c r="A4485" i="3"/>
  <c r="A4486" i="3"/>
  <c r="A4487" i="3"/>
  <c r="A4488" i="3"/>
  <c r="A4489" i="3"/>
  <c r="A4490" i="3"/>
  <c r="A4491" i="3"/>
  <c r="A4492" i="3"/>
  <c r="A4493" i="3"/>
  <c r="A4494" i="3"/>
  <c r="A4495" i="3"/>
  <c r="A4496" i="3"/>
  <c r="A4497" i="3"/>
  <c r="A4498" i="3"/>
  <c r="A4499" i="3"/>
  <c r="A4500" i="3"/>
  <c r="A4501" i="3"/>
  <c r="A4502" i="3"/>
  <c r="A4503" i="3"/>
  <c r="A4504" i="3"/>
  <c r="A4505" i="3"/>
  <c r="A4506" i="3"/>
  <c r="A4507" i="3"/>
  <c r="A4508" i="3"/>
  <c r="A4509" i="3"/>
  <c r="A4510" i="3"/>
  <c r="A4511" i="3"/>
  <c r="A4512" i="3"/>
  <c r="A4513" i="3"/>
  <c r="A4514" i="3"/>
  <c r="A4515" i="3"/>
  <c r="A4516" i="3"/>
  <c r="A4517" i="3"/>
  <c r="A4518" i="3"/>
  <c r="A4519" i="3"/>
  <c r="A4520" i="3"/>
  <c r="A4521" i="3"/>
  <c r="A4522" i="3"/>
  <c r="A4523" i="3"/>
  <c r="A4524" i="3"/>
  <c r="A4525" i="3"/>
  <c r="A4526" i="3"/>
  <c r="A4527" i="3"/>
  <c r="A4528" i="3"/>
  <c r="A4529" i="3"/>
  <c r="A4530" i="3"/>
  <c r="A4531" i="3"/>
  <c r="A4532" i="3"/>
  <c r="A4533" i="3"/>
  <c r="A4534" i="3"/>
  <c r="A4535" i="3"/>
  <c r="A4536" i="3"/>
  <c r="A4537" i="3"/>
  <c r="A4538" i="3"/>
  <c r="A4539" i="3"/>
  <c r="A4540" i="3"/>
  <c r="A4541" i="3"/>
  <c r="A4542" i="3"/>
  <c r="A4543" i="3"/>
  <c r="A4544" i="3"/>
  <c r="A4545" i="3"/>
  <c r="A4546" i="3"/>
  <c r="A4547" i="3"/>
  <c r="A4548" i="3"/>
  <c r="A4549" i="3"/>
  <c r="A4550" i="3"/>
  <c r="A4551" i="3"/>
  <c r="A4552" i="3"/>
  <c r="A4553" i="3"/>
  <c r="A4554" i="3"/>
  <c r="A4555" i="3"/>
  <c r="A4556" i="3"/>
  <c r="A4557" i="3"/>
  <c r="A4558" i="3"/>
  <c r="A4559" i="3"/>
  <c r="A4560" i="3"/>
  <c r="A4561" i="3"/>
  <c r="A4562" i="3"/>
  <c r="A4563" i="3"/>
  <c r="A4564" i="3"/>
  <c r="A4565" i="3"/>
  <c r="A4566" i="3"/>
  <c r="A4567" i="3"/>
  <c r="A4568" i="3"/>
  <c r="A4569" i="3"/>
  <c r="A4570" i="3"/>
  <c r="A4571" i="3"/>
  <c r="A4572" i="3"/>
  <c r="A4573" i="3"/>
  <c r="A4574" i="3"/>
  <c r="A4575" i="3"/>
  <c r="A4576" i="3"/>
  <c r="A4577" i="3"/>
  <c r="A4578" i="3"/>
  <c r="A4579" i="3"/>
  <c r="A4580" i="3"/>
  <c r="A4581" i="3"/>
  <c r="A4582" i="3"/>
  <c r="A4583" i="3"/>
  <c r="A4584" i="3"/>
  <c r="A4585" i="3"/>
  <c r="A4586" i="3"/>
  <c r="A4587" i="3"/>
  <c r="A4588" i="3"/>
  <c r="A4589" i="3"/>
  <c r="A4590" i="3"/>
  <c r="A4591" i="3"/>
  <c r="A4592" i="3"/>
  <c r="A4593" i="3"/>
  <c r="A4594" i="3"/>
  <c r="A4595" i="3"/>
  <c r="A4596" i="3"/>
  <c r="A4597" i="3"/>
  <c r="A4598" i="3"/>
  <c r="A4599" i="3"/>
  <c r="A4600" i="3"/>
  <c r="A4601" i="3"/>
  <c r="A4602" i="3"/>
  <c r="A4603" i="3"/>
  <c r="A4604" i="3"/>
  <c r="A4605" i="3"/>
  <c r="A4606" i="3"/>
  <c r="A4607" i="3"/>
  <c r="A4608" i="3"/>
  <c r="A4609" i="3"/>
  <c r="A4610" i="3"/>
  <c r="A4611" i="3"/>
  <c r="A4612" i="3"/>
  <c r="A4613" i="3"/>
  <c r="A4614" i="3"/>
  <c r="A4615" i="3"/>
  <c r="A4616" i="3"/>
  <c r="A4617" i="3"/>
  <c r="A4618" i="3"/>
  <c r="A4619" i="3"/>
  <c r="A4620" i="3"/>
  <c r="A4621" i="3"/>
  <c r="A4622" i="3"/>
  <c r="A4623" i="3"/>
  <c r="A4624" i="3"/>
  <c r="A4625" i="3"/>
  <c r="A4626" i="3"/>
  <c r="A4627" i="3"/>
  <c r="A4628" i="3"/>
  <c r="A4629" i="3"/>
  <c r="A4630" i="3"/>
  <c r="A4631" i="3"/>
  <c r="A4632" i="3"/>
  <c r="A4633" i="3"/>
  <c r="A4634" i="3"/>
  <c r="A4635" i="3"/>
  <c r="A4636" i="3"/>
  <c r="A4637" i="3"/>
  <c r="A4638" i="3"/>
  <c r="A4639" i="3"/>
  <c r="A4640" i="3"/>
  <c r="A4641" i="3"/>
  <c r="A4642" i="3"/>
  <c r="A4643" i="3"/>
  <c r="A4644" i="3"/>
  <c r="A4645" i="3"/>
  <c r="A4646" i="3"/>
  <c r="A4647" i="3"/>
  <c r="A4648" i="3"/>
  <c r="A4649" i="3"/>
  <c r="A4650" i="3"/>
  <c r="A4651" i="3"/>
  <c r="A4652" i="3"/>
  <c r="A4653" i="3"/>
  <c r="A4654" i="3"/>
  <c r="A4655" i="3"/>
  <c r="A4656" i="3"/>
  <c r="A4657" i="3"/>
  <c r="A4658" i="3"/>
  <c r="A4659" i="3"/>
  <c r="A4660" i="3"/>
  <c r="A4661" i="3"/>
  <c r="A4662" i="3"/>
  <c r="A4663" i="3"/>
  <c r="A4664" i="3"/>
  <c r="A4665" i="3"/>
  <c r="A4666" i="3"/>
  <c r="A4667" i="3"/>
  <c r="A4668" i="3"/>
  <c r="A4669" i="3"/>
  <c r="A4670" i="3"/>
  <c r="A4671" i="3"/>
  <c r="A4672" i="3"/>
  <c r="A4673" i="3"/>
  <c r="A4674" i="3"/>
  <c r="A4675" i="3"/>
  <c r="A4676" i="3"/>
  <c r="A4677" i="3"/>
  <c r="A4678" i="3"/>
  <c r="A4679" i="3"/>
  <c r="A4680" i="3"/>
  <c r="A4681" i="3"/>
  <c r="A4682" i="3"/>
  <c r="A4683" i="3"/>
  <c r="A4684" i="3"/>
  <c r="A4685" i="3"/>
  <c r="A4686" i="3"/>
  <c r="A4687" i="3"/>
  <c r="A4688" i="3"/>
  <c r="A4689" i="3"/>
  <c r="A4690" i="3"/>
  <c r="A4691" i="3"/>
  <c r="A4692" i="3"/>
  <c r="A4693" i="3"/>
  <c r="A4694" i="3"/>
  <c r="A4695" i="3"/>
  <c r="A4696" i="3"/>
  <c r="A4697" i="3"/>
  <c r="A4698" i="3"/>
  <c r="A4699" i="3"/>
  <c r="A4700" i="3"/>
  <c r="A4701" i="3"/>
  <c r="A4702" i="3"/>
  <c r="A4703" i="3"/>
  <c r="A4704" i="3"/>
  <c r="A4705" i="3"/>
  <c r="A4706" i="3"/>
  <c r="A4707" i="3"/>
  <c r="A4708" i="3"/>
  <c r="A4709" i="3"/>
  <c r="A4710" i="3"/>
  <c r="A4711" i="3"/>
  <c r="A4712" i="3"/>
  <c r="A4713" i="3"/>
  <c r="A4714" i="3"/>
  <c r="A4715" i="3"/>
  <c r="A4716" i="3"/>
  <c r="A4717" i="3"/>
  <c r="A4718" i="3"/>
  <c r="A4719" i="3"/>
  <c r="A4720" i="3"/>
  <c r="A4721" i="3"/>
  <c r="A4722" i="3"/>
  <c r="A4723" i="3"/>
  <c r="A4724" i="3"/>
  <c r="A4725" i="3"/>
  <c r="A4726" i="3"/>
  <c r="A4727" i="3"/>
  <c r="A4728" i="3"/>
  <c r="A4729" i="3"/>
  <c r="A4730" i="3"/>
  <c r="A4731" i="3"/>
  <c r="A4732" i="3"/>
  <c r="A4733" i="3"/>
  <c r="A4734" i="3"/>
  <c r="A4735" i="3"/>
  <c r="A4736" i="3"/>
  <c r="A4737" i="3"/>
  <c r="A4738" i="3"/>
  <c r="A4739" i="3"/>
  <c r="A4740" i="3"/>
  <c r="A4741" i="3"/>
  <c r="A4742" i="3"/>
  <c r="A4743" i="3"/>
  <c r="A4744" i="3"/>
  <c r="A4745" i="3"/>
  <c r="A4746" i="3"/>
  <c r="A4747" i="3"/>
  <c r="A4748" i="3"/>
  <c r="A4749" i="3"/>
  <c r="A4750" i="3"/>
  <c r="A4751" i="3"/>
  <c r="A4752" i="3"/>
  <c r="A4753" i="3"/>
  <c r="A4754" i="3"/>
  <c r="A4755" i="3"/>
  <c r="A4756" i="3"/>
  <c r="A4757" i="3"/>
  <c r="A4758" i="3"/>
  <c r="A4759" i="3"/>
  <c r="A4760" i="3"/>
  <c r="A4761" i="3"/>
  <c r="A4762" i="3"/>
  <c r="A4763" i="3"/>
  <c r="A4764" i="3"/>
  <c r="A4765" i="3"/>
  <c r="A4766" i="3"/>
  <c r="A4767" i="3"/>
  <c r="A4768" i="3"/>
  <c r="A4769" i="3"/>
  <c r="A4770" i="3"/>
  <c r="A4771" i="3"/>
  <c r="A4772" i="3"/>
  <c r="A4773" i="3"/>
  <c r="A4774" i="3"/>
  <c r="A4775" i="3"/>
  <c r="A4776" i="3"/>
  <c r="A4777" i="3"/>
  <c r="A4778" i="3"/>
  <c r="A4779" i="3"/>
  <c r="A4780" i="3"/>
  <c r="A4781" i="3"/>
  <c r="A4782" i="3"/>
  <c r="A4783" i="3"/>
  <c r="A4784" i="3"/>
  <c r="A4785" i="3"/>
  <c r="A4786" i="3"/>
  <c r="A4787" i="3"/>
  <c r="A4788" i="3"/>
  <c r="A4789" i="3"/>
  <c r="A4790" i="3"/>
  <c r="A4791" i="3"/>
  <c r="A4792" i="3"/>
  <c r="A4793" i="3"/>
  <c r="A4794" i="3"/>
  <c r="A4795" i="3"/>
  <c r="A4796" i="3"/>
  <c r="A4797" i="3"/>
  <c r="A4798" i="3"/>
  <c r="A4799" i="3"/>
  <c r="A4800" i="3"/>
  <c r="A4801" i="3"/>
  <c r="A4802" i="3"/>
  <c r="A4803" i="3"/>
  <c r="A4804" i="3"/>
  <c r="A4805" i="3"/>
  <c r="A4806" i="3"/>
  <c r="A4807" i="3"/>
  <c r="A4808" i="3"/>
  <c r="A4809" i="3"/>
  <c r="A4810" i="3"/>
  <c r="A4811" i="3"/>
  <c r="A4812" i="3"/>
  <c r="A4813" i="3"/>
  <c r="A4814" i="3"/>
  <c r="A4815" i="3"/>
  <c r="A4816" i="3"/>
  <c r="A4817" i="3"/>
  <c r="A4818" i="3"/>
  <c r="A4819" i="3"/>
  <c r="A4820" i="3"/>
  <c r="A4821" i="3"/>
  <c r="A4822" i="3"/>
  <c r="A4823" i="3"/>
  <c r="A4824" i="3"/>
  <c r="A4825" i="3"/>
  <c r="A4826" i="3"/>
  <c r="A4827" i="3"/>
  <c r="A4828" i="3"/>
  <c r="A4829" i="3"/>
  <c r="A4830" i="3"/>
  <c r="A4831" i="3"/>
  <c r="A4832" i="3"/>
  <c r="A4833" i="3"/>
  <c r="A4834" i="3"/>
  <c r="A4835" i="3"/>
  <c r="A4836" i="3"/>
  <c r="A4837" i="3"/>
  <c r="A4838" i="3"/>
  <c r="A4839" i="3"/>
  <c r="A4840" i="3"/>
  <c r="A4841" i="3"/>
  <c r="A4842" i="3"/>
  <c r="A4843" i="3"/>
  <c r="A4844" i="3"/>
  <c r="A4845" i="3"/>
  <c r="A4846" i="3"/>
  <c r="A4847" i="3"/>
  <c r="A4848" i="3"/>
  <c r="A4849" i="3"/>
  <c r="A4850" i="3"/>
  <c r="A4851" i="3"/>
  <c r="A4852" i="3"/>
  <c r="A4853" i="3"/>
  <c r="A4854" i="3"/>
  <c r="A4855" i="3"/>
  <c r="A4856" i="3"/>
  <c r="A4857" i="3"/>
  <c r="A4858" i="3"/>
  <c r="A4859" i="3"/>
  <c r="A4860" i="3"/>
  <c r="A4861" i="3"/>
  <c r="A4862" i="3"/>
  <c r="A4863" i="3"/>
  <c r="A4864" i="3"/>
  <c r="A4865" i="3"/>
  <c r="A4866" i="3"/>
  <c r="A4867" i="3"/>
  <c r="A4868" i="3"/>
  <c r="A4869" i="3"/>
  <c r="A4870" i="3"/>
  <c r="A4871" i="3"/>
  <c r="A4872" i="3"/>
  <c r="A4873" i="3"/>
  <c r="A4874" i="3"/>
  <c r="A4875" i="3"/>
  <c r="A4876" i="3"/>
  <c r="A4877" i="3"/>
  <c r="A4878" i="3"/>
  <c r="A4879" i="3"/>
  <c r="A4880" i="3"/>
  <c r="A4881" i="3"/>
  <c r="A4882" i="3"/>
  <c r="A4883" i="3"/>
  <c r="A4884" i="3"/>
  <c r="A4885" i="3"/>
  <c r="A4886" i="3"/>
  <c r="A4887" i="3"/>
  <c r="A4888" i="3"/>
  <c r="A4889" i="3"/>
  <c r="A4890" i="3"/>
  <c r="A4891" i="3"/>
  <c r="A4892" i="3"/>
  <c r="A4893" i="3"/>
  <c r="A4894" i="3"/>
  <c r="A4895" i="3"/>
  <c r="A4896" i="3"/>
  <c r="A4897" i="3"/>
  <c r="A4898" i="3"/>
  <c r="A4899" i="3"/>
  <c r="A4900" i="3"/>
  <c r="A4901" i="3"/>
  <c r="A4902" i="3"/>
  <c r="A4903" i="3"/>
  <c r="A4904" i="3"/>
  <c r="A4905" i="3"/>
  <c r="A4906" i="3"/>
  <c r="A4907" i="3"/>
  <c r="A4908" i="3"/>
  <c r="A4909" i="3"/>
  <c r="A4910" i="3"/>
  <c r="A4911" i="3"/>
  <c r="A4912" i="3"/>
  <c r="A4913" i="3"/>
  <c r="A4914" i="3"/>
  <c r="A4915" i="3"/>
  <c r="A4916" i="3"/>
  <c r="A4917" i="3"/>
  <c r="A4918" i="3"/>
  <c r="A4919" i="3"/>
  <c r="A4920" i="3"/>
  <c r="A4921" i="3"/>
  <c r="A4922" i="3"/>
  <c r="A4923" i="3"/>
  <c r="A4924" i="3"/>
  <c r="A4925" i="3"/>
  <c r="A4926" i="3"/>
  <c r="A4927" i="3"/>
  <c r="A4928" i="3"/>
  <c r="A4929" i="3"/>
  <c r="A4930" i="3"/>
  <c r="A4931" i="3"/>
  <c r="A4932" i="3"/>
  <c r="A4933" i="3"/>
  <c r="A4934" i="3"/>
  <c r="A4935" i="3"/>
  <c r="A4936" i="3"/>
  <c r="A4937" i="3"/>
  <c r="A4938" i="3"/>
  <c r="A4939" i="3"/>
  <c r="A4940" i="3"/>
  <c r="A4941" i="3"/>
  <c r="A4942" i="3"/>
  <c r="A4943" i="3"/>
  <c r="A4944" i="3"/>
  <c r="A4945" i="3"/>
  <c r="A4946" i="3"/>
  <c r="A4947" i="3"/>
  <c r="A4948" i="3"/>
  <c r="A4949" i="3"/>
  <c r="A4950" i="3"/>
  <c r="A4951" i="3"/>
  <c r="A4952" i="3"/>
  <c r="A4953" i="3"/>
  <c r="A4954" i="3"/>
  <c r="A4955" i="3"/>
  <c r="A4956" i="3"/>
  <c r="A4957" i="3"/>
  <c r="A4958" i="3"/>
  <c r="A4959" i="3"/>
  <c r="A4960" i="3"/>
  <c r="A4961" i="3"/>
  <c r="A4962" i="3"/>
  <c r="A4963" i="3"/>
  <c r="A4964" i="3"/>
  <c r="A4965" i="3"/>
  <c r="A4966" i="3"/>
  <c r="A4967" i="3"/>
  <c r="A4968" i="3"/>
  <c r="A4969" i="3"/>
  <c r="A4970" i="3"/>
  <c r="A4971" i="3"/>
  <c r="A4972" i="3"/>
  <c r="A4973" i="3"/>
  <c r="A4974" i="3"/>
  <c r="A4975" i="3"/>
  <c r="A4976" i="3"/>
  <c r="A4977" i="3"/>
  <c r="A4978" i="3"/>
  <c r="A4979" i="3"/>
  <c r="A4980" i="3"/>
  <c r="A4981" i="3"/>
  <c r="A4982" i="3"/>
  <c r="A4983" i="3"/>
  <c r="A4984" i="3"/>
  <c r="A4985" i="3"/>
  <c r="A4986" i="3"/>
  <c r="A4987" i="3"/>
  <c r="A4988" i="3"/>
  <c r="A4989" i="3"/>
  <c r="A4990" i="3"/>
  <c r="A4991" i="3"/>
  <c r="A4992" i="3"/>
  <c r="A4993" i="3"/>
  <c r="A4994" i="3"/>
  <c r="A4995" i="3"/>
  <c r="A4996" i="3"/>
  <c r="A4997" i="3"/>
  <c r="A4998" i="3"/>
  <c r="A4999" i="3"/>
  <c r="A5000" i="3"/>
  <c r="A5001" i="3"/>
  <c r="A5002" i="3"/>
  <c r="A5003" i="3"/>
  <c r="A5004" i="3"/>
  <c r="A5005" i="3"/>
  <c r="A5006" i="3"/>
  <c r="A5007" i="3"/>
  <c r="A5008" i="3"/>
  <c r="A5009" i="3"/>
  <c r="A5010" i="3"/>
  <c r="A5011" i="3"/>
  <c r="A5012" i="3"/>
  <c r="A5013" i="3"/>
  <c r="A5014" i="3"/>
  <c r="A5015" i="3"/>
  <c r="A5016" i="3"/>
  <c r="A5017" i="3"/>
  <c r="A5018" i="3"/>
  <c r="A5019" i="3"/>
  <c r="A5020" i="3"/>
  <c r="A5021" i="3"/>
  <c r="A5022" i="3"/>
  <c r="A5023" i="3"/>
  <c r="A5024" i="3"/>
  <c r="A5025" i="3"/>
  <c r="A5026" i="3"/>
  <c r="A5027" i="3"/>
  <c r="A5028" i="3"/>
  <c r="A5029" i="3"/>
  <c r="A5030" i="3"/>
  <c r="A5031" i="3"/>
  <c r="A5032" i="3"/>
  <c r="A5033" i="3"/>
  <c r="A5034" i="3"/>
  <c r="A5035" i="3"/>
  <c r="A5036" i="3"/>
  <c r="A5037" i="3"/>
  <c r="A5038" i="3"/>
  <c r="A5039" i="3"/>
  <c r="A5040" i="3"/>
  <c r="A5041" i="3"/>
  <c r="A5042" i="3"/>
  <c r="A5043" i="3"/>
  <c r="A5044" i="3"/>
  <c r="A5045" i="3"/>
  <c r="A5046" i="3"/>
  <c r="A5047" i="3"/>
  <c r="A5048" i="3"/>
  <c r="A5049" i="3"/>
  <c r="A5050" i="3"/>
  <c r="A5051" i="3"/>
  <c r="A5052" i="3"/>
  <c r="A5053" i="3"/>
  <c r="A5054" i="3"/>
  <c r="A5055" i="3"/>
  <c r="A5056" i="3"/>
  <c r="A5057" i="3"/>
  <c r="A5058" i="3"/>
  <c r="A5059" i="3"/>
  <c r="A5060" i="3"/>
  <c r="A5061" i="3"/>
  <c r="A5062" i="3"/>
  <c r="A5063" i="3"/>
  <c r="A5064" i="3"/>
  <c r="A5065" i="3"/>
  <c r="A5066" i="3"/>
  <c r="A5067" i="3"/>
  <c r="A5068" i="3"/>
  <c r="A5069" i="3"/>
  <c r="A5070" i="3"/>
  <c r="A5071" i="3"/>
  <c r="A5072" i="3"/>
  <c r="A5073" i="3"/>
  <c r="A5074" i="3"/>
  <c r="A5075" i="3"/>
  <c r="A5076" i="3"/>
  <c r="A5077" i="3"/>
  <c r="A5078" i="3"/>
  <c r="A5079" i="3"/>
  <c r="A5080" i="3"/>
  <c r="A5081" i="3"/>
  <c r="A5082" i="3"/>
  <c r="A5083" i="3"/>
  <c r="A5084" i="3"/>
  <c r="A5085" i="3"/>
  <c r="A5086" i="3"/>
  <c r="A5087" i="3"/>
  <c r="A5088" i="3"/>
  <c r="A5089" i="3"/>
  <c r="A5090" i="3"/>
  <c r="A5091" i="3"/>
  <c r="A5092" i="3"/>
  <c r="A5093" i="3"/>
  <c r="A5094" i="3"/>
  <c r="A5095" i="3"/>
  <c r="A5096" i="3"/>
  <c r="A5097" i="3"/>
  <c r="A5098" i="3"/>
  <c r="A5099" i="3"/>
  <c r="A5100" i="3"/>
  <c r="A5101" i="3"/>
  <c r="A5102" i="3"/>
  <c r="A5103" i="3"/>
  <c r="A5104" i="3"/>
  <c r="A5105" i="3"/>
  <c r="A5106" i="3"/>
  <c r="A5107" i="3"/>
  <c r="A5108" i="3"/>
  <c r="A5109" i="3"/>
  <c r="A5110" i="3"/>
  <c r="A5111" i="3"/>
  <c r="A5112" i="3"/>
  <c r="A5113" i="3"/>
  <c r="A5114" i="3"/>
  <c r="A5115" i="3"/>
  <c r="A5116" i="3"/>
  <c r="A5117" i="3"/>
  <c r="A5118" i="3"/>
  <c r="A5119" i="3"/>
  <c r="A5120" i="3"/>
  <c r="A5121" i="3"/>
  <c r="A5122" i="3"/>
  <c r="A5123" i="3"/>
  <c r="A5124" i="3"/>
  <c r="A5125" i="3"/>
  <c r="A5126" i="3"/>
  <c r="A5127" i="3"/>
  <c r="A5128" i="3"/>
  <c r="A5129" i="3"/>
  <c r="A5130" i="3"/>
  <c r="A5131" i="3"/>
  <c r="A5132" i="3"/>
  <c r="A5133" i="3"/>
  <c r="A5134" i="3"/>
  <c r="A5135" i="3"/>
  <c r="A5136" i="3"/>
  <c r="A5137" i="3"/>
  <c r="A5138" i="3"/>
  <c r="A5139" i="3"/>
  <c r="A5140" i="3"/>
  <c r="A5141" i="3"/>
  <c r="A5142" i="3"/>
  <c r="A5143" i="3"/>
  <c r="A5144" i="3"/>
  <c r="A5145" i="3"/>
  <c r="A5146" i="3"/>
  <c r="A5147" i="3"/>
  <c r="A5148" i="3"/>
  <c r="A5149" i="3"/>
  <c r="A5150" i="3"/>
  <c r="A5151" i="3"/>
  <c r="A5152" i="3"/>
  <c r="A5153" i="3"/>
  <c r="A5154" i="3"/>
  <c r="A5155" i="3"/>
  <c r="A5156" i="3"/>
  <c r="A5157" i="3"/>
  <c r="A5158" i="3"/>
  <c r="A5159" i="3"/>
  <c r="A5160" i="3"/>
  <c r="A5161" i="3"/>
  <c r="A5162" i="3"/>
  <c r="A5163" i="3"/>
  <c r="A5164" i="3"/>
  <c r="A5165" i="3"/>
  <c r="A5166" i="3"/>
  <c r="A5167" i="3"/>
  <c r="A5168" i="3"/>
  <c r="A5169" i="3"/>
  <c r="A5170" i="3"/>
  <c r="A5171" i="3"/>
  <c r="A5172" i="3"/>
  <c r="A5173" i="3"/>
  <c r="A5174" i="3"/>
  <c r="A5175" i="3"/>
  <c r="A5176" i="3"/>
  <c r="A5177" i="3"/>
  <c r="A5178" i="3"/>
  <c r="A5179" i="3"/>
  <c r="A5180" i="3"/>
  <c r="A5181" i="3"/>
  <c r="A5182" i="3"/>
  <c r="A5183" i="3"/>
  <c r="A5184" i="3"/>
  <c r="A5185" i="3"/>
  <c r="A5186" i="3"/>
  <c r="A5187" i="3"/>
  <c r="A5188" i="3"/>
  <c r="A5189" i="3"/>
  <c r="A5190" i="3"/>
  <c r="A5191" i="3"/>
  <c r="A5192" i="3"/>
  <c r="A5193" i="3"/>
  <c r="A5194" i="3"/>
  <c r="A5195" i="3"/>
  <c r="A5196" i="3"/>
  <c r="A5197" i="3"/>
  <c r="A5198" i="3"/>
  <c r="A5199" i="3"/>
  <c r="A5200" i="3"/>
  <c r="A5201" i="3"/>
  <c r="A5202" i="3"/>
  <c r="A5203" i="3"/>
  <c r="A5204" i="3"/>
  <c r="A5205" i="3"/>
  <c r="A5206" i="3"/>
  <c r="A5207" i="3"/>
  <c r="A5208" i="3"/>
  <c r="A5209" i="3"/>
  <c r="A5210" i="3"/>
  <c r="A5211" i="3"/>
  <c r="A5212" i="3"/>
  <c r="A5213" i="3"/>
  <c r="A5214" i="3"/>
  <c r="A5215" i="3"/>
  <c r="A5216" i="3"/>
  <c r="A5217" i="3"/>
  <c r="A5218" i="3"/>
  <c r="A5219" i="3"/>
  <c r="A5220" i="3"/>
  <c r="A5221" i="3"/>
  <c r="A5222" i="3"/>
  <c r="A5223" i="3"/>
  <c r="A5224" i="3"/>
  <c r="A5225" i="3"/>
  <c r="A5226" i="3"/>
  <c r="A5227" i="3"/>
  <c r="A5228" i="3"/>
  <c r="A5229" i="3"/>
  <c r="A5230" i="3"/>
  <c r="A5231" i="3"/>
  <c r="A5232" i="3"/>
  <c r="A5233" i="3"/>
  <c r="A5234" i="3"/>
  <c r="A5235" i="3"/>
  <c r="A5236" i="3"/>
  <c r="A5237" i="3"/>
  <c r="A5238" i="3"/>
  <c r="A5239" i="3"/>
  <c r="A5240" i="3"/>
  <c r="A5241" i="3"/>
  <c r="A5242" i="3"/>
  <c r="A5243" i="3"/>
  <c r="A5244" i="3"/>
  <c r="A5245" i="3"/>
  <c r="A5246" i="3"/>
  <c r="A5247" i="3"/>
  <c r="A5248" i="3"/>
  <c r="A5249" i="3"/>
  <c r="A5250" i="3"/>
  <c r="A5251" i="3"/>
  <c r="A5252" i="3"/>
  <c r="A5253" i="3"/>
  <c r="A5254" i="3"/>
  <c r="A5255" i="3"/>
  <c r="A5256" i="3"/>
  <c r="A5257" i="3"/>
  <c r="A5258" i="3"/>
  <c r="A5259" i="3"/>
  <c r="A5260" i="3"/>
  <c r="A5261" i="3"/>
  <c r="A5262" i="3"/>
  <c r="A5263" i="3"/>
  <c r="A5264" i="3"/>
  <c r="A5265" i="3"/>
  <c r="A5266" i="3"/>
  <c r="A5267" i="3"/>
  <c r="A5268" i="3"/>
  <c r="A5269" i="3"/>
  <c r="A5270" i="3"/>
  <c r="A5271" i="3"/>
  <c r="A5272" i="3"/>
  <c r="A5273" i="3"/>
  <c r="A5274" i="3"/>
  <c r="A5275" i="3"/>
  <c r="A5276" i="3"/>
  <c r="A5277" i="3"/>
  <c r="A5278" i="3"/>
  <c r="A5279" i="3"/>
  <c r="A5280" i="3"/>
  <c r="A5281" i="3"/>
  <c r="A5282" i="3"/>
  <c r="A5283" i="3"/>
  <c r="A5284" i="3"/>
  <c r="A5285" i="3"/>
  <c r="A5286" i="3"/>
  <c r="A5287" i="3"/>
  <c r="A5288" i="3"/>
  <c r="A5289" i="3"/>
  <c r="A5290" i="3"/>
  <c r="A5291" i="3"/>
  <c r="A5292" i="3"/>
  <c r="A5293" i="3"/>
  <c r="A5294" i="3"/>
  <c r="A5295" i="3"/>
  <c r="A5296" i="3"/>
  <c r="A5297" i="3"/>
  <c r="A5298" i="3"/>
  <c r="A5299" i="3"/>
  <c r="A5300" i="3"/>
  <c r="A5301" i="3"/>
  <c r="A5302" i="3"/>
  <c r="A5303" i="3"/>
  <c r="A5304" i="3"/>
  <c r="A5305" i="3"/>
  <c r="C24" i="4" l="1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2" i="4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495" i="10"/>
  <c r="E496" i="10"/>
  <c r="E497" i="10"/>
  <c r="E498" i="10"/>
  <c r="E499" i="10"/>
  <c r="E500" i="10"/>
  <c r="E2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2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2" i="10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2" i="10"/>
  <c r="A3" i="10"/>
  <c r="A4" i="10"/>
  <c r="A5" i="10"/>
  <c r="A6" i="10"/>
  <c r="A7" i="10"/>
  <c r="A8" i="10"/>
  <c r="A9" i="10"/>
  <c r="A10" i="10"/>
  <c r="A11" i="10"/>
  <c r="A12" i="10"/>
  <c r="A13" i="10"/>
  <c r="A14" i="10"/>
  <c r="A15" i="10"/>
  <c r="A16" i="10"/>
  <c r="A17" i="10"/>
  <c r="A18" i="10"/>
  <c r="A19" i="10"/>
  <c r="A20" i="10"/>
  <c r="A21" i="10"/>
  <c r="A22" i="10"/>
  <c r="A23" i="10"/>
  <c r="A24" i="10"/>
  <c r="A25" i="10"/>
  <c r="A26" i="10"/>
  <c r="A27" i="10"/>
  <c r="A28" i="10"/>
  <c r="A29" i="10"/>
  <c r="A30" i="10"/>
  <c r="A31" i="10"/>
  <c r="A32" i="10"/>
  <c r="A33" i="10"/>
  <c r="A34" i="10"/>
  <c r="A35" i="10"/>
  <c r="A36" i="10"/>
  <c r="A37" i="10"/>
  <c r="A38" i="10"/>
  <c r="A39" i="10"/>
  <c r="A40" i="10"/>
  <c r="A41" i="10"/>
  <c r="A42" i="10"/>
  <c r="A43" i="10"/>
  <c r="A44" i="10"/>
  <c r="A45" i="10"/>
  <c r="A46" i="10"/>
  <c r="A47" i="10"/>
  <c r="A48" i="10"/>
  <c r="A49" i="10"/>
  <c r="A50" i="10"/>
  <c r="A51" i="10"/>
  <c r="A52" i="10"/>
  <c r="A53" i="10"/>
  <c r="A54" i="10"/>
  <c r="A55" i="10"/>
  <c r="A56" i="10"/>
  <c r="A57" i="10"/>
  <c r="A58" i="10"/>
  <c r="A59" i="10"/>
  <c r="A60" i="10"/>
  <c r="A61" i="10"/>
  <c r="A62" i="10"/>
  <c r="A63" i="10"/>
  <c r="A64" i="10"/>
  <c r="A65" i="10"/>
  <c r="A66" i="10"/>
  <c r="A67" i="10"/>
  <c r="A68" i="10"/>
  <c r="A69" i="10"/>
  <c r="A70" i="10"/>
  <c r="A71" i="10"/>
  <c r="A72" i="10"/>
  <c r="A73" i="10"/>
  <c r="A74" i="10"/>
  <c r="A75" i="10"/>
  <c r="A76" i="10"/>
  <c r="A77" i="10"/>
  <c r="A78" i="10"/>
  <c r="A79" i="10"/>
  <c r="A80" i="10"/>
  <c r="A81" i="10"/>
  <c r="A82" i="10"/>
  <c r="A83" i="10"/>
  <c r="A84" i="10"/>
  <c r="A85" i="10"/>
  <c r="A86" i="10"/>
  <c r="A87" i="10"/>
  <c r="A88" i="10"/>
  <c r="A89" i="10"/>
  <c r="A90" i="10"/>
  <c r="A91" i="10"/>
  <c r="A92" i="10"/>
  <c r="A93" i="10"/>
  <c r="A94" i="10"/>
  <c r="A95" i="10"/>
  <c r="A96" i="10"/>
  <c r="A97" i="10"/>
  <c r="A98" i="10"/>
  <c r="A99" i="10"/>
  <c r="A100" i="10"/>
  <c r="A101" i="10"/>
  <c r="A102" i="10"/>
  <c r="A103" i="10"/>
  <c r="A104" i="10"/>
  <c r="A105" i="10"/>
  <c r="A106" i="10"/>
  <c r="A107" i="10"/>
  <c r="A108" i="10"/>
  <c r="A109" i="10"/>
  <c r="A110" i="10"/>
  <c r="A111" i="10"/>
  <c r="A112" i="10"/>
  <c r="A113" i="10"/>
  <c r="A114" i="10"/>
  <c r="A115" i="10"/>
  <c r="A116" i="10"/>
  <c r="A117" i="10"/>
  <c r="A118" i="10"/>
  <c r="A119" i="10"/>
  <c r="A120" i="10"/>
  <c r="A121" i="10"/>
  <c r="A122" i="10"/>
  <c r="A123" i="10"/>
  <c r="A124" i="10"/>
  <c r="A125" i="10"/>
  <c r="A126" i="10"/>
  <c r="A127" i="10"/>
  <c r="A128" i="10"/>
  <c r="A129" i="10"/>
  <c r="A130" i="10"/>
  <c r="A131" i="10"/>
  <c r="A132" i="10"/>
  <c r="A133" i="10"/>
  <c r="A134" i="10"/>
  <c r="A135" i="10"/>
  <c r="A136" i="10"/>
  <c r="A137" i="10"/>
  <c r="A138" i="10"/>
  <c r="A139" i="10"/>
  <c r="A140" i="10"/>
  <c r="A141" i="10"/>
  <c r="A142" i="10"/>
  <c r="A143" i="10"/>
  <c r="A144" i="10"/>
  <c r="A145" i="10"/>
  <c r="A146" i="10"/>
  <c r="A147" i="10"/>
  <c r="A148" i="10"/>
  <c r="A149" i="10"/>
  <c r="A150" i="10"/>
  <c r="A151" i="10"/>
  <c r="A152" i="10"/>
  <c r="A153" i="10"/>
  <c r="A154" i="10"/>
  <c r="A155" i="10"/>
  <c r="A156" i="10"/>
  <c r="A157" i="10"/>
  <c r="A158" i="10"/>
  <c r="A159" i="10"/>
  <c r="A160" i="10"/>
  <c r="A161" i="10"/>
  <c r="A162" i="10"/>
  <c r="A163" i="10"/>
  <c r="A164" i="10"/>
  <c r="A165" i="10"/>
  <c r="A166" i="10"/>
  <c r="A167" i="10"/>
  <c r="A168" i="10"/>
  <c r="A169" i="10"/>
  <c r="A170" i="10"/>
  <c r="A171" i="10"/>
  <c r="A172" i="10"/>
  <c r="A173" i="10"/>
  <c r="A174" i="10"/>
  <c r="A175" i="10"/>
  <c r="A176" i="10"/>
  <c r="A177" i="10"/>
  <c r="A178" i="10"/>
  <c r="A179" i="10"/>
  <c r="A180" i="10"/>
  <c r="A181" i="10"/>
  <c r="A182" i="10"/>
  <c r="A183" i="10"/>
  <c r="A184" i="10"/>
  <c r="A185" i="10"/>
  <c r="A186" i="10"/>
  <c r="A187" i="10"/>
  <c r="A188" i="10"/>
  <c r="A189" i="10"/>
  <c r="A190" i="10"/>
  <c r="A191" i="10"/>
  <c r="A192" i="10"/>
  <c r="A193" i="10"/>
  <c r="A194" i="10"/>
  <c r="A195" i="10"/>
  <c r="A196" i="10"/>
  <c r="A197" i="10"/>
  <c r="A198" i="10"/>
  <c r="A199" i="10"/>
  <c r="A200" i="10"/>
  <c r="A201" i="10"/>
  <c r="A202" i="10"/>
  <c r="A203" i="10"/>
  <c r="A204" i="10"/>
  <c r="A205" i="10"/>
  <c r="A206" i="10"/>
  <c r="A207" i="10"/>
  <c r="A208" i="10"/>
  <c r="A209" i="10"/>
  <c r="A210" i="10"/>
  <c r="A211" i="10"/>
  <c r="A212" i="10"/>
  <c r="A213" i="10"/>
  <c r="A214" i="10"/>
  <c r="A215" i="10"/>
  <c r="A216" i="10"/>
  <c r="A217" i="10"/>
  <c r="A218" i="10"/>
  <c r="A219" i="10"/>
  <c r="A220" i="10"/>
  <c r="A221" i="10"/>
  <c r="A222" i="10"/>
  <c r="A223" i="10"/>
  <c r="A224" i="10"/>
  <c r="A225" i="10"/>
  <c r="A226" i="10"/>
  <c r="A227" i="10"/>
  <c r="A228" i="10"/>
  <c r="A229" i="10"/>
  <c r="A230" i="10"/>
  <c r="A231" i="10"/>
  <c r="A232" i="10"/>
  <c r="A233" i="10"/>
  <c r="A234" i="10"/>
  <c r="A235" i="10"/>
  <c r="A236" i="10"/>
  <c r="A237" i="10"/>
  <c r="A238" i="10"/>
  <c r="A239" i="10"/>
  <c r="A240" i="10"/>
  <c r="A241" i="10"/>
  <c r="A242" i="10"/>
  <c r="A243" i="10"/>
  <c r="A244" i="10"/>
  <c r="A245" i="10"/>
  <c r="A246" i="10"/>
  <c r="A247" i="10"/>
  <c r="A248" i="10"/>
  <c r="A249" i="10"/>
  <c r="A250" i="10"/>
  <c r="A251" i="10"/>
  <c r="A252" i="10"/>
  <c r="A253" i="10"/>
  <c r="A254" i="10"/>
  <c r="A255" i="10"/>
  <c r="A256" i="10"/>
  <c r="A257" i="10"/>
  <c r="A258" i="10"/>
  <c r="A259" i="10"/>
  <c r="A260" i="10"/>
  <c r="A261" i="10"/>
  <c r="A262" i="10"/>
  <c r="A263" i="10"/>
  <c r="A264" i="10"/>
  <c r="A265" i="10"/>
  <c r="A266" i="10"/>
  <c r="A267" i="10"/>
  <c r="A268" i="10"/>
  <c r="A269" i="10"/>
  <c r="A270" i="10"/>
  <c r="A271" i="10"/>
  <c r="A272" i="10"/>
  <c r="A273" i="10"/>
  <c r="A274" i="10"/>
  <c r="A275" i="10"/>
  <c r="A276" i="10"/>
  <c r="A277" i="10"/>
  <c r="A278" i="10"/>
  <c r="A279" i="10"/>
  <c r="A280" i="10"/>
  <c r="A281" i="10"/>
  <c r="A282" i="10"/>
  <c r="A283" i="10"/>
  <c r="A284" i="10"/>
  <c r="A285" i="10"/>
  <c r="A286" i="10"/>
  <c r="A287" i="10"/>
  <c r="A288" i="10"/>
  <c r="A289" i="10"/>
  <c r="A290" i="10"/>
  <c r="A291" i="10"/>
  <c r="A292" i="10"/>
  <c r="A293" i="10"/>
  <c r="A294" i="10"/>
  <c r="A295" i="10"/>
  <c r="A296" i="10"/>
  <c r="A297" i="10"/>
  <c r="A298" i="10"/>
  <c r="A299" i="10"/>
  <c r="A300" i="10"/>
  <c r="A301" i="10"/>
  <c r="A302" i="10"/>
  <c r="A303" i="10"/>
  <c r="A304" i="10"/>
  <c r="A305" i="10"/>
  <c r="A306" i="10"/>
  <c r="A307" i="10"/>
  <c r="A308" i="10"/>
  <c r="A309" i="10"/>
  <c r="A310" i="10"/>
  <c r="A311" i="10"/>
  <c r="A312" i="10"/>
  <c r="A313" i="10"/>
  <c r="A314" i="10"/>
  <c r="A315" i="10"/>
  <c r="A316" i="10"/>
  <c r="A317" i="10"/>
  <c r="A318" i="10"/>
  <c r="A319" i="10"/>
  <c r="A320" i="10"/>
  <c r="A321" i="10"/>
  <c r="A322" i="10"/>
  <c r="A323" i="10"/>
  <c r="A324" i="10"/>
  <c r="A325" i="10"/>
  <c r="A326" i="10"/>
  <c r="A327" i="10"/>
  <c r="A328" i="10"/>
  <c r="A329" i="10"/>
  <c r="A330" i="10"/>
  <c r="A331" i="10"/>
  <c r="A332" i="10"/>
  <c r="A333" i="10"/>
  <c r="A334" i="10"/>
  <c r="A335" i="10"/>
  <c r="A336" i="10"/>
  <c r="A337" i="10"/>
  <c r="A338" i="10"/>
  <c r="A339" i="10"/>
  <c r="A340" i="10"/>
  <c r="A341" i="10"/>
  <c r="A342" i="10"/>
  <c r="A343" i="10"/>
  <c r="A344" i="10"/>
  <c r="A345" i="10"/>
  <c r="A346" i="10"/>
  <c r="A347" i="10"/>
  <c r="A348" i="10"/>
  <c r="A349" i="10"/>
  <c r="A350" i="10"/>
  <c r="A351" i="10"/>
  <c r="A352" i="10"/>
  <c r="A353" i="10"/>
  <c r="A354" i="10"/>
  <c r="A355" i="10"/>
  <c r="A356" i="10"/>
  <c r="A357" i="10"/>
  <c r="A358" i="10"/>
  <c r="A359" i="10"/>
  <c r="A360" i="10"/>
  <c r="A361" i="10"/>
  <c r="A362" i="10"/>
  <c r="A363" i="10"/>
  <c r="A364" i="10"/>
  <c r="A365" i="10"/>
  <c r="A366" i="10"/>
  <c r="A367" i="10"/>
  <c r="A368" i="10"/>
  <c r="A369" i="10"/>
  <c r="A370" i="10"/>
  <c r="A371" i="10"/>
  <c r="A372" i="10"/>
  <c r="A373" i="10"/>
  <c r="A374" i="10"/>
  <c r="A375" i="10"/>
  <c r="A376" i="10"/>
  <c r="A377" i="10"/>
  <c r="A378" i="10"/>
  <c r="A379" i="10"/>
  <c r="A380" i="10"/>
  <c r="A381" i="10"/>
  <c r="A382" i="10"/>
  <c r="A383" i="10"/>
  <c r="A384" i="10"/>
  <c r="A385" i="10"/>
  <c r="A386" i="10"/>
  <c r="A387" i="10"/>
  <c r="A388" i="10"/>
  <c r="A389" i="10"/>
  <c r="A390" i="10"/>
  <c r="A391" i="10"/>
  <c r="A392" i="10"/>
  <c r="A393" i="10"/>
  <c r="A394" i="10"/>
  <c r="A395" i="10"/>
  <c r="A396" i="10"/>
  <c r="A397" i="10"/>
  <c r="A398" i="10"/>
  <c r="A399" i="10"/>
  <c r="A400" i="10"/>
  <c r="A401" i="10"/>
  <c r="A402" i="10"/>
  <c r="A403" i="10"/>
  <c r="A404" i="10"/>
  <c r="A405" i="10"/>
  <c r="A406" i="10"/>
  <c r="A407" i="10"/>
  <c r="A408" i="10"/>
  <c r="A409" i="10"/>
  <c r="A410" i="10"/>
  <c r="A411" i="10"/>
  <c r="A412" i="10"/>
  <c r="A413" i="10"/>
  <c r="A414" i="10"/>
  <c r="A415" i="10"/>
  <c r="A416" i="10"/>
  <c r="A417" i="10"/>
  <c r="A418" i="10"/>
  <c r="A419" i="10"/>
  <c r="A420" i="10"/>
  <c r="A421" i="10"/>
  <c r="A422" i="10"/>
  <c r="A423" i="10"/>
  <c r="A424" i="10"/>
  <c r="A425" i="10"/>
  <c r="A426" i="10"/>
  <c r="A427" i="10"/>
  <c r="A428" i="10"/>
  <c r="A429" i="10"/>
  <c r="A430" i="10"/>
  <c r="A431" i="10"/>
  <c r="A432" i="10"/>
  <c r="A433" i="10"/>
  <c r="A434" i="10"/>
  <c r="A435" i="10"/>
  <c r="A436" i="10"/>
  <c r="A437" i="10"/>
  <c r="A438" i="10"/>
  <c r="A439" i="10"/>
  <c r="A440" i="10"/>
  <c r="A441" i="10"/>
  <c r="A442" i="10"/>
  <c r="A443" i="10"/>
  <c r="A444" i="10"/>
  <c r="A445" i="10"/>
  <c r="A446" i="10"/>
  <c r="A447" i="10"/>
  <c r="A448" i="10"/>
  <c r="A449" i="10"/>
  <c r="A450" i="10"/>
  <c r="A451" i="10"/>
  <c r="A452" i="10"/>
  <c r="A453" i="10"/>
  <c r="A454" i="10"/>
  <c r="A455" i="10"/>
  <c r="A456" i="10"/>
  <c r="A457" i="10"/>
  <c r="A458" i="10"/>
  <c r="A459" i="10"/>
  <c r="A460" i="10"/>
  <c r="A461" i="10"/>
  <c r="A462" i="10"/>
  <c r="A463" i="10"/>
  <c r="A464" i="10"/>
  <c r="A465" i="10"/>
  <c r="A466" i="10"/>
  <c r="A467" i="10"/>
  <c r="A468" i="10"/>
  <c r="A469" i="10"/>
  <c r="A470" i="10"/>
  <c r="A471" i="10"/>
  <c r="A472" i="10"/>
  <c r="A473" i="10"/>
  <c r="A474" i="10"/>
  <c r="A475" i="10"/>
  <c r="A476" i="10"/>
  <c r="A477" i="10"/>
  <c r="A478" i="10"/>
  <c r="A479" i="10"/>
  <c r="A480" i="10"/>
  <c r="A481" i="10"/>
  <c r="A482" i="10"/>
  <c r="A483" i="10"/>
  <c r="A484" i="10"/>
  <c r="A485" i="10"/>
  <c r="A486" i="10"/>
  <c r="A487" i="10"/>
  <c r="A488" i="10"/>
  <c r="A489" i="10"/>
  <c r="A490" i="10"/>
  <c r="A491" i="10"/>
  <c r="A492" i="10"/>
  <c r="A493" i="10"/>
  <c r="A494" i="10"/>
  <c r="A495" i="10"/>
  <c r="A496" i="10"/>
  <c r="A497" i="10"/>
  <c r="A498" i="10"/>
  <c r="A499" i="10"/>
  <c r="A500" i="10"/>
  <c r="A2" i="10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2" i="9"/>
  <c r="B2" i="9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344" i="9"/>
  <c r="A345" i="9"/>
  <c r="A346" i="9"/>
  <c r="A347" i="9"/>
  <c r="A348" i="9"/>
  <c r="A349" i="9"/>
  <c r="A350" i="9"/>
  <c r="A351" i="9"/>
  <c r="A352" i="9"/>
  <c r="A353" i="9"/>
  <c r="A354" i="9"/>
  <c r="A355" i="9"/>
  <c r="A356" i="9"/>
  <c r="A357" i="9"/>
  <c r="A358" i="9"/>
  <c r="A359" i="9"/>
  <c r="A360" i="9"/>
  <c r="A361" i="9"/>
  <c r="A362" i="9"/>
  <c r="A363" i="9"/>
  <c r="A364" i="9"/>
  <c r="A365" i="9"/>
  <c r="A366" i="9"/>
  <c r="A367" i="9"/>
  <c r="A368" i="9"/>
  <c r="A369" i="9"/>
  <c r="A370" i="9"/>
  <c r="A371" i="9"/>
  <c r="A372" i="9"/>
  <c r="A373" i="9"/>
  <c r="A374" i="9"/>
  <c r="A375" i="9"/>
  <c r="A376" i="9"/>
  <c r="A377" i="9"/>
  <c r="A378" i="9"/>
  <c r="A379" i="9"/>
  <c r="A380" i="9"/>
  <c r="A381" i="9"/>
  <c r="A382" i="9"/>
  <c r="A383" i="9"/>
  <c r="A384" i="9"/>
  <c r="A385" i="9"/>
  <c r="A386" i="9"/>
  <c r="A387" i="9"/>
  <c r="A388" i="9"/>
  <c r="A389" i="9"/>
  <c r="A390" i="9"/>
  <c r="A391" i="9"/>
  <c r="A392" i="9"/>
  <c r="A393" i="9"/>
  <c r="A394" i="9"/>
  <c r="A395" i="9"/>
  <c r="A396" i="9"/>
  <c r="A397" i="9"/>
  <c r="A398" i="9"/>
  <c r="A399" i="9"/>
  <c r="A400" i="9"/>
  <c r="A401" i="9"/>
  <c r="A402" i="9"/>
  <c r="A403" i="9"/>
  <c r="A404" i="9"/>
  <c r="A405" i="9"/>
  <c r="A406" i="9"/>
  <c r="A407" i="9"/>
  <c r="A408" i="9"/>
  <c r="A409" i="9"/>
  <c r="A410" i="9"/>
  <c r="A411" i="9"/>
  <c r="A412" i="9"/>
  <c r="A413" i="9"/>
  <c r="A414" i="9"/>
  <c r="A415" i="9"/>
  <c r="A416" i="9"/>
  <c r="A417" i="9"/>
  <c r="A418" i="9"/>
  <c r="A419" i="9"/>
  <c r="A420" i="9"/>
  <c r="A421" i="9"/>
  <c r="A422" i="9"/>
  <c r="A423" i="9"/>
  <c r="A424" i="9"/>
  <c r="A425" i="9"/>
  <c r="A426" i="9"/>
  <c r="A427" i="9"/>
  <c r="A428" i="9"/>
  <c r="A429" i="9"/>
  <c r="A430" i="9"/>
  <c r="A431" i="9"/>
  <c r="A432" i="9"/>
  <c r="A433" i="9"/>
  <c r="A434" i="9"/>
  <c r="A435" i="9"/>
  <c r="A436" i="9"/>
  <c r="A437" i="9"/>
  <c r="A438" i="9"/>
  <c r="A439" i="9"/>
  <c r="A440" i="9"/>
  <c r="A441" i="9"/>
  <c r="A442" i="9"/>
  <c r="A443" i="9"/>
  <c r="A444" i="9"/>
  <c r="A445" i="9"/>
  <c r="A446" i="9"/>
  <c r="A447" i="9"/>
  <c r="A448" i="9"/>
  <c r="A449" i="9"/>
  <c r="A450" i="9"/>
  <c r="A451" i="9"/>
  <c r="A452" i="9"/>
  <c r="A453" i="9"/>
  <c r="A454" i="9"/>
  <c r="A455" i="9"/>
  <c r="A456" i="9"/>
  <c r="A457" i="9"/>
  <c r="A458" i="9"/>
  <c r="A459" i="9"/>
  <c r="A460" i="9"/>
  <c r="A461" i="9"/>
  <c r="A462" i="9"/>
  <c r="A463" i="9"/>
  <c r="A464" i="9"/>
  <c r="A465" i="9"/>
  <c r="A466" i="9"/>
  <c r="A467" i="9"/>
  <c r="A468" i="9"/>
  <c r="A469" i="9"/>
  <c r="A470" i="9"/>
  <c r="A471" i="9"/>
  <c r="A472" i="9"/>
  <c r="A473" i="9"/>
  <c r="A474" i="9"/>
  <c r="A475" i="9"/>
  <c r="A476" i="9"/>
  <c r="A477" i="9"/>
  <c r="A478" i="9"/>
  <c r="A479" i="9"/>
  <c r="A480" i="9"/>
  <c r="A481" i="9"/>
  <c r="A482" i="9"/>
  <c r="A483" i="9"/>
  <c r="A484" i="9"/>
  <c r="A485" i="9"/>
  <c r="A486" i="9"/>
  <c r="A487" i="9"/>
  <c r="A488" i="9"/>
  <c r="A489" i="9"/>
  <c r="A490" i="9"/>
  <c r="A491" i="9"/>
  <c r="A492" i="9"/>
  <c r="A493" i="9"/>
  <c r="A494" i="9"/>
  <c r="A495" i="9"/>
  <c r="A496" i="9"/>
  <c r="A497" i="9"/>
  <c r="A498" i="9"/>
  <c r="A499" i="9"/>
  <c r="A500" i="9"/>
  <c r="A501" i="9"/>
  <c r="A502" i="9"/>
  <c r="A503" i="9"/>
  <c r="A504" i="9"/>
  <c r="A505" i="9"/>
  <c r="A506" i="9"/>
  <c r="A507" i="9"/>
  <c r="A508" i="9"/>
  <c r="A509" i="9"/>
  <c r="A510" i="9"/>
  <c r="A511" i="9"/>
  <c r="A512" i="9"/>
  <c r="A513" i="9"/>
  <c r="A514" i="9"/>
  <c r="A515" i="9"/>
  <c r="A516" i="9"/>
  <c r="A517" i="9"/>
  <c r="A518" i="9"/>
  <c r="A519" i="9"/>
  <c r="A520" i="9"/>
  <c r="A521" i="9"/>
  <c r="A522" i="9"/>
  <c r="A523" i="9"/>
  <c r="A524" i="9"/>
  <c r="A525" i="9"/>
  <c r="A526" i="9"/>
  <c r="A527" i="9"/>
  <c r="A528" i="9"/>
  <c r="A529" i="9"/>
  <c r="A530" i="9"/>
  <c r="A531" i="9"/>
  <c r="A532" i="9"/>
  <c r="A533" i="9"/>
  <c r="A534" i="9"/>
  <c r="A535" i="9"/>
  <c r="A536" i="9"/>
  <c r="A537" i="9"/>
  <c r="A538" i="9"/>
  <c r="A539" i="9"/>
  <c r="A540" i="9"/>
  <c r="A541" i="9"/>
  <c r="A542" i="9"/>
  <c r="A543" i="9"/>
  <c r="A544" i="9"/>
  <c r="A545" i="9"/>
  <c r="A546" i="9"/>
  <c r="A547" i="9"/>
  <c r="A548" i="9"/>
  <c r="A549" i="9"/>
  <c r="A550" i="9"/>
  <c r="A551" i="9"/>
  <c r="A552" i="9"/>
  <c r="A553" i="9"/>
  <c r="A554" i="9"/>
  <c r="A555" i="9"/>
  <c r="A556" i="9"/>
  <c r="A557" i="9"/>
  <c r="A558" i="9"/>
  <c r="A559" i="9"/>
  <c r="A560" i="9"/>
  <c r="A561" i="9"/>
  <c r="A562" i="9"/>
  <c r="A563" i="9"/>
  <c r="A564" i="9"/>
  <c r="A565" i="9"/>
  <c r="A566" i="9"/>
  <c r="A567" i="9"/>
  <c r="A568" i="9"/>
  <c r="A569" i="9"/>
  <c r="A570" i="9"/>
  <c r="A571" i="9"/>
  <c r="A572" i="9"/>
  <c r="A573" i="9"/>
  <c r="A574" i="9"/>
  <c r="A575" i="9"/>
  <c r="A576" i="9"/>
  <c r="A577" i="9"/>
  <c r="A578" i="9"/>
  <c r="A579" i="9"/>
  <c r="A580" i="9"/>
  <c r="A581" i="9"/>
  <c r="A582" i="9"/>
  <c r="A583" i="9"/>
  <c r="A584" i="9"/>
  <c r="A585" i="9"/>
  <c r="A586" i="9"/>
  <c r="A587" i="9"/>
  <c r="A588" i="9"/>
  <c r="A589" i="9"/>
  <c r="A590" i="9"/>
  <c r="A591" i="9"/>
  <c r="A592" i="9"/>
  <c r="A593" i="9"/>
  <c r="A594" i="9"/>
  <c r="A595" i="9"/>
  <c r="A596" i="9"/>
  <c r="A597" i="9"/>
  <c r="A598" i="9"/>
  <c r="A599" i="9"/>
  <c r="A600" i="9"/>
  <c r="A601" i="9"/>
  <c r="A602" i="9"/>
  <c r="A603" i="9"/>
  <c r="A604" i="9"/>
  <c r="A605" i="9"/>
  <c r="A606" i="9"/>
  <c r="A607" i="9"/>
  <c r="A608" i="9"/>
  <c r="A609" i="9"/>
  <c r="A610" i="9"/>
  <c r="A611" i="9"/>
  <c r="A612" i="9"/>
  <c r="A613" i="9"/>
  <c r="A614" i="9"/>
  <c r="A615" i="9"/>
  <c r="A616" i="9"/>
  <c r="A617" i="9"/>
  <c r="A618" i="9"/>
  <c r="A619" i="9"/>
  <c r="A620" i="9"/>
  <c r="A621" i="9"/>
  <c r="A622" i="9"/>
  <c r="A623" i="9"/>
  <c r="A624" i="9"/>
  <c r="A625" i="9"/>
  <c r="A626" i="9"/>
  <c r="A627" i="9"/>
  <c r="A628" i="9"/>
  <c r="A629" i="9"/>
  <c r="A630" i="9"/>
  <c r="A631" i="9"/>
  <c r="A632" i="9"/>
  <c r="A633" i="9"/>
  <c r="A634" i="9"/>
  <c r="A635" i="9"/>
  <c r="A636" i="9"/>
  <c r="A637" i="9"/>
  <c r="A638" i="9"/>
  <c r="A639" i="9"/>
  <c r="A640" i="9"/>
  <c r="A641" i="9"/>
  <c r="A642" i="9"/>
  <c r="A643" i="9"/>
  <c r="A644" i="9"/>
  <c r="A645" i="9"/>
  <c r="A646" i="9"/>
  <c r="A647" i="9"/>
  <c r="A648" i="9"/>
  <c r="A649" i="9"/>
  <c r="A650" i="9"/>
  <c r="A651" i="9"/>
  <c r="A652" i="9"/>
  <c r="A653" i="9"/>
  <c r="A654" i="9"/>
  <c r="A655" i="9"/>
  <c r="A656" i="9"/>
  <c r="A657" i="9"/>
  <c r="A658" i="9"/>
  <c r="A659" i="9"/>
  <c r="A660" i="9"/>
  <c r="A661" i="9"/>
  <c r="A662" i="9"/>
  <c r="A663" i="9"/>
  <c r="A664" i="9"/>
  <c r="A665" i="9"/>
  <c r="A666" i="9"/>
  <c r="A667" i="9"/>
  <c r="A668" i="9"/>
  <c r="A669" i="9"/>
  <c r="A670" i="9"/>
  <c r="A671" i="9"/>
  <c r="A672" i="9"/>
  <c r="A673" i="9"/>
  <c r="A674" i="9"/>
  <c r="A675" i="9"/>
  <c r="A676" i="9"/>
  <c r="A677" i="9"/>
  <c r="A678" i="9"/>
  <c r="A679" i="9"/>
  <c r="A680" i="9"/>
  <c r="A681" i="9"/>
  <c r="A682" i="9"/>
  <c r="A683" i="9"/>
  <c r="A684" i="9"/>
  <c r="A685" i="9"/>
  <c r="A686" i="9"/>
  <c r="A687" i="9"/>
  <c r="A688" i="9"/>
  <c r="A689" i="9"/>
  <c r="A690" i="9"/>
  <c r="A691" i="9"/>
  <c r="A692" i="9"/>
  <c r="A693" i="9"/>
  <c r="A694" i="9"/>
  <c r="A695" i="9"/>
  <c r="A696" i="9"/>
  <c r="A697" i="9"/>
  <c r="A698" i="9"/>
  <c r="A699" i="9"/>
  <c r="A700" i="9"/>
  <c r="A701" i="9"/>
  <c r="A702" i="9"/>
  <c r="A703" i="9"/>
  <c r="A704" i="9"/>
  <c r="A705" i="9"/>
  <c r="A706" i="9"/>
  <c r="A707" i="9"/>
  <c r="A708" i="9"/>
  <c r="A709" i="9"/>
  <c r="A710" i="9"/>
  <c r="A711" i="9"/>
  <c r="A712" i="9"/>
  <c r="A713" i="9"/>
  <c r="A714" i="9"/>
  <c r="A715" i="9"/>
  <c r="A716" i="9"/>
  <c r="A717" i="9"/>
  <c r="A718" i="9"/>
  <c r="A719" i="9"/>
  <c r="A720" i="9"/>
  <c r="A721" i="9"/>
  <c r="A722" i="9"/>
  <c r="A723" i="9"/>
  <c r="A724" i="9"/>
  <c r="A725" i="9"/>
  <c r="A726" i="9"/>
  <c r="A727" i="9"/>
  <c r="A728" i="9"/>
  <c r="A729" i="9"/>
  <c r="A730" i="9"/>
  <c r="A731" i="9"/>
  <c r="A732" i="9"/>
  <c r="A733" i="9"/>
  <c r="A734" i="9"/>
  <c r="A735" i="9"/>
  <c r="A736" i="9"/>
  <c r="A737" i="9"/>
  <c r="A738" i="9"/>
  <c r="A739" i="9"/>
  <c r="A740" i="9"/>
  <c r="A741" i="9"/>
  <c r="A742" i="9"/>
  <c r="A743" i="9"/>
  <c r="A744" i="9"/>
  <c r="A745" i="9"/>
  <c r="A746" i="9"/>
  <c r="A747" i="9"/>
  <c r="A748" i="9"/>
  <c r="A749" i="9"/>
  <c r="A750" i="9"/>
  <c r="A751" i="9"/>
  <c r="A752" i="9"/>
  <c r="A753" i="9"/>
  <c r="A754" i="9"/>
  <c r="A755" i="9"/>
  <c r="A756" i="9"/>
  <c r="A757" i="9"/>
  <c r="A758" i="9"/>
  <c r="A759" i="9"/>
  <c r="A760" i="9"/>
  <c r="A761" i="9"/>
  <c r="A762" i="9"/>
  <c r="A763" i="9"/>
  <c r="A764" i="9"/>
  <c r="A765" i="9"/>
  <c r="A766" i="9"/>
  <c r="A767" i="9"/>
  <c r="A768" i="9"/>
  <c r="A769" i="9"/>
  <c r="A770" i="9"/>
  <c r="A771" i="9"/>
  <c r="A772" i="9"/>
  <c r="A773" i="9"/>
  <c r="A774" i="9"/>
  <c r="A775" i="9"/>
  <c r="A776" i="9"/>
  <c r="A777" i="9"/>
  <c r="A778" i="9"/>
  <c r="A779" i="9"/>
  <c r="A780" i="9"/>
  <c r="A781" i="9"/>
  <c r="A782" i="9"/>
  <c r="A783" i="9"/>
  <c r="A784" i="9"/>
  <c r="A785" i="9"/>
  <c r="A786" i="9"/>
  <c r="A787" i="9"/>
  <c r="A788" i="9"/>
  <c r="A789" i="9"/>
  <c r="A790" i="9"/>
  <c r="A791" i="9"/>
  <c r="A792" i="9"/>
  <c r="A793" i="9"/>
  <c r="A794" i="9"/>
  <c r="A795" i="9"/>
  <c r="A796" i="9"/>
  <c r="A797" i="9"/>
  <c r="A798" i="9"/>
  <c r="A799" i="9"/>
  <c r="A800" i="9"/>
  <c r="A801" i="9"/>
  <c r="A802" i="9"/>
  <c r="A803" i="9"/>
  <c r="A804" i="9"/>
  <c r="A805" i="9"/>
  <c r="A806" i="9"/>
  <c r="A807" i="9"/>
  <c r="A808" i="9"/>
  <c r="A809" i="9"/>
  <c r="A810" i="9"/>
  <c r="A811" i="9"/>
  <c r="A812" i="9"/>
  <c r="A813" i="9"/>
  <c r="A814" i="9"/>
  <c r="A815" i="9"/>
  <c r="A816" i="9"/>
  <c r="A817" i="9"/>
  <c r="A818" i="9"/>
  <c r="A819" i="9"/>
  <c r="A820" i="9"/>
  <c r="A821" i="9"/>
  <c r="A822" i="9"/>
  <c r="A823" i="9"/>
  <c r="A824" i="9"/>
  <c r="A825" i="9"/>
  <c r="A826" i="9"/>
  <c r="A827" i="9"/>
  <c r="A828" i="9"/>
  <c r="A829" i="9"/>
  <c r="A830" i="9"/>
  <c r="A831" i="9"/>
  <c r="A832" i="9"/>
  <c r="A833" i="9"/>
  <c r="A834" i="9"/>
  <c r="A835" i="9"/>
  <c r="A836" i="9"/>
  <c r="A837" i="9"/>
  <c r="A838" i="9"/>
  <c r="A839" i="9"/>
  <c r="A840" i="9"/>
  <c r="A841" i="9"/>
  <c r="A842" i="9"/>
  <c r="A843" i="9"/>
  <c r="A844" i="9"/>
  <c r="A845" i="9"/>
  <c r="A846" i="9"/>
  <c r="A847" i="9"/>
  <c r="A848" i="9"/>
  <c r="A849" i="9"/>
  <c r="A850" i="9"/>
  <c r="A851" i="9"/>
  <c r="A852" i="9"/>
  <c r="A853" i="9"/>
  <c r="A854" i="9"/>
  <c r="A855" i="9"/>
  <c r="A856" i="9"/>
  <c r="A857" i="9"/>
  <c r="A858" i="9"/>
  <c r="A859" i="9"/>
  <c r="A860" i="9"/>
  <c r="A861" i="9"/>
  <c r="A862" i="9"/>
  <c r="A863" i="9"/>
  <c r="A864" i="9"/>
  <c r="A865" i="9"/>
  <c r="A866" i="9"/>
  <c r="A867" i="9"/>
  <c r="A868" i="9"/>
  <c r="A869" i="9"/>
  <c r="A870" i="9"/>
  <c r="A871" i="9"/>
  <c r="A872" i="9"/>
  <c r="A873" i="9"/>
  <c r="A874" i="9"/>
  <c r="A875" i="9"/>
  <c r="A876" i="9"/>
  <c r="A877" i="9"/>
  <c r="A878" i="9"/>
  <c r="A879" i="9"/>
  <c r="A880" i="9"/>
  <c r="A881" i="9"/>
  <c r="A882" i="9"/>
  <c r="A883" i="9"/>
  <c r="A884" i="9"/>
  <c r="A885" i="9"/>
  <c r="A886" i="9"/>
  <c r="A887" i="9"/>
  <c r="A888" i="9"/>
  <c r="A889" i="9"/>
  <c r="A890" i="9"/>
  <c r="A891" i="9"/>
  <c r="A892" i="9"/>
  <c r="A893" i="9"/>
  <c r="A894" i="9"/>
  <c r="A895" i="9"/>
  <c r="A896" i="9"/>
  <c r="A897" i="9"/>
  <c r="A898" i="9"/>
  <c r="A899" i="9"/>
  <c r="A900" i="9"/>
  <c r="A901" i="9"/>
  <c r="A902" i="9"/>
  <c r="A903" i="9"/>
  <c r="A904" i="9"/>
  <c r="A905" i="9"/>
  <c r="A906" i="9"/>
  <c r="A907" i="9"/>
  <c r="A908" i="9"/>
  <c r="A909" i="9"/>
  <c r="A910" i="9"/>
  <c r="A911" i="9"/>
  <c r="A912" i="9"/>
  <c r="A913" i="9"/>
  <c r="A914" i="9"/>
  <c r="A915" i="9"/>
  <c r="A916" i="9"/>
  <c r="A917" i="9"/>
  <c r="A918" i="9"/>
  <c r="A919" i="9"/>
  <c r="A920" i="9"/>
  <c r="A921" i="9"/>
  <c r="A922" i="9"/>
  <c r="A923" i="9"/>
  <c r="A924" i="9"/>
  <c r="A925" i="9"/>
  <c r="A926" i="9"/>
  <c r="A927" i="9"/>
  <c r="A928" i="9"/>
  <c r="A929" i="9"/>
  <c r="A930" i="9"/>
  <c r="A931" i="9"/>
  <c r="A932" i="9"/>
  <c r="A933" i="9"/>
  <c r="A934" i="9"/>
  <c r="A935" i="9"/>
  <c r="A936" i="9"/>
  <c r="A937" i="9"/>
  <c r="A938" i="9"/>
  <c r="A939" i="9"/>
  <c r="A940" i="9"/>
  <c r="A941" i="9"/>
  <c r="A942" i="9"/>
  <c r="A943" i="9"/>
  <c r="A944" i="9"/>
  <c r="A945" i="9"/>
  <c r="A946" i="9"/>
  <c r="A947" i="9"/>
  <c r="A948" i="9"/>
  <c r="A949" i="9"/>
  <c r="A950" i="9"/>
  <c r="A951" i="9"/>
  <c r="A952" i="9"/>
  <c r="A953" i="9"/>
  <c r="A954" i="9"/>
  <c r="A955" i="9"/>
  <c r="A956" i="9"/>
  <c r="A957" i="9"/>
  <c r="A958" i="9"/>
  <c r="A959" i="9"/>
  <c r="A960" i="9"/>
  <c r="A961" i="9"/>
  <c r="A962" i="9"/>
  <c r="A963" i="9"/>
  <c r="A964" i="9"/>
  <c r="A965" i="9"/>
  <c r="A966" i="9"/>
  <c r="A967" i="9"/>
  <c r="A968" i="9"/>
  <c r="A969" i="9"/>
  <c r="A970" i="9"/>
  <c r="A971" i="9"/>
  <c r="A972" i="9"/>
  <c r="A973" i="9"/>
  <c r="A974" i="9"/>
  <c r="A975" i="9"/>
  <c r="A976" i="9"/>
  <c r="A977" i="9"/>
  <c r="A978" i="9"/>
  <c r="A979" i="9"/>
  <c r="A980" i="9"/>
  <c r="A981" i="9"/>
  <c r="A982" i="9"/>
  <c r="A983" i="9"/>
  <c r="A984" i="9"/>
  <c r="A985" i="9"/>
  <c r="A986" i="9"/>
  <c r="A987" i="9"/>
  <c r="A988" i="9"/>
  <c r="A989" i="9"/>
  <c r="A990" i="9"/>
  <c r="A991" i="9"/>
  <c r="A992" i="9"/>
  <c r="A993" i="9"/>
  <c r="A994" i="9"/>
  <c r="A995" i="9"/>
  <c r="A996" i="9"/>
  <c r="A997" i="9"/>
  <c r="A998" i="9"/>
  <c r="A999" i="9"/>
  <c r="A1000" i="9"/>
  <c r="A2" i="9"/>
  <c r="N2" i="2"/>
  <c r="A2001" i="2"/>
  <c r="B2001" i="2"/>
  <c r="C2001" i="2"/>
  <c r="D2001" i="2"/>
  <c r="E2001" i="2"/>
  <c r="A2002" i="2"/>
  <c r="B2002" i="2"/>
  <c r="C2002" i="2"/>
  <c r="D2002" i="2"/>
  <c r="E2002" i="2"/>
  <c r="A2003" i="2"/>
  <c r="B2003" i="2"/>
  <c r="C2003" i="2"/>
  <c r="D2003" i="2"/>
  <c r="E2003" i="2"/>
  <c r="A2004" i="2"/>
  <c r="B2004" i="2"/>
  <c r="C2004" i="2"/>
  <c r="D2004" i="2"/>
  <c r="E2004" i="2"/>
  <c r="A2005" i="2"/>
  <c r="B2005" i="2"/>
  <c r="C2005" i="2"/>
  <c r="D2005" i="2"/>
  <c r="E2005" i="2"/>
  <c r="A2006" i="2"/>
  <c r="B2006" i="2"/>
  <c r="C2006" i="2"/>
  <c r="D2006" i="2"/>
  <c r="E2006" i="2"/>
  <c r="A2007" i="2"/>
  <c r="B2007" i="2"/>
  <c r="C2007" i="2"/>
  <c r="D2007" i="2"/>
  <c r="E2007" i="2"/>
  <c r="A2008" i="2"/>
  <c r="B2008" i="2"/>
  <c r="C2008" i="2"/>
  <c r="D2008" i="2"/>
  <c r="E2008" i="2"/>
  <c r="A2009" i="2"/>
  <c r="B2009" i="2"/>
  <c r="C2009" i="2"/>
  <c r="D2009" i="2"/>
  <c r="E2009" i="2"/>
  <c r="A2010" i="2"/>
  <c r="B2010" i="2"/>
  <c r="C2010" i="2"/>
  <c r="D2010" i="2"/>
  <c r="E2010" i="2"/>
  <c r="A2011" i="2"/>
  <c r="B2011" i="2"/>
  <c r="C2011" i="2"/>
  <c r="D2011" i="2"/>
  <c r="E2011" i="2"/>
  <c r="A2012" i="2"/>
  <c r="B2012" i="2"/>
  <c r="C2012" i="2"/>
  <c r="D2012" i="2"/>
  <c r="E2012" i="2"/>
  <c r="A2013" i="2"/>
  <c r="B2013" i="2"/>
  <c r="C2013" i="2"/>
  <c r="D2013" i="2"/>
  <c r="E2013" i="2"/>
  <c r="A2014" i="2"/>
  <c r="B2014" i="2"/>
  <c r="C2014" i="2"/>
  <c r="D2014" i="2"/>
  <c r="E2014" i="2"/>
  <c r="A2015" i="2"/>
  <c r="B2015" i="2"/>
  <c r="C2015" i="2"/>
  <c r="D2015" i="2"/>
  <c r="E2015" i="2"/>
  <c r="A2016" i="2"/>
  <c r="B2016" i="2"/>
  <c r="C2016" i="2"/>
  <c r="D2016" i="2"/>
  <c r="E2016" i="2"/>
  <c r="A2017" i="2"/>
  <c r="B2017" i="2"/>
  <c r="C2017" i="2"/>
  <c r="D2017" i="2"/>
  <c r="E2017" i="2"/>
  <c r="A2018" i="2"/>
  <c r="B2018" i="2"/>
  <c r="C2018" i="2"/>
  <c r="D2018" i="2"/>
  <c r="E2018" i="2"/>
  <c r="A2019" i="2"/>
  <c r="B2019" i="2"/>
  <c r="C2019" i="2"/>
  <c r="D2019" i="2"/>
  <c r="E2019" i="2"/>
  <c r="A2020" i="2"/>
  <c r="B2020" i="2"/>
  <c r="C2020" i="2"/>
  <c r="D2020" i="2"/>
  <c r="E2020" i="2"/>
  <c r="A2021" i="2"/>
  <c r="B2021" i="2"/>
  <c r="C2021" i="2"/>
  <c r="D2021" i="2"/>
  <c r="E2021" i="2"/>
  <c r="A2022" i="2"/>
  <c r="B2022" i="2"/>
  <c r="C2022" i="2"/>
  <c r="D2022" i="2"/>
  <c r="E2022" i="2"/>
  <c r="A2023" i="2"/>
  <c r="B2023" i="2"/>
  <c r="C2023" i="2"/>
  <c r="D2023" i="2"/>
  <c r="E2023" i="2"/>
  <c r="A2024" i="2"/>
  <c r="B2024" i="2"/>
  <c r="C2024" i="2"/>
  <c r="D2024" i="2"/>
  <c r="E2024" i="2"/>
  <c r="A2025" i="2"/>
  <c r="B2025" i="2"/>
  <c r="C2025" i="2"/>
  <c r="D2025" i="2"/>
  <c r="E2025" i="2"/>
  <c r="A2026" i="2"/>
  <c r="B2026" i="2"/>
  <c r="C2026" i="2"/>
  <c r="D2026" i="2"/>
  <c r="E2026" i="2"/>
  <c r="A2027" i="2"/>
  <c r="B2027" i="2"/>
  <c r="C2027" i="2"/>
  <c r="D2027" i="2"/>
  <c r="E2027" i="2"/>
  <c r="A2028" i="2"/>
  <c r="B2028" i="2"/>
  <c r="C2028" i="2"/>
  <c r="D2028" i="2"/>
  <c r="E2028" i="2"/>
  <c r="A2029" i="2"/>
  <c r="B2029" i="2"/>
  <c r="C2029" i="2"/>
  <c r="D2029" i="2"/>
  <c r="E2029" i="2"/>
  <c r="A2030" i="2"/>
  <c r="B2030" i="2"/>
  <c r="C2030" i="2"/>
  <c r="D2030" i="2"/>
  <c r="E2030" i="2"/>
  <c r="A2031" i="2"/>
  <c r="B2031" i="2"/>
  <c r="C2031" i="2"/>
  <c r="D2031" i="2"/>
  <c r="E2031" i="2"/>
  <c r="A2032" i="2"/>
  <c r="B2032" i="2"/>
  <c r="C2032" i="2"/>
  <c r="D2032" i="2"/>
  <c r="E2032" i="2"/>
  <c r="A2033" i="2"/>
  <c r="B2033" i="2"/>
  <c r="C2033" i="2"/>
  <c r="D2033" i="2"/>
  <c r="E2033" i="2"/>
  <c r="A2034" i="2"/>
  <c r="B2034" i="2"/>
  <c r="C2034" i="2"/>
  <c r="D2034" i="2"/>
  <c r="E2034" i="2"/>
  <c r="A2035" i="2"/>
  <c r="B2035" i="2"/>
  <c r="C2035" i="2"/>
  <c r="D2035" i="2"/>
  <c r="E2035" i="2"/>
  <c r="A2036" i="2"/>
  <c r="B2036" i="2"/>
  <c r="C2036" i="2"/>
  <c r="D2036" i="2"/>
  <c r="E2036" i="2"/>
  <c r="A2037" i="2"/>
  <c r="B2037" i="2"/>
  <c r="C2037" i="2"/>
  <c r="D2037" i="2"/>
  <c r="E2037" i="2"/>
  <c r="A2038" i="2"/>
  <c r="B2038" i="2"/>
  <c r="C2038" i="2"/>
  <c r="D2038" i="2"/>
  <c r="E2038" i="2"/>
  <c r="A2039" i="2"/>
  <c r="B2039" i="2"/>
  <c r="C2039" i="2"/>
  <c r="D2039" i="2"/>
  <c r="E2039" i="2"/>
  <c r="A2040" i="2"/>
  <c r="B2040" i="2"/>
  <c r="C2040" i="2"/>
  <c r="D2040" i="2"/>
  <c r="E2040" i="2"/>
  <c r="A2041" i="2"/>
  <c r="B2041" i="2"/>
  <c r="C2041" i="2"/>
  <c r="D2041" i="2"/>
  <c r="E2041" i="2"/>
  <c r="A2042" i="2"/>
  <c r="B2042" i="2"/>
  <c r="C2042" i="2"/>
  <c r="D2042" i="2"/>
  <c r="E2042" i="2"/>
  <c r="A2043" i="2"/>
  <c r="B2043" i="2"/>
  <c r="C2043" i="2"/>
  <c r="D2043" i="2"/>
  <c r="E2043" i="2"/>
  <c r="A2044" i="2"/>
  <c r="B2044" i="2"/>
  <c r="C2044" i="2"/>
  <c r="D2044" i="2"/>
  <c r="E2044" i="2"/>
  <c r="A2045" i="2"/>
  <c r="B2045" i="2"/>
  <c r="C2045" i="2"/>
  <c r="D2045" i="2"/>
  <c r="E2045" i="2"/>
  <c r="A2046" i="2"/>
  <c r="B2046" i="2"/>
  <c r="C2046" i="2"/>
  <c r="D2046" i="2"/>
  <c r="E2046" i="2"/>
  <c r="A2047" i="2"/>
  <c r="B2047" i="2"/>
  <c r="C2047" i="2"/>
  <c r="D2047" i="2"/>
  <c r="E2047" i="2"/>
  <c r="A2048" i="2"/>
  <c r="B2048" i="2"/>
  <c r="C2048" i="2"/>
  <c r="D2048" i="2"/>
  <c r="E2048" i="2"/>
  <c r="A2049" i="2"/>
  <c r="B2049" i="2"/>
  <c r="C2049" i="2"/>
  <c r="D2049" i="2"/>
  <c r="E2049" i="2"/>
  <c r="A2050" i="2"/>
  <c r="B2050" i="2"/>
  <c r="C2050" i="2"/>
  <c r="D2050" i="2"/>
  <c r="E2050" i="2"/>
  <c r="A2051" i="2"/>
  <c r="B2051" i="2"/>
  <c r="C2051" i="2"/>
  <c r="D2051" i="2"/>
  <c r="E2051" i="2"/>
  <c r="A2052" i="2"/>
  <c r="B2052" i="2"/>
  <c r="C2052" i="2"/>
  <c r="D2052" i="2"/>
  <c r="E2052" i="2"/>
  <c r="A2053" i="2"/>
  <c r="B2053" i="2"/>
  <c r="C2053" i="2"/>
  <c r="D2053" i="2"/>
  <c r="E2053" i="2"/>
  <c r="A2054" i="2"/>
  <c r="B2054" i="2"/>
  <c r="C2054" i="2"/>
  <c r="D2054" i="2"/>
  <c r="E2054" i="2"/>
  <c r="A2055" i="2"/>
  <c r="B2055" i="2"/>
  <c r="C2055" i="2"/>
  <c r="D2055" i="2"/>
  <c r="E2055" i="2"/>
  <c r="A2056" i="2"/>
  <c r="B2056" i="2"/>
  <c r="C2056" i="2"/>
  <c r="D2056" i="2"/>
  <c r="E2056" i="2"/>
  <c r="A2057" i="2"/>
  <c r="B2057" i="2"/>
  <c r="C2057" i="2"/>
  <c r="D2057" i="2"/>
  <c r="E2057" i="2"/>
  <c r="A2058" i="2"/>
  <c r="B2058" i="2"/>
  <c r="C2058" i="2"/>
  <c r="D2058" i="2"/>
  <c r="E2058" i="2"/>
  <c r="A2059" i="2"/>
  <c r="B2059" i="2"/>
  <c r="C2059" i="2"/>
  <c r="D2059" i="2"/>
  <c r="E2059" i="2"/>
  <c r="A2060" i="2"/>
  <c r="B2060" i="2"/>
  <c r="C2060" i="2"/>
  <c r="D2060" i="2"/>
  <c r="E2060" i="2"/>
  <c r="A2061" i="2"/>
  <c r="B2061" i="2"/>
  <c r="C2061" i="2"/>
  <c r="D2061" i="2"/>
  <c r="E2061" i="2"/>
  <c r="A2062" i="2"/>
  <c r="B2062" i="2"/>
  <c r="C2062" i="2"/>
  <c r="D2062" i="2"/>
  <c r="E2062" i="2"/>
  <c r="A2063" i="2"/>
  <c r="B2063" i="2"/>
  <c r="C2063" i="2"/>
  <c r="D2063" i="2"/>
  <c r="E2063" i="2"/>
  <c r="A2064" i="2"/>
  <c r="B2064" i="2"/>
  <c r="C2064" i="2"/>
  <c r="D2064" i="2"/>
  <c r="E2064" i="2"/>
  <c r="A2065" i="2"/>
  <c r="B2065" i="2"/>
  <c r="C2065" i="2"/>
  <c r="D2065" i="2"/>
  <c r="E2065" i="2"/>
  <c r="A2066" i="2"/>
  <c r="B2066" i="2"/>
  <c r="C2066" i="2"/>
  <c r="D2066" i="2"/>
  <c r="E2066" i="2"/>
  <c r="A2067" i="2"/>
  <c r="B2067" i="2"/>
  <c r="C2067" i="2"/>
  <c r="D2067" i="2"/>
  <c r="E2067" i="2"/>
  <c r="A2068" i="2"/>
  <c r="B2068" i="2"/>
  <c r="C2068" i="2"/>
  <c r="D2068" i="2"/>
  <c r="E2068" i="2"/>
  <c r="A2069" i="2"/>
  <c r="B2069" i="2"/>
  <c r="C2069" i="2"/>
  <c r="D2069" i="2"/>
  <c r="E2069" i="2"/>
  <c r="A2070" i="2"/>
  <c r="B2070" i="2"/>
  <c r="C2070" i="2"/>
  <c r="D2070" i="2"/>
  <c r="E2070" i="2"/>
  <c r="A2071" i="2"/>
  <c r="B2071" i="2"/>
  <c r="C2071" i="2"/>
  <c r="D2071" i="2"/>
  <c r="E2071" i="2"/>
  <c r="A2072" i="2"/>
  <c r="B2072" i="2"/>
  <c r="C2072" i="2"/>
  <c r="D2072" i="2"/>
  <c r="E2072" i="2"/>
  <c r="A2073" i="2"/>
  <c r="B2073" i="2"/>
  <c r="C2073" i="2"/>
  <c r="D2073" i="2"/>
  <c r="E2073" i="2"/>
  <c r="A2074" i="2"/>
  <c r="B2074" i="2"/>
  <c r="C2074" i="2"/>
  <c r="D2074" i="2"/>
  <c r="E2074" i="2"/>
  <c r="A2075" i="2"/>
  <c r="B2075" i="2"/>
  <c r="C2075" i="2"/>
  <c r="D2075" i="2"/>
  <c r="E2075" i="2"/>
  <c r="A2076" i="2"/>
  <c r="B2076" i="2"/>
  <c r="C2076" i="2"/>
  <c r="D2076" i="2"/>
  <c r="E2076" i="2"/>
  <c r="A2077" i="2"/>
  <c r="B2077" i="2"/>
  <c r="C2077" i="2"/>
  <c r="D2077" i="2"/>
  <c r="E2077" i="2"/>
  <c r="A2078" i="2"/>
  <c r="B2078" i="2"/>
  <c r="C2078" i="2"/>
  <c r="D2078" i="2"/>
  <c r="E2078" i="2"/>
  <c r="A2079" i="2"/>
  <c r="B2079" i="2"/>
  <c r="C2079" i="2"/>
  <c r="D2079" i="2"/>
  <c r="E2079" i="2"/>
  <c r="A2080" i="2"/>
  <c r="B2080" i="2"/>
  <c r="C2080" i="2"/>
  <c r="D2080" i="2"/>
  <c r="E2080" i="2"/>
  <c r="A2081" i="2"/>
  <c r="B2081" i="2"/>
  <c r="C2081" i="2"/>
  <c r="D2081" i="2"/>
  <c r="E2081" i="2"/>
  <c r="A2082" i="2"/>
  <c r="B2082" i="2"/>
  <c r="C2082" i="2"/>
  <c r="D2082" i="2"/>
  <c r="E2082" i="2"/>
  <c r="A2083" i="2"/>
  <c r="B2083" i="2"/>
  <c r="C2083" i="2"/>
  <c r="D2083" i="2"/>
  <c r="E2083" i="2"/>
  <c r="A2084" i="2"/>
  <c r="B2084" i="2"/>
  <c r="C2084" i="2"/>
  <c r="D2084" i="2"/>
  <c r="E2084" i="2"/>
  <c r="A2085" i="2"/>
  <c r="B2085" i="2"/>
  <c r="C2085" i="2"/>
  <c r="D2085" i="2"/>
  <c r="E2085" i="2"/>
  <c r="A2086" i="2"/>
  <c r="B2086" i="2"/>
  <c r="C2086" i="2"/>
  <c r="D2086" i="2"/>
  <c r="E2086" i="2"/>
  <c r="A2087" i="2"/>
  <c r="B2087" i="2"/>
  <c r="C2087" i="2"/>
  <c r="D2087" i="2"/>
  <c r="E2087" i="2"/>
  <c r="A2088" i="2"/>
  <c r="B2088" i="2"/>
  <c r="C2088" i="2"/>
  <c r="D2088" i="2"/>
  <c r="E2088" i="2"/>
  <c r="A2089" i="2"/>
  <c r="B2089" i="2"/>
  <c r="C2089" i="2"/>
  <c r="D2089" i="2"/>
  <c r="E2089" i="2"/>
  <c r="A2090" i="2"/>
  <c r="B2090" i="2"/>
  <c r="C2090" i="2"/>
  <c r="D2090" i="2"/>
  <c r="E2090" i="2"/>
  <c r="A2091" i="2"/>
  <c r="B2091" i="2"/>
  <c r="C2091" i="2"/>
  <c r="D2091" i="2"/>
  <c r="E2091" i="2"/>
  <c r="A2092" i="2"/>
  <c r="B2092" i="2"/>
  <c r="C2092" i="2"/>
  <c r="D2092" i="2"/>
  <c r="E2092" i="2"/>
  <c r="A2093" i="2"/>
  <c r="B2093" i="2"/>
  <c r="C2093" i="2"/>
  <c r="D2093" i="2"/>
  <c r="E2093" i="2"/>
  <c r="A2094" i="2"/>
  <c r="B2094" i="2"/>
  <c r="C2094" i="2"/>
  <c r="D2094" i="2"/>
  <c r="E2094" i="2"/>
  <c r="A2095" i="2"/>
  <c r="B2095" i="2"/>
  <c r="C2095" i="2"/>
  <c r="D2095" i="2"/>
  <c r="E2095" i="2"/>
  <c r="A2096" i="2"/>
  <c r="B2096" i="2"/>
  <c r="C2096" i="2"/>
  <c r="D2096" i="2"/>
  <c r="E2096" i="2"/>
  <c r="A2097" i="2"/>
  <c r="B2097" i="2"/>
  <c r="C2097" i="2"/>
  <c r="D2097" i="2"/>
  <c r="E2097" i="2"/>
  <c r="A2098" i="2"/>
  <c r="B2098" i="2"/>
  <c r="C2098" i="2"/>
  <c r="D2098" i="2"/>
  <c r="E2098" i="2"/>
  <c r="A2099" i="2"/>
  <c r="B2099" i="2"/>
  <c r="C2099" i="2"/>
  <c r="D2099" i="2"/>
  <c r="E2099" i="2"/>
  <c r="A2100" i="2"/>
  <c r="B2100" i="2"/>
  <c r="C2100" i="2"/>
  <c r="D2100" i="2"/>
  <c r="E2100" i="2"/>
  <c r="A2101" i="2"/>
  <c r="B2101" i="2"/>
  <c r="C2101" i="2"/>
  <c r="D2101" i="2"/>
  <c r="E2101" i="2"/>
  <c r="A2102" i="2"/>
  <c r="B2102" i="2"/>
  <c r="C2102" i="2"/>
  <c r="D2102" i="2"/>
  <c r="E2102" i="2"/>
  <c r="A2103" i="2"/>
  <c r="B2103" i="2"/>
  <c r="C2103" i="2"/>
  <c r="D2103" i="2"/>
  <c r="E2103" i="2"/>
  <c r="A2104" i="2"/>
  <c r="B2104" i="2"/>
  <c r="C2104" i="2"/>
  <c r="D2104" i="2"/>
  <c r="E2104" i="2"/>
  <c r="A2105" i="2"/>
  <c r="B2105" i="2"/>
  <c r="C2105" i="2"/>
  <c r="D2105" i="2"/>
  <c r="E2105" i="2"/>
  <c r="A2106" i="2"/>
  <c r="B2106" i="2"/>
  <c r="C2106" i="2"/>
  <c r="D2106" i="2"/>
  <c r="E2106" i="2"/>
  <c r="A2107" i="2"/>
  <c r="B2107" i="2"/>
  <c r="C2107" i="2"/>
  <c r="D2107" i="2"/>
  <c r="E2107" i="2"/>
  <c r="A2108" i="2"/>
  <c r="B2108" i="2"/>
  <c r="C2108" i="2"/>
  <c r="D2108" i="2"/>
  <c r="E2108" i="2"/>
  <c r="A2109" i="2"/>
  <c r="B2109" i="2"/>
  <c r="C2109" i="2"/>
  <c r="D2109" i="2"/>
  <c r="E2109" i="2"/>
  <c r="A2110" i="2"/>
  <c r="B2110" i="2"/>
  <c r="C2110" i="2"/>
  <c r="D2110" i="2"/>
  <c r="E2110" i="2"/>
  <c r="A2111" i="2"/>
  <c r="B2111" i="2"/>
  <c r="C2111" i="2"/>
  <c r="D2111" i="2"/>
  <c r="E2111" i="2"/>
  <c r="A2112" i="2"/>
  <c r="B2112" i="2"/>
  <c r="C2112" i="2"/>
  <c r="D2112" i="2"/>
  <c r="E2112" i="2"/>
  <c r="A2113" i="2"/>
  <c r="B2113" i="2"/>
  <c r="C2113" i="2"/>
  <c r="D2113" i="2"/>
  <c r="E2113" i="2"/>
  <c r="A2114" i="2"/>
  <c r="B2114" i="2"/>
  <c r="C2114" i="2"/>
  <c r="D2114" i="2"/>
  <c r="E2114" i="2"/>
  <c r="A2115" i="2"/>
  <c r="B2115" i="2"/>
  <c r="C2115" i="2"/>
  <c r="D2115" i="2"/>
  <c r="E2115" i="2"/>
  <c r="A2116" i="2"/>
  <c r="B2116" i="2"/>
  <c r="C2116" i="2"/>
  <c r="D2116" i="2"/>
  <c r="E2116" i="2"/>
  <c r="A2117" i="2"/>
  <c r="B2117" i="2"/>
  <c r="C2117" i="2"/>
  <c r="D2117" i="2"/>
  <c r="E2117" i="2"/>
  <c r="A2118" i="2"/>
  <c r="B2118" i="2"/>
  <c r="C2118" i="2"/>
  <c r="D2118" i="2"/>
  <c r="E2118" i="2"/>
  <c r="A2119" i="2"/>
  <c r="B2119" i="2"/>
  <c r="C2119" i="2"/>
  <c r="D2119" i="2"/>
  <c r="E2119" i="2"/>
  <c r="A2120" i="2"/>
  <c r="B2120" i="2"/>
  <c r="C2120" i="2"/>
  <c r="D2120" i="2"/>
  <c r="E2120" i="2"/>
  <c r="A2121" i="2"/>
  <c r="B2121" i="2"/>
  <c r="C2121" i="2"/>
  <c r="D2121" i="2"/>
  <c r="E2121" i="2"/>
  <c r="A2122" i="2"/>
  <c r="B2122" i="2"/>
  <c r="C2122" i="2"/>
  <c r="D2122" i="2"/>
  <c r="E2122" i="2"/>
  <c r="A2123" i="2"/>
  <c r="B2123" i="2"/>
  <c r="C2123" i="2"/>
  <c r="D2123" i="2"/>
  <c r="E2123" i="2"/>
  <c r="A2124" i="2"/>
  <c r="B2124" i="2"/>
  <c r="C2124" i="2"/>
  <c r="D2124" i="2"/>
  <c r="E2124" i="2"/>
  <c r="A2125" i="2"/>
  <c r="B2125" i="2"/>
  <c r="C2125" i="2"/>
  <c r="D2125" i="2"/>
  <c r="E2125" i="2"/>
  <c r="A2126" i="2"/>
  <c r="B2126" i="2"/>
  <c r="C2126" i="2"/>
  <c r="D2126" i="2"/>
  <c r="E2126" i="2"/>
  <c r="A2127" i="2"/>
  <c r="B2127" i="2"/>
  <c r="C2127" i="2"/>
  <c r="D2127" i="2"/>
  <c r="E2127" i="2"/>
  <c r="A2128" i="2"/>
  <c r="B2128" i="2"/>
  <c r="C2128" i="2"/>
  <c r="D2128" i="2"/>
  <c r="E2128" i="2"/>
  <c r="A2129" i="2"/>
  <c r="B2129" i="2"/>
  <c r="C2129" i="2"/>
  <c r="D2129" i="2"/>
  <c r="E2129" i="2"/>
  <c r="A2130" i="2"/>
  <c r="B2130" i="2"/>
  <c r="C2130" i="2"/>
  <c r="D2130" i="2"/>
  <c r="E2130" i="2"/>
  <c r="A2131" i="2"/>
  <c r="B2131" i="2"/>
  <c r="C2131" i="2"/>
  <c r="D2131" i="2"/>
  <c r="E2131" i="2"/>
  <c r="A2132" i="2"/>
  <c r="B2132" i="2"/>
  <c r="C2132" i="2"/>
  <c r="D2132" i="2"/>
  <c r="E2132" i="2"/>
  <c r="A2133" i="2"/>
  <c r="B2133" i="2"/>
  <c r="C2133" i="2"/>
  <c r="D2133" i="2"/>
  <c r="E2133" i="2"/>
  <c r="A2134" i="2"/>
  <c r="B2134" i="2"/>
  <c r="C2134" i="2"/>
  <c r="D2134" i="2"/>
  <c r="E2134" i="2"/>
  <c r="A2135" i="2"/>
  <c r="B2135" i="2"/>
  <c r="C2135" i="2"/>
  <c r="D2135" i="2"/>
  <c r="E2135" i="2"/>
  <c r="A2136" i="2"/>
  <c r="B2136" i="2"/>
  <c r="C2136" i="2"/>
  <c r="D2136" i="2"/>
  <c r="E2136" i="2"/>
  <c r="A2137" i="2"/>
  <c r="B2137" i="2"/>
  <c r="C2137" i="2"/>
  <c r="D2137" i="2"/>
  <c r="E2137" i="2"/>
  <c r="A2138" i="2"/>
  <c r="B2138" i="2"/>
  <c r="C2138" i="2"/>
  <c r="D2138" i="2"/>
  <c r="E2138" i="2"/>
  <c r="A2139" i="2"/>
  <c r="B2139" i="2"/>
  <c r="C2139" i="2"/>
  <c r="D2139" i="2"/>
  <c r="E2139" i="2"/>
  <c r="A2140" i="2"/>
  <c r="B2140" i="2"/>
  <c r="C2140" i="2"/>
  <c r="D2140" i="2"/>
  <c r="E2140" i="2"/>
  <c r="A2141" i="2"/>
  <c r="B2141" i="2"/>
  <c r="C2141" i="2"/>
  <c r="D2141" i="2"/>
  <c r="E2141" i="2"/>
  <c r="A2142" i="2"/>
  <c r="B2142" i="2"/>
  <c r="C2142" i="2"/>
  <c r="D2142" i="2"/>
  <c r="E2142" i="2"/>
  <c r="A2143" i="2"/>
  <c r="B2143" i="2"/>
  <c r="C2143" i="2"/>
  <c r="D2143" i="2"/>
  <c r="E2143" i="2"/>
  <c r="A2144" i="2"/>
  <c r="B2144" i="2"/>
  <c r="C2144" i="2"/>
  <c r="D2144" i="2"/>
  <c r="E2144" i="2"/>
  <c r="A2145" i="2"/>
  <c r="B2145" i="2"/>
  <c r="C2145" i="2"/>
  <c r="D2145" i="2"/>
  <c r="E2145" i="2"/>
  <c r="A2146" i="2"/>
  <c r="B2146" i="2"/>
  <c r="C2146" i="2"/>
  <c r="D2146" i="2"/>
  <c r="E2146" i="2"/>
  <c r="A2147" i="2"/>
  <c r="B2147" i="2"/>
  <c r="C2147" i="2"/>
  <c r="D2147" i="2"/>
  <c r="E2147" i="2"/>
  <c r="A2148" i="2"/>
  <c r="B2148" i="2"/>
  <c r="C2148" i="2"/>
  <c r="D2148" i="2"/>
  <c r="E2148" i="2"/>
  <c r="A2149" i="2"/>
  <c r="B2149" i="2"/>
  <c r="C2149" i="2"/>
  <c r="D2149" i="2"/>
  <c r="E2149" i="2"/>
  <c r="A2150" i="2"/>
  <c r="B2150" i="2"/>
  <c r="C2150" i="2"/>
  <c r="D2150" i="2"/>
  <c r="E2150" i="2"/>
  <c r="A2151" i="2"/>
  <c r="B2151" i="2"/>
  <c r="C2151" i="2"/>
  <c r="D2151" i="2"/>
  <c r="E2151" i="2"/>
  <c r="A2152" i="2"/>
  <c r="B2152" i="2"/>
  <c r="C2152" i="2"/>
  <c r="D2152" i="2"/>
  <c r="E2152" i="2"/>
  <c r="A2153" i="2"/>
  <c r="B2153" i="2"/>
  <c r="C2153" i="2"/>
  <c r="D2153" i="2"/>
  <c r="E2153" i="2"/>
  <c r="A2154" i="2"/>
  <c r="B2154" i="2"/>
  <c r="C2154" i="2"/>
  <c r="D2154" i="2"/>
  <c r="E2154" i="2"/>
  <c r="A2155" i="2"/>
  <c r="B2155" i="2"/>
  <c r="C2155" i="2"/>
  <c r="D2155" i="2"/>
  <c r="E2155" i="2"/>
  <c r="A2156" i="2"/>
  <c r="B2156" i="2"/>
  <c r="C2156" i="2"/>
  <c r="D2156" i="2"/>
  <c r="E2156" i="2"/>
  <c r="A2157" i="2"/>
  <c r="B2157" i="2"/>
  <c r="C2157" i="2"/>
  <c r="D2157" i="2"/>
  <c r="E2157" i="2"/>
  <c r="A2158" i="2"/>
  <c r="B2158" i="2"/>
  <c r="C2158" i="2"/>
  <c r="D2158" i="2"/>
  <c r="E2158" i="2"/>
  <c r="A2159" i="2"/>
  <c r="B2159" i="2"/>
  <c r="C2159" i="2"/>
  <c r="D2159" i="2"/>
  <c r="E2159" i="2"/>
  <c r="A2160" i="2"/>
  <c r="B2160" i="2"/>
  <c r="C2160" i="2"/>
  <c r="D2160" i="2"/>
  <c r="E2160" i="2"/>
  <c r="A2161" i="2"/>
  <c r="B2161" i="2"/>
  <c r="C2161" i="2"/>
  <c r="D2161" i="2"/>
  <c r="E2161" i="2"/>
  <c r="A2162" i="2"/>
  <c r="B2162" i="2"/>
  <c r="C2162" i="2"/>
  <c r="D2162" i="2"/>
  <c r="E2162" i="2"/>
  <c r="A2163" i="2"/>
  <c r="B2163" i="2"/>
  <c r="C2163" i="2"/>
  <c r="D2163" i="2"/>
  <c r="E2163" i="2"/>
  <c r="A2164" i="2"/>
  <c r="B2164" i="2"/>
  <c r="C2164" i="2"/>
  <c r="D2164" i="2"/>
  <c r="E2164" i="2"/>
  <c r="A2165" i="2"/>
  <c r="B2165" i="2"/>
  <c r="C2165" i="2"/>
  <c r="D2165" i="2"/>
  <c r="E2165" i="2"/>
  <c r="A2166" i="2"/>
  <c r="B2166" i="2"/>
  <c r="C2166" i="2"/>
  <c r="D2166" i="2"/>
  <c r="E2166" i="2"/>
  <c r="A2167" i="2"/>
  <c r="B2167" i="2"/>
  <c r="C2167" i="2"/>
  <c r="D2167" i="2"/>
  <c r="E2167" i="2"/>
  <c r="A2168" i="2"/>
  <c r="B2168" i="2"/>
  <c r="C2168" i="2"/>
  <c r="D2168" i="2"/>
  <c r="E2168" i="2"/>
  <c r="A2169" i="2"/>
  <c r="B2169" i="2"/>
  <c r="C2169" i="2"/>
  <c r="D2169" i="2"/>
  <c r="E2169" i="2"/>
  <c r="A2170" i="2"/>
  <c r="B2170" i="2"/>
  <c r="C2170" i="2"/>
  <c r="D2170" i="2"/>
  <c r="E2170" i="2"/>
  <c r="A2171" i="2"/>
  <c r="B2171" i="2"/>
  <c r="C2171" i="2"/>
  <c r="D2171" i="2"/>
  <c r="E2171" i="2"/>
  <c r="A2172" i="2"/>
  <c r="B2172" i="2"/>
  <c r="C2172" i="2"/>
  <c r="D2172" i="2"/>
  <c r="E2172" i="2"/>
  <c r="A2173" i="2"/>
  <c r="B2173" i="2"/>
  <c r="C2173" i="2"/>
  <c r="D2173" i="2"/>
  <c r="E2173" i="2"/>
  <c r="A2174" i="2"/>
  <c r="B2174" i="2"/>
  <c r="C2174" i="2"/>
  <c r="D2174" i="2"/>
  <c r="E2174" i="2"/>
  <c r="A2175" i="2"/>
  <c r="B2175" i="2"/>
  <c r="C2175" i="2"/>
  <c r="D2175" i="2"/>
  <c r="E2175" i="2"/>
  <c r="A2176" i="2"/>
  <c r="B2176" i="2"/>
  <c r="C2176" i="2"/>
  <c r="D2176" i="2"/>
  <c r="E2176" i="2"/>
  <c r="A2177" i="2"/>
  <c r="B2177" i="2"/>
  <c r="C2177" i="2"/>
  <c r="D2177" i="2"/>
  <c r="E2177" i="2"/>
  <c r="A2178" i="2"/>
  <c r="B2178" i="2"/>
  <c r="C2178" i="2"/>
  <c r="D2178" i="2"/>
  <c r="E2178" i="2"/>
  <c r="A2179" i="2"/>
  <c r="B2179" i="2"/>
  <c r="C2179" i="2"/>
  <c r="D2179" i="2"/>
  <c r="E2179" i="2"/>
  <c r="A2180" i="2"/>
  <c r="B2180" i="2"/>
  <c r="C2180" i="2"/>
  <c r="D2180" i="2"/>
  <c r="E2180" i="2"/>
  <c r="A2181" i="2"/>
  <c r="B2181" i="2"/>
  <c r="C2181" i="2"/>
  <c r="D2181" i="2"/>
  <c r="E2181" i="2"/>
  <c r="A2182" i="2"/>
  <c r="B2182" i="2"/>
  <c r="C2182" i="2"/>
  <c r="D2182" i="2"/>
  <c r="E2182" i="2"/>
  <c r="A2183" i="2"/>
  <c r="B2183" i="2"/>
  <c r="C2183" i="2"/>
  <c r="D2183" i="2"/>
  <c r="E2183" i="2"/>
  <c r="A2184" i="2"/>
  <c r="B2184" i="2"/>
  <c r="C2184" i="2"/>
  <c r="D2184" i="2"/>
  <c r="E2184" i="2"/>
  <c r="A2185" i="2"/>
  <c r="B2185" i="2"/>
  <c r="C2185" i="2"/>
  <c r="D2185" i="2"/>
  <c r="E2185" i="2"/>
  <c r="A2186" i="2"/>
  <c r="B2186" i="2"/>
  <c r="C2186" i="2"/>
  <c r="D2186" i="2"/>
  <c r="E2186" i="2"/>
  <c r="A2187" i="2"/>
  <c r="B2187" i="2"/>
  <c r="C2187" i="2"/>
  <c r="D2187" i="2"/>
  <c r="E2187" i="2"/>
  <c r="A2188" i="2"/>
  <c r="B2188" i="2"/>
  <c r="C2188" i="2"/>
  <c r="D2188" i="2"/>
  <c r="E2188" i="2"/>
  <c r="A2189" i="2"/>
  <c r="B2189" i="2"/>
  <c r="C2189" i="2"/>
  <c r="D2189" i="2"/>
  <c r="E2189" i="2"/>
  <c r="A2190" i="2"/>
  <c r="B2190" i="2"/>
  <c r="C2190" i="2"/>
  <c r="D2190" i="2"/>
  <c r="E2190" i="2"/>
  <c r="A2191" i="2"/>
  <c r="B2191" i="2"/>
  <c r="C2191" i="2"/>
  <c r="D2191" i="2"/>
  <c r="E2191" i="2"/>
  <c r="A2192" i="2"/>
  <c r="B2192" i="2"/>
  <c r="C2192" i="2"/>
  <c r="D2192" i="2"/>
  <c r="E2192" i="2"/>
  <c r="A2193" i="2"/>
  <c r="B2193" i="2"/>
  <c r="C2193" i="2"/>
  <c r="D2193" i="2"/>
  <c r="E2193" i="2"/>
  <c r="A2194" i="2"/>
  <c r="B2194" i="2"/>
  <c r="C2194" i="2"/>
  <c r="D2194" i="2"/>
  <c r="E2194" i="2"/>
  <c r="A2195" i="2"/>
  <c r="B2195" i="2"/>
  <c r="C2195" i="2"/>
  <c r="D2195" i="2"/>
  <c r="E2195" i="2"/>
  <c r="A2196" i="2"/>
  <c r="B2196" i="2"/>
  <c r="C2196" i="2"/>
  <c r="D2196" i="2"/>
  <c r="E2196" i="2"/>
  <c r="A2197" i="2"/>
  <c r="B2197" i="2"/>
  <c r="C2197" i="2"/>
  <c r="D2197" i="2"/>
  <c r="E2197" i="2"/>
  <c r="A2198" i="2"/>
  <c r="B2198" i="2"/>
  <c r="C2198" i="2"/>
  <c r="D2198" i="2"/>
  <c r="E2198" i="2"/>
  <c r="A2199" i="2"/>
  <c r="B2199" i="2"/>
  <c r="C2199" i="2"/>
  <c r="D2199" i="2"/>
  <c r="E2199" i="2"/>
  <c r="A2200" i="2"/>
  <c r="B2200" i="2"/>
  <c r="C2200" i="2"/>
  <c r="D2200" i="2"/>
  <c r="E2200" i="2"/>
  <c r="A2201" i="2"/>
  <c r="B2201" i="2"/>
  <c r="C2201" i="2"/>
  <c r="D2201" i="2"/>
  <c r="E2201" i="2"/>
  <c r="A2202" i="2"/>
  <c r="B2202" i="2"/>
  <c r="C2202" i="2"/>
  <c r="D2202" i="2"/>
  <c r="E2202" i="2"/>
  <c r="A2203" i="2"/>
  <c r="B2203" i="2"/>
  <c r="C2203" i="2"/>
  <c r="D2203" i="2"/>
  <c r="E2203" i="2"/>
  <c r="A2204" i="2"/>
  <c r="B2204" i="2"/>
  <c r="C2204" i="2"/>
  <c r="D2204" i="2"/>
  <c r="E2204" i="2"/>
  <c r="A2205" i="2"/>
  <c r="B2205" i="2"/>
  <c r="C2205" i="2"/>
  <c r="D2205" i="2"/>
  <c r="E2205" i="2"/>
  <c r="A2206" i="2"/>
  <c r="B2206" i="2"/>
  <c r="C2206" i="2"/>
  <c r="D2206" i="2"/>
  <c r="E2206" i="2"/>
  <c r="A2207" i="2"/>
  <c r="B2207" i="2"/>
  <c r="C2207" i="2"/>
  <c r="D2207" i="2"/>
  <c r="E2207" i="2"/>
  <c r="A2208" i="2"/>
  <c r="B2208" i="2"/>
  <c r="C2208" i="2"/>
  <c r="D2208" i="2"/>
  <c r="E2208" i="2"/>
  <c r="A2209" i="2"/>
  <c r="B2209" i="2"/>
  <c r="C2209" i="2"/>
  <c r="D2209" i="2"/>
  <c r="E2209" i="2"/>
  <c r="A2210" i="2"/>
  <c r="B2210" i="2"/>
  <c r="C2210" i="2"/>
  <c r="D2210" i="2"/>
  <c r="E2210" i="2"/>
  <c r="A2211" i="2"/>
  <c r="B2211" i="2"/>
  <c r="C2211" i="2"/>
  <c r="D2211" i="2"/>
  <c r="E2211" i="2"/>
  <c r="A2212" i="2"/>
  <c r="B2212" i="2"/>
  <c r="C2212" i="2"/>
  <c r="D2212" i="2"/>
  <c r="E2212" i="2"/>
  <c r="A2213" i="2"/>
  <c r="B2213" i="2"/>
  <c r="C2213" i="2"/>
  <c r="D2213" i="2"/>
  <c r="E2213" i="2"/>
  <c r="A2214" i="2"/>
  <c r="B2214" i="2"/>
  <c r="C2214" i="2"/>
  <c r="D2214" i="2"/>
  <c r="E2214" i="2"/>
  <c r="A2215" i="2"/>
  <c r="B2215" i="2"/>
  <c r="C2215" i="2"/>
  <c r="D2215" i="2"/>
  <c r="E2215" i="2"/>
  <c r="A2216" i="2"/>
  <c r="B2216" i="2"/>
  <c r="C2216" i="2"/>
  <c r="D2216" i="2"/>
  <c r="E2216" i="2"/>
  <c r="A2217" i="2"/>
  <c r="B2217" i="2"/>
  <c r="C2217" i="2"/>
  <c r="D2217" i="2"/>
  <c r="E2217" i="2"/>
  <c r="A2218" i="2"/>
  <c r="B2218" i="2"/>
  <c r="C2218" i="2"/>
  <c r="D2218" i="2"/>
  <c r="E2218" i="2"/>
  <c r="A2219" i="2"/>
  <c r="B2219" i="2"/>
  <c r="C2219" i="2"/>
  <c r="D2219" i="2"/>
  <c r="E2219" i="2"/>
  <c r="A2220" i="2"/>
  <c r="B2220" i="2"/>
  <c r="C2220" i="2"/>
  <c r="D2220" i="2"/>
  <c r="E2220" i="2"/>
  <c r="A2221" i="2"/>
  <c r="B2221" i="2"/>
  <c r="C2221" i="2"/>
  <c r="D2221" i="2"/>
  <c r="E2221" i="2"/>
  <c r="A2222" i="2"/>
  <c r="B2222" i="2"/>
  <c r="C2222" i="2"/>
  <c r="D2222" i="2"/>
  <c r="E2222" i="2"/>
  <c r="A2223" i="2"/>
  <c r="B2223" i="2"/>
  <c r="C2223" i="2"/>
  <c r="D2223" i="2"/>
  <c r="E2223" i="2"/>
  <c r="A2224" i="2"/>
  <c r="B2224" i="2"/>
  <c r="C2224" i="2"/>
  <c r="D2224" i="2"/>
  <c r="E2224" i="2"/>
  <c r="A2225" i="2"/>
  <c r="B2225" i="2"/>
  <c r="C2225" i="2"/>
  <c r="D2225" i="2"/>
  <c r="E2225" i="2"/>
  <c r="A2226" i="2"/>
  <c r="B2226" i="2"/>
  <c r="C2226" i="2"/>
  <c r="D2226" i="2"/>
  <c r="E2226" i="2"/>
  <c r="A2227" i="2"/>
  <c r="B2227" i="2"/>
  <c r="C2227" i="2"/>
  <c r="D2227" i="2"/>
  <c r="E2227" i="2"/>
  <c r="A2228" i="2"/>
  <c r="B2228" i="2"/>
  <c r="C2228" i="2"/>
  <c r="D2228" i="2"/>
  <c r="E2228" i="2"/>
  <c r="A2229" i="2"/>
  <c r="B2229" i="2"/>
  <c r="C2229" i="2"/>
  <c r="D2229" i="2"/>
  <c r="E2229" i="2"/>
  <c r="A2230" i="2"/>
  <c r="B2230" i="2"/>
  <c r="C2230" i="2"/>
  <c r="D2230" i="2"/>
  <c r="E2230" i="2"/>
  <c r="A2231" i="2"/>
  <c r="B2231" i="2"/>
  <c r="C2231" i="2"/>
  <c r="D2231" i="2"/>
  <c r="E2231" i="2"/>
  <c r="A2232" i="2"/>
  <c r="B2232" i="2"/>
  <c r="C2232" i="2"/>
  <c r="D2232" i="2"/>
  <c r="E2232" i="2"/>
  <c r="A2233" i="2"/>
  <c r="B2233" i="2"/>
  <c r="C2233" i="2"/>
  <c r="D2233" i="2"/>
  <c r="E2233" i="2"/>
  <c r="A2234" i="2"/>
  <c r="B2234" i="2"/>
  <c r="C2234" i="2"/>
  <c r="D2234" i="2"/>
  <c r="E2234" i="2"/>
  <c r="A2235" i="2"/>
  <c r="B2235" i="2"/>
  <c r="C2235" i="2"/>
  <c r="D2235" i="2"/>
  <c r="E2235" i="2"/>
  <c r="A2236" i="2"/>
  <c r="B2236" i="2"/>
  <c r="C2236" i="2"/>
  <c r="D2236" i="2"/>
  <c r="E2236" i="2"/>
  <c r="A2237" i="2"/>
  <c r="B2237" i="2"/>
  <c r="C2237" i="2"/>
  <c r="D2237" i="2"/>
  <c r="E2237" i="2"/>
  <c r="A2238" i="2"/>
  <c r="B2238" i="2"/>
  <c r="C2238" i="2"/>
  <c r="D2238" i="2"/>
  <c r="E2238" i="2"/>
  <c r="A2239" i="2"/>
  <c r="B2239" i="2"/>
  <c r="C2239" i="2"/>
  <c r="D2239" i="2"/>
  <c r="E2239" i="2"/>
  <c r="A2240" i="2"/>
  <c r="B2240" i="2"/>
  <c r="C2240" i="2"/>
  <c r="D2240" i="2"/>
  <c r="E2240" i="2"/>
  <c r="A2241" i="2"/>
  <c r="B2241" i="2"/>
  <c r="C2241" i="2"/>
  <c r="D2241" i="2"/>
  <c r="E2241" i="2"/>
  <c r="A2242" i="2"/>
  <c r="B2242" i="2"/>
  <c r="C2242" i="2"/>
  <c r="D2242" i="2"/>
  <c r="E2242" i="2"/>
  <c r="A2243" i="2"/>
  <c r="B2243" i="2"/>
  <c r="C2243" i="2"/>
  <c r="D2243" i="2"/>
  <c r="E2243" i="2"/>
  <c r="A2244" i="2"/>
  <c r="B2244" i="2"/>
  <c r="C2244" i="2"/>
  <c r="D2244" i="2"/>
  <c r="E2244" i="2"/>
  <c r="A2245" i="2"/>
  <c r="B2245" i="2"/>
  <c r="C2245" i="2"/>
  <c r="D2245" i="2"/>
  <c r="E2245" i="2"/>
  <c r="A2246" i="2"/>
  <c r="B2246" i="2"/>
  <c r="C2246" i="2"/>
  <c r="D2246" i="2"/>
  <c r="E2246" i="2"/>
  <c r="A2247" i="2"/>
  <c r="B2247" i="2"/>
  <c r="C2247" i="2"/>
  <c r="D2247" i="2"/>
  <c r="E2247" i="2"/>
  <c r="A2248" i="2"/>
  <c r="B2248" i="2"/>
  <c r="C2248" i="2"/>
  <c r="D2248" i="2"/>
  <c r="E2248" i="2"/>
  <c r="A2249" i="2"/>
  <c r="B2249" i="2"/>
  <c r="C2249" i="2"/>
  <c r="D2249" i="2"/>
  <c r="E2249" i="2"/>
  <c r="A2250" i="2"/>
  <c r="B2250" i="2"/>
  <c r="C2250" i="2"/>
  <c r="D2250" i="2"/>
  <c r="E2250" i="2"/>
  <c r="A2251" i="2"/>
  <c r="B2251" i="2"/>
  <c r="C2251" i="2"/>
  <c r="D2251" i="2"/>
  <c r="E2251" i="2"/>
  <c r="A2252" i="2"/>
  <c r="B2252" i="2"/>
  <c r="C2252" i="2"/>
  <c r="D2252" i="2"/>
  <c r="E2252" i="2"/>
  <c r="A2253" i="2"/>
  <c r="B2253" i="2"/>
  <c r="C2253" i="2"/>
  <c r="D2253" i="2"/>
  <c r="E2253" i="2"/>
  <c r="A2254" i="2"/>
  <c r="B2254" i="2"/>
  <c r="C2254" i="2"/>
  <c r="D2254" i="2"/>
  <c r="E2254" i="2"/>
  <c r="A2255" i="2"/>
  <c r="B2255" i="2"/>
  <c r="C2255" i="2"/>
  <c r="D2255" i="2"/>
  <c r="E2255" i="2"/>
  <c r="A2256" i="2"/>
  <c r="B2256" i="2"/>
  <c r="C2256" i="2"/>
  <c r="D2256" i="2"/>
  <c r="E2256" i="2"/>
  <c r="A2257" i="2"/>
  <c r="B2257" i="2"/>
  <c r="C2257" i="2"/>
  <c r="D2257" i="2"/>
  <c r="E2257" i="2"/>
  <c r="A2258" i="2"/>
  <c r="B2258" i="2"/>
  <c r="C2258" i="2"/>
  <c r="D2258" i="2"/>
  <c r="E2258" i="2"/>
  <c r="A2259" i="2"/>
  <c r="B2259" i="2"/>
  <c r="C2259" i="2"/>
  <c r="D2259" i="2"/>
  <c r="E2259" i="2"/>
  <c r="A2260" i="2"/>
  <c r="B2260" i="2"/>
  <c r="C2260" i="2"/>
  <c r="D2260" i="2"/>
  <c r="E2260" i="2"/>
  <c r="A2261" i="2"/>
  <c r="B2261" i="2"/>
  <c r="C2261" i="2"/>
  <c r="D2261" i="2"/>
  <c r="E2261" i="2"/>
  <c r="A2262" i="2"/>
  <c r="B2262" i="2"/>
  <c r="C2262" i="2"/>
  <c r="D2262" i="2"/>
  <c r="E2262" i="2"/>
  <c r="A2263" i="2"/>
  <c r="B2263" i="2"/>
  <c r="C2263" i="2"/>
  <c r="D2263" i="2"/>
  <c r="E2263" i="2"/>
  <c r="A2264" i="2"/>
  <c r="B2264" i="2"/>
  <c r="C2264" i="2"/>
  <c r="D2264" i="2"/>
  <c r="E2264" i="2"/>
  <c r="A2265" i="2"/>
  <c r="B2265" i="2"/>
  <c r="C2265" i="2"/>
  <c r="D2265" i="2"/>
  <c r="E2265" i="2"/>
  <c r="A2266" i="2"/>
  <c r="B2266" i="2"/>
  <c r="C2266" i="2"/>
  <c r="D2266" i="2"/>
  <c r="E2266" i="2"/>
  <c r="A2267" i="2"/>
  <c r="B2267" i="2"/>
  <c r="C2267" i="2"/>
  <c r="D2267" i="2"/>
  <c r="E2267" i="2"/>
  <c r="A2268" i="2"/>
  <c r="B2268" i="2"/>
  <c r="C2268" i="2"/>
  <c r="D2268" i="2"/>
  <c r="E2268" i="2"/>
  <c r="A2269" i="2"/>
  <c r="B2269" i="2"/>
  <c r="C2269" i="2"/>
  <c r="D2269" i="2"/>
  <c r="E2269" i="2"/>
  <c r="A2270" i="2"/>
  <c r="B2270" i="2"/>
  <c r="C2270" i="2"/>
  <c r="D2270" i="2"/>
  <c r="E2270" i="2"/>
  <c r="A2271" i="2"/>
  <c r="B2271" i="2"/>
  <c r="C2271" i="2"/>
  <c r="D2271" i="2"/>
  <c r="E2271" i="2"/>
  <c r="A2272" i="2"/>
  <c r="B2272" i="2"/>
  <c r="C2272" i="2"/>
  <c r="D2272" i="2"/>
  <c r="E2272" i="2"/>
  <c r="A2273" i="2"/>
  <c r="B2273" i="2"/>
  <c r="C2273" i="2"/>
  <c r="D2273" i="2"/>
  <c r="E2273" i="2"/>
  <c r="A2274" i="2"/>
  <c r="B2274" i="2"/>
  <c r="C2274" i="2"/>
  <c r="D2274" i="2"/>
  <c r="E2274" i="2"/>
  <c r="A2275" i="2"/>
  <c r="B2275" i="2"/>
  <c r="C2275" i="2"/>
  <c r="D2275" i="2"/>
  <c r="E2275" i="2"/>
  <c r="A2276" i="2"/>
  <c r="B2276" i="2"/>
  <c r="C2276" i="2"/>
  <c r="D2276" i="2"/>
  <c r="E2276" i="2"/>
  <c r="A2277" i="2"/>
  <c r="B2277" i="2"/>
  <c r="C2277" i="2"/>
  <c r="D2277" i="2"/>
  <c r="E2277" i="2"/>
  <c r="A2278" i="2"/>
  <c r="B2278" i="2"/>
  <c r="C2278" i="2"/>
  <c r="D2278" i="2"/>
  <c r="E2278" i="2"/>
  <c r="A2279" i="2"/>
  <c r="B2279" i="2"/>
  <c r="C2279" i="2"/>
  <c r="D2279" i="2"/>
  <c r="E2279" i="2"/>
  <c r="A2280" i="2"/>
  <c r="B2280" i="2"/>
  <c r="C2280" i="2"/>
  <c r="D2280" i="2"/>
  <c r="E2280" i="2"/>
  <c r="A2281" i="2"/>
  <c r="B2281" i="2"/>
  <c r="C2281" i="2"/>
  <c r="D2281" i="2"/>
  <c r="E2281" i="2"/>
  <c r="A2282" i="2"/>
  <c r="B2282" i="2"/>
  <c r="C2282" i="2"/>
  <c r="D2282" i="2"/>
  <c r="E2282" i="2"/>
  <c r="A2283" i="2"/>
  <c r="B2283" i="2"/>
  <c r="C2283" i="2"/>
  <c r="D2283" i="2"/>
  <c r="E2283" i="2"/>
  <c r="A2284" i="2"/>
  <c r="B2284" i="2"/>
  <c r="C2284" i="2"/>
  <c r="D2284" i="2"/>
  <c r="E2284" i="2"/>
  <c r="A2285" i="2"/>
  <c r="B2285" i="2"/>
  <c r="C2285" i="2"/>
  <c r="D2285" i="2"/>
  <c r="E2285" i="2"/>
  <c r="A2286" i="2"/>
  <c r="B2286" i="2"/>
  <c r="C2286" i="2"/>
  <c r="D2286" i="2"/>
  <c r="E2286" i="2"/>
  <c r="A2287" i="2"/>
  <c r="B2287" i="2"/>
  <c r="C2287" i="2"/>
  <c r="D2287" i="2"/>
  <c r="E2287" i="2"/>
  <c r="A2288" i="2"/>
  <c r="B2288" i="2"/>
  <c r="C2288" i="2"/>
  <c r="D2288" i="2"/>
  <c r="E2288" i="2"/>
  <c r="A2289" i="2"/>
  <c r="B2289" i="2"/>
  <c r="C2289" i="2"/>
  <c r="D2289" i="2"/>
  <c r="E2289" i="2"/>
  <c r="A2290" i="2"/>
  <c r="B2290" i="2"/>
  <c r="C2290" i="2"/>
  <c r="D2290" i="2"/>
  <c r="E2290" i="2"/>
  <c r="A2291" i="2"/>
  <c r="B2291" i="2"/>
  <c r="C2291" i="2"/>
  <c r="D2291" i="2"/>
  <c r="E2291" i="2"/>
  <c r="A2292" i="2"/>
  <c r="B2292" i="2"/>
  <c r="C2292" i="2"/>
  <c r="D2292" i="2"/>
  <c r="E2292" i="2"/>
  <c r="A2293" i="2"/>
  <c r="B2293" i="2"/>
  <c r="C2293" i="2"/>
  <c r="D2293" i="2"/>
  <c r="E2293" i="2"/>
  <c r="A2294" i="2"/>
  <c r="B2294" i="2"/>
  <c r="C2294" i="2"/>
  <c r="D2294" i="2"/>
  <c r="E2294" i="2"/>
  <c r="A2295" i="2"/>
  <c r="B2295" i="2"/>
  <c r="C2295" i="2"/>
  <c r="D2295" i="2"/>
  <c r="E2295" i="2"/>
  <c r="A2296" i="2"/>
  <c r="B2296" i="2"/>
  <c r="C2296" i="2"/>
  <c r="D2296" i="2"/>
  <c r="E2296" i="2"/>
  <c r="A2297" i="2"/>
  <c r="B2297" i="2"/>
  <c r="C2297" i="2"/>
  <c r="D2297" i="2"/>
  <c r="E2297" i="2"/>
  <c r="A2298" i="2"/>
  <c r="B2298" i="2"/>
  <c r="C2298" i="2"/>
  <c r="D2298" i="2"/>
  <c r="E2298" i="2"/>
  <c r="A2299" i="2"/>
  <c r="B2299" i="2"/>
  <c r="C2299" i="2"/>
  <c r="D2299" i="2"/>
  <c r="E2299" i="2"/>
  <c r="A2300" i="2"/>
  <c r="B2300" i="2"/>
  <c r="C2300" i="2"/>
  <c r="D2300" i="2"/>
  <c r="E2300" i="2"/>
  <c r="A2301" i="2"/>
  <c r="B2301" i="2"/>
  <c r="C2301" i="2"/>
  <c r="D2301" i="2"/>
  <c r="E2301" i="2"/>
  <c r="A2302" i="2"/>
  <c r="B2302" i="2"/>
  <c r="C2302" i="2"/>
  <c r="D2302" i="2"/>
  <c r="E2302" i="2"/>
  <c r="A2303" i="2"/>
  <c r="B2303" i="2"/>
  <c r="C2303" i="2"/>
  <c r="D2303" i="2"/>
  <c r="E2303" i="2"/>
  <c r="A2304" i="2"/>
  <c r="B2304" i="2"/>
  <c r="C2304" i="2"/>
  <c r="D2304" i="2"/>
  <c r="E2304" i="2"/>
  <c r="A2305" i="2"/>
  <c r="B2305" i="2"/>
  <c r="C2305" i="2"/>
  <c r="D2305" i="2"/>
  <c r="E2305" i="2"/>
  <c r="A2306" i="2"/>
  <c r="B2306" i="2"/>
  <c r="C2306" i="2"/>
  <c r="D2306" i="2"/>
  <c r="E2306" i="2"/>
  <c r="A2307" i="2"/>
  <c r="B2307" i="2"/>
  <c r="C2307" i="2"/>
  <c r="D2307" i="2"/>
  <c r="E2307" i="2"/>
  <c r="A2308" i="2"/>
  <c r="B2308" i="2"/>
  <c r="C2308" i="2"/>
  <c r="D2308" i="2"/>
  <c r="E2308" i="2"/>
  <c r="A2309" i="2"/>
  <c r="B2309" i="2"/>
  <c r="C2309" i="2"/>
  <c r="D2309" i="2"/>
  <c r="E2309" i="2"/>
  <c r="A2310" i="2"/>
  <c r="B2310" i="2"/>
  <c r="C2310" i="2"/>
  <c r="D2310" i="2"/>
  <c r="E2310" i="2"/>
  <c r="A2311" i="2"/>
  <c r="B2311" i="2"/>
  <c r="C2311" i="2"/>
  <c r="D2311" i="2"/>
  <c r="E2311" i="2"/>
  <c r="A2312" i="2"/>
  <c r="B2312" i="2"/>
  <c r="C2312" i="2"/>
  <c r="D2312" i="2"/>
  <c r="E2312" i="2"/>
  <c r="A2313" i="2"/>
  <c r="B2313" i="2"/>
  <c r="C2313" i="2"/>
  <c r="D2313" i="2"/>
  <c r="E2313" i="2"/>
  <c r="A2314" i="2"/>
  <c r="B2314" i="2"/>
  <c r="C2314" i="2"/>
  <c r="D2314" i="2"/>
  <c r="E2314" i="2"/>
  <c r="A2315" i="2"/>
  <c r="B2315" i="2"/>
  <c r="C2315" i="2"/>
  <c r="D2315" i="2"/>
  <c r="E2315" i="2"/>
  <c r="A2316" i="2"/>
  <c r="B2316" i="2"/>
  <c r="C2316" i="2"/>
  <c r="D2316" i="2"/>
  <c r="E2316" i="2"/>
  <c r="A2317" i="2"/>
  <c r="B2317" i="2"/>
  <c r="C2317" i="2"/>
  <c r="D2317" i="2"/>
  <c r="E2317" i="2"/>
  <c r="A2318" i="2"/>
  <c r="B2318" i="2"/>
  <c r="C2318" i="2"/>
  <c r="D2318" i="2"/>
  <c r="E2318" i="2"/>
  <c r="A2319" i="2"/>
  <c r="B2319" i="2"/>
  <c r="C2319" i="2"/>
  <c r="D2319" i="2"/>
  <c r="E2319" i="2"/>
  <c r="A2320" i="2"/>
  <c r="B2320" i="2"/>
  <c r="C2320" i="2"/>
  <c r="D2320" i="2"/>
  <c r="E2320" i="2"/>
  <c r="A2321" i="2"/>
  <c r="B2321" i="2"/>
  <c r="C2321" i="2"/>
  <c r="D2321" i="2"/>
  <c r="E2321" i="2"/>
  <c r="A2322" i="2"/>
  <c r="B2322" i="2"/>
  <c r="C2322" i="2"/>
  <c r="D2322" i="2"/>
  <c r="E2322" i="2"/>
  <c r="A2323" i="2"/>
  <c r="B2323" i="2"/>
  <c r="C2323" i="2"/>
  <c r="D2323" i="2"/>
  <c r="E2323" i="2"/>
  <c r="A2324" i="2"/>
  <c r="B2324" i="2"/>
  <c r="C2324" i="2"/>
  <c r="D2324" i="2"/>
  <c r="E2324" i="2"/>
  <c r="A2325" i="2"/>
  <c r="B2325" i="2"/>
  <c r="C2325" i="2"/>
  <c r="D2325" i="2"/>
  <c r="E2325" i="2"/>
  <c r="A2326" i="2"/>
  <c r="B2326" i="2"/>
  <c r="C2326" i="2"/>
  <c r="D2326" i="2"/>
  <c r="E2326" i="2"/>
  <c r="A2327" i="2"/>
  <c r="B2327" i="2"/>
  <c r="C2327" i="2"/>
  <c r="D2327" i="2"/>
  <c r="E2327" i="2"/>
  <c r="A2328" i="2"/>
  <c r="B2328" i="2"/>
  <c r="C2328" i="2"/>
  <c r="D2328" i="2"/>
  <c r="E2328" i="2"/>
  <c r="A2329" i="2"/>
  <c r="B2329" i="2"/>
  <c r="C2329" i="2"/>
  <c r="D2329" i="2"/>
  <c r="E2329" i="2"/>
  <c r="A2330" i="2"/>
  <c r="B2330" i="2"/>
  <c r="C2330" i="2"/>
  <c r="D2330" i="2"/>
  <c r="E2330" i="2"/>
  <c r="A2331" i="2"/>
  <c r="B2331" i="2"/>
  <c r="C2331" i="2"/>
  <c r="D2331" i="2"/>
  <c r="E2331" i="2"/>
  <c r="A2332" i="2"/>
  <c r="B2332" i="2"/>
  <c r="C2332" i="2"/>
  <c r="D2332" i="2"/>
  <c r="E2332" i="2"/>
  <c r="A2333" i="2"/>
  <c r="B2333" i="2"/>
  <c r="C2333" i="2"/>
  <c r="D2333" i="2"/>
  <c r="E2333" i="2"/>
  <c r="A2334" i="2"/>
  <c r="B2334" i="2"/>
  <c r="C2334" i="2"/>
  <c r="D2334" i="2"/>
  <c r="E2334" i="2"/>
  <c r="A2335" i="2"/>
  <c r="B2335" i="2"/>
  <c r="C2335" i="2"/>
  <c r="D2335" i="2"/>
  <c r="E2335" i="2"/>
  <c r="A2336" i="2"/>
  <c r="B2336" i="2"/>
  <c r="C2336" i="2"/>
  <c r="D2336" i="2"/>
  <c r="E2336" i="2"/>
  <c r="A2337" i="2"/>
  <c r="B2337" i="2"/>
  <c r="C2337" i="2"/>
  <c r="D2337" i="2"/>
  <c r="E2337" i="2"/>
  <c r="A2338" i="2"/>
  <c r="B2338" i="2"/>
  <c r="C2338" i="2"/>
  <c r="D2338" i="2"/>
  <c r="E2338" i="2"/>
  <c r="A2339" i="2"/>
  <c r="B2339" i="2"/>
  <c r="C2339" i="2"/>
  <c r="D2339" i="2"/>
  <c r="E2339" i="2"/>
  <c r="A2340" i="2"/>
  <c r="B2340" i="2"/>
  <c r="C2340" i="2"/>
  <c r="D2340" i="2"/>
  <c r="E2340" i="2"/>
  <c r="A2341" i="2"/>
  <c r="B2341" i="2"/>
  <c r="C2341" i="2"/>
  <c r="D2341" i="2"/>
  <c r="E2341" i="2"/>
  <c r="A2342" i="2"/>
  <c r="B2342" i="2"/>
  <c r="C2342" i="2"/>
  <c r="D2342" i="2"/>
  <c r="E2342" i="2"/>
  <c r="A2343" i="2"/>
  <c r="B2343" i="2"/>
  <c r="C2343" i="2"/>
  <c r="D2343" i="2"/>
  <c r="E2343" i="2"/>
  <c r="A2344" i="2"/>
  <c r="B2344" i="2"/>
  <c r="C2344" i="2"/>
  <c r="D2344" i="2"/>
  <c r="E2344" i="2"/>
  <c r="A2345" i="2"/>
  <c r="B2345" i="2"/>
  <c r="C2345" i="2"/>
  <c r="D2345" i="2"/>
  <c r="E2345" i="2"/>
  <c r="A2346" i="2"/>
  <c r="B2346" i="2"/>
  <c r="C2346" i="2"/>
  <c r="D2346" i="2"/>
  <c r="E2346" i="2"/>
  <c r="A2347" i="2"/>
  <c r="B2347" i="2"/>
  <c r="C2347" i="2"/>
  <c r="D2347" i="2"/>
  <c r="E2347" i="2"/>
  <c r="A2348" i="2"/>
  <c r="B2348" i="2"/>
  <c r="C2348" i="2"/>
  <c r="D2348" i="2"/>
  <c r="E2348" i="2"/>
  <c r="A2349" i="2"/>
  <c r="B2349" i="2"/>
  <c r="C2349" i="2"/>
  <c r="D2349" i="2"/>
  <c r="E2349" i="2"/>
  <c r="A2350" i="2"/>
  <c r="B2350" i="2"/>
  <c r="C2350" i="2"/>
  <c r="D2350" i="2"/>
  <c r="E2350" i="2"/>
  <c r="A2351" i="2"/>
  <c r="B2351" i="2"/>
  <c r="C2351" i="2"/>
  <c r="D2351" i="2"/>
  <c r="E2351" i="2"/>
  <c r="A2352" i="2"/>
  <c r="B2352" i="2"/>
  <c r="C2352" i="2"/>
  <c r="D2352" i="2"/>
  <c r="E2352" i="2"/>
  <c r="A2353" i="2"/>
  <c r="B2353" i="2"/>
  <c r="C2353" i="2"/>
  <c r="D2353" i="2"/>
  <c r="E2353" i="2"/>
  <c r="A2354" i="2"/>
  <c r="B2354" i="2"/>
  <c r="C2354" i="2"/>
  <c r="D2354" i="2"/>
  <c r="E2354" i="2"/>
  <c r="A2355" i="2"/>
  <c r="B2355" i="2"/>
  <c r="C2355" i="2"/>
  <c r="D2355" i="2"/>
  <c r="E2355" i="2"/>
  <c r="A2356" i="2"/>
  <c r="B2356" i="2"/>
  <c r="C2356" i="2"/>
  <c r="D2356" i="2"/>
  <c r="E2356" i="2"/>
  <c r="A2357" i="2"/>
  <c r="B2357" i="2"/>
  <c r="C2357" i="2"/>
  <c r="D2357" i="2"/>
  <c r="E2357" i="2"/>
  <c r="A2358" i="2"/>
  <c r="B2358" i="2"/>
  <c r="C2358" i="2"/>
  <c r="D2358" i="2"/>
  <c r="E2358" i="2"/>
  <c r="A2359" i="2"/>
  <c r="B2359" i="2"/>
  <c r="C2359" i="2"/>
  <c r="D2359" i="2"/>
  <c r="E2359" i="2"/>
  <c r="A2360" i="2"/>
  <c r="B2360" i="2"/>
  <c r="C2360" i="2"/>
  <c r="D2360" i="2"/>
  <c r="E2360" i="2"/>
  <c r="A2361" i="2"/>
  <c r="B2361" i="2"/>
  <c r="C2361" i="2"/>
  <c r="D2361" i="2"/>
  <c r="E2361" i="2"/>
  <c r="A2362" i="2"/>
  <c r="B2362" i="2"/>
  <c r="C2362" i="2"/>
  <c r="D2362" i="2"/>
  <c r="E2362" i="2"/>
  <c r="A2363" i="2"/>
  <c r="B2363" i="2"/>
  <c r="C2363" i="2"/>
  <c r="D2363" i="2"/>
  <c r="E2363" i="2"/>
  <c r="A2364" i="2"/>
  <c r="B2364" i="2"/>
  <c r="C2364" i="2"/>
  <c r="D2364" i="2"/>
  <c r="E2364" i="2"/>
  <c r="A2365" i="2"/>
  <c r="B2365" i="2"/>
  <c r="C2365" i="2"/>
  <c r="D2365" i="2"/>
  <c r="E2365" i="2"/>
  <c r="A2366" i="2"/>
  <c r="B2366" i="2"/>
  <c r="C2366" i="2"/>
  <c r="D2366" i="2"/>
  <c r="E2366" i="2"/>
  <c r="A2367" i="2"/>
  <c r="B2367" i="2"/>
  <c r="C2367" i="2"/>
  <c r="D2367" i="2"/>
  <c r="E2367" i="2"/>
  <c r="A2368" i="2"/>
  <c r="B2368" i="2"/>
  <c r="C2368" i="2"/>
  <c r="D2368" i="2"/>
  <c r="E2368" i="2"/>
  <c r="A2369" i="2"/>
  <c r="B2369" i="2"/>
  <c r="C2369" i="2"/>
  <c r="D2369" i="2"/>
  <c r="E2369" i="2"/>
  <c r="A2370" i="2"/>
  <c r="B2370" i="2"/>
  <c r="C2370" i="2"/>
  <c r="D2370" i="2"/>
  <c r="E2370" i="2"/>
  <c r="A2371" i="2"/>
  <c r="B2371" i="2"/>
  <c r="C2371" i="2"/>
  <c r="D2371" i="2"/>
  <c r="E2371" i="2"/>
  <c r="A2372" i="2"/>
  <c r="B2372" i="2"/>
  <c r="C2372" i="2"/>
  <c r="D2372" i="2"/>
  <c r="E2372" i="2"/>
  <c r="A2373" i="2"/>
  <c r="B2373" i="2"/>
  <c r="C2373" i="2"/>
  <c r="D2373" i="2"/>
  <c r="E2373" i="2"/>
  <c r="A2374" i="2"/>
  <c r="B2374" i="2"/>
  <c r="C2374" i="2"/>
  <c r="D2374" i="2"/>
  <c r="E2374" i="2"/>
  <c r="A2375" i="2"/>
  <c r="B2375" i="2"/>
  <c r="C2375" i="2"/>
  <c r="D2375" i="2"/>
  <c r="E2375" i="2"/>
  <c r="A2376" i="2"/>
  <c r="B2376" i="2"/>
  <c r="C2376" i="2"/>
  <c r="D2376" i="2"/>
  <c r="E2376" i="2"/>
  <c r="A2377" i="2"/>
  <c r="B2377" i="2"/>
  <c r="C2377" i="2"/>
  <c r="D2377" i="2"/>
  <c r="E2377" i="2"/>
  <c r="A2378" i="2"/>
  <c r="B2378" i="2"/>
  <c r="C2378" i="2"/>
  <c r="D2378" i="2"/>
  <c r="E2378" i="2"/>
  <c r="A2379" i="2"/>
  <c r="B2379" i="2"/>
  <c r="C2379" i="2"/>
  <c r="D2379" i="2"/>
  <c r="E2379" i="2"/>
  <c r="A2380" i="2"/>
  <c r="B2380" i="2"/>
  <c r="C2380" i="2"/>
  <c r="D2380" i="2"/>
  <c r="E2380" i="2"/>
  <c r="A2381" i="2"/>
  <c r="B2381" i="2"/>
  <c r="C2381" i="2"/>
  <c r="D2381" i="2"/>
  <c r="E2381" i="2"/>
  <c r="A2382" i="2"/>
  <c r="B2382" i="2"/>
  <c r="C2382" i="2"/>
  <c r="D2382" i="2"/>
  <c r="E2382" i="2"/>
  <c r="A2383" i="2"/>
  <c r="B2383" i="2"/>
  <c r="C2383" i="2"/>
  <c r="D2383" i="2"/>
  <c r="E2383" i="2"/>
  <c r="A2384" i="2"/>
  <c r="B2384" i="2"/>
  <c r="C2384" i="2"/>
  <c r="D2384" i="2"/>
  <c r="E2384" i="2"/>
  <c r="A2385" i="2"/>
  <c r="B2385" i="2"/>
  <c r="C2385" i="2"/>
  <c r="D2385" i="2"/>
  <c r="E2385" i="2"/>
  <c r="A2386" i="2"/>
  <c r="B2386" i="2"/>
  <c r="C2386" i="2"/>
  <c r="D2386" i="2"/>
  <c r="E2386" i="2"/>
  <c r="A2387" i="2"/>
  <c r="B2387" i="2"/>
  <c r="C2387" i="2"/>
  <c r="D2387" i="2"/>
  <c r="E2387" i="2"/>
  <c r="A2388" i="2"/>
  <c r="B2388" i="2"/>
  <c r="C2388" i="2"/>
  <c r="D2388" i="2"/>
  <c r="E2388" i="2"/>
  <c r="A2389" i="2"/>
  <c r="B2389" i="2"/>
  <c r="C2389" i="2"/>
  <c r="D2389" i="2"/>
  <c r="E2389" i="2"/>
  <c r="A2390" i="2"/>
  <c r="B2390" i="2"/>
  <c r="C2390" i="2"/>
  <c r="D2390" i="2"/>
  <c r="E2390" i="2"/>
  <c r="A2391" i="2"/>
  <c r="B2391" i="2"/>
  <c r="C2391" i="2"/>
  <c r="D2391" i="2"/>
  <c r="E2391" i="2"/>
  <c r="A2392" i="2"/>
  <c r="B2392" i="2"/>
  <c r="C2392" i="2"/>
  <c r="D2392" i="2"/>
  <c r="E2392" i="2"/>
  <c r="A2393" i="2"/>
  <c r="B2393" i="2"/>
  <c r="C2393" i="2"/>
  <c r="D2393" i="2"/>
  <c r="E2393" i="2"/>
  <c r="A2394" i="2"/>
  <c r="B2394" i="2"/>
  <c r="C2394" i="2"/>
  <c r="D2394" i="2"/>
  <c r="E2394" i="2"/>
  <c r="A2395" i="2"/>
  <c r="B2395" i="2"/>
  <c r="C2395" i="2"/>
  <c r="D2395" i="2"/>
  <c r="E2395" i="2"/>
  <c r="A2396" i="2"/>
  <c r="B2396" i="2"/>
  <c r="C2396" i="2"/>
  <c r="D2396" i="2"/>
  <c r="E2396" i="2"/>
  <c r="A2397" i="2"/>
  <c r="B2397" i="2"/>
  <c r="C2397" i="2"/>
  <c r="D2397" i="2"/>
  <c r="E2397" i="2"/>
  <c r="A2398" i="2"/>
  <c r="B2398" i="2"/>
  <c r="C2398" i="2"/>
  <c r="D2398" i="2"/>
  <c r="E2398" i="2"/>
  <c r="A2399" i="2"/>
  <c r="B2399" i="2"/>
  <c r="C2399" i="2"/>
  <c r="D2399" i="2"/>
  <c r="E2399" i="2"/>
  <c r="A2400" i="2"/>
  <c r="B2400" i="2"/>
  <c r="C2400" i="2"/>
  <c r="D2400" i="2"/>
  <c r="E2400" i="2"/>
  <c r="A2401" i="2"/>
  <c r="B2401" i="2"/>
  <c r="C2401" i="2"/>
  <c r="D2401" i="2"/>
  <c r="E2401" i="2"/>
  <c r="A2402" i="2"/>
  <c r="B2402" i="2"/>
  <c r="C2402" i="2"/>
  <c r="D2402" i="2"/>
  <c r="E2402" i="2"/>
  <c r="A2403" i="2"/>
  <c r="B2403" i="2"/>
  <c r="C2403" i="2"/>
  <c r="D2403" i="2"/>
  <c r="E2403" i="2"/>
  <c r="A2404" i="2"/>
  <c r="B2404" i="2"/>
  <c r="C2404" i="2"/>
  <c r="D2404" i="2"/>
  <c r="E2404" i="2"/>
  <c r="A2405" i="2"/>
  <c r="B2405" i="2"/>
  <c r="C2405" i="2"/>
  <c r="D2405" i="2"/>
  <c r="E2405" i="2"/>
  <c r="A2406" i="2"/>
  <c r="B2406" i="2"/>
  <c r="C2406" i="2"/>
  <c r="D2406" i="2"/>
  <c r="E2406" i="2"/>
  <c r="A2407" i="2"/>
  <c r="B2407" i="2"/>
  <c r="C2407" i="2"/>
  <c r="D2407" i="2"/>
  <c r="E2407" i="2"/>
  <c r="A2408" i="2"/>
  <c r="B2408" i="2"/>
  <c r="C2408" i="2"/>
  <c r="D2408" i="2"/>
  <c r="E2408" i="2"/>
  <c r="A2409" i="2"/>
  <c r="B2409" i="2"/>
  <c r="C2409" i="2"/>
  <c r="D2409" i="2"/>
  <c r="E2409" i="2"/>
  <c r="A2410" i="2"/>
  <c r="B2410" i="2"/>
  <c r="C2410" i="2"/>
  <c r="D2410" i="2"/>
  <c r="E2410" i="2"/>
  <c r="A2411" i="2"/>
  <c r="B2411" i="2"/>
  <c r="C2411" i="2"/>
  <c r="D2411" i="2"/>
  <c r="E2411" i="2"/>
  <c r="A2412" i="2"/>
  <c r="B2412" i="2"/>
  <c r="C2412" i="2"/>
  <c r="D2412" i="2"/>
  <c r="E2412" i="2"/>
  <c r="A2413" i="2"/>
  <c r="B2413" i="2"/>
  <c r="C2413" i="2"/>
  <c r="D2413" i="2"/>
  <c r="E2413" i="2"/>
  <c r="A2414" i="2"/>
  <c r="B2414" i="2"/>
  <c r="C2414" i="2"/>
  <c r="D2414" i="2"/>
  <c r="E2414" i="2"/>
  <c r="A2415" i="2"/>
  <c r="B2415" i="2"/>
  <c r="C2415" i="2"/>
  <c r="D2415" i="2"/>
  <c r="E2415" i="2"/>
  <c r="A2416" i="2"/>
  <c r="B2416" i="2"/>
  <c r="C2416" i="2"/>
  <c r="D2416" i="2"/>
  <c r="E2416" i="2"/>
  <c r="A2417" i="2"/>
  <c r="B2417" i="2"/>
  <c r="C2417" i="2"/>
  <c r="D2417" i="2"/>
  <c r="E2417" i="2"/>
  <c r="A2418" i="2"/>
  <c r="B2418" i="2"/>
  <c r="C2418" i="2"/>
  <c r="D2418" i="2"/>
  <c r="E2418" i="2"/>
  <c r="A2419" i="2"/>
  <c r="B2419" i="2"/>
  <c r="C2419" i="2"/>
  <c r="D2419" i="2"/>
  <c r="E2419" i="2"/>
  <c r="A2420" i="2"/>
  <c r="B2420" i="2"/>
  <c r="C2420" i="2"/>
  <c r="D2420" i="2"/>
  <c r="E2420" i="2"/>
  <c r="A2421" i="2"/>
  <c r="B2421" i="2"/>
  <c r="C2421" i="2"/>
  <c r="D2421" i="2"/>
  <c r="E2421" i="2"/>
  <c r="A2422" i="2"/>
  <c r="B2422" i="2"/>
  <c r="C2422" i="2"/>
  <c r="D2422" i="2"/>
  <c r="E2422" i="2"/>
  <c r="A2423" i="2"/>
  <c r="B2423" i="2"/>
  <c r="C2423" i="2"/>
  <c r="D2423" i="2"/>
  <c r="E2423" i="2"/>
  <c r="A2424" i="2"/>
  <c r="B2424" i="2"/>
  <c r="C2424" i="2"/>
  <c r="D2424" i="2"/>
  <c r="E2424" i="2"/>
  <c r="A2425" i="2"/>
  <c r="B2425" i="2"/>
  <c r="C2425" i="2"/>
  <c r="D2425" i="2"/>
  <c r="E2425" i="2"/>
  <c r="A2426" i="2"/>
  <c r="B2426" i="2"/>
  <c r="C2426" i="2"/>
  <c r="D2426" i="2"/>
  <c r="E2426" i="2"/>
  <c r="A2427" i="2"/>
  <c r="B2427" i="2"/>
  <c r="C2427" i="2"/>
  <c r="D2427" i="2"/>
  <c r="E2427" i="2"/>
  <c r="A2428" i="2"/>
  <c r="B2428" i="2"/>
  <c r="C2428" i="2"/>
  <c r="D2428" i="2"/>
  <c r="E2428" i="2"/>
  <c r="A2429" i="2"/>
  <c r="B2429" i="2"/>
  <c r="C2429" i="2"/>
  <c r="D2429" i="2"/>
  <c r="E2429" i="2"/>
  <c r="A2430" i="2"/>
  <c r="B2430" i="2"/>
  <c r="C2430" i="2"/>
  <c r="D2430" i="2"/>
  <c r="E2430" i="2"/>
  <c r="A2431" i="2"/>
  <c r="B2431" i="2"/>
  <c r="C2431" i="2"/>
  <c r="D2431" i="2"/>
  <c r="E2431" i="2"/>
  <c r="A2432" i="2"/>
  <c r="B2432" i="2"/>
  <c r="C2432" i="2"/>
  <c r="D2432" i="2"/>
  <c r="E2432" i="2"/>
  <c r="A2433" i="2"/>
  <c r="B2433" i="2"/>
  <c r="C2433" i="2"/>
  <c r="D2433" i="2"/>
  <c r="E2433" i="2"/>
  <c r="A2434" i="2"/>
  <c r="B2434" i="2"/>
  <c r="C2434" i="2"/>
  <c r="D2434" i="2"/>
  <c r="E2434" i="2"/>
  <c r="A2435" i="2"/>
  <c r="B2435" i="2"/>
  <c r="C2435" i="2"/>
  <c r="D2435" i="2"/>
  <c r="E2435" i="2"/>
  <c r="A2436" i="2"/>
  <c r="B2436" i="2"/>
  <c r="C2436" i="2"/>
  <c r="D2436" i="2"/>
  <c r="E2436" i="2"/>
  <c r="A2437" i="2"/>
  <c r="B2437" i="2"/>
  <c r="C2437" i="2"/>
  <c r="D2437" i="2"/>
  <c r="E2437" i="2"/>
  <c r="A2438" i="2"/>
  <c r="B2438" i="2"/>
  <c r="C2438" i="2"/>
  <c r="D2438" i="2"/>
  <c r="E2438" i="2"/>
  <c r="A2439" i="2"/>
  <c r="B2439" i="2"/>
  <c r="C2439" i="2"/>
  <c r="D2439" i="2"/>
  <c r="E2439" i="2"/>
  <c r="A2440" i="2"/>
  <c r="B2440" i="2"/>
  <c r="C2440" i="2"/>
  <c r="D2440" i="2"/>
  <c r="E2440" i="2"/>
  <c r="A2441" i="2"/>
  <c r="B2441" i="2"/>
  <c r="C2441" i="2"/>
  <c r="D2441" i="2"/>
  <c r="E2441" i="2"/>
  <c r="A2442" i="2"/>
  <c r="B2442" i="2"/>
  <c r="C2442" i="2"/>
  <c r="D2442" i="2"/>
  <c r="E2442" i="2"/>
  <c r="A2443" i="2"/>
  <c r="B2443" i="2"/>
  <c r="C2443" i="2"/>
  <c r="D2443" i="2"/>
  <c r="E2443" i="2"/>
  <c r="A2444" i="2"/>
  <c r="B2444" i="2"/>
  <c r="C2444" i="2"/>
  <c r="D2444" i="2"/>
  <c r="E2444" i="2"/>
  <c r="A2445" i="2"/>
  <c r="B2445" i="2"/>
  <c r="C2445" i="2"/>
  <c r="D2445" i="2"/>
  <c r="E2445" i="2"/>
  <c r="A2446" i="2"/>
  <c r="B2446" i="2"/>
  <c r="C2446" i="2"/>
  <c r="D2446" i="2"/>
  <c r="E2446" i="2"/>
  <c r="A2447" i="2"/>
  <c r="B2447" i="2"/>
  <c r="C2447" i="2"/>
  <c r="D2447" i="2"/>
  <c r="E2447" i="2"/>
  <c r="A2448" i="2"/>
  <c r="B2448" i="2"/>
  <c r="C2448" i="2"/>
  <c r="D2448" i="2"/>
  <c r="E2448" i="2"/>
  <c r="A2449" i="2"/>
  <c r="B2449" i="2"/>
  <c r="C2449" i="2"/>
  <c r="D2449" i="2"/>
  <c r="E2449" i="2"/>
  <c r="A2450" i="2"/>
  <c r="B2450" i="2"/>
  <c r="C2450" i="2"/>
  <c r="D2450" i="2"/>
  <c r="E2450" i="2"/>
  <c r="A2451" i="2"/>
  <c r="B2451" i="2"/>
  <c r="C2451" i="2"/>
  <c r="D2451" i="2"/>
  <c r="E2451" i="2"/>
  <c r="A2452" i="2"/>
  <c r="B2452" i="2"/>
  <c r="C2452" i="2"/>
  <c r="D2452" i="2"/>
  <c r="E2452" i="2"/>
  <c r="A2453" i="2"/>
  <c r="B2453" i="2"/>
  <c r="C2453" i="2"/>
  <c r="D2453" i="2"/>
  <c r="E2453" i="2"/>
  <c r="A2454" i="2"/>
  <c r="B2454" i="2"/>
  <c r="C2454" i="2"/>
  <c r="D2454" i="2"/>
  <c r="E2454" i="2"/>
  <c r="A2455" i="2"/>
  <c r="B2455" i="2"/>
  <c r="C2455" i="2"/>
  <c r="D2455" i="2"/>
  <c r="E2455" i="2"/>
  <c r="A2456" i="2"/>
  <c r="B2456" i="2"/>
  <c r="C2456" i="2"/>
  <c r="D2456" i="2"/>
  <c r="E2456" i="2"/>
  <c r="A2457" i="2"/>
  <c r="B2457" i="2"/>
  <c r="C2457" i="2"/>
  <c r="D2457" i="2"/>
  <c r="E2457" i="2"/>
  <c r="A2458" i="2"/>
  <c r="B2458" i="2"/>
  <c r="C2458" i="2"/>
  <c r="D2458" i="2"/>
  <c r="E2458" i="2"/>
  <c r="A2459" i="2"/>
  <c r="B2459" i="2"/>
  <c r="C2459" i="2"/>
  <c r="D2459" i="2"/>
  <c r="E2459" i="2"/>
  <c r="A2460" i="2"/>
  <c r="B2460" i="2"/>
  <c r="C2460" i="2"/>
  <c r="D2460" i="2"/>
  <c r="E2460" i="2"/>
  <c r="A2461" i="2"/>
  <c r="B2461" i="2"/>
  <c r="C2461" i="2"/>
  <c r="D2461" i="2"/>
  <c r="E2461" i="2"/>
  <c r="A2462" i="2"/>
  <c r="B2462" i="2"/>
  <c r="C2462" i="2"/>
  <c r="D2462" i="2"/>
  <c r="E2462" i="2"/>
  <c r="A2463" i="2"/>
  <c r="B2463" i="2"/>
  <c r="C2463" i="2"/>
  <c r="D2463" i="2"/>
  <c r="E2463" i="2"/>
  <c r="A2464" i="2"/>
  <c r="B2464" i="2"/>
  <c r="C2464" i="2"/>
  <c r="D2464" i="2"/>
  <c r="E2464" i="2"/>
  <c r="A2465" i="2"/>
  <c r="B2465" i="2"/>
  <c r="C2465" i="2"/>
  <c r="D2465" i="2"/>
  <c r="E2465" i="2"/>
  <c r="A2466" i="2"/>
  <c r="B2466" i="2"/>
  <c r="C2466" i="2"/>
  <c r="D2466" i="2"/>
  <c r="E2466" i="2"/>
  <c r="A2467" i="2"/>
  <c r="B2467" i="2"/>
  <c r="C2467" i="2"/>
  <c r="D2467" i="2"/>
  <c r="E2467" i="2"/>
  <c r="A2468" i="2"/>
  <c r="B2468" i="2"/>
  <c r="C2468" i="2"/>
  <c r="D2468" i="2"/>
  <c r="E2468" i="2"/>
  <c r="A2469" i="2"/>
  <c r="B2469" i="2"/>
  <c r="C2469" i="2"/>
  <c r="D2469" i="2"/>
  <c r="E2469" i="2"/>
  <c r="A2470" i="2"/>
  <c r="B2470" i="2"/>
  <c r="C2470" i="2"/>
  <c r="D2470" i="2"/>
  <c r="E2470" i="2"/>
  <c r="A2471" i="2"/>
  <c r="B2471" i="2"/>
  <c r="C2471" i="2"/>
  <c r="D2471" i="2"/>
  <c r="E2471" i="2"/>
  <c r="A2472" i="2"/>
  <c r="B2472" i="2"/>
  <c r="C2472" i="2"/>
  <c r="D2472" i="2"/>
  <c r="E2472" i="2"/>
  <c r="A2473" i="2"/>
  <c r="B2473" i="2"/>
  <c r="C2473" i="2"/>
  <c r="D2473" i="2"/>
  <c r="E2473" i="2"/>
  <c r="A2474" i="2"/>
  <c r="B2474" i="2"/>
  <c r="C2474" i="2"/>
  <c r="D2474" i="2"/>
  <c r="E2474" i="2"/>
  <c r="A2475" i="2"/>
  <c r="B2475" i="2"/>
  <c r="C2475" i="2"/>
  <c r="D2475" i="2"/>
  <c r="E2475" i="2"/>
  <c r="A2476" i="2"/>
  <c r="B2476" i="2"/>
  <c r="C2476" i="2"/>
  <c r="D2476" i="2"/>
  <c r="E2476" i="2"/>
  <c r="A2477" i="2"/>
  <c r="B2477" i="2"/>
  <c r="C2477" i="2"/>
  <c r="D2477" i="2"/>
  <c r="E2477" i="2"/>
  <c r="A2478" i="2"/>
  <c r="B2478" i="2"/>
  <c r="C2478" i="2"/>
  <c r="D2478" i="2"/>
  <c r="E2478" i="2"/>
  <c r="A2479" i="2"/>
  <c r="B2479" i="2"/>
  <c r="C2479" i="2"/>
  <c r="D2479" i="2"/>
  <c r="E2479" i="2"/>
  <c r="A2480" i="2"/>
  <c r="B2480" i="2"/>
  <c r="C2480" i="2"/>
  <c r="D2480" i="2"/>
  <c r="E2480" i="2"/>
  <c r="A2481" i="2"/>
  <c r="B2481" i="2"/>
  <c r="C2481" i="2"/>
  <c r="D2481" i="2"/>
  <c r="E2481" i="2"/>
  <c r="A2482" i="2"/>
  <c r="B2482" i="2"/>
  <c r="C2482" i="2"/>
  <c r="D2482" i="2"/>
  <c r="E2482" i="2"/>
  <c r="A2483" i="2"/>
  <c r="B2483" i="2"/>
  <c r="C2483" i="2"/>
  <c r="D2483" i="2"/>
  <c r="E2483" i="2"/>
  <c r="A2484" i="2"/>
  <c r="B2484" i="2"/>
  <c r="C2484" i="2"/>
  <c r="D2484" i="2"/>
  <c r="E2484" i="2"/>
  <c r="A2485" i="2"/>
  <c r="B2485" i="2"/>
  <c r="C2485" i="2"/>
  <c r="D2485" i="2"/>
  <c r="E2485" i="2"/>
  <c r="A2486" i="2"/>
  <c r="B2486" i="2"/>
  <c r="C2486" i="2"/>
  <c r="D2486" i="2"/>
  <c r="E2486" i="2"/>
  <c r="A2487" i="2"/>
  <c r="B2487" i="2"/>
  <c r="C2487" i="2"/>
  <c r="D2487" i="2"/>
  <c r="E2487" i="2"/>
  <c r="A2488" i="2"/>
  <c r="B2488" i="2"/>
  <c r="C2488" i="2"/>
  <c r="D2488" i="2"/>
  <c r="E2488" i="2"/>
  <c r="A2489" i="2"/>
  <c r="B2489" i="2"/>
  <c r="C2489" i="2"/>
  <c r="D2489" i="2"/>
  <c r="E2489" i="2"/>
  <c r="A2490" i="2"/>
  <c r="B2490" i="2"/>
  <c r="C2490" i="2"/>
  <c r="D2490" i="2"/>
  <c r="E2490" i="2"/>
  <c r="A2491" i="2"/>
  <c r="B2491" i="2"/>
  <c r="C2491" i="2"/>
  <c r="D2491" i="2"/>
  <c r="E2491" i="2"/>
  <c r="A2492" i="2"/>
  <c r="B2492" i="2"/>
  <c r="C2492" i="2"/>
  <c r="D2492" i="2"/>
  <c r="E2492" i="2"/>
  <c r="A2493" i="2"/>
  <c r="B2493" i="2"/>
  <c r="C2493" i="2"/>
  <c r="D2493" i="2"/>
  <c r="E2493" i="2"/>
  <c r="A2494" i="2"/>
  <c r="B2494" i="2"/>
  <c r="C2494" i="2"/>
  <c r="D2494" i="2"/>
  <c r="E2494" i="2"/>
  <c r="A2495" i="2"/>
  <c r="B2495" i="2"/>
  <c r="C2495" i="2"/>
  <c r="D2495" i="2"/>
  <c r="E2495" i="2"/>
  <c r="A2496" i="2"/>
  <c r="B2496" i="2"/>
  <c r="C2496" i="2"/>
  <c r="D2496" i="2"/>
  <c r="E2496" i="2"/>
  <c r="A2497" i="2"/>
  <c r="B2497" i="2"/>
  <c r="C2497" i="2"/>
  <c r="D2497" i="2"/>
  <c r="E2497" i="2"/>
  <c r="A2498" i="2"/>
  <c r="B2498" i="2"/>
  <c r="C2498" i="2"/>
  <c r="D2498" i="2"/>
  <c r="E2498" i="2"/>
  <c r="A2499" i="2"/>
  <c r="B2499" i="2"/>
  <c r="C2499" i="2"/>
  <c r="D2499" i="2"/>
  <c r="E2499" i="2"/>
  <c r="A2500" i="2"/>
  <c r="B2500" i="2"/>
  <c r="C2500" i="2"/>
  <c r="D2500" i="2"/>
  <c r="E2500" i="2"/>
  <c r="A2501" i="2"/>
  <c r="B2501" i="2"/>
  <c r="C2501" i="2"/>
  <c r="D2501" i="2"/>
  <c r="E2501" i="2"/>
  <c r="A2502" i="2"/>
  <c r="B2502" i="2"/>
  <c r="C2502" i="2"/>
  <c r="D2502" i="2"/>
  <c r="E2502" i="2"/>
  <c r="A2503" i="2"/>
  <c r="B2503" i="2"/>
  <c r="C2503" i="2"/>
  <c r="D2503" i="2"/>
  <c r="E2503" i="2"/>
  <c r="A2504" i="2"/>
  <c r="B2504" i="2"/>
  <c r="C2504" i="2"/>
  <c r="D2504" i="2"/>
  <c r="E2504" i="2"/>
  <c r="A2505" i="2"/>
  <c r="B2505" i="2"/>
  <c r="C2505" i="2"/>
  <c r="D2505" i="2"/>
  <c r="E2505" i="2"/>
  <c r="A2506" i="2"/>
  <c r="B2506" i="2"/>
  <c r="C2506" i="2"/>
  <c r="D2506" i="2"/>
  <c r="E2506" i="2"/>
  <c r="A2507" i="2"/>
  <c r="B2507" i="2"/>
  <c r="C2507" i="2"/>
  <c r="D2507" i="2"/>
  <c r="E2507" i="2"/>
  <c r="A2508" i="2"/>
  <c r="B2508" i="2"/>
  <c r="C2508" i="2"/>
  <c r="D2508" i="2"/>
  <c r="E2508" i="2"/>
  <c r="A2509" i="2"/>
  <c r="B2509" i="2"/>
  <c r="C2509" i="2"/>
  <c r="D2509" i="2"/>
  <c r="E2509" i="2"/>
  <c r="A2510" i="2"/>
  <c r="B2510" i="2"/>
  <c r="C2510" i="2"/>
  <c r="D2510" i="2"/>
  <c r="E2510" i="2"/>
  <c r="A2511" i="2"/>
  <c r="B2511" i="2"/>
  <c r="C2511" i="2"/>
  <c r="D2511" i="2"/>
  <c r="E2511" i="2"/>
  <c r="A2512" i="2"/>
  <c r="B2512" i="2"/>
  <c r="C2512" i="2"/>
  <c r="D2512" i="2"/>
  <c r="E2512" i="2"/>
  <c r="A2513" i="2"/>
  <c r="B2513" i="2"/>
  <c r="C2513" i="2"/>
  <c r="D2513" i="2"/>
  <c r="E2513" i="2"/>
  <c r="A2514" i="2"/>
  <c r="B2514" i="2"/>
  <c r="C2514" i="2"/>
  <c r="D2514" i="2"/>
  <c r="E2514" i="2"/>
  <c r="A2515" i="2"/>
  <c r="B2515" i="2"/>
  <c r="C2515" i="2"/>
  <c r="D2515" i="2"/>
  <c r="E2515" i="2"/>
  <c r="A2516" i="2"/>
  <c r="B2516" i="2"/>
  <c r="C2516" i="2"/>
  <c r="D2516" i="2"/>
  <c r="E2516" i="2"/>
  <c r="A2517" i="2"/>
  <c r="B2517" i="2"/>
  <c r="C2517" i="2"/>
  <c r="D2517" i="2"/>
  <c r="E2517" i="2"/>
  <c r="A2518" i="2"/>
  <c r="B2518" i="2"/>
  <c r="C2518" i="2"/>
  <c r="D2518" i="2"/>
  <c r="E2518" i="2"/>
  <c r="A2519" i="2"/>
  <c r="B2519" i="2"/>
  <c r="C2519" i="2"/>
  <c r="D2519" i="2"/>
  <c r="E2519" i="2"/>
  <c r="A2520" i="2"/>
  <c r="B2520" i="2"/>
  <c r="C2520" i="2"/>
  <c r="D2520" i="2"/>
  <c r="E2520" i="2"/>
  <c r="A2521" i="2"/>
  <c r="B2521" i="2"/>
  <c r="C2521" i="2"/>
  <c r="D2521" i="2"/>
  <c r="E2521" i="2"/>
  <c r="A2522" i="2"/>
  <c r="B2522" i="2"/>
  <c r="C2522" i="2"/>
  <c r="D2522" i="2"/>
  <c r="E2522" i="2"/>
  <c r="A2523" i="2"/>
  <c r="B2523" i="2"/>
  <c r="C2523" i="2"/>
  <c r="D2523" i="2"/>
  <c r="E2523" i="2"/>
  <c r="A2524" i="2"/>
  <c r="B2524" i="2"/>
  <c r="C2524" i="2"/>
  <c r="D2524" i="2"/>
  <c r="E2524" i="2"/>
  <c r="A2525" i="2"/>
  <c r="B2525" i="2"/>
  <c r="C2525" i="2"/>
  <c r="D2525" i="2"/>
  <c r="E2525" i="2"/>
  <c r="A2526" i="2"/>
  <c r="B2526" i="2"/>
  <c r="C2526" i="2"/>
  <c r="D2526" i="2"/>
  <c r="E2526" i="2"/>
  <c r="A2527" i="2"/>
  <c r="B2527" i="2"/>
  <c r="C2527" i="2"/>
  <c r="D2527" i="2"/>
  <c r="E2527" i="2"/>
  <c r="A2528" i="2"/>
  <c r="B2528" i="2"/>
  <c r="C2528" i="2"/>
  <c r="D2528" i="2"/>
  <c r="E2528" i="2"/>
  <c r="A2529" i="2"/>
  <c r="B2529" i="2"/>
  <c r="C2529" i="2"/>
  <c r="D2529" i="2"/>
  <c r="E2529" i="2"/>
  <c r="A2530" i="2"/>
  <c r="B2530" i="2"/>
  <c r="C2530" i="2"/>
  <c r="D2530" i="2"/>
  <c r="E2530" i="2"/>
  <c r="A2531" i="2"/>
  <c r="B2531" i="2"/>
  <c r="C2531" i="2"/>
  <c r="D2531" i="2"/>
  <c r="E2531" i="2"/>
  <c r="A2532" i="2"/>
  <c r="B2532" i="2"/>
  <c r="C2532" i="2"/>
  <c r="D2532" i="2"/>
  <c r="E2532" i="2"/>
  <c r="A2533" i="2"/>
  <c r="B2533" i="2"/>
  <c r="C2533" i="2"/>
  <c r="D2533" i="2"/>
  <c r="E2533" i="2"/>
  <c r="A2534" i="2"/>
  <c r="B2534" i="2"/>
  <c r="C2534" i="2"/>
  <c r="D2534" i="2"/>
  <c r="E2534" i="2"/>
  <c r="A2535" i="2"/>
  <c r="B2535" i="2"/>
  <c r="C2535" i="2"/>
  <c r="D2535" i="2"/>
  <c r="E2535" i="2"/>
  <c r="A2536" i="2"/>
  <c r="B2536" i="2"/>
  <c r="C2536" i="2"/>
  <c r="D2536" i="2"/>
  <c r="E2536" i="2"/>
  <c r="A2537" i="2"/>
  <c r="B2537" i="2"/>
  <c r="C2537" i="2"/>
  <c r="D2537" i="2"/>
  <c r="E2537" i="2"/>
  <c r="A2538" i="2"/>
  <c r="B2538" i="2"/>
  <c r="C2538" i="2"/>
  <c r="D2538" i="2"/>
  <c r="E2538" i="2"/>
  <c r="A2539" i="2"/>
  <c r="B2539" i="2"/>
  <c r="C2539" i="2"/>
  <c r="D2539" i="2"/>
  <c r="E2539" i="2"/>
  <c r="A2540" i="2"/>
  <c r="B2540" i="2"/>
  <c r="C2540" i="2"/>
  <c r="D2540" i="2"/>
  <c r="E2540" i="2"/>
  <c r="A2541" i="2"/>
  <c r="B2541" i="2"/>
  <c r="C2541" i="2"/>
  <c r="D2541" i="2"/>
  <c r="E2541" i="2"/>
  <c r="A2542" i="2"/>
  <c r="B2542" i="2"/>
  <c r="C2542" i="2"/>
  <c r="D2542" i="2"/>
  <c r="E2542" i="2"/>
  <c r="A2543" i="2"/>
  <c r="B2543" i="2"/>
  <c r="C2543" i="2"/>
  <c r="D2543" i="2"/>
  <c r="E2543" i="2"/>
  <c r="A2544" i="2"/>
  <c r="B2544" i="2"/>
  <c r="C2544" i="2"/>
  <c r="D2544" i="2"/>
  <c r="E2544" i="2"/>
  <c r="A2545" i="2"/>
  <c r="B2545" i="2"/>
  <c r="C2545" i="2"/>
  <c r="D2545" i="2"/>
  <c r="E2545" i="2"/>
  <c r="A2546" i="2"/>
  <c r="B2546" i="2"/>
  <c r="C2546" i="2"/>
  <c r="D2546" i="2"/>
  <c r="E2546" i="2"/>
  <c r="A2547" i="2"/>
  <c r="B2547" i="2"/>
  <c r="C2547" i="2"/>
  <c r="D2547" i="2"/>
  <c r="E2547" i="2"/>
  <c r="A2548" i="2"/>
  <c r="B2548" i="2"/>
  <c r="C2548" i="2"/>
  <c r="D2548" i="2"/>
  <c r="E2548" i="2"/>
  <c r="A2549" i="2"/>
  <c r="B2549" i="2"/>
  <c r="C2549" i="2"/>
  <c r="D2549" i="2"/>
  <c r="E2549" i="2"/>
  <c r="A2550" i="2"/>
  <c r="B2550" i="2"/>
  <c r="C2550" i="2"/>
  <c r="D2550" i="2"/>
  <c r="E2550" i="2"/>
  <c r="A2551" i="2"/>
  <c r="B2551" i="2"/>
  <c r="C2551" i="2"/>
  <c r="D2551" i="2"/>
  <c r="E2551" i="2"/>
  <c r="A2552" i="2"/>
  <c r="B2552" i="2"/>
  <c r="C2552" i="2"/>
  <c r="D2552" i="2"/>
  <c r="E2552" i="2"/>
  <c r="A2553" i="2"/>
  <c r="B2553" i="2"/>
  <c r="C2553" i="2"/>
  <c r="D2553" i="2"/>
  <c r="E2553" i="2"/>
  <c r="A2554" i="2"/>
  <c r="B2554" i="2"/>
  <c r="C2554" i="2"/>
  <c r="D2554" i="2"/>
  <c r="E2554" i="2"/>
  <c r="A2555" i="2"/>
  <c r="B2555" i="2"/>
  <c r="C2555" i="2"/>
  <c r="D2555" i="2"/>
  <c r="E2555" i="2"/>
  <c r="A2556" i="2"/>
  <c r="B2556" i="2"/>
  <c r="C2556" i="2"/>
  <c r="D2556" i="2"/>
  <c r="E2556" i="2"/>
  <c r="A2557" i="2"/>
  <c r="B2557" i="2"/>
  <c r="C2557" i="2"/>
  <c r="D2557" i="2"/>
  <c r="E2557" i="2"/>
  <c r="A2558" i="2"/>
  <c r="B2558" i="2"/>
  <c r="C2558" i="2"/>
  <c r="D2558" i="2"/>
  <c r="E2558" i="2"/>
  <c r="A2559" i="2"/>
  <c r="B2559" i="2"/>
  <c r="C2559" i="2"/>
  <c r="D2559" i="2"/>
  <c r="E2559" i="2"/>
  <c r="A2560" i="2"/>
  <c r="B2560" i="2"/>
  <c r="C2560" i="2"/>
  <c r="D2560" i="2"/>
  <c r="E2560" i="2"/>
  <c r="A2561" i="2"/>
  <c r="B2561" i="2"/>
  <c r="C2561" i="2"/>
  <c r="D2561" i="2"/>
  <c r="E2561" i="2"/>
  <c r="A2562" i="2"/>
  <c r="B2562" i="2"/>
  <c r="C2562" i="2"/>
  <c r="D2562" i="2"/>
  <c r="E2562" i="2"/>
  <c r="A2563" i="2"/>
  <c r="B2563" i="2"/>
  <c r="C2563" i="2"/>
  <c r="D2563" i="2"/>
  <c r="E2563" i="2"/>
  <c r="A2564" i="2"/>
  <c r="B2564" i="2"/>
  <c r="C2564" i="2"/>
  <c r="D2564" i="2"/>
  <c r="E2564" i="2"/>
  <c r="A2565" i="2"/>
  <c r="B2565" i="2"/>
  <c r="C2565" i="2"/>
  <c r="D2565" i="2"/>
  <c r="E2565" i="2"/>
  <c r="A2566" i="2"/>
  <c r="B2566" i="2"/>
  <c r="C2566" i="2"/>
  <c r="D2566" i="2"/>
  <c r="E2566" i="2"/>
  <c r="A2567" i="2"/>
  <c r="B2567" i="2"/>
  <c r="C2567" i="2"/>
  <c r="D2567" i="2"/>
  <c r="E2567" i="2"/>
  <c r="A2568" i="2"/>
  <c r="B2568" i="2"/>
  <c r="C2568" i="2"/>
  <c r="D2568" i="2"/>
  <c r="E2568" i="2"/>
  <c r="A2569" i="2"/>
  <c r="B2569" i="2"/>
  <c r="C2569" i="2"/>
  <c r="D2569" i="2"/>
  <c r="E2569" i="2"/>
  <c r="A2570" i="2"/>
  <c r="B2570" i="2"/>
  <c r="C2570" i="2"/>
  <c r="D2570" i="2"/>
  <c r="E2570" i="2"/>
  <c r="A2571" i="2"/>
  <c r="B2571" i="2"/>
  <c r="C2571" i="2"/>
  <c r="D2571" i="2"/>
  <c r="E2571" i="2"/>
  <c r="A2572" i="2"/>
  <c r="B2572" i="2"/>
  <c r="C2572" i="2"/>
  <c r="D2572" i="2"/>
  <c r="E2572" i="2"/>
  <c r="A2573" i="2"/>
  <c r="B2573" i="2"/>
  <c r="C2573" i="2"/>
  <c r="D2573" i="2"/>
  <c r="E2573" i="2"/>
  <c r="A2574" i="2"/>
  <c r="B2574" i="2"/>
  <c r="C2574" i="2"/>
  <c r="D2574" i="2"/>
  <c r="E2574" i="2"/>
  <c r="A2575" i="2"/>
  <c r="B2575" i="2"/>
  <c r="C2575" i="2"/>
  <c r="D2575" i="2"/>
  <c r="E2575" i="2"/>
  <c r="A2576" i="2"/>
  <c r="B2576" i="2"/>
  <c r="C2576" i="2"/>
  <c r="D2576" i="2"/>
  <c r="E2576" i="2"/>
  <c r="A2577" i="2"/>
  <c r="B2577" i="2"/>
  <c r="C2577" i="2"/>
  <c r="D2577" i="2"/>
  <c r="E2577" i="2"/>
  <c r="A2578" i="2"/>
  <c r="B2578" i="2"/>
  <c r="C2578" i="2"/>
  <c r="D2578" i="2"/>
  <c r="E2578" i="2"/>
  <c r="A2579" i="2"/>
  <c r="B2579" i="2"/>
  <c r="C2579" i="2"/>
  <c r="D2579" i="2"/>
  <c r="E2579" i="2"/>
  <c r="A2580" i="2"/>
  <c r="B2580" i="2"/>
  <c r="C2580" i="2"/>
  <c r="D2580" i="2"/>
  <c r="E2580" i="2"/>
  <c r="A2581" i="2"/>
  <c r="B2581" i="2"/>
  <c r="C2581" i="2"/>
  <c r="D2581" i="2"/>
  <c r="E2581" i="2"/>
  <c r="A2582" i="2"/>
  <c r="B2582" i="2"/>
  <c r="C2582" i="2"/>
  <c r="D2582" i="2"/>
  <c r="E2582" i="2"/>
  <c r="A2583" i="2"/>
  <c r="B2583" i="2"/>
  <c r="C2583" i="2"/>
  <c r="D2583" i="2"/>
  <c r="E2583" i="2"/>
  <c r="A2584" i="2"/>
  <c r="B2584" i="2"/>
  <c r="C2584" i="2"/>
  <c r="D2584" i="2"/>
  <c r="E2584" i="2"/>
  <c r="A2585" i="2"/>
  <c r="B2585" i="2"/>
  <c r="C2585" i="2"/>
  <c r="D2585" i="2"/>
  <c r="E2585" i="2"/>
  <c r="A2586" i="2"/>
  <c r="B2586" i="2"/>
  <c r="C2586" i="2"/>
  <c r="D2586" i="2"/>
  <c r="E2586" i="2"/>
  <c r="A2587" i="2"/>
  <c r="B2587" i="2"/>
  <c r="C2587" i="2"/>
  <c r="D2587" i="2"/>
  <c r="E2587" i="2"/>
  <c r="A2588" i="2"/>
  <c r="B2588" i="2"/>
  <c r="C2588" i="2"/>
  <c r="D2588" i="2"/>
  <c r="E2588" i="2"/>
  <c r="A2589" i="2"/>
  <c r="B2589" i="2"/>
  <c r="C2589" i="2"/>
  <c r="D2589" i="2"/>
  <c r="E2589" i="2"/>
  <c r="A2590" i="2"/>
  <c r="B2590" i="2"/>
  <c r="C2590" i="2"/>
  <c r="D2590" i="2"/>
  <c r="E2590" i="2"/>
  <c r="A2591" i="2"/>
  <c r="B2591" i="2"/>
  <c r="C2591" i="2"/>
  <c r="D2591" i="2"/>
  <c r="E2591" i="2"/>
  <c r="A2592" i="2"/>
  <c r="B2592" i="2"/>
  <c r="C2592" i="2"/>
  <c r="D2592" i="2"/>
  <c r="E2592" i="2"/>
  <c r="A2593" i="2"/>
  <c r="B2593" i="2"/>
  <c r="C2593" i="2"/>
  <c r="D2593" i="2"/>
  <c r="E2593" i="2"/>
  <c r="A2594" i="2"/>
  <c r="B2594" i="2"/>
  <c r="C2594" i="2"/>
  <c r="D2594" i="2"/>
  <c r="E2594" i="2"/>
  <c r="A2595" i="2"/>
  <c r="B2595" i="2"/>
  <c r="C2595" i="2"/>
  <c r="D2595" i="2"/>
  <c r="E2595" i="2"/>
  <c r="A2596" i="2"/>
  <c r="B2596" i="2"/>
  <c r="C2596" i="2"/>
  <c r="D2596" i="2"/>
  <c r="E2596" i="2"/>
  <c r="A2597" i="2"/>
  <c r="B2597" i="2"/>
  <c r="C2597" i="2"/>
  <c r="D2597" i="2"/>
  <c r="E2597" i="2"/>
  <c r="A2598" i="2"/>
  <c r="B2598" i="2"/>
  <c r="C2598" i="2"/>
  <c r="D2598" i="2"/>
  <c r="E2598" i="2"/>
  <c r="A2599" i="2"/>
  <c r="B2599" i="2"/>
  <c r="C2599" i="2"/>
  <c r="D2599" i="2"/>
  <c r="E2599" i="2"/>
  <c r="A2600" i="2"/>
  <c r="B2600" i="2"/>
  <c r="C2600" i="2"/>
  <c r="D2600" i="2"/>
  <c r="E2600" i="2"/>
  <c r="A2601" i="2"/>
  <c r="B2601" i="2"/>
  <c r="C2601" i="2"/>
  <c r="D2601" i="2"/>
  <c r="E2601" i="2"/>
  <c r="A2602" i="2"/>
  <c r="B2602" i="2"/>
  <c r="C2602" i="2"/>
  <c r="D2602" i="2"/>
  <c r="E2602" i="2"/>
  <c r="A2603" i="2"/>
  <c r="B2603" i="2"/>
  <c r="C2603" i="2"/>
  <c r="D2603" i="2"/>
  <c r="E2603" i="2"/>
  <c r="A2604" i="2"/>
  <c r="B2604" i="2"/>
  <c r="C2604" i="2"/>
  <c r="D2604" i="2"/>
  <c r="E2604" i="2"/>
  <c r="A2605" i="2"/>
  <c r="B2605" i="2"/>
  <c r="C2605" i="2"/>
  <c r="D2605" i="2"/>
  <c r="E2605" i="2"/>
  <c r="A2606" i="2"/>
  <c r="B2606" i="2"/>
  <c r="C2606" i="2"/>
  <c r="D2606" i="2"/>
  <c r="E2606" i="2"/>
  <c r="A2607" i="2"/>
  <c r="B2607" i="2"/>
  <c r="C2607" i="2"/>
  <c r="D2607" i="2"/>
  <c r="E2607" i="2"/>
  <c r="A2608" i="2"/>
  <c r="B2608" i="2"/>
  <c r="C2608" i="2"/>
  <c r="D2608" i="2"/>
  <c r="E2608" i="2"/>
  <c r="A2609" i="2"/>
  <c r="B2609" i="2"/>
  <c r="C2609" i="2"/>
  <c r="D2609" i="2"/>
  <c r="E2609" i="2"/>
  <c r="A2610" i="2"/>
  <c r="B2610" i="2"/>
  <c r="C2610" i="2"/>
  <c r="D2610" i="2"/>
  <c r="E2610" i="2"/>
  <c r="A2611" i="2"/>
  <c r="B2611" i="2"/>
  <c r="C2611" i="2"/>
  <c r="D2611" i="2"/>
  <c r="E2611" i="2"/>
  <c r="A2612" i="2"/>
  <c r="B2612" i="2"/>
  <c r="C2612" i="2"/>
  <c r="D2612" i="2"/>
  <c r="E2612" i="2"/>
  <c r="A2613" i="2"/>
  <c r="B2613" i="2"/>
  <c r="C2613" i="2"/>
  <c r="D2613" i="2"/>
  <c r="E2613" i="2"/>
  <c r="A2614" i="2"/>
  <c r="B2614" i="2"/>
  <c r="C2614" i="2"/>
  <c r="D2614" i="2"/>
  <c r="E2614" i="2"/>
  <c r="A2615" i="2"/>
  <c r="B2615" i="2"/>
  <c r="C2615" i="2"/>
  <c r="D2615" i="2"/>
  <c r="E2615" i="2"/>
  <c r="A2616" i="2"/>
  <c r="B2616" i="2"/>
  <c r="C2616" i="2"/>
  <c r="D2616" i="2"/>
  <c r="E2616" i="2"/>
  <c r="A2617" i="2"/>
  <c r="B2617" i="2"/>
  <c r="C2617" i="2"/>
  <c r="D2617" i="2"/>
  <c r="E2617" i="2"/>
  <c r="A2618" i="2"/>
  <c r="B2618" i="2"/>
  <c r="C2618" i="2"/>
  <c r="D2618" i="2"/>
  <c r="E2618" i="2"/>
  <c r="A2619" i="2"/>
  <c r="B2619" i="2"/>
  <c r="C2619" i="2"/>
  <c r="D2619" i="2"/>
  <c r="E2619" i="2"/>
  <c r="A2620" i="2"/>
  <c r="B2620" i="2"/>
  <c r="C2620" i="2"/>
  <c r="D2620" i="2"/>
  <c r="E2620" i="2"/>
  <c r="A2621" i="2"/>
  <c r="B2621" i="2"/>
  <c r="C2621" i="2"/>
  <c r="D2621" i="2"/>
  <c r="E2621" i="2"/>
  <c r="A2622" i="2"/>
  <c r="B2622" i="2"/>
  <c r="C2622" i="2"/>
  <c r="D2622" i="2"/>
  <c r="E2622" i="2"/>
  <c r="A2623" i="2"/>
  <c r="B2623" i="2"/>
  <c r="C2623" i="2"/>
  <c r="D2623" i="2"/>
  <c r="E2623" i="2"/>
  <c r="A2624" i="2"/>
  <c r="B2624" i="2"/>
  <c r="C2624" i="2"/>
  <c r="D2624" i="2"/>
  <c r="E2624" i="2"/>
  <c r="A2625" i="2"/>
  <c r="B2625" i="2"/>
  <c r="C2625" i="2"/>
  <c r="D2625" i="2"/>
  <c r="E2625" i="2"/>
  <c r="A2626" i="2"/>
  <c r="B2626" i="2"/>
  <c r="C2626" i="2"/>
  <c r="D2626" i="2"/>
  <c r="E2626" i="2"/>
  <c r="A2627" i="2"/>
  <c r="B2627" i="2"/>
  <c r="C2627" i="2"/>
  <c r="D2627" i="2"/>
  <c r="E2627" i="2"/>
  <c r="A2628" i="2"/>
  <c r="B2628" i="2"/>
  <c r="C2628" i="2"/>
  <c r="D2628" i="2"/>
  <c r="E2628" i="2"/>
  <c r="A2629" i="2"/>
  <c r="B2629" i="2"/>
  <c r="C2629" i="2"/>
  <c r="D2629" i="2"/>
  <c r="E2629" i="2"/>
  <c r="A2630" i="2"/>
  <c r="B2630" i="2"/>
  <c r="C2630" i="2"/>
  <c r="D2630" i="2"/>
  <c r="E2630" i="2"/>
  <c r="A2631" i="2"/>
  <c r="B2631" i="2"/>
  <c r="C2631" i="2"/>
  <c r="D2631" i="2"/>
  <c r="E2631" i="2"/>
  <c r="A2632" i="2"/>
  <c r="B2632" i="2"/>
  <c r="C2632" i="2"/>
  <c r="D2632" i="2"/>
  <c r="E2632" i="2"/>
  <c r="A2633" i="2"/>
  <c r="B2633" i="2"/>
  <c r="C2633" i="2"/>
  <c r="D2633" i="2"/>
  <c r="E2633" i="2"/>
  <c r="A2634" i="2"/>
  <c r="B2634" i="2"/>
  <c r="C2634" i="2"/>
  <c r="D2634" i="2"/>
  <c r="E2634" i="2"/>
  <c r="A2635" i="2"/>
  <c r="B2635" i="2"/>
  <c r="C2635" i="2"/>
  <c r="D2635" i="2"/>
  <c r="E2635" i="2"/>
  <c r="A2636" i="2"/>
  <c r="B2636" i="2"/>
  <c r="C2636" i="2"/>
  <c r="D2636" i="2"/>
  <c r="E2636" i="2"/>
  <c r="A2637" i="2"/>
  <c r="B2637" i="2"/>
  <c r="C2637" i="2"/>
  <c r="D2637" i="2"/>
  <c r="E2637" i="2"/>
  <c r="A2638" i="2"/>
  <c r="B2638" i="2"/>
  <c r="C2638" i="2"/>
  <c r="D2638" i="2"/>
  <c r="E2638" i="2"/>
  <c r="A2639" i="2"/>
  <c r="B2639" i="2"/>
  <c r="C2639" i="2"/>
  <c r="D2639" i="2"/>
  <c r="E2639" i="2"/>
  <c r="A2640" i="2"/>
  <c r="B2640" i="2"/>
  <c r="C2640" i="2"/>
  <c r="D2640" i="2"/>
  <c r="E2640" i="2"/>
  <c r="A2641" i="2"/>
  <c r="B2641" i="2"/>
  <c r="C2641" i="2"/>
  <c r="D2641" i="2"/>
  <c r="E2641" i="2"/>
  <c r="A2642" i="2"/>
  <c r="B2642" i="2"/>
  <c r="C2642" i="2"/>
  <c r="D2642" i="2"/>
  <c r="E2642" i="2"/>
  <c r="A2643" i="2"/>
  <c r="B2643" i="2"/>
  <c r="C2643" i="2"/>
  <c r="D2643" i="2"/>
  <c r="E2643" i="2"/>
  <c r="A2644" i="2"/>
  <c r="B2644" i="2"/>
  <c r="C2644" i="2"/>
  <c r="D2644" i="2"/>
  <c r="E2644" i="2"/>
  <c r="A2645" i="2"/>
  <c r="B2645" i="2"/>
  <c r="C2645" i="2"/>
  <c r="D2645" i="2"/>
  <c r="E2645" i="2"/>
  <c r="A2646" i="2"/>
  <c r="B2646" i="2"/>
  <c r="C2646" i="2"/>
  <c r="D2646" i="2"/>
  <c r="E2646" i="2"/>
  <c r="A2647" i="2"/>
  <c r="B2647" i="2"/>
  <c r="C2647" i="2"/>
  <c r="D2647" i="2"/>
  <c r="E2647" i="2"/>
  <c r="A2648" i="2"/>
  <c r="B2648" i="2"/>
  <c r="C2648" i="2"/>
  <c r="D2648" i="2"/>
  <c r="E2648" i="2"/>
  <c r="A2649" i="2"/>
  <c r="B2649" i="2"/>
  <c r="C2649" i="2"/>
  <c r="D2649" i="2"/>
  <c r="E2649" i="2"/>
  <c r="A2650" i="2"/>
  <c r="B2650" i="2"/>
  <c r="C2650" i="2"/>
  <c r="D2650" i="2"/>
  <c r="E2650" i="2"/>
  <c r="A2651" i="2"/>
  <c r="B2651" i="2"/>
  <c r="C2651" i="2"/>
  <c r="D2651" i="2"/>
  <c r="E2651" i="2"/>
  <c r="A2652" i="2"/>
  <c r="B2652" i="2"/>
  <c r="C2652" i="2"/>
  <c r="D2652" i="2"/>
  <c r="E2652" i="2"/>
  <c r="A2653" i="2"/>
  <c r="B2653" i="2"/>
  <c r="C2653" i="2"/>
  <c r="D2653" i="2"/>
  <c r="E2653" i="2"/>
  <c r="A2654" i="2"/>
  <c r="B2654" i="2"/>
  <c r="C2654" i="2"/>
  <c r="D2654" i="2"/>
  <c r="E2654" i="2"/>
  <c r="A2655" i="2"/>
  <c r="B2655" i="2"/>
  <c r="C2655" i="2"/>
  <c r="D2655" i="2"/>
  <c r="E2655" i="2"/>
  <c r="A2656" i="2"/>
  <c r="B2656" i="2"/>
  <c r="C2656" i="2"/>
  <c r="D2656" i="2"/>
  <c r="E2656" i="2"/>
  <c r="A2657" i="2"/>
  <c r="B2657" i="2"/>
  <c r="C2657" i="2"/>
  <c r="D2657" i="2"/>
  <c r="E2657" i="2"/>
  <c r="A2658" i="2"/>
  <c r="B2658" i="2"/>
  <c r="C2658" i="2"/>
  <c r="D2658" i="2"/>
  <c r="E2658" i="2"/>
  <c r="A2659" i="2"/>
  <c r="B2659" i="2"/>
  <c r="C2659" i="2"/>
  <c r="D2659" i="2"/>
  <c r="E2659" i="2"/>
  <c r="A2660" i="2"/>
  <c r="B2660" i="2"/>
  <c r="C2660" i="2"/>
  <c r="D2660" i="2"/>
  <c r="E2660" i="2"/>
  <c r="A2661" i="2"/>
  <c r="B2661" i="2"/>
  <c r="C2661" i="2"/>
  <c r="D2661" i="2"/>
  <c r="E2661" i="2"/>
  <c r="A2662" i="2"/>
  <c r="B2662" i="2"/>
  <c r="C2662" i="2"/>
  <c r="D2662" i="2"/>
  <c r="E2662" i="2"/>
  <c r="A2663" i="2"/>
  <c r="B2663" i="2"/>
  <c r="C2663" i="2"/>
  <c r="D2663" i="2"/>
  <c r="E2663" i="2"/>
  <c r="A2664" i="2"/>
  <c r="B2664" i="2"/>
  <c r="C2664" i="2"/>
  <c r="D2664" i="2"/>
  <c r="E2664" i="2"/>
  <c r="A2665" i="2"/>
  <c r="B2665" i="2"/>
  <c r="C2665" i="2"/>
  <c r="D2665" i="2"/>
  <c r="E2665" i="2"/>
  <c r="A2666" i="2"/>
  <c r="B2666" i="2"/>
  <c r="C2666" i="2"/>
  <c r="D2666" i="2"/>
  <c r="E2666" i="2"/>
  <c r="A2667" i="2"/>
  <c r="B2667" i="2"/>
  <c r="C2667" i="2"/>
  <c r="D2667" i="2"/>
  <c r="E2667" i="2"/>
  <c r="A2668" i="2"/>
  <c r="B2668" i="2"/>
  <c r="C2668" i="2"/>
  <c r="D2668" i="2"/>
  <c r="E2668" i="2"/>
  <c r="A2669" i="2"/>
  <c r="B2669" i="2"/>
  <c r="C2669" i="2"/>
  <c r="D2669" i="2"/>
  <c r="E2669" i="2"/>
  <c r="A2670" i="2"/>
  <c r="B2670" i="2"/>
  <c r="C2670" i="2"/>
  <c r="D2670" i="2"/>
  <c r="E2670" i="2"/>
  <c r="A2671" i="2"/>
  <c r="B2671" i="2"/>
  <c r="C2671" i="2"/>
  <c r="D2671" i="2"/>
  <c r="E2671" i="2"/>
  <c r="A2672" i="2"/>
  <c r="B2672" i="2"/>
  <c r="C2672" i="2"/>
  <c r="D2672" i="2"/>
  <c r="E2672" i="2"/>
  <c r="A2673" i="2"/>
  <c r="B2673" i="2"/>
  <c r="C2673" i="2"/>
  <c r="D2673" i="2"/>
  <c r="E2673" i="2"/>
  <c r="A2674" i="2"/>
  <c r="B2674" i="2"/>
  <c r="C2674" i="2"/>
  <c r="D2674" i="2"/>
  <c r="E2674" i="2"/>
  <c r="A2675" i="2"/>
  <c r="B2675" i="2"/>
  <c r="C2675" i="2"/>
  <c r="D2675" i="2"/>
  <c r="E2675" i="2"/>
  <c r="A2676" i="2"/>
  <c r="B2676" i="2"/>
  <c r="C2676" i="2"/>
  <c r="D2676" i="2"/>
  <c r="E2676" i="2"/>
  <c r="A2677" i="2"/>
  <c r="B2677" i="2"/>
  <c r="C2677" i="2"/>
  <c r="D2677" i="2"/>
  <c r="E2677" i="2"/>
  <c r="A2678" i="2"/>
  <c r="B2678" i="2"/>
  <c r="C2678" i="2"/>
  <c r="D2678" i="2"/>
  <c r="E2678" i="2"/>
  <c r="A2679" i="2"/>
  <c r="B2679" i="2"/>
  <c r="C2679" i="2"/>
  <c r="D2679" i="2"/>
  <c r="E2679" i="2"/>
  <c r="A2680" i="2"/>
  <c r="B2680" i="2"/>
  <c r="C2680" i="2"/>
  <c r="D2680" i="2"/>
  <c r="E2680" i="2"/>
  <c r="A2681" i="2"/>
  <c r="B2681" i="2"/>
  <c r="C2681" i="2"/>
  <c r="D2681" i="2"/>
  <c r="E2681" i="2"/>
  <c r="A2682" i="2"/>
  <c r="B2682" i="2"/>
  <c r="C2682" i="2"/>
  <c r="D2682" i="2"/>
  <c r="E2682" i="2"/>
  <c r="A2683" i="2"/>
  <c r="B2683" i="2"/>
  <c r="C2683" i="2"/>
  <c r="D2683" i="2"/>
  <c r="E2683" i="2"/>
  <c r="A2684" i="2"/>
  <c r="B2684" i="2"/>
  <c r="C2684" i="2"/>
  <c r="D2684" i="2"/>
  <c r="E2684" i="2"/>
  <c r="A2685" i="2"/>
  <c r="B2685" i="2"/>
  <c r="C2685" i="2"/>
  <c r="D2685" i="2"/>
  <c r="E2685" i="2"/>
  <c r="A2686" i="2"/>
  <c r="B2686" i="2"/>
  <c r="C2686" i="2"/>
  <c r="D2686" i="2"/>
  <c r="E2686" i="2"/>
  <c r="A2687" i="2"/>
  <c r="B2687" i="2"/>
  <c r="C2687" i="2"/>
  <c r="D2687" i="2"/>
  <c r="E2687" i="2"/>
  <c r="A2688" i="2"/>
  <c r="B2688" i="2"/>
  <c r="C2688" i="2"/>
  <c r="D2688" i="2"/>
  <c r="E2688" i="2"/>
  <c r="A2689" i="2"/>
  <c r="B2689" i="2"/>
  <c r="C2689" i="2"/>
  <c r="D2689" i="2"/>
  <c r="E2689" i="2"/>
  <c r="A2690" i="2"/>
  <c r="B2690" i="2"/>
  <c r="C2690" i="2"/>
  <c r="D2690" i="2"/>
  <c r="E2690" i="2"/>
  <c r="A2691" i="2"/>
  <c r="B2691" i="2"/>
  <c r="C2691" i="2"/>
  <c r="D2691" i="2"/>
  <c r="E2691" i="2"/>
  <c r="A2692" i="2"/>
  <c r="B2692" i="2"/>
  <c r="C2692" i="2"/>
  <c r="D2692" i="2"/>
  <c r="E2692" i="2"/>
  <c r="A2693" i="2"/>
  <c r="B2693" i="2"/>
  <c r="C2693" i="2"/>
  <c r="D2693" i="2"/>
  <c r="E2693" i="2"/>
  <c r="A2694" i="2"/>
  <c r="B2694" i="2"/>
  <c r="C2694" i="2"/>
  <c r="D2694" i="2"/>
  <c r="E2694" i="2"/>
  <c r="A2695" i="2"/>
  <c r="B2695" i="2"/>
  <c r="C2695" i="2"/>
  <c r="D2695" i="2"/>
  <c r="E2695" i="2"/>
  <c r="A2696" i="2"/>
  <c r="B2696" i="2"/>
  <c r="C2696" i="2"/>
  <c r="D2696" i="2"/>
  <c r="E2696" i="2"/>
  <c r="A2697" i="2"/>
  <c r="B2697" i="2"/>
  <c r="C2697" i="2"/>
  <c r="D2697" i="2"/>
  <c r="E2697" i="2"/>
  <c r="A2698" i="2"/>
  <c r="B2698" i="2"/>
  <c r="C2698" i="2"/>
  <c r="D2698" i="2"/>
  <c r="E2698" i="2"/>
  <c r="A2699" i="2"/>
  <c r="B2699" i="2"/>
  <c r="C2699" i="2"/>
  <c r="D2699" i="2"/>
  <c r="E2699" i="2"/>
  <c r="A2700" i="2"/>
  <c r="B2700" i="2"/>
  <c r="C2700" i="2"/>
  <c r="D2700" i="2"/>
  <c r="E2700" i="2"/>
  <c r="A2701" i="2"/>
  <c r="B2701" i="2"/>
  <c r="C2701" i="2"/>
  <c r="D2701" i="2"/>
  <c r="E2701" i="2"/>
  <c r="A2702" i="2"/>
  <c r="B2702" i="2"/>
  <c r="C2702" i="2"/>
  <c r="D2702" i="2"/>
  <c r="E2702" i="2"/>
  <c r="A2703" i="2"/>
  <c r="B2703" i="2"/>
  <c r="C2703" i="2"/>
  <c r="D2703" i="2"/>
  <c r="E2703" i="2"/>
  <c r="A2704" i="2"/>
  <c r="B2704" i="2"/>
  <c r="C2704" i="2"/>
  <c r="D2704" i="2"/>
  <c r="E2704" i="2"/>
  <c r="A2705" i="2"/>
  <c r="B2705" i="2"/>
  <c r="C2705" i="2"/>
  <c r="D2705" i="2"/>
  <c r="E2705" i="2"/>
  <c r="A2706" i="2"/>
  <c r="B2706" i="2"/>
  <c r="C2706" i="2"/>
  <c r="D2706" i="2"/>
  <c r="E2706" i="2"/>
  <c r="A2707" i="2"/>
  <c r="B2707" i="2"/>
  <c r="C2707" i="2"/>
  <c r="D2707" i="2"/>
  <c r="E2707" i="2"/>
  <c r="A2708" i="2"/>
  <c r="B2708" i="2"/>
  <c r="C2708" i="2"/>
  <c r="D2708" i="2"/>
  <c r="E2708" i="2"/>
  <c r="A2709" i="2"/>
  <c r="B2709" i="2"/>
  <c r="C2709" i="2"/>
  <c r="D2709" i="2"/>
  <c r="E2709" i="2"/>
  <c r="A2710" i="2"/>
  <c r="B2710" i="2"/>
  <c r="C2710" i="2"/>
  <c r="D2710" i="2"/>
  <c r="E2710" i="2"/>
  <c r="A2711" i="2"/>
  <c r="B2711" i="2"/>
  <c r="C2711" i="2"/>
  <c r="D2711" i="2"/>
  <c r="E2711" i="2"/>
  <c r="A2712" i="2"/>
  <c r="B2712" i="2"/>
  <c r="C2712" i="2"/>
  <c r="D2712" i="2"/>
  <c r="E2712" i="2"/>
  <c r="A2713" i="2"/>
  <c r="B2713" i="2"/>
  <c r="C2713" i="2"/>
  <c r="D2713" i="2"/>
  <c r="E2713" i="2"/>
  <c r="A2714" i="2"/>
  <c r="B2714" i="2"/>
  <c r="C2714" i="2"/>
  <c r="D2714" i="2"/>
  <c r="E2714" i="2"/>
  <c r="A2715" i="2"/>
  <c r="B2715" i="2"/>
  <c r="C2715" i="2"/>
  <c r="D2715" i="2"/>
  <c r="E2715" i="2"/>
  <c r="A2716" i="2"/>
  <c r="B2716" i="2"/>
  <c r="C2716" i="2"/>
  <c r="D2716" i="2"/>
  <c r="E2716" i="2"/>
  <c r="A2717" i="2"/>
  <c r="B2717" i="2"/>
  <c r="C2717" i="2"/>
  <c r="D2717" i="2"/>
  <c r="E2717" i="2"/>
  <c r="A2718" i="2"/>
  <c r="B2718" i="2"/>
  <c r="C2718" i="2"/>
  <c r="D2718" i="2"/>
  <c r="E2718" i="2"/>
  <c r="A2719" i="2"/>
  <c r="B2719" i="2"/>
  <c r="C2719" i="2"/>
  <c r="D2719" i="2"/>
  <c r="E2719" i="2"/>
  <c r="A2720" i="2"/>
  <c r="B2720" i="2"/>
  <c r="C2720" i="2"/>
  <c r="D2720" i="2"/>
  <c r="E2720" i="2"/>
  <c r="A2721" i="2"/>
  <c r="B2721" i="2"/>
  <c r="C2721" i="2"/>
  <c r="D2721" i="2"/>
  <c r="E2721" i="2"/>
  <c r="A2722" i="2"/>
  <c r="B2722" i="2"/>
  <c r="C2722" i="2"/>
  <c r="D2722" i="2"/>
  <c r="E2722" i="2"/>
  <c r="A2723" i="2"/>
  <c r="B2723" i="2"/>
  <c r="C2723" i="2"/>
  <c r="D2723" i="2"/>
  <c r="E2723" i="2"/>
  <c r="A2724" i="2"/>
  <c r="B2724" i="2"/>
  <c r="C2724" i="2"/>
  <c r="D2724" i="2"/>
  <c r="E2724" i="2"/>
  <c r="A2725" i="2"/>
  <c r="B2725" i="2"/>
  <c r="C2725" i="2"/>
  <c r="D2725" i="2"/>
  <c r="E2725" i="2"/>
  <c r="A2726" i="2"/>
  <c r="B2726" i="2"/>
  <c r="C2726" i="2"/>
  <c r="D2726" i="2"/>
  <c r="E2726" i="2"/>
  <c r="A2727" i="2"/>
  <c r="B2727" i="2"/>
  <c r="C2727" i="2"/>
  <c r="D2727" i="2"/>
  <c r="E2727" i="2"/>
  <c r="A2728" i="2"/>
  <c r="B2728" i="2"/>
  <c r="C2728" i="2"/>
  <c r="D2728" i="2"/>
  <c r="E2728" i="2"/>
  <c r="A2729" i="2"/>
  <c r="B2729" i="2"/>
  <c r="C2729" i="2"/>
  <c r="D2729" i="2"/>
  <c r="E2729" i="2"/>
  <c r="A2730" i="2"/>
  <c r="B2730" i="2"/>
  <c r="C2730" i="2"/>
  <c r="D2730" i="2"/>
  <c r="E2730" i="2"/>
  <c r="A2731" i="2"/>
  <c r="B2731" i="2"/>
  <c r="C2731" i="2"/>
  <c r="D2731" i="2"/>
  <c r="E2731" i="2"/>
  <c r="A2732" i="2"/>
  <c r="B2732" i="2"/>
  <c r="C2732" i="2"/>
  <c r="D2732" i="2"/>
  <c r="E2732" i="2"/>
  <c r="A2733" i="2"/>
  <c r="B2733" i="2"/>
  <c r="C2733" i="2"/>
  <c r="D2733" i="2"/>
  <c r="E2733" i="2"/>
  <c r="A2734" i="2"/>
  <c r="B2734" i="2"/>
  <c r="C2734" i="2"/>
  <c r="D2734" i="2"/>
  <c r="E2734" i="2"/>
  <c r="A2735" i="2"/>
  <c r="B2735" i="2"/>
  <c r="C2735" i="2"/>
  <c r="D2735" i="2"/>
  <c r="E2735" i="2"/>
  <c r="A2736" i="2"/>
  <c r="B2736" i="2"/>
  <c r="C2736" i="2"/>
  <c r="D2736" i="2"/>
  <c r="E2736" i="2"/>
  <c r="A2737" i="2"/>
  <c r="B2737" i="2"/>
  <c r="C2737" i="2"/>
  <c r="D2737" i="2"/>
  <c r="E2737" i="2"/>
  <c r="A2738" i="2"/>
  <c r="B2738" i="2"/>
  <c r="C2738" i="2"/>
  <c r="D2738" i="2"/>
  <c r="E2738" i="2"/>
  <c r="A2739" i="2"/>
  <c r="B2739" i="2"/>
  <c r="C2739" i="2"/>
  <c r="D2739" i="2"/>
  <c r="E2739" i="2"/>
  <c r="A2740" i="2"/>
  <c r="B2740" i="2"/>
  <c r="C2740" i="2"/>
  <c r="D2740" i="2"/>
  <c r="E2740" i="2"/>
  <c r="A2741" i="2"/>
  <c r="B2741" i="2"/>
  <c r="C2741" i="2"/>
  <c r="D2741" i="2"/>
  <c r="E2741" i="2"/>
  <c r="A2742" i="2"/>
  <c r="B2742" i="2"/>
  <c r="C2742" i="2"/>
  <c r="D2742" i="2"/>
  <c r="E2742" i="2"/>
  <c r="A2743" i="2"/>
  <c r="B2743" i="2"/>
  <c r="C2743" i="2"/>
  <c r="D2743" i="2"/>
  <c r="E2743" i="2"/>
  <c r="A2744" i="2"/>
  <c r="B2744" i="2"/>
  <c r="C2744" i="2"/>
  <c r="D2744" i="2"/>
  <c r="E2744" i="2"/>
  <c r="A2745" i="2"/>
  <c r="B2745" i="2"/>
  <c r="C2745" i="2"/>
  <c r="D2745" i="2"/>
  <c r="E2745" i="2"/>
  <c r="A2746" i="2"/>
  <c r="B2746" i="2"/>
  <c r="C2746" i="2"/>
  <c r="D2746" i="2"/>
  <c r="E2746" i="2"/>
  <c r="A2747" i="2"/>
  <c r="B2747" i="2"/>
  <c r="C2747" i="2"/>
  <c r="D2747" i="2"/>
  <c r="E2747" i="2"/>
  <c r="A2748" i="2"/>
  <c r="B2748" i="2"/>
  <c r="C2748" i="2"/>
  <c r="D2748" i="2"/>
  <c r="E2748" i="2"/>
  <c r="A2749" i="2"/>
  <c r="B2749" i="2"/>
  <c r="C2749" i="2"/>
  <c r="D2749" i="2"/>
  <c r="E2749" i="2"/>
  <c r="A2750" i="2"/>
  <c r="B2750" i="2"/>
  <c r="C2750" i="2"/>
  <c r="D2750" i="2"/>
  <c r="E2750" i="2"/>
  <c r="A2751" i="2"/>
  <c r="B2751" i="2"/>
  <c r="C2751" i="2"/>
  <c r="D2751" i="2"/>
  <c r="E2751" i="2"/>
  <c r="A2752" i="2"/>
  <c r="B2752" i="2"/>
  <c r="C2752" i="2"/>
  <c r="D2752" i="2"/>
  <c r="E2752" i="2"/>
  <c r="A2753" i="2"/>
  <c r="B2753" i="2"/>
  <c r="C2753" i="2"/>
  <c r="D2753" i="2"/>
  <c r="E2753" i="2"/>
  <c r="A2754" i="2"/>
  <c r="B2754" i="2"/>
  <c r="C2754" i="2"/>
  <c r="D2754" i="2"/>
  <c r="E2754" i="2"/>
  <c r="A2755" i="2"/>
  <c r="B2755" i="2"/>
  <c r="C2755" i="2"/>
  <c r="D2755" i="2"/>
  <c r="E2755" i="2"/>
  <c r="A2756" i="2"/>
  <c r="B2756" i="2"/>
  <c r="C2756" i="2"/>
  <c r="D2756" i="2"/>
  <c r="E2756" i="2"/>
  <c r="A2757" i="2"/>
  <c r="B2757" i="2"/>
  <c r="C2757" i="2"/>
  <c r="D2757" i="2"/>
  <c r="E2757" i="2"/>
  <c r="A2758" i="2"/>
  <c r="B2758" i="2"/>
  <c r="C2758" i="2"/>
  <c r="D2758" i="2"/>
  <c r="E2758" i="2"/>
  <c r="A2759" i="2"/>
  <c r="B2759" i="2"/>
  <c r="C2759" i="2"/>
  <c r="D2759" i="2"/>
  <c r="E2759" i="2"/>
  <c r="A2760" i="2"/>
  <c r="B2760" i="2"/>
  <c r="C2760" i="2"/>
  <c r="D2760" i="2"/>
  <c r="E2760" i="2"/>
  <c r="A2761" i="2"/>
  <c r="B2761" i="2"/>
  <c r="C2761" i="2"/>
  <c r="D2761" i="2"/>
  <c r="E2761" i="2"/>
  <c r="A2762" i="2"/>
  <c r="B2762" i="2"/>
  <c r="C2762" i="2"/>
  <c r="D2762" i="2"/>
  <c r="E2762" i="2"/>
  <c r="A2763" i="2"/>
  <c r="B2763" i="2"/>
  <c r="C2763" i="2"/>
  <c r="D2763" i="2"/>
  <c r="E2763" i="2"/>
  <c r="A2764" i="2"/>
  <c r="B2764" i="2"/>
  <c r="C2764" i="2"/>
  <c r="D2764" i="2"/>
  <c r="E2764" i="2"/>
  <c r="A2765" i="2"/>
  <c r="B2765" i="2"/>
  <c r="C2765" i="2"/>
  <c r="D2765" i="2"/>
  <c r="E2765" i="2"/>
  <c r="A2766" i="2"/>
  <c r="B2766" i="2"/>
  <c r="C2766" i="2"/>
  <c r="D2766" i="2"/>
  <c r="E2766" i="2"/>
  <c r="A2767" i="2"/>
  <c r="B2767" i="2"/>
  <c r="C2767" i="2"/>
  <c r="D2767" i="2"/>
  <c r="E2767" i="2"/>
  <c r="A2768" i="2"/>
  <c r="B2768" i="2"/>
  <c r="C2768" i="2"/>
  <c r="D2768" i="2"/>
  <c r="E2768" i="2"/>
  <c r="A2769" i="2"/>
  <c r="B2769" i="2"/>
  <c r="C2769" i="2"/>
  <c r="D2769" i="2"/>
  <c r="E2769" i="2"/>
  <c r="A2770" i="2"/>
  <c r="B2770" i="2"/>
  <c r="C2770" i="2"/>
  <c r="D2770" i="2"/>
  <c r="E2770" i="2"/>
  <c r="A2771" i="2"/>
  <c r="B2771" i="2"/>
  <c r="C2771" i="2"/>
  <c r="D2771" i="2"/>
  <c r="E2771" i="2"/>
  <c r="A2772" i="2"/>
  <c r="B2772" i="2"/>
  <c r="C2772" i="2"/>
  <c r="D2772" i="2"/>
  <c r="E2772" i="2"/>
  <c r="A2773" i="2"/>
  <c r="B2773" i="2"/>
  <c r="C2773" i="2"/>
  <c r="D2773" i="2"/>
  <c r="E2773" i="2"/>
  <c r="A2774" i="2"/>
  <c r="B2774" i="2"/>
  <c r="C2774" i="2"/>
  <c r="D2774" i="2"/>
  <c r="E2774" i="2"/>
  <c r="A2775" i="2"/>
  <c r="B2775" i="2"/>
  <c r="C2775" i="2"/>
  <c r="D2775" i="2"/>
  <c r="E2775" i="2"/>
  <c r="A2776" i="2"/>
  <c r="B2776" i="2"/>
  <c r="C2776" i="2"/>
  <c r="D2776" i="2"/>
  <c r="E2776" i="2"/>
  <c r="A2777" i="2"/>
  <c r="B2777" i="2"/>
  <c r="C2777" i="2"/>
  <c r="D2777" i="2"/>
  <c r="E2777" i="2"/>
  <c r="A2778" i="2"/>
  <c r="B2778" i="2"/>
  <c r="C2778" i="2"/>
  <c r="D2778" i="2"/>
  <c r="E2778" i="2"/>
  <c r="A2779" i="2"/>
  <c r="B2779" i="2"/>
  <c r="C2779" i="2"/>
  <c r="D2779" i="2"/>
  <c r="E2779" i="2"/>
  <c r="A2780" i="2"/>
  <c r="B2780" i="2"/>
  <c r="C2780" i="2"/>
  <c r="D2780" i="2"/>
  <c r="E2780" i="2"/>
  <c r="A2781" i="2"/>
  <c r="B2781" i="2"/>
  <c r="C2781" i="2"/>
  <c r="D2781" i="2"/>
  <c r="E2781" i="2"/>
  <c r="A2782" i="2"/>
  <c r="B2782" i="2"/>
  <c r="C2782" i="2"/>
  <c r="D2782" i="2"/>
  <c r="E2782" i="2"/>
  <c r="A2783" i="2"/>
  <c r="B2783" i="2"/>
  <c r="C2783" i="2"/>
  <c r="D2783" i="2"/>
  <c r="E2783" i="2"/>
  <c r="A2784" i="2"/>
  <c r="B2784" i="2"/>
  <c r="C2784" i="2"/>
  <c r="D2784" i="2"/>
  <c r="E2784" i="2"/>
  <c r="A2785" i="2"/>
  <c r="B2785" i="2"/>
  <c r="C2785" i="2"/>
  <c r="D2785" i="2"/>
  <c r="E2785" i="2"/>
  <c r="A2786" i="2"/>
  <c r="B2786" i="2"/>
  <c r="C2786" i="2"/>
  <c r="D2786" i="2"/>
  <c r="E2786" i="2"/>
  <c r="A2787" i="2"/>
  <c r="B2787" i="2"/>
  <c r="C2787" i="2"/>
  <c r="D2787" i="2"/>
  <c r="E2787" i="2"/>
  <c r="A2788" i="2"/>
  <c r="B2788" i="2"/>
  <c r="C2788" i="2"/>
  <c r="D2788" i="2"/>
  <c r="E2788" i="2"/>
  <c r="A2789" i="2"/>
  <c r="B2789" i="2"/>
  <c r="C2789" i="2"/>
  <c r="D2789" i="2"/>
  <c r="E2789" i="2"/>
  <c r="A2790" i="2"/>
  <c r="B2790" i="2"/>
  <c r="C2790" i="2"/>
  <c r="D2790" i="2"/>
  <c r="E2790" i="2"/>
  <c r="A2791" i="2"/>
  <c r="B2791" i="2"/>
  <c r="C2791" i="2"/>
  <c r="D2791" i="2"/>
  <c r="E2791" i="2"/>
  <c r="A2792" i="2"/>
  <c r="B2792" i="2"/>
  <c r="C2792" i="2"/>
  <c r="D2792" i="2"/>
  <c r="E2792" i="2"/>
  <c r="A2793" i="2"/>
  <c r="B2793" i="2"/>
  <c r="C2793" i="2"/>
  <c r="D2793" i="2"/>
  <c r="E2793" i="2"/>
  <c r="A2794" i="2"/>
  <c r="B2794" i="2"/>
  <c r="C2794" i="2"/>
  <c r="D2794" i="2"/>
  <c r="E2794" i="2"/>
  <c r="A2795" i="2"/>
  <c r="B2795" i="2"/>
  <c r="C2795" i="2"/>
  <c r="D2795" i="2"/>
  <c r="E2795" i="2"/>
  <c r="A2796" i="2"/>
  <c r="B2796" i="2"/>
  <c r="C2796" i="2"/>
  <c r="D2796" i="2"/>
  <c r="E2796" i="2"/>
  <c r="A2797" i="2"/>
  <c r="B2797" i="2"/>
  <c r="C2797" i="2"/>
  <c r="D2797" i="2"/>
  <c r="E2797" i="2"/>
  <c r="A2798" i="2"/>
  <c r="B2798" i="2"/>
  <c r="C2798" i="2"/>
  <c r="D2798" i="2"/>
  <c r="E2798" i="2"/>
  <c r="A2799" i="2"/>
  <c r="B2799" i="2"/>
  <c r="C2799" i="2"/>
  <c r="D2799" i="2"/>
  <c r="E2799" i="2"/>
  <c r="A2800" i="2"/>
  <c r="B2800" i="2"/>
  <c r="C2800" i="2"/>
  <c r="D2800" i="2"/>
  <c r="E2800" i="2"/>
  <c r="A2801" i="2"/>
  <c r="B2801" i="2"/>
  <c r="C2801" i="2"/>
  <c r="D2801" i="2"/>
  <c r="E2801" i="2"/>
  <c r="A2802" i="2"/>
  <c r="B2802" i="2"/>
  <c r="C2802" i="2"/>
  <c r="D2802" i="2"/>
  <c r="E2802" i="2"/>
  <c r="A2803" i="2"/>
  <c r="B2803" i="2"/>
  <c r="C2803" i="2"/>
  <c r="D2803" i="2"/>
  <c r="E2803" i="2"/>
  <c r="A2804" i="2"/>
  <c r="B2804" i="2"/>
  <c r="C2804" i="2"/>
  <c r="D2804" i="2"/>
  <c r="E2804" i="2"/>
  <c r="A2805" i="2"/>
  <c r="B2805" i="2"/>
  <c r="C2805" i="2"/>
  <c r="D2805" i="2"/>
  <c r="E2805" i="2"/>
  <c r="A2806" i="2"/>
  <c r="B2806" i="2"/>
  <c r="C2806" i="2"/>
  <c r="D2806" i="2"/>
  <c r="E2806" i="2"/>
  <c r="A2807" i="2"/>
  <c r="B2807" i="2"/>
  <c r="C2807" i="2"/>
  <c r="D2807" i="2"/>
  <c r="E2807" i="2"/>
  <c r="A2808" i="2"/>
  <c r="B2808" i="2"/>
  <c r="C2808" i="2"/>
  <c r="D2808" i="2"/>
  <c r="E2808" i="2"/>
  <c r="A2809" i="2"/>
  <c r="B2809" i="2"/>
  <c r="C2809" i="2"/>
  <c r="D2809" i="2"/>
  <c r="E2809" i="2"/>
  <c r="A2810" i="2"/>
  <c r="B2810" i="2"/>
  <c r="C2810" i="2"/>
  <c r="D2810" i="2"/>
  <c r="E2810" i="2"/>
  <c r="A2811" i="2"/>
  <c r="B2811" i="2"/>
  <c r="C2811" i="2"/>
  <c r="D2811" i="2"/>
  <c r="E2811" i="2"/>
  <c r="A2812" i="2"/>
  <c r="B2812" i="2"/>
  <c r="C2812" i="2"/>
  <c r="D2812" i="2"/>
  <c r="E2812" i="2"/>
  <c r="A2813" i="2"/>
  <c r="B2813" i="2"/>
  <c r="C2813" i="2"/>
  <c r="D2813" i="2"/>
  <c r="E2813" i="2"/>
  <c r="A2814" i="2"/>
  <c r="B2814" i="2"/>
  <c r="C2814" i="2"/>
  <c r="D2814" i="2"/>
  <c r="E2814" i="2"/>
  <c r="A2815" i="2"/>
  <c r="B2815" i="2"/>
  <c r="C2815" i="2"/>
  <c r="D2815" i="2"/>
  <c r="E2815" i="2"/>
  <c r="A2816" i="2"/>
  <c r="B2816" i="2"/>
  <c r="C2816" i="2"/>
  <c r="D2816" i="2"/>
  <c r="E2816" i="2"/>
  <c r="A2817" i="2"/>
  <c r="B2817" i="2"/>
  <c r="C2817" i="2"/>
  <c r="D2817" i="2"/>
  <c r="E2817" i="2"/>
  <c r="A2818" i="2"/>
  <c r="B2818" i="2"/>
  <c r="C2818" i="2"/>
  <c r="D2818" i="2"/>
  <c r="E2818" i="2"/>
  <c r="A2819" i="2"/>
  <c r="B2819" i="2"/>
  <c r="C2819" i="2"/>
  <c r="D2819" i="2"/>
  <c r="E2819" i="2"/>
  <c r="A2820" i="2"/>
  <c r="B2820" i="2"/>
  <c r="C2820" i="2"/>
  <c r="D2820" i="2"/>
  <c r="E2820" i="2"/>
  <c r="A2821" i="2"/>
  <c r="B2821" i="2"/>
  <c r="C2821" i="2"/>
  <c r="D2821" i="2"/>
  <c r="E2821" i="2"/>
  <c r="A2822" i="2"/>
  <c r="B2822" i="2"/>
  <c r="C2822" i="2"/>
  <c r="D2822" i="2"/>
  <c r="E2822" i="2"/>
  <c r="A2823" i="2"/>
  <c r="B2823" i="2"/>
  <c r="C2823" i="2"/>
  <c r="D2823" i="2"/>
  <c r="E2823" i="2"/>
  <c r="A2824" i="2"/>
  <c r="B2824" i="2"/>
  <c r="C2824" i="2"/>
  <c r="D2824" i="2"/>
  <c r="E2824" i="2"/>
  <c r="A2825" i="2"/>
  <c r="B2825" i="2"/>
  <c r="C2825" i="2"/>
  <c r="D2825" i="2"/>
  <c r="E2825" i="2"/>
  <c r="A2826" i="2"/>
  <c r="B2826" i="2"/>
  <c r="C2826" i="2"/>
  <c r="D2826" i="2"/>
  <c r="E2826" i="2"/>
  <c r="A2827" i="2"/>
  <c r="B2827" i="2"/>
  <c r="C2827" i="2"/>
  <c r="D2827" i="2"/>
  <c r="E2827" i="2"/>
  <c r="A2828" i="2"/>
  <c r="B2828" i="2"/>
  <c r="C2828" i="2"/>
  <c r="D2828" i="2"/>
  <c r="E2828" i="2"/>
  <c r="A2829" i="2"/>
  <c r="B2829" i="2"/>
  <c r="C2829" i="2"/>
  <c r="D2829" i="2"/>
  <c r="E2829" i="2"/>
  <c r="A2830" i="2"/>
  <c r="B2830" i="2"/>
  <c r="C2830" i="2"/>
  <c r="D2830" i="2"/>
  <c r="E2830" i="2"/>
  <c r="A2831" i="2"/>
  <c r="B2831" i="2"/>
  <c r="C2831" i="2"/>
  <c r="D2831" i="2"/>
  <c r="E2831" i="2"/>
  <c r="A2832" i="2"/>
  <c r="B2832" i="2"/>
  <c r="C2832" i="2"/>
  <c r="D2832" i="2"/>
  <c r="E2832" i="2"/>
  <c r="A2833" i="2"/>
  <c r="B2833" i="2"/>
  <c r="C2833" i="2"/>
  <c r="D2833" i="2"/>
  <c r="E2833" i="2"/>
  <c r="A2834" i="2"/>
  <c r="B2834" i="2"/>
  <c r="C2834" i="2"/>
  <c r="D2834" i="2"/>
  <c r="E2834" i="2"/>
  <c r="A2835" i="2"/>
  <c r="B2835" i="2"/>
  <c r="C2835" i="2"/>
  <c r="D2835" i="2"/>
  <c r="E2835" i="2"/>
  <c r="A2836" i="2"/>
  <c r="B2836" i="2"/>
  <c r="C2836" i="2"/>
  <c r="D2836" i="2"/>
  <c r="E2836" i="2"/>
  <c r="A2837" i="2"/>
  <c r="B2837" i="2"/>
  <c r="C2837" i="2"/>
  <c r="D2837" i="2"/>
  <c r="E2837" i="2"/>
  <c r="A2838" i="2"/>
  <c r="B2838" i="2"/>
  <c r="C2838" i="2"/>
  <c r="D2838" i="2"/>
  <c r="E2838" i="2"/>
  <c r="A2839" i="2"/>
  <c r="B2839" i="2"/>
  <c r="C2839" i="2"/>
  <c r="D2839" i="2"/>
  <c r="E2839" i="2"/>
  <c r="A2840" i="2"/>
  <c r="B2840" i="2"/>
  <c r="C2840" i="2"/>
  <c r="D2840" i="2"/>
  <c r="E2840" i="2"/>
  <c r="A2841" i="2"/>
  <c r="B2841" i="2"/>
  <c r="C2841" i="2"/>
  <c r="D2841" i="2"/>
  <c r="E2841" i="2"/>
  <c r="A2842" i="2"/>
  <c r="B2842" i="2"/>
  <c r="C2842" i="2"/>
  <c r="D2842" i="2"/>
  <c r="E2842" i="2"/>
  <c r="A2843" i="2"/>
  <c r="B2843" i="2"/>
  <c r="C2843" i="2"/>
  <c r="D2843" i="2"/>
  <c r="E2843" i="2"/>
  <c r="A2844" i="2"/>
  <c r="B2844" i="2"/>
  <c r="C2844" i="2"/>
  <c r="D2844" i="2"/>
  <c r="E2844" i="2"/>
  <c r="A2845" i="2"/>
  <c r="B2845" i="2"/>
  <c r="C2845" i="2"/>
  <c r="D2845" i="2"/>
  <c r="E2845" i="2"/>
  <c r="A2846" i="2"/>
  <c r="B2846" i="2"/>
  <c r="C2846" i="2"/>
  <c r="D2846" i="2"/>
  <c r="E2846" i="2"/>
  <c r="A2847" i="2"/>
  <c r="B2847" i="2"/>
  <c r="C2847" i="2"/>
  <c r="D2847" i="2"/>
  <c r="E2847" i="2"/>
  <c r="A2848" i="2"/>
  <c r="B2848" i="2"/>
  <c r="C2848" i="2"/>
  <c r="D2848" i="2"/>
  <c r="E2848" i="2"/>
  <c r="A2849" i="2"/>
  <c r="B2849" i="2"/>
  <c r="C2849" i="2"/>
  <c r="D2849" i="2"/>
  <c r="E2849" i="2"/>
  <c r="A2850" i="2"/>
  <c r="B2850" i="2"/>
  <c r="C2850" i="2"/>
  <c r="D2850" i="2"/>
  <c r="E2850" i="2"/>
  <c r="A2851" i="2"/>
  <c r="B2851" i="2"/>
  <c r="C2851" i="2"/>
  <c r="D2851" i="2"/>
  <c r="E2851" i="2"/>
  <c r="A2852" i="2"/>
  <c r="B2852" i="2"/>
  <c r="C2852" i="2"/>
  <c r="D2852" i="2"/>
  <c r="E2852" i="2"/>
  <c r="A2853" i="2"/>
  <c r="B2853" i="2"/>
  <c r="C2853" i="2"/>
  <c r="D2853" i="2"/>
  <c r="E2853" i="2"/>
  <c r="A2854" i="2"/>
  <c r="B2854" i="2"/>
  <c r="C2854" i="2"/>
  <c r="D2854" i="2"/>
  <c r="E2854" i="2"/>
  <c r="A2855" i="2"/>
  <c r="B2855" i="2"/>
  <c r="C2855" i="2"/>
  <c r="D2855" i="2"/>
  <c r="E2855" i="2"/>
  <c r="A2856" i="2"/>
  <c r="B2856" i="2"/>
  <c r="C2856" i="2"/>
  <c r="D2856" i="2"/>
  <c r="E2856" i="2"/>
  <c r="A2857" i="2"/>
  <c r="B2857" i="2"/>
  <c r="C2857" i="2"/>
  <c r="D2857" i="2"/>
  <c r="E2857" i="2"/>
  <c r="A2858" i="2"/>
  <c r="B2858" i="2"/>
  <c r="C2858" i="2"/>
  <c r="D2858" i="2"/>
  <c r="E2858" i="2"/>
  <c r="A2859" i="2"/>
  <c r="B2859" i="2"/>
  <c r="C2859" i="2"/>
  <c r="D2859" i="2"/>
  <c r="E2859" i="2"/>
  <c r="A2860" i="2"/>
  <c r="B2860" i="2"/>
  <c r="C2860" i="2"/>
  <c r="D2860" i="2"/>
  <c r="E2860" i="2"/>
  <c r="A2861" i="2"/>
  <c r="B2861" i="2"/>
  <c r="C2861" i="2"/>
  <c r="D2861" i="2"/>
  <c r="E2861" i="2"/>
  <c r="A2862" i="2"/>
  <c r="B2862" i="2"/>
  <c r="C2862" i="2"/>
  <c r="D2862" i="2"/>
  <c r="E2862" i="2"/>
  <c r="A2863" i="2"/>
  <c r="B2863" i="2"/>
  <c r="C2863" i="2"/>
  <c r="D2863" i="2"/>
  <c r="E2863" i="2"/>
  <c r="A2864" i="2"/>
  <c r="B2864" i="2"/>
  <c r="C2864" i="2"/>
  <c r="D2864" i="2"/>
  <c r="E2864" i="2"/>
  <c r="A2865" i="2"/>
  <c r="B2865" i="2"/>
  <c r="C2865" i="2"/>
  <c r="D2865" i="2"/>
  <c r="E2865" i="2"/>
  <c r="A2866" i="2"/>
  <c r="B2866" i="2"/>
  <c r="C2866" i="2"/>
  <c r="D2866" i="2"/>
  <c r="E2866" i="2"/>
  <c r="A2867" i="2"/>
  <c r="B2867" i="2"/>
  <c r="C2867" i="2"/>
  <c r="D2867" i="2"/>
  <c r="E2867" i="2"/>
  <c r="A2868" i="2"/>
  <c r="B2868" i="2"/>
  <c r="C2868" i="2"/>
  <c r="D2868" i="2"/>
  <c r="E2868" i="2"/>
  <c r="A2869" i="2"/>
  <c r="B2869" i="2"/>
  <c r="C2869" i="2"/>
  <c r="D2869" i="2"/>
  <c r="E2869" i="2"/>
  <c r="A2870" i="2"/>
  <c r="B2870" i="2"/>
  <c r="C2870" i="2"/>
  <c r="D2870" i="2"/>
  <c r="E2870" i="2"/>
  <c r="A2871" i="2"/>
  <c r="B2871" i="2"/>
  <c r="C2871" i="2"/>
  <c r="D2871" i="2"/>
  <c r="E2871" i="2"/>
  <c r="A2872" i="2"/>
  <c r="B2872" i="2"/>
  <c r="C2872" i="2"/>
  <c r="D2872" i="2"/>
  <c r="E2872" i="2"/>
  <c r="A2873" i="2"/>
  <c r="B2873" i="2"/>
  <c r="C2873" i="2"/>
  <c r="D2873" i="2"/>
  <c r="E2873" i="2"/>
  <c r="A2874" i="2"/>
  <c r="B2874" i="2"/>
  <c r="C2874" i="2"/>
  <c r="D2874" i="2"/>
  <c r="E2874" i="2"/>
  <c r="A2875" i="2"/>
  <c r="B2875" i="2"/>
  <c r="C2875" i="2"/>
  <c r="D2875" i="2"/>
  <c r="E2875" i="2"/>
  <c r="A2876" i="2"/>
  <c r="B2876" i="2"/>
  <c r="C2876" i="2"/>
  <c r="D2876" i="2"/>
  <c r="E2876" i="2"/>
  <c r="A2877" i="2"/>
  <c r="B2877" i="2"/>
  <c r="C2877" i="2"/>
  <c r="D2877" i="2"/>
  <c r="E2877" i="2"/>
  <c r="A2878" i="2"/>
  <c r="B2878" i="2"/>
  <c r="C2878" i="2"/>
  <c r="D2878" i="2"/>
  <c r="E2878" i="2"/>
  <c r="A2879" i="2"/>
  <c r="B2879" i="2"/>
  <c r="C2879" i="2"/>
  <c r="D2879" i="2"/>
  <c r="E2879" i="2"/>
  <c r="A2880" i="2"/>
  <c r="B2880" i="2"/>
  <c r="C2880" i="2"/>
  <c r="D2880" i="2"/>
  <c r="E2880" i="2"/>
  <c r="A2881" i="2"/>
  <c r="B2881" i="2"/>
  <c r="C2881" i="2"/>
  <c r="D2881" i="2"/>
  <c r="E2881" i="2"/>
  <c r="A2882" i="2"/>
  <c r="B2882" i="2"/>
  <c r="C2882" i="2"/>
  <c r="D2882" i="2"/>
  <c r="E2882" i="2"/>
  <c r="A2883" i="2"/>
  <c r="B2883" i="2"/>
  <c r="C2883" i="2"/>
  <c r="D2883" i="2"/>
  <c r="E2883" i="2"/>
  <c r="A2884" i="2"/>
  <c r="B2884" i="2"/>
  <c r="C2884" i="2"/>
  <c r="D2884" i="2"/>
  <c r="E2884" i="2"/>
  <c r="A2885" i="2"/>
  <c r="B2885" i="2"/>
  <c r="C2885" i="2"/>
  <c r="D2885" i="2"/>
  <c r="E2885" i="2"/>
  <c r="A2886" i="2"/>
  <c r="B2886" i="2"/>
  <c r="C2886" i="2"/>
  <c r="D2886" i="2"/>
  <c r="E2886" i="2"/>
  <c r="A2887" i="2"/>
  <c r="B2887" i="2"/>
  <c r="C2887" i="2"/>
  <c r="D2887" i="2"/>
  <c r="E2887" i="2"/>
  <c r="A2888" i="2"/>
  <c r="B2888" i="2"/>
  <c r="C2888" i="2"/>
  <c r="D2888" i="2"/>
  <c r="E2888" i="2"/>
  <c r="A2889" i="2"/>
  <c r="B2889" i="2"/>
  <c r="C2889" i="2"/>
  <c r="D2889" i="2"/>
  <c r="E2889" i="2"/>
  <c r="A2890" i="2"/>
  <c r="B2890" i="2"/>
  <c r="C2890" i="2"/>
  <c r="D2890" i="2"/>
  <c r="E2890" i="2"/>
  <c r="A2891" i="2"/>
  <c r="B2891" i="2"/>
  <c r="C2891" i="2"/>
  <c r="D2891" i="2"/>
  <c r="E2891" i="2"/>
  <c r="A2892" i="2"/>
  <c r="B2892" i="2"/>
  <c r="C2892" i="2"/>
  <c r="D2892" i="2"/>
  <c r="E2892" i="2"/>
  <c r="A2893" i="2"/>
  <c r="B2893" i="2"/>
  <c r="C2893" i="2"/>
  <c r="D2893" i="2"/>
  <c r="E2893" i="2"/>
  <c r="A2894" i="2"/>
  <c r="B2894" i="2"/>
  <c r="C2894" i="2"/>
  <c r="D2894" i="2"/>
  <c r="E2894" i="2"/>
  <c r="A2895" i="2"/>
  <c r="B2895" i="2"/>
  <c r="C2895" i="2"/>
  <c r="D2895" i="2"/>
  <c r="E2895" i="2"/>
  <c r="A2896" i="2"/>
  <c r="B2896" i="2"/>
  <c r="C2896" i="2"/>
  <c r="D2896" i="2"/>
  <c r="E2896" i="2"/>
  <c r="A2897" i="2"/>
  <c r="B2897" i="2"/>
  <c r="C2897" i="2"/>
  <c r="D2897" i="2"/>
  <c r="E2897" i="2"/>
  <c r="A2898" i="2"/>
  <c r="B2898" i="2"/>
  <c r="C2898" i="2"/>
  <c r="D2898" i="2"/>
  <c r="E2898" i="2"/>
  <c r="A2899" i="2"/>
  <c r="B2899" i="2"/>
  <c r="C2899" i="2"/>
  <c r="D2899" i="2"/>
  <c r="E2899" i="2"/>
  <c r="A2900" i="2"/>
  <c r="B2900" i="2"/>
  <c r="C2900" i="2"/>
  <c r="D2900" i="2"/>
  <c r="E2900" i="2"/>
  <c r="A2901" i="2"/>
  <c r="B2901" i="2"/>
  <c r="C2901" i="2"/>
  <c r="D2901" i="2"/>
  <c r="E2901" i="2"/>
  <c r="A2902" i="2"/>
  <c r="B2902" i="2"/>
  <c r="C2902" i="2"/>
  <c r="D2902" i="2"/>
  <c r="E2902" i="2"/>
  <c r="A2903" i="2"/>
  <c r="B2903" i="2"/>
  <c r="C2903" i="2"/>
  <c r="D2903" i="2"/>
  <c r="E2903" i="2"/>
  <c r="A2904" i="2"/>
  <c r="B2904" i="2"/>
  <c r="C2904" i="2"/>
  <c r="D2904" i="2"/>
  <c r="E2904" i="2"/>
  <c r="A2905" i="2"/>
  <c r="B2905" i="2"/>
  <c r="C2905" i="2"/>
  <c r="D2905" i="2"/>
  <c r="E2905" i="2"/>
  <c r="A2906" i="2"/>
  <c r="B2906" i="2"/>
  <c r="C2906" i="2"/>
  <c r="D2906" i="2"/>
  <c r="E2906" i="2"/>
  <c r="A2907" i="2"/>
  <c r="B2907" i="2"/>
  <c r="C2907" i="2"/>
  <c r="D2907" i="2"/>
  <c r="E2907" i="2"/>
  <c r="A2908" i="2"/>
  <c r="B2908" i="2"/>
  <c r="C2908" i="2"/>
  <c r="D2908" i="2"/>
  <c r="E2908" i="2"/>
  <c r="A2909" i="2"/>
  <c r="B2909" i="2"/>
  <c r="C2909" i="2"/>
  <c r="D2909" i="2"/>
  <c r="E2909" i="2"/>
  <c r="A2910" i="2"/>
  <c r="B2910" i="2"/>
  <c r="C2910" i="2"/>
  <c r="D2910" i="2"/>
  <c r="E2910" i="2"/>
  <c r="A2911" i="2"/>
  <c r="B2911" i="2"/>
  <c r="C2911" i="2"/>
  <c r="D2911" i="2"/>
  <c r="E2911" i="2"/>
  <c r="A2912" i="2"/>
  <c r="B2912" i="2"/>
  <c r="C2912" i="2"/>
  <c r="D2912" i="2"/>
  <c r="E2912" i="2"/>
  <c r="A2913" i="2"/>
  <c r="B2913" i="2"/>
  <c r="C2913" i="2"/>
  <c r="D2913" i="2"/>
  <c r="E2913" i="2"/>
  <c r="A2914" i="2"/>
  <c r="B2914" i="2"/>
  <c r="C2914" i="2"/>
  <c r="D2914" i="2"/>
  <c r="E2914" i="2"/>
  <c r="A2915" i="2"/>
  <c r="B2915" i="2"/>
  <c r="C2915" i="2"/>
  <c r="D2915" i="2"/>
  <c r="E2915" i="2"/>
  <c r="A2916" i="2"/>
  <c r="B2916" i="2"/>
  <c r="C2916" i="2"/>
  <c r="D2916" i="2"/>
  <c r="E2916" i="2"/>
  <c r="A2917" i="2"/>
  <c r="B2917" i="2"/>
  <c r="C2917" i="2"/>
  <c r="D2917" i="2"/>
  <c r="E2917" i="2"/>
  <c r="A2918" i="2"/>
  <c r="B2918" i="2"/>
  <c r="C2918" i="2"/>
  <c r="D2918" i="2"/>
  <c r="E2918" i="2"/>
  <c r="A2919" i="2"/>
  <c r="B2919" i="2"/>
  <c r="C2919" i="2"/>
  <c r="D2919" i="2"/>
  <c r="E2919" i="2"/>
  <c r="A2920" i="2"/>
  <c r="B2920" i="2"/>
  <c r="C2920" i="2"/>
  <c r="D2920" i="2"/>
  <c r="E2920" i="2"/>
  <c r="A2921" i="2"/>
  <c r="B2921" i="2"/>
  <c r="C2921" i="2"/>
  <c r="D2921" i="2"/>
  <c r="E2921" i="2"/>
  <c r="A2922" i="2"/>
  <c r="B2922" i="2"/>
  <c r="C2922" i="2"/>
  <c r="D2922" i="2"/>
  <c r="E2922" i="2"/>
  <c r="A2923" i="2"/>
  <c r="B2923" i="2"/>
  <c r="C2923" i="2"/>
  <c r="D2923" i="2"/>
  <c r="E2923" i="2"/>
  <c r="A2924" i="2"/>
  <c r="B2924" i="2"/>
  <c r="C2924" i="2"/>
  <c r="D2924" i="2"/>
  <c r="E2924" i="2"/>
  <c r="A2925" i="2"/>
  <c r="B2925" i="2"/>
  <c r="C2925" i="2"/>
  <c r="D2925" i="2"/>
  <c r="E2925" i="2"/>
  <c r="A2926" i="2"/>
  <c r="B2926" i="2"/>
  <c r="C2926" i="2"/>
  <c r="D2926" i="2"/>
  <c r="E2926" i="2"/>
  <c r="A2927" i="2"/>
  <c r="B2927" i="2"/>
  <c r="C2927" i="2"/>
  <c r="D2927" i="2"/>
  <c r="E2927" i="2"/>
  <c r="A2928" i="2"/>
  <c r="B2928" i="2"/>
  <c r="C2928" i="2"/>
  <c r="D2928" i="2"/>
  <c r="E2928" i="2"/>
  <c r="A2929" i="2"/>
  <c r="B2929" i="2"/>
  <c r="C2929" i="2"/>
  <c r="D2929" i="2"/>
  <c r="E2929" i="2"/>
  <c r="A2930" i="2"/>
  <c r="B2930" i="2"/>
  <c r="C2930" i="2"/>
  <c r="D2930" i="2"/>
  <c r="E2930" i="2"/>
  <c r="A2931" i="2"/>
  <c r="B2931" i="2"/>
  <c r="C2931" i="2"/>
  <c r="D2931" i="2"/>
  <c r="E2931" i="2"/>
  <c r="A2932" i="2"/>
  <c r="B2932" i="2"/>
  <c r="C2932" i="2"/>
  <c r="D2932" i="2"/>
  <c r="E2932" i="2"/>
  <c r="A2933" i="2"/>
  <c r="B2933" i="2"/>
  <c r="C2933" i="2"/>
  <c r="D2933" i="2"/>
  <c r="E2933" i="2"/>
  <c r="A2934" i="2"/>
  <c r="B2934" i="2"/>
  <c r="C2934" i="2"/>
  <c r="D2934" i="2"/>
  <c r="E2934" i="2"/>
  <c r="A2935" i="2"/>
  <c r="B2935" i="2"/>
  <c r="C2935" i="2"/>
  <c r="D2935" i="2"/>
  <c r="E2935" i="2"/>
  <c r="A2936" i="2"/>
  <c r="B2936" i="2"/>
  <c r="C2936" i="2"/>
  <c r="D2936" i="2"/>
  <c r="E2936" i="2"/>
  <c r="A2937" i="2"/>
  <c r="B2937" i="2"/>
  <c r="C2937" i="2"/>
  <c r="D2937" i="2"/>
  <c r="E2937" i="2"/>
  <c r="A2938" i="2"/>
  <c r="B2938" i="2"/>
  <c r="C2938" i="2"/>
  <c r="D2938" i="2"/>
  <c r="E2938" i="2"/>
  <c r="A2939" i="2"/>
  <c r="B2939" i="2"/>
  <c r="C2939" i="2"/>
  <c r="D2939" i="2"/>
  <c r="E2939" i="2"/>
  <c r="A2940" i="2"/>
  <c r="B2940" i="2"/>
  <c r="C2940" i="2"/>
  <c r="D2940" i="2"/>
  <c r="E2940" i="2"/>
  <c r="A2941" i="2"/>
  <c r="B2941" i="2"/>
  <c r="C2941" i="2"/>
  <c r="D2941" i="2"/>
  <c r="E2941" i="2"/>
  <c r="A2942" i="2"/>
  <c r="B2942" i="2"/>
  <c r="C2942" i="2"/>
  <c r="D2942" i="2"/>
  <c r="E2942" i="2"/>
  <c r="A2943" i="2"/>
  <c r="B2943" i="2"/>
  <c r="C2943" i="2"/>
  <c r="D2943" i="2"/>
  <c r="E2943" i="2"/>
  <c r="A2944" i="2"/>
  <c r="B2944" i="2"/>
  <c r="C2944" i="2"/>
  <c r="D2944" i="2"/>
  <c r="E2944" i="2"/>
  <c r="A2945" i="2"/>
  <c r="B2945" i="2"/>
  <c r="C2945" i="2"/>
  <c r="D2945" i="2"/>
  <c r="E2945" i="2"/>
  <c r="A2946" i="2"/>
  <c r="B2946" i="2"/>
  <c r="C2946" i="2"/>
  <c r="D2946" i="2"/>
  <c r="E2946" i="2"/>
  <c r="A2947" i="2"/>
  <c r="B2947" i="2"/>
  <c r="C2947" i="2"/>
  <c r="D2947" i="2"/>
  <c r="E2947" i="2"/>
  <c r="A2948" i="2"/>
  <c r="B2948" i="2"/>
  <c r="C2948" i="2"/>
  <c r="D2948" i="2"/>
  <c r="E2948" i="2"/>
  <c r="A2949" i="2"/>
  <c r="B2949" i="2"/>
  <c r="C2949" i="2"/>
  <c r="D2949" i="2"/>
  <c r="E2949" i="2"/>
  <c r="A2950" i="2"/>
  <c r="B2950" i="2"/>
  <c r="C2950" i="2"/>
  <c r="D2950" i="2"/>
  <c r="E2950" i="2"/>
  <c r="A2951" i="2"/>
  <c r="B2951" i="2"/>
  <c r="C2951" i="2"/>
  <c r="D2951" i="2"/>
  <c r="E2951" i="2"/>
  <c r="A2952" i="2"/>
  <c r="B2952" i="2"/>
  <c r="C2952" i="2"/>
  <c r="D2952" i="2"/>
  <c r="E2952" i="2"/>
  <c r="A2953" i="2"/>
  <c r="B2953" i="2"/>
  <c r="C2953" i="2"/>
  <c r="D2953" i="2"/>
  <c r="E2953" i="2"/>
  <c r="A2954" i="2"/>
  <c r="B2954" i="2"/>
  <c r="C2954" i="2"/>
  <c r="D2954" i="2"/>
  <c r="E2954" i="2"/>
  <c r="A2955" i="2"/>
  <c r="B2955" i="2"/>
  <c r="C2955" i="2"/>
  <c r="D2955" i="2"/>
  <c r="E2955" i="2"/>
  <c r="A2956" i="2"/>
  <c r="B2956" i="2"/>
  <c r="C2956" i="2"/>
  <c r="D2956" i="2"/>
  <c r="E2956" i="2"/>
  <c r="A2957" i="2"/>
  <c r="B2957" i="2"/>
  <c r="C2957" i="2"/>
  <c r="D2957" i="2"/>
  <c r="E2957" i="2"/>
  <c r="A2958" i="2"/>
  <c r="B2958" i="2"/>
  <c r="C2958" i="2"/>
  <c r="D2958" i="2"/>
  <c r="E2958" i="2"/>
  <c r="A2959" i="2"/>
  <c r="B2959" i="2"/>
  <c r="C2959" i="2"/>
  <c r="D2959" i="2"/>
  <c r="E2959" i="2"/>
  <c r="A2960" i="2"/>
  <c r="B2960" i="2"/>
  <c r="C2960" i="2"/>
  <c r="D2960" i="2"/>
  <c r="E2960" i="2"/>
  <c r="A2961" i="2"/>
  <c r="B2961" i="2"/>
  <c r="C2961" i="2"/>
  <c r="D2961" i="2"/>
  <c r="E2961" i="2"/>
  <c r="A2962" i="2"/>
  <c r="B2962" i="2"/>
  <c r="C2962" i="2"/>
  <c r="D2962" i="2"/>
  <c r="E2962" i="2"/>
  <c r="A2963" i="2"/>
  <c r="B2963" i="2"/>
  <c r="C2963" i="2"/>
  <c r="D2963" i="2"/>
  <c r="E2963" i="2"/>
  <c r="A2964" i="2"/>
  <c r="B2964" i="2"/>
  <c r="C2964" i="2"/>
  <c r="D2964" i="2"/>
  <c r="E2964" i="2"/>
  <c r="A2965" i="2"/>
  <c r="B2965" i="2"/>
  <c r="C2965" i="2"/>
  <c r="D2965" i="2"/>
  <c r="E2965" i="2"/>
  <c r="A2966" i="2"/>
  <c r="B2966" i="2"/>
  <c r="C2966" i="2"/>
  <c r="D2966" i="2"/>
  <c r="E2966" i="2"/>
  <c r="A2967" i="2"/>
  <c r="B2967" i="2"/>
  <c r="C2967" i="2"/>
  <c r="D2967" i="2"/>
  <c r="E2967" i="2"/>
  <c r="A2968" i="2"/>
  <c r="B2968" i="2"/>
  <c r="C2968" i="2"/>
  <c r="D2968" i="2"/>
  <c r="E2968" i="2"/>
  <c r="A2969" i="2"/>
  <c r="B2969" i="2"/>
  <c r="C2969" i="2"/>
  <c r="D2969" i="2"/>
  <c r="E2969" i="2"/>
  <c r="A2970" i="2"/>
  <c r="B2970" i="2"/>
  <c r="C2970" i="2"/>
  <c r="D2970" i="2"/>
  <c r="E2970" i="2"/>
  <c r="A2971" i="2"/>
  <c r="B2971" i="2"/>
  <c r="C2971" i="2"/>
  <c r="D2971" i="2"/>
  <c r="E2971" i="2"/>
  <c r="A2972" i="2"/>
  <c r="B2972" i="2"/>
  <c r="C2972" i="2"/>
  <c r="D2972" i="2"/>
  <c r="E2972" i="2"/>
  <c r="A2973" i="2"/>
  <c r="B2973" i="2"/>
  <c r="C2973" i="2"/>
  <c r="D2973" i="2"/>
  <c r="E2973" i="2"/>
  <c r="A2974" i="2"/>
  <c r="B2974" i="2"/>
  <c r="C2974" i="2"/>
  <c r="D2974" i="2"/>
  <c r="E2974" i="2"/>
  <c r="A2975" i="2"/>
  <c r="B2975" i="2"/>
  <c r="C2975" i="2"/>
  <c r="D2975" i="2"/>
  <c r="E2975" i="2"/>
  <c r="A2976" i="2"/>
  <c r="B2976" i="2"/>
  <c r="C2976" i="2"/>
  <c r="D2976" i="2"/>
  <c r="E2976" i="2"/>
  <c r="A2977" i="2"/>
  <c r="B2977" i="2"/>
  <c r="C2977" i="2"/>
  <c r="D2977" i="2"/>
  <c r="E2977" i="2"/>
  <c r="A2978" i="2"/>
  <c r="B2978" i="2"/>
  <c r="C2978" i="2"/>
  <c r="D2978" i="2"/>
  <c r="E2978" i="2"/>
  <c r="A2979" i="2"/>
  <c r="B2979" i="2"/>
  <c r="C2979" i="2"/>
  <c r="D2979" i="2"/>
  <c r="E2979" i="2"/>
  <c r="A2980" i="2"/>
  <c r="B2980" i="2"/>
  <c r="C2980" i="2"/>
  <c r="D2980" i="2"/>
  <c r="E2980" i="2"/>
  <c r="A2981" i="2"/>
  <c r="B2981" i="2"/>
  <c r="C2981" i="2"/>
  <c r="D2981" i="2"/>
  <c r="E2981" i="2"/>
  <c r="A2982" i="2"/>
  <c r="B2982" i="2"/>
  <c r="C2982" i="2"/>
  <c r="D2982" i="2"/>
  <c r="E2982" i="2"/>
  <c r="A2983" i="2"/>
  <c r="B2983" i="2"/>
  <c r="C2983" i="2"/>
  <c r="D2983" i="2"/>
  <c r="E2983" i="2"/>
  <c r="A2984" i="2"/>
  <c r="B2984" i="2"/>
  <c r="C2984" i="2"/>
  <c r="D2984" i="2"/>
  <c r="E2984" i="2"/>
  <c r="A2985" i="2"/>
  <c r="B2985" i="2"/>
  <c r="C2985" i="2"/>
  <c r="D2985" i="2"/>
  <c r="E2985" i="2"/>
  <c r="A2986" i="2"/>
  <c r="B2986" i="2"/>
  <c r="C2986" i="2"/>
  <c r="D2986" i="2"/>
  <c r="E2986" i="2"/>
  <c r="A2987" i="2"/>
  <c r="B2987" i="2"/>
  <c r="C2987" i="2"/>
  <c r="D2987" i="2"/>
  <c r="E2987" i="2"/>
  <c r="A2988" i="2"/>
  <c r="B2988" i="2"/>
  <c r="C2988" i="2"/>
  <c r="D2988" i="2"/>
  <c r="E2988" i="2"/>
  <c r="A2989" i="2"/>
  <c r="B2989" i="2"/>
  <c r="C2989" i="2"/>
  <c r="D2989" i="2"/>
  <c r="E2989" i="2"/>
  <c r="A2990" i="2"/>
  <c r="B2990" i="2"/>
  <c r="C2990" i="2"/>
  <c r="D2990" i="2"/>
  <c r="E2990" i="2"/>
  <c r="A2991" i="2"/>
  <c r="B2991" i="2"/>
  <c r="C2991" i="2"/>
  <c r="D2991" i="2"/>
  <c r="E2991" i="2"/>
  <c r="A2992" i="2"/>
  <c r="B2992" i="2"/>
  <c r="C2992" i="2"/>
  <c r="D2992" i="2"/>
  <c r="E2992" i="2"/>
  <c r="A2993" i="2"/>
  <c r="B2993" i="2"/>
  <c r="C2993" i="2"/>
  <c r="D2993" i="2"/>
  <c r="E2993" i="2"/>
  <c r="A2994" i="2"/>
  <c r="B2994" i="2"/>
  <c r="C2994" i="2"/>
  <c r="D2994" i="2"/>
  <c r="E2994" i="2"/>
  <c r="A2995" i="2"/>
  <c r="B2995" i="2"/>
  <c r="C2995" i="2"/>
  <c r="D2995" i="2"/>
  <c r="E2995" i="2"/>
  <c r="A2996" i="2"/>
  <c r="B2996" i="2"/>
  <c r="C2996" i="2"/>
  <c r="D2996" i="2"/>
  <c r="E2996" i="2"/>
  <c r="A2997" i="2"/>
  <c r="B2997" i="2"/>
  <c r="C2997" i="2"/>
  <c r="D2997" i="2"/>
  <c r="E2997" i="2"/>
  <c r="A2998" i="2"/>
  <c r="B2998" i="2"/>
  <c r="C2998" i="2"/>
  <c r="D2998" i="2"/>
  <c r="E2998" i="2"/>
  <c r="A2999" i="2"/>
  <c r="B2999" i="2"/>
  <c r="C2999" i="2"/>
  <c r="D2999" i="2"/>
  <c r="E2999" i="2"/>
  <c r="A3000" i="2"/>
  <c r="B3000" i="2"/>
  <c r="C3000" i="2"/>
  <c r="D3000" i="2"/>
  <c r="E3000" i="2"/>
  <c r="A3001" i="2"/>
  <c r="B3001" i="2"/>
  <c r="C3001" i="2"/>
  <c r="D3001" i="2"/>
  <c r="E3001" i="2"/>
  <c r="A3002" i="2"/>
  <c r="B3002" i="2"/>
  <c r="C3002" i="2"/>
  <c r="D3002" i="2"/>
  <c r="E3002" i="2"/>
  <c r="A3003" i="2"/>
  <c r="B3003" i="2"/>
  <c r="C3003" i="2"/>
  <c r="D3003" i="2"/>
  <c r="E3003" i="2"/>
  <c r="A3004" i="2"/>
  <c r="B3004" i="2"/>
  <c r="C3004" i="2"/>
  <c r="D3004" i="2"/>
  <c r="E3004" i="2"/>
  <c r="A3005" i="2"/>
  <c r="B3005" i="2"/>
  <c r="C3005" i="2"/>
  <c r="D3005" i="2"/>
  <c r="E3005" i="2"/>
  <c r="A3006" i="2"/>
  <c r="B3006" i="2"/>
  <c r="C3006" i="2"/>
  <c r="D3006" i="2"/>
  <c r="E3006" i="2"/>
  <c r="A3007" i="2"/>
  <c r="B3007" i="2"/>
  <c r="C3007" i="2"/>
  <c r="D3007" i="2"/>
  <c r="E3007" i="2"/>
  <c r="A3008" i="2"/>
  <c r="B3008" i="2"/>
  <c r="C3008" i="2"/>
  <c r="D3008" i="2"/>
  <c r="E3008" i="2"/>
  <c r="A3009" i="2"/>
  <c r="B3009" i="2"/>
  <c r="C3009" i="2"/>
  <c r="D3009" i="2"/>
  <c r="E3009" i="2"/>
  <c r="A3010" i="2"/>
  <c r="B3010" i="2"/>
  <c r="C3010" i="2"/>
  <c r="D3010" i="2"/>
  <c r="E3010" i="2"/>
  <c r="A3011" i="2"/>
  <c r="B3011" i="2"/>
  <c r="C3011" i="2"/>
  <c r="D3011" i="2"/>
  <c r="E3011" i="2"/>
  <c r="A3012" i="2"/>
  <c r="B3012" i="2"/>
  <c r="C3012" i="2"/>
  <c r="D3012" i="2"/>
  <c r="E3012" i="2"/>
  <c r="A3013" i="2"/>
  <c r="B3013" i="2"/>
  <c r="C3013" i="2"/>
  <c r="D3013" i="2"/>
  <c r="E3013" i="2"/>
  <c r="A3014" i="2"/>
  <c r="B3014" i="2"/>
  <c r="C3014" i="2"/>
  <c r="D3014" i="2"/>
  <c r="E3014" i="2"/>
  <c r="A3015" i="2"/>
  <c r="B3015" i="2"/>
  <c r="C3015" i="2"/>
  <c r="D3015" i="2"/>
  <c r="E3015" i="2"/>
  <c r="A3016" i="2"/>
  <c r="B3016" i="2"/>
  <c r="C3016" i="2"/>
  <c r="D3016" i="2"/>
  <c r="E3016" i="2"/>
  <c r="A3017" i="2"/>
  <c r="B3017" i="2"/>
  <c r="C3017" i="2"/>
  <c r="D3017" i="2"/>
  <c r="E3017" i="2"/>
  <c r="A3018" i="2"/>
  <c r="B3018" i="2"/>
  <c r="C3018" i="2"/>
  <c r="D3018" i="2"/>
  <c r="E3018" i="2"/>
  <c r="A3019" i="2"/>
  <c r="B3019" i="2"/>
  <c r="C3019" i="2"/>
  <c r="D3019" i="2"/>
  <c r="E3019" i="2"/>
  <c r="A3020" i="2"/>
  <c r="B3020" i="2"/>
  <c r="C3020" i="2"/>
  <c r="D3020" i="2"/>
  <c r="E3020" i="2"/>
  <c r="A3021" i="2"/>
  <c r="B3021" i="2"/>
  <c r="C3021" i="2"/>
  <c r="D3021" i="2"/>
  <c r="E3021" i="2"/>
  <c r="A3022" i="2"/>
  <c r="B3022" i="2"/>
  <c r="C3022" i="2"/>
  <c r="D3022" i="2"/>
  <c r="E3022" i="2"/>
  <c r="A3023" i="2"/>
  <c r="B3023" i="2"/>
  <c r="C3023" i="2"/>
  <c r="D3023" i="2"/>
  <c r="E3023" i="2"/>
  <c r="A3024" i="2"/>
  <c r="B3024" i="2"/>
  <c r="C3024" i="2"/>
  <c r="D3024" i="2"/>
  <c r="E3024" i="2"/>
  <c r="A3025" i="2"/>
  <c r="B3025" i="2"/>
  <c r="C3025" i="2"/>
  <c r="D3025" i="2"/>
  <c r="E3025" i="2"/>
  <c r="A3026" i="2"/>
  <c r="B3026" i="2"/>
  <c r="C3026" i="2"/>
  <c r="D3026" i="2"/>
  <c r="E3026" i="2"/>
  <c r="A3027" i="2"/>
  <c r="B3027" i="2"/>
  <c r="C3027" i="2"/>
  <c r="D3027" i="2"/>
  <c r="E3027" i="2"/>
  <c r="A3028" i="2"/>
  <c r="B3028" i="2"/>
  <c r="C3028" i="2"/>
  <c r="D3028" i="2"/>
  <c r="E3028" i="2"/>
  <c r="A3029" i="2"/>
  <c r="B3029" i="2"/>
  <c r="C3029" i="2"/>
  <c r="D3029" i="2"/>
  <c r="E3029" i="2"/>
  <c r="A3030" i="2"/>
  <c r="B3030" i="2"/>
  <c r="C3030" i="2"/>
  <c r="D3030" i="2"/>
  <c r="E3030" i="2"/>
  <c r="A3031" i="2"/>
  <c r="B3031" i="2"/>
  <c r="C3031" i="2"/>
  <c r="D3031" i="2"/>
  <c r="E3031" i="2"/>
  <c r="A3032" i="2"/>
  <c r="B3032" i="2"/>
  <c r="C3032" i="2"/>
  <c r="D3032" i="2"/>
  <c r="E3032" i="2"/>
  <c r="A3033" i="2"/>
  <c r="B3033" i="2"/>
  <c r="C3033" i="2"/>
  <c r="D3033" i="2"/>
  <c r="E3033" i="2"/>
  <c r="A3034" i="2"/>
  <c r="B3034" i="2"/>
  <c r="C3034" i="2"/>
  <c r="D3034" i="2"/>
  <c r="E3034" i="2"/>
  <c r="A3035" i="2"/>
  <c r="B3035" i="2"/>
  <c r="C3035" i="2"/>
  <c r="D3035" i="2"/>
  <c r="E3035" i="2"/>
  <c r="A3036" i="2"/>
  <c r="B3036" i="2"/>
  <c r="C3036" i="2"/>
  <c r="D3036" i="2"/>
  <c r="E3036" i="2"/>
  <c r="A3037" i="2"/>
  <c r="B3037" i="2"/>
  <c r="C3037" i="2"/>
  <c r="D3037" i="2"/>
  <c r="E3037" i="2"/>
  <c r="A3038" i="2"/>
  <c r="B3038" i="2"/>
  <c r="C3038" i="2"/>
  <c r="D3038" i="2"/>
  <c r="E3038" i="2"/>
  <c r="A3039" i="2"/>
  <c r="B3039" i="2"/>
  <c r="C3039" i="2"/>
  <c r="D3039" i="2"/>
  <c r="E3039" i="2"/>
  <c r="A3040" i="2"/>
  <c r="B3040" i="2"/>
  <c r="C3040" i="2"/>
  <c r="D3040" i="2"/>
  <c r="E3040" i="2"/>
  <c r="A3041" i="2"/>
  <c r="B3041" i="2"/>
  <c r="C3041" i="2"/>
  <c r="D3041" i="2"/>
  <c r="E3041" i="2"/>
  <c r="A3042" i="2"/>
  <c r="B3042" i="2"/>
  <c r="C3042" i="2"/>
  <c r="D3042" i="2"/>
  <c r="E3042" i="2"/>
  <c r="A3043" i="2"/>
  <c r="B3043" i="2"/>
  <c r="C3043" i="2"/>
  <c r="D3043" i="2"/>
  <c r="E3043" i="2"/>
  <c r="A3044" i="2"/>
  <c r="B3044" i="2"/>
  <c r="C3044" i="2"/>
  <c r="D3044" i="2"/>
  <c r="E3044" i="2"/>
  <c r="A3045" i="2"/>
  <c r="B3045" i="2"/>
  <c r="C3045" i="2"/>
  <c r="D3045" i="2"/>
  <c r="E3045" i="2"/>
  <c r="A3046" i="2"/>
  <c r="B3046" i="2"/>
  <c r="C3046" i="2"/>
  <c r="D3046" i="2"/>
  <c r="E3046" i="2"/>
  <c r="A3047" i="2"/>
  <c r="B3047" i="2"/>
  <c r="C3047" i="2"/>
  <c r="D3047" i="2"/>
  <c r="E3047" i="2"/>
  <c r="A3048" i="2"/>
  <c r="B3048" i="2"/>
  <c r="C3048" i="2"/>
  <c r="D3048" i="2"/>
  <c r="E3048" i="2"/>
  <c r="A3049" i="2"/>
  <c r="B3049" i="2"/>
  <c r="C3049" i="2"/>
  <c r="D3049" i="2"/>
  <c r="E3049" i="2"/>
  <c r="A3050" i="2"/>
  <c r="B3050" i="2"/>
  <c r="C3050" i="2"/>
  <c r="D3050" i="2"/>
  <c r="E3050" i="2"/>
  <c r="A3051" i="2"/>
  <c r="B3051" i="2"/>
  <c r="C3051" i="2"/>
  <c r="D3051" i="2"/>
  <c r="E3051" i="2"/>
  <c r="A3052" i="2"/>
  <c r="B3052" i="2"/>
  <c r="C3052" i="2"/>
  <c r="D3052" i="2"/>
  <c r="E3052" i="2"/>
  <c r="A3053" i="2"/>
  <c r="B3053" i="2"/>
  <c r="C3053" i="2"/>
  <c r="D3053" i="2"/>
  <c r="E3053" i="2"/>
  <c r="A3054" i="2"/>
  <c r="B3054" i="2"/>
  <c r="C3054" i="2"/>
  <c r="D3054" i="2"/>
  <c r="E3054" i="2"/>
  <c r="A3055" i="2"/>
  <c r="B3055" i="2"/>
  <c r="C3055" i="2"/>
  <c r="D3055" i="2"/>
  <c r="E3055" i="2"/>
  <c r="A3056" i="2"/>
  <c r="B3056" i="2"/>
  <c r="C3056" i="2"/>
  <c r="D3056" i="2"/>
  <c r="E3056" i="2"/>
  <c r="A3057" i="2"/>
  <c r="B3057" i="2"/>
  <c r="C3057" i="2"/>
  <c r="D3057" i="2"/>
  <c r="E3057" i="2"/>
  <c r="A3058" i="2"/>
  <c r="B3058" i="2"/>
  <c r="C3058" i="2"/>
  <c r="D3058" i="2"/>
  <c r="E3058" i="2"/>
  <c r="A3059" i="2"/>
  <c r="B3059" i="2"/>
  <c r="C3059" i="2"/>
  <c r="D3059" i="2"/>
  <c r="E3059" i="2"/>
  <c r="A3060" i="2"/>
  <c r="B3060" i="2"/>
  <c r="C3060" i="2"/>
  <c r="D3060" i="2"/>
  <c r="E3060" i="2"/>
  <c r="A3061" i="2"/>
  <c r="B3061" i="2"/>
  <c r="C3061" i="2"/>
  <c r="D3061" i="2"/>
  <c r="E3061" i="2"/>
  <c r="A3062" i="2"/>
  <c r="B3062" i="2"/>
  <c r="C3062" i="2"/>
  <c r="D3062" i="2"/>
  <c r="E3062" i="2"/>
  <c r="A3063" i="2"/>
  <c r="B3063" i="2"/>
  <c r="C3063" i="2"/>
  <c r="D3063" i="2"/>
  <c r="E3063" i="2"/>
  <c r="A3064" i="2"/>
  <c r="B3064" i="2"/>
  <c r="C3064" i="2"/>
  <c r="D3064" i="2"/>
  <c r="E3064" i="2"/>
  <c r="A3065" i="2"/>
  <c r="B3065" i="2"/>
  <c r="C3065" i="2"/>
  <c r="D3065" i="2"/>
  <c r="E3065" i="2"/>
  <c r="A3066" i="2"/>
  <c r="B3066" i="2"/>
  <c r="C3066" i="2"/>
  <c r="D3066" i="2"/>
  <c r="E3066" i="2"/>
  <c r="A3067" i="2"/>
  <c r="B3067" i="2"/>
  <c r="C3067" i="2"/>
  <c r="D3067" i="2"/>
  <c r="E3067" i="2"/>
  <c r="A3068" i="2"/>
  <c r="B3068" i="2"/>
  <c r="C3068" i="2"/>
  <c r="D3068" i="2"/>
  <c r="E3068" i="2"/>
  <c r="A3069" i="2"/>
  <c r="B3069" i="2"/>
  <c r="C3069" i="2"/>
  <c r="D3069" i="2"/>
  <c r="E3069" i="2"/>
  <c r="A3070" i="2"/>
  <c r="B3070" i="2"/>
  <c r="C3070" i="2"/>
  <c r="D3070" i="2"/>
  <c r="E3070" i="2"/>
  <c r="A3071" i="2"/>
  <c r="B3071" i="2"/>
  <c r="C3071" i="2"/>
  <c r="D3071" i="2"/>
  <c r="E3071" i="2"/>
  <c r="A3072" i="2"/>
  <c r="B3072" i="2"/>
  <c r="C3072" i="2"/>
  <c r="D3072" i="2"/>
  <c r="E3072" i="2"/>
  <c r="A3073" i="2"/>
  <c r="B3073" i="2"/>
  <c r="C3073" i="2"/>
  <c r="D3073" i="2"/>
  <c r="E3073" i="2"/>
  <c r="A3074" i="2"/>
  <c r="B3074" i="2"/>
  <c r="C3074" i="2"/>
  <c r="D3074" i="2"/>
  <c r="E3074" i="2"/>
  <c r="A3075" i="2"/>
  <c r="B3075" i="2"/>
  <c r="C3075" i="2"/>
  <c r="D3075" i="2"/>
  <c r="E3075" i="2"/>
  <c r="A3076" i="2"/>
  <c r="B3076" i="2"/>
  <c r="C3076" i="2"/>
  <c r="D3076" i="2"/>
  <c r="E3076" i="2"/>
  <c r="A3077" i="2"/>
  <c r="B3077" i="2"/>
  <c r="C3077" i="2"/>
  <c r="D3077" i="2"/>
  <c r="E3077" i="2"/>
  <c r="A3078" i="2"/>
  <c r="B3078" i="2"/>
  <c r="C3078" i="2"/>
  <c r="D3078" i="2"/>
  <c r="E3078" i="2"/>
  <c r="A3079" i="2"/>
  <c r="B3079" i="2"/>
  <c r="C3079" i="2"/>
  <c r="D3079" i="2"/>
  <c r="E3079" i="2"/>
  <c r="A3080" i="2"/>
  <c r="B3080" i="2"/>
  <c r="C3080" i="2"/>
  <c r="D3080" i="2"/>
  <c r="E3080" i="2"/>
  <c r="A3081" i="2"/>
  <c r="B3081" i="2"/>
  <c r="C3081" i="2"/>
  <c r="D3081" i="2"/>
  <c r="E3081" i="2"/>
  <c r="A3082" i="2"/>
  <c r="B3082" i="2"/>
  <c r="C3082" i="2"/>
  <c r="D3082" i="2"/>
  <c r="E3082" i="2"/>
  <c r="A3083" i="2"/>
  <c r="B3083" i="2"/>
  <c r="C3083" i="2"/>
  <c r="D3083" i="2"/>
  <c r="E3083" i="2"/>
  <c r="A3084" i="2"/>
  <c r="B3084" i="2"/>
  <c r="C3084" i="2"/>
  <c r="D3084" i="2"/>
  <c r="E3084" i="2"/>
  <c r="A3085" i="2"/>
  <c r="B3085" i="2"/>
  <c r="C3085" i="2"/>
  <c r="D3085" i="2"/>
  <c r="E3085" i="2"/>
  <c r="A3086" i="2"/>
  <c r="B3086" i="2"/>
  <c r="C3086" i="2"/>
  <c r="D3086" i="2"/>
  <c r="E3086" i="2"/>
  <c r="A3087" i="2"/>
  <c r="B3087" i="2"/>
  <c r="C3087" i="2"/>
  <c r="D3087" i="2"/>
  <c r="E3087" i="2"/>
  <c r="A3088" i="2"/>
  <c r="B3088" i="2"/>
  <c r="C3088" i="2"/>
  <c r="D3088" i="2"/>
  <c r="E3088" i="2"/>
  <c r="A3089" i="2"/>
  <c r="B3089" i="2"/>
  <c r="C3089" i="2"/>
  <c r="D3089" i="2"/>
  <c r="E3089" i="2"/>
  <c r="A3090" i="2"/>
  <c r="B3090" i="2"/>
  <c r="C3090" i="2"/>
  <c r="D3090" i="2"/>
  <c r="E3090" i="2"/>
  <c r="A3091" i="2"/>
  <c r="B3091" i="2"/>
  <c r="C3091" i="2"/>
  <c r="D3091" i="2"/>
  <c r="E3091" i="2"/>
  <c r="A3092" i="2"/>
  <c r="B3092" i="2"/>
  <c r="C3092" i="2"/>
  <c r="D3092" i="2"/>
  <c r="E3092" i="2"/>
  <c r="A3093" i="2"/>
  <c r="B3093" i="2"/>
  <c r="C3093" i="2"/>
  <c r="D3093" i="2"/>
  <c r="E3093" i="2"/>
  <c r="A3094" i="2"/>
  <c r="B3094" i="2"/>
  <c r="C3094" i="2"/>
  <c r="D3094" i="2"/>
  <c r="E3094" i="2"/>
  <c r="A3095" i="2"/>
  <c r="B3095" i="2"/>
  <c r="C3095" i="2"/>
  <c r="D3095" i="2"/>
  <c r="E3095" i="2"/>
  <c r="A3096" i="2"/>
  <c r="B3096" i="2"/>
  <c r="C3096" i="2"/>
  <c r="D3096" i="2"/>
  <c r="E3096" i="2"/>
  <c r="A3097" i="2"/>
  <c r="B3097" i="2"/>
  <c r="C3097" i="2"/>
  <c r="D3097" i="2"/>
  <c r="E3097" i="2"/>
  <c r="A3098" i="2"/>
  <c r="B3098" i="2"/>
  <c r="C3098" i="2"/>
  <c r="D3098" i="2"/>
  <c r="E3098" i="2"/>
  <c r="A3099" i="2"/>
  <c r="B3099" i="2"/>
  <c r="C3099" i="2"/>
  <c r="D3099" i="2"/>
  <c r="E3099" i="2"/>
  <c r="A3100" i="2"/>
  <c r="B3100" i="2"/>
  <c r="C3100" i="2"/>
  <c r="D3100" i="2"/>
  <c r="E3100" i="2"/>
  <c r="A3101" i="2"/>
  <c r="B3101" i="2"/>
  <c r="C3101" i="2"/>
  <c r="D3101" i="2"/>
  <c r="E3101" i="2"/>
  <c r="A3102" i="2"/>
  <c r="B3102" i="2"/>
  <c r="C3102" i="2"/>
  <c r="D3102" i="2"/>
  <c r="E3102" i="2"/>
  <c r="A3103" i="2"/>
  <c r="B3103" i="2"/>
  <c r="C3103" i="2"/>
  <c r="D3103" i="2"/>
  <c r="E3103" i="2"/>
  <c r="A3104" i="2"/>
  <c r="B3104" i="2"/>
  <c r="C3104" i="2"/>
  <c r="D3104" i="2"/>
  <c r="E3104" i="2"/>
  <c r="A3105" i="2"/>
  <c r="B3105" i="2"/>
  <c r="C3105" i="2"/>
  <c r="D3105" i="2"/>
  <c r="E3105" i="2"/>
  <c r="A3106" i="2"/>
  <c r="B3106" i="2"/>
  <c r="C3106" i="2"/>
  <c r="D3106" i="2"/>
  <c r="E3106" i="2"/>
  <c r="A3107" i="2"/>
  <c r="B3107" i="2"/>
  <c r="C3107" i="2"/>
  <c r="D3107" i="2"/>
  <c r="E3107" i="2"/>
  <c r="A3108" i="2"/>
  <c r="B3108" i="2"/>
  <c r="C3108" i="2"/>
  <c r="D3108" i="2"/>
  <c r="E3108" i="2"/>
  <c r="A3109" i="2"/>
  <c r="B3109" i="2"/>
  <c r="C3109" i="2"/>
  <c r="D3109" i="2"/>
  <c r="E3109" i="2"/>
  <c r="A3110" i="2"/>
  <c r="B3110" i="2"/>
  <c r="C3110" i="2"/>
  <c r="D3110" i="2"/>
  <c r="E3110" i="2"/>
  <c r="A3111" i="2"/>
  <c r="B3111" i="2"/>
  <c r="C3111" i="2"/>
  <c r="D3111" i="2"/>
  <c r="E3111" i="2"/>
  <c r="A3112" i="2"/>
  <c r="B3112" i="2"/>
  <c r="C3112" i="2"/>
  <c r="D3112" i="2"/>
  <c r="E3112" i="2"/>
  <c r="A3113" i="2"/>
  <c r="B3113" i="2"/>
  <c r="C3113" i="2"/>
  <c r="D3113" i="2"/>
  <c r="E3113" i="2"/>
  <c r="A3114" i="2"/>
  <c r="B3114" i="2"/>
  <c r="C3114" i="2"/>
  <c r="D3114" i="2"/>
  <c r="E3114" i="2"/>
  <c r="A3115" i="2"/>
  <c r="B3115" i="2"/>
  <c r="C3115" i="2"/>
  <c r="D3115" i="2"/>
  <c r="E3115" i="2"/>
  <c r="A3116" i="2"/>
  <c r="B3116" i="2"/>
  <c r="C3116" i="2"/>
  <c r="D3116" i="2"/>
  <c r="E3116" i="2"/>
  <c r="A3117" i="2"/>
  <c r="B3117" i="2"/>
  <c r="C3117" i="2"/>
  <c r="D3117" i="2"/>
  <c r="E3117" i="2"/>
  <c r="A3118" i="2"/>
  <c r="B3118" i="2"/>
  <c r="C3118" i="2"/>
  <c r="D3118" i="2"/>
  <c r="E3118" i="2"/>
  <c r="A3119" i="2"/>
  <c r="B3119" i="2"/>
  <c r="C3119" i="2"/>
  <c r="D3119" i="2"/>
  <c r="E3119" i="2"/>
  <c r="A3120" i="2"/>
  <c r="B3120" i="2"/>
  <c r="C3120" i="2"/>
  <c r="D3120" i="2"/>
  <c r="E3120" i="2"/>
  <c r="A3121" i="2"/>
  <c r="B3121" i="2"/>
  <c r="C3121" i="2"/>
  <c r="D3121" i="2"/>
  <c r="E3121" i="2"/>
  <c r="A3122" i="2"/>
  <c r="B3122" i="2"/>
  <c r="C3122" i="2"/>
  <c r="D3122" i="2"/>
  <c r="E3122" i="2"/>
  <c r="A3123" i="2"/>
  <c r="B3123" i="2"/>
  <c r="C3123" i="2"/>
  <c r="D3123" i="2"/>
  <c r="E3123" i="2"/>
  <c r="A3124" i="2"/>
  <c r="B3124" i="2"/>
  <c r="C3124" i="2"/>
  <c r="D3124" i="2"/>
  <c r="E3124" i="2"/>
  <c r="A3125" i="2"/>
  <c r="B3125" i="2"/>
  <c r="C3125" i="2"/>
  <c r="D3125" i="2"/>
  <c r="E3125" i="2"/>
  <c r="A3126" i="2"/>
  <c r="B3126" i="2"/>
  <c r="C3126" i="2"/>
  <c r="D3126" i="2"/>
  <c r="E3126" i="2"/>
  <c r="A3127" i="2"/>
  <c r="B3127" i="2"/>
  <c r="C3127" i="2"/>
  <c r="D3127" i="2"/>
  <c r="E3127" i="2"/>
  <c r="A3128" i="2"/>
  <c r="B3128" i="2"/>
  <c r="C3128" i="2"/>
  <c r="D3128" i="2"/>
  <c r="E3128" i="2"/>
  <c r="A3129" i="2"/>
  <c r="B3129" i="2"/>
  <c r="C3129" i="2"/>
  <c r="D3129" i="2"/>
  <c r="E3129" i="2"/>
  <c r="A3130" i="2"/>
  <c r="B3130" i="2"/>
  <c r="C3130" i="2"/>
  <c r="D3130" i="2"/>
  <c r="E3130" i="2"/>
  <c r="A3131" i="2"/>
  <c r="B3131" i="2"/>
  <c r="C3131" i="2"/>
  <c r="D3131" i="2"/>
  <c r="E3131" i="2"/>
  <c r="A3132" i="2"/>
  <c r="B3132" i="2"/>
  <c r="C3132" i="2"/>
  <c r="D3132" i="2"/>
  <c r="E3132" i="2"/>
  <c r="A3133" i="2"/>
  <c r="B3133" i="2"/>
  <c r="C3133" i="2"/>
  <c r="D3133" i="2"/>
  <c r="E3133" i="2"/>
  <c r="A3134" i="2"/>
  <c r="B3134" i="2"/>
  <c r="C3134" i="2"/>
  <c r="D3134" i="2"/>
  <c r="E3134" i="2"/>
  <c r="A3135" i="2"/>
  <c r="B3135" i="2"/>
  <c r="C3135" i="2"/>
  <c r="D3135" i="2"/>
  <c r="E3135" i="2"/>
  <c r="A3136" i="2"/>
  <c r="B3136" i="2"/>
  <c r="C3136" i="2"/>
  <c r="D3136" i="2"/>
  <c r="E3136" i="2"/>
  <c r="A3137" i="2"/>
  <c r="B3137" i="2"/>
  <c r="C3137" i="2"/>
  <c r="D3137" i="2"/>
  <c r="E3137" i="2"/>
  <c r="A3138" i="2"/>
  <c r="B3138" i="2"/>
  <c r="C3138" i="2"/>
  <c r="D3138" i="2"/>
  <c r="E3138" i="2"/>
  <c r="A3139" i="2"/>
  <c r="B3139" i="2"/>
  <c r="C3139" i="2"/>
  <c r="D3139" i="2"/>
  <c r="E3139" i="2"/>
  <c r="A3140" i="2"/>
  <c r="B3140" i="2"/>
  <c r="C3140" i="2"/>
  <c r="D3140" i="2"/>
  <c r="E3140" i="2"/>
  <c r="A3141" i="2"/>
  <c r="B3141" i="2"/>
  <c r="C3141" i="2"/>
  <c r="D3141" i="2"/>
  <c r="E3141" i="2"/>
  <c r="A3142" i="2"/>
  <c r="B3142" i="2"/>
  <c r="C3142" i="2"/>
  <c r="D3142" i="2"/>
  <c r="E3142" i="2"/>
  <c r="A3143" i="2"/>
  <c r="B3143" i="2"/>
  <c r="C3143" i="2"/>
  <c r="D3143" i="2"/>
  <c r="E3143" i="2"/>
  <c r="A3144" i="2"/>
  <c r="B3144" i="2"/>
  <c r="C3144" i="2"/>
  <c r="D3144" i="2"/>
  <c r="E3144" i="2"/>
  <c r="A3145" i="2"/>
  <c r="B3145" i="2"/>
  <c r="C3145" i="2"/>
  <c r="D3145" i="2"/>
  <c r="E3145" i="2"/>
  <c r="A3146" i="2"/>
  <c r="B3146" i="2"/>
  <c r="C3146" i="2"/>
  <c r="D3146" i="2"/>
  <c r="E3146" i="2"/>
  <c r="A3147" i="2"/>
  <c r="B3147" i="2"/>
  <c r="C3147" i="2"/>
  <c r="D3147" i="2"/>
  <c r="E3147" i="2"/>
  <c r="A3148" i="2"/>
  <c r="B3148" i="2"/>
  <c r="C3148" i="2"/>
  <c r="D3148" i="2"/>
  <c r="E3148" i="2"/>
  <c r="A3149" i="2"/>
  <c r="B3149" i="2"/>
  <c r="C3149" i="2"/>
  <c r="D3149" i="2"/>
  <c r="E3149" i="2"/>
  <c r="A3150" i="2"/>
  <c r="B3150" i="2"/>
  <c r="C3150" i="2"/>
  <c r="D3150" i="2"/>
  <c r="E3150" i="2"/>
  <c r="A3151" i="2"/>
  <c r="B3151" i="2"/>
  <c r="C3151" i="2"/>
  <c r="D3151" i="2"/>
  <c r="E3151" i="2"/>
  <c r="A3152" i="2"/>
  <c r="B3152" i="2"/>
  <c r="C3152" i="2"/>
  <c r="D3152" i="2"/>
  <c r="E3152" i="2"/>
  <c r="A3153" i="2"/>
  <c r="B3153" i="2"/>
  <c r="C3153" i="2"/>
  <c r="D3153" i="2"/>
  <c r="E3153" i="2"/>
  <c r="A3154" i="2"/>
  <c r="B3154" i="2"/>
  <c r="C3154" i="2"/>
  <c r="D3154" i="2"/>
  <c r="E3154" i="2"/>
  <c r="A3155" i="2"/>
  <c r="B3155" i="2"/>
  <c r="C3155" i="2"/>
  <c r="D3155" i="2"/>
  <c r="E3155" i="2"/>
  <c r="A3156" i="2"/>
  <c r="B3156" i="2"/>
  <c r="C3156" i="2"/>
  <c r="D3156" i="2"/>
  <c r="E3156" i="2"/>
  <c r="A3157" i="2"/>
  <c r="B3157" i="2"/>
  <c r="C3157" i="2"/>
  <c r="D3157" i="2"/>
  <c r="E3157" i="2"/>
  <c r="A3158" i="2"/>
  <c r="B3158" i="2"/>
  <c r="C3158" i="2"/>
  <c r="D3158" i="2"/>
  <c r="E3158" i="2"/>
  <c r="A3159" i="2"/>
  <c r="B3159" i="2"/>
  <c r="C3159" i="2"/>
  <c r="D3159" i="2"/>
  <c r="E3159" i="2"/>
  <c r="A3160" i="2"/>
  <c r="B3160" i="2"/>
  <c r="C3160" i="2"/>
  <c r="D3160" i="2"/>
  <c r="E3160" i="2"/>
  <c r="A3161" i="2"/>
  <c r="B3161" i="2"/>
  <c r="C3161" i="2"/>
  <c r="D3161" i="2"/>
  <c r="E3161" i="2"/>
  <c r="A3162" i="2"/>
  <c r="B3162" i="2"/>
  <c r="C3162" i="2"/>
  <c r="D3162" i="2"/>
  <c r="E3162" i="2"/>
  <c r="A3163" i="2"/>
  <c r="B3163" i="2"/>
  <c r="C3163" i="2"/>
  <c r="D3163" i="2"/>
  <c r="E3163" i="2"/>
  <c r="A3164" i="2"/>
  <c r="B3164" i="2"/>
  <c r="C3164" i="2"/>
  <c r="D3164" i="2"/>
  <c r="E3164" i="2"/>
  <c r="A3165" i="2"/>
  <c r="B3165" i="2"/>
  <c r="C3165" i="2"/>
  <c r="D3165" i="2"/>
  <c r="E3165" i="2"/>
  <c r="A3166" i="2"/>
  <c r="B3166" i="2"/>
  <c r="C3166" i="2"/>
  <c r="D3166" i="2"/>
  <c r="E3166" i="2"/>
  <c r="A3167" i="2"/>
  <c r="B3167" i="2"/>
  <c r="C3167" i="2"/>
  <c r="D3167" i="2"/>
  <c r="E3167" i="2"/>
  <c r="A3168" i="2"/>
  <c r="B3168" i="2"/>
  <c r="C3168" i="2"/>
  <c r="D3168" i="2"/>
  <c r="E3168" i="2"/>
  <c r="A3169" i="2"/>
  <c r="B3169" i="2"/>
  <c r="C3169" i="2"/>
  <c r="D3169" i="2"/>
  <c r="E3169" i="2"/>
  <c r="A3170" i="2"/>
  <c r="B3170" i="2"/>
  <c r="C3170" i="2"/>
  <c r="D3170" i="2"/>
  <c r="E3170" i="2"/>
  <c r="A3171" i="2"/>
  <c r="B3171" i="2"/>
  <c r="C3171" i="2"/>
  <c r="D3171" i="2"/>
  <c r="E3171" i="2"/>
  <c r="A3172" i="2"/>
  <c r="B3172" i="2"/>
  <c r="C3172" i="2"/>
  <c r="D3172" i="2"/>
  <c r="E3172" i="2"/>
  <c r="A3173" i="2"/>
  <c r="B3173" i="2"/>
  <c r="C3173" i="2"/>
  <c r="D3173" i="2"/>
  <c r="E3173" i="2"/>
  <c r="A3174" i="2"/>
  <c r="B3174" i="2"/>
  <c r="C3174" i="2"/>
  <c r="D3174" i="2"/>
  <c r="E3174" i="2"/>
  <c r="A3175" i="2"/>
  <c r="B3175" i="2"/>
  <c r="C3175" i="2"/>
  <c r="D3175" i="2"/>
  <c r="E3175" i="2"/>
  <c r="A3176" i="2"/>
  <c r="B3176" i="2"/>
  <c r="C3176" i="2"/>
  <c r="D3176" i="2"/>
  <c r="E3176" i="2"/>
  <c r="A3177" i="2"/>
  <c r="B3177" i="2"/>
  <c r="C3177" i="2"/>
  <c r="D3177" i="2"/>
  <c r="E3177" i="2"/>
  <c r="A3178" i="2"/>
  <c r="B3178" i="2"/>
  <c r="C3178" i="2"/>
  <c r="D3178" i="2"/>
  <c r="E3178" i="2"/>
  <c r="A3179" i="2"/>
  <c r="B3179" i="2"/>
  <c r="C3179" i="2"/>
  <c r="D3179" i="2"/>
  <c r="E3179" i="2"/>
  <c r="A3180" i="2"/>
  <c r="B3180" i="2"/>
  <c r="C3180" i="2"/>
  <c r="D3180" i="2"/>
  <c r="E3180" i="2"/>
  <c r="A3181" i="2"/>
  <c r="B3181" i="2"/>
  <c r="C3181" i="2"/>
  <c r="D3181" i="2"/>
  <c r="E3181" i="2"/>
  <c r="A3182" i="2"/>
  <c r="B3182" i="2"/>
  <c r="C3182" i="2"/>
  <c r="D3182" i="2"/>
  <c r="E3182" i="2"/>
  <c r="A3183" i="2"/>
  <c r="B3183" i="2"/>
  <c r="C3183" i="2"/>
  <c r="D3183" i="2"/>
  <c r="E3183" i="2"/>
  <c r="A3184" i="2"/>
  <c r="B3184" i="2"/>
  <c r="C3184" i="2"/>
  <c r="D3184" i="2"/>
  <c r="E3184" i="2"/>
  <c r="A3185" i="2"/>
  <c r="B3185" i="2"/>
  <c r="C3185" i="2"/>
  <c r="D3185" i="2"/>
  <c r="E3185" i="2"/>
  <c r="A3186" i="2"/>
  <c r="B3186" i="2"/>
  <c r="C3186" i="2"/>
  <c r="D3186" i="2"/>
  <c r="E3186" i="2"/>
  <c r="A3187" i="2"/>
  <c r="B3187" i="2"/>
  <c r="C3187" i="2"/>
  <c r="D3187" i="2"/>
  <c r="E3187" i="2"/>
  <c r="A3188" i="2"/>
  <c r="B3188" i="2"/>
  <c r="C3188" i="2"/>
  <c r="D3188" i="2"/>
  <c r="E3188" i="2"/>
  <c r="A3189" i="2"/>
  <c r="B3189" i="2"/>
  <c r="C3189" i="2"/>
  <c r="D3189" i="2"/>
  <c r="E3189" i="2"/>
  <c r="A3190" i="2"/>
  <c r="B3190" i="2"/>
  <c r="C3190" i="2"/>
  <c r="D3190" i="2"/>
  <c r="E3190" i="2"/>
  <c r="A3191" i="2"/>
  <c r="B3191" i="2"/>
  <c r="C3191" i="2"/>
  <c r="D3191" i="2"/>
  <c r="E3191" i="2"/>
  <c r="A3192" i="2"/>
  <c r="B3192" i="2"/>
  <c r="C3192" i="2"/>
  <c r="D3192" i="2"/>
  <c r="E3192" i="2"/>
  <c r="A3193" i="2"/>
  <c r="B3193" i="2"/>
  <c r="C3193" i="2"/>
  <c r="D3193" i="2"/>
  <c r="E3193" i="2"/>
  <c r="A3194" i="2"/>
  <c r="B3194" i="2"/>
  <c r="C3194" i="2"/>
  <c r="D3194" i="2"/>
  <c r="E3194" i="2"/>
  <c r="A3195" i="2"/>
  <c r="B3195" i="2"/>
  <c r="C3195" i="2"/>
  <c r="D3195" i="2"/>
  <c r="E3195" i="2"/>
  <c r="A3196" i="2"/>
  <c r="B3196" i="2"/>
  <c r="C3196" i="2"/>
  <c r="D3196" i="2"/>
  <c r="E3196" i="2"/>
  <c r="A3197" i="2"/>
  <c r="B3197" i="2"/>
  <c r="C3197" i="2"/>
  <c r="D3197" i="2"/>
  <c r="E3197" i="2"/>
  <c r="A3198" i="2"/>
  <c r="B3198" i="2"/>
  <c r="C3198" i="2"/>
  <c r="D3198" i="2"/>
  <c r="E3198" i="2"/>
  <c r="A3199" i="2"/>
  <c r="B3199" i="2"/>
  <c r="C3199" i="2"/>
  <c r="D3199" i="2"/>
  <c r="E3199" i="2"/>
  <c r="A3200" i="2"/>
  <c r="B3200" i="2"/>
  <c r="C3200" i="2"/>
  <c r="D3200" i="2"/>
  <c r="E3200" i="2"/>
  <c r="A3201" i="2"/>
  <c r="B3201" i="2"/>
  <c r="C3201" i="2"/>
  <c r="D3201" i="2"/>
  <c r="E3201" i="2"/>
  <c r="A3202" i="2"/>
  <c r="B3202" i="2"/>
  <c r="C3202" i="2"/>
  <c r="D3202" i="2"/>
  <c r="E3202" i="2"/>
  <c r="A3203" i="2"/>
  <c r="B3203" i="2"/>
  <c r="C3203" i="2"/>
  <c r="D3203" i="2"/>
  <c r="E3203" i="2"/>
  <c r="A3204" i="2"/>
  <c r="B3204" i="2"/>
  <c r="C3204" i="2"/>
  <c r="D3204" i="2"/>
  <c r="E3204" i="2"/>
  <c r="A3205" i="2"/>
  <c r="B3205" i="2"/>
  <c r="C3205" i="2"/>
  <c r="D3205" i="2"/>
  <c r="E3205" i="2"/>
  <c r="A3206" i="2"/>
  <c r="B3206" i="2"/>
  <c r="C3206" i="2"/>
  <c r="D3206" i="2"/>
  <c r="E3206" i="2"/>
  <c r="A3207" i="2"/>
  <c r="B3207" i="2"/>
  <c r="C3207" i="2"/>
  <c r="D3207" i="2"/>
  <c r="E3207" i="2"/>
  <c r="A3208" i="2"/>
  <c r="B3208" i="2"/>
  <c r="C3208" i="2"/>
  <c r="D3208" i="2"/>
  <c r="E3208" i="2"/>
  <c r="A3209" i="2"/>
  <c r="B3209" i="2"/>
  <c r="C3209" i="2"/>
  <c r="D3209" i="2"/>
  <c r="E3209" i="2"/>
  <c r="A3210" i="2"/>
  <c r="B3210" i="2"/>
  <c r="C3210" i="2"/>
  <c r="D3210" i="2"/>
  <c r="E3210" i="2"/>
  <c r="A3211" i="2"/>
  <c r="B3211" i="2"/>
  <c r="C3211" i="2"/>
  <c r="D3211" i="2"/>
  <c r="E3211" i="2"/>
  <c r="A3212" i="2"/>
  <c r="B3212" i="2"/>
  <c r="C3212" i="2"/>
  <c r="D3212" i="2"/>
  <c r="E3212" i="2"/>
  <c r="A3213" i="2"/>
  <c r="B3213" i="2"/>
  <c r="C3213" i="2"/>
  <c r="D3213" i="2"/>
  <c r="E3213" i="2"/>
  <c r="A3214" i="2"/>
  <c r="B3214" i="2"/>
  <c r="C3214" i="2"/>
  <c r="D3214" i="2"/>
  <c r="E3214" i="2"/>
  <c r="A3215" i="2"/>
  <c r="B3215" i="2"/>
  <c r="C3215" i="2"/>
  <c r="D3215" i="2"/>
  <c r="E3215" i="2"/>
  <c r="A3216" i="2"/>
  <c r="B3216" i="2"/>
  <c r="C3216" i="2"/>
  <c r="D3216" i="2"/>
  <c r="E3216" i="2"/>
  <c r="A3217" i="2"/>
  <c r="B3217" i="2"/>
  <c r="C3217" i="2"/>
  <c r="D3217" i="2"/>
  <c r="E3217" i="2"/>
  <c r="A3218" i="2"/>
  <c r="B3218" i="2"/>
  <c r="C3218" i="2"/>
  <c r="D3218" i="2"/>
  <c r="E3218" i="2"/>
  <c r="A3219" i="2"/>
  <c r="B3219" i="2"/>
  <c r="C3219" i="2"/>
  <c r="D3219" i="2"/>
  <c r="E3219" i="2"/>
  <c r="A3220" i="2"/>
  <c r="B3220" i="2"/>
  <c r="C3220" i="2"/>
  <c r="D3220" i="2"/>
  <c r="E3220" i="2"/>
  <c r="A3221" i="2"/>
  <c r="B3221" i="2"/>
  <c r="C3221" i="2"/>
  <c r="D3221" i="2"/>
  <c r="E3221" i="2"/>
  <c r="A3222" i="2"/>
  <c r="B3222" i="2"/>
  <c r="C3222" i="2"/>
  <c r="D3222" i="2"/>
  <c r="E3222" i="2"/>
  <c r="A3223" i="2"/>
  <c r="B3223" i="2"/>
  <c r="C3223" i="2"/>
  <c r="D3223" i="2"/>
  <c r="E3223" i="2"/>
  <c r="A3224" i="2"/>
  <c r="B3224" i="2"/>
  <c r="C3224" i="2"/>
  <c r="D3224" i="2"/>
  <c r="E3224" i="2"/>
  <c r="A3225" i="2"/>
  <c r="B3225" i="2"/>
  <c r="C3225" i="2"/>
  <c r="D3225" i="2"/>
  <c r="E3225" i="2"/>
  <c r="A3226" i="2"/>
  <c r="B3226" i="2"/>
  <c r="C3226" i="2"/>
  <c r="D3226" i="2"/>
  <c r="E3226" i="2"/>
  <c r="A3227" i="2"/>
  <c r="B3227" i="2"/>
  <c r="C3227" i="2"/>
  <c r="D3227" i="2"/>
  <c r="E3227" i="2"/>
  <c r="A3228" i="2"/>
  <c r="B3228" i="2"/>
  <c r="C3228" i="2"/>
  <c r="D3228" i="2"/>
  <c r="E3228" i="2"/>
  <c r="A3229" i="2"/>
  <c r="B3229" i="2"/>
  <c r="C3229" i="2"/>
  <c r="D3229" i="2"/>
  <c r="E3229" i="2"/>
  <c r="A3230" i="2"/>
  <c r="B3230" i="2"/>
  <c r="C3230" i="2"/>
  <c r="D3230" i="2"/>
  <c r="E3230" i="2"/>
  <c r="A3231" i="2"/>
  <c r="B3231" i="2"/>
  <c r="C3231" i="2"/>
  <c r="D3231" i="2"/>
  <c r="E3231" i="2"/>
  <c r="A3232" i="2"/>
  <c r="B3232" i="2"/>
  <c r="C3232" i="2"/>
  <c r="D3232" i="2"/>
  <c r="E3232" i="2"/>
  <c r="A3233" i="2"/>
  <c r="B3233" i="2"/>
  <c r="C3233" i="2"/>
  <c r="D3233" i="2"/>
  <c r="E3233" i="2"/>
  <c r="A3234" i="2"/>
  <c r="B3234" i="2"/>
  <c r="C3234" i="2"/>
  <c r="D3234" i="2"/>
  <c r="E3234" i="2"/>
  <c r="A3235" i="2"/>
  <c r="B3235" i="2"/>
  <c r="C3235" i="2"/>
  <c r="D3235" i="2"/>
  <c r="E3235" i="2"/>
  <c r="A3236" i="2"/>
  <c r="B3236" i="2"/>
  <c r="C3236" i="2"/>
  <c r="D3236" i="2"/>
  <c r="E3236" i="2"/>
  <c r="A3237" i="2"/>
  <c r="B3237" i="2"/>
  <c r="C3237" i="2"/>
  <c r="D3237" i="2"/>
  <c r="E3237" i="2"/>
  <c r="A3238" i="2"/>
  <c r="B3238" i="2"/>
  <c r="C3238" i="2"/>
  <c r="D3238" i="2"/>
  <c r="E3238" i="2"/>
  <c r="A3239" i="2"/>
  <c r="B3239" i="2"/>
  <c r="C3239" i="2"/>
  <c r="D3239" i="2"/>
  <c r="E3239" i="2"/>
  <c r="A3240" i="2"/>
  <c r="B3240" i="2"/>
  <c r="C3240" i="2"/>
  <c r="D3240" i="2"/>
  <c r="E3240" i="2"/>
  <c r="A3241" i="2"/>
  <c r="B3241" i="2"/>
  <c r="C3241" i="2"/>
  <c r="D3241" i="2"/>
  <c r="E3241" i="2"/>
  <c r="A3242" i="2"/>
  <c r="B3242" i="2"/>
  <c r="C3242" i="2"/>
  <c r="D3242" i="2"/>
  <c r="E3242" i="2"/>
  <c r="A3243" i="2"/>
  <c r="B3243" i="2"/>
  <c r="C3243" i="2"/>
  <c r="D3243" i="2"/>
  <c r="E3243" i="2"/>
  <c r="A3244" i="2"/>
  <c r="B3244" i="2"/>
  <c r="C3244" i="2"/>
  <c r="D3244" i="2"/>
  <c r="E3244" i="2"/>
  <c r="A3245" i="2"/>
  <c r="B3245" i="2"/>
  <c r="C3245" i="2"/>
  <c r="D3245" i="2"/>
  <c r="E3245" i="2"/>
  <c r="A3246" i="2"/>
  <c r="B3246" i="2"/>
  <c r="C3246" i="2"/>
  <c r="D3246" i="2"/>
  <c r="E3246" i="2"/>
  <c r="A3247" i="2"/>
  <c r="B3247" i="2"/>
  <c r="C3247" i="2"/>
  <c r="D3247" i="2"/>
  <c r="E3247" i="2"/>
  <c r="A3248" i="2"/>
  <c r="B3248" i="2"/>
  <c r="C3248" i="2"/>
  <c r="D3248" i="2"/>
  <c r="E3248" i="2"/>
  <c r="A3249" i="2"/>
  <c r="B3249" i="2"/>
  <c r="C3249" i="2"/>
  <c r="D3249" i="2"/>
  <c r="E3249" i="2"/>
  <c r="A3250" i="2"/>
  <c r="B3250" i="2"/>
  <c r="C3250" i="2"/>
  <c r="D3250" i="2"/>
  <c r="E3250" i="2"/>
  <c r="A3251" i="2"/>
  <c r="B3251" i="2"/>
  <c r="C3251" i="2"/>
  <c r="D3251" i="2"/>
  <c r="E3251" i="2"/>
  <c r="A3252" i="2"/>
  <c r="B3252" i="2"/>
  <c r="C3252" i="2"/>
  <c r="D3252" i="2"/>
  <c r="E3252" i="2"/>
  <c r="A3253" i="2"/>
  <c r="B3253" i="2"/>
  <c r="C3253" i="2"/>
  <c r="D3253" i="2"/>
  <c r="E3253" i="2"/>
  <c r="A3254" i="2"/>
  <c r="B3254" i="2"/>
  <c r="C3254" i="2"/>
  <c r="D3254" i="2"/>
  <c r="E3254" i="2"/>
  <c r="A3255" i="2"/>
  <c r="B3255" i="2"/>
  <c r="C3255" i="2"/>
  <c r="D3255" i="2"/>
  <c r="E3255" i="2"/>
  <c r="A3256" i="2"/>
  <c r="B3256" i="2"/>
  <c r="C3256" i="2"/>
  <c r="D3256" i="2"/>
  <c r="E3256" i="2"/>
  <c r="A3257" i="2"/>
  <c r="B3257" i="2"/>
  <c r="C3257" i="2"/>
  <c r="D3257" i="2"/>
  <c r="E3257" i="2"/>
  <c r="A3258" i="2"/>
  <c r="B3258" i="2"/>
  <c r="C3258" i="2"/>
  <c r="D3258" i="2"/>
  <c r="E3258" i="2"/>
  <c r="A3259" i="2"/>
  <c r="B3259" i="2"/>
  <c r="C3259" i="2"/>
  <c r="D3259" i="2"/>
  <c r="E3259" i="2"/>
  <c r="A3260" i="2"/>
  <c r="B3260" i="2"/>
  <c r="C3260" i="2"/>
  <c r="D3260" i="2"/>
  <c r="E3260" i="2"/>
  <c r="A3261" i="2"/>
  <c r="B3261" i="2"/>
  <c r="C3261" i="2"/>
  <c r="D3261" i="2"/>
  <c r="E3261" i="2"/>
  <c r="A3262" i="2"/>
  <c r="B3262" i="2"/>
  <c r="C3262" i="2"/>
  <c r="D3262" i="2"/>
  <c r="E3262" i="2"/>
  <c r="A3263" i="2"/>
  <c r="B3263" i="2"/>
  <c r="C3263" i="2"/>
  <c r="D3263" i="2"/>
  <c r="E3263" i="2"/>
  <c r="A3264" i="2"/>
  <c r="B3264" i="2"/>
  <c r="C3264" i="2"/>
  <c r="D3264" i="2"/>
  <c r="E3264" i="2"/>
  <c r="A3265" i="2"/>
  <c r="B3265" i="2"/>
  <c r="C3265" i="2"/>
  <c r="D3265" i="2"/>
  <c r="E3265" i="2"/>
  <c r="A3266" i="2"/>
  <c r="B3266" i="2"/>
  <c r="C3266" i="2"/>
  <c r="D3266" i="2"/>
  <c r="E3266" i="2"/>
  <c r="A3267" i="2"/>
  <c r="B3267" i="2"/>
  <c r="C3267" i="2"/>
  <c r="D3267" i="2"/>
  <c r="E3267" i="2"/>
  <c r="A3268" i="2"/>
  <c r="B3268" i="2"/>
  <c r="C3268" i="2"/>
  <c r="D3268" i="2"/>
  <c r="E3268" i="2"/>
  <c r="A3269" i="2"/>
  <c r="B3269" i="2"/>
  <c r="C3269" i="2"/>
  <c r="D3269" i="2"/>
  <c r="E3269" i="2"/>
  <c r="A3270" i="2"/>
  <c r="B3270" i="2"/>
  <c r="C3270" i="2"/>
  <c r="D3270" i="2"/>
  <c r="E3270" i="2"/>
  <c r="A3271" i="2"/>
  <c r="B3271" i="2"/>
  <c r="C3271" i="2"/>
  <c r="D3271" i="2"/>
  <c r="E3271" i="2"/>
  <c r="A3272" i="2"/>
  <c r="B3272" i="2"/>
  <c r="C3272" i="2"/>
  <c r="D3272" i="2"/>
  <c r="E3272" i="2"/>
  <c r="A3273" i="2"/>
  <c r="B3273" i="2"/>
  <c r="C3273" i="2"/>
  <c r="D3273" i="2"/>
  <c r="E3273" i="2"/>
  <c r="A3274" i="2"/>
  <c r="B3274" i="2"/>
  <c r="C3274" i="2"/>
  <c r="D3274" i="2"/>
  <c r="E3274" i="2"/>
  <c r="A3275" i="2"/>
  <c r="B3275" i="2"/>
  <c r="C3275" i="2"/>
  <c r="D3275" i="2"/>
  <c r="E3275" i="2"/>
  <c r="A3276" i="2"/>
  <c r="B3276" i="2"/>
  <c r="C3276" i="2"/>
  <c r="D3276" i="2"/>
  <c r="E3276" i="2"/>
  <c r="A3277" i="2"/>
  <c r="B3277" i="2"/>
  <c r="C3277" i="2"/>
  <c r="D3277" i="2"/>
  <c r="E3277" i="2"/>
  <c r="A3278" i="2"/>
  <c r="B3278" i="2"/>
  <c r="C3278" i="2"/>
  <c r="D3278" i="2"/>
  <c r="E3278" i="2"/>
  <c r="A3279" i="2"/>
  <c r="B3279" i="2"/>
  <c r="C3279" i="2"/>
  <c r="D3279" i="2"/>
  <c r="E3279" i="2"/>
  <c r="A3280" i="2"/>
  <c r="B3280" i="2"/>
  <c r="C3280" i="2"/>
  <c r="D3280" i="2"/>
  <c r="E3280" i="2"/>
  <c r="A3281" i="2"/>
  <c r="B3281" i="2"/>
  <c r="C3281" i="2"/>
  <c r="D3281" i="2"/>
  <c r="E3281" i="2"/>
  <c r="A3282" i="2"/>
  <c r="B3282" i="2"/>
  <c r="C3282" i="2"/>
  <c r="D3282" i="2"/>
  <c r="E3282" i="2"/>
  <c r="A3283" i="2"/>
  <c r="B3283" i="2"/>
  <c r="C3283" i="2"/>
  <c r="D3283" i="2"/>
  <c r="E3283" i="2"/>
  <c r="A3284" i="2"/>
  <c r="B3284" i="2"/>
  <c r="C3284" i="2"/>
  <c r="D3284" i="2"/>
  <c r="E3284" i="2"/>
  <c r="A3285" i="2"/>
  <c r="B3285" i="2"/>
  <c r="C3285" i="2"/>
  <c r="D3285" i="2"/>
  <c r="E3285" i="2"/>
  <c r="A3286" i="2"/>
  <c r="B3286" i="2"/>
  <c r="C3286" i="2"/>
  <c r="D3286" i="2"/>
  <c r="E3286" i="2"/>
  <c r="A3287" i="2"/>
  <c r="B3287" i="2"/>
  <c r="C3287" i="2"/>
  <c r="D3287" i="2"/>
  <c r="E3287" i="2"/>
  <c r="A3288" i="2"/>
  <c r="B3288" i="2"/>
  <c r="C3288" i="2"/>
  <c r="D3288" i="2"/>
  <c r="E3288" i="2"/>
  <c r="A3289" i="2"/>
  <c r="B3289" i="2"/>
  <c r="C3289" i="2"/>
  <c r="D3289" i="2"/>
  <c r="E3289" i="2"/>
  <c r="A3290" i="2"/>
  <c r="B3290" i="2"/>
  <c r="C3290" i="2"/>
  <c r="D3290" i="2"/>
  <c r="E3290" i="2"/>
  <c r="A3291" i="2"/>
  <c r="B3291" i="2"/>
  <c r="C3291" i="2"/>
  <c r="D3291" i="2"/>
  <c r="E3291" i="2"/>
  <c r="A3292" i="2"/>
  <c r="B3292" i="2"/>
  <c r="C3292" i="2"/>
  <c r="D3292" i="2"/>
  <c r="E3292" i="2"/>
  <c r="A3293" i="2"/>
  <c r="B3293" i="2"/>
  <c r="C3293" i="2"/>
  <c r="D3293" i="2"/>
  <c r="E3293" i="2"/>
  <c r="A3294" i="2"/>
  <c r="B3294" i="2"/>
  <c r="C3294" i="2"/>
  <c r="D3294" i="2"/>
  <c r="E3294" i="2"/>
  <c r="A3295" i="2"/>
  <c r="B3295" i="2"/>
  <c r="C3295" i="2"/>
  <c r="D3295" i="2"/>
  <c r="E3295" i="2"/>
  <c r="A3296" i="2"/>
  <c r="B3296" i="2"/>
  <c r="C3296" i="2"/>
  <c r="D3296" i="2"/>
  <c r="E3296" i="2"/>
  <c r="A3297" i="2"/>
  <c r="B3297" i="2"/>
  <c r="C3297" i="2"/>
  <c r="D3297" i="2"/>
  <c r="E3297" i="2"/>
  <c r="A3298" i="2"/>
  <c r="B3298" i="2"/>
  <c r="C3298" i="2"/>
  <c r="D3298" i="2"/>
  <c r="E3298" i="2"/>
  <c r="A3299" i="2"/>
  <c r="B3299" i="2"/>
  <c r="C3299" i="2"/>
  <c r="D3299" i="2"/>
  <c r="E3299" i="2"/>
  <c r="A3300" i="2"/>
  <c r="B3300" i="2"/>
  <c r="C3300" i="2"/>
  <c r="D3300" i="2"/>
  <c r="E3300" i="2"/>
  <c r="A3301" i="2"/>
  <c r="B3301" i="2"/>
  <c r="C3301" i="2"/>
  <c r="D3301" i="2"/>
  <c r="E3301" i="2"/>
  <c r="A3302" i="2"/>
  <c r="B3302" i="2"/>
  <c r="C3302" i="2"/>
  <c r="D3302" i="2"/>
  <c r="E3302" i="2"/>
  <c r="A3303" i="2"/>
  <c r="B3303" i="2"/>
  <c r="C3303" i="2"/>
  <c r="D3303" i="2"/>
  <c r="E3303" i="2"/>
  <c r="A3304" i="2"/>
  <c r="B3304" i="2"/>
  <c r="C3304" i="2"/>
  <c r="D3304" i="2"/>
  <c r="E3304" i="2"/>
  <c r="A3305" i="2"/>
  <c r="B3305" i="2"/>
  <c r="C3305" i="2"/>
  <c r="D3305" i="2"/>
  <c r="E3305" i="2"/>
  <c r="A3306" i="2"/>
  <c r="B3306" i="2"/>
  <c r="C3306" i="2"/>
  <c r="D3306" i="2"/>
  <c r="E3306" i="2"/>
  <c r="A3307" i="2"/>
  <c r="B3307" i="2"/>
  <c r="C3307" i="2"/>
  <c r="D3307" i="2"/>
  <c r="E3307" i="2"/>
  <c r="A3308" i="2"/>
  <c r="B3308" i="2"/>
  <c r="C3308" i="2"/>
  <c r="D3308" i="2"/>
  <c r="E3308" i="2"/>
  <c r="A3309" i="2"/>
  <c r="B3309" i="2"/>
  <c r="C3309" i="2"/>
  <c r="D3309" i="2"/>
  <c r="E3309" i="2"/>
  <c r="A3310" i="2"/>
  <c r="B3310" i="2"/>
  <c r="C3310" i="2"/>
  <c r="D3310" i="2"/>
  <c r="E3310" i="2"/>
  <c r="A3311" i="2"/>
  <c r="B3311" i="2"/>
  <c r="C3311" i="2"/>
  <c r="D3311" i="2"/>
  <c r="E3311" i="2"/>
  <c r="A3312" i="2"/>
  <c r="B3312" i="2"/>
  <c r="C3312" i="2"/>
  <c r="D3312" i="2"/>
  <c r="E3312" i="2"/>
  <c r="A3313" i="2"/>
  <c r="B3313" i="2"/>
  <c r="C3313" i="2"/>
  <c r="D3313" i="2"/>
  <c r="E3313" i="2"/>
  <c r="A3314" i="2"/>
  <c r="B3314" i="2"/>
  <c r="C3314" i="2"/>
  <c r="D3314" i="2"/>
  <c r="E3314" i="2"/>
  <c r="A3315" i="2"/>
  <c r="B3315" i="2"/>
  <c r="C3315" i="2"/>
  <c r="D3315" i="2"/>
  <c r="E3315" i="2"/>
  <c r="A3316" i="2"/>
  <c r="B3316" i="2"/>
  <c r="C3316" i="2"/>
  <c r="D3316" i="2"/>
  <c r="E3316" i="2"/>
  <c r="A3317" i="2"/>
  <c r="B3317" i="2"/>
  <c r="C3317" i="2"/>
  <c r="D3317" i="2"/>
  <c r="E3317" i="2"/>
  <c r="A3318" i="2"/>
  <c r="B3318" i="2"/>
  <c r="C3318" i="2"/>
  <c r="D3318" i="2"/>
  <c r="E3318" i="2"/>
  <c r="A3319" i="2"/>
  <c r="B3319" i="2"/>
  <c r="C3319" i="2"/>
  <c r="D3319" i="2"/>
  <c r="E3319" i="2"/>
  <c r="A3320" i="2"/>
  <c r="B3320" i="2"/>
  <c r="C3320" i="2"/>
  <c r="D3320" i="2"/>
  <c r="E3320" i="2"/>
  <c r="A3321" i="2"/>
  <c r="B3321" i="2"/>
  <c r="C3321" i="2"/>
  <c r="D3321" i="2"/>
  <c r="E3321" i="2"/>
  <c r="A3322" i="2"/>
  <c r="B3322" i="2"/>
  <c r="C3322" i="2"/>
  <c r="D3322" i="2"/>
  <c r="E3322" i="2"/>
  <c r="A3323" i="2"/>
  <c r="B3323" i="2"/>
  <c r="C3323" i="2"/>
  <c r="D3323" i="2"/>
  <c r="E3323" i="2"/>
  <c r="A3324" i="2"/>
  <c r="B3324" i="2"/>
  <c r="C3324" i="2"/>
  <c r="D3324" i="2"/>
  <c r="E3324" i="2"/>
  <c r="A3325" i="2"/>
  <c r="B3325" i="2"/>
  <c r="C3325" i="2"/>
  <c r="D3325" i="2"/>
  <c r="E3325" i="2"/>
  <c r="A3326" i="2"/>
  <c r="B3326" i="2"/>
  <c r="C3326" i="2"/>
  <c r="D3326" i="2"/>
  <c r="E3326" i="2"/>
  <c r="A3327" i="2"/>
  <c r="B3327" i="2"/>
  <c r="C3327" i="2"/>
  <c r="D3327" i="2"/>
  <c r="E3327" i="2"/>
  <c r="A3328" i="2"/>
  <c r="B3328" i="2"/>
  <c r="C3328" i="2"/>
  <c r="D3328" i="2"/>
  <c r="E3328" i="2"/>
  <c r="A3329" i="2"/>
  <c r="B3329" i="2"/>
  <c r="C3329" i="2"/>
  <c r="D3329" i="2"/>
  <c r="E3329" i="2"/>
  <c r="A3330" i="2"/>
  <c r="B3330" i="2"/>
  <c r="C3330" i="2"/>
  <c r="D3330" i="2"/>
  <c r="E3330" i="2"/>
  <c r="A3331" i="2"/>
  <c r="B3331" i="2"/>
  <c r="C3331" i="2"/>
  <c r="D3331" i="2"/>
  <c r="E3331" i="2"/>
  <c r="A3332" i="2"/>
  <c r="B3332" i="2"/>
  <c r="C3332" i="2"/>
  <c r="D3332" i="2"/>
  <c r="E3332" i="2"/>
  <c r="A3333" i="2"/>
  <c r="B3333" i="2"/>
  <c r="C3333" i="2"/>
  <c r="D3333" i="2"/>
  <c r="E3333" i="2"/>
  <c r="A3334" i="2"/>
  <c r="B3334" i="2"/>
  <c r="C3334" i="2"/>
  <c r="D3334" i="2"/>
  <c r="E3334" i="2"/>
  <c r="A3335" i="2"/>
  <c r="B3335" i="2"/>
  <c r="C3335" i="2"/>
  <c r="D3335" i="2"/>
  <c r="E3335" i="2"/>
  <c r="A3336" i="2"/>
  <c r="B3336" i="2"/>
  <c r="C3336" i="2"/>
  <c r="D3336" i="2"/>
  <c r="E3336" i="2"/>
  <c r="A3337" i="2"/>
  <c r="B3337" i="2"/>
  <c r="C3337" i="2"/>
  <c r="D3337" i="2"/>
  <c r="E3337" i="2"/>
  <c r="A3338" i="2"/>
  <c r="B3338" i="2"/>
  <c r="C3338" i="2"/>
  <c r="D3338" i="2"/>
  <c r="E3338" i="2"/>
  <c r="A3339" i="2"/>
  <c r="B3339" i="2"/>
  <c r="C3339" i="2"/>
  <c r="D3339" i="2"/>
  <c r="E3339" i="2"/>
  <c r="A3340" i="2"/>
  <c r="B3340" i="2"/>
  <c r="C3340" i="2"/>
  <c r="D3340" i="2"/>
  <c r="E3340" i="2"/>
  <c r="A3341" i="2"/>
  <c r="B3341" i="2"/>
  <c r="C3341" i="2"/>
  <c r="D3341" i="2"/>
  <c r="E3341" i="2"/>
  <c r="A3342" i="2"/>
  <c r="B3342" i="2"/>
  <c r="C3342" i="2"/>
  <c r="D3342" i="2"/>
  <c r="E3342" i="2"/>
  <c r="A3343" i="2"/>
  <c r="B3343" i="2"/>
  <c r="C3343" i="2"/>
  <c r="D3343" i="2"/>
  <c r="E3343" i="2"/>
  <c r="A3344" i="2"/>
  <c r="B3344" i="2"/>
  <c r="C3344" i="2"/>
  <c r="D3344" i="2"/>
  <c r="E3344" i="2"/>
  <c r="A3345" i="2"/>
  <c r="B3345" i="2"/>
  <c r="C3345" i="2"/>
  <c r="D3345" i="2"/>
  <c r="E3345" i="2"/>
  <c r="A3346" i="2"/>
  <c r="B3346" i="2"/>
  <c r="C3346" i="2"/>
  <c r="D3346" i="2"/>
  <c r="E3346" i="2"/>
  <c r="A3347" i="2"/>
  <c r="B3347" i="2"/>
  <c r="C3347" i="2"/>
  <c r="D3347" i="2"/>
  <c r="E3347" i="2"/>
  <c r="A3348" i="2"/>
  <c r="B3348" i="2"/>
  <c r="C3348" i="2"/>
  <c r="D3348" i="2"/>
  <c r="E3348" i="2"/>
  <c r="A3349" i="2"/>
  <c r="B3349" i="2"/>
  <c r="C3349" i="2"/>
  <c r="D3349" i="2"/>
  <c r="E3349" i="2"/>
  <c r="A3350" i="2"/>
  <c r="B3350" i="2"/>
  <c r="C3350" i="2"/>
  <c r="D3350" i="2"/>
  <c r="E3350" i="2"/>
  <c r="A3351" i="2"/>
  <c r="B3351" i="2"/>
  <c r="C3351" i="2"/>
  <c r="D3351" i="2"/>
  <c r="E3351" i="2"/>
  <c r="A3352" i="2"/>
  <c r="B3352" i="2"/>
  <c r="C3352" i="2"/>
  <c r="D3352" i="2"/>
  <c r="E3352" i="2"/>
  <c r="A3353" i="2"/>
  <c r="B3353" i="2"/>
  <c r="C3353" i="2"/>
  <c r="D3353" i="2"/>
  <c r="E3353" i="2"/>
  <c r="A3354" i="2"/>
  <c r="B3354" i="2"/>
  <c r="C3354" i="2"/>
  <c r="D3354" i="2"/>
  <c r="E3354" i="2"/>
  <c r="A3355" i="2"/>
  <c r="B3355" i="2"/>
  <c r="C3355" i="2"/>
  <c r="D3355" i="2"/>
  <c r="E3355" i="2"/>
  <c r="A3356" i="2"/>
  <c r="B3356" i="2"/>
  <c r="C3356" i="2"/>
  <c r="D3356" i="2"/>
  <c r="E3356" i="2"/>
  <c r="A3357" i="2"/>
  <c r="B3357" i="2"/>
  <c r="C3357" i="2"/>
  <c r="D3357" i="2"/>
  <c r="E3357" i="2"/>
  <c r="A3358" i="2"/>
  <c r="B3358" i="2"/>
  <c r="C3358" i="2"/>
  <c r="D3358" i="2"/>
  <c r="E3358" i="2"/>
  <c r="A3359" i="2"/>
  <c r="B3359" i="2"/>
  <c r="C3359" i="2"/>
  <c r="D3359" i="2"/>
  <c r="E3359" i="2"/>
  <c r="A3360" i="2"/>
  <c r="B3360" i="2"/>
  <c r="C3360" i="2"/>
  <c r="D3360" i="2"/>
  <c r="E3360" i="2"/>
  <c r="A3361" i="2"/>
  <c r="B3361" i="2"/>
  <c r="C3361" i="2"/>
  <c r="D3361" i="2"/>
  <c r="E3361" i="2"/>
  <c r="A3362" i="2"/>
  <c r="B3362" i="2"/>
  <c r="C3362" i="2"/>
  <c r="D3362" i="2"/>
  <c r="E3362" i="2"/>
  <c r="A3363" i="2"/>
  <c r="B3363" i="2"/>
  <c r="C3363" i="2"/>
  <c r="D3363" i="2"/>
  <c r="E3363" i="2"/>
  <c r="A3364" i="2"/>
  <c r="B3364" i="2"/>
  <c r="C3364" i="2"/>
  <c r="D3364" i="2"/>
  <c r="E3364" i="2"/>
  <c r="A3365" i="2"/>
  <c r="B3365" i="2"/>
  <c r="C3365" i="2"/>
  <c r="D3365" i="2"/>
  <c r="E3365" i="2"/>
  <c r="A3366" i="2"/>
  <c r="B3366" i="2"/>
  <c r="C3366" i="2"/>
  <c r="D3366" i="2"/>
  <c r="E3366" i="2"/>
  <c r="A3367" i="2"/>
  <c r="B3367" i="2"/>
  <c r="C3367" i="2"/>
  <c r="D3367" i="2"/>
  <c r="E3367" i="2"/>
  <c r="A3368" i="2"/>
  <c r="B3368" i="2"/>
  <c r="C3368" i="2"/>
  <c r="D3368" i="2"/>
  <c r="E3368" i="2"/>
  <c r="A3369" i="2"/>
  <c r="B3369" i="2"/>
  <c r="C3369" i="2"/>
  <c r="D3369" i="2"/>
  <c r="E3369" i="2"/>
  <c r="A3370" i="2"/>
  <c r="B3370" i="2"/>
  <c r="C3370" i="2"/>
  <c r="D3370" i="2"/>
  <c r="E3370" i="2"/>
  <c r="A3371" i="2"/>
  <c r="B3371" i="2"/>
  <c r="C3371" i="2"/>
  <c r="D3371" i="2"/>
  <c r="E3371" i="2"/>
  <c r="A3372" i="2"/>
  <c r="B3372" i="2"/>
  <c r="C3372" i="2"/>
  <c r="D3372" i="2"/>
  <c r="E3372" i="2"/>
  <c r="A3373" i="2"/>
  <c r="B3373" i="2"/>
  <c r="C3373" i="2"/>
  <c r="D3373" i="2"/>
  <c r="E3373" i="2"/>
  <c r="A3374" i="2"/>
  <c r="B3374" i="2"/>
  <c r="C3374" i="2"/>
  <c r="D3374" i="2"/>
  <c r="E3374" i="2"/>
  <c r="A3375" i="2"/>
  <c r="B3375" i="2"/>
  <c r="C3375" i="2"/>
  <c r="D3375" i="2"/>
  <c r="E3375" i="2"/>
  <c r="A3376" i="2"/>
  <c r="B3376" i="2"/>
  <c r="C3376" i="2"/>
  <c r="D3376" i="2"/>
  <c r="E3376" i="2"/>
  <c r="A3377" i="2"/>
  <c r="B3377" i="2"/>
  <c r="C3377" i="2"/>
  <c r="D3377" i="2"/>
  <c r="E3377" i="2"/>
  <c r="A3378" i="2"/>
  <c r="B3378" i="2"/>
  <c r="C3378" i="2"/>
  <c r="D3378" i="2"/>
  <c r="E3378" i="2"/>
  <c r="A3379" i="2"/>
  <c r="B3379" i="2"/>
  <c r="C3379" i="2"/>
  <c r="D3379" i="2"/>
  <c r="E3379" i="2"/>
  <c r="A3380" i="2"/>
  <c r="B3380" i="2"/>
  <c r="C3380" i="2"/>
  <c r="D3380" i="2"/>
  <c r="E3380" i="2"/>
  <c r="A3381" i="2"/>
  <c r="B3381" i="2"/>
  <c r="C3381" i="2"/>
  <c r="D3381" i="2"/>
  <c r="E3381" i="2"/>
  <c r="A3382" i="2"/>
  <c r="B3382" i="2"/>
  <c r="C3382" i="2"/>
  <c r="D3382" i="2"/>
  <c r="E3382" i="2"/>
  <c r="A3383" i="2"/>
  <c r="B3383" i="2"/>
  <c r="C3383" i="2"/>
  <c r="D3383" i="2"/>
  <c r="E3383" i="2"/>
  <c r="A3384" i="2"/>
  <c r="B3384" i="2"/>
  <c r="C3384" i="2"/>
  <c r="D3384" i="2"/>
  <c r="E3384" i="2"/>
  <c r="A3385" i="2"/>
  <c r="B3385" i="2"/>
  <c r="C3385" i="2"/>
  <c r="D3385" i="2"/>
  <c r="E3385" i="2"/>
  <c r="A3386" i="2"/>
  <c r="B3386" i="2"/>
  <c r="C3386" i="2"/>
  <c r="D3386" i="2"/>
  <c r="E3386" i="2"/>
  <c r="A3387" i="2"/>
  <c r="B3387" i="2"/>
  <c r="C3387" i="2"/>
  <c r="D3387" i="2"/>
  <c r="E3387" i="2"/>
  <c r="A3388" i="2"/>
  <c r="B3388" i="2"/>
  <c r="C3388" i="2"/>
  <c r="D3388" i="2"/>
  <c r="E3388" i="2"/>
  <c r="A3389" i="2"/>
  <c r="B3389" i="2"/>
  <c r="C3389" i="2"/>
  <c r="D3389" i="2"/>
  <c r="E3389" i="2"/>
  <c r="A3390" i="2"/>
  <c r="B3390" i="2"/>
  <c r="C3390" i="2"/>
  <c r="D3390" i="2"/>
  <c r="E3390" i="2"/>
  <c r="A3391" i="2"/>
  <c r="B3391" i="2"/>
  <c r="C3391" i="2"/>
  <c r="D3391" i="2"/>
  <c r="E3391" i="2"/>
  <c r="A3392" i="2"/>
  <c r="B3392" i="2"/>
  <c r="C3392" i="2"/>
  <c r="D3392" i="2"/>
  <c r="E3392" i="2"/>
  <c r="A3393" i="2"/>
  <c r="B3393" i="2"/>
  <c r="C3393" i="2"/>
  <c r="D3393" i="2"/>
  <c r="E3393" i="2"/>
  <c r="A3394" i="2"/>
  <c r="B3394" i="2"/>
  <c r="C3394" i="2"/>
  <c r="D3394" i="2"/>
  <c r="E3394" i="2"/>
  <c r="A3395" i="2"/>
  <c r="B3395" i="2"/>
  <c r="C3395" i="2"/>
  <c r="D3395" i="2"/>
  <c r="E3395" i="2"/>
  <c r="A3396" i="2"/>
  <c r="B3396" i="2"/>
  <c r="C3396" i="2"/>
  <c r="D3396" i="2"/>
  <c r="E3396" i="2"/>
  <c r="A3397" i="2"/>
  <c r="B3397" i="2"/>
  <c r="C3397" i="2"/>
  <c r="D3397" i="2"/>
  <c r="E3397" i="2"/>
  <c r="A3398" i="2"/>
  <c r="B3398" i="2"/>
  <c r="C3398" i="2"/>
  <c r="D3398" i="2"/>
  <c r="E3398" i="2"/>
  <c r="A3399" i="2"/>
  <c r="B3399" i="2"/>
  <c r="C3399" i="2"/>
  <c r="D3399" i="2"/>
  <c r="E3399" i="2"/>
  <c r="A3400" i="2"/>
  <c r="B3400" i="2"/>
  <c r="C3400" i="2"/>
  <c r="D3400" i="2"/>
  <c r="E3400" i="2"/>
  <c r="A3401" i="2"/>
  <c r="B3401" i="2"/>
  <c r="C3401" i="2"/>
  <c r="D3401" i="2"/>
  <c r="E3401" i="2"/>
  <c r="A3402" i="2"/>
  <c r="B3402" i="2"/>
  <c r="C3402" i="2"/>
  <c r="D3402" i="2"/>
  <c r="E3402" i="2"/>
  <c r="A3403" i="2"/>
  <c r="B3403" i="2"/>
  <c r="C3403" i="2"/>
  <c r="D3403" i="2"/>
  <c r="E3403" i="2"/>
  <c r="A3404" i="2"/>
  <c r="B3404" i="2"/>
  <c r="C3404" i="2"/>
  <c r="D3404" i="2"/>
  <c r="E3404" i="2"/>
  <c r="A3405" i="2"/>
  <c r="B3405" i="2"/>
  <c r="C3405" i="2"/>
  <c r="D3405" i="2"/>
  <c r="E3405" i="2"/>
  <c r="A3406" i="2"/>
  <c r="B3406" i="2"/>
  <c r="C3406" i="2"/>
  <c r="D3406" i="2"/>
  <c r="E3406" i="2"/>
  <c r="A3407" i="2"/>
  <c r="B3407" i="2"/>
  <c r="C3407" i="2"/>
  <c r="D3407" i="2"/>
  <c r="E3407" i="2"/>
  <c r="A3408" i="2"/>
  <c r="B3408" i="2"/>
  <c r="C3408" i="2"/>
  <c r="D3408" i="2"/>
  <c r="E3408" i="2"/>
  <c r="A3409" i="2"/>
  <c r="B3409" i="2"/>
  <c r="C3409" i="2"/>
  <c r="D3409" i="2"/>
  <c r="E3409" i="2"/>
  <c r="A3410" i="2"/>
  <c r="B3410" i="2"/>
  <c r="C3410" i="2"/>
  <c r="D3410" i="2"/>
  <c r="E3410" i="2"/>
  <c r="A3411" i="2"/>
  <c r="B3411" i="2"/>
  <c r="C3411" i="2"/>
  <c r="D3411" i="2"/>
  <c r="E3411" i="2"/>
  <c r="A3412" i="2"/>
  <c r="B3412" i="2"/>
  <c r="C3412" i="2"/>
  <c r="D3412" i="2"/>
  <c r="E3412" i="2"/>
  <c r="A3413" i="2"/>
  <c r="B3413" i="2"/>
  <c r="C3413" i="2"/>
  <c r="D3413" i="2"/>
  <c r="E3413" i="2"/>
  <c r="A3414" i="2"/>
  <c r="B3414" i="2"/>
  <c r="C3414" i="2"/>
  <c r="D3414" i="2"/>
  <c r="E3414" i="2"/>
  <c r="A3415" i="2"/>
  <c r="B3415" i="2"/>
  <c r="C3415" i="2"/>
  <c r="D3415" i="2"/>
  <c r="E3415" i="2"/>
  <c r="A3416" i="2"/>
  <c r="B3416" i="2"/>
  <c r="C3416" i="2"/>
  <c r="D3416" i="2"/>
  <c r="E3416" i="2"/>
  <c r="A3417" i="2"/>
  <c r="B3417" i="2"/>
  <c r="C3417" i="2"/>
  <c r="D3417" i="2"/>
  <c r="E3417" i="2"/>
  <c r="A3418" i="2"/>
  <c r="B3418" i="2"/>
  <c r="C3418" i="2"/>
  <c r="D3418" i="2"/>
  <c r="E3418" i="2"/>
  <c r="A3419" i="2"/>
  <c r="B3419" i="2"/>
  <c r="C3419" i="2"/>
  <c r="D3419" i="2"/>
  <c r="E3419" i="2"/>
  <c r="A3420" i="2"/>
  <c r="B3420" i="2"/>
  <c r="C3420" i="2"/>
  <c r="D3420" i="2"/>
  <c r="E3420" i="2"/>
  <c r="A3421" i="2"/>
  <c r="B3421" i="2"/>
  <c r="C3421" i="2"/>
  <c r="D3421" i="2"/>
  <c r="E3421" i="2"/>
  <c r="A3422" i="2"/>
  <c r="B3422" i="2"/>
  <c r="C3422" i="2"/>
  <c r="D3422" i="2"/>
  <c r="E3422" i="2"/>
  <c r="A3423" i="2"/>
  <c r="B3423" i="2"/>
  <c r="C3423" i="2"/>
  <c r="D3423" i="2"/>
  <c r="E3423" i="2"/>
  <c r="A3424" i="2"/>
  <c r="B3424" i="2"/>
  <c r="C3424" i="2"/>
  <c r="D3424" i="2"/>
  <c r="E3424" i="2"/>
  <c r="A3425" i="2"/>
  <c r="B3425" i="2"/>
  <c r="C3425" i="2"/>
  <c r="D3425" i="2"/>
  <c r="E3425" i="2"/>
  <c r="A3426" i="2"/>
  <c r="B3426" i="2"/>
  <c r="C3426" i="2"/>
  <c r="D3426" i="2"/>
  <c r="E3426" i="2"/>
  <c r="A3427" i="2"/>
  <c r="B3427" i="2"/>
  <c r="C3427" i="2"/>
  <c r="D3427" i="2"/>
  <c r="E3427" i="2"/>
  <c r="A3428" i="2"/>
  <c r="B3428" i="2"/>
  <c r="C3428" i="2"/>
  <c r="D3428" i="2"/>
  <c r="E3428" i="2"/>
  <c r="A3429" i="2"/>
  <c r="B3429" i="2"/>
  <c r="C3429" i="2"/>
  <c r="D3429" i="2"/>
  <c r="E3429" i="2"/>
  <c r="A3430" i="2"/>
  <c r="B3430" i="2"/>
  <c r="C3430" i="2"/>
  <c r="D3430" i="2"/>
  <c r="E3430" i="2"/>
  <c r="A3431" i="2"/>
  <c r="B3431" i="2"/>
  <c r="C3431" i="2"/>
  <c r="D3431" i="2"/>
  <c r="E3431" i="2"/>
  <c r="A3432" i="2"/>
  <c r="B3432" i="2"/>
  <c r="C3432" i="2"/>
  <c r="D3432" i="2"/>
  <c r="E3432" i="2"/>
  <c r="A3433" i="2"/>
  <c r="B3433" i="2"/>
  <c r="C3433" i="2"/>
  <c r="D3433" i="2"/>
  <c r="E3433" i="2"/>
  <c r="A3434" i="2"/>
  <c r="B3434" i="2"/>
  <c r="C3434" i="2"/>
  <c r="D3434" i="2"/>
  <c r="E3434" i="2"/>
  <c r="A3435" i="2"/>
  <c r="B3435" i="2"/>
  <c r="C3435" i="2"/>
  <c r="D3435" i="2"/>
  <c r="E3435" i="2"/>
  <c r="A3436" i="2"/>
  <c r="B3436" i="2"/>
  <c r="C3436" i="2"/>
  <c r="D3436" i="2"/>
  <c r="E3436" i="2"/>
  <c r="A3437" i="2"/>
  <c r="B3437" i="2"/>
  <c r="C3437" i="2"/>
  <c r="D3437" i="2"/>
  <c r="E3437" i="2"/>
  <c r="A3438" i="2"/>
  <c r="B3438" i="2"/>
  <c r="C3438" i="2"/>
  <c r="D3438" i="2"/>
  <c r="E3438" i="2"/>
  <c r="A3439" i="2"/>
  <c r="B3439" i="2"/>
  <c r="C3439" i="2"/>
  <c r="D3439" i="2"/>
  <c r="E3439" i="2"/>
  <c r="A3440" i="2"/>
  <c r="B3440" i="2"/>
  <c r="C3440" i="2"/>
  <c r="D3440" i="2"/>
  <c r="E3440" i="2"/>
  <c r="A3441" i="2"/>
  <c r="B3441" i="2"/>
  <c r="C3441" i="2"/>
  <c r="D3441" i="2"/>
  <c r="E3441" i="2"/>
  <c r="A3442" i="2"/>
  <c r="B3442" i="2"/>
  <c r="C3442" i="2"/>
  <c r="D3442" i="2"/>
  <c r="E3442" i="2"/>
  <c r="A3443" i="2"/>
  <c r="B3443" i="2"/>
  <c r="C3443" i="2"/>
  <c r="D3443" i="2"/>
  <c r="E3443" i="2"/>
  <c r="A3444" i="2"/>
  <c r="B3444" i="2"/>
  <c r="C3444" i="2"/>
  <c r="D3444" i="2"/>
  <c r="E3444" i="2"/>
  <c r="A3445" i="2"/>
  <c r="B3445" i="2"/>
  <c r="C3445" i="2"/>
  <c r="D3445" i="2"/>
  <c r="E3445" i="2"/>
  <c r="A3446" i="2"/>
  <c r="B3446" i="2"/>
  <c r="C3446" i="2"/>
  <c r="D3446" i="2"/>
  <c r="E3446" i="2"/>
  <c r="A3447" i="2"/>
  <c r="B3447" i="2"/>
  <c r="C3447" i="2"/>
  <c r="D3447" i="2"/>
  <c r="E3447" i="2"/>
  <c r="A3448" i="2"/>
  <c r="B3448" i="2"/>
  <c r="C3448" i="2"/>
  <c r="D3448" i="2"/>
  <c r="E3448" i="2"/>
  <c r="A3449" i="2"/>
  <c r="B3449" i="2"/>
  <c r="C3449" i="2"/>
  <c r="D3449" i="2"/>
  <c r="E3449" i="2"/>
  <c r="A3450" i="2"/>
  <c r="B3450" i="2"/>
  <c r="C3450" i="2"/>
  <c r="D3450" i="2"/>
  <c r="E3450" i="2"/>
  <c r="A3451" i="2"/>
  <c r="B3451" i="2"/>
  <c r="C3451" i="2"/>
  <c r="D3451" i="2"/>
  <c r="E3451" i="2"/>
  <c r="A3452" i="2"/>
  <c r="B3452" i="2"/>
  <c r="C3452" i="2"/>
  <c r="D3452" i="2"/>
  <c r="E3452" i="2"/>
  <c r="A3453" i="2"/>
  <c r="B3453" i="2"/>
  <c r="C3453" i="2"/>
  <c r="D3453" i="2"/>
  <c r="E3453" i="2"/>
  <c r="A3454" i="2"/>
  <c r="B3454" i="2"/>
  <c r="C3454" i="2"/>
  <c r="D3454" i="2"/>
  <c r="E3454" i="2"/>
  <c r="A3455" i="2"/>
  <c r="B3455" i="2"/>
  <c r="C3455" i="2"/>
  <c r="D3455" i="2"/>
  <c r="E3455" i="2"/>
  <c r="A3456" i="2"/>
  <c r="B3456" i="2"/>
  <c r="C3456" i="2"/>
  <c r="D3456" i="2"/>
  <c r="E3456" i="2"/>
  <c r="A3457" i="2"/>
  <c r="B3457" i="2"/>
  <c r="C3457" i="2"/>
  <c r="D3457" i="2"/>
  <c r="E3457" i="2"/>
  <c r="A3458" i="2"/>
  <c r="B3458" i="2"/>
  <c r="C3458" i="2"/>
  <c r="D3458" i="2"/>
  <c r="E3458" i="2"/>
  <c r="A3459" i="2"/>
  <c r="B3459" i="2"/>
  <c r="C3459" i="2"/>
  <c r="D3459" i="2"/>
  <c r="E3459" i="2"/>
  <c r="A3460" i="2"/>
  <c r="B3460" i="2"/>
  <c r="C3460" i="2"/>
  <c r="D3460" i="2"/>
  <c r="E3460" i="2"/>
  <c r="A3461" i="2"/>
  <c r="B3461" i="2"/>
  <c r="C3461" i="2"/>
  <c r="D3461" i="2"/>
  <c r="E3461" i="2"/>
  <c r="A3462" i="2"/>
  <c r="B3462" i="2"/>
  <c r="C3462" i="2"/>
  <c r="D3462" i="2"/>
  <c r="E3462" i="2"/>
  <c r="A3463" i="2"/>
  <c r="B3463" i="2"/>
  <c r="C3463" i="2"/>
  <c r="D3463" i="2"/>
  <c r="E3463" i="2"/>
  <c r="A3464" i="2"/>
  <c r="B3464" i="2"/>
  <c r="C3464" i="2"/>
  <c r="D3464" i="2"/>
  <c r="E3464" i="2"/>
  <c r="A3465" i="2"/>
  <c r="B3465" i="2"/>
  <c r="C3465" i="2"/>
  <c r="D3465" i="2"/>
  <c r="E3465" i="2"/>
  <c r="A3466" i="2"/>
  <c r="B3466" i="2"/>
  <c r="C3466" i="2"/>
  <c r="D3466" i="2"/>
  <c r="E3466" i="2"/>
  <c r="A3467" i="2"/>
  <c r="B3467" i="2"/>
  <c r="C3467" i="2"/>
  <c r="D3467" i="2"/>
  <c r="E3467" i="2"/>
  <c r="A3468" i="2"/>
  <c r="B3468" i="2"/>
  <c r="C3468" i="2"/>
  <c r="D3468" i="2"/>
  <c r="E3468" i="2"/>
  <c r="A3469" i="2"/>
  <c r="B3469" i="2"/>
  <c r="C3469" i="2"/>
  <c r="D3469" i="2"/>
  <c r="E3469" i="2"/>
  <c r="A3470" i="2"/>
  <c r="B3470" i="2"/>
  <c r="C3470" i="2"/>
  <c r="D3470" i="2"/>
  <c r="E3470" i="2"/>
  <c r="A3471" i="2"/>
  <c r="B3471" i="2"/>
  <c r="C3471" i="2"/>
  <c r="D3471" i="2"/>
  <c r="E3471" i="2"/>
  <c r="A3472" i="2"/>
  <c r="B3472" i="2"/>
  <c r="C3472" i="2"/>
  <c r="D3472" i="2"/>
  <c r="E3472" i="2"/>
  <c r="A3473" i="2"/>
  <c r="B3473" i="2"/>
  <c r="C3473" i="2"/>
  <c r="D3473" i="2"/>
  <c r="E3473" i="2"/>
  <c r="A3474" i="2"/>
  <c r="B3474" i="2"/>
  <c r="C3474" i="2"/>
  <c r="D3474" i="2"/>
  <c r="E3474" i="2"/>
  <c r="A3475" i="2"/>
  <c r="B3475" i="2"/>
  <c r="C3475" i="2"/>
  <c r="D3475" i="2"/>
  <c r="E3475" i="2"/>
  <c r="A3476" i="2"/>
  <c r="B3476" i="2"/>
  <c r="C3476" i="2"/>
  <c r="D3476" i="2"/>
  <c r="E3476" i="2"/>
  <c r="A3477" i="2"/>
  <c r="B3477" i="2"/>
  <c r="C3477" i="2"/>
  <c r="D3477" i="2"/>
  <c r="E3477" i="2"/>
  <c r="A3478" i="2"/>
  <c r="B3478" i="2"/>
  <c r="C3478" i="2"/>
  <c r="D3478" i="2"/>
  <c r="E3478" i="2"/>
  <c r="A3479" i="2"/>
  <c r="B3479" i="2"/>
  <c r="C3479" i="2"/>
  <c r="D3479" i="2"/>
  <c r="E3479" i="2"/>
  <c r="A3480" i="2"/>
  <c r="B3480" i="2"/>
  <c r="C3480" i="2"/>
  <c r="D3480" i="2"/>
  <c r="E3480" i="2"/>
  <c r="A3481" i="2"/>
  <c r="B3481" i="2"/>
  <c r="C3481" i="2"/>
  <c r="D3481" i="2"/>
  <c r="E3481" i="2"/>
  <c r="A3482" i="2"/>
  <c r="B3482" i="2"/>
  <c r="C3482" i="2"/>
  <c r="D3482" i="2"/>
  <c r="E3482" i="2"/>
  <c r="A3483" i="2"/>
  <c r="B3483" i="2"/>
  <c r="C3483" i="2"/>
  <c r="D3483" i="2"/>
  <c r="E3483" i="2"/>
  <c r="A3484" i="2"/>
  <c r="B3484" i="2"/>
  <c r="C3484" i="2"/>
  <c r="D3484" i="2"/>
  <c r="E3484" i="2"/>
  <c r="A3485" i="2"/>
  <c r="B3485" i="2"/>
  <c r="C3485" i="2"/>
  <c r="D3485" i="2"/>
  <c r="E3485" i="2"/>
  <c r="A3486" i="2"/>
  <c r="B3486" i="2"/>
  <c r="C3486" i="2"/>
  <c r="D3486" i="2"/>
  <c r="E3486" i="2"/>
  <c r="A3487" i="2"/>
  <c r="B3487" i="2"/>
  <c r="C3487" i="2"/>
  <c r="D3487" i="2"/>
  <c r="E3487" i="2"/>
  <c r="A3488" i="2"/>
  <c r="B3488" i="2"/>
  <c r="C3488" i="2"/>
  <c r="D3488" i="2"/>
  <c r="E3488" i="2"/>
  <c r="A3489" i="2"/>
  <c r="B3489" i="2"/>
  <c r="C3489" i="2"/>
  <c r="D3489" i="2"/>
  <c r="E3489" i="2"/>
  <c r="A3490" i="2"/>
  <c r="B3490" i="2"/>
  <c r="C3490" i="2"/>
  <c r="D3490" i="2"/>
  <c r="E3490" i="2"/>
  <c r="A3491" i="2"/>
  <c r="B3491" i="2"/>
  <c r="C3491" i="2"/>
  <c r="D3491" i="2"/>
  <c r="E3491" i="2"/>
  <c r="A3492" i="2"/>
  <c r="B3492" i="2"/>
  <c r="C3492" i="2"/>
  <c r="D3492" i="2"/>
  <c r="E3492" i="2"/>
  <c r="A3493" i="2"/>
  <c r="B3493" i="2"/>
  <c r="C3493" i="2"/>
  <c r="D3493" i="2"/>
  <c r="E3493" i="2"/>
  <c r="A3494" i="2"/>
  <c r="B3494" i="2"/>
  <c r="C3494" i="2"/>
  <c r="D3494" i="2"/>
  <c r="E3494" i="2"/>
  <c r="A3495" i="2"/>
  <c r="B3495" i="2"/>
  <c r="C3495" i="2"/>
  <c r="D3495" i="2"/>
  <c r="E3495" i="2"/>
  <c r="A3496" i="2"/>
  <c r="B3496" i="2"/>
  <c r="C3496" i="2"/>
  <c r="D3496" i="2"/>
  <c r="E3496" i="2"/>
  <c r="A3497" i="2"/>
  <c r="B3497" i="2"/>
  <c r="C3497" i="2"/>
  <c r="D3497" i="2"/>
  <c r="E3497" i="2"/>
  <c r="A3498" i="2"/>
  <c r="B3498" i="2"/>
  <c r="C3498" i="2"/>
  <c r="D3498" i="2"/>
  <c r="E3498" i="2"/>
  <c r="A3499" i="2"/>
  <c r="B3499" i="2"/>
  <c r="C3499" i="2"/>
  <c r="D3499" i="2"/>
  <c r="E3499" i="2"/>
  <c r="A3500" i="2"/>
  <c r="B3500" i="2"/>
  <c r="C3500" i="2"/>
  <c r="D3500" i="2"/>
  <c r="E3500" i="2"/>
  <c r="A3501" i="2"/>
  <c r="B3501" i="2"/>
  <c r="C3501" i="2"/>
  <c r="D3501" i="2"/>
  <c r="E3501" i="2"/>
  <c r="A3502" i="2"/>
  <c r="B3502" i="2"/>
  <c r="C3502" i="2"/>
  <c r="D3502" i="2"/>
  <c r="E3502" i="2"/>
  <c r="A3503" i="2"/>
  <c r="B3503" i="2"/>
  <c r="C3503" i="2"/>
  <c r="D3503" i="2"/>
  <c r="E3503" i="2"/>
  <c r="A3504" i="2"/>
  <c r="B3504" i="2"/>
  <c r="C3504" i="2"/>
  <c r="D3504" i="2"/>
  <c r="E3504" i="2"/>
  <c r="A3505" i="2"/>
  <c r="B3505" i="2"/>
  <c r="C3505" i="2"/>
  <c r="D3505" i="2"/>
  <c r="E3505" i="2"/>
  <c r="A3506" i="2"/>
  <c r="B3506" i="2"/>
  <c r="C3506" i="2"/>
  <c r="D3506" i="2"/>
  <c r="E3506" i="2"/>
  <c r="A3507" i="2"/>
  <c r="B3507" i="2"/>
  <c r="C3507" i="2"/>
  <c r="D3507" i="2"/>
  <c r="E3507" i="2"/>
  <c r="A3508" i="2"/>
  <c r="B3508" i="2"/>
  <c r="C3508" i="2"/>
  <c r="D3508" i="2"/>
  <c r="E3508" i="2"/>
  <c r="A3509" i="2"/>
  <c r="B3509" i="2"/>
  <c r="C3509" i="2"/>
  <c r="D3509" i="2"/>
  <c r="E3509" i="2"/>
  <c r="A3510" i="2"/>
  <c r="B3510" i="2"/>
  <c r="C3510" i="2"/>
  <c r="D3510" i="2"/>
  <c r="E3510" i="2"/>
  <c r="A3511" i="2"/>
  <c r="B3511" i="2"/>
  <c r="C3511" i="2"/>
  <c r="D3511" i="2"/>
  <c r="E3511" i="2"/>
  <c r="A3512" i="2"/>
  <c r="B3512" i="2"/>
  <c r="C3512" i="2"/>
  <c r="D3512" i="2"/>
  <c r="E3512" i="2"/>
  <c r="A3513" i="2"/>
  <c r="B3513" i="2"/>
  <c r="C3513" i="2"/>
  <c r="D3513" i="2"/>
  <c r="E3513" i="2"/>
  <c r="A3514" i="2"/>
  <c r="B3514" i="2"/>
  <c r="C3514" i="2"/>
  <c r="D3514" i="2"/>
  <c r="E3514" i="2"/>
  <c r="A3515" i="2"/>
  <c r="B3515" i="2"/>
  <c r="C3515" i="2"/>
  <c r="D3515" i="2"/>
  <c r="E3515" i="2"/>
  <c r="A3516" i="2"/>
  <c r="B3516" i="2"/>
  <c r="C3516" i="2"/>
  <c r="D3516" i="2"/>
  <c r="E3516" i="2"/>
  <c r="A3517" i="2"/>
  <c r="B3517" i="2"/>
  <c r="C3517" i="2"/>
  <c r="D3517" i="2"/>
  <c r="E3517" i="2"/>
  <c r="A3518" i="2"/>
  <c r="B3518" i="2"/>
  <c r="C3518" i="2"/>
  <c r="D3518" i="2"/>
  <c r="E3518" i="2"/>
  <c r="A3519" i="2"/>
  <c r="B3519" i="2"/>
  <c r="C3519" i="2"/>
  <c r="D3519" i="2"/>
  <c r="E3519" i="2"/>
  <c r="A3520" i="2"/>
  <c r="B3520" i="2"/>
  <c r="C3520" i="2"/>
  <c r="D3520" i="2"/>
  <c r="E3520" i="2"/>
  <c r="A3521" i="2"/>
  <c r="B3521" i="2"/>
  <c r="C3521" i="2"/>
  <c r="D3521" i="2"/>
  <c r="E3521" i="2"/>
  <c r="A3522" i="2"/>
  <c r="B3522" i="2"/>
  <c r="C3522" i="2"/>
  <c r="D3522" i="2"/>
  <c r="E3522" i="2"/>
  <c r="A3523" i="2"/>
  <c r="B3523" i="2"/>
  <c r="C3523" i="2"/>
  <c r="D3523" i="2"/>
  <c r="E3523" i="2"/>
  <c r="A3524" i="2"/>
  <c r="B3524" i="2"/>
  <c r="C3524" i="2"/>
  <c r="D3524" i="2"/>
  <c r="E3524" i="2"/>
  <c r="A3525" i="2"/>
  <c r="B3525" i="2"/>
  <c r="C3525" i="2"/>
  <c r="D3525" i="2"/>
  <c r="E3525" i="2"/>
  <c r="A3526" i="2"/>
  <c r="B3526" i="2"/>
  <c r="C3526" i="2"/>
  <c r="D3526" i="2"/>
  <c r="E3526" i="2"/>
  <c r="A3527" i="2"/>
  <c r="B3527" i="2"/>
  <c r="C3527" i="2"/>
  <c r="D3527" i="2"/>
  <c r="E3527" i="2"/>
  <c r="A3528" i="2"/>
  <c r="B3528" i="2"/>
  <c r="C3528" i="2"/>
  <c r="D3528" i="2"/>
  <c r="E3528" i="2"/>
  <c r="A3529" i="2"/>
  <c r="B3529" i="2"/>
  <c r="C3529" i="2"/>
  <c r="D3529" i="2"/>
  <c r="E3529" i="2"/>
  <c r="A3530" i="2"/>
  <c r="B3530" i="2"/>
  <c r="C3530" i="2"/>
  <c r="D3530" i="2"/>
  <c r="E3530" i="2"/>
  <c r="A3531" i="2"/>
  <c r="B3531" i="2"/>
  <c r="C3531" i="2"/>
  <c r="D3531" i="2"/>
  <c r="E3531" i="2"/>
  <c r="A3532" i="2"/>
  <c r="B3532" i="2"/>
  <c r="C3532" i="2"/>
  <c r="D3532" i="2"/>
  <c r="E3532" i="2"/>
  <c r="A3533" i="2"/>
  <c r="B3533" i="2"/>
  <c r="C3533" i="2"/>
  <c r="D3533" i="2"/>
  <c r="E3533" i="2"/>
  <c r="A3534" i="2"/>
  <c r="B3534" i="2"/>
  <c r="C3534" i="2"/>
  <c r="D3534" i="2"/>
  <c r="E3534" i="2"/>
  <c r="A3535" i="2"/>
  <c r="B3535" i="2"/>
  <c r="C3535" i="2"/>
  <c r="D3535" i="2"/>
  <c r="E3535" i="2"/>
  <c r="A3536" i="2"/>
  <c r="B3536" i="2"/>
  <c r="C3536" i="2"/>
  <c r="D3536" i="2"/>
  <c r="E3536" i="2"/>
  <c r="A3537" i="2"/>
  <c r="B3537" i="2"/>
  <c r="C3537" i="2"/>
  <c r="D3537" i="2"/>
  <c r="E3537" i="2"/>
  <c r="A3538" i="2"/>
  <c r="B3538" i="2"/>
  <c r="C3538" i="2"/>
  <c r="D3538" i="2"/>
  <c r="E3538" i="2"/>
  <c r="A3539" i="2"/>
  <c r="B3539" i="2"/>
  <c r="C3539" i="2"/>
  <c r="D3539" i="2"/>
  <c r="E3539" i="2"/>
  <c r="A3540" i="2"/>
  <c r="B3540" i="2"/>
  <c r="C3540" i="2"/>
  <c r="D3540" i="2"/>
  <c r="E3540" i="2"/>
  <c r="A3541" i="2"/>
  <c r="B3541" i="2"/>
  <c r="C3541" i="2"/>
  <c r="D3541" i="2"/>
  <c r="E3541" i="2"/>
  <c r="A3542" i="2"/>
  <c r="B3542" i="2"/>
  <c r="C3542" i="2"/>
  <c r="D3542" i="2"/>
  <c r="E3542" i="2"/>
  <c r="A3543" i="2"/>
  <c r="B3543" i="2"/>
  <c r="C3543" i="2"/>
  <c r="D3543" i="2"/>
  <c r="E3543" i="2"/>
  <c r="A3544" i="2"/>
  <c r="B3544" i="2"/>
  <c r="C3544" i="2"/>
  <c r="D3544" i="2"/>
  <c r="E3544" i="2"/>
  <c r="A3545" i="2"/>
  <c r="B3545" i="2"/>
  <c r="C3545" i="2"/>
  <c r="D3545" i="2"/>
  <c r="E3545" i="2"/>
  <c r="A3546" i="2"/>
  <c r="B3546" i="2"/>
  <c r="C3546" i="2"/>
  <c r="D3546" i="2"/>
  <c r="E3546" i="2"/>
  <c r="A3547" i="2"/>
  <c r="B3547" i="2"/>
  <c r="C3547" i="2"/>
  <c r="D3547" i="2"/>
  <c r="E3547" i="2"/>
  <c r="A3548" i="2"/>
  <c r="B3548" i="2"/>
  <c r="C3548" i="2"/>
  <c r="D3548" i="2"/>
  <c r="E3548" i="2"/>
  <c r="A3549" i="2"/>
  <c r="B3549" i="2"/>
  <c r="C3549" i="2"/>
  <c r="D3549" i="2"/>
  <c r="E3549" i="2"/>
  <c r="A3550" i="2"/>
  <c r="B3550" i="2"/>
  <c r="C3550" i="2"/>
  <c r="D3550" i="2"/>
  <c r="E3550" i="2"/>
  <c r="A3551" i="2"/>
  <c r="B3551" i="2"/>
  <c r="C3551" i="2"/>
  <c r="D3551" i="2"/>
  <c r="E3551" i="2"/>
  <c r="A3552" i="2"/>
  <c r="B3552" i="2"/>
  <c r="C3552" i="2"/>
  <c r="D3552" i="2"/>
  <c r="E3552" i="2"/>
  <c r="A3553" i="2"/>
  <c r="B3553" i="2"/>
  <c r="C3553" i="2"/>
  <c r="D3553" i="2"/>
  <c r="E3553" i="2"/>
  <c r="A3554" i="2"/>
  <c r="B3554" i="2"/>
  <c r="C3554" i="2"/>
  <c r="D3554" i="2"/>
  <c r="E3554" i="2"/>
  <c r="A3555" i="2"/>
  <c r="B3555" i="2"/>
  <c r="C3555" i="2"/>
  <c r="D3555" i="2"/>
  <c r="E3555" i="2"/>
  <c r="A3556" i="2"/>
  <c r="B3556" i="2"/>
  <c r="C3556" i="2"/>
  <c r="D3556" i="2"/>
  <c r="E3556" i="2"/>
  <c r="A3557" i="2"/>
  <c r="B3557" i="2"/>
  <c r="C3557" i="2"/>
  <c r="D3557" i="2"/>
  <c r="E3557" i="2"/>
  <c r="A3558" i="2"/>
  <c r="B3558" i="2"/>
  <c r="C3558" i="2"/>
  <c r="D3558" i="2"/>
  <c r="E3558" i="2"/>
  <c r="A3559" i="2"/>
  <c r="B3559" i="2"/>
  <c r="C3559" i="2"/>
  <c r="D3559" i="2"/>
  <c r="E3559" i="2"/>
  <c r="A3560" i="2"/>
  <c r="B3560" i="2"/>
  <c r="C3560" i="2"/>
  <c r="D3560" i="2"/>
  <c r="E3560" i="2"/>
  <c r="A3561" i="2"/>
  <c r="B3561" i="2"/>
  <c r="C3561" i="2"/>
  <c r="D3561" i="2"/>
  <c r="E3561" i="2"/>
  <c r="A3562" i="2"/>
  <c r="B3562" i="2"/>
  <c r="C3562" i="2"/>
  <c r="D3562" i="2"/>
  <c r="E3562" i="2"/>
  <c r="A3563" i="2"/>
  <c r="B3563" i="2"/>
  <c r="C3563" i="2"/>
  <c r="D3563" i="2"/>
  <c r="E3563" i="2"/>
  <c r="A3564" i="2"/>
  <c r="B3564" i="2"/>
  <c r="C3564" i="2"/>
  <c r="D3564" i="2"/>
  <c r="E3564" i="2"/>
  <c r="A3565" i="2"/>
  <c r="B3565" i="2"/>
  <c r="C3565" i="2"/>
  <c r="D3565" i="2"/>
  <c r="E3565" i="2"/>
  <c r="A3566" i="2"/>
  <c r="B3566" i="2"/>
  <c r="C3566" i="2"/>
  <c r="D3566" i="2"/>
  <c r="E3566" i="2"/>
  <c r="A3567" i="2"/>
  <c r="B3567" i="2"/>
  <c r="C3567" i="2"/>
  <c r="D3567" i="2"/>
  <c r="E3567" i="2"/>
  <c r="A3568" i="2"/>
  <c r="B3568" i="2"/>
  <c r="C3568" i="2"/>
  <c r="D3568" i="2"/>
  <c r="E3568" i="2"/>
  <c r="A3569" i="2"/>
  <c r="B3569" i="2"/>
  <c r="C3569" i="2"/>
  <c r="D3569" i="2"/>
  <c r="E3569" i="2"/>
  <c r="A3570" i="2"/>
  <c r="B3570" i="2"/>
  <c r="C3570" i="2"/>
  <c r="D3570" i="2"/>
  <c r="E3570" i="2"/>
  <c r="A3571" i="2"/>
  <c r="B3571" i="2"/>
  <c r="C3571" i="2"/>
  <c r="D3571" i="2"/>
  <c r="E3571" i="2"/>
  <c r="A3572" i="2"/>
  <c r="B3572" i="2"/>
  <c r="C3572" i="2"/>
  <c r="D3572" i="2"/>
  <c r="E3572" i="2"/>
  <c r="A3573" i="2"/>
  <c r="B3573" i="2"/>
  <c r="C3573" i="2"/>
  <c r="D3573" i="2"/>
  <c r="E3573" i="2"/>
  <c r="A3574" i="2"/>
  <c r="B3574" i="2"/>
  <c r="C3574" i="2"/>
  <c r="D3574" i="2"/>
  <c r="E3574" i="2"/>
  <c r="A3575" i="2"/>
  <c r="B3575" i="2"/>
  <c r="C3575" i="2"/>
  <c r="D3575" i="2"/>
  <c r="E3575" i="2"/>
  <c r="A3576" i="2"/>
  <c r="B3576" i="2"/>
  <c r="C3576" i="2"/>
  <c r="D3576" i="2"/>
  <c r="E3576" i="2"/>
  <c r="A3577" i="2"/>
  <c r="B3577" i="2"/>
  <c r="C3577" i="2"/>
  <c r="D3577" i="2"/>
  <c r="E3577" i="2"/>
  <c r="A3578" i="2"/>
  <c r="B3578" i="2"/>
  <c r="C3578" i="2"/>
  <c r="D3578" i="2"/>
  <c r="E3578" i="2"/>
  <c r="A3579" i="2"/>
  <c r="B3579" i="2"/>
  <c r="C3579" i="2"/>
  <c r="D3579" i="2"/>
  <c r="E3579" i="2"/>
  <c r="A3580" i="2"/>
  <c r="B3580" i="2"/>
  <c r="C3580" i="2"/>
  <c r="D3580" i="2"/>
  <c r="E3580" i="2"/>
  <c r="A3581" i="2"/>
  <c r="B3581" i="2"/>
  <c r="C3581" i="2"/>
  <c r="D3581" i="2"/>
  <c r="E3581" i="2"/>
  <c r="A3582" i="2"/>
  <c r="B3582" i="2"/>
  <c r="C3582" i="2"/>
  <c r="D3582" i="2"/>
  <c r="E3582" i="2"/>
  <c r="A3583" i="2"/>
  <c r="B3583" i="2"/>
  <c r="C3583" i="2"/>
  <c r="D3583" i="2"/>
  <c r="E3583" i="2"/>
  <c r="A3584" i="2"/>
  <c r="B3584" i="2"/>
  <c r="C3584" i="2"/>
  <c r="D3584" i="2"/>
  <c r="E3584" i="2"/>
  <c r="A3585" i="2"/>
  <c r="B3585" i="2"/>
  <c r="C3585" i="2"/>
  <c r="D3585" i="2"/>
  <c r="E3585" i="2"/>
  <c r="A3586" i="2"/>
  <c r="B3586" i="2"/>
  <c r="C3586" i="2"/>
  <c r="D3586" i="2"/>
  <c r="E3586" i="2"/>
  <c r="A3587" i="2"/>
  <c r="B3587" i="2"/>
  <c r="C3587" i="2"/>
  <c r="D3587" i="2"/>
  <c r="E3587" i="2"/>
  <c r="A3588" i="2"/>
  <c r="B3588" i="2"/>
  <c r="C3588" i="2"/>
  <c r="D3588" i="2"/>
  <c r="E3588" i="2"/>
  <c r="A3589" i="2"/>
  <c r="B3589" i="2"/>
  <c r="C3589" i="2"/>
  <c r="D3589" i="2"/>
  <c r="E3589" i="2"/>
  <c r="A3590" i="2"/>
  <c r="B3590" i="2"/>
  <c r="C3590" i="2"/>
  <c r="D3590" i="2"/>
  <c r="E3590" i="2"/>
  <c r="A3591" i="2"/>
  <c r="B3591" i="2"/>
  <c r="C3591" i="2"/>
  <c r="D3591" i="2"/>
  <c r="E3591" i="2"/>
  <c r="A3592" i="2"/>
  <c r="B3592" i="2"/>
  <c r="C3592" i="2"/>
  <c r="D3592" i="2"/>
  <c r="E3592" i="2"/>
  <c r="A3593" i="2"/>
  <c r="B3593" i="2"/>
  <c r="C3593" i="2"/>
  <c r="D3593" i="2"/>
  <c r="E3593" i="2"/>
  <c r="A3594" i="2"/>
  <c r="B3594" i="2"/>
  <c r="C3594" i="2"/>
  <c r="D3594" i="2"/>
  <c r="E3594" i="2"/>
  <c r="A3595" i="2"/>
  <c r="B3595" i="2"/>
  <c r="C3595" i="2"/>
  <c r="D3595" i="2"/>
  <c r="E3595" i="2"/>
  <c r="A3596" i="2"/>
  <c r="B3596" i="2"/>
  <c r="C3596" i="2"/>
  <c r="D3596" i="2"/>
  <c r="E3596" i="2"/>
  <c r="A3597" i="2"/>
  <c r="B3597" i="2"/>
  <c r="C3597" i="2"/>
  <c r="D3597" i="2"/>
  <c r="E3597" i="2"/>
  <c r="A3598" i="2"/>
  <c r="B3598" i="2"/>
  <c r="C3598" i="2"/>
  <c r="D3598" i="2"/>
  <c r="E3598" i="2"/>
  <c r="A3599" i="2"/>
  <c r="B3599" i="2"/>
  <c r="C3599" i="2"/>
  <c r="D3599" i="2"/>
  <c r="E3599" i="2"/>
  <c r="A3600" i="2"/>
  <c r="B3600" i="2"/>
  <c r="C3600" i="2"/>
  <c r="D3600" i="2"/>
  <c r="E3600" i="2"/>
  <c r="A3601" i="2"/>
  <c r="B3601" i="2"/>
  <c r="C3601" i="2"/>
  <c r="D3601" i="2"/>
  <c r="E3601" i="2"/>
  <c r="A3602" i="2"/>
  <c r="B3602" i="2"/>
  <c r="C3602" i="2"/>
  <c r="D3602" i="2"/>
  <c r="E3602" i="2"/>
  <c r="A3603" i="2"/>
  <c r="B3603" i="2"/>
  <c r="C3603" i="2"/>
  <c r="D3603" i="2"/>
  <c r="E3603" i="2"/>
  <c r="A3604" i="2"/>
  <c r="B3604" i="2"/>
  <c r="C3604" i="2"/>
  <c r="D3604" i="2"/>
  <c r="E3604" i="2"/>
  <c r="A3605" i="2"/>
  <c r="B3605" i="2"/>
  <c r="C3605" i="2"/>
  <c r="D3605" i="2"/>
  <c r="E3605" i="2"/>
  <c r="A3606" i="2"/>
  <c r="B3606" i="2"/>
  <c r="C3606" i="2"/>
  <c r="D3606" i="2"/>
  <c r="E3606" i="2"/>
  <c r="A3607" i="2"/>
  <c r="B3607" i="2"/>
  <c r="C3607" i="2"/>
  <c r="D3607" i="2"/>
  <c r="E3607" i="2"/>
  <c r="A3608" i="2"/>
  <c r="B3608" i="2"/>
  <c r="C3608" i="2"/>
  <c r="D3608" i="2"/>
  <c r="E3608" i="2"/>
  <c r="A3609" i="2"/>
  <c r="B3609" i="2"/>
  <c r="C3609" i="2"/>
  <c r="D3609" i="2"/>
  <c r="E3609" i="2"/>
  <c r="A3610" i="2"/>
  <c r="B3610" i="2"/>
  <c r="C3610" i="2"/>
  <c r="D3610" i="2"/>
  <c r="E3610" i="2"/>
  <c r="A3611" i="2"/>
  <c r="B3611" i="2"/>
  <c r="C3611" i="2"/>
  <c r="D3611" i="2"/>
  <c r="E3611" i="2"/>
  <c r="A3612" i="2"/>
  <c r="B3612" i="2"/>
  <c r="C3612" i="2"/>
  <c r="D3612" i="2"/>
  <c r="E3612" i="2"/>
  <c r="A3613" i="2"/>
  <c r="B3613" i="2"/>
  <c r="C3613" i="2"/>
  <c r="D3613" i="2"/>
  <c r="E3613" i="2"/>
  <c r="A3614" i="2"/>
  <c r="B3614" i="2"/>
  <c r="C3614" i="2"/>
  <c r="D3614" i="2"/>
  <c r="E3614" i="2"/>
  <c r="A3615" i="2"/>
  <c r="B3615" i="2"/>
  <c r="C3615" i="2"/>
  <c r="D3615" i="2"/>
  <c r="E3615" i="2"/>
  <c r="A3616" i="2"/>
  <c r="B3616" i="2"/>
  <c r="C3616" i="2"/>
  <c r="D3616" i="2"/>
  <c r="E3616" i="2"/>
  <c r="A3617" i="2"/>
  <c r="B3617" i="2"/>
  <c r="C3617" i="2"/>
  <c r="D3617" i="2"/>
  <c r="E3617" i="2"/>
  <c r="A3618" i="2"/>
  <c r="B3618" i="2"/>
  <c r="C3618" i="2"/>
  <c r="D3618" i="2"/>
  <c r="E3618" i="2"/>
  <c r="A3619" i="2"/>
  <c r="B3619" i="2"/>
  <c r="C3619" i="2"/>
  <c r="D3619" i="2"/>
  <c r="E3619" i="2"/>
  <c r="A3620" i="2"/>
  <c r="B3620" i="2"/>
  <c r="C3620" i="2"/>
  <c r="D3620" i="2"/>
  <c r="E3620" i="2"/>
  <c r="A3621" i="2"/>
  <c r="B3621" i="2"/>
  <c r="C3621" i="2"/>
  <c r="D3621" i="2"/>
  <c r="E3621" i="2"/>
  <c r="A3622" i="2"/>
  <c r="B3622" i="2"/>
  <c r="C3622" i="2"/>
  <c r="D3622" i="2"/>
  <c r="E3622" i="2"/>
  <c r="A3623" i="2"/>
  <c r="B3623" i="2"/>
  <c r="C3623" i="2"/>
  <c r="D3623" i="2"/>
  <c r="E3623" i="2"/>
  <c r="A3624" i="2"/>
  <c r="B3624" i="2"/>
  <c r="C3624" i="2"/>
  <c r="D3624" i="2"/>
  <c r="E3624" i="2"/>
  <c r="A3625" i="2"/>
  <c r="B3625" i="2"/>
  <c r="C3625" i="2"/>
  <c r="D3625" i="2"/>
  <c r="E3625" i="2"/>
  <c r="A3626" i="2"/>
  <c r="B3626" i="2"/>
  <c r="C3626" i="2"/>
  <c r="D3626" i="2"/>
  <c r="E3626" i="2"/>
  <c r="A3627" i="2"/>
  <c r="B3627" i="2"/>
  <c r="C3627" i="2"/>
  <c r="D3627" i="2"/>
  <c r="E3627" i="2"/>
  <c r="A3628" i="2"/>
  <c r="B3628" i="2"/>
  <c r="C3628" i="2"/>
  <c r="D3628" i="2"/>
  <c r="E3628" i="2"/>
  <c r="A3629" i="2"/>
  <c r="B3629" i="2"/>
  <c r="C3629" i="2"/>
  <c r="D3629" i="2"/>
  <c r="E3629" i="2"/>
  <c r="A3630" i="2"/>
  <c r="B3630" i="2"/>
  <c r="C3630" i="2"/>
  <c r="D3630" i="2"/>
  <c r="E3630" i="2"/>
  <c r="A3631" i="2"/>
  <c r="B3631" i="2"/>
  <c r="C3631" i="2"/>
  <c r="D3631" i="2"/>
  <c r="E3631" i="2"/>
  <c r="A3632" i="2"/>
  <c r="B3632" i="2"/>
  <c r="C3632" i="2"/>
  <c r="D3632" i="2"/>
  <c r="E3632" i="2"/>
  <c r="A3633" i="2"/>
  <c r="B3633" i="2"/>
  <c r="C3633" i="2"/>
  <c r="D3633" i="2"/>
  <c r="E3633" i="2"/>
  <c r="A3634" i="2"/>
  <c r="B3634" i="2"/>
  <c r="C3634" i="2"/>
  <c r="D3634" i="2"/>
  <c r="E3634" i="2"/>
  <c r="A3635" i="2"/>
  <c r="B3635" i="2"/>
  <c r="C3635" i="2"/>
  <c r="D3635" i="2"/>
  <c r="E3635" i="2"/>
  <c r="A3636" i="2"/>
  <c r="B3636" i="2"/>
  <c r="C3636" i="2"/>
  <c r="D3636" i="2"/>
  <c r="E3636" i="2"/>
  <c r="A3637" i="2"/>
  <c r="B3637" i="2"/>
  <c r="C3637" i="2"/>
  <c r="D3637" i="2"/>
  <c r="E3637" i="2"/>
  <c r="A3638" i="2"/>
  <c r="B3638" i="2"/>
  <c r="C3638" i="2"/>
  <c r="D3638" i="2"/>
  <c r="E3638" i="2"/>
  <c r="A3639" i="2"/>
  <c r="B3639" i="2"/>
  <c r="C3639" i="2"/>
  <c r="D3639" i="2"/>
  <c r="E3639" i="2"/>
  <c r="A3640" i="2"/>
  <c r="B3640" i="2"/>
  <c r="C3640" i="2"/>
  <c r="D3640" i="2"/>
  <c r="E3640" i="2"/>
  <c r="A3641" i="2"/>
  <c r="B3641" i="2"/>
  <c r="C3641" i="2"/>
  <c r="D3641" i="2"/>
  <c r="E3641" i="2"/>
  <c r="A3642" i="2"/>
  <c r="B3642" i="2"/>
  <c r="C3642" i="2"/>
  <c r="D3642" i="2"/>
  <c r="E3642" i="2"/>
  <c r="A3643" i="2"/>
  <c r="B3643" i="2"/>
  <c r="C3643" i="2"/>
  <c r="D3643" i="2"/>
  <c r="E3643" i="2"/>
  <c r="A3644" i="2"/>
  <c r="B3644" i="2"/>
  <c r="C3644" i="2"/>
  <c r="D3644" i="2"/>
  <c r="E3644" i="2"/>
  <c r="A3645" i="2"/>
  <c r="B3645" i="2"/>
  <c r="C3645" i="2"/>
  <c r="D3645" i="2"/>
  <c r="E3645" i="2"/>
  <c r="A3646" i="2"/>
  <c r="B3646" i="2"/>
  <c r="C3646" i="2"/>
  <c r="D3646" i="2"/>
  <c r="E3646" i="2"/>
  <c r="A3647" i="2"/>
  <c r="B3647" i="2"/>
  <c r="C3647" i="2"/>
  <c r="D3647" i="2"/>
  <c r="E3647" i="2"/>
  <c r="A3648" i="2"/>
  <c r="B3648" i="2"/>
  <c r="C3648" i="2"/>
  <c r="D3648" i="2"/>
  <c r="E3648" i="2"/>
  <c r="A3649" i="2"/>
  <c r="B3649" i="2"/>
  <c r="C3649" i="2"/>
  <c r="D3649" i="2"/>
  <c r="E3649" i="2"/>
  <c r="A3650" i="2"/>
  <c r="B3650" i="2"/>
  <c r="C3650" i="2"/>
  <c r="D3650" i="2"/>
  <c r="E3650" i="2"/>
  <c r="A3651" i="2"/>
  <c r="B3651" i="2"/>
  <c r="C3651" i="2"/>
  <c r="D3651" i="2"/>
  <c r="E3651" i="2"/>
  <c r="A3652" i="2"/>
  <c r="B3652" i="2"/>
  <c r="C3652" i="2"/>
  <c r="D3652" i="2"/>
  <c r="E3652" i="2"/>
  <c r="A3653" i="2"/>
  <c r="B3653" i="2"/>
  <c r="C3653" i="2"/>
  <c r="D3653" i="2"/>
  <c r="E3653" i="2"/>
  <c r="A3654" i="2"/>
  <c r="B3654" i="2"/>
  <c r="C3654" i="2"/>
  <c r="D3654" i="2"/>
  <c r="E3654" i="2"/>
  <c r="A3655" i="2"/>
  <c r="B3655" i="2"/>
  <c r="C3655" i="2"/>
  <c r="D3655" i="2"/>
  <c r="E3655" i="2"/>
  <c r="A3656" i="2"/>
  <c r="B3656" i="2"/>
  <c r="C3656" i="2"/>
  <c r="D3656" i="2"/>
  <c r="E3656" i="2"/>
  <c r="A3657" i="2"/>
  <c r="B3657" i="2"/>
  <c r="C3657" i="2"/>
  <c r="D3657" i="2"/>
  <c r="E3657" i="2"/>
  <c r="A3658" i="2"/>
  <c r="B3658" i="2"/>
  <c r="C3658" i="2"/>
  <c r="D3658" i="2"/>
  <c r="E3658" i="2"/>
  <c r="A3659" i="2"/>
  <c r="B3659" i="2"/>
  <c r="C3659" i="2"/>
  <c r="D3659" i="2"/>
  <c r="E3659" i="2"/>
  <c r="A3660" i="2"/>
  <c r="B3660" i="2"/>
  <c r="C3660" i="2"/>
  <c r="D3660" i="2"/>
  <c r="E3660" i="2"/>
  <c r="A3661" i="2"/>
  <c r="B3661" i="2"/>
  <c r="C3661" i="2"/>
  <c r="D3661" i="2"/>
  <c r="E3661" i="2"/>
  <c r="A3662" i="2"/>
  <c r="B3662" i="2"/>
  <c r="C3662" i="2"/>
  <c r="D3662" i="2"/>
  <c r="E3662" i="2"/>
  <c r="A3663" i="2"/>
  <c r="B3663" i="2"/>
  <c r="C3663" i="2"/>
  <c r="D3663" i="2"/>
  <c r="E3663" i="2"/>
  <c r="A3664" i="2"/>
  <c r="B3664" i="2"/>
  <c r="C3664" i="2"/>
  <c r="D3664" i="2"/>
  <c r="E3664" i="2"/>
  <c r="A3665" i="2"/>
  <c r="B3665" i="2"/>
  <c r="C3665" i="2"/>
  <c r="D3665" i="2"/>
  <c r="E3665" i="2"/>
  <c r="A3666" i="2"/>
  <c r="B3666" i="2"/>
  <c r="C3666" i="2"/>
  <c r="D3666" i="2"/>
  <c r="E3666" i="2"/>
  <c r="A3667" i="2"/>
  <c r="B3667" i="2"/>
  <c r="C3667" i="2"/>
  <c r="D3667" i="2"/>
  <c r="E3667" i="2"/>
  <c r="A3668" i="2"/>
  <c r="B3668" i="2"/>
  <c r="C3668" i="2"/>
  <c r="D3668" i="2"/>
  <c r="E3668" i="2"/>
  <c r="A3669" i="2"/>
  <c r="B3669" i="2"/>
  <c r="C3669" i="2"/>
  <c r="D3669" i="2"/>
  <c r="E3669" i="2"/>
  <c r="A3670" i="2"/>
  <c r="B3670" i="2"/>
  <c r="C3670" i="2"/>
  <c r="D3670" i="2"/>
  <c r="E3670" i="2"/>
  <c r="A3671" i="2"/>
  <c r="B3671" i="2"/>
  <c r="C3671" i="2"/>
  <c r="D3671" i="2"/>
  <c r="E3671" i="2"/>
  <c r="A3672" i="2"/>
  <c r="B3672" i="2"/>
  <c r="C3672" i="2"/>
  <c r="D3672" i="2"/>
  <c r="E3672" i="2"/>
  <c r="A3673" i="2"/>
  <c r="B3673" i="2"/>
  <c r="C3673" i="2"/>
  <c r="D3673" i="2"/>
  <c r="E3673" i="2"/>
  <c r="A3674" i="2"/>
  <c r="B3674" i="2"/>
  <c r="C3674" i="2"/>
  <c r="D3674" i="2"/>
  <c r="E3674" i="2"/>
  <c r="A3675" i="2"/>
  <c r="B3675" i="2"/>
  <c r="C3675" i="2"/>
  <c r="D3675" i="2"/>
  <c r="E3675" i="2"/>
  <c r="A3676" i="2"/>
  <c r="B3676" i="2"/>
  <c r="C3676" i="2"/>
  <c r="D3676" i="2"/>
  <c r="E3676" i="2"/>
  <c r="A3677" i="2"/>
  <c r="B3677" i="2"/>
  <c r="C3677" i="2"/>
  <c r="D3677" i="2"/>
  <c r="E3677" i="2"/>
  <c r="A3678" i="2"/>
  <c r="B3678" i="2"/>
  <c r="C3678" i="2"/>
  <c r="D3678" i="2"/>
  <c r="E3678" i="2"/>
  <c r="A3679" i="2"/>
  <c r="B3679" i="2"/>
  <c r="C3679" i="2"/>
  <c r="D3679" i="2"/>
  <c r="E3679" i="2"/>
  <c r="A3680" i="2"/>
  <c r="B3680" i="2"/>
  <c r="C3680" i="2"/>
  <c r="D3680" i="2"/>
  <c r="E3680" i="2"/>
  <c r="A3681" i="2"/>
  <c r="B3681" i="2"/>
  <c r="C3681" i="2"/>
  <c r="D3681" i="2"/>
  <c r="E3681" i="2"/>
  <c r="A3682" i="2"/>
  <c r="B3682" i="2"/>
  <c r="C3682" i="2"/>
  <c r="D3682" i="2"/>
  <c r="E3682" i="2"/>
  <c r="A3683" i="2"/>
  <c r="B3683" i="2"/>
  <c r="C3683" i="2"/>
  <c r="D3683" i="2"/>
  <c r="E3683" i="2"/>
  <c r="A3684" i="2"/>
  <c r="B3684" i="2"/>
  <c r="C3684" i="2"/>
  <c r="D3684" i="2"/>
  <c r="E3684" i="2"/>
  <c r="A3685" i="2"/>
  <c r="B3685" i="2"/>
  <c r="C3685" i="2"/>
  <c r="D3685" i="2"/>
  <c r="E3685" i="2"/>
  <c r="A3686" i="2"/>
  <c r="B3686" i="2"/>
  <c r="C3686" i="2"/>
  <c r="D3686" i="2"/>
  <c r="E3686" i="2"/>
  <c r="A3687" i="2"/>
  <c r="B3687" i="2"/>
  <c r="C3687" i="2"/>
  <c r="D3687" i="2"/>
  <c r="E3687" i="2"/>
  <c r="A3688" i="2"/>
  <c r="B3688" i="2"/>
  <c r="C3688" i="2"/>
  <c r="D3688" i="2"/>
  <c r="E3688" i="2"/>
  <c r="A3689" i="2"/>
  <c r="B3689" i="2"/>
  <c r="C3689" i="2"/>
  <c r="D3689" i="2"/>
  <c r="E3689" i="2"/>
  <c r="A3690" i="2"/>
  <c r="B3690" i="2"/>
  <c r="C3690" i="2"/>
  <c r="D3690" i="2"/>
  <c r="E3690" i="2"/>
  <c r="A3691" i="2"/>
  <c r="B3691" i="2"/>
  <c r="C3691" i="2"/>
  <c r="D3691" i="2"/>
  <c r="E3691" i="2"/>
  <c r="A3692" i="2"/>
  <c r="B3692" i="2"/>
  <c r="C3692" i="2"/>
  <c r="D3692" i="2"/>
  <c r="E3692" i="2"/>
  <c r="A3693" i="2"/>
  <c r="B3693" i="2"/>
  <c r="C3693" i="2"/>
  <c r="D3693" i="2"/>
  <c r="E3693" i="2"/>
  <c r="A3694" i="2"/>
  <c r="B3694" i="2"/>
  <c r="C3694" i="2"/>
  <c r="D3694" i="2"/>
  <c r="E3694" i="2"/>
  <c r="A3695" i="2"/>
  <c r="B3695" i="2"/>
  <c r="C3695" i="2"/>
  <c r="D3695" i="2"/>
  <c r="E3695" i="2"/>
  <c r="A3696" i="2"/>
  <c r="B3696" i="2"/>
  <c r="C3696" i="2"/>
  <c r="D3696" i="2"/>
  <c r="E3696" i="2"/>
  <c r="A3697" i="2"/>
  <c r="B3697" i="2"/>
  <c r="C3697" i="2"/>
  <c r="D3697" i="2"/>
  <c r="E3697" i="2"/>
  <c r="A3698" i="2"/>
  <c r="B3698" i="2"/>
  <c r="C3698" i="2"/>
  <c r="D3698" i="2"/>
  <c r="E3698" i="2"/>
  <c r="A3699" i="2"/>
  <c r="B3699" i="2"/>
  <c r="C3699" i="2"/>
  <c r="D3699" i="2"/>
  <c r="E3699" i="2"/>
  <c r="A3700" i="2"/>
  <c r="B3700" i="2"/>
  <c r="C3700" i="2"/>
  <c r="D3700" i="2"/>
  <c r="E3700" i="2"/>
  <c r="A3701" i="2"/>
  <c r="B3701" i="2"/>
  <c r="C3701" i="2"/>
  <c r="D3701" i="2"/>
  <c r="E3701" i="2"/>
  <c r="A3702" i="2"/>
  <c r="B3702" i="2"/>
  <c r="C3702" i="2"/>
  <c r="D3702" i="2"/>
  <c r="E3702" i="2"/>
  <c r="A3703" i="2"/>
  <c r="B3703" i="2"/>
  <c r="C3703" i="2"/>
  <c r="D3703" i="2"/>
  <c r="E3703" i="2"/>
  <c r="A3704" i="2"/>
  <c r="B3704" i="2"/>
  <c r="C3704" i="2"/>
  <c r="D3704" i="2"/>
  <c r="E3704" i="2"/>
  <c r="A3705" i="2"/>
  <c r="B3705" i="2"/>
  <c r="C3705" i="2"/>
  <c r="D3705" i="2"/>
  <c r="E3705" i="2"/>
  <c r="A3706" i="2"/>
  <c r="B3706" i="2"/>
  <c r="C3706" i="2"/>
  <c r="D3706" i="2"/>
  <c r="E3706" i="2"/>
  <c r="A3707" i="2"/>
  <c r="B3707" i="2"/>
  <c r="C3707" i="2"/>
  <c r="D3707" i="2"/>
  <c r="E3707" i="2"/>
  <c r="A3708" i="2"/>
  <c r="B3708" i="2"/>
  <c r="C3708" i="2"/>
  <c r="D3708" i="2"/>
  <c r="E3708" i="2"/>
  <c r="A3709" i="2"/>
  <c r="B3709" i="2"/>
  <c r="C3709" i="2"/>
  <c r="D3709" i="2"/>
  <c r="E3709" i="2"/>
  <c r="A3710" i="2"/>
  <c r="B3710" i="2"/>
  <c r="C3710" i="2"/>
  <c r="D3710" i="2"/>
  <c r="E3710" i="2"/>
  <c r="A3711" i="2"/>
  <c r="B3711" i="2"/>
  <c r="C3711" i="2"/>
  <c r="D3711" i="2"/>
  <c r="E3711" i="2"/>
  <c r="A3712" i="2"/>
  <c r="B3712" i="2"/>
  <c r="C3712" i="2"/>
  <c r="D3712" i="2"/>
  <c r="E3712" i="2"/>
  <c r="A3713" i="2"/>
  <c r="B3713" i="2"/>
  <c r="C3713" i="2"/>
  <c r="D3713" i="2"/>
  <c r="E3713" i="2"/>
  <c r="A3714" i="2"/>
  <c r="B3714" i="2"/>
  <c r="C3714" i="2"/>
  <c r="D3714" i="2"/>
  <c r="E3714" i="2"/>
  <c r="A3715" i="2"/>
  <c r="B3715" i="2"/>
  <c r="C3715" i="2"/>
  <c r="D3715" i="2"/>
  <c r="E3715" i="2"/>
  <c r="A3716" i="2"/>
  <c r="B3716" i="2"/>
  <c r="C3716" i="2"/>
  <c r="D3716" i="2"/>
  <c r="E3716" i="2"/>
  <c r="A3717" i="2"/>
  <c r="B3717" i="2"/>
  <c r="C3717" i="2"/>
  <c r="D3717" i="2"/>
  <c r="E3717" i="2"/>
  <c r="A3718" i="2"/>
  <c r="B3718" i="2"/>
  <c r="C3718" i="2"/>
  <c r="D3718" i="2"/>
  <c r="E3718" i="2"/>
  <c r="A3719" i="2"/>
  <c r="B3719" i="2"/>
  <c r="C3719" i="2"/>
  <c r="D3719" i="2"/>
  <c r="E3719" i="2"/>
  <c r="A3720" i="2"/>
  <c r="B3720" i="2"/>
  <c r="C3720" i="2"/>
  <c r="D3720" i="2"/>
  <c r="E3720" i="2"/>
  <c r="A3721" i="2"/>
  <c r="B3721" i="2"/>
  <c r="C3721" i="2"/>
  <c r="D3721" i="2"/>
  <c r="E3721" i="2"/>
  <c r="A3722" i="2"/>
  <c r="B3722" i="2"/>
  <c r="C3722" i="2"/>
  <c r="D3722" i="2"/>
  <c r="E3722" i="2"/>
  <c r="A3723" i="2"/>
  <c r="B3723" i="2"/>
  <c r="C3723" i="2"/>
  <c r="D3723" i="2"/>
  <c r="E3723" i="2"/>
  <c r="A3724" i="2"/>
  <c r="B3724" i="2"/>
  <c r="C3724" i="2"/>
  <c r="D3724" i="2"/>
  <c r="E3724" i="2"/>
  <c r="A3725" i="2"/>
  <c r="B3725" i="2"/>
  <c r="C3725" i="2"/>
  <c r="D3725" i="2"/>
  <c r="E3725" i="2"/>
  <c r="A3726" i="2"/>
  <c r="B3726" i="2"/>
  <c r="C3726" i="2"/>
  <c r="D3726" i="2"/>
  <c r="E3726" i="2"/>
  <c r="A3727" i="2"/>
  <c r="B3727" i="2"/>
  <c r="C3727" i="2"/>
  <c r="D3727" i="2"/>
  <c r="E3727" i="2"/>
  <c r="A3728" i="2"/>
  <c r="B3728" i="2"/>
  <c r="C3728" i="2"/>
  <c r="D3728" i="2"/>
  <c r="E3728" i="2"/>
  <c r="A3729" i="2"/>
  <c r="B3729" i="2"/>
  <c r="C3729" i="2"/>
  <c r="D3729" i="2"/>
  <c r="E3729" i="2"/>
  <c r="A3730" i="2"/>
  <c r="B3730" i="2"/>
  <c r="C3730" i="2"/>
  <c r="D3730" i="2"/>
  <c r="E3730" i="2"/>
  <c r="A3731" i="2"/>
  <c r="B3731" i="2"/>
  <c r="C3731" i="2"/>
  <c r="D3731" i="2"/>
  <c r="E3731" i="2"/>
  <c r="A3732" i="2"/>
  <c r="B3732" i="2"/>
  <c r="C3732" i="2"/>
  <c r="D3732" i="2"/>
  <c r="E3732" i="2"/>
  <c r="A3733" i="2"/>
  <c r="B3733" i="2"/>
  <c r="C3733" i="2"/>
  <c r="D3733" i="2"/>
  <c r="E3733" i="2"/>
  <c r="A3734" i="2"/>
  <c r="B3734" i="2"/>
  <c r="C3734" i="2"/>
  <c r="D3734" i="2"/>
  <c r="E3734" i="2"/>
  <c r="A3735" i="2"/>
  <c r="B3735" i="2"/>
  <c r="C3735" i="2"/>
  <c r="D3735" i="2"/>
  <c r="E3735" i="2"/>
  <c r="A3736" i="2"/>
  <c r="B3736" i="2"/>
  <c r="C3736" i="2"/>
  <c r="D3736" i="2"/>
  <c r="E3736" i="2"/>
  <c r="A3737" i="2"/>
  <c r="B3737" i="2"/>
  <c r="C3737" i="2"/>
  <c r="D3737" i="2"/>
  <c r="E3737" i="2"/>
  <c r="A3738" i="2"/>
  <c r="B3738" i="2"/>
  <c r="C3738" i="2"/>
  <c r="D3738" i="2"/>
  <c r="E3738" i="2"/>
  <c r="A3739" i="2"/>
  <c r="B3739" i="2"/>
  <c r="C3739" i="2"/>
  <c r="D3739" i="2"/>
  <c r="E3739" i="2"/>
  <c r="A3740" i="2"/>
  <c r="B3740" i="2"/>
  <c r="C3740" i="2"/>
  <c r="D3740" i="2"/>
  <c r="E3740" i="2"/>
  <c r="A3741" i="2"/>
  <c r="B3741" i="2"/>
  <c r="C3741" i="2"/>
  <c r="D3741" i="2"/>
  <c r="E3741" i="2"/>
  <c r="A3742" i="2"/>
  <c r="B3742" i="2"/>
  <c r="C3742" i="2"/>
  <c r="D3742" i="2"/>
  <c r="E3742" i="2"/>
  <c r="A3743" i="2"/>
  <c r="B3743" i="2"/>
  <c r="C3743" i="2"/>
  <c r="D3743" i="2"/>
  <c r="E3743" i="2"/>
  <c r="A3744" i="2"/>
  <c r="B3744" i="2"/>
  <c r="C3744" i="2"/>
  <c r="D3744" i="2"/>
  <c r="E3744" i="2"/>
  <c r="A3745" i="2"/>
  <c r="B3745" i="2"/>
  <c r="C3745" i="2"/>
  <c r="D3745" i="2"/>
  <c r="E3745" i="2"/>
  <c r="A3746" i="2"/>
  <c r="B3746" i="2"/>
  <c r="C3746" i="2"/>
  <c r="D3746" i="2"/>
  <c r="E3746" i="2"/>
  <c r="A3747" i="2"/>
  <c r="B3747" i="2"/>
  <c r="C3747" i="2"/>
  <c r="D3747" i="2"/>
  <c r="E3747" i="2"/>
  <c r="A3748" i="2"/>
  <c r="B3748" i="2"/>
  <c r="C3748" i="2"/>
  <c r="D3748" i="2"/>
  <c r="E3748" i="2"/>
  <c r="A3749" i="2"/>
  <c r="B3749" i="2"/>
  <c r="C3749" i="2"/>
  <c r="D3749" i="2"/>
  <c r="E3749" i="2"/>
  <c r="A3750" i="2"/>
  <c r="B3750" i="2"/>
  <c r="C3750" i="2"/>
  <c r="D3750" i="2"/>
  <c r="E3750" i="2"/>
  <c r="A3751" i="2"/>
  <c r="B3751" i="2"/>
  <c r="C3751" i="2"/>
  <c r="D3751" i="2"/>
  <c r="E3751" i="2"/>
  <c r="A3752" i="2"/>
  <c r="B3752" i="2"/>
  <c r="C3752" i="2"/>
  <c r="D3752" i="2"/>
  <c r="E3752" i="2"/>
  <c r="A3753" i="2"/>
  <c r="B3753" i="2"/>
  <c r="C3753" i="2"/>
  <c r="D3753" i="2"/>
  <c r="E3753" i="2"/>
  <c r="A3754" i="2"/>
  <c r="B3754" i="2"/>
  <c r="C3754" i="2"/>
  <c r="D3754" i="2"/>
  <c r="E3754" i="2"/>
  <c r="A3755" i="2"/>
  <c r="B3755" i="2"/>
  <c r="C3755" i="2"/>
  <c r="D3755" i="2"/>
  <c r="E3755" i="2"/>
  <c r="A3756" i="2"/>
  <c r="B3756" i="2"/>
  <c r="C3756" i="2"/>
  <c r="D3756" i="2"/>
  <c r="E3756" i="2"/>
  <c r="A3757" i="2"/>
  <c r="B3757" i="2"/>
  <c r="C3757" i="2"/>
  <c r="D3757" i="2"/>
  <c r="E3757" i="2"/>
  <c r="A3758" i="2"/>
  <c r="B3758" i="2"/>
  <c r="C3758" i="2"/>
  <c r="D3758" i="2"/>
  <c r="E3758" i="2"/>
  <c r="A3759" i="2"/>
  <c r="B3759" i="2"/>
  <c r="C3759" i="2"/>
  <c r="D3759" i="2"/>
  <c r="E3759" i="2"/>
  <c r="A3760" i="2"/>
  <c r="B3760" i="2"/>
  <c r="C3760" i="2"/>
  <c r="D3760" i="2"/>
  <c r="E3760" i="2"/>
  <c r="A3761" i="2"/>
  <c r="B3761" i="2"/>
  <c r="C3761" i="2"/>
  <c r="D3761" i="2"/>
  <c r="E3761" i="2"/>
  <c r="A3762" i="2"/>
  <c r="B3762" i="2"/>
  <c r="C3762" i="2"/>
  <c r="D3762" i="2"/>
  <c r="E3762" i="2"/>
  <c r="A3763" i="2"/>
  <c r="B3763" i="2"/>
  <c r="C3763" i="2"/>
  <c r="D3763" i="2"/>
  <c r="E3763" i="2"/>
  <c r="A3764" i="2"/>
  <c r="B3764" i="2"/>
  <c r="C3764" i="2"/>
  <c r="D3764" i="2"/>
  <c r="E3764" i="2"/>
  <c r="A3765" i="2"/>
  <c r="B3765" i="2"/>
  <c r="C3765" i="2"/>
  <c r="D3765" i="2"/>
  <c r="E3765" i="2"/>
  <c r="A3766" i="2"/>
  <c r="B3766" i="2"/>
  <c r="C3766" i="2"/>
  <c r="D3766" i="2"/>
  <c r="E3766" i="2"/>
  <c r="A3767" i="2"/>
  <c r="B3767" i="2"/>
  <c r="C3767" i="2"/>
  <c r="D3767" i="2"/>
  <c r="E3767" i="2"/>
  <c r="A3768" i="2"/>
  <c r="B3768" i="2"/>
  <c r="C3768" i="2"/>
  <c r="D3768" i="2"/>
  <c r="E3768" i="2"/>
  <c r="A3769" i="2"/>
  <c r="B3769" i="2"/>
  <c r="C3769" i="2"/>
  <c r="D3769" i="2"/>
  <c r="E3769" i="2"/>
  <c r="A3770" i="2"/>
  <c r="B3770" i="2"/>
  <c r="C3770" i="2"/>
  <c r="D3770" i="2"/>
  <c r="E3770" i="2"/>
  <c r="A3771" i="2"/>
  <c r="B3771" i="2"/>
  <c r="C3771" i="2"/>
  <c r="D3771" i="2"/>
  <c r="E3771" i="2"/>
  <c r="A3772" i="2"/>
  <c r="B3772" i="2"/>
  <c r="C3772" i="2"/>
  <c r="D3772" i="2"/>
  <c r="E3772" i="2"/>
  <c r="A3773" i="2"/>
  <c r="B3773" i="2"/>
  <c r="C3773" i="2"/>
  <c r="D3773" i="2"/>
  <c r="E3773" i="2"/>
  <c r="A3774" i="2"/>
  <c r="B3774" i="2"/>
  <c r="C3774" i="2"/>
  <c r="D3774" i="2"/>
  <c r="E3774" i="2"/>
  <c r="A3775" i="2"/>
  <c r="B3775" i="2"/>
  <c r="C3775" i="2"/>
  <c r="D3775" i="2"/>
  <c r="E3775" i="2"/>
  <c r="A3776" i="2"/>
  <c r="B3776" i="2"/>
  <c r="C3776" i="2"/>
  <c r="D3776" i="2"/>
  <c r="E3776" i="2"/>
  <c r="A3777" i="2"/>
  <c r="B3777" i="2"/>
  <c r="C3777" i="2"/>
  <c r="D3777" i="2"/>
  <c r="E3777" i="2"/>
  <c r="A3778" i="2"/>
  <c r="B3778" i="2"/>
  <c r="C3778" i="2"/>
  <c r="D3778" i="2"/>
  <c r="E3778" i="2"/>
  <c r="A3779" i="2"/>
  <c r="B3779" i="2"/>
  <c r="C3779" i="2"/>
  <c r="D3779" i="2"/>
  <c r="E3779" i="2"/>
  <c r="A3780" i="2"/>
  <c r="B3780" i="2"/>
  <c r="C3780" i="2"/>
  <c r="D3780" i="2"/>
  <c r="E3780" i="2"/>
  <c r="A3781" i="2"/>
  <c r="B3781" i="2"/>
  <c r="C3781" i="2"/>
  <c r="D3781" i="2"/>
  <c r="E3781" i="2"/>
  <c r="A3782" i="2"/>
  <c r="B3782" i="2"/>
  <c r="C3782" i="2"/>
  <c r="D3782" i="2"/>
  <c r="E3782" i="2"/>
  <c r="A3783" i="2"/>
  <c r="B3783" i="2"/>
  <c r="C3783" i="2"/>
  <c r="D3783" i="2"/>
  <c r="E3783" i="2"/>
  <c r="A3784" i="2"/>
  <c r="B3784" i="2"/>
  <c r="C3784" i="2"/>
  <c r="D3784" i="2"/>
  <c r="E3784" i="2"/>
  <c r="A3785" i="2"/>
  <c r="B3785" i="2"/>
  <c r="C3785" i="2"/>
  <c r="D3785" i="2"/>
  <c r="E3785" i="2"/>
  <c r="A3786" i="2"/>
  <c r="B3786" i="2"/>
  <c r="C3786" i="2"/>
  <c r="D3786" i="2"/>
  <c r="E3786" i="2"/>
  <c r="A3787" i="2"/>
  <c r="B3787" i="2"/>
  <c r="C3787" i="2"/>
  <c r="D3787" i="2"/>
  <c r="E3787" i="2"/>
  <c r="A3788" i="2"/>
  <c r="B3788" i="2"/>
  <c r="C3788" i="2"/>
  <c r="D3788" i="2"/>
  <c r="E3788" i="2"/>
  <c r="A3789" i="2"/>
  <c r="B3789" i="2"/>
  <c r="C3789" i="2"/>
  <c r="D3789" i="2"/>
  <c r="E3789" i="2"/>
  <c r="A3790" i="2"/>
  <c r="B3790" i="2"/>
  <c r="C3790" i="2"/>
  <c r="D3790" i="2"/>
  <c r="E3790" i="2"/>
  <c r="A3791" i="2"/>
  <c r="B3791" i="2"/>
  <c r="C3791" i="2"/>
  <c r="D3791" i="2"/>
  <c r="E3791" i="2"/>
  <c r="A3792" i="2"/>
  <c r="B3792" i="2"/>
  <c r="C3792" i="2"/>
  <c r="D3792" i="2"/>
  <c r="E3792" i="2"/>
  <c r="A3793" i="2"/>
  <c r="B3793" i="2"/>
  <c r="C3793" i="2"/>
  <c r="D3793" i="2"/>
  <c r="E3793" i="2"/>
  <c r="A3794" i="2"/>
  <c r="B3794" i="2"/>
  <c r="C3794" i="2"/>
  <c r="D3794" i="2"/>
  <c r="E3794" i="2"/>
  <c r="A3795" i="2"/>
  <c r="B3795" i="2"/>
  <c r="C3795" i="2"/>
  <c r="D3795" i="2"/>
  <c r="E3795" i="2"/>
  <c r="A3796" i="2"/>
  <c r="B3796" i="2"/>
  <c r="C3796" i="2"/>
  <c r="D3796" i="2"/>
  <c r="E3796" i="2"/>
  <c r="A3797" i="2"/>
  <c r="B3797" i="2"/>
  <c r="C3797" i="2"/>
  <c r="D3797" i="2"/>
  <c r="E3797" i="2"/>
  <c r="A3798" i="2"/>
  <c r="B3798" i="2"/>
  <c r="C3798" i="2"/>
  <c r="D3798" i="2"/>
  <c r="E3798" i="2"/>
  <c r="A3799" i="2"/>
  <c r="B3799" i="2"/>
  <c r="C3799" i="2"/>
  <c r="D3799" i="2"/>
  <c r="E3799" i="2"/>
  <c r="A3800" i="2"/>
  <c r="B3800" i="2"/>
  <c r="C3800" i="2"/>
  <c r="D3800" i="2"/>
  <c r="E3800" i="2"/>
  <c r="A3801" i="2"/>
  <c r="B3801" i="2"/>
  <c r="C3801" i="2"/>
  <c r="D3801" i="2"/>
  <c r="E3801" i="2"/>
  <c r="A3802" i="2"/>
  <c r="B3802" i="2"/>
  <c r="C3802" i="2"/>
  <c r="D3802" i="2"/>
  <c r="E3802" i="2"/>
  <c r="A3803" i="2"/>
  <c r="B3803" i="2"/>
  <c r="C3803" i="2"/>
  <c r="D3803" i="2"/>
  <c r="E3803" i="2"/>
  <c r="A3804" i="2"/>
  <c r="B3804" i="2"/>
  <c r="C3804" i="2"/>
  <c r="D3804" i="2"/>
  <c r="E3804" i="2"/>
  <c r="A3805" i="2"/>
  <c r="B3805" i="2"/>
  <c r="C3805" i="2"/>
  <c r="D3805" i="2"/>
  <c r="E3805" i="2"/>
  <c r="A3806" i="2"/>
  <c r="B3806" i="2"/>
  <c r="C3806" i="2"/>
  <c r="D3806" i="2"/>
  <c r="E3806" i="2"/>
  <c r="A3807" i="2"/>
  <c r="B3807" i="2"/>
  <c r="C3807" i="2"/>
  <c r="D3807" i="2"/>
  <c r="E3807" i="2"/>
  <c r="A3808" i="2"/>
  <c r="B3808" i="2"/>
  <c r="C3808" i="2"/>
  <c r="D3808" i="2"/>
  <c r="E3808" i="2"/>
  <c r="A3809" i="2"/>
  <c r="B3809" i="2"/>
  <c r="C3809" i="2"/>
  <c r="D3809" i="2"/>
  <c r="E3809" i="2"/>
  <c r="A3810" i="2"/>
  <c r="B3810" i="2"/>
  <c r="C3810" i="2"/>
  <c r="D3810" i="2"/>
  <c r="E3810" i="2"/>
  <c r="A3811" i="2"/>
  <c r="B3811" i="2"/>
  <c r="C3811" i="2"/>
  <c r="D3811" i="2"/>
  <c r="E3811" i="2"/>
  <c r="A3812" i="2"/>
  <c r="B3812" i="2"/>
  <c r="C3812" i="2"/>
  <c r="D3812" i="2"/>
  <c r="E3812" i="2"/>
  <c r="A3813" i="2"/>
  <c r="B3813" i="2"/>
  <c r="C3813" i="2"/>
  <c r="D3813" i="2"/>
  <c r="E3813" i="2"/>
  <c r="A3814" i="2"/>
  <c r="B3814" i="2"/>
  <c r="C3814" i="2"/>
  <c r="D3814" i="2"/>
  <c r="E3814" i="2"/>
  <c r="A3815" i="2"/>
  <c r="B3815" i="2"/>
  <c r="C3815" i="2"/>
  <c r="D3815" i="2"/>
  <c r="E3815" i="2"/>
  <c r="A3816" i="2"/>
  <c r="B3816" i="2"/>
  <c r="C3816" i="2"/>
  <c r="D3816" i="2"/>
  <c r="E3816" i="2"/>
  <c r="A3817" i="2"/>
  <c r="B3817" i="2"/>
  <c r="C3817" i="2"/>
  <c r="D3817" i="2"/>
  <c r="E3817" i="2"/>
  <c r="A3818" i="2"/>
  <c r="B3818" i="2"/>
  <c r="C3818" i="2"/>
  <c r="D3818" i="2"/>
  <c r="E3818" i="2"/>
  <c r="A3819" i="2"/>
  <c r="B3819" i="2"/>
  <c r="C3819" i="2"/>
  <c r="D3819" i="2"/>
  <c r="E3819" i="2"/>
  <c r="A3820" i="2"/>
  <c r="B3820" i="2"/>
  <c r="C3820" i="2"/>
  <c r="D3820" i="2"/>
  <c r="E3820" i="2"/>
  <c r="A3821" i="2"/>
  <c r="B3821" i="2"/>
  <c r="C3821" i="2"/>
  <c r="D3821" i="2"/>
  <c r="E3821" i="2"/>
  <c r="A3822" i="2"/>
  <c r="B3822" i="2"/>
  <c r="C3822" i="2"/>
  <c r="D3822" i="2"/>
  <c r="E3822" i="2"/>
  <c r="A3823" i="2"/>
  <c r="B3823" i="2"/>
  <c r="C3823" i="2"/>
  <c r="D3823" i="2"/>
  <c r="E3823" i="2"/>
  <c r="A3824" i="2"/>
  <c r="B3824" i="2"/>
  <c r="C3824" i="2"/>
  <c r="D3824" i="2"/>
  <c r="E3824" i="2"/>
  <c r="A3825" i="2"/>
  <c r="B3825" i="2"/>
  <c r="C3825" i="2"/>
  <c r="D3825" i="2"/>
  <c r="E3825" i="2"/>
  <c r="A3826" i="2"/>
  <c r="B3826" i="2"/>
  <c r="C3826" i="2"/>
  <c r="D3826" i="2"/>
  <c r="E3826" i="2"/>
  <c r="A3827" i="2"/>
  <c r="B3827" i="2"/>
  <c r="C3827" i="2"/>
  <c r="D3827" i="2"/>
  <c r="E3827" i="2"/>
  <c r="A3828" i="2"/>
  <c r="B3828" i="2"/>
  <c r="C3828" i="2"/>
  <c r="D3828" i="2"/>
  <c r="E3828" i="2"/>
  <c r="A3829" i="2"/>
  <c r="B3829" i="2"/>
  <c r="C3829" i="2"/>
  <c r="D3829" i="2"/>
  <c r="E3829" i="2"/>
  <c r="A3830" i="2"/>
  <c r="B3830" i="2"/>
  <c r="C3830" i="2"/>
  <c r="D3830" i="2"/>
  <c r="E3830" i="2"/>
  <c r="A3831" i="2"/>
  <c r="B3831" i="2"/>
  <c r="C3831" i="2"/>
  <c r="D3831" i="2"/>
  <c r="E3831" i="2"/>
  <c r="A3832" i="2"/>
  <c r="B3832" i="2"/>
  <c r="C3832" i="2"/>
  <c r="D3832" i="2"/>
  <c r="E3832" i="2"/>
  <c r="A3833" i="2"/>
  <c r="B3833" i="2"/>
  <c r="C3833" i="2"/>
  <c r="D3833" i="2"/>
  <c r="E3833" i="2"/>
  <c r="A3834" i="2"/>
  <c r="B3834" i="2"/>
  <c r="C3834" i="2"/>
  <c r="D3834" i="2"/>
  <c r="E3834" i="2"/>
  <c r="A3835" i="2"/>
  <c r="B3835" i="2"/>
  <c r="C3835" i="2"/>
  <c r="D3835" i="2"/>
  <c r="E3835" i="2"/>
  <c r="A3836" i="2"/>
  <c r="B3836" i="2"/>
  <c r="C3836" i="2"/>
  <c r="D3836" i="2"/>
  <c r="E3836" i="2"/>
  <c r="A3837" i="2"/>
  <c r="B3837" i="2"/>
  <c r="C3837" i="2"/>
  <c r="D3837" i="2"/>
  <c r="E3837" i="2"/>
  <c r="A3838" i="2"/>
  <c r="B3838" i="2"/>
  <c r="C3838" i="2"/>
  <c r="D3838" i="2"/>
  <c r="E3838" i="2"/>
  <c r="A3839" i="2"/>
  <c r="B3839" i="2"/>
  <c r="C3839" i="2"/>
  <c r="D3839" i="2"/>
  <c r="E3839" i="2"/>
  <c r="A3840" i="2"/>
  <c r="B3840" i="2"/>
  <c r="C3840" i="2"/>
  <c r="D3840" i="2"/>
  <c r="E3840" i="2"/>
  <c r="A3841" i="2"/>
  <c r="B3841" i="2"/>
  <c r="C3841" i="2"/>
  <c r="D3841" i="2"/>
  <c r="E3841" i="2"/>
  <c r="A3842" i="2"/>
  <c r="B3842" i="2"/>
  <c r="C3842" i="2"/>
  <c r="D3842" i="2"/>
  <c r="E3842" i="2"/>
  <c r="A3843" i="2"/>
  <c r="B3843" i="2"/>
  <c r="C3843" i="2"/>
  <c r="D3843" i="2"/>
  <c r="E3843" i="2"/>
  <c r="A3844" i="2"/>
  <c r="B3844" i="2"/>
  <c r="C3844" i="2"/>
  <c r="D3844" i="2"/>
  <c r="E3844" i="2"/>
  <c r="A3845" i="2"/>
  <c r="B3845" i="2"/>
  <c r="C3845" i="2"/>
  <c r="D3845" i="2"/>
  <c r="E3845" i="2"/>
  <c r="A3846" i="2"/>
  <c r="B3846" i="2"/>
  <c r="C3846" i="2"/>
  <c r="D3846" i="2"/>
  <c r="E3846" i="2"/>
  <c r="A3847" i="2"/>
  <c r="B3847" i="2"/>
  <c r="C3847" i="2"/>
  <c r="D3847" i="2"/>
  <c r="E3847" i="2"/>
  <c r="A3848" i="2"/>
  <c r="B3848" i="2"/>
  <c r="C3848" i="2"/>
  <c r="D3848" i="2"/>
  <c r="E3848" i="2"/>
  <c r="A3849" i="2"/>
  <c r="B3849" i="2"/>
  <c r="C3849" i="2"/>
  <c r="D3849" i="2"/>
  <c r="E3849" i="2"/>
  <c r="A3850" i="2"/>
  <c r="B3850" i="2"/>
  <c r="C3850" i="2"/>
  <c r="D3850" i="2"/>
  <c r="E3850" i="2"/>
  <c r="A3851" i="2"/>
  <c r="B3851" i="2"/>
  <c r="C3851" i="2"/>
  <c r="D3851" i="2"/>
  <c r="E3851" i="2"/>
  <c r="A3852" i="2"/>
  <c r="B3852" i="2"/>
  <c r="C3852" i="2"/>
  <c r="D3852" i="2"/>
  <c r="E3852" i="2"/>
  <c r="A3853" i="2"/>
  <c r="B3853" i="2"/>
  <c r="C3853" i="2"/>
  <c r="D3853" i="2"/>
  <c r="E3853" i="2"/>
  <c r="A3854" i="2"/>
  <c r="B3854" i="2"/>
  <c r="C3854" i="2"/>
  <c r="D3854" i="2"/>
  <c r="E3854" i="2"/>
  <c r="A3855" i="2"/>
  <c r="B3855" i="2"/>
  <c r="C3855" i="2"/>
  <c r="D3855" i="2"/>
  <c r="E3855" i="2"/>
  <c r="A3856" i="2"/>
  <c r="B3856" i="2"/>
  <c r="C3856" i="2"/>
  <c r="D3856" i="2"/>
  <c r="E3856" i="2"/>
  <c r="A3857" i="2"/>
  <c r="B3857" i="2"/>
  <c r="C3857" i="2"/>
  <c r="D3857" i="2"/>
  <c r="E3857" i="2"/>
  <c r="A3858" i="2"/>
  <c r="B3858" i="2"/>
  <c r="C3858" i="2"/>
  <c r="D3858" i="2"/>
  <c r="E3858" i="2"/>
  <c r="A3859" i="2"/>
  <c r="B3859" i="2"/>
  <c r="C3859" i="2"/>
  <c r="D3859" i="2"/>
  <c r="E3859" i="2"/>
  <c r="A3860" i="2"/>
  <c r="B3860" i="2"/>
  <c r="C3860" i="2"/>
  <c r="D3860" i="2"/>
  <c r="E3860" i="2"/>
  <c r="A3861" i="2"/>
  <c r="B3861" i="2"/>
  <c r="C3861" i="2"/>
  <c r="D3861" i="2"/>
  <c r="E3861" i="2"/>
  <c r="A3862" i="2"/>
  <c r="B3862" i="2"/>
  <c r="C3862" i="2"/>
  <c r="D3862" i="2"/>
  <c r="E3862" i="2"/>
  <c r="A3863" i="2"/>
  <c r="B3863" i="2"/>
  <c r="C3863" i="2"/>
  <c r="D3863" i="2"/>
  <c r="E3863" i="2"/>
  <c r="A3864" i="2"/>
  <c r="B3864" i="2"/>
  <c r="C3864" i="2"/>
  <c r="D3864" i="2"/>
  <c r="E3864" i="2"/>
  <c r="A3865" i="2"/>
  <c r="B3865" i="2"/>
  <c r="C3865" i="2"/>
  <c r="D3865" i="2"/>
  <c r="E3865" i="2"/>
  <c r="A3866" i="2"/>
  <c r="B3866" i="2"/>
  <c r="C3866" i="2"/>
  <c r="D3866" i="2"/>
  <c r="E3866" i="2"/>
  <c r="A3867" i="2"/>
  <c r="B3867" i="2"/>
  <c r="C3867" i="2"/>
  <c r="D3867" i="2"/>
  <c r="E3867" i="2"/>
  <c r="A3868" i="2"/>
  <c r="B3868" i="2"/>
  <c r="C3868" i="2"/>
  <c r="D3868" i="2"/>
  <c r="E3868" i="2"/>
  <c r="A3869" i="2"/>
  <c r="B3869" i="2"/>
  <c r="C3869" i="2"/>
  <c r="D3869" i="2"/>
  <c r="E3869" i="2"/>
  <c r="A3870" i="2"/>
  <c r="B3870" i="2"/>
  <c r="C3870" i="2"/>
  <c r="D3870" i="2"/>
  <c r="E3870" i="2"/>
  <c r="A3871" i="2"/>
  <c r="B3871" i="2"/>
  <c r="C3871" i="2"/>
  <c r="D3871" i="2"/>
  <c r="E3871" i="2"/>
  <c r="A3872" i="2"/>
  <c r="B3872" i="2"/>
  <c r="C3872" i="2"/>
  <c r="D3872" i="2"/>
  <c r="E3872" i="2"/>
  <c r="A3873" i="2"/>
  <c r="B3873" i="2"/>
  <c r="C3873" i="2"/>
  <c r="D3873" i="2"/>
  <c r="E3873" i="2"/>
  <c r="A3874" i="2"/>
  <c r="B3874" i="2"/>
  <c r="C3874" i="2"/>
  <c r="D3874" i="2"/>
  <c r="E3874" i="2"/>
  <c r="A3875" i="2"/>
  <c r="B3875" i="2"/>
  <c r="C3875" i="2"/>
  <c r="D3875" i="2"/>
  <c r="E3875" i="2"/>
  <c r="A3876" i="2"/>
  <c r="B3876" i="2"/>
  <c r="C3876" i="2"/>
  <c r="D3876" i="2"/>
  <c r="E3876" i="2"/>
  <c r="A3877" i="2"/>
  <c r="B3877" i="2"/>
  <c r="C3877" i="2"/>
  <c r="D3877" i="2"/>
  <c r="E3877" i="2"/>
  <c r="A3878" i="2"/>
  <c r="B3878" i="2"/>
  <c r="C3878" i="2"/>
  <c r="D3878" i="2"/>
  <c r="E3878" i="2"/>
  <c r="A3879" i="2"/>
  <c r="B3879" i="2"/>
  <c r="C3879" i="2"/>
  <c r="D3879" i="2"/>
  <c r="E3879" i="2"/>
  <c r="A3880" i="2"/>
  <c r="B3880" i="2"/>
  <c r="C3880" i="2"/>
  <c r="D3880" i="2"/>
  <c r="E3880" i="2"/>
  <c r="A3881" i="2"/>
  <c r="B3881" i="2"/>
  <c r="C3881" i="2"/>
  <c r="D3881" i="2"/>
  <c r="E3881" i="2"/>
  <c r="A3882" i="2"/>
  <c r="B3882" i="2"/>
  <c r="C3882" i="2"/>
  <c r="D3882" i="2"/>
  <c r="E3882" i="2"/>
  <c r="A3883" i="2"/>
  <c r="B3883" i="2"/>
  <c r="C3883" i="2"/>
  <c r="D3883" i="2"/>
  <c r="E3883" i="2"/>
  <c r="A3884" i="2"/>
  <c r="B3884" i="2"/>
  <c r="C3884" i="2"/>
  <c r="D3884" i="2"/>
  <c r="E3884" i="2"/>
  <c r="A3885" i="2"/>
  <c r="B3885" i="2"/>
  <c r="C3885" i="2"/>
  <c r="D3885" i="2"/>
  <c r="E3885" i="2"/>
  <c r="A3886" i="2"/>
  <c r="B3886" i="2"/>
  <c r="C3886" i="2"/>
  <c r="D3886" i="2"/>
  <c r="E3886" i="2"/>
  <c r="A3887" i="2"/>
  <c r="B3887" i="2"/>
  <c r="C3887" i="2"/>
  <c r="D3887" i="2"/>
  <c r="E3887" i="2"/>
  <c r="A3888" i="2"/>
  <c r="B3888" i="2"/>
  <c r="C3888" i="2"/>
  <c r="D3888" i="2"/>
  <c r="E3888" i="2"/>
  <c r="A3889" i="2"/>
  <c r="B3889" i="2"/>
  <c r="C3889" i="2"/>
  <c r="D3889" i="2"/>
  <c r="E3889" i="2"/>
  <c r="A3890" i="2"/>
  <c r="B3890" i="2"/>
  <c r="C3890" i="2"/>
  <c r="D3890" i="2"/>
  <c r="E3890" i="2"/>
  <c r="A3891" i="2"/>
  <c r="B3891" i="2"/>
  <c r="C3891" i="2"/>
  <c r="D3891" i="2"/>
  <c r="E3891" i="2"/>
  <c r="A3892" i="2"/>
  <c r="B3892" i="2"/>
  <c r="C3892" i="2"/>
  <c r="D3892" i="2"/>
  <c r="E3892" i="2"/>
  <c r="A3893" i="2"/>
  <c r="B3893" i="2"/>
  <c r="C3893" i="2"/>
  <c r="D3893" i="2"/>
  <c r="E3893" i="2"/>
  <c r="A3894" i="2"/>
  <c r="B3894" i="2"/>
  <c r="C3894" i="2"/>
  <c r="D3894" i="2"/>
  <c r="E3894" i="2"/>
  <c r="A3895" i="2"/>
  <c r="B3895" i="2"/>
  <c r="C3895" i="2"/>
  <c r="D3895" i="2"/>
  <c r="E3895" i="2"/>
  <c r="A3896" i="2"/>
  <c r="B3896" i="2"/>
  <c r="C3896" i="2"/>
  <c r="D3896" i="2"/>
  <c r="E3896" i="2"/>
  <c r="A3897" i="2"/>
  <c r="B3897" i="2"/>
  <c r="C3897" i="2"/>
  <c r="D3897" i="2"/>
  <c r="E3897" i="2"/>
  <c r="A3898" i="2"/>
  <c r="B3898" i="2"/>
  <c r="C3898" i="2"/>
  <c r="D3898" i="2"/>
  <c r="E3898" i="2"/>
  <c r="A3899" i="2"/>
  <c r="B3899" i="2"/>
  <c r="C3899" i="2"/>
  <c r="D3899" i="2"/>
  <c r="E3899" i="2"/>
  <c r="A3900" i="2"/>
  <c r="B3900" i="2"/>
  <c r="C3900" i="2"/>
  <c r="D3900" i="2"/>
  <c r="E3900" i="2"/>
  <c r="A3901" i="2"/>
  <c r="B3901" i="2"/>
  <c r="C3901" i="2"/>
  <c r="D3901" i="2"/>
  <c r="E3901" i="2"/>
  <c r="A3902" i="2"/>
  <c r="B3902" i="2"/>
  <c r="C3902" i="2"/>
  <c r="D3902" i="2"/>
  <c r="E3902" i="2"/>
  <c r="A3903" i="2"/>
  <c r="B3903" i="2"/>
  <c r="C3903" i="2"/>
  <c r="D3903" i="2"/>
  <c r="E3903" i="2"/>
  <c r="A3904" i="2"/>
  <c r="B3904" i="2"/>
  <c r="C3904" i="2"/>
  <c r="D3904" i="2"/>
  <c r="E3904" i="2"/>
  <c r="A3905" i="2"/>
  <c r="B3905" i="2"/>
  <c r="C3905" i="2"/>
  <c r="D3905" i="2"/>
  <c r="E3905" i="2"/>
  <c r="A3906" i="2"/>
  <c r="B3906" i="2"/>
  <c r="C3906" i="2"/>
  <c r="D3906" i="2"/>
  <c r="E3906" i="2"/>
  <c r="A3907" i="2"/>
  <c r="B3907" i="2"/>
  <c r="C3907" i="2"/>
  <c r="D3907" i="2"/>
  <c r="E3907" i="2"/>
  <c r="A3908" i="2"/>
  <c r="B3908" i="2"/>
  <c r="C3908" i="2"/>
  <c r="D3908" i="2"/>
  <c r="E3908" i="2"/>
  <c r="A3909" i="2"/>
  <c r="B3909" i="2"/>
  <c r="C3909" i="2"/>
  <c r="D3909" i="2"/>
  <c r="E3909" i="2"/>
  <c r="A3910" i="2"/>
  <c r="B3910" i="2"/>
  <c r="C3910" i="2"/>
  <c r="D3910" i="2"/>
  <c r="E3910" i="2"/>
  <c r="A3911" i="2"/>
  <c r="B3911" i="2"/>
  <c r="C3911" i="2"/>
  <c r="D3911" i="2"/>
  <c r="E3911" i="2"/>
  <c r="A3912" i="2"/>
  <c r="B3912" i="2"/>
  <c r="C3912" i="2"/>
  <c r="D3912" i="2"/>
  <c r="E3912" i="2"/>
  <c r="A3913" i="2"/>
  <c r="B3913" i="2"/>
  <c r="C3913" i="2"/>
  <c r="D3913" i="2"/>
  <c r="E3913" i="2"/>
  <c r="A3914" i="2"/>
  <c r="B3914" i="2"/>
  <c r="C3914" i="2"/>
  <c r="D3914" i="2"/>
  <c r="E3914" i="2"/>
  <c r="A3915" i="2"/>
  <c r="B3915" i="2"/>
  <c r="C3915" i="2"/>
  <c r="D3915" i="2"/>
  <c r="E3915" i="2"/>
  <c r="A3916" i="2"/>
  <c r="B3916" i="2"/>
  <c r="C3916" i="2"/>
  <c r="D3916" i="2"/>
  <c r="E3916" i="2"/>
  <c r="A3917" i="2"/>
  <c r="B3917" i="2"/>
  <c r="C3917" i="2"/>
  <c r="D3917" i="2"/>
  <c r="E3917" i="2"/>
  <c r="A3918" i="2"/>
  <c r="B3918" i="2"/>
  <c r="C3918" i="2"/>
  <c r="D3918" i="2"/>
  <c r="E3918" i="2"/>
  <c r="A3919" i="2"/>
  <c r="B3919" i="2"/>
  <c r="C3919" i="2"/>
  <c r="D3919" i="2"/>
  <c r="E3919" i="2"/>
  <c r="A3920" i="2"/>
  <c r="B3920" i="2"/>
  <c r="C3920" i="2"/>
  <c r="D3920" i="2"/>
  <c r="E3920" i="2"/>
  <c r="A3921" i="2"/>
  <c r="B3921" i="2"/>
  <c r="C3921" i="2"/>
  <c r="D3921" i="2"/>
  <c r="E3921" i="2"/>
  <c r="A3922" i="2"/>
  <c r="B3922" i="2"/>
  <c r="C3922" i="2"/>
  <c r="D3922" i="2"/>
  <c r="E3922" i="2"/>
  <c r="A3923" i="2"/>
  <c r="B3923" i="2"/>
  <c r="C3923" i="2"/>
  <c r="D3923" i="2"/>
  <c r="E3923" i="2"/>
  <c r="A3924" i="2"/>
  <c r="B3924" i="2"/>
  <c r="C3924" i="2"/>
  <c r="D3924" i="2"/>
  <c r="E3924" i="2"/>
  <c r="A3925" i="2"/>
  <c r="B3925" i="2"/>
  <c r="C3925" i="2"/>
  <c r="D3925" i="2"/>
  <c r="E3925" i="2"/>
  <c r="A3926" i="2"/>
  <c r="B3926" i="2"/>
  <c r="C3926" i="2"/>
  <c r="D3926" i="2"/>
  <c r="E3926" i="2"/>
  <c r="A3927" i="2"/>
  <c r="B3927" i="2"/>
  <c r="C3927" i="2"/>
  <c r="D3927" i="2"/>
  <c r="E3927" i="2"/>
  <c r="A3928" i="2"/>
  <c r="B3928" i="2"/>
  <c r="C3928" i="2"/>
  <c r="D3928" i="2"/>
  <c r="E3928" i="2"/>
  <c r="A3929" i="2"/>
  <c r="B3929" i="2"/>
  <c r="C3929" i="2"/>
  <c r="D3929" i="2"/>
  <c r="E3929" i="2"/>
  <c r="A3930" i="2"/>
  <c r="B3930" i="2"/>
  <c r="C3930" i="2"/>
  <c r="D3930" i="2"/>
  <c r="E3930" i="2"/>
  <c r="A3931" i="2"/>
  <c r="B3931" i="2"/>
  <c r="C3931" i="2"/>
  <c r="D3931" i="2"/>
  <c r="E3931" i="2"/>
  <c r="A3932" i="2"/>
  <c r="B3932" i="2"/>
  <c r="C3932" i="2"/>
  <c r="D3932" i="2"/>
  <c r="E3932" i="2"/>
  <c r="A3933" i="2"/>
  <c r="B3933" i="2"/>
  <c r="C3933" i="2"/>
  <c r="D3933" i="2"/>
  <c r="E3933" i="2"/>
  <c r="A3934" i="2"/>
  <c r="B3934" i="2"/>
  <c r="C3934" i="2"/>
  <c r="D3934" i="2"/>
  <c r="E3934" i="2"/>
  <c r="A3935" i="2"/>
  <c r="B3935" i="2"/>
  <c r="C3935" i="2"/>
  <c r="D3935" i="2"/>
  <c r="E3935" i="2"/>
  <c r="A3936" i="2"/>
  <c r="B3936" i="2"/>
  <c r="C3936" i="2"/>
  <c r="D3936" i="2"/>
  <c r="E3936" i="2"/>
  <c r="A3937" i="2"/>
  <c r="B3937" i="2"/>
  <c r="C3937" i="2"/>
  <c r="D3937" i="2"/>
  <c r="E3937" i="2"/>
  <c r="A3938" i="2"/>
  <c r="B3938" i="2"/>
  <c r="C3938" i="2"/>
  <c r="D3938" i="2"/>
  <c r="E3938" i="2"/>
  <c r="A3939" i="2"/>
  <c r="B3939" i="2"/>
  <c r="C3939" i="2"/>
  <c r="D3939" i="2"/>
  <c r="E3939" i="2"/>
  <c r="A3940" i="2"/>
  <c r="B3940" i="2"/>
  <c r="C3940" i="2"/>
  <c r="D3940" i="2"/>
  <c r="E3940" i="2"/>
  <c r="A3941" i="2"/>
  <c r="B3941" i="2"/>
  <c r="C3941" i="2"/>
  <c r="D3941" i="2"/>
  <c r="E3941" i="2"/>
  <c r="A3942" i="2"/>
  <c r="B3942" i="2"/>
  <c r="C3942" i="2"/>
  <c r="D3942" i="2"/>
  <c r="E3942" i="2"/>
  <c r="A3943" i="2"/>
  <c r="B3943" i="2"/>
  <c r="C3943" i="2"/>
  <c r="D3943" i="2"/>
  <c r="E3943" i="2"/>
  <c r="A3944" i="2"/>
  <c r="B3944" i="2"/>
  <c r="C3944" i="2"/>
  <c r="D3944" i="2"/>
  <c r="E3944" i="2"/>
  <c r="A3945" i="2"/>
  <c r="B3945" i="2"/>
  <c r="C3945" i="2"/>
  <c r="D3945" i="2"/>
  <c r="E3945" i="2"/>
  <c r="A3946" i="2"/>
  <c r="B3946" i="2"/>
  <c r="C3946" i="2"/>
  <c r="D3946" i="2"/>
  <c r="E3946" i="2"/>
  <c r="A3947" i="2"/>
  <c r="B3947" i="2"/>
  <c r="C3947" i="2"/>
  <c r="D3947" i="2"/>
  <c r="E3947" i="2"/>
  <c r="A3948" i="2"/>
  <c r="B3948" i="2"/>
  <c r="C3948" i="2"/>
  <c r="D3948" i="2"/>
  <c r="E3948" i="2"/>
  <c r="A3949" i="2"/>
  <c r="B3949" i="2"/>
  <c r="C3949" i="2"/>
  <c r="D3949" i="2"/>
  <c r="E3949" i="2"/>
  <c r="A3950" i="2"/>
  <c r="B3950" i="2"/>
  <c r="C3950" i="2"/>
  <c r="D3950" i="2"/>
  <c r="E3950" i="2"/>
  <c r="A3951" i="2"/>
  <c r="B3951" i="2"/>
  <c r="C3951" i="2"/>
  <c r="D3951" i="2"/>
  <c r="E3951" i="2"/>
  <c r="A3952" i="2"/>
  <c r="B3952" i="2"/>
  <c r="C3952" i="2"/>
  <c r="D3952" i="2"/>
  <c r="E3952" i="2"/>
  <c r="A3953" i="2"/>
  <c r="B3953" i="2"/>
  <c r="C3953" i="2"/>
  <c r="D3953" i="2"/>
  <c r="E3953" i="2"/>
  <c r="A3954" i="2"/>
  <c r="B3954" i="2"/>
  <c r="C3954" i="2"/>
  <c r="D3954" i="2"/>
  <c r="E3954" i="2"/>
  <c r="A3955" i="2"/>
  <c r="B3955" i="2"/>
  <c r="C3955" i="2"/>
  <c r="D3955" i="2"/>
  <c r="E3955" i="2"/>
  <c r="A3956" i="2"/>
  <c r="B3956" i="2"/>
  <c r="C3956" i="2"/>
  <c r="D3956" i="2"/>
  <c r="E3956" i="2"/>
  <c r="A3957" i="2"/>
  <c r="B3957" i="2"/>
  <c r="C3957" i="2"/>
  <c r="D3957" i="2"/>
  <c r="E3957" i="2"/>
  <c r="A3958" i="2"/>
  <c r="B3958" i="2"/>
  <c r="C3958" i="2"/>
  <c r="D3958" i="2"/>
  <c r="E3958" i="2"/>
  <c r="A3959" i="2"/>
  <c r="B3959" i="2"/>
  <c r="C3959" i="2"/>
  <c r="D3959" i="2"/>
  <c r="E3959" i="2"/>
  <c r="A3960" i="2"/>
  <c r="B3960" i="2"/>
  <c r="C3960" i="2"/>
  <c r="D3960" i="2"/>
  <c r="E3960" i="2"/>
  <c r="A3961" i="2"/>
  <c r="B3961" i="2"/>
  <c r="C3961" i="2"/>
  <c r="D3961" i="2"/>
  <c r="E3961" i="2"/>
  <c r="A3962" i="2"/>
  <c r="B3962" i="2"/>
  <c r="C3962" i="2"/>
  <c r="D3962" i="2"/>
  <c r="E3962" i="2"/>
  <c r="A3963" i="2"/>
  <c r="B3963" i="2"/>
  <c r="C3963" i="2"/>
  <c r="D3963" i="2"/>
  <c r="E3963" i="2"/>
  <c r="A3964" i="2"/>
  <c r="B3964" i="2"/>
  <c r="C3964" i="2"/>
  <c r="D3964" i="2"/>
  <c r="E3964" i="2"/>
  <c r="A3965" i="2"/>
  <c r="B3965" i="2"/>
  <c r="C3965" i="2"/>
  <c r="D3965" i="2"/>
  <c r="E3965" i="2"/>
  <c r="A3966" i="2"/>
  <c r="B3966" i="2"/>
  <c r="C3966" i="2"/>
  <c r="D3966" i="2"/>
  <c r="E3966" i="2"/>
  <c r="A3967" i="2"/>
  <c r="B3967" i="2"/>
  <c r="C3967" i="2"/>
  <c r="D3967" i="2"/>
  <c r="E3967" i="2"/>
  <c r="A3968" i="2"/>
  <c r="B3968" i="2"/>
  <c r="C3968" i="2"/>
  <c r="D3968" i="2"/>
  <c r="E3968" i="2"/>
  <c r="A3969" i="2"/>
  <c r="B3969" i="2"/>
  <c r="C3969" i="2"/>
  <c r="D3969" i="2"/>
  <c r="E3969" i="2"/>
  <c r="A3970" i="2"/>
  <c r="B3970" i="2"/>
  <c r="C3970" i="2"/>
  <c r="D3970" i="2"/>
  <c r="E3970" i="2"/>
  <c r="A3971" i="2"/>
  <c r="B3971" i="2"/>
  <c r="C3971" i="2"/>
  <c r="D3971" i="2"/>
  <c r="E3971" i="2"/>
  <c r="A3972" i="2"/>
  <c r="B3972" i="2"/>
  <c r="C3972" i="2"/>
  <c r="D3972" i="2"/>
  <c r="E3972" i="2"/>
  <c r="A3973" i="2"/>
  <c r="B3973" i="2"/>
  <c r="C3973" i="2"/>
  <c r="D3973" i="2"/>
  <c r="E3973" i="2"/>
  <c r="A3974" i="2"/>
  <c r="B3974" i="2"/>
  <c r="C3974" i="2"/>
  <c r="D3974" i="2"/>
  <c r="E3974" i="2"/>
  <c r="A3975" i="2"/>
  <c r="B3975" i="2"/>
  <c r="C3975" i="2"/>
  <c r="D3975" i="2"/>
  <c r="E3975" i="2"/>
  <c r="A3976" i="2"/>
  <c r="B3976" i="2"/>
  <c r="C3976" i="2"/>
  <c r="D3976" i="2"/>
  <c r="E3976" i="2"/>
  <c r="A3977" i="2"/>
  <c r="B3977" i="2"/>
  <c r="C3977" i="2"/>
  <c r="D3977" i="2"/>
  <c r="E3977" i="2"/>
  <c r="A3978" i="2"/>
  <c r="B3978" i="2"/>
  <c r="C3978" i="2"/>
  <c r="D3978" i="2"/>
  <c r="E3978" i="2"/>
  <c r="A3979" i="2"/>
  <c r="B3979" i="2"/>
  <c r="C3979" i="2"/>
  <c r="D3979" i="2"/>
  <c r="E3979" i="2"/>
  <c r="A3980" i="2"/>
  <c r="B3980" i="2"/>
  <c r="C3980" i="2"/>
  <c r="D3980" i="2"/>
  <c r="E3980" i="2"/>
  <c r="A3981" i="2"/>
  <c r="B3981" i="2"/>
  <c r="C3981" i="2"/>
  <c r="D3981" i="2"/>
  <c r="E3981" i="2"/>
  <c r="A3982" i="2"/>
  <c r="B3982" i="2"/>
  <c r="C3982" i="2"/>
  <c r="D3982" i="2"/>
  <c r="E3982" i="2"/>
  <c r="A3983" i="2"/>
  <c r="B3983" i="2"/>
  <c r="C3983" i="2"/>
  <c r="D3983" i="2"/>
  <c r="E3983" i="2"/>
  <c r="A3984" i="2"/>
  <c r="B3984" i="2"/>
  <c r="C3984" i="2"/>
  <c r="D3984" i="2"/>
  <c r="E3984" i="2"/>
  <c r="A3985" i="2"/>
  <c r="B3985" i="2"/>
  <c r="C3985" i="2"/>
  <c r="D3985" i="2"/>
  <c r="E3985" i="2"/>
  <c r="A3986" i="2"/>
  <c r="B3986" i="2"/>
  <c r="C3986" i="2"/>
  <c r="D3986" i="2"/>
  <c r="E3986" i="2"/>
  <c r="A3987" i="2"/>
  <c r="B3987" i="2"/>
  <c r="C3987" i="2"/>
  <c r="D3987" i="2"/>
  <c r="E3987" i="2"/>
  <c r="A3988" i="2"/>
  <c r="B3988" i="2"/>
  <c r="C3988" i="2"/>
  <c r="D3988" i="2"/>
  <c r="E3988" i="2"/>
  <c r="A3989" i="2"/>
  <c r="B3989" i="2"/>
  <c r="C3989" i="2"/>
  <c r="D3989" i="2"/>
  <c r="E3989" i="2"/>
  <c r="A3990" i="2"/>
  <c r="B3990" i="2"/>
  <c r="C3990" i="2"/>
  <c r="D3990" i="2"/>
  <c r="E3990" i="2"/>
  <c r="A3991" i="2"/>
  <c r="B3991" i="2"/>
  <c r="C3991" i="2"/>
  <c r="D3991" i="2"/>
  <c r="E3991" i="2"/>
  <c r="A3992" i="2"/>
  <c r="B3992" i="2"/>
  <c r="C3992" i="2"/>
  <c r="D3992" i="2"/>
  <c r="E3992" i="2"/>
  <c r="A3993" i="2"/>
  <c r="B3993" i="2"/>
  <c r="C3993" i="2"/>
  <c r="D3993" i="2"/>
  <c r="E3993" i="2"/>
  <c r="A3994" i="2"/>
  <c r="B3994" i="2"/>
  <c r="C3994" i="2"/>
  <c r="D3994" i="2"/>
  <c r="E3994" i="2"/>
  <c r="A3995" i="2"/>
  <c r="B3995" i="2"/>
  <c r="C3995" i="2"/>
  <c r="D3995" i="2"/>
  <c r="E3995" i="2"/>
  <c r="A3996" i="2"/>
  <c r="B3996" i="2"/>
  <c r="C3996" i="2"/>
  <c r="D3996" i="2"/>
  <c r="E3996" i="2"/>
  <c r="A3997" i="2"/>
  <c r="B3997" i="2"/>
  <c r="C3997" i="2"/>
  <c r="D3997" i="2"/>
  <c r="E3997" i="2"/>
  <c r="A3998" i="2"/>
  <c r="B3998" i="2"/>
  <c r="C3998" i="2"/>
  <c r="D3998" i="2"/>
  <c r="E3998" i="2"/>
  <c r="A3999" i="2"/>
  <c r="B3999" i="2"/>
  <c r="C3999" i="2"/>
  <c r="D3999" i="2"/>
  <c r="E3999" i="2"/>
  <c r="A3" i="2"/>
  <c r="B3" i="2"/>
  <c r="C3" i="2"/>
  <c r="D3" i="2"/>
  <c r="E3" i="2"/>
  <c r="A4" i="2"/>
  <c r="B4" i="2"/>
  <c r="C4" i="2"/>
  <c r="D4" i="2"/>
  <c r="E4" i="2"/>
  <c r="A5" i="2"/>
  <c r="B5" i="2"/>
  <c r="C5" i="2"/>
  <c r="D5" i="2"/>
  <c r="E5" i="2"/>
  <c r="A6" i="2"/>
  <c r="B6" i="2"/>
  <c r="C6" i="2"/>
  <c r="D6" i="2"/>
  <c r="E6" i="2"/>
  <c r="A7" i="2"/>
  <c r="B7" i="2"/>
  <c r="C7" i="2"/>
  <c r="D7" i="2"/>
  <c r="E7" i="2"/>
  <c r="A8" i="2"/>
  <c r="B8" i="2"/>
  <c r="C8" i="2"/>
  <c r="D8" i="2"/>
  <c r="E8" i="2"/>
  <c r="A9" i="2"/>
  <c r="B9" i="2"/>
  <c r="C9" i="2"/>
  <c r="D9" i="2"/>
  <c r="E9" i="2"/>
  <c r="A10" i="2"/>
  <c r="B10" i="2"/>
  <c r="C10" i="2"/>
  <c r="D10" i="2"/>
  <c r="E10" i="2"/>
  <c r="A11" i="2"/>
  <c r="B11" i="2"/>
  <c r="C11" i="2"/>
  <c r="D11" i="2"/>
  <c r="E11" i="2"/>
  <c r="A12" i="2"/>
  <c r="B12" i="2"/>
  <c r="C12" i="2"/>
  <c r="D12" i="2"/>
  <c r="E12" i="2"/>
  <c r="A13" i="2"/>
  <c r="B13" i="2"/>
  <c r="C13" i="2"/>
  <c r="D13" i="2"/>
  <c r="E13" i="2"/>
  <c r="A14" i="2"/>
  <c r="B14" i="2"/>
  <c r="C14" i="2"/>
  <c r="D14" i="2"/>
  <c r="E14" i="2"/>
  <c r="A15" i="2"/>
  <c r="B15" i="2"/>
  <c r="C15" i="2"/>
  <c r="D15" i="2"/>
  <c r="E15" i="2"/>
  <c r="A16" i="2"/>
  <c r="B16" i="2"/>
  <c r="C16" i="2"/>
  <c r="D16" i="2"/>
  <c r="E16" i="2"/>
  <c r="A17" i="2"/>
  <c r="B17" i="2"/>
  <c r="C17" i="2"/>
  <c r="D17" i="2"/>
  <c r="E17" i="2"/>
  <c r="A18" i="2"/>
  <c r="B18" i="2"/>
  <c r="C18" i="2"/>
  <c r="D18" i="2"/>
  <c r="E18" i="2"/>
  <c r="A19" i="2"/>
  <c r="B19" i="2"/>
  <c r="C19" i="2"/>
  <c r="D19" i="2"/>
  <c r="E19" i="2"/>
  <c r="A20" i="2"/>
  <c r="B20" i="2"/>
  <c r="C20" i="2"/>
  <c r="D20" i="2"/>
  <c r="E20" i="2"/>
  <c r="A21" i="2"/>
  <c r="B21" i="2"/>
  <c r="C21" i="2"/>
  <c r="D21" i="2"/>
  <c r="E21" i="2"/>
  <c r="A22" i="2"/>
  <c r="B22" i="2"/>
  <c r="C22" i="2"/>
  <c r="D22" i="2"/>
  <c r="E22" i="2"/>
  <c r="A23" i="2"/>
  <c r="B23" i="2"/>
  <c r="C23" i="2"/>
  <c r="D23" i="2"/>
  <c r="E23" i="2"/>
  <c r="A24" i="2"/>
  <c r="B24" i="2"/>
  <c r="C24" i="2"/>
  <c r="D24" i="2"/>
  <c r="E24" i="2"/>
  <c r="A25" i="2"/>
  <c r="B25" i="2"/>
  <c r="C25" i="2"/>
  <c r="D25" i="2"/>
  <c r="E25" i="2"/>
  <c r="A26" i="2"/>
  <c r="B26" i="2"/>
  <c r="C26" i="2"/>
  <c r="D26" i="2"/>
  <c r="E26" i="2"/>
  <c r="A27" i="2"/>
  <c r="B27" i="2"/>
  <c r="C27" i="2"/>
  <c r="D27" i="2"/>
  <c r="E27" i="2"/>
  <c r="A28" i="2"/>
  <c r="B28" i="2"/>
  <c r="C28" i="2"/>
  <c r="D28" i="2"/>
  <c r="E28" i="2"/>
  <c r="A29" i="2"/>
  <c r="B29" i="2"/>
  <c r="C29" i="2"/>
  <c r="D29" i="2"/>
  <c r="E29" i="2"/>
  <c r="A30" i="2"/>
  <c r="B30" i="2"/>
  <c r="C30" i="2"/>
  <c r="D30" i="2"/>
  <c r="E30" i="2"/>
  <c r="A31" i="2"/>
  <c r="B31" i="2"/>
  <c r="C31" i="2"/>
  <c r="D31" i="2"/>
  <c r="E31" i="2"/>
  <c r="A32" i="2"/>
  <c r="B32" i="2"/>
  <c r="C32" i="2"/>
  <c r="D32" i="2"/>
  <c r="E32" i="2"/>
  <c r="A33" i="2"/>
  <c r="B33" i="2"/>
  <c r="C33" i="2"/>
  <c r="D33" i="2"/>
  <c r="E33" i="2"/>
  <c r="A34" i="2"/>
  <c r="B34" i="2"/>
  <c r="C34" i="2"/>
  <c r="D34" i="2"/>
  <c r="E34" i="2"/>
  <c r="A35" i="2"/>
  <c r="B35" i="2"/>
  <c r="C35" i="2"/>
  <c r="D35" i="2"/>
  <c r="E35" i="2"/>
  <c r="A36" i="2"/>
  <c r="B36" i="2"/>
  <c r="C36" i="2"/>
  <c r="D36" i="2"/>
  <c r="E36" i="2"/>
  <c r="A37" i="2"/>
  <c r="B37" i="2"/>
  <c r="C37" i="2"/>
  <c r="D37" i="2"/>
  <c r="E37" i="2"/>
  <c r="A38" i="2"/>
  <c r="B38" i="2"/>
  <c r="C38" i="2"/>
  <c r="D38" i="2"/>
  <c r="E38" i="2"/>
  <c r="A39" i="2"/>
  <c r="B39" i="2"/>
  <c r="C39" i="2"/>
  <c r="D39" i="2"/>
  <c r="E39" i="2"/>
  <c r="A40" i="2"/>
  <c r="B40" i="2"/>
  <c r="C40" i="2"/>
  <c r="D40" i="2"/>
  <c r="E40" i="2"/>
  <c r="A41" i="2"/>
  <c r="B41" i="2"/>
  <c r="C41" i="2"/>
  <c r="D41" i="2"/>
  <c r="E41" i="2"/>
  <c r="A42" i="2"/>
  <c r="B42" i="2"/>
  <c r="C42" i="2"/>
  <c r="D42" i="2"/>
  <c r="E42" i="2"/>
  <c r="A43" i="2"/>
  <c r="B43" i="2"/>
  <c r="C43" i="2"/>
  <c r="D43" i="2"/>
  <c r="E43" i="2"/>
  <c r="A44" i="2"/>
  <c r="B44" i="2"/>
  <c r="C44" i="2"/>
  <c r="D44" i="2"/>
  <c r="E44" i="2"/>
  <c r="A45" i="2"/>
  <c r="B45" i="2"/>
  <c r="C45" i="2"/>
  <c r="D45" i="2"/>
  <c r="E45" i="2"/>
  <c r="A46" i="2"/>
  <c r="B46" i="2"/>
  <c r="C46" i="2"/>
  <c r="D46" i="2"/>
  <c r="E46" i="2"/>
  <c r="A47" i="2"/>
  <c r="B47" i="2"/>
  <c r="C47" i="2"/>
  <c r="D47" i="2"/>
  <c r="E47" i="2"/>
  <c r="A48" i="2"/>
  <c r="B48" i="2"/>
  <c r="C48" i="2"/>
  <c r="D48" i="2"/>
  <c r="E48" i="2"/>
  <c r="A49" i="2"/>
  <c r="B49" i="2"/>
  <c r="C49" i="2"/>
  <c r="D49" i="2"/>
  <c r="E49" i="2"/>
  <c r="A50" i="2"/>
  <c r="B50" i="2"/>
  <c r="C50" i="2"/>
  <c r="D50" i="2"/>
  <c r="E50" i="2"/>
  <c r="A51" i="2"/>
  <c r="B51" i="2"/>
  <c r="C51" i="2"/>
  <c r="D51" i="2"/>
  <c r="E51" i="2"/>
  <c r="A52" i="2"/>
  <c r="B52" i="2"/>
  <c r="C52" i="2"/>
  <c r="D52" i="2"/>
  <c r="E52" i="2"/>
  <c r="A53" i="2"/>
  <c r="B53" i="2"/>
  <c r="C53" i="2"/>
  <c r="D53" i="2"/>
  <c r="E53" i="2"/>
  <c r="A54" i="2"/>
  <c r="B54" i="2"/>
  <c r="C54" i="2"/>
  <c r="D54" i="2"/>
  <c r="E54" i="2"/>
  <c r="A55" i="2"/>
  <c r="B55" i="2"/>
  <c r="C55" i="2"/>
  <c r="D55" i="2"/>
  <c r="E55" i="2"/>
  <c r="A56" i="2"/>
  <c r="B56" i="2"/>
  <c r="C56" i="2"/>
  <c r="D56" i="2"/>
  <c r="E56" i="2"/>
  <c r="A57" i="2"/>
  <c r="B57" i="2"/>
  <c r="C57" i="2"/>
  <c r="D57" i="2"/>
  <c r="E57" i="2"/>
  <c r="A58" i="2"/>
  <c r="B58" i="2"/>
  <c r="C58" i="2"/>
  <c r="D58" i="2"/>
  <c r="E58" i="2"/>
  <c r="A59" i="2"/>
  <c r="B59" i="2"/>
  <c r="C59" i="2"/>
  <c r="D59" i="2"/>
  <c r="E59" i="2"/>
  <c r="A60" i="2"/>
  <c r="B60" i="2"/>
  <c r="C60" i="2"/>
  <c r="D60" i="2"/>
  <c r="E60" i="2"/>
  <c r="A61" i="2"/>
  <c r="B61" i="2"/>
  <c r="C61" i="2"/>
  <c r="D61" i="2"/>
  <c r="E61" i="2"/>
  <c r="A62" i="2"/>
  <c r="B62" i="2"/>
  <c r="C62" i="2"/>
  <c r="D62" i="2"/>
  <c r="E62" i="2"/>
  <c r="A63" i="2"/>
  <c r="B63" i="2"/>
  <c r="C63" i="2"/>
  <c r="D63" i="2"/>
  <c r="E63" i="2"/>
  <c r="A64" i="2"/>
  <c r="B64" i="2"/>
  <c r="C64" i="2"/>
  <c r="D64" i="2"/>
  <c r="E64" i="2"/>
  <c r="A65" i="2"/>
  <c r="B65" i="2"/>
  <c r="C65" i="2"/>
  <c r="D65" i="2"/>
  <c r="E65" i="2"/>
  <c r="A66" i="2"/>
  <c r="B66" i="2"/>
  <c r="C66" i="2"/>
  <c r="D66" i="2"/>
  <c r="E66" i="2"/>
  <c r="A67" i="2"/>
  <c r="B67" i="2"/>
  <c r="C67" i="2"/>
  <c r="D67" i="2"/>
  <c r="E67" i="2"/>
  <c r="A68" i="2"/>
  <c r="B68" i="2"/>
  <c r="C68" i="2"/>
  <c r="D68" i="2"/>
  <c r="E68" i="2"/>
  <c r="A69" i="2"/>
  <c r="B69" i="2"/>
  <c r="C69" i="2"/>
  <c r="D69" i="2"/>
  <c r="E69" i="2"/>
  <c r="A70" i="2"/>
  <c r="B70" i="2"/>
  <c r="C70" i="2"/>
  <c r="D70" i="2"/>
  <c r="E70" i="2"/>
  <c r="A71" i="2"/>
  <c r="B71" i="2"/>
  <c r="C71" i="2"/>
  <c r="D71" i="2"/>
  <c r="E71" i="2"/>
  <c r="A72" i="2"/>
  <c r="B72" i="2"/>
  <c r="C72" i="2"/>
  <c r="D72" i="2"/>
  <c r="E72" i="2"/>
  <c r="A73" i="2"/>
  <c r="B73" i="2"/>
  <c r="C73" i="2"/>
  <c r="D73" i="2"/>
  <c r="E73" i="2"/>
  <c r="A74" i="2"/>
  <c r="B74" i="2"/>
  <c r="C74" i="2"/>
  <c r="D74" i="2"/>
  <c r="E74" i="2"/>
  <c r="A75" i="2"/>
  <c r="B75" i="2"/>
  <c r="C75" i="2"/>
  <c r="D75" i="2"/>
  <c r="E75" i="2"/>
  <c r="A76" i="2"/>
  <c r="B76" i="2"/>
  <c r="C76" i="2"/>
  <c r="D76" i="2"/>
  <c r="E76" i="2"/>
  <c r="A77" i="2"/>
  <c r="B77" i="2"/>
  <c r="C77" i="2"/>
  <c r="D77" i="2"/>
  <c r="E77" i="2"/>
  <c r="A78" i="2"/>
  <c r="B78" i="2"/>
  <c r="C78" i="2"/>
  <c r="D78" i="2"/>
  <c r="E78" i="2"/>
  <c r="A79" i="2"/>
  <c r="B79" i="2"/>
  <c r="C79" i="2"/>
  <c r="D79" i="2"/>
  <c r="E79" i="2"/>
  <c r="A80" i="2"/>
  <c r="B80" i="2"/>
  <c r="C80" i="2"/>
  <c r="D80" i="2"/>
  <c r="E80" i="2"/>
  <c r="A81" i="2"/>
  <c r="B81" i="2"/>
  <c r="C81" i="2"/>
  <c r="D81" i="2"/>
  <c r="E81" i="2"/>
  <c r="A82" i="2"/>
  <c r="B82" i="2"/>
  <c r="C82" i="2"/>
  <c r="D82" i="2"/>
  <c r="E82" i="2"/>
  <c r="A83" i="2"/>
  <c r="B83" i="2"/>
  <c r="C83" i="2"/>
  <c r="D83" i="2"/>
  <c r="E83" i="2"/>
  <c r="A84" i="2"/>
  <c r="B84" i="2"/>
  <c r="C84" i="2"/>
  <c r="D84" i="2"/>
  <c r="E84" i="2"/>
  <c r="A85" i="2"/>
  <c r="B85" i="2"/>
  <c r="C85" i="2"/>
  <c r="D85" i="2"/>
  <c r="E85" i="2"/>
  <c r="A86" i="2"/>
  <c r="B86" i="2"/>
  <c r="C86" i="2"/>
  <c r="D86" i="2"/>
  <c r="E86" i="2"/>
  <c r="A87" i="2"/>
  <c r="B87" i="2"/>
  <c r="C87" i="2"/>
  <c r="D87" i="2"/>
  <c r="E87" i="2"/>
  <c r="A88" i="2"/>
  <c r="B88" i="2"/>
  <c r="C88" i="2"/>
  <c r="D88" i="2"/>
  <c r="E88" i="2"/>
  <c r="A89" i="2"/>
  <c r="B89" i="2"/>
  <c r="C89" i="2"/>
  <c r="D89" i="2"/>
  <c r="E89" i="2"/>
  <c r="A90" i="2"/>
  <c r="B90" i="2"/>
  <c r="C90" i="2"/>
  <c r="D90" i="2"/>
  <c r="E90" i="2"/>
  <c r="A91" i="2"/>
  <c r="B91" i="2"/>
  <c r="C91" i="2"/>
  <c r="D91" i="2"/>
  <c r="E91" i="2"/>
  <c r="A92" i="2"/>
  <c r="B92" i="2"/>
  <c r="C92" i="2"/>
  <c r="D92" i="2"/>
  <c r="E92" i="2"/>
  <c r="A93" i="2"/>
  <c r="B93" i="2"/>
  <c r="C93" i="2"/>
  <c r="D93" i="2"/>
  <c r="E93" i="2"/>
  <c r="A94" i="2"/>
  <c r="B94" i="2"/>
  <c r="C94" i="2"/>
  <c r="D94" i="2"/>
  <c r="E94" i="2"/>
  <c r="A95" i="2"/>
  <c r="B95" i="2"/>
  <c r="C95" i="2"/>
  <c r="D95" i="2"/>
  <c r="E95" i="2"/>
  <c r="A96" i="2"/>
  <c r="B96" i="2"/>
  <c r="C96" i="2"/>
  <c r="D96" i="2"/>
  <c r="E96" i="2"/>
  <c r="A97" i="2"/>
  <c r="B97" i="2"/>
  <c r="C97" i="2"/>
  <c r="D97" i="2"/>
  <c r="E97" i="2"/>
  <c r="A98" i="2"/>
  <c r="B98" i="2"/>
  <c r="C98" i="2"/>
  <c r="D98" i="2"/>
  <c r="E98" i="2"/>
  <c r="A99" i="2"/>
  <c r="B99" i="2"/>
  <c r="C99" i="2"/>
  <c r="D99" i="2"/>
  <c r="E99" i="2"/>
  <c r="A100" i="2"/>
  <c r="B100" i="2"/>
  <c r="C100" i="2"/>
  <c r="D100" i="2"/>
  <c r="E100" i="2"/>
  <c r="A101" i="2"/>
  <c r="B101" i="2"/>
  <c r="C101" i="2"/>
  <c r="D101" i="2"/>
  <c r="E101" i="2"/>
  <c r="A102" i="2"/>
  <c r="B102" i="2"/>
  <c r="C102" i="2"/>
  <c r="D102" i="2"/>
  <c r="E102" i="2"/>
  <c r="A103" i="2"/>
  <c r="B103" i="2"/>
  <c r="C103" i="2"/>
  <c r="D103" i="2"/>
  <c r="E103" i="2"/>
  <c r="A104" i="2"/>
  <c r="B104" i="2"/>
  <c r="C104" i="2"/>
  <c r="D104" i="2"/>
  <c r="E104" i="2"/>
  <c r="A105" i="2"/>
  <c r="B105" i="2"/>
  <c r="C105" i="2"/>
  <c r="D105" i="2"/>
  <c r="E105" i="2"/>
  <c r="A106" i="2"/>
  <c r="B106" i="2"/>
  <c r="C106" i="2"/>
  <c r="D106" i="2"/>
  <c r="E106" i="2"/>
  <c r="A107" i="2"/>
  <c r="B107" i="2"/>
  <c r="C107" i="2"/>
  <c r="D107" i="2"/>
  <c r="E107" i="2"/>
  <c r="A108" i="2"/>
  <c r="B108" i="2"/>
  <c r="C108" i="2"/>
  <c r="D108" i="2"/>
  <c r="E108" i="2"/>
  <c r="A109" i="2"/>
  <c r="B109" i="2"/>
  <c r="C109" i="2"/>
  <c r="D109" i="2"/>
  <c r="E109" i="2"/>
  <c r="A110" i="2"/>
  <c r="B110" i="2"/>
  <c r="C110" i="2"/>
  <c r="D110" i="2"/>
  <c r="E110" i="2"/>
  <c r="A111" i="2"/>
  <c r="B111" i="2"/>
  <c r="C111" i="2"/>
  <c r="D111" i="2"/>
  <c r="E111" i="2"/>
  <c r="A112" i="2"/>
  <c r="B112" i="2"/>
  <c r="C112" i="2"/>
  <c r="D112" i="2"/>
  <c r="E112" i="2"/>
  <c r="A113" i="2"/>
  <c r="B113" i="2"/>
  <c r="C113" i="2"/>
  <c r="D113" i="2"/>
  <c r="E113" i="2"/>
  <c r="A114" i="2"/>
  <c r="B114" i="2"/>
  <c r="C114" i="2"/>
  <c r="D114" i="2"/>
  <c r="E114" i="2"/>
  <c r="A115" i="2"/>
  <c r="B115" i="2"/>
  <c r="C115" i="2"/>
  <c r="D115" i="2"/>
  <c r="E115" i="2"/>
  <c r="A116" i="2"/>
  <c r="B116" i="2"/>
  <c r="C116" i="2"/>
  <c r="D116" i="2"/>
  <c r="E116" i="2"/>
  <c r="A117" i="2"/>
  <c r="B117" i="2"/>
  <c r="C117" i="2"/>
  <c r="D117" i="2"/>
  <c r="E117" i="2"/>
  <c r="A118" i="2"/>
  <c r="B118" i="2"/>
  <c r="C118" i="2"/>
  <c r="D118" i="2"/>
  <c r="E118" i="2"/>
  <c r="A119" i="2"/>
  <c r="B119" i="2"/>
  <c r="C119" i="2"/>
  <c r="D119" i="2"/>
  <c r="E119" i="2"/>
  <c r="A120" i="2"/>
  <c r="B120" i="2"/>
  <c r="C120" i="2"/>
  <c r="D120" i="2"/>
  <c r="E120" i="2"/>
  <c r="A121" i="2"/>
  <c r="B121" i="2"/>
  <c r="C121" i="2"/>
  <c r="D121" i="2"/>
  <c r="E121" i="2"/>
  <c r="A122" i="2"/>
  <c r="B122" i="2"/>
  <c r="C122" i="2"/>
  <c r="D122" i="2"/>
  <c r="E122" i="2"/>
  <c r="A123" i="2"/>
  <c r="B123" i="2"/>
  <c r="C123" i="2"/>
  <c r="D123" i="2"/>
  <c r="E123" i="2"/>
  <c r="A124" i="2"/>
  <c r="B124" i="2"/>
  <c r="C124" i="2"/>
  <c r="D124" i="2"/>
  <c r="E124" i="2"/>
  <c r="A125" i="2"/>
  <c r="B125" i="2"/>
  <c r="C125" i="2"/>
  <c r="D125" i="2"/>
  <c r="E125" i="2"/>
  <c r="A126" i="2"/>
  <c r="B126" i="2"/>
  <c r="C126" i="2"/>
  <c r="D126" i="2"/>
  <c r="E126" i="2"/>
  <c r="A127" i="2"/>
  <c r="B127" i="2"/>
  <c r="C127" i="2"/>
  <c r="D127" i="2"/>
  <c r="E127" i="2"/>
  <c r="A128" i="2"/>
  <c r="B128" i="2"/>
  <c r="C128" i="2"/>
  <c r="D128" i="2"/>
  <c r="E128" i="2"/>
  <c r="A129" i="2"/>
  <c r="B129" i="2"/>
  <c r="C129" i="2"/>
  <c r="D129" i="2"/>
  <c r="E129" i="2"/>
  <c r="A130" i="2"/>
  <c r="B130" i="2"/>
  <c r="C130" i="2"/>
  <c r="D130" i="2"/>
  <c r="E130" i="2"/>
  <c r="A131" i="2"/>
  <c r="B131" i="2"/>
  <c r="C131" i="2"/>
  <c r="D131" i="2"/>
  <c r="E131" i="2"/>
  <c r="A132" i="2"/>
  <c r="B132" i="2"/>
  <c r="C132" i="2"/>
  <c r="D132" i="2"/>
  <c r="E132" i="2"/>
  <c r="A133" i="2"/>
  <c r="B133" i="2"/>
  <c r="C133" i="2"/>
  <c r="D133" i="2"/>
  <c r="E133" i="2"/>
  <c r="A134" i="2"/>
  <c r="B134" i="2"/>
  <c r="C134" i="2"/>
  <c r="D134" i="2"/>
  <c r="E134" i="2"/>
  <c r="A135" i="2"/>
  <c r="B135" i="2"/>
  <c r="C135" i="2"/>
  <c r="D135" i="2"/>
  <c r="E135" i="2"/>
  <c r="A136" i="2"/>
  <c r="B136" i="2"/>
  <c r="C136" i="2"/>
  <c r="D136" i="2"/>
  <c r="E136" i="2"/>
  <c r="A137" i="2"/>
  <c r="B137" i="2"/>
  <c r="C137" i="2"/>
  <c r="D137" i="2"/>
  <c r="E137" i="2"/>
  <c r="A138" i="2"/>
  <c r="B138" i="2"/>
  <c r="C138" i="2"/>
  <c r="D138" i="2"/>
  <c r="E138" i="2"/>
  <c r="A139" i="2"/>
  <c r="B139" i="2"/>
  <c r="C139" i="2"/>
  <c r="D139" i="2"/>
  <c r="E139" i="2"/>
  <c r="A140" i="2"/>
  <c r="B140" i="2"/>
  <c r="C140" i="2"/>
  <c r="D140" i="2"/>
  <c r="E140" i="2"/>
  <c r="A141" i="2"/>
  <c r="B141" i="2"/>
  <c r="C141" i="2"/>
  <c r="D141" i="2"/>
  <c r="E141" i="2"/>
  <c r="A142" i="2"/>
  <c r="B142" i="2"/>
  <c r="C142" i="2"/>
  <c r="D142" i="2"/>
  <c r="E142" i="2"/>
  <c r="A143" i="2"/>
  <c r="B143" i="2"/>
  <c r="C143" i="2"/>
  <c r="D143" i="2"/>
  <c r="E143" i="2"/>
  <c r="A144" i="2"/>
  <c r="B144" i="2"/>
  <c r="C144" i="2"/>
  <c r="D144" i="2"/>
  <c r="E144" i="2"/>
  <c r="A145" i="2"/>
  <c r="B145" i="2"/>
  <c r="C145" i="2"/>
  <c r="D145" i="2"/>
  <c r="E145" i="2"/>
  <c r="A146" i="2"/>
  <c r="B146" i="2"/>
  <c r="C146" i="2"/>
  <c r="D146" i="2"/>
  <c r="E146" i="2"/>
  <c r="A147" i="2"/>
  <c r="B147" i="2"/>
  <c r="C147" i="2"/>
  <c r="D147" i="2"/>
  <c r="E147" i="2"/>
  <c r="A148" i="2"/>
  <c r="B148" i="2"/>
  <c r="C148" i="2"/>
  <c r="D148" i="2"/>
  <c r="E148" i="2"/>
  <c r="A149" i="2"/>
  <c r="B149" i="2"/>
  <c r="C149" i="2"/>
  <c r="D149" i="2"/>
  <c r="E149" i="2"/>
  <c r="A150" i="2"/>
  <c r="B150" i="2"/>
  <c r="C150" i="2"/>
  <c r="D150" i="2"/>
  <c r="E150" i="2"/>
  <c r="A151" i="2"/>
  <c r="B151" i="2"/>
  <c r="C151" i="2"/>
  <c r="D151" i="2"/>
  <c r="E151" i="2"/>
  <c r="A152" i="2"/>
  <c r="B152" i="2"/>
  <c r="C152" i="2"/>
  <c r="D152" i="2"/>
  <c r="E152" i="2"/>
  <c r="A153" i="2"/>
  <c r="B153" i="2"/>
  <c r="C153" i="2"/>
  <c r="D153" i="2"/>
  <c r="E153" i="2"/>
  <c r="A154" i="2"/>
  <c r="B154" i="2"/>
  <c r="C154" i="2"/>
  <c r="D154" i="2"/>
  <c r="E154" i="2"/>
  <c r="A155" i="2"/>
  <c r="B155" i="2"/>
  <c r="C155" i="2"/>
  <c r="D155" i="2"/>
  <c r="E155" i="2"/>
  <c r="A156" i="2"/>
  <c r="B156" i="2"/>
  <c r="C156" i="2"/>
  <c r="D156" i="2"/>
  <c r="E156" i="2"/>
  <c r="A157" i="2"/>
  <c r="B157" i="2"/>
  <c r="C157" i="2"/>
  <c r="D157" i="2"/>
  <c r="E157" i="2"/>
  <c r="A158" i="2"/>
  <c r="B158" i="2"/>
  <c r="C158" i="2"/>
  <c r="D158" i="2"/>
  <c r="E158" i="2"/>
  <c r="A159" i="2"/>
  <c r="B159" i="2"/>
  <c r="C159" i="2"/>
  <c r="D159" i="2"/>
  <c r="E159" i="2"/>
  <c r="A160" i="2"/>
  <c r="B160" i="2"/>
  <c r="C160" i="2"/>
  <c r="D160" i="2"/>
  <c r="E160" i="2"/>
  <c r="A161" i="2"/>
  <c r="B161" i="2"/>
  <c r="C161" i="2"/>
  <c r="D161" i="2"/>
  <c r="E161" i="2"/>
  <c r="A162" i="2"/>
  <c r="B162" i="2"/>
  <c r="C162" i="2"/>
  <c r="D162" i="2"/>
  <c r="E162" i="2"/>
  <c r="A163" i="2"/>
  <c r="B163" i="2"/>
  <c r="C163" i="2"/>
  <c r="D163" i="2"/>
  <c r="E163" i="2"/>
  <c r="A164" i="2"/>
  <c r="B164" i="2"/>
  <c r="C164" i="2"/>
  <c r="D164" i="2"/>
  <c r="E164" i="2"/>
  <c r="A165" i="2"/>
  <c r="B165" i="2"/>
  <c r="C165" i="2"/>
  <c r="D165" i="2"/>
  <c r="E165" i="2"/>
  <c r="A166" i="2"/>
  <c r="B166" i="2"/>
  <c r="C166" i="2"/>
  <c r="D166" i="2"/>
  <c r="E166" i="2"/>
  <c r="A167" i="2"/>
  <c r="B167" i="2"/>
  <c r="C167" i="2"/>
  <c r="D167" i="2"/>
  <c r="E167" i="2"/>
  <c r="A168" i="2"/>
  <c r="B168" i="2"/>
  <c r="C168" i="2"/>
  <c r="D168" i="2"/>
  <c r="E168" i="2"/>
  <c r="A169" i="2"/>
  <c r="B169" i="2"/>
  <c r="C169" i="2"/>
  <c r="D169" i="2"/>
  <c r="E169" i="2"/>
  <c r="A170" i="2"/>
  <c r="B170" i="2"/>
  <c r="C170" i="2"/>
  <c r="D170" i="2"/>
  <c r="E170" i="2"/>
  <c r="A171" i="2"/>
  <c r="B171" i="2"/>
  <c r="C171" i="2"/>
  <c r="D171" i="2"/>
  <c r="E171" i="2"/>
  <c r="A172" i="2"/>
  <c r="B172" i="2"/>
  <c r="C172" i="2"/>
  <c r="D172" i="2"/>
  <c r="E172" i="2"/>
  <c r="A173" i="2"/>
  <c r="B173" i="2"/>
  <c r="C173" i="2"/>
  <c r="D173" i="2"/>
  <c r="E173" i="2"/>
  <c r="A174" i="2"/>
  <c r="B174" i="2"/>
  <c r="C174" i="2"/>
  <c r="D174" i="2"/>
  <c r="E174" i="2"/>
  <c r="A175" i="2"/>
  <c r="B175" i="2"/>
  <c r="C175" i="2"/>
  <c r="D175" i="2"/>
  <c r="E175" i="2"/>
  <c r="A176" i="2"/>
  <c r="B176" i="2"/>
  <c r="C176" i="2"/>
  <c r="D176" i="2"/>
  <c r="E176" i="2"/>
  <c r="A177" i="2"/>
  <c r="B177" i="2"/>
  <c r="C177" i="2"/>
  <c r="D177" i="2"/>
  <c r="E177" i="2"/>
  <c r="A178" i="2"/>
  <c r="B178" i="2"/>
  <c r="C178" i="2"/>
  <c r="D178" i="2"/>
  <c r="E178" i="2"/>
  <c r="A179" i="2"/>
  <c r="B179" i="2"/>
  <c r="C179" i="2"/>
  <c r="D179" i="2"/>
  <c r="E179" i="2"/>
  <c r="A180" i="2"/>
  <c r="B180" i="2"/>
  <c r="C180" i="2"/>
  <c r="D180" i="2"/>
  <c r="E180" i="2"/>
  <c r="A181" i="2"/>
  <c r="B181" i="2"/>
  <c r="C181" i="2"/>
  <c r="D181" i="2"/>
  <c r="E181" i="2"/>
  <c r="A182" i="2"/>
  <c r="B182" i="2"/>
  <c r="C182" i="2"/>
  <c r="D182" i="2"/>
  <c r="E182" i="2"/>
  <c r="A183" i="2"/>
  <c r="B183" i="2"/>
  <c r="C183" i="2"/>
  <c r="D183" i="2"/>
  <c r="E183" i="2"/>
  <c r="A184" i="2"/>
  <c r="B184" i="2"/>
  <c r="C184" i="2"/>
  <c r="D184" i="2"/>
  <c r="E184" i="2"/>
  <c r="A185" i="2"/>
  <c r="B185" i="2"/>
  <c r="C185" i="2"/>
  <c r="D185" i="2"/>
  <c r="E185" i="2"/>
  <c r="A186" i="2"/>
  <c r="B186" i="2"/>
  <c r="C186" i="2"/>
  <c r="D186" i="2"/>
  <c r="E186" i="2"/>
  <c r="A187" i="2"/>
  <c r="B187" i="2"/>
  <c r="C187" i="2"/>
  <c r="D187" i="2"/>
  <c r="E187" i="2"/>
  <c r="A188" i="2"/>
  <c r="B188" i="2"/>
  <c r="C188" i="2"/>
  <c r="D188" i="2"/>
  <c r="E188" i="2"/>
  <c r="A189" i="2"/>
  <c r="B189" i="2"/>
  <c r="C189" i="2"/>
  <c r="D189" i="2"/>
  <c r="E189" i="2"/>
  <c r="A190" i="2"/>
  <c r="B190" i="2"/>
  <c r="C190" i="2"/>
  <c r="D190" i="2"/>
  <c r="E190" i="2"/>
  <c r="A191" i="2"/>
  <c r="B191" i="2"/>
  <c r="C191" i="2"/>
  <c r="D191" i="2"/>
  <c r="E191" i="2"/>
  <c r="A192" i="2"/>
  <c r="B192" i="2"/>
  <c r="C192" i="2"/>
  <c r="D192" i="2"/>
  <c r="E192" i="2"/>
  <c r="A193" i="2"/>
  <c r="B193" i="2"/>
  <c r="C193" i="2"/>
  <c r="D193" i="2"/>
  <c r="E193" i="2"/>
  <c r="A194" i="2"/>
  <c r="B194" i="2"/>
  <c r="C194" i="2"/>
  <c r="D194" i="2"/>
  <c r="E194" i="2"/>
  <c r="A195" i="2"/>
  <c r="B195" i="2"/>
  <c r="C195" i="2"/>
  <c r="D195" i="2"/>
  <c r="E195" i="2"/>
  <c r="A196" i="2"/>
  <c r="B196" i="2"/>
  <c r="C196" i="2"/>
  <c r="D196" i="2"/>
  <c r="E196" i="2"/>
  <c r="A197" i="2"/>
  <c r="B197" i="2"/>
  <c r="C197" i="2"/>
  <c r="D197" i="2"/>
  <c r="E197" i="2"/>
  <c r="A198" i="2"/>
  <c r="B198" i="2"/>
  <c r="C198" i="2"/>
  <c r="D198" i="2"/>
  <c r="E198" i="2"/>
  <c r="A199" i="2"/>
  <c r="B199" i="2"/>
  <c r="C199" i="2"/>
  <c r="D199" i="2"/>
  <c r="E199" i="2"/>
  <c r="A200" i="2"/>
  <c r="B200" i="2"/>
  <c r="C200" i="2"/>
  <c r="D200" i="2"/>
  <c r="E200" i="2"/>
  <c r="A201" i="2"/>
  <c r="B201" i="2"/>
  <c r="C201" i="2"/>
  <c r="D201" i="2"/>
  <c r="E201" i="2"/>
  <c r="A202" i="2"/>
  <c r="B202" i="2"/>
  <c r="C202" i="2"/>
  <c r="D202" i="2"/>
  <c r="E202" i="2"/>
  <c r="A203" i="2"/>
  <c r="B203" i="2"/>
  <c r="C203" i="2"/>
  <c r="D203" i="2"/>
  <c r="E203" i="2"/>
  <c r="A204" i="2"/>
  <c r="B204" i="2"/>
  <c r="C204" i="2"/>
  <c r="D204" i="2"/>
  <c r="E204" i="2"/>
  <c r="A205" i="2"/>
  <c r="B205" i="2"/>
  <c r="C205" i="2"/>
  <c r="D205" i="2"/>
  <c r="E205" i="2"/>
  <c r="A206" i="2"/>
  <c r="B206" i="2"/>
  <c r="C206" i="2"/>
  <c r="D206" i="2"/>
  <c r="E206" i="2"/>
  <c r="A207" i="2"/>
  <c r="B207" i="2"/>
  <c r="C207" i="2"/>
  <c r="D207" i="2"/>
  <c r="E207" i="2"/>
  <c r="A208" i="2"/>
  <c r="B208" i="2"/>
  <c r="C208" i="2"/>
  <c r="D208" i="2"/>
  <c r="E208" i="2"/>
  <c r="A209" i="2"/>
  <c r="B209" i="2"/>
  <c r="C209" i="2"/>
  <c r="D209" i="2"/>
  <c r="E209" i="2"/>
  <c r="A210" i="2"/>
  <c r="B210" i="2"/>
  <c r="C210" i="2"/>
  <c r="D210" i="2"/>
  <c r="E210" i="2"/>
  <c r="A211" i="2"/>
  <c r="B211" i="2"/>
  <c r="C211" i="2"/>
  <c r="D211" i="2"/>
  <c r="E211" i="2"/>
  <c r="A212" i="2"/>
  <c r="B212" i="2"/>
  <c r="C212" i="2"/>
  <c r="D212" i="2"/>
  <c r="E212" i="2"/>
  <c r="A213" i="2"/>
  <c r="B213" i="2"/>
  <c r="C213" i="2"/>
  <c r="D213" i="2"/>
  <c r="E213" i="2"/>
  <c r="A214" i="2"/>
  <c r="B214" i="2"/>
  <c r="C214" i="2"/>
  <c r="D214" i="2"/>
  <c r="E214" i="2"/>
  <c r="A215" i="2"/>
  <c r="B215" i="2"/>
  <c r="C215" i="2"/>
  <c r="D215" i="2"/>
  <c r="E215" i="2"/>
  <c r="A216" i="2"/>
  <c r="B216" i="2"/>
  <c r="C216" i="2"/>
  <c r="D216" i="2"/>
  <c r="E216" i="2"/>
  <c r="A217" i="2"/>
  <c r="B217" i="2"/>
  <c r="C217" i="2"/>
  <c r="D217" i="2"/>
  <c r="E217" i="2"/>
  <c r="A218" i="2"/>
  <c r="B218" i="2"/>
  <c r="C218" i="2"/>
  <c r="D218" i="2"/>
  <c r="E218" i="2"/>
  <c r="A219" i="2"/>
  <c r="B219" i="2"/>
  <c r="C219" i="2"/>
  <c r="D219" i="2"/>
  <c r="E219" i="2"/>
  <c r="A220" i="2"/>
  <c r="B220" i="2"/>
  <c r="C220" i="2"/>
  <c r="D220" i="2"/>
  <c r="E220" i="2"/>
  <c r="A221" i="2"/>
  <c r="B221" i="2"/>
  <c r="C221" i="2"/>
  <c r="D221" i="2"/>
  <c r="E221" i="2"/>
  <c r="A222" i="2"/>
  <c r="B222" i="2"/>
  <c r="C222" i="2"/>
  <c r="D222" i="2"/>
  <c r="E222" i="2"/>
  <c r="A223" i="2"/>
  <c r="B223" i="2"/>
  <c r="C223" i="2"/>
  <c r="D223" i="2"/>
  <c r="E223" i="2"/>
  <c r="A224" i="2"/>
  <c r="B224" i="2"/>
  <c r="C224" i="2"/>
  <c r="D224" i="2"/>
  <c r="E224" i="2"/>
  <c r="A225" i="2"/>
  <c r="B225" i="2"/>
  <c r="C225" i="2"/>
  <c r="D225" i="2"/>
  <c r="E225" i="2"/>
  <c r="A226" i="2"/>
  <c r="B226" i="2"/>
  <c r="C226" i="2"/>
  <c r="D226" i="2"/>
  <c r="E226" i="2"/>
  <c r="A227" i="2"/>
  <c r="B227" i="2"/>
  <c r="C227" i="2"/>
  <c r="D227" i="2"/>
  <c r="E227" i="2"/>
  <c r="A228" i="2"/>
  <c r="B228" i="2"/>
  <c r="C228" i="2"/>
  <c r="D228" i="2"/>
  <c r="E228" i="2"/>
  <c r="A229" i="2"/>
  <c r="B229" i="2"/>
  <c r="C229" i="2"/>
  <c r="D229" i="2"/>
  <c r="E229" i="2"/>
  <c r="A230" i="2"/>
  <c r="B230" i="2"/>
  <c r="C230" i="2"/>
  <c r="D230" i="2"/>
  <c r="E230" i="2"/>
  <c r="A231" i="2"/>
  <c r="B231" i="2"/>
  <c r="C231" i="2"/>
  <c r="D231" i="2"/>
  <c r="E231" i="2"/>
  <c r="A232" i="2"/>
  <c r="B232" i="2"/>
  <c r="C232" i="2"/>
  <c r="D232" i="2"/>
  <c r="E232" i="2"/>
  <c r="A233" i="2"/>
  <c r="B233" i="2"/>
  <c r="C233" i="2"/>
  <c r="D233" i="2"/>
  <c r="E233" i="2"/>
  <c r="A234" i="2"/>
  <c r="B234" i="2"/>
  <c r="C234" i="2"/>
  <c r="D234" i="2"/>
  <c r="E234" i="2"/>
  <c r="A235" i="2"/>
  <c r="B235" i="2"/>
  <c r="C235" i="2"/>
  <c r="D235" i="2"/>
  <c r="E235" i="2"/>
  <c r="A236" i="2"/>
  <c r="B236" i="2"/>
  <c r="C236" i="2"/>
  <c r="D236" i="2"/>
  <c r="E236" i="2"/>
  <c r="A237" i="2"/>
  <c r="B237" i="2"/>
  <c r="C237" i="2"/>
  <c r="D237" i="2"/>
  <c r="E237" i="2"/>
  <c r="A238" i="2"/>
  <c r="B238" i="2"/>
  <c r="C238" i="2"/>
  <c r="D238" i="2"/>
  <c r="E238" i="2"/>
  <c r="A239" i="2"/>
  <c r="B239" i="2"/>
  <c r="C239" i="2"/>
  <c r="D239" i="2"/>
  <c r="E239" i="2"/>
  <c r="A240" i="2"/>
  <c r="B240" i="2"/>
  <c r="C240" i="2"/>
  <c r="D240" i="2"/>
  <c r="E240" i="2"/>
  <c r="A241" i="2"/>
  <c r="B241" i="2"/>
  <c r="C241" i="2"/>
  <c r="D241" i="2"/>
  <c r="E241" i="2"/>
  <c r="A242" i="2"/>
  <c r="B242" i="2"/>
  <c r="C242" i="2"/>
  <c r="D242" i="2"/>
  <c r="E242" i="2"/>
  <c r="A243" i="2"/>
  <c r="B243" i="2"/>
  <c r="C243" i="2"/>
  <c r="D243" i="2"/>
  <c r="E243" i="2"/>
  <c r="A244" i="2"/>
  <c r="B244" i="2"/>
  <c r="C244" i="2"/>
  <c r="D244" i="2"/>
  <c r="E244" i="2"/>
  <c r="A245" i="2"/>
  <c r="B245" i="2"/>
  <c r="C245" i="2"/>
  <c r="D245" i="2"/>
  <c r="E245" i="2"/>
  <c r="A246" i="2"/>
  <c r="B246" i="2"/>
  <c r="C246" i="2"/>
  <c r="D246" i="2"/>
  <c r="E246" i="2"/>
  <c r="A247" i="2"/>
  <c r="B247" i="2"/>
  <c r="C247" i="2"/>
  <c r="D247" i="2"/>
  <c r="E247" i="2"/>
  <c r="A248" i="2"/>
  <c r="B248" i="2"/>
  <c r="C248" i="2"/>
  <c r="D248" i="2"/>
  <c r="E248" i="2"/>
  <c r="A249" i="2"/>
  <c r="B249" i="2"/>
  <c r="C249" i="2"/>
  <c r="D249" i="2"/>
  <c r="E249" i="2"/>
  <c r="A250" i="2"/>
  <c r="B250" i="2"/>
  <c r="C250" i="2"/>
  <c r="D250" i="2"/>
  <c r="E250" i="2"/>
  <c r="A251" i="2"/>
  <c r="B251" i="2"/>
  <c r="C251" i="2"/>
  <c r="D251" i="2"/>
  <c r="E251" i="2"/>
  <c r="A252" i="2"/>
  <c r="B252" i="2"/>
  <c r="C252" i="2"/>
  <c r="D252" i="2"/>
  <c r="E252" i="2"/>
  <c r="A253" i="2"/>
  <c r="B253" i="2"/>
  <c r="C253" i="2"/>
  <c r="D253" i="2"/>
  <c r="E253" i="2"/>
  <c r="A254" i="2"/>
  <c r="B254" i="2"/>
  <c r="C254" i="2"/>
  <c r="D254" i="2"/>
  <c r="E254" i="2"/>
  <c r="A255" i="2"/>
  <c r="B255" i="2"/>
  <c r="C255" i="2"/>
  <c r="D255" i="2"/>
  <c r="E255" i="2"/>
  <c r="A256" i="2"/>
  <c r="B256" i="2"/>
  <c r="C256" i="2"/>
  <c r="D256" i="2"/>
  <c r="E256" i="2"/>
  <c r="A257" i="2"/>
  <c r="B257" i="2"/>
  <c r="C257" i="2"/>
  <c r="D257" i="2"/>
  <c r="E257" i="2"/>
  <c r="A258" i="2"/>
  <c r="B258" i="2"/>
  <c r="C258" i="2"/>
  <c r="D258" i="2"/>
  <c r="E258" i="2"/>
  <c r="A259" i="2"/>
  <c r="B259" i="2"/>
  <c r="C259" i="2"/>
  <c r="D259" i="2"/>
  <c r="E259" i="2"/>
  <c r="A260" i="2"/>
  <c r="B260" i="2"/>
  <c r="C260" i="2"/>
  <c r="D260" i="2"/>
  <c r="E260" i="2"/>
  <c r="A261" i="2"/>
  <c r="B261" i="2"/>
  <c r="C261" i="2"/>
  <c r="D261" i="2"/>
  <c r="E261" i="2"/>
  <c r="A262" i="2"/>
  <c r="B262" i="2"/>
  <c r="C262" i="2"/>
  <c r="D262" i="2"/>
  <c r="E262" i="2"/>
  <c r="A263" i="2"/>
  <c r="B263" i="2"/>
  <c r="C263" i="2"/>
  <c r="D263" i="2"/>
  <c r="E263" i="2"/>
  <c r="A264" i="2"/>
  <c r="B264" i="2"/>
  <c r="C264" i="2"/>
  <c r="D264" i="2"/>
  <c r="E264" i="2"/>
  <c r="A265" i="2"/>
  <c r="B265" i="2"/>
  <c r="C265" i="2"/>
  <c r="D265" i="2"/>
  <c r="E265" i="2"/>
  <c r="A266" i="2"/>
  <c r="B266" i="2"/>
  <c r="C266" i="2"/>
  <c r="D266" i="2"/>
  <c r="E266" i="2"/>
  <c r="A267" i="2"/>
  <c r="B267" i="2"/>
  <c r="C267" i="2"/>
  <c r="D267" i="2"/>
  <c r="E267" i="2"/>
  <c r="A268" i="2"/>
  <c r="B268" i="2"/>
  <c r="C268" i="2"/>
  <c r="D268" i="2"/>
  <c r="E268" i="2"/>
  <c r="A269" i="2"/>
  <c r="B269" i="2"/>
  <c r="C269" i="2"/>
  <c r="D269" i="2"/>
  <c r="E269" i="2"/>
  <c r="A270" i="2"/>
  <c r="B270" i="2"/>
  <c r="C270" i="2"/>
  <c r="D270" i="2"/>
  <c r="E270" i="2"/>
  <c r="A271" i="2"/>
  <c r="B271" i="2"/>
  <c r="C271" i="2"/>
  <c r="D271" i="2"/>
  <c r="E271" i="2"/>
  <c r="A272" i="2"/>
  <c r="B272" i="2"/>
  <c r="C272" i="2"/>
  <c r="D272" i="2"/>
  <c r="E272" i="2"/>
  <c r="A273" i="2"/>
  <c r="B273" i="2"/>
  <c r="C273" i="2"/>
  <c r="D273" i="2"/>
  <c r="E273" i="2"/>
  <c r="A274" i="2"/>
  <c r="B274" i="2"/>
  <c r="C274" i="2"/>
  <c r="D274" i="2"/>
  <c r="E274" i="2"/>
  <c r="A275" i="2"/>
  <c r="B275" i="2"/>
  <c r="C275" i="2"/>
  <c r="D275" i="2"/>
  <c r="E275" i="2"/>
  <c r="A276" i="2"/>
  <c r="B276" i="2"/>
  <c r="C276" i="2"/>
  <c r="D276" i="2"/>
  <c r="E276" i="2"/>
  <c r="A277" i="2"/>
  <c r="B277" i="2"/>
  <c r="C277" i="2"/>
  <c r="D277" i="2"/>
  <c r="E277" i="2"/>
  <c r="A278" i="2"/>
  <c r="B278" i="2"/>
  <c r="C278" i="2"/>
  <c r="D278" i="2"/>
  <c r="E278" i="2"/>
  <c r="A279" i="2"/>
  <c r="B279" i="2"/>
  <c r="C279" i="2"/>
  <c r="D279" i="2"/>
  <c r="E279" i="2"/>
  <c r="A280" i="2"/>
  <c r="B280" i="2"/>
  <c r="C280" i="2"/>
  <c r="D280" i="2"/>
  <c r="E280" i="2"/>
  <c r="A281" i="2"/>
  <c r="B281" i="2"/>
  <c r="C281" i="2"/>
  <c r="D281" i="2"/>
  <c r="E281" i="2"/>
  <c r="A282" i="2"/>
  <c r="B282" i="2"/>
  <c r="C282" i="2"/>
  <c r="D282" i="2"/>
  <c r="E282" i="2"/>
  <c r="A283" i="2"/>
  <c r="B283" i="2"/>
  <c r="C283" i="2"/>
  <c r="D283" i="2"/>
  <c r="E283" i="2"/>
  <c r="A284" i="2"/>
  <c r="B284" i="2"/>
  <c r="C284" i="2"/>
  <c r="D284" i="2"/>
  <c r="E284" i="2"/>
  <c r="A285" i="2"/>
  <c r="B285" i="2"/>
  <c r="C285" i="2"/>
  <c r="D285" i="2"/>
  <c r="E285" i="2"/>
  <c r="A286" i="2"/>
  <c r="B286" i="2"/>
  <c r="C286" i="2"/>
  <c r="D286" i="2"/>
  <c r="E286" i="2"/>
  <c r="A287" i="2"/>
  <c r="B287" i="2"/>
  <c r="C287" i="2"/>
  <c r="D287" i="2"/>
  <c r="E287" i="2"/>
  <c r="A288" i="2"/>
  <c r="B288" i="2"/>
  <c r="C288" i="2"/>
  <c r="D288" i="2"/>
  <c r="E288" i="2"/>
  <c r="A289" i="2"/>
  <c r="B289" i="2"/>
  <c r="C289" i="2"/>
  <c r="D289" i="2"/>
  <c r="E289" i="2"/>
  <c r="A290" i="2"/>
  <c r="B290" i="2"/>
  <c r="C290" i="2"/>
  <c r="D290" i="2"/>
  <c r="E290" i="2"/>
  <c r="A291" i="2"/>
  <c r="B291" i="2"/>
  <c r="C291" i="2"/>
  <c r="D291" i="2"/>
  <c r="E291" i="2"/>
  <c r="A292" i="2"/>
  <c r="B292" i="2"/>
  <c r="C292" i="2"/>
  <c r="D292" i="2"/>
  <c r="E292" i="2"/>
  <c r="A293" i="2"/>
  <c r="B293" i="2"/>
  <c r="C293" i="2"/>
  <c r="D293" i="2"/>
  <c r="E293" i="2"/>
  <c r="A294" i="2"/>
  <c r="B294" i="2"/>
  <c r="C294" i="2"/>
  <c r="D294" i="2"/>
  <c r="E294" i="2"/>
  <c r="A295" i="2"/>
  <c r="B295" i="2"/>
  <c r="C295" i="2"/>
  <c r="D295" i="2"/>
  <c r="E295" i="2"/>
  <c r="A296" i="2"/>
  <c r="B296" i="2"/>
  <c r="C296" i="2"/>
  <c r="D296" i="2"/>
  <c r="E296" i="2"/>
  <c r="A297" i="2"/>
  <c r="B297" i="2"/>
  <c r="C297" i="2"/>
  <c r="D297" i="2"/>
  <c r="E297" i="2"/>
  <c r="A298" i="2"/>
  <c r="B298" i="2"/>
  <c r="C298" i="2"/>
  <c r="D298" i="2"/>
  <c r="E298" i="2"/>
  <c r="A299" i="2"/>
  <c r="B299" i="2"/>
  <c r="C299" i="2"/>
  <c r="D299" i="2"/>
  <c r="E299" i="2"/>
  <c r="A300" i="2"/>
  <c r="B300" i="2"/>
  <c r="C300" i="2"/>
  <c r="D300" i="2"/>
  <c r="E300" i="2"/>
  <c r="A301" i="2"/>
  <c r="B301" i="2"/>
  <c r="C301" i="2"/>
  <c r="D301" i="2"/>
  <c r="E301" i="2"/>
  <c r="A302" i="2"/>
  <c r="B302" i="2"/>
  <c r="C302" i="2"/>
  <c r="D302" i="2"/>
  <c r="E302" i="2"/>
  <c r="A303" i="2"/>
  <c r="B303" i="2"/>
  <c r="C303" i="2"/>
  <c r="D303" i="2"/>
  <c r="E303" i="2"/>
  <c r="A304" i="2"/>
  <c r="B304" i="2"/>
  <c r="C304" i="2"/>
  <c r="D304" i="2"/>
  <c r="E304" i="2"/>
  <c r="A305" i="2"/>
  <c r="B305" i="2"/>
  <c r="C305" i="2"/>
  <c r="D305" i="2"/>
  <c r="E305" i="2"/>
  <c r="A306" i="2"/>
  <c r="B306" i="2"/>
  <c r="C306" i="2"/>
  <c r="D306" i="2"/>
  <c r="E306" i="2"/>
  <c r="A307" i="2"/>
  <c r="B307" i="2"/>
  <c r="C307" i="2"/>
  <c r="D307" i="2"/>
  <c r="E307" i="2"/>
  <c r="A308" i="2"/>
  <c r="B308" i="2"/>
  <c r="C308" i="2"/>
  <c r="D308" i="2"/>
  <c r="E308" i="2"/>
  <c r="A309" i="2"/>
  <c r="B309" i="2"/>
  <c r="C309" i="2"/>
  <c r="D309" i="2"/>
  <c r="E309" i="2"/>
  <c r="A310" i="2"/>
  <c r="B310" i="2"/>
  <c r="C310" i="2"/>
  <c r="D310" i="2"/>
  <c r="E310" i="2"/>
  <c r="A311" i="2"/>
  <c r="B311" i="2"/>
  <c r="C311" i="2"/>
  <c r="D311" i="2"/>
  <c r="E311" i="2"/>
  <c r="A312" i="2"/>
  <c r="B312" i="2"/>
  <c r="C312" i="2"/>
  <c r="D312" i="2"/>
  <c r="E312" i="2"/>
  <c r="A313" i="2"/>
  <c r="B313" i="2"/>
  <c r="C313" i="2"/>
  <c r="D313" i="2"/>
  <c r="E313" i="2"/>
  <c r="A314" i="2"/>
  <c r="B314" i="2"/>
  <c r="C314" i="2"/>
  <c r="D314" i="2"/>
  <c r="E314" i="2"/>
  <c r="A315" i="2"/>
  <c r="B315" i="2"/>
  <c r="C315" i="2"/>
  <c r="D315" i="2"/>
  <c r="E315" i="2"/>
  <c r="A316" i="2"/>
  <c r="B316" i="2"/>
  <c r="C316" i="2"/>
  <c r="D316" i="2"/>
  <c r="E316" i="2"/>
  <c r="A317" i="2"/>
  <c r="B317" i="2"/>
  <c r="C317" i="2"/>
  <c r="D317" i="2"/>
  <c r="E317" i="2"/>
  <c r="A318" i="2"/>
  <c r="B318" i="2"/>
  <c r="C318" i="2"/>
  <c r="D318" i="2"/>
  <c r="E318" i="2"/>
  <c r="A319" i="2"/>
  <c r="B319" i="2"/>
  <c r="C319" i="2"/>
  <c r="D319" i="2"/>
  <c r="E319" i="2"/>
  <c r="A320" i="2"/>
  <c r="B320" i="2"/>
  <c r="C320" i="2"/>
  <c r="D320" i="2"/>
  <c r="E320" i="2"/>
  <c r="A321" i="2"/>
  <c r="B321" i="2"/>
  <c r="C321" i="2"/>
  <c r="D321" i="2"/>
  <c r="E321" i="2"/>
  <c r="A322" i="2"/>
  <c r="B322" i="2"/>
  <c r="C322" i="2"/>
  <c r="D322" i="2"/>
  <c r="E322" i="2"/>
  <c r="A323" i="2"/>
  <c r="B323" i="2"/>
  <c r="C323" i="2"/>
  <c r="D323" i="2"/>
  <c r="E323" i="2"/>
  <c r="A324" i="2"/>
  <c r="B324" i="2"/>
  <c r="C324" i="2"/>
  <c r="D324" i="2"/>
  <c r="E324" i="2"/>
  <c r="A325" i="2"/>
  <c r="B325" i="2"/>
  <c r="C325" i="2"/>
  <c r="D325" i="2"/>
  <c r="E325" i="2"/>
  <c r="A326" i="2"/>
  <c r="B326" i="2"/>
  <c r="C326" i="2"/>
  <c r="D326" i="2"/>
  <c r="E326" i="2"/>
  <c r="A327" i="2"/>
  <c r="B327" i="2"/>
  <c r="C327" i="2"/>
  <c r="D327" i="2"/>
  <c r="E327" i="2"/>
  <c r="A328" i="2"/>
  <c r="B328" i="2"/>
  <c r="C328" i="2"/>
  <c r="D328" i="2"/>
  <c r="E328" i="2"/>
  <c r="A329" i="2"/>
  <c r="B329" i="2"/>
  <c r="C329" i="2"/>
  <c r="D329" i="2"/>
  <c r="E329" i="2"/>
  <c r="A330" i="2"/>
  <c r="B330" i="2"/>
  <c r="C330" i="2"/>
  <c r="D330" i="2"/>
  <c r="E330" i="2"/>
  <c r="A331" i="2"/>
  <c r="B331" i="2"/>
  <c r="C331" i="2"/>
  <c r="D331" i="2"/>
  <c r="E331" i="2"/>
  <c r="A332" i="2"/>
  <c r="B332" i="2"/>
  <c r="C332" i="2"/>
  <c r="D332" i="2"/>
  <c r="E332" i="2"/>
  <c r="A333" i="2"/>
  <c r="B333" i="2"/>
  <c r="C333" i="2"/>
  <c r="D333" i="2"/>
  <c r="E333" i="2"/>
  <c r="A334" i="2"/>
  <c r="B334" i="2"/>
  <c r="C334" i="2"/>
  <c r="D334" i="2"/>
  <c r="E334" i="2"/>
  <c r="A335" i="2"/>
  <c r="B335" i="2"/>
  <c r="C335" i="2"/>
  <c r="D335" i="2"/>
  <c r="E335" i="2"/>
  <c r="A336" i="2"/>
  <c r="B336" i="2"/>
  <c r="C336" i="2"/>
  <c r="D336" i="2"/>
  <c r="E336" i="2"/>
  <c r="A337" i="2"/>
  <c r="B337" i="2"/>
  <c r="C337" i="2"/>
  <c r="D337" i="2"/>
  <c r="E337" i="2"/>
  <c r="A338" i="2"/>
  <c r="B338" i="2"/>
  <c r="C338" i="2"/>
  <c r="D338" i="2"/>
  <c r="E338" i="2"/>
  <c r="A339" i="2"/>
  <c r="B339" i="2"/>
  <c r="C339" i="2"/>
  <c r="D339" i="2"/>
  <c r="E339" i="2"/>
  <c r="A340" i="2"/>
  <c r="B340" i="2"/>
  <c r="C340" i="2"/>
  <c r="D340" i="2"/>
  <c r="E340" i="2"/>
  <c r="A341" i="2"/>
  <c r="B341" i="2"/>
  <c r="C341" i="2"/>
  <c r="D341" i="2"/>
  <c r="E341" i="2"/>
  <c r="A342" i="2"/>
  <c r="B342" i="2"/>
  <c r="C342" i="2"/>
  <c r="D342" i="2"/>
  <c r="E342" i="2"/>
  <c r="A343" i="2"/>
  <c r="B343" i="2"/>
  <c r="C343" i="2"/>
  <c r="D343" i="2"/>
  <c r="E343" i="2"/>
  <c r="A344" i="2"/>
  <c r="B344" i="2"/>
  <c r="C344" i="2"/>
  <c r="D344" i="2"/>
  <c r="E344" i="2"/>
  <c r="A345" i="2"/>
  <c r="B345" i="2"/>
  <c r="C345" i="2"/>
  <c r="D345" i="2"/>
  <c r="E345" i="2"/>
  <c r="A346" i="2"/>
  <c r="B346" i="2"/>
  <c r="C346" i="2"/>
  <c r="D346" i="2"/>
  <c r="E346" i="2"/>
  <c r="A347" i="2"/>
  <c r="B347" i="2"/>
  <c r="C347" i="2"/>
  <c r="D347" i="2"/>
  <c r="E347" i="2"/>
  <c r="A348" i="2"/>
  <c r="B348" i="2"/>
  <c r="C348" i="2"/>
  <c r="D348" i="2"/>
  <c r="E348" i="2"/>
  <c r="A349" i="2"/>
  <c r="B349" i="2"/>
  <c r="C349" i="2"/>
  <c r="D349" i="2"/>
  <c r="E349" i="2"/>
  <c r="A350" i="2"/>
  <c r="B350" i="2"/>
  <c r="C350" i="2"/>
  <c r="D350" i="2"/>
  <c r="E350" i="2"/>
  <c r="A351" i="2"/>
  <c r="B351" i="2"/>
  <c r="C351" i="2"/>
  <c r="D351" i="2"/>
  <c r="E351" i="2"/>
  <c r="A352" i="2"/>
  <c r="B352" i="2"/>
  <c r="C352" i="2"/>
  <c r="D352" i="2"/>
  <c r="E352" i="2"/>
  <c r="A353" i="2"/>
  <c r="B353" i="2"/>
  <c r="C353" i="2"/>
  <c r="D353" i="2"/>
  <c r="E353" i="2"/>
  <c r="A354" i="2"/>
  <c r="B354" i="2"/>
  <c r="C354" i="2"/>
  <c r="D354" i="2"/>
  <c r="E354" i="2"/>
  <c r="A355" i="2"/>
  <c r="B355" i="2"/>
  <c r="C355" i="2"/>
  <c r="D355" i="2"/>
  <c r="E355" i="2"/>
  <c r="A356" i="2"/>
  <c r="B356" i="2"/>
  <c r="C356" i="2"/>
  <c r="D356" i="2"/>
  <c r="E356" i="2"/>
  <c r="A357" i="2"/>
  <c r="B357" i="2"/>
  <c r="C357" i="2"/>
  <c r="D357" i="2"/>
  <c r="E357" i="2"/>
  <c r="A358" i="2"/>
  <c r="B358" i="2"/>
  <c r="C358" i="2"/>
  <c r="D358" i="2"/>
  <c r="E358" i="2"/>
  <c r="A359" i="2"/>
  <c r="B359" i="2"/>
  <c r="C359" i="2"/>
  <c r="D359" i="2"/>
  <c r="E359" i="2"/>
  <c r="A360" i="2"/>
  <c r="B360" i="2"/>
  <c r="C360" i="2"/>
  <c r="D360" i="2"/>
  <c r="E360" i="2"/>
  <c r="A361" i="2"/>
  <c r="B361" i="2"/>
  <c r="C361" i="2"/>
  <c r="D361" i="2"/>
  <c r="E361" i="2"/>
  <c r="A362" i="2"/>
  <c r="B362" i="2"/>
  <c r="C362" i="2"/>
  <c r="D362" i="2"/>
  <c r="E362" i="2"/>
  <c r="A363" i="2"/>
  <c r="B363" i="2"/>
  <c r="C363" i="2"/>
  <c r="D363" i="2"/>
  <c r="E363" i="2"/>
  <c r="A364" i="2"/>
  <c r="B364" i="2"/>
  <c r="C364" i="2"/>
  <c r="D364" i="2"/>
  <c r="E364" i="2"/>
  <c r="A365" i="2"/>
  <c r="B365" i="2"/>
  <c r="C365" i="2"/>
  <c r="D365" i="2"/>
  <c r="E365" i="2"/>
  <c r="A366" i="2"/>
  <c r="B366" i="2"/>
  <c r="C366" i="2"/>
  <c r="D366" i="2"/>
  <c r="E366" i="2"/>
  <c r="A367" i="2"/>
  <c r="B367" i="2"/>
  <c r="C367" i="2"/>
  <c r="D367" i="2"/>
  <c r="E367" i="2"/>
  <c r="A368" i="2"/>
  <c r="B368" i="2"/>
  <c r="C368" i="2"/>
  <c r="D368" i="2"/>
  <c r="E368" i="2"/>
  <c r="A369" i="2"/>
  <c r="B369" i="2"/>
  <c r="C369" i="2"/>
  <c r="D369" i="2"/>
  <c r="E369" i="2"/>
  <c r="A370" i="2"/>
  <c r="B370" i="2"/>
  <c r="C370" i="2"/>
  <c r="D370" i="2"/>
  <c r="E370" i="2"/>
  <c r="A371" i="2"/>
  <c r="B371" i="2"/>
  <c r="C371" i="2"/>
  <c r="D371" i="2"/>
  <c r="E371" i="2"/>
  <c r="A372" i="2"/>
  <c r="B372" i="2"/>
  <c r="C372" i="2"/>
  <c r="D372" i="2"/>
  <c r="E372" i="2"/>
  <c r="A373" i="2"/>
  <c r="B373" i="2"/>
  <c r="C373" i="2"/>
  <c r="D373" i="2"/>
  <c r="E373" i="2"/>
  <c r="A374" i="2"/>
  <c r="B374" i="2"/>
  <c r="C374" i="2"/>
  <c r="D374" i="2"/>
  <c r="E374" i="2"/>
  <c r="A375" i="2"/>
  <c r="B375" i="2"/>
  <c r="C375" i="2"/>
  <c r="D375" i="2"/>
  <c r="E375" i="2"/>
  <c r="A376" i="2"/>
  <c r="B376" i="2"/>
  <c r="C376" i="2"/>
  <c r="D376" i="2"/>
  <c r="E376" i="2"/>
  <c r="A377" i="2"/>
  <c r="B377" i="2"/>
  <c r="C377" i="2"/>
  <c r="D377" i="2"/>
  <c r="E377" i="2"/>
  <c r="A378" i="2"/>
  <c r="B378" i="2"/>
  <c r="C378" i="2"/>
  <c r="D378" i="2"/>
  <c r="E378" i="2"/>
  <c r="A379" i="2"/>
  <c r="B379" i="2"/>
  <c r="C379" i="2"/>
  <c r="D379" i="2"/>
  <c r="E379" i="2"/>
  <c r="A380" i="2"/>
  <c r="B380" i="2"/>
  <c r="C380" i="2"/>
  <c r="D380" i="2"/>
  <c r="E380" i="2"/>
  <c r="A381" i="2"/>
  <c r="B381" i="2"/>
  <c r="C381" i="2"/>
  <c r="D381" i="2"/>
  <c r="E381" i="2"/>
  <c r="A382" i="2"/>
  <c r="B382" i="2"/>
  <c r="C382" i="2"/>
  <c r="D382" i="2"/>
  <c r="E382" i="2"/>
  <c r="A383" i="2"/>
  <c r="B383" i="2"/>
  <c r="C383" i="2"/>
  <c r="D383" i="2"/>
  <c r="E383" i="2"/>
  <c r="A384" i="2"/>
  <c r="B384" i="2"/>
  <c r="C384" i="2"/>
  <c r="D384" i="2"/>
  <c r="E384" i="2"/>
  <c r="A385" i="2"/>
  <c r="B385" i="2"/>
  <c r="C385" i="2"/>
  <c r="D385" i="2"/>
  <c r="E385" i="2"/>
  <c r="A386" i="2"/>
  <c r="B386" i="2"/>
  <c r="C386" i="2"/>
  <c r="D386" i="2"/>
  <c r="E386" i="2"/>
  <c r="A387" i="2"/>
  <c r="B387" i="2"/>
  <c r="C387" i="2"/>
  <c r="D387" i="2"/>
  <c r="E387" i="2"/>
  <c r="A388" i="2"/>
  <c r="B388" i="2"/>
  <c r="C388" i="2"/>
  <c r="D388" i="2"/>
  <c r="E388" i="2"/>
  <c r="A389" i="2"/>
  <c r="B389" i="2"/>
  <c r="C389" i="2"/>
  <c r="D389" i="2"/>
  <c r="E389" i="2"/>
  <c r="A390" i="2"/>
  <c r="B390" i="2"/>
  <c r="C390" i="2"/>
  <c r="D390" i="2"/>
  <c r="E390" i="2"/>
  <c r="A391" i="2"/>
  <c r="B391" i="2"/>
  <c r="C391" i="2"/>
  <c r="D391" i="2"/>
  <c r="E391" i="2"/>
  <c r="A392" i="2"/>
  <c r="B392" i="2"/>
  <c r="C392" i="2"/>
  <c r="D392" i="2"/>
  <c r="E392" i="2"/>
  <c r="A393" i="2"/>
  <c r="B393" i="2"/>
  <c r="C393" i="2"/>
  <c r="D393" i="2"/>
  <c r="E393" i="2"/>
  <c r="A394" i="2"/>
  <c r="B394" i="2"/>
  <c r="C394" i="2"/>
  <c r="D394" i="2"/>
  <c r="E394" i="2"/>
  <c r="A395" i="2"/>
  <c r="B395" i="2"/>
  <c r="C395" i="2"/>
  <c r="D395" i="2"/>
  <c r="E395" i="2"/>
  <c r="A396" i="2"/>
  <c r="B396" i="2"/>
  <c r="C396" i="2"/>
  <c r="D396" i="2"/>
  <c r="E396" i="2"/>
  <c r="A397" i="2"/>
  <c r="B397" i="2"/>
  <c r="C397" i="2"/>
  <c r="D397" i="2"/>
  <c r="E397" i="2"/>
  <c r="A398" i="2"/>
  <c r="B398" i="2"/>
  <c r="C398" i="2"/>
  <c r="D398" i="2"/>
  <c r="E398" i="2"/>
  <c r="A399" i="2"/>
  <c r="B399" i="2"/>
  <c r="C399" i="2"/>
  <c r="D399" i="2"/>
  <c r="E399" i="2"/>
  <c r="A400" i="2"/>
  <c r="B400" i="2"/>
  <c r="C400" i="2"/>
  <c r="D400" i="2"/>
  <c r="E400" i="2"/>
  <c r="A401" i="2"/>
  <c r="B401" i="2"/>
  <c r="C401" i="2"/>
  <c r="D401" i="2"/>
  <c r="E401" i="2"/>
  <c r="A402" i="2"/>
  <c r="B402" i="2"/>
  <c r="C402" i="2"/>
  <c r="D402" i="2"/>
  <c r="E402" i="2"/>
  <c r="A403" i="2"/>
  <c r="B403" i="2"/>
  <c r="C403" i="2"/>
  <c r="D403" i="2"/>
  <c r="E403" i="2"/>
  <c r="A404" i="2"/>
  <c r="B404" i="2"/>
  <c r="C404" i="2"/>
  <c r="D404" i="2"/>
  <c r="E404" i="2"/>
  <c r="A405" i="2"/>
  <c r="B405" i="2"/>
  <c r="C405" i="2"/>
  <c r="D405" i="2"/>
  <c r="E405" i="2"/>
  <c r="A406" i="2"/>
  <c r="B406" i="2"/>
  <c r="C406" i="2"/>
  <c r="D406" i="2"/>
  <c r="E406" i="2"/>
  <c r="A407" i="2"/>
  <c r="B407" i="2"/>
  <c r="C407" i="2"/>
  <c r="D407" i="2"/>
  <c r="E407" i="2"/>
  <c r="A408" i="2"/>
  <c r="B408" i="2"/>
  <c r="C408" i="2"/>
  <c r="D408" i="2"/>
  <c r="E408" i="2"/>
  <c r="A409" i="2"/>
  <c r="B409" i="2"/>
  <c r="C409" i="2"/>
  <c r="D409" i="2"/>
  <c r="E409" i="2"/>
  <c r="A410" i="2"/>
  <c r="B410" i="2"/>
  <c r="C410" i="2"/>
  <c r="D410" i="2"/>
  <c r="E410" i="2"/>
  <c r="A411" i="2"/>
  <c r="B411" i="2"/>
  <c r="C411" i="2"/>
  <c r="D411" i="2"/>
  <c r="E411" i="2"/>
  <c r="A412" i="2"/>
  <c r="B412" i="2"/>
  <c r="C412" i="2"/>
  <c r="D412" i="2"/>
  <c r="E412" i="2"/>
  <c r="A413" i="2"/>
  <c r="B413" i="2"/>
  <c r="C413" i="2"/>
  <c r="D413" i="2"/>
  <c r="E413" i="2"/>
  <c r="A414" i="2"/>
  <c r="B414" i="2"/>
  <c r="C414" i="2"/>
  <c r="D414" i="2"/>
  <c r="E414" i="2"/>
  <c r="A415" i="2"/>
  <c r="B415" i="2"/>
  <c r="C415" i="2"/>
  <c r="D415" i="2"/>
  <c r="E415" i="2"/>
  <c r="A416" i="2"/>
  <c r="B416" i="2"/>
  <c r="C416" i="2"/>
  <c r="D416" i="2"/>
  <c r="E416" i="2"/>
  <c r="A417" i="2"/>
  <c r="B417" i="2"/>
  <c r="C417" i="2"/>
  <c r="D417" i="2"/>
  <c r="E417" i="2"/>
  <c r="A418" i="2"/>
  <c r="B418" i="2"/>
  <c r="C418" i="2"/>
  <c r="D418" i="2"/>
  <c r="E418" i="2"/>
  <c r="A419" i="2"/>
  <c r="B419" i="2"/>
  <c r="C419" i="2"/>
  <c r="D419" i="2"/>
  <c r="E419" i="2"/>
  <c r="A420" i="2"/>
  <c r="B420" i="2"/>
  <c r="C420" i="2"/>
  <c r="D420" i="2"/>
  <c r="E420" i="2"/>
  <c r="A421" i="2"/>
  <c r="B421" i="2"/>
  <c r="C421" i="2"/>
  <c r="D421" i="2"/>
  <c r="E421" i="2"/>
  <c r="A422" i="2"/>
  <c r="B422" i="2"/>
  <c r="C422" i="2"/>
  <c r="D422" i="2"/>
  <c r="E422" i="2"/>
  <c r="A423" i="2"/>
  <c r="B423" i="2"/>
  <c r="C423" i="2"/>
  <c r="D423" i="2"/>
  <c r="E423" i="2"/>
  <c r="A424" i="2"/>
  <c r="B424" i="2"/>
  <c r="C424" i="2"/>
  <c r="D424" i="2"/>
  <c r="E424" i="2"/>
  <c r="A425" i="2"/>
  <c r="B425" i="2"/>
  <c r="C425" i="2"/>
  <c r="D425" i="2"/>
  <c r="E425" i="2"/>
  <c r="A426" i="2"/>
  <c r="B426" i="2"/>
  <c r="C426" i="2"/>
  <c r="D426" i="2"/>
  <c r="E426" i="2"/>
  <c r="A427" i="2"/>
  <c r="B427" i="2"/>
  <c r="C427" i="2"/>
  <c r="D427" i="2"/>
  <c r="E427" i="2"/>
  <c r="A428" i="2"/>
  <c r="B428" i="2"/>
  <c r="C428" i="2"/>
  <c r="D428" i="2"/>
  <c r="E428" i="2"/>
  <c r="A429" i="2"/>
  <c r="B429" i="2"/>
  <c r="C429" i="2"/>
  <c r="D429" i="2"/>
  <c r="E429" i="2"/>
  <c r="A430" i="2"/>
  <c r="B430" i="2"/>
  <c r="C430" i="2"/>
  <c r="D430" i="2"/>
  <c r="E430" i="2"/>
  <c r="A431" i="2"/>
  <c r="B431" i="2"/>
  <c r="C431" i="2"/>
  <c r="D431" i="2"/>
  <c r="E431" i="2"/>
  <c r="A432" i="2"/>
  <c r="B432" i="2"/>
  <c r="C432" i="2"/>
  <c r="D432" i="2"/>
  <c r="E432" i="2"/>
  <c r="A433" i="2"/>
  <c r="B433" i="2"/>
  <c r="C433" i="2"/>
  <c r="D433" i="2"/>
  <c r="E433" i="2"/>
  <c r="A434" i="2"/>
  <c r="B434" i="2"/>
  <c r="C434" i="2"/>
  <c r="D434" i="2"/>
  <c r="E434" i="2"/>
  <c r="A435" i="2"/>
  <c r="B435" i="2"/>
  <c r="C435" i="2"/>
  <c r="D435" i="2"/>
  <c r="E435" i="2"/>
  <c r="A436" i="2"/>
  <c r="B436" i="2"/>
  <c r="C436" i="2"/>
  <c r="D436" i="2"/>
  <c r="E436" i="2"/>
  <c r="A437" i="2"/>
  <c r="B437" i="2"/>
  <c r="C437" i="2"/>
  <c r="D437" i="2"/>
  <c r="E437" i="2"/>
  <c r="A438" i="2"/>
  <c r="B438" i="2"/>
  <c r="C438" i="2"/>
  <c r="D438" i="2"/>
  <c r="E438" i="2"/>
  <c r="A439" i="2"/>
  <c r="B439" i="2"/>
  <c r="C439" i="2"/>
  <c r="D439" i="2"/>
  <c r="E439" i="2"/>
  <c r="A440" i="2"/>
  <c r="B440" i="2"/>
  <c r="C440" i="2"/>
  <c r="D440" i="2"/>
  <c r="E440" i="2"/>
  <c r="A441" i="2"/>
  <c r="B441" i="2"/>
  <c r="C441" i="2"/>
  <c r="D441" i="2"/>
  <c r="E441" i="2"/>
  <c r="A442" i="2"/>
  <c r="B442" i="2"/>
  <c r="C442" i="2"/>
  <c r="D442" i="2"/>
  <c r="E442" i="2"/>
  <c r="A443" i="2"/>
  <c r="B443" i="2"/>
  <c r="C443" i="2"/>
  <c r="D443" i="2"/>
  <c r="E443" i="2"/>
  <c r="A444" i="2"/>
  <c r="B444" i="2"/>
  <c r="C444" i="2"/>
  <c r="D444" i="2"/>
  <c r="E444" i="2"/>
  <c r="A445" i="2"/>
  <c r="B445" i="2"/>
  <c r="C445" i="2"/>
  <c r="D445" i="2"/>
  <c r="E445" i="2"/>
  <c r="A446" i="2"/>
  <c r="B446" i="2"/>
  <c r="C446" i="2"/>
  <c r="D446" i="2"/>
  <c r="E446" i="2"/>
  <c r="A447" i="2"/>
  <c r="B447" i="2"/>
  <c r="C447" i="2"/>
  <c r="D447" i="2"/>
  <c r="E447" i="2"/>
  <c r="A448" i="2"/>
  <c r="B448" i="2"/>
  <c r="C448" i="2"/>
  <c r="D448" i="2"/>
  <c r="E448" i="2"/>
  <c r="A449" i="2"/>
  <c r="B449" i="2"/>
  <c r="C449" i="2"/>
  <c r="D449" i="2"/>
  <c r="E449" i="2"/>
  <c r="A450" i="2"/>
  <c r="B450" i="2"/>
  <c r="C450" i="2"/>
  <c r="D450" i="2"/>
  <c r="E450" i="2"/>
  <c r="A451" i="2"/>
  <c r="B451" i="2"/>
  <c r="C451" i="2"/>
  <c r="D451" i="2"/>
  <c r="E451" i="2"/>
  <c r="A452" i="2"/>
  <c r="B452" i="2"/>
  <c r="C452" i="2"/>
  <c r="D452" i="2"/>
  <c r="E452" i="2"/>
  <c r="A453" i="2"/>
  <c r="B453" i="2"/>
  <c r="C453" i="2"/>
  <c r="D453" i="2"/>
  <c r="E453" i="2"/>
  <c r="A454" i="2"/>
  <c r="B454" i="2"/>
  <c r="C454" i="2"/>
  <c r="D454" i="2"/>
  <c r="E454" i="2"/>
  <c r="A455" i="2"/>
  <c r="B455" i="2"/>
  <c r="C455" i="2"/>
  <c r="D455" i="2"/>
  <c r="E455" i="2"/>
  <c r="A456" i="2"/>
  <c r="B456" i="2"/>
  <c r="C456" i="2"/>
  <c r="D456" i="2"/>
  <c r="E456" i="2"/>
  <c r="A457" i="2"/>
  <c r="B457" i="2"/>
  <c r="C457" i="2"/>
  <c r="D457" i="2"/>
  <c r="E457" i="2"/>
  <c r="A458" i="2"/>
  <c r="B458" i="2"/>
  <c r="C458" i="2"/>
  <c r="D458" i="2"/>
  <c r="E458" i="2"/>
  <c r="A459" i="2"/>
  <c r="B459" i="2"/>
  <c r="C459" i="2"/>
  <c r="D459" i="2"/>
  <c r="E459" i="2"/>
  <c r="A460" i="2"/>
  <c r="B460" i="2"/>
  <c r="C460" i="2"/>
  <c r="D460" i="2"/>
  <c r="E460" i="2"/>
  <c r="A461" i="2"/>
  <c r="B461" i="2"/>
  <c r="C461" i="2"/>
  <c r="D461" i="2"/>
  <c r="E461" i="2"/>
  <c r="A462" i="2"/>
  <c r="B462" i="2"/>
  <c r="C462" i="2"/>
  <c r="D462" i="2"/>
  <c r="E462" i="2"/>
  <c r="A463" i="2"/>
  <c r="B463" i="2"/>
  <c r="C463" i="2"/>
  <c r="D463" i="2"/>
  <c r="E463" i="2"/>
  <c r="A464" i="2"/>
  <c r="B464" i="2"/>
  <c r="C464" i="2"/>
  <c r="D464" i="2"/>
  <c r="E464" i="2"/>
  <c r="A465" i="2"/>
  <c r="B465" i="2"/>
  <c r="C465" i="2"/>
  <c r="D465" i="2"/>
  <c r="E465" i="2"/>
  <c r="A466" i="2"/>
  <c r="B466" i="2"/>
  <c r="C466" i="2"/>
  <c r="D466" i="2"/>
  <c r="E466" i="2"/>
  <c r="A467" i="2"/>
  <c r="B467" i="2"/>
  <c r="C467" i="2"/>
  <c r="D467" i="2"/>
  <c r="E467" i="2"/>
  <c r="A468" i="2"/>
  <c r="B468" i="2"/>
  <c r="C468" i="2"/>
  <c r="D468" i="2"/>
  <c r="E468" i="2"/>
  <c r="A469" i="2"/>
  <c r="B469" i="2"/>
  <c r="C469" i="2"/>
  <c r="D469" i="2"/>
  <c r="E469" i="2"/>
  <c r="A470" i="2"/>
  <c r="B470" i="2"/>
  <c r="C470" i="2"/>
  <c r="D470" i="2"/>
  <c r="E470" i="2"/>
  <c r="A471" i="2"/>
  <c r="B471" i="2"/>
  <c r="C471" i="2"/>
  <c r="D471" i="2"/>
  <c r="E471" i="2"/>
  <c r="A472" i="2"/>
  <c r="B472" i="2"/>
  <c r="C472" i="2"/>
  <c r="D472" i="2"/>
  <c r="E472" i="2"/>
  <c r="A473" i="2"/>
  <c r="B473" i="2"/>
  <c r="C473" i="2"/>
  <c r="D473" i="2"/>
  <c r="E473" i="2"/>
  <c r="A474" i="2"/>
  <c r="B474" i="2"/>
  <c r="C474" i="2"/>
  <c r="D474" i="2"/>
  <c r="E474" i="2"/>
  <c r="A475" i="2"/>
  <c r="B475" i="2"/>
  <c r="C475" i="2"/>
  <c r="D475" i="2"/>
  <c r="E475" i="2"/>
  <c r="A476" i="2"/>
  <c r="B476" i="2"/>
  <c r="C476" i="2"/>
  <c r="D476" i="2"/>
  <c r="E476" i="2"/>
  <c r="A477" i="2"/>
  <c r="B477" i="2"/>
  <c r="C477" i="2"/>
  <c r="D477" i="2"/>
  <c r="E477" i="2"/>
  <c r="A478" i="2"/>
  <c r="H478" i="2" s="1"/>
  <c r="B478" i="2"/>
  <c r="C478" i="2"/>
  <c r="D478" i="2"/>
  <c r="E478" i="2"/>
  <c r="A479" i="2"/>
  <c r="H479" i="2" s="1"/>
  <c r="B479" i="2"/>
  <c r="C479" i="2"/>
  <c r="D479" i="2"/>
  <c r="E479" i="2"/>
  <c r="A480" i="2"/>
  <c r="H480" i="2" s="1"/>
  <c r="B480" i="2"/>
  <c r="C480" i="2"/>
  <c r="D480" i="2"/>
  <c r="E480" i="2"/>
  <c r="A481" i="2"/>
  <c r="H481" i="2" s="1"/>
  <c r="B481" i="2"/>
  <c r="C481" i="2"/>
  <c r="D481" i="2"/>
  <c r="E481" i="2"/>
  <c r="A482" i="2"/>
  <c r="H482" i="2" s="1"/>
  <c r="B482" i="2"/>
  <c r="C482" i="2"/>
  <c r="D482" i="2"/>
  <c r="E482" i="2"/>
  <c r="A483" i="2"/>
  <c r="H483" i="2" s="1"/>
  <c r="B483" i="2"/>
  <c r="C483" i="2"/>
  <c r="D483" i="2"/>
  <c r="E483" i="2"/>
  <c r="A484" i="2"/>
  <c r="H484" i="2" s="1"/>
  <c r="B484" i="2"/>
  <c r="C484" i="2"/>
  <c r="D484" i="2"/>
  <c r="E484" i="2"/>
  <c r="A485" i="2"/>
  <c r="H485" i="2" s="1"/>
  <c r="B485" i="2"/>
  <c r="C485" i="2"/>
  <c r="D485" i="2"/>
  <c r="E485" i="2"/>
  <c r="A486" i="2"/>
  <c r="H486" i="2" s="1"/>
  <c r="B486" i="2"/>
  <c r="C486" i="2"/>
  <c r="D486" i="2"/>
  <c r="E486" i="2"/>
  <c r="A487" i="2"/>
  <c r="H487" i="2" s="1"/>
  <c r="B487" i="2"/>
  <c r="C487" i="2"/>
  <c r="D487" i="2"/>
  <c r="E487" i="2"/>
  <c r="A488" i="2"/>
  <c r="H488" i="2" s="1"/>
  <c r="B488" i="2"/>
  <c r="C488" i="2"/>
  <c r="D488" i="2"/>
  <c r="E488" i="2"/>
  <c r="A489" i="2"/>
  <c r="H489" i="2" s="1"/>
  <c r="B489" i="2"/>
  <c r="C489" i="2"/>
  <c r="D489" i="2"/>
  <c r="E489" i="2"/>
  <c r="A490" i="2"/>
  <c r="H490" i="2" s="1"/>
  <c r="B490" i="2"/>
  <c r="C490" i="2"/>
  <c r="D490" i="2"/>
  <c r="E490" i="2"/>
  <c r="A491" i="2"/>
  <c r="H491" i="2" s="1"/>
  <c r="B491" i="2"/>
  <c r="C491" i="2"/>
  <c r="D491" i="2"/>
  <c r="E491" i="2"/>
  <c r="A492" i="2"/>
  <c r="H492" i="2" s="1"/>
  <c r="B492" i="2"/>
  <c r="C492" i="2"/>
  <c r="D492" i="2"/>
  <c r="E492" i="2"/>
  <c r="A493" i="2"/>
  <c r="H493" i="2" s="1"/>
  <c r="B493" i="2"/>
  <c r="C493" i="2"/>
  <c r="D493" i="2"/>
  <c r="E493" i="2"/>
  <c r="A494" i="2"/>
  <c r="H494" i="2" s="1"/>
  <c r="B494" i="2"/>
  <c r="C494" i="2"/>
  <c r="D494" i="2"/>
  <c r="E494" i="2"/>
  <c r="A495" i="2"/>
  <c r="H495" i="2" s="1"/>
  <c r="B495" i="2"/>
  <c r="C495" i="2"/>
  <c r="D495" i="2"/>
  <c r="E495" i="2"/>
  <c r="A496" i="2"/>
  <c r="H496" i="2" s="1"/>
  <c r="B496" i="2"/>
  <c r="C496" i="2"/>
  <c r="D496" i="2"/>
  <c r="E496" i="2"/>
  <c r="A497" i="2"/>
  <c r="H497" i="2" s="1"/>
  <c r="B497" i="2"/>
  <c r="C497" i="2"/>
  <c r="D497" i="2"/>
  <c r="E497" i="2"/>
  <c r="A498" i="2"/>
  <c r="H498" i="2" s="1"/>
  <c r="B498" i="2"/>
  <c r="C498" i="2"/>
  <c r="D498" i="2"/>
  <c r="E498" i="2"/>
  <c r="A499" i="2"/>
  <c r="H499" i="2" s="1"/>
  <c r="B499" i="2"/>
  <c r="C499" i="2"/>
  <c r="D499" i="2"/>
  <c r="E499" i="2"/>
  <c r="A500" i="2"/>
  <c r="H500" i="2" s="1"/>
  <c r="B500" i="2"/>
  <c r="C500" i="2"/>
  <c r="D500" i="2"/>
  <c r="E500" i="2"/>
  <c r="A501" i="2"/>
  <c r="H501" i="2" s="1"/>
  <c r="B501" i="2"/>
  <c r="C501" i="2"/>
  <c r="D501" i="2"/>
  <c r="E501" i="2"/>
  <c r="A502" i="2"/>
  <c r="H502" i="2" s="1"/>
  <c r="B502" i="2"/>
  <c r="C502" i="2"/>
  <c r="D502" i="2"/>
  <c r="E502" i="2"/>
  <c r="A503" i="2"/>
  <c r="H503" i="2" s="1"/>
  <c r="B503" i="2"/>
  <c r="C503" i="2"/>
  <c r="D503" i="2"/>
  <c r="E503" i="2"/>
  <c r="A504" i="2"/>
  <c r="H504" i="2" s="1"/>
  <c r="B504" i="2"/>
  <c r="C504" i="2"/>
  <c r="D504" i="2"/>
  <c r="E504" i="2"/>
  <c r="A505" i="2"/>
  <c r="H505" i="2" s="1"/>
  <c r="B505" i="2"/>
  <c r="C505" i="2"/>
  <c r="D505" i="2"/>
  <c r="E505" i="2"/>
  <c r="A506" i="2"/>
  <c r="H506" i="2" s="1"/>
  <c r="B506" i="2"/>
  <c r="C506" i="2"/>
  <c r="D506" i="2"/>
  <c r="E506" i="2"/>
  <c r="A507" i="2"/>
  <c r="H507" i="2" s="1"/>
  <c r="B507" i="2"/>
  <c r="C507" i="2"/>
  <c r="D507" i="2"/>
  <c r="E507" i="2"/>
  <c r="A508" i="2"/>
  <c r="H508" i="2" s="1"/>
  <c r="B508" i="2"/>
  <c r="C508" i="2"/>
  <c r="D508" i="2"/>
  <c r="E508" i="2"/>
  <c r="A509" i="2"/>
  <c r="H509" i="2" s="1"/>
  <c r="B509" i="2"/>
  <c r="C509" i="2"/>
  <c r="D509" i="2"/>
  <c r="E509" i="2"/>
  <c r="A510" i="2"/>
  <c r="H510" i="2" s="1"/>
  <c r="B510" i="2"/>
  <c r="C510" i="2"/>
  <c r="D510" i="2"/>
  <c r="E510" i="2"/>
  <c r="A511" i="2"/>
  <c r="H511" i="2" s="1"/>
  <c r="B511" i="2"/>
  <c r="C511" i="2"/>
  <c r="D511" i="2"/>
  <c r="E511" i="2"/>
  <c r="A512" i="2"/>
  <c r="H512" i="2" s="1"/>
  <c r="B512" i="2"/>
  <c r="C512" i="2"/>
  <c r="D512" i="2"/>
  <c r="E512" i="2"/>
  <c r="A513" i="2"/>
  <c r="H513" i="2" s="1"/>
  <c r="B513" i="2"/>
  <c r="C513" i="2"/>
  <c r="D513" i="2"/>
  <c r="E513" i="2"/>
  <c r="A514" i="2"/>
  <c r="H514" i="2" s="1"/>
  <c r="B514" i="2"/>
  <c r="C514" i="2"/>
  <c r="D514" i="2"/>
  <c r="E514" i="2"/>
  <c r="A515" i="2"/>
  <c r="H515" i="2" s="1"/>
  <c r="B515" i="2"/>
  <c r="C515" i="2"/>
  <c r="D515" i="2"/>
  <c r="E515" i="2"/>
  <c r="A516" i="2"/>
  <c r="H516" i="2" s="1"/>
  <c r="B516" i="2"/>
  <c r="C516" i="2"/>
  <c r="D516" i="2"/>
  <c r="E516" i="2"/>
  <c r="A517" i="2"/>
  <c r="H517" i="2" s="1"/>
  <c r="B517" i="2"/>
  <c r="C517" i="2"/>
  <c r="D517" i="2"/>
  <c r="E517" i="2"/>
  <c r="A518" i="2"/>
  <c r="H518" i="2" s="1"/>
  <c r="B518" i="2"/>
  <c r="C518" i="2"/>
  <c r="D518" i="2"/>
  <c r="E518" i="2"/>
  <c r="A519" i="2"/>
  <c r="H519" i="2" s="1"/>
  <c r="B519" i="2"/>
  <c r="C519" i="2"/>
  <c r="D519" i="2"/>
  <c r="E519" i="2"/>
  <c r="A520" i="2"/>
  <c r="H520" i="2" s="1"/>
  <c r="B520" i="2"/>
  <c r="C520" i="2"/>
  <c r="D520" i="2"/>
  <c r="E520" i="2"/>
  <c r="A521" i="2"/>
  <c r="H521" i="2" s="1"/>
  <c r="B521" i="2"/>
  <c r="C521" i="2"/>
  <c r="D521" i="2"/>
  <c r="E521" i="2"/>
  <c r="A522" i="2"/>
  <c r="H522" i="2" s="1"/>
  <c r="B522" i="2"/>
  <c r="C522" i="2"/>
  <c r="D522" i="2"/>
  <c r="E522" i="2"/>
  <c r="A523" i="2"/>
  <c r="H523" i="2" s="1"/>
  <c r="B523" i="2"/>
  <c r="C523" i="2"/>
  <c r="D523" i="2"/>
  <c r="E523" i="2"/>
  <c r="A524" i="2"/>
  <c r="H524" i="2" s="1"/>
  <c r="B524" i="2"/>
  <c r="C524" i="2"/>
  <c r="D524" i="2"/>
  <c r="E524" i="2"/>
  <c r="A525" i="2"/>
  <c r="H525" i="2" s="1"/>
  <c r="B525" i="2"/>
  <c r="C525" i="2"/>
  <c r="D525" i="2"/>
  <c r="E525" i="2"/>
  <c r="A526" i="2"/>
  <c r="H526" i="2" s="1"/>
  <c r="B526" i="2"/>
  <c r="C526" i="2"/>
  <c r="D526" i="2"/>
  <c r="E526" i="2"/>
  <c r="A527" i="2"/>
  <c r="H527" i="2" s="1"/>
  <c r="B527" i="2"/>
  <c r="C527" i="2"/>
  <c r="D527" i="2"/>
  <c r="E527" i="2"/>
  <c r="A528" i="2"/>
  <c r="H528" i="2" s="1"/>
  <c r="B528" i="2"/>
  <c r="C528" i="2"/>
  <c r="D528" i="2"/>
  <c r="E528" i="2"/>
  <c r="A529" i="2"/>
  <c r="H529" i="2" s="1"/>
  <c r="B529" i="2"/>
  <c r="C529" i="2"/>
  <c r="D529" i="2"/>
  <c r="E529" i="2"/>
  <c r="A530" i="2"/>
  <c r="H530" i="2" s="1"/>
  <c r="B530" i="2"/>
  <c r="C530" i="2"/>
  <c r="D530" i="2"/>
  <c r="E530" i="2"/>
  <c r="A531" i="2"/>
  <c r="H531" i="2" s="1"/>
  <c r="B531" i="2"/>
  <c r="C531" i="2"/>
  <c r="D531" i="2"/>
  <c r="E531" i="2"/>
  <c r="A532" i="2"/>
  <c r="H532" i="2" s="1"/>
  <c r="B532" i="2"/>
  <c r="C532" i="2"/>
  <c r="D532" i="2"/>
  <c r="E532" i="2"/>
  <c r="A533" i="2"/>
  <c r="H533" i="2" s="1"/>
  <c r="B533" i="2"/>
  <c r="C533" i="2"/>
  <c r="D533" i="2"/>
  <c r="E533" i="2"/>
  <c r="A534" i="2"/>
  <c r="H534" i="2" s="1"/>
  <c r="B534" i="2"/>
  <c r="C534" i="2"/>
  <c r="D534" i="2"/>
  <c r="E534" i="2"/>
  <c r="A535" i="2"/>
  <c r="H535" i="2" s="1"/>
  <c r="B535" i="2"/>
  <c r="C535" i="2"/>
  <c r="D535" i="2"/>
  <c r="E535" i="2"/>
  <c r="A536" i="2"/>
  <c r="H536" i="2" s="1"/>
  <c r="B536" i="2"/>
  <c r="C536" i="2"/>
  <c r="D536" i="2"/>
  <c r="E536" i="2"/>
  <c r="A537" i="2"/>
  <c r="H537" i="2" s="1"/>
  <c r="B537" i="2"/>
  <c r="C537" i="2"/>
  <c r="D537" i="2"/>
  <c r="E537" i="2"/>
  <c r="A538" i="2"/>
  <c r="H538" i="2" s="1"/>
  <c r="B538" i="2"/>
  <c r="C538" i="2"/>
  <c r="D538" i="2"/>
  <c r="E538" i="2"/>
  <c r="A539" i="2"/>
  <c r="H539" i="2" s="1"/>
  <c r="B539" i="2"/>
  <c r="C539" i="2"/>
  <c r="D539" i="2"/>
  <c r="E539" i="2"/>
  <c r="A540" i="2"/>
  <c r="H540" i="2" s="1"/>
  <c r="B540" i="2"/>
  <c r="C540" i="2"/>
  <c r="D540" i="2"/>
  <c r="E540" i="2"/>
  <c r="A541" i="2"/>
  <c r="H541" i="2" s="1"/>
  <c r="B541" i="2"/>
  <c r="C541" i="2"/>
  <c r="D541" i="2"/>
  <c r="E541" i="2"/>
  <c r="A542" i="2"/>
  <c r="H542" i="2" s="1"/>
  <c r="B542" i="2"/>
  <c r="C542" i="2"/>
  <c r="D542" i="2"/>
  <c r="E542" i="2"/>
  <c r="A543" i="2"/>
  <c r="H543" i="2" s="1"/>
  <c r="B543" i="2"/>
  <c r="C543" i="2"/>
  <c r="D543" i="2"/>
  <c r="E543" i="2"/>
  <c r="A544" i="2"/>
  <c r="H544" i="2" s="1"/>
  <c r="B544" i="2"/>
  <c r="C544" i="2"/>
  <c r="D544" i="2"/>
  <c r="E544" i="2"/>
  <c r="A545" i="2"/>
  <c r="H545" i="2" s="1"/>
  <c r="B545" i="2"/>
  <c r="C545" i="2"/>
  <c r="D545" i="2"/>
  <c r="E545" i="2"/>
  <c r="A546" i="2"/>
  <c r="H546" i="2" s="1"/>
  <c r="B546" i="2"/>
  <c r="C546" i="2"/>
  <c r="D546" i="2"/>
  <c r="E546" i="2"/>
  <c r="A547" i="2"/>
  <c r="H547" i="2" s="1"/>
  <c r="B547" i="2"/>
  <c r="C547" i="2"/>
  <c r="D547" i="2"/>
  <c r="E547" i="2"/>
  <c r="A548" i="2"/>
  <c r="H548" i="2" s="1"/>
  <c r="B548" i="2"/>
  <c r="C548" i="2"/>
  <c r="D548" i="2"/>
  <c r="E548" i="2"/>
  <c r="A549" i="2"/>
  <c r="H549" i="2" s="1"/>
  <c r="B549" i="2"/>
  <c r="C549" i="2"/>
  <c r="D549" i="2"/>
  <c r="E549" i="2"/>
  <c r="A550" i="2"/>
  <c r="H550" i="2" s="1"/>
  <c r="B550" i="2"/>
  <c r="C550" i="2"/>
  <c r="D550" i="2"/>
  <c r="E550" i="2"/>
  <c r="A551" i="2"/>
  <c r="H551" i="2" s="1"/>
  <c r="B551" i="2"/>
  <c r="C551" i="2"/>
  <c r="D551" i="2"/>
  <c r="E551" i="2"/>
  <c r="A552" i="2"/>
  <c r="H552" i="2" s="1"/>
  <c r="B552" i="2"/>
  <c r="C552" i="2"/>
  <c r="D552" i="2"/>
  <c r="E552" i="2"/>
  <c r="A553" i="2"/>
  <c r="H553" i="2" s="1"/>
  <c r="B553" i="2"/>
  <c r="C553" i="2"/>
  <c r="D553" i="2"/>
  <c r="E553" i="2"/>
  <c r="A554" i="2"/>
  <c r="H554" i="2" s="1"/>
  <c r="B554" i="2"/>
  <c r="C554" i="2"/>
  <c r="D554" i="2"/>
  <c r="E554" i="2"/>
  <c r="A555" i="2"/>
  <c r="H555" i="2" s="1"/>
  <c r="B555" i="2"/>
  <c r="C555" i="2"/>
  <c r="D555" i="2"/>
  <c r="E555" i="2"/>
  <c r="A556" i="2"/>
  <c r="H556" i="2" s="1"/>
  <c r="B556" i="2"/>
  <c r="C556" i="2"/>
  <c r="D556" i="2"/>
  <c r="E556" i="2"/>
  <c r="A557" i="2"/>
  <c r="H557" i="2" s="1"/>
  <c r="B557" i="2"/>
  <c r="C557" i="2"/>
  <c r="D557" i="2"/>
  <c r="E557" i="2"/>
  <c r="A558" i="2"/>
  <c r="H558" i="2" s="1"/>
  <c r="B558" i="2"/>
  <c r="C558" i="2"/>
  <c r="D558" i="2"/>
  <c r="E558" i="2"/>
  <c r="A559" i="2"/>
  <c r="H559" i="2" s="1"/>
  <c r="B559" i="2"/>
  <c r="C559" i="2"/>
  <c r="D559" i="2"/>
  <c r="E559" i="2"/>
  <c r="A560" i="2"/>
  <c r="H560" i="2" s="1"/>
  <c r="B560" i="2"/>
  <c r="C560" i="2"/>
  <c r="D560" i="2"/>
  <c r="E560" i="2"/>
  <c r="A561" i="2"/>
  <c r="H561" i="2" s="1"/>
  <c r="B561" i="2"/>
  <c r="C561" i="2"/>
  <c r="D561" i="2"/>
  <c r="E561" i="2"/>
  <c r="A562" i="2"/>
  <c r="H562" i="2" s="1"/>
  <c r="B562" i="2"/>
  <c r="C562" i="2"/>
  <c r="D562" i="2"/>
  <c r="E562" i="2"/>
  <c r="A563" i="2"/>
  <c r="H563" i="2" s="1"/>
  <c r="B563" i="2"/>
  <c r="C563" i="2"/>
  <c r="D563" i="2"/>
  <c r="E563" i="2"/>
  <c r="A564" i="2"/>
  <c r="H564" i="2" s="1"/>
  <c r="B564" i="2"/>
  <c r="C564" i="2"/>
  <c r="D564" i="2"/>
  <c r="E564" i="2"/>
  <c r="A565" i="2"/>
  <c r="H565" i="2" s="1"/>
  <c r="B565" i="2"/>
  <c r="C565" i="2"/>
  <c r="D565" i="2"/>
  <c r="E565" i="2"/>
  <c r="A566" i="2"/>
  <c r="H566" i="2" s="1"/>
  <c r="B566" i="2"/>
  <c r="C566" i="2"/>
  <c r="D566" i="2"/>
  <c r="E566" i="2"/>
  <c r="A567" i="2"/>
  <c r="H567" i="2" s="1"/>
  <c r="B567" i="2"/>
  <c r="C567" i="2"/>
  <c r="D567" i="2"/>
  <c r="E567" i="2"/>
  <c r="A568" i="2"/>
  <c r="H568" i="2" s="1"/>
  <c r="B568" i="2"/>
  <c r="C568" i="2"/>
  <c r="D568" i="2"/>
  <c r="E568" i="2"/>
  <c r="A569" i="2"/>
  <c r="H569" i="2" s="1"/>
  <c r="B569" i="2"/>
  <c r="C569" i="2"/>
  <c r="D569" i="2"/>
  <c r="E569" i="2"/>
  <c r="A570" i="2"/>
  <c r="H570" i="2" s="1"/>
  <c r="B570" i="2"/>
  <c r="C570" i="2"/>
  <c r="D570" i="2"/>
  <c r="E570" i="2"/>
  <c r="A571" i="2"/>
  <c r="H571" i="2" s="1"/>
  <c r="B571" i="2"/>
  <c r="C571" i="2"/>
  <c r="D571" i="2"/>
  <c r="E571" i="2"/>
  <c r="A572" i="2"/>
  <c r="H572" i="2" s="1"/>
  <c r="B572" i="2"/>
  <c r="C572" i="2"/>
  <c r="D572" i="2"/>
  <c r="E572" i="2"/>
  <c r="A573" i="2"/>
  <c r="H573" i="2" s="1"/>
  <c r="B573" i="2"/>
  <c r="C573" i="2"/>
  <c r="D573" i="2"/>
  <c r="E573" i="2"/>
  <c r="A574" i="2"/>
  <c r="H574" i="2" s="1"/>
  <c r="B574" i="2"/>
  <c r="C574" i="2"/>
  <c r="D574" i="2"/>
  <c r="E574" i="2"/>
  <c r="A575" i="2"/>
  <c r="H575" i="2" s="1"/>
  <c r="B575" i="2"/>
  <c r="C575" i="2"/>
  <c r="D575" i="2"/>
  <c r="E575" i="2"/>
  <c r="A576" i="2"/>
  <c r="H576" i="2" s="1"/>
  <c r="B576" i="2"/>
  <c r="C576" i="2"/>
  <c r="D576" i="2"/>
  <c r="E576" i="2"/>
  <c r="A577" i="2"/>
  <c r="H577" i="2" s="1"/>
  <c r="B577" i="2"/>
  <c r="C577" i="2"/>
  <c r="D577" i="2"/>
  <c r="E577" i="2"/>
  <c r="A578" i="2"/>
  <c r="H578" i="2" s="1"/>
  <c r="B578" i="2"/>
  <c r="C578" i="2"/>
  <c r="D578" i="2"/>
  <c r="E578" i="2"/>
  <c r="A579" i="2"/>
  <c r="H579" i="2" s="1"/>
  <c r="B579" i="2"/>
  <c r="C579" i="2"/>
  <c r="D579" i="2"/>
  <c r="E579" i="2"/>
  <c r="A580" i="2"/>
  <c r="H580" i="2" s="1"/>
  <c r="B580" i="2"/>
  <c r="C580" i="2"/>
  <c r="D580" i="2"/>
  <c r="E580" i="2"/>
  <c r="A581" i="2"/>
  <c r="H581" i="2" s="1"/>
  <c r="B581" i="2"/>
  <c r="C581" i="2"/>
  <c r="D581" i="2"/>
  <c r="E581" i="2"/>
  <c r="A582" i="2"/>
  <c r="H582" i="2" s="1"/>
  <c r="B582" i="2"/>
  <c r="C582" i="2"/>
  <c r="D582" i="2"/>
  <c r="E582" i="2"/>
  <c r="A583" i="2"/>
  <c r="H583" i="2" s="1"/>
  <c r="B583" i="2"/>
  <c r="C583" i="2"/>
  <c r="D583" i="2"/>
  <c r="E583" i="2"/>
  <c r="A584" i="2"/>
  <c r="H584" i="2" s="1"/>
  <c r="B584" i="2"/>
  <c r="C584" i="2"/>
  <c r="D584" i="2"/>
  <c r="E584" i="2"/>
  <c r="A585" i="2"/>
  <c r="H585" i="2" s="1"/>
  <c r="B585" i="2"/>
  <c r="C585" i="2"/>
  <c r="D585" i="2"/>
  <c r="E585" i="2"/>
  <c r="A586" i="2"/>
  <c r="H586" i="2" s="1"/>
  <c r="B586" i="2"/>
  <c r="C586" i="2"/>
  <c r="D586" i="2"/>
  <c r="E586" i="2"/>
  <c r="A587" i="2"/>
  <c r="H587" i="2" s="1"/>
  <c r="B587" i="2"/>
  <c r="C587" i="2"/>
  <c r="D587" i="2"/>
  <c r="E587" i="2"/>
  <c r="A588" i="2"/>
  <c r="H588" i="2" s="1"/>
  <c r="B588" i="2"/>
  <c r="C588" i="2"/>
  <c r="D588" i="2"/>
  <c r="E588" i="2"/>
  <c r="A589" i="2"/>
  <c r="H589" i="2" s="1"/>
  <c r="B589" i="2"/>
  <c r="C589" i="2"/>
  <c r="D589" i="2"/>
  <c r="E589" i="2"/>
  <c r="A590" i="2"/>
  <c r="H590" i="2" s="1"/>
  <c r="B590" i="2"/>
  <c r="C590" i="2"/>
  <c r="D590" i="2"/>
  <c r="E590" i="2"/>
  <c r="A591" i="2"/>
  <c r="H591" i="2" s="1"/>
  <c r="B591" i="2"/>
  <c r="C591" i="2"/>
  <c r="D591" i="2"/>
  <c r="E591" i="2"/>
  <c r="A592" i="2"/>
  <c r="H592" i="2" s="1"/>
  <c r="B592" i="2"/>
  <c r="C592" i="2"/>
  <c r="D592" i="2"/>
  <c r="E592" i="2"/>
  <c r="A593" i="2"/>
  <c r="H593" i="2" s="1"/>
  <c r="B593" i="2"/>
  <c r="C593" i="2"/>
  <c r="D593" i="2"/>
  <c r="E593" i="2"/>
  <c r="A594" i="2"/>
  <c r="H594" i="2" s="1"/>
  <c r="B594" i="2"/>
  <c r="C594" i="2"/>
  <c r="D594" i="2"/>
  <c r="E594" i="2"/>
  <c r="A595" i="2"/>
  <c r="H595" i="2" s="1"/>
  <c r="B595" i="2"/>
  <c r="C595" i="2"/>
  <c r="D595" i="2"/>
  <c r="E595" i="2"/>
  <c r="A596" i="2"/>
  <c r="H596" i="2" s="1"/>
  <c r="B596" i="2"/>
  <c r="C596" i="2"/>
  <c r="D596" i="2"/>
  <c r="E596" i="2"/>
  <c r="A597" i="2"/>
  <c r="H597" i="2" s="1"/>
  <c r="B597" i="2"/>
  <c r="C597" i="2"/>
  <c r="D597" i="2"/>
  <c r="E597" i="2"/>
  <c r="A598" i="2"/>
  <c r="H598" i="2" s="1"/>
  <c r="B598" i="2"/>
  <c r="C598" i="2"/>
  <c r="D598" i="2"/>
  <c r="E598" i="2"/>
  <c r="A599" i="2"/>
  <c r="H599" i="2" s="1"/>
  <c r="B599" i="2"/>
  <c r="C599" i="2"/>
  <c r="D599" i="2"/>
  <c r="E599" i="2"/>
  <c r="A600" i="2"/>
  <c r="H600" i="2" s="1"/>
  <c r="B600" i="2"/>
  <c r="C600" i="2"/>
  <c r="D600" i="2"/>
  <c r="E600" i="2"/>
  <c r="A601" i="2"/>
  <c r="H601" i="2" s="1"/>
  <c r="B601" i="2"/>
  <c r="C601" i="2"/>
  <c r="D601" i="2"/>
  <c r="E601" i="2"/>
  <c r="A602" i="2"/>
  <c r="H602" i="2" s="1"/>
  <c r="B602" i="2"/>
  <c r="C602" i="2"/>
  <c r="D602" i="2"/>
  <c r="E602" i="2"/>
  <c r="A603" i="2"/>
  <c r="H603" i="2" s="1"/>
  <c r="B603" i="2"/>
  <c r="C603" i="2"/>
  <c r="D603" i="2"/>
  <c r="E603" i="2"/>
  <c r="A604" i="2"/>
  <c r="H604" i="2" s="1"/>
  <c r="B604" i="2"/>
  <c r="C604" i="2"/>
  <c r="D604" i="2"/>
  <c r="E604" i="2"/>
  <c r="A605" i="2"/>
  <c r="H605" i="2" s="1"/>
  <c r="B605" i="2"/>
  <c r="C605" i="2"/>
  <c r="D605" i="2"/>
  <c r="E605" i="2"/>
  <c r="A606" i="2"/>
  <c r="H606" i="2" s="1"/>
  <c r="B606" i="2"/>
  <c r="C606" i="2"/>
  <c r="D606" i="2"/>
  <c r="E606" i="2"/>
  <c r="A607" i="2"/>
  <c r="H607" i="2" s="1"/>
  <c r="B607" i="2"/>
  <c r="C607" i="2"/>
  <c r="D607" i="2"/>
  <c r="E607" i="2"/>
  <c r="A608" i="2"/>
  <c r="H608" i="2" s="1"/>
  <c r="B608" i="2"/>
  <c r="C608" i="2"/>
  <c r="D608" i="2"/>
  <c r="E608" i="2"/>
  <c r="A609" i="2"/>
  <c r="H609" i="2" s="1"/>
  <c r="B609" i="2"/>
  <c r="C609" i="2"/>
  <c r="D609" i="2"/>
  <c r="E609" i="2"/>
  <c r="A610" i="2"/>
  <c r="H610" i="2" s="1"/>
  <c r="B610" i="2"/>
  <c r="C610" i="2"/>
  <c r="D610" i="2"/>
  <c r="E610" i="2"/>
  <c r="A611" i="2"/>
  <c r="H611" i="2" s="1"/>
  <c r="B611" i="2"/>
  <c r="C611" i="2"/>
  <c r="D611" i="2"/>
  <c r="E611" i="2"/>
  <c r="A612" i="2"/>
  <c r="H612" i="2" s="1"/>
  <c r="B612" i="2"/>
  <c r="C612" i="2"/>
  <c r="D612" i="2"/>
  <c r="E612" i="2"/>
  <c r="A613" i="2"/>
  <c r="H613" i="2" s="1"/>
  <c r="B613" i="2"/>
  <c r="C613" i="2"/>
  <c r="D613" i="2"/>
  <c r="E613" i="2"/>
  <c r="A614" i="2"/>
  <c r="H614" i="2" s="1"/>
  <c r="B614" i="2"/>
  <c r="C614" i="2"/>
  <c r="D614" i="2"/>
  <c r="E614" i="2"/>
  <c r="A615" i="2"/>
  <c r="H615" i="2" s="1"/>
  <c r="B615" i="2"/>
  <c r="C615" i="2"/>
  <c r="D615" i="2"/>
  <c r="E615" i="2"/>
  <c r="A616" i="2"/>
  <c r="H616" i="2" s="1"/>
  <c r="B616" i="2"/>
  <c r="C616" i="2"/>
  <c r="D616" i="2"/>
  <c r="E616" i="2"/>
  <c r="A617" i="2"/>
  <c r="H617" i="2" s="1"/>
  <c r="B617" i="2"/>
  <c r="C617" i="2"/>
  <c r="D617" i="2"/>
  <c r="E617" i="2"/>
  <c r="A618" i="2"/>
  <c r="H618" i="2" s="1"/>
  <c r="B618" i="2"/>
  <c r="C618" i="2"/>
  <c r="D618" i="2"/>
  <c r="E618" i="2"/>
  <c r="A619" i="2"/>
  <c r="H619" i="2" s="1"/>
  <c r="B619" i="2"/>
  <c r="C619" i="2"/>
  <c r="D619" i="2"/>
  <c r="E619" i="2"/>
  <c r="A620" i="2"/>
  <c r="H620" i="2" s="1"/>
  <c r="B620" i="2"/>
  <c r="C620" i="2"/>
  <c r="D620" i="2"/>
  <c r="E620" i="2"/>
  <c r="A621" i="2"/>
  <c r="H621" i="2" s="1"/>
  <c r="B621" i="2"/>
  <c r="C621" i="2"/>
  <c r="D621" i="2"/>
  <c r="E621" i="2"/>
  <c r="A622" i="2"/>
  <c r="H622" i="2" s="1"/>
  <c r="B622" i="2"/>
  <c r="C622" i="2"/>
  <c r="D622" i="2"/>
  <c r="E622" i="2"/>
  <c r="A623" i="2"/>
  <c r="H623" i="2" s="1"/>
  <c r="B623" i="2"/>
  <c r="C623" i="2"/>
  <c r="D623" i="2"/>
  <c r="E623" i="2"/>
  <c r="A624" i="2"/>
  <c r="H624" i="2" s="1"/>
  <c r="B624" i="2"/>
  <c r="C624" i="2"/>
  <c r="D624" i="2"/>
  <c r="E624" i="2"/>
  <c r="A625" i="2"/>
  <c r="H625" i="2" s="1"/>
  <c r="B625" i="2"/>
  <c r="C625" i="2"/>
  <c r="D625" i="2"/>
  <c r="E625" i="2"/>
  <c r="A626" i="2"/>
  <c r="H626" i="2" s="1"/>
  <c r="B626" i="2"/>
  <c r="C626" i="2"/>
  <c r="D626" i="2"/>
  <c r="E626" i="2"/>
  <c r="A627" i="2"/>
  <c r="H627" i="2" s="1"/>
  <c r="B627" i="2"/>
  <c r="C627" i="2"/>
  <c r="D627" i="2"/>
  <c r="E627" i="2"/>
  <c r="A628" i="2"/>
  <c r="H628" i="2" s="1"/>
  <c r="B628" i="2"/>
  <c r="C628" i="2"/>
  <c r="D628" i="2"/>
  <c r="E628" i="2"/>
  <c r="A629" i="2"/>
  <c r="H629" i="2" s="1"/>
  <c r="B629" i="2"/>
  <c r="C629" i="2"/>
  <c r="D629" i="2"/>
  <c r="E629" i="2"/>
  <c r="A630" i="2"/>
  <c r="H630" i="2" s="1"/>
  <c r="B630" i="2"/>
  <c r="C630" i="2"/>
  <c r="D630" i="2"/>
  <c r="E630" i="2"/>
  <c r="A631" i="2"/>
  <c r="H631" i="2" s="1"/>
  <c r="B631" i="2"/>
  <c r="C631" i="2"/>
  <c r="D631" i="2"/>
  <c r="E631" i="2"/>
  <c r="A632" i="2"/>
  <c r="H632" i="2" s="1"/>
  <c r="B632" i="2"/>
  <c r="C632" i="2"/>
  <c r="D632" i="2"/>
  <c r="E632" i="2"/>
  <c r="A633" i="2"/>
  <c r="H633" i="2" s="1"/>
  <c r="B633" i="2"/>
  <c r="C633" i="2"/>
  <c r="D633" i="2"/>
  <c r="E633" i="2"/>
  <c r="A634" i="2"/>
  <c r="H634" i="2" s="1"/>
  <c r="B634" i="2"/>
  <c r="C634" i="2"/>
  <c r="D634" i="2"/>
  <c r="E634" i="2"/>
  <c r="A635" i="2"/>
  <c r="H635" i="2" s="1"/>
  <c r="B635" i="2"/>
  <c r="C635" i="2"/>
  <c r="D635" i="2"/>
  <c r="E635" i="2"/>
  <c r="A636" i="2"/>
  <c r="H636" i="2" s="1"/>
  <c r="B636" i="2"/>
  <c r="C636" i="2"/>
  <c r="D636" i="2"/>
  <c r="E636" i="2"/>
  <c r="A637" i="2"/>
  <c r="H637" i="2" s="1"/>
  <c r="B637" i="2"/>
  <c r="C637" i="2"/>
  <c r="D637" i="2"/>
  <c r="E637" i="2"/>
  <c r="A638" i="2"/>
  <c r="H638" i="2" s="1"/>
  <c r="B638" i="2"/>
  <c r="C638" i="2"/>
  <c r="D638" i="2"/>
  <c r="E638" i="2"/>
  <c r="A639" i="2"/>
  <c r="H639" i="2" s="1"/>
  <c r="B639" i="2"/>
  <c r="C639" i="2"/>
  <c r="D639" i="2"/>
  <c r="E639" i="2"/>
  <c r="A640" i="2"/>
  <c r="H640" i="2" s="1"/>
  <c r="B640" i="2"/>
  <c r="C640" i="2"/>
  <c r="D640" i="2"/>
  <c r="E640" i="2"/>
  <c r="A641" i="2"/>
  <c r="H641" i="2" s="1"/>
  <c r="B641" i="2"/>
  <c r="C641" i="2"/>
  <c r="D641" i="2"/>
  <c r="E641" i="2"/>
  <c r="A642" i="2"/>
  <c r="H642" i="2" s="1"/>
  <c r="B642" i="2"/>
  <c r="C642" i="2"/>
  <c r="D642" i="2"/>
  <c r="E642" i="2"/>
  <c r="A643" i="2"/>
  <c r="H643" i="2" s="1"/>
  <c r="B643" i="2"/>
  <c r="C643" i="2"/>
  <c r="D643" i="2"/>
  <c r="E643" i="2"/>
  <c r="A644" i="2"/>
  <c r="H644" i="2" s="1"/>
  <c r="B644" i="2"/>
  <c r="C644" i="2"/>
  <c r="D644" i="2"/>
  <c r="E644" i="2"/>
  <c r="A645" i="2"/>
  <c r="H645" i="2" s="1"/>
  <c r="B645" i="2"/>
  <c r="C645" i="2"/>
  <c r="D645" i="2"/>
  <c r="E645" i="2"/>
  <c r="A646" i="2"/>
  <c r="H646" i="2" s="1"/>
  <c r="B646" i="2"/>
  <c r="C646" i="2"/>
  <c r="D646" i="2"/>
  <c r="E646" i="2"/>
  <c r="A647" i="2"/>
  <c r="H647" i="2" s="1"/>
  <c r="B647" i="2"/>
  <c r="C647" i="2"/>
  <c r="D647" i="2"/>
  <c r="E647" i="2"/>
  <c r="A648" i="2"/>
  <c r="H648" i="2" s="1"/>
  <c r="B648" i="2"/>
  <c r="C648" i="2"/>
  <c r="D648" i="2"/>
  <c r="E648" i="2"/>
  <c r="A649" i="2"/>
  <c r="H649" i="2" s="1"/>
  <c r="B649" i="2"/>
  <c r="C649" i="2"/>
  <c r="D649" i="2"/>
  <c r="E649" i="2"/>
  <c r="A650" i="2"/>
  <c r="H650" i="2" s="1"/>
  <c r="B650" i="2"/>
  <c r="C650" i="2"/>
  <c r="D650" i="2"/>
  <c r="E650" i="2"/>
  <c r="A651" i="2"/>
  <c r="H651" i="2" s="1"/>
  <c r="B651" i="2"/>
  <c r="C651" i="2"/>
  <c r="D651" i="2"/>
  <c r="E651" i="2"/>
  <c r="A652" i="2"/>
  <c r="H652" i="2" s="1"/>
  <c r="B652" i="2"/>
  <c r="C652" i="2"/>
  <c r="D652" i="2"/>
  <c r="E652" i="2"/>
  <c r="A653" i="2"/>
  <c r="H653" i="2" s="1"/>
  <c r="B653" i="2"/>
  <c r="C653" i="2"/>
  <c r="D653" i="2"/>
  <c r="E653" i="2"/>
  <c r="A654" i="2"/>
  <c r="H654" i="2" s="1"/>
  <c r="B654" i="2"/>
  <c r="C654" i="2"/>
  <c r="D654" i="2"/>
  <c r="E654" i="2"/>
  <c r="A655" i="2"/>
  <c r="H655" i="2" s="1"/>
  <c r="B655" i="2"/>
  <c r="C655" i="2"/>
  <c r="D655" i="2"/>
  <c r="E655" i="2"/>
  <c r="A656" i="2"/>
  <c r="H656" i="2" s="1"/>
  <c r="B656" i="2"/>
  <c r="C656" i="2"/>
  <c r="D656" i="2"/>
  <c r="E656" i="2"/>
  <c r="A657" i="2"/>
  <c r="H657" i="2" s="1"/>
  <c r="B657" i="2"/>
  <c r="C657" i="2"/>
  <c r="D657" i="2"/>
  <c r="E657" i="2"/>
  <c r="A658" i="2"/>
  <c r="H658" i="2" s="1"/>
  <c r="B658" i="2"/>
  <c r="C658" i="2"/>
  <c r="D658" i="2"/>
  <c r="E658" i="2"/>
  <c r="A659" i="2"/>
  <c r="H659" i="2" s="1"/>
  <c r="B659" i="2"/>
  <c r="C659" i="2"/>
  <c r="D659" i="2"/>
  <c r="E659" i="2"/>
  <c r="A660" i="2"/>
  <c r="H660" i="2" s="1"/>
  <c r="B660" i="2"/>
  <c r="C660" i="2"/>
  <c r="D660" i="2"/>
  <c r="E660" i="2"/>
  <c r="A661" i="2"/>
  <c r="H661" i="2" s="1"/>
  <c r="B661" i="2"/>
  <c r="C661" i="2"/>
  <c r="D661" i="2"/>
  <c r="E661" i="2"/>
  <c r="A662" i="2"/>
  <c r="H662" i="2" s="1"/>
  <c r="B662" i="2"/>
  <c r="C662" i="2"/>
  <c r="D662" i="2"/>
  <c r="E662" i="2"/>
  <c r="A663" i="2"/>
  <c r="H663" i="2" s="1"/>
  <c r="B663" i="2"/>
  <c r="C663" i="2"/>
  <c r="D663" i="2"/>
  <c r="E663" i="2"/>
  <c r="A664" i="2"/>
  <c r="H664" i="2" s="1"/>
  <c r="B664" i="2"/>
  <c r="C664" i="2"/>
  <c r="D664" i="2"/>
  <c r="E664" i="2"/>
  <c r="A665" i="2"/>
  <c r="H665" i="2" s="1"/>
  <c r="B665" i="2"/>
  <c r="C665" i="2"/>
  <c r="D665" i="2"/>
  <c r="E665" i="2"/>
  <c r="A666" i="2"/>
  <c r="H666" i="2" s="1"/>
  <c r="B666" i="2"/>
  <c r="C666" i="2"/>
  <c r="D666" i="2"/>
  <c r="E666" i="2"/>
  <c r="A667" i="2"/>
  <c r="H667" i="2" s="1"/>
  <c r="B667" i="2"/>
  <c r="C667" i="2"/>
  <c r="D667" i="2"/>
  <c r="E667" i="2"/>
  <c r="A668" i="2"/>
  <c r="H668" i="2" s="1"/>
  <c r="B668" i="2"/>
  <c r="C668" i="2"/>
  <c r="D668" i="2"/>
  <c r="E668" i="2"/>
  <c r="A669" i="2"/>
  <c r="H669" i="2" s="1"/>
  <c r="B669" i="2"/>
  <c r="C669" i="2"/>
  <c r="D669" i="2"/>
  <c r="E669" i="2"/>
  <c r="A670" i="2"/>
  <c r="H670" i="2" s="1"/>
  <c r="B670" i="2"/>
  <c r="C670" i="2"/>
  <c r="D670" i="2"/>
  <c r="E670" i="2"/>
  <c r="A671" i="2"/>
  <c r="H671" i="2" s="1"/>
  <c r="B671" i="2"/>
  <c r="C671" i="2"/>
  <c r="D671" i="2"/>
  <c r="E671" i="2"/>
  <c r="A672" i="2"/>
  <c r="H672" i="2" s="1"/>
  <c r="B672" i="2"/>
  <c r="C672" i="2"/>
  <c r="D672" i="2"/>
  <c r="E672" i="2"/>
  <c r="A673" i="2"/>
  <c r="H673" i="2" s="1"/>
  <c r="B673" i="2"/>
  <c r="C673" i="2"/>
  <c r="D673" i="2"/>
  <c r="E673" i="2"/>
  <c r="A674" i="2"/>
  <c r="H674" i="2" s="1"/>
  <c r="B674" i="2"/>
  <c r="C674" i="2"/>
  <c r="D674" i="2"/>
  <c r="E674" i="2"/>
  <c r="A675" i="2"/>
  <c r="H675" i="2" s="1"/>
  <c r="B675" i="2"/>
  <c r="C675" i="2"/>
  <c r="D675" i="2"/>
  <c r="E675" i="2"/>
  <c r="A676" i="2"/>
  <c r="H676" i="2" s="1"/>
  <c r="B676" i="2"/>
  <c r="C676" i="2"/>
  <c r="D676" i="2"/>
  <c r="E676" i="2"/>
  <c r="A677" i="2"/>
  <c r="H677" i="2" s="1"/>
  <c r="B677" i="2"/>
  <c r="C677" i="2"/>
  <c r="D677" i="2"/>
  <c r="E677" i="2"/>
  <c r="A678" i="2"/>
  <c r="H678" i="2" s="1"/>
  <c r="B678" i="2"/>
  <c r="C678" i="2"/>
  <c r="D678" i="2"/>
  <c r="E678" i="2"/>
  <c r="A679" i="2"/>
  <c r="H679" i="2" s="1"/>
  <c r="B679" i="2"/>
  <c r="C679" i="2"/>
  <c r="D679" i="2"/>
  <c r="E679" i="2"/>
  <c r="A680" i="2"/>
  <c r="H680" i="2" s="1"/>
  <c r="B680" i="2"/>
  <c r="C680" i="2"/>
  <c r="D680" i="2"/>
  <c r="E680" i="2"/>
  <c r="A681" i="2"/>
  <c r="H681" i="2" s="1"/>
  <c r="B681" i="2"/>
  <c r="C681" i="2"/>
  <c r="D681" i="2"/>
  <c r="E681" i="2"/>
  <c r="A682" i="2"/>
  <c r="H682" i="2" s="1"/>
  <c r="B682" i="2"/>
  <c r="C682" i="2"/>
  <c r="D682" i="2"/>
  <c r="E682" i="2"/>
  <c r="A683" i="2"/>
  <c r="H683" i="2" s="1"/>
  <c r="B683" i="2"/>
  <c r="C683" i="2"/>
  <c r="D683" i="2"/>
  <c r="E683" i="2"/>
  <c r="A684" i="2"/>
  <c r="H684" i="2" s="1"/>
  <c r="B684" i="2"/>
  <c r="C684" i="2"/>
  <c r="D684" i="2"/>
  <c r="E684" i="2"/>
  <c r="A685" i="2"/>
  <c r="H685" i="2" s="1"/>
  <c r="B685" i="2"/>
  <c r="C685" i="2"/>
  <c r="D685" i="2"/>
  <c r="E685" i="2"/>
  <c r="A686" i="2"/>
  <c r="H686" i="2" s="1"/>
  <c r="B686" i="2"/>
  <c r="C686" i="2"/>
  <c r="D686" i="2"/>
  <c r="E686" i="2"/>
  <c r="A687" i="2"/>
  <c r="H687" i="2" s="1"/>
  <c r="B687" i="2"/>
  <c r="C687" i="2"/>
  <c r="D687" i="2"/>
  <c r="E687" i="2"/>
  <c r="A688" i="2"/>
  <c r="H688" i="2" s="1"/>
  <c r="B688" i="2"/>
  <c r="C688" i="2"/>
  <c r="D688" i="2"/>
  <c r="E688" i="2"/>
  <c r="A689" i="2"/>
  <c r="H689" i="2" s="1"/>
  <c r="B689" i="2"/>
  <c r="C689" i="2"/>
  <c r="D689" i="2"/>
  <c r="E689" i="2"/>
  <c r="A690" i="2"/>
  <c r="H690" i="2" s="1"/>
  <c r="B690" i="2"/>
  <c r="C690" i="2"/>
  <c r="D690" i="2"/>
  <c r="E690" i="2"/>
  <c r="A691" i="2"/>
  <c r="H691" i="2" s="1"/>
  <c r="B691" i="2"/>
  <c r="C691" i="2"/>
  <c r="D691" i="2"/>
  <c r="E691" i="2"/>
  <c r="A692" i="2"/>
  <c r="H692" i="2" s="1"/>
  <c r="B692" i="2"/>
  <c r="C692" i="2"/>
  <c r="D692" i="2"/>
  <c r="E692" i="2"/>
  <c r="A693" i="2"/>
  <c r="H693" i="2" s="1"/>
  <c r="B693" i="2"/>
  <c r="C693" i="2"/>
  <c r="D693" i="2"/>
  <c r="E693" i="2"/>
  <c r="A694" i="2"/>
  <c r="H694" i="2" s="1"/>
  <c r="B694" i="2"/>
  <c r="C694" i="2"/>
  <c r="D694" i="2"/>
  <c r="E694" i="2"/>
  <c r="A695" i="2"/>
  <c r="H695" i="2" s="1"/>
  <c r="B695" i="2"/>
  <c r="C695" i="2"/>
  <c r="D695" i="2"/>
  <c r="E695" i="2"/>
  <c r="A696" i="2"/>
  <c r="H696" i="2" s="1"/>
  <c r="B696" i="2"/>
  <c r="C696" i="2"/>
  <c r="D696" i="2"/>
  <c r="E696" i="2"/>
  <c r="A697" i="2"/>
  <c r="H697" i="2" s="1"/>
  <c r="B697" i="2"/>
  <c r="C697" i="2"/>
  <c r="D697" i="2"/>
  <c r="E697" i="2"/>
  <c r="A698" i="2"/>
  <c r="H698" i="2" s="1"/>
  <c r="B698" i="2"/>
  <c r="C698" i="2"/>
  <c r="D698" i="2"/>
  <c r="E698" i="2"/>
  <c r="A699" i="2"/>
  <c r="H699" i="2" s="1"/>
  <c r="B699" i="2"/>
  <c r="C699" i="2"/>
  <c r="D699" i="2"/>
  <c r="E699" i="2"/>
  <c r="A700" i="2"/>
  <c r="H700" i="2" s="1"/>
  <c r="B700" i="2"/>
  <c r="C700" i="2"/>
  <c r="D700" i="2"/>
  <c r="E700" i="2"/>
  <c r="A701" i="2"/>
  <c r="H701" i="2" s="1"/>
  <c r="B701" i="2"/>
  <c r="C701" i="2"/>
  <c r="D701" i="2"/>
  <c r="E701" i="2"/>
  <c r="A702" i="2"/>
  <c r="H702" i="2" s="1"/>
  <c r="B702" i="2"/>
  <c r="C702" i="2"/>
  <c r="D702" i="2"/>
  <c r="E702" i="2"/>
  <c r="A703" i="2"/>
  <c r="H703" i="2" s="1"/>
  <c r="B703" i="2"/>
  <c r="C703" i="2"/>
  <c r="D703" i="2"/>
  <c r="E703" i="2"/>
  <c r="A704" i="2"/>
  <c r="H704" i="2" s="1"/>
  <c r="B704" i="2"/>
  <c r="C704" i="2"/>
  <c r="D704" i="2"/>
  <c r="E704" i="2"/>
  <c r="A705" i="2"/>
  <c r="H705" i="2" s="1"/>
  <c r="B705" i="2"/>
  <c r="C705" i="2"/>
  <c r="D705" i="2"/>
  <c r="E705" i="2"/>
  <c r="A706" i="2"/>
  <c r="H706" i="2" s="1"/>
  <c r="B706" i="2"/>
  <c r="C706" i="2"/>
  <c r="D706" i="2"/>
  <c r="E706" i="2"/>
  <c r="A707" i="2"/>
  <c r="H707" i="2" s="1"/>
  <c r="B707" i="2"/>
  <c r="C707" i="2"/>
  <c r="D707" i="2"/>
  <c r="E707" i="2"/>
  <c r="A708" i="2"/>
  <c r="H708" i="2" s="1"/>
  <c r="B708" i="2"/>
  <c r="C708" i="2"/>
  <c r="D708" i="2"/>
  <c r="E708" i="2"/>
  <c r="A709" i="2"/>
  <c r="H709" i="2" s="1"/>
  <c r="B709" i="2"/>
  <c r="C709" i="2"/>
  <c r="D709" i="2"/>
  <c r="E709" i="2"/>
  <c r="A710" i="2"/>
  <c r="H710" i="2" s="1"/>
  <c r="B710" i="2"/>
  <c r="C710" i="2"/>
  <c r="D710" i="2"/>
  <c r="E710" i="2"/>
  <c r="A711" i="2"/>
  <c r="H711" i="2" s="1"/>
  <c r="B711" i="2"/>
  <c r="C711" i="2"/>
  <c r="D711" i="2"/>
  <c r="E711" i="2"/>
  <c r="A712" i="2"/>
  <c r="H712" i="2" s="1"/>
  <c r="B712" i="2"/>
  <c r="C712" i="2"/>
  <c r="D712" i="2"/>
  <c r="E712" i="2"/>
  <c r="A713" i="2"/>
  <c r="H713" i="2" s="1"/>
  <c r="B713" i="2"/>
  <c r="C713" i="2"/>
  <c r="D713" i="2"/>
  <c r="E713" i="2"/>
  <c r="A714" i="2"/>
  <c r="H714" i="2" s="1"/>
  <c r="B714" i="2"/>
  <c r="C714" i="2"/>
  <c r="D714" i="2"/>
  <c r="E714" i="2"/>
  <c r="A715" i="2"/>
  <c r="H715" i="2" s="1"/>
  <c r="B715" i="2"/>
  <c r="C715" i="2"/>
  <c r="D715" i="2"/>
  <c r="E715" i="2"/>
  <c r="A716" i="2"/>
  <c r="H716" i="2" s="1"/>
  <c r="B716" i="2"/>
  <c r="C716" i="2"/>
  <c r="D716" i="2"/>
  <c r="E716" i="2"/>
  <c r="A717" i="2"/>
  <c r="H717" i="2" s="1"/>
  <c r="B717" i="2"/>
  <c r="C717" i="2"/>
  <c r="D717" i="2"/>
  <c r="E717" i="2"/>
  <c r="A718" i="2"/>
  <c r="H718" i="2" s="1"/>
  <c r="B718" i="2"/>
  <c r="C718" i="2"/>
  <c r="D718" i="2"/>
  <c r="E718" i="2"/>
  <c r="A719" i="2"/>
  <c r="H719" i="2" s="1"/>
  <c r="B719" i="2"/>
  <c r="C719" i="2"/>
  <c r="D719" i="2"/>
  <c r="E719" i="2"/>
  <c r="A720" i="2"/>
  <c r="H720" i="2" s="1"/>
  <c r="B720" i="2"/>
  <c r="C720" i="2"/>
  <c r="D720" i="2"/>
  <c r="E720" i="2"/>
  <c r="A721" i="2"/>
  <c r="H721" i="2" s="1"/>
  <c r="B721" i="2"/>
  <c r="C721" i="2"/>
  <c r="D721" i="2"/>
  <c r="E721" i="2"/>
  <c r="A722" i="2"/>
  <c r="H722" i="2" s="1"/>
  <c r="B722" i="2"/>
  <c r="C722" i="2"/>
  <c r="D722" i="2"/>
  <c r="E722" i="2"/>
  <c r="A723" i="2"/>
  <c r="H723" i="2" s="1"/>
  <c r="B723" i="2"/>
  <c r="C723" i="2"/>
  <c r="D723" i="2"/>
  <c r="E723" i="2"/>
  <c r="A724" i="2"/>
  <c r="H724" i="2" s="1"/>
  <c r="B724" i="2"/>
  <c r="C724" i="2"/>
  <c r="D724" i="2"/>
  <c r="E724" i="2"/>
  <c r="A725" i="2"/>
  <c r="H725" i="2" s="1"/>
  <c r="B725" i="2"/>
  <c r="C725" i="2"/>
  <c r="D725" i="2"/>
  <c r="E725" i="2"/>
  <c r="A726" i="2"/>
  <c r="H726" i="2" s="1"/>
  <c r="B726" i="2"/>
  <c r="C726" i="2"/>
  <c r="D726" i="2"/>
  <c r="E726" i="2"/>
  <c r="A727" i="2"/>
  <c r="H727" i="2" s="1"/>
  <c r="B727" i="2"/>
  <c r="C727" i="2"/>
  <c r="D727" i="2"/>
  <c r="E727" i="2"/>
  <c r="A728" i="2"/>
  <c r="H728" i="2" s="1"/>
  <c r="B728" i="2"/>
  <c r="C728" i="2"/>
  <c r="D728" i="2"/>
  <c r="E728" i="2"/>
  <c r="A729" i="2"/>
  <c r="H729" i="2" s="1"/>
  <c r="B729" i="2"/>
  <c r="C729" i="2"/>
  <c r="D729" i="2"/>
  <c r="E729" i="2"/>
  <c r="A730" i="2"/>
  <c r="H730" i="2" s="1"/>
  <c r="B730" i="2"/>
  <c r="C730" i="2"/>
  <c r="D730" i="2"/>
  <c r="E730" i="2"/>
  <c r="A731" i="2"/>
  <c r="H731" i="2" s="1"/>
  <c r="B731" i="2"/>
  <c r="C731" i="2"/>
  <c r="D731" i="2"/>
  <c r="E731" i="2"/>
  <c r="A732" i="2"/>
  <c r="H732" i="2" s="1"/>
  <c r="B732" i="2"/>
  <c r="C732" i="2"/>
  <c r="D732" i="2"/>
  <c r="E732" i="2"/>
  <c r="A733" i="2"/>
  <c r="H733" i="2" s="1"/>
  <c r="B733" i="2"/>
  <c r="C733" i="2"/>
  <c r="D733" i="2"/>
  <c r="E733" i="2"/>
  <c r="A734" i="2"/>
  <c r="H734" i="2" s="1"/>
  <c r="B734" i="2"/>
  <c r="C734" i="2"/>
  <c r="D734" i="2"/>
  <c r="E734" i="2"/>
  <c r="A735" i="2"/>
  <c r="H735" i="2" s="1"/>
  <c r="B735" i="2"/>
  <c r="C735" i="2"/>
  <c r="D735" i="2"/>
  <c r="E735" i="2"/>
  <c r="A736" i="2"/>
  <c r="H736" i="2" s="1"/>
  <c r="B736" i="2"/>
  <c r="C736" i="2"/>
  <c r="D736" i="2"/>
  <c r="E736" i="2"/>
  <c r="A737" i="2"/>
  <c r="H737" i="2" s="1"/>
  <c r="B737" i="2"/>
  <c r="C737" i="2"/>
  <c r="D737" i="2"/>
  <c r="E737" i="2"/>
  <c r="A738" i="2"/>
  <c r="H738" i="2" s="1"/>
  <c r="B738" i="2"/>
  <c r="C738" i="2"/>
  <c r="D738" i="2"/>
  <c r="E738" i="2"/>
  <c r="A739" i="2"/>
  <c r="H739" i="2" s="1"/>
  <c r="B739" i="2"/>
  <c r="C739" i="2"/>
  <c r="D739" i="2"/>
  <c r="E739" i="2"/>
  <c r="A740" i="2"/>
  <c r="H740" i="2" s="1"/>
  <c r="B740" i="2"/>
  <c r="C740" i="2"/>
  <c r="D740" i="2"/>
  <c r="E740" i="2"/>
  <c r="A741" i="2"/>
  <c r="H741" i="2" s="1"/>
  <c r="B741" i="2"/>
  <c r="C741" i="2"/>
  <c r="D741" i="2"/>
  <c r="E741" i="2"/>
  <c r="A742" i="2"/>
  <c r="H742" i="2" s="1"/>
  <c r="B742" i="2"/>
  <c r="C742" i="2"/>
  <c r="D742" i="2"/>
  <c r="E742" i="2"/>
  <c r="A743" i="2"/>
  <c r="H743" i="2" s="1"/>
  <c r="B743" i="2"/>
  <c r="C743" i="2"/>
  <c r="D743" i="2"/>
  <c r="E743" i="2"/>
  <c r="A744" i="2"/>
  <c r="H744" i="2" s="1"/>
  <c r="B744" i="2"/>
  <c r="C744" i="2"/>
  <c r="D744" i="2"/>
  <c r="E744" i="2"/>
  <c r="A745" i="2"/>
  <c r="H745" i="2" s="1"/>
  <c r="B745" i="2"/>
  <c r="C745" i="2"/>
  <c r="D745" i="2"/>
  <c r="E745" i="2"/>
  <c r="A746" i="2"/>
  <c r="H746" i="2" s="1"/>
  <c r="B746" i="2"/>
  <c r="C746" i="2"/>
  <c r="D746" i="2"/>
  <c r="E746" i="2"/>
  <c r="A747" i="2"/>
  <c r="H747" i="2" s="1"/>
  <c r="B747" i="2"/>
  <c r="C747" i="2"/>
  <c r="D747" i="2"/>
  <c r="E747" i="2"/>
  <c r="A748" i="2"/>
  <c r="H748" i="2" s="1"/>
  <c r="B748" i="2"/>
  <c r="C748" i="2"/>
  <c r="D748" i="2"/>
  <c r="E748" i="2"/>
  <c r="A749" i="2"/>
  <c r="H749" i="2" s="1"/>
  <c r="B749" i="2"/>
  <c r="C749" i="2"/>
  <c r="D749" i="2"/>
  <c r="E749" i="2"/>
  <c r="A750" i="2"/>
  <c r="H750" i="2" s="1"/>
  <c r="B750" i="2"/>
  <c r="C750" i="2"/>
  <c r="D750" i="2"/>
  <c r="E750" i="2"/>
  <c r="A751" i="2"/>
  <c r="H751" i="2" s="1"/>
  <c r="B751" i="2"/>
  <c r="C751" i="2"/>
  <c r="D751" i="2"/>
  <c r="E751" i="2"/>
  <c r="A752" i="2"/>
  <c r="H752" i="2" s="1"/>
  <c r="B752" i="2"/>
  <c r="C752" i="2"/>
  <c r="D752" i="2"/>
  <c r="E752" i="2"/>
  <c r="A753" i="2"/>
  <c r="H753" i="2" s="1"/>
  <c r="B753" i="2"/>
  <c r="C753" i="2"/>
  <c r="D753" i="2"/>
  <c r="E753" i="2"/>
  <c r="A754" i="2"/>
  <c r="H754" i="2" s="1"/>
  <c r="B754" i="2"/>
  <c r="C754" i="2"/>
  <c r="D754" i="2"/>
  <c r="E754" i="2"/>
  <c r="A755" i="2"/>
  <c r="H755" i="2" s="1"/>
  <c r="B755" i="2"/>
  <c r="C755" i="2"/>
  <c r="D755" i="2"/>
  <c r="E755" i="2"/>
  <c r="A756" i="2"/>
  <c r="H756" i="2" s="1"/>
  <c r="B756" i="2"/>
  <c r="C756" i="2"/>
  <c r="D756" i="2"/>
  <c r="E756" i="2"/>
  <c r="A757" i="2"/>
  <c r="H757" i="2" s="1"/>
  <c r="B757" i="2"/>
  <c r="C757" i="2"/>
  <c r="D757" i="2"/>
  <c r="E757" i="2"/>
  <c r="A758" i="2"/>
  <c r="H758" i="2" s="1"/>
  <c r="B758" i="2"/>
  <c r="C758" i="2"/>
  <c r="D758" i="2"/>
  <c r="E758" i="2"/>
  <c r="A759" i="2"/>
  <c r="H759" i="2" s="1"/>
  <c r="B759" i="2"/>
  <c r="C759" i="2"/>
  <c r="D759" i="2"/>
  <c r="E759" i="2"/>
  <c r="A760" i="2"/>
  <c r="H760" i="2" s="1"/>
  <c r="B760" i="2"/>
  <c r="C760" i="2"/>
  <c r="D760" i="2"/>
  <c r="E760" i="2"/>
  <c r="A761" i="2"/>
  <c r="H761" i="2" s="1"/>
  <c r="B761" i="2"/>
  <c r="C761" i="2"/>
  <c r="D761" i="2"/>
  <c r="E761" i="2"/>
  <c r="A762" i="2"/>
  <c r="H762" i="2" s="1"/>
  <c r="B762" i="2"/>
  <c r="C762" i="2"/>
  <c r="D762" i="2"/>
  <c r="E762" i="2"/>
  <c r="A763" i="2"/>
  <c r="H763" i="2" s="1"/>
  <c r="B763" i="2"/>
  <c r="C763" i="2"/>
  <c r="D763" i="2"/>
  <c r="E763" i="2"/>
  <c r="A764" i="2"/>
  <c r="H764" i="2" s="1"/>
  <c r="B764" i="2"/>
  <c r="C764" i="2"/>
  <c r="D764" i="2"/>
  <c r="E764" i="2"/>
  <c r="A765" i="2"/>
  <c r="H765" i="2" s="1"/>
  <c r="B765" i="2"/>
  <c r="C765" i="2"/>
  <c r="D765" i="2"/>
  <c r="E765" i="2"/>
  <c r="A766" i="2"/>
  <c r="H766" i="2" s="1"/>
  <c r="B766" i="2"/>
  <c r="C766" i="2"/>
  <c r="D766" i="2"/>
  <c r="E766" i="2"/>
  <c r="A767" i="2"/>
  <c r="H767" i="2" s="1"/>
  <c r="B767" i="2"/>
  <c r="C767" i="2"/>
  <c r="D767" i="2"/>
  <c r="E767" i="2"/>
  <c r="A768" i="2"/>
  <c r="H768" i="2" s="1"/>
  <c r="B768" i="2"/>
  <c r="C768" i="2"/>
  <c r="D768" i="2"/>
  <c r="E768" i="2"/>
  <c r="A769" i="2"/>
  <c r="H769" i="2" s="1"/>
  <c r="B769" i="2"/>
  <c r="C769" i="2"/>
  <c r="D769" i="2"/>
  <c r="E769" i="2"/>
  <c r="A770" i="2"/>
  <c r="H770" i="2" s="1"/>
  <c r="B770" i="2"/>
  <c r="C770" i="2"/>
  <c r="D770" i="2"/>
  <c r="E770" i="2"/>
  <c r="A771" i="2"/>
  <c r="H771" i="2" s="1"/>
  <c r="B771" i="2"/>
  <c r="C771" i="2"/>
  <c r="D771" i="2"/>
  <c r="E771" i="2"/>
  <c r="A772" i="2"/>
  <c r="H772" i="2" s="1"/>
  <c r="B772" i="2"/>
  <c r="C772" i="2"/>
  <c r="D772" i="2"/>
  <c r="E772" i="2"/>
  <c r="A773" i="2"/>
  <c r="H773" i="2" s="1"/>
  <c r="B773" i="2"/>
  <c r="C773" i="2"/>
  <c r="D773" i="2"/>
  <c r="E773" i="2"/>
  <c r="A774" i="2"/>
  <c r="H774" i="2" s="1"/>
  <c r="B774" i="2"/>
  <c r="C774" i="2"/>
  <c r="D774" i="2"/>
  <c r="E774" i="2"/>
  <c r="A775" i="2"/>
  <c r="H775" i="2" s="1"/>
  <c r="B775" i="2"/>
  <c r="C775" i="2"/>
  <c r="D775" i="2"/>
  <c r="E775" i="2"/>
  <c r="A776" i="2"/>
  <c r="H776" i="2" s="1"/>
  <c r="B776" i="2"/>
  <c r="C776" i="2"/>
  <c r="D776" i="2"/>
  <c r="E776" i="2"/>
  <c r="A777" i="2"/>
  <c r="H777" i="2" s="1"/>
  <c r="B777" i="2"/>
  <c r="C777" i="2"/>
  <c r="D777" i="2"/>
  <c r="E777" i="2"/>
  <c r="A778" i="2"/>
  <c r="H778" i="2" s="1"/>
  <c r="B778" i="2"/>
  <c r="C778" i="2"/>
  <c r="D778" i="2"/>
  <c r="E778" i="2"/>
  <c r="A779" i="2"/>
  <c r="H779" i="2" s="1"/>
  <c r="B779" i="2"/>
  <c r="C779" i="2"/>
  <c r="D779" i="2"/>
  <c r="E779" i="2"/>
  <c r="A780" i="2"/>
  <c r="H780" i="2" s="1"/>
  <c r="B780" i="2"/>
  <c r="C780" i="2"/>
  <c r="D780" i="2"/>
  <c r="E780" i="2"/>
  <c r="A781" i="2"/>
  <c r="H781" i="2" s="1"/>
  <c r="B781" i="2"/>
  <c r="C781" i="2"/>
  <c r="D781" i="2"/>
  <c r="E781" i="2"/>
  <c r="A782" i="2"/>
  <c r="H782" i="2" s="1"/>
  <c r="B782" i="2"/>
  <c r="C782" i="2"/>
  <c r="D782" i="2"/>
  <c r="E782" i="2"/>
  <c r="A783" i="2"/>
  <c r="H783" i="2" s="1"/>
  <c r="B783" i="2"/>
  <c r="C783" i="2"/>
  <c r="D783" i="2"/>
  <c r="E783" i="2"/>
  <c r="A784" i="2"/>
  <c r="H784" i="2" s="1"/>
  <c r="B784" i="2"/>
  <c r="C784" i="2"/>
  <c r="D784" i="2"/>
  <c r="E784" i="2"/>
  <c r="A785" i="2"/>
  <c r="H785" i="2" s="1"/>
  <c r="B785" i="2"/>
  <c r="C785" i="2"/>
  <c r="D785" i="2"/>
  <c r="E785" i="2"/>
  <c r="A786" i="2"/>
  <c r="H786" i="2" s="1"/>
  <c r="B786" i="2"/>
  <c r="C786" i="2"/>
  <c r="D786" i="2"/>
  <c r="E786" i="2"/>
  <c r="A787" i="2"/>
  <c r="H787" i="2" s="1"/>
  <c r="B787" i="2"/>
  <c r="C787" i="2"/>
  <c r="D787" i="2"/>
  <c r="E787" i="2"/>
  <c r="A788" i="2"/>
  <c r="H788" i="2" s="1"/>
  <c r="B788" i="2"/>
  <c r="C788" i="2"/>
  <c r="D788" i="2"/>
  <c r="E788" i="2"/>
  <c r="A789" i="2"/>
  <c r="H789" i="2" s="1"/>
  <c r="B789" i="2"/>
  <c r="C789" i="2"/>
  <c r="D789" i="2"/>
  <c r="E789" i="2"/>
  <c r="A790" i="2"/>
  <c r="H790" i="2" s="1"/>
  <c r="B790" i="2"/>
  <c r="C790" i="2"/>
  <c r="D790" i="2"/>
  <c r="E790" i="2"/>
  <c r="A791" i="2"/>
  <c r="H791" i="2" s="1"/>
  <c r="B791" i="2"/>
  <c r="C791" i="2"/>
  <c r="D791" i="2"/>
  <c r="E791" i="2"/>
  <c r="A792" i="2"/>
  <c r="H792" i="2" s="1"/>
  <c r="B792" i="2"/>
  <c r="C792" i="2"/>
  <c r="D792" i="2"/>
  <c r="E792" i="2"/>
  <c r="A793" i="2"/>
  <c r="H793" i="2" s="1"/>
  <c r="B793" i="2"/>
  <c r="C793" i="2"/>
  <c r="D793" i="2"/>
  <c r="E793" i="2"/>
  <c r="A794" i="2"/>
  <c r="H794" i="2" s="1"/>
  <c r="B794" i="2"/>
  <c r="C794" i="2"/>
  <c r="D794" i="2"/>
  <c r="E794" i="2"/>
  <c r="A795" i="2"/>
  <c r="H795" i="2" s="1"/>
  <c r="B795" i="2"/>
  <c r="C795" i="2"/>
  <c r="D795" i="2"/>
  <c r="E795" i="2"/>
  <c r="A796" i="2"/>
  <c r="H796" i="2" s="1"/>
  <c r="B796" i="2"/>
  <c r="C796" i="2"/>
  <c r="D796" i="2"/>
  <c r="E796" i="2"/>
  <c r="A797" i="2"/>
  <c r="H797" i="2" s="1"/>
  <c r="B797" i="2"/>
  <c r="C797" i="2"/>
  <c r="D797" i="2"/>
  <c r="E797" i="2"/>
  <c r="A798" i="2"/>
  <c r="H798" i="2" s="1"/>
  <c r="B798" i="2"/>
  <c r="C798" i="2"/>
  <c r="D798" i="2"/>
  <c r="E798" i="2"/>
  <c r="A799" i="2"/>
  <c r="H799" i="2" s="1"/>
  <c r="B799" i="2"/>
  <c r="C799" i="2"/>
  <c r="D799" i="2"/>
  <c r="E799" i="2"/>
  <c r="A800" i="2"/>
  <c r="H800" i="2" s="1"/>
  <c r="B800" i="2"/>
  <c r="C800" i="2"/>
  <c r="D800" i="2"/>
  <c r="E800" i="2"/>
  <c r="A801" i="2"/>
  <c r="H801" i="2" s="1"/>
  <c r="B801" i="2"/>
  <c r="C801" i="2"/>
  <c r="D801" i="2"/>
  <c r="E801" i="2"/>
  <c r="A802" i="2"/>
  <c r="H802" i="2" s="1"/>
  <c r="B802" i="2"/>
  <c r="C802" i="2"/>
  <c r="D802" i="2"/>
  <c r="E802" i="2"/>
  <c r="A803" i="2"/>
  <c r="H803" i="2" s="1"/>
  <c r="B803" i="2"/>
  <c r="C803" i="2"/>
  <c r="D803" i="2"/>
  <c r="E803" i="2"/>
  <c r="A804" i="2"/>
  <c r="H804" i="2" s="1"/>
  <c r="B804" i="2"/>
  <c r="C804" i="2"/>
  <c r="D804" i="2"/>
  <c r="E804" i="2"/>
  <c r="A805" i="2"/>
  <c r="H805" i="2" s="1"/>
  <c r="B805" i="2"/>
  <c r="C805" i="2"/>
  <c r="D805" i="2"/>
  <c r="E805" i="2"/>
  <c r="A806" i="2"/>
  <c r="H806" i="2" s="1"/>
  <c r="B806" i="2"/>
  <c r="C806" i="2"/>
  <c r="D806" i="2"/>
  <c r="E806" i="2"/>
  <c r="A807" i="2"/>
  <c r="H807" i="2" s="1"/>
  <c r="B807" i="2"/>
  <c r="C807" i="2"/>
  <c r="D807" i="2"/>
  <c r="E807" i="2"/>
  <c r="A808" i="2"/>
  <c r="H808" i="2" s="1"/>
  <c r="B808" i="2"/>
  <c r="C808" i="2"/>
  <c r="D808" i="2"/>
  <c r="E808" i="2"/>
  <c r="A809" i="2"/>
  <c r="H809" i="2" s="1"/>
  <c r="B809" i="2"/>
  <c r="C809" i="2"/>
  <c r="D809" i="2"/>
  <c r="E809" i="2"/>
  <c r="A810" i="2"/>
  <c r="H810" i="2" s="1"/>
  <c r="B810" i="2"/>
  <c r="C810" i="2"/>
  <c r="D810" i="2"/>
  <c r="E810" i="2"/>
  <c r="A811" i="2"/>
  <c r="H811" i="2" s="1"/>
  <c r="B811" i="2"/>
  <c r="C811" i="2"/>
  <c r="D811" i="2"/>
  <c r="E811" i="2"/>
  <c r="A812" i="2"/>
  <c r="H812" i="2" s="1"/>
  <c r="B812" i="2"/>
  <c r="C812" i="2"/>
  <c r="D812" i="2"/>
  <c r="E812" i="2"/>
  <c r="A813" i="2"/>
  <c r="H813" i="2" s="1"/>
  <c r="B813" i="2"/>
  <c r="C813" i="2"/>
  <c r="D813" i="2"/>
  <c r="E813" i="2"/>
  <c r="A814" i="2"/>
  <c r="H814" i="2" s="1"/>
  <c r="B814" i="2"/>
  <c r="C814" i="2"/>
  <c r="D814" i="2"/>
  <c r="E814" i="2"/>
  <c r="A815" i="2"/>
  <c r="H815" i="2" s="1"/>
  <c r="B815" i="2"/>
  <c r="C815" i="2"/>
  <c r="D815" i="2"/>
  <c r="E815" i="2"/>
  <c r="A816" i="2"/>
  <c r="H816" i="2" s="1"/>
  <c r="B816" i="2"/>
  <c r="C816" i="2"/>
  <c r="D816" i="2"/>
  <c r="E816" i="2"/>
  <c r="A817" i="2"/>
  <c r="H817" i="2" s="1"/>
  <c r="B817" i="2"/>
  <c r="C817" i="2"/>
  <c r="D817" i="2"/>
  <c r="E817" i="2"/>
  <c r="A818" i="2"/>
  <c r="H818" i="2" s="1"/>
  <c r="B818" i="2"/>
  <c r="C818" i="2"/>
  <c r="D818" i="2"/>
  <c r="E818" i="2"/>
  <c r="A819" i="2"/>
  <c r="H819" i="2" s="1"/>
  <c r="B819" i="2"/>
  <c r="C819" i="2"/>
  <c r="D819" i="2"/>
  <c r="E819" i="2"/>
  <c r="A820" i="2"/>
  <c r="H820" i="2" s="1"/>
  <c r="B820" i="2"/>
  <c r="C820" i="2"/>
  <c r="D820" i="2"/>
  <c r="E820" i="2"/>
  <c r="A821" i="2"/>
  <c r="H821" i="2" s="1"/>
  <c r="B821" i="2"/>
  <c r="C821" i="2"/>
  <c r="D821" i="2"/>
  <c r="E821" i="2"/>
  <c r="A822" i="2"/>
  <c r="H822" i="2" s="1"/>
  <c r="B822" i="2"/>
  <c r="C822" i="2"/>
  <c r="D822" i="2"/>
  <c r="E822" i="2"/>
  <c r="A823" i="2"/>
  <c r="H823" i="2" s="1"/>
  <c r="B823" i="2"/>
  <c r="C823" i="2"/>
  <c r="D823" i="2"/>
  <c r="E823" i="2"/>
  <c r="A824" i="2"/>
  <c r="H824" i="2" s="1"/>
  <c r="B824" i="2"/>
  <c r="C824" i="2"/>
  <c r="D824" i="2"/>
  <c r="E824" i="2"/>
  <c r="A825" i="2"/>
  <c r="H825" i="2" s="1"/>
  <c r="B825" i="2"/>
  <c r="C825" i="2"/>
  <c r="D825" i="2"/>
  <c r="E825" i="2"/>
  <c r="A826" i="2"/>
  <c r="H826" i="2" s="1"/>
  <c r="B826" i="2"/>
  <c r="C826" i="2"/>
  <c r="D826" i="2"/>
  <c r="E826" i="2"/>
  <c r="A827" i="2"/>
  <c r="H827" i="2" s="1"/>
  <c r="B827" i="2"/>
  <c r="C827" i="2"/>
  <c r="D827" i="2"/>
  <c r="E827" i="2"/>
  <c r="A828" i="2"/>
  <c r="H828" i="2" s="1"/>
  <c r="B828" i="2"/>
  <c r="C828" i="2"/>
  <c r="D828" i="2"/>
  <c r="E828" i="2"/>
  <c r="A829" i="2"/>
  <c r="H829" i="2" s="1"/>
  <c r="B829" i="2"/>
  <c r="C829" i="2"/>
  <c r="D829" i="2"/>
  <c r="E829" i="2"/>
  <c r="A830" i="2"/>
  <c r="H830" i="2" s="1"/>
  <c r="B830" i="2"/>
  <c r="C830" i="2"/>
  <c r="D830" i="2"/>
  <c r="E830" i="2"/>
  <c r="A831" i="2"/>
  <c r="H831" i="2" s="1"/>
  <c r="B831" i="2"/>
  <c r="C831" i="2"/>
  <c r="D831" i="2"/>
  <c r="E831" i="2"/>
  <c r="A832" i="2"/>
  <c r="H832" i="2" s="1"/>
  <c r="B832" i="2"/>
  <c r="C832" i="2"/>
  <c r="D832" i="2"/>
  <c r="E832" i="2"/>
  <c r="A833" i="2"/>
  <c r="H833" i="2" s="1"/>
  <c r="B833" i="2"/>
  <c r="C833" i="2"/>
  <c r="D833" i="2"/>
  <c r="E833" i="2"/>
  <c r="A834" i="2"/>
  <c r="H834" i="2" s="1"/>
  <c r="B834" i="2"/>
  <c r="C834" i="2"/>
  <c r="D834" i="2"/>
  <c r="E834" i="2"/>
  <c r="A835" i="2"/>
  <c r="H835" i="2" s="1"/>
  <c r="B835" i="2"/>
  <c r="C835" i="2"/>
  <c r="D835" i="2"/>
  <c r="E835" i="2"/>
  <c r="A836" i="2"/>
  <c r="H836" i="2" s="1"/>
  <c r="B836" i="2"/>
  <c r="C836" i="2"/>
  <c r="D836" i="2"/>
  <c r="E836" i="2"/>
  <c r="A837" i="2"/>
  <c r="H837" i="2" s="1"/>
  <c r="B837" i="2"/>
  <c r="C837" i="2"/>
  <c r="D837" i="2"/>
  <c r="E837" i="2"/>
  <c r="A838" i="2"/>
  <c r="H838" i="2" s="1"/>
  <c r="B838" i="2"/>
  <c r="C838" i="2"/>
  <c r="D838" i="2"/>
  <c r="E838" i="2"/>
  <c r="A839" i="2"/>
  <c r="H839" i="2" s="1"/>
  <c r="B839" i="2"/>
  <c r="C839" i="2"/>
  <c r="D839" i="2"/>
  <c r="E839" i="2"/>
  <c r="A840" i="2"/>
  <c r="H840" i="2" s="1"/>
  <c r="B840" i="2"/>
  <c r="C840" i="2"/>
  <c r="D840" i="2"/>
  <c r="E840" i="2"/>
  <c r="A841" i="2"/>
  <c r="H841" i="2" s="1"/>
  <c r="B841" i="2"/>
  <c r="C841" i="2"/>
  <c r="D841" i="2"/>
  <c r="E841" i="2"/>
  <c r="A842" i="2"/>
  <c r="H842" i="2" s="1"/>
  <c r="B842" i="2"/>
  <c r="C842" i="2"/>
  <c r="D842" i="2"/>
  <c r="E842" i="2"/>
  <c r="A843" i="2"/>
  <c r="H843" i="2" s="1"/>
  <c r="B843" i="2"/>
  <c r="C843" i="2"/>
  <c r="D843" i="2"/>
  <c r="E843" i="2"/>
  <c r="A844" i="2"/>
  <c r="H844" i="2" s="1"/>
  <c r="B844" i="2"/>
  <c r="C844" i="2"/>
  <c r="D844" i="2"/>
  <c r="E844" i="2"/>
  <c r="A845" i="2"/>
  <c r="H845" i="2" s="1"/>
  <c r="B845" i="2"/>
  <c r="C845" i="2"/>
  <c r="D845" i="2"/>
  <c r="E845" i="2"/>
  <c r="A846" i="2"/>
  <c r="H846" i="2" s="1"/>
  <c r="B846" i="2"/>
  <c r="C846" i="2"/>
  <c r="D846" i="2"/>
  <c r="E846" i="2"/>
  <c r="A847" i="2"/>
  <c r="H847" i="2" s="1"/>
  <c r="B847" i="2"/>
  <c r="C847" i="2"/>
  <c r="D847" i="2"/>
  <c r="E847" i="2"/>
  <c r="A848" i="2"/>
  <c r="H848" i="2" s="1"/>
  <c r="B848" i="2"/>
  <c r="C848" i="2"/>
  <c r="D848" i="2"/>
  <c r="E848" i="2"/>
  <c r="A849" i="2"/>
  <c r="H849" i="2" s="1"/>
  <c r="B849" i="2"/>
  <c r="C849" i="2"/>
  <c r="D849" i="2"/>
  <c r="E849" i="2"/>
  <c r="A850" i="2"/>
  <c r="H850" i="2" s="1"/>
  <c r="B850" i="2"/>
  <c r="C850" i="2"/>
  <c r="D850" i="2"/>
  <c r="E850" i="2"/>
  <c r="A851" i="2"/>
  <c r="H851" i="2" s="1"/>
  <c r="B851" i="2"/>
  <c r="C851" i="2"/>
  <c r="D851" i="2"/>
  <c r="E851" i="2"/>
  <c r="A852" i="2"/>
  <c r="H852" i="2" s="1"/>
  <c r="B852" i="2"/>
  <c r="C852" i="2"/>
  <c r="D852" i="2"/>
  <c r="E852" i="2"/>
  <c r="A853" i="2"/>
  <c r="H853" i="2" s="1"/>
  <c r="B853" i="2"/>
  <c r="C853" i="2"/>
  <c r="D853" i="2"/>
  <c r="E853" i="2"/>
  <c r="A854" i="2"/>
  <c r="H854" i="2" s="1"/>
  <c r="B854" i="2"/>
  <c r="C854" i="2"/>
  <c r="D854" i="2"/>
  <c r="E854" i="2"/>
  <c r="A855" i="2"/>
  <c r="H855" i="2" s="1"/>
  <c r="B855" i="2"/>
  <c r="C855" i="2"/>
  <c r="D855" i="2"/>
  <c r="E855" i="2"/>
  <c r="A856" i="2"/>
  <c r="H856" i="2" s="1"/>
  <c r="B856" i="2"/>
  <c r="C856" i="2"/>
  <c r="D856" i="2"/>
  <c r="E856" i="2"/>
  <c r="A857" i="2"/>
  <c r="H857" i="2" s="1"/>
  <c r="B857" i="2"/>
  <c r="C857" i="2"/>
  <c r="D857" i="2"/>
  <c r="E857" i="2"/>
  <c r="A858" i="2"/>
  <c r="H858" i="2" s="1"/>
  <c r="B858" i="2"/>
  <c r="C858" i="2"/>
  <c r="D858" i="2"/>
  <c r="E858" i="2"/>
  <c r="A859" i="2"/>
  <c r="H859" i="2" s="1"/>
  <c r="B859" i="2"/>
  <c r="C859" i="2"/>
  <c r="D859" i="2"/>
  <c r="E859" i="2"/>
  <c r="A860" i="2"/>
  <c r="H860" i="2" s="1"/>
  <c r="B860" i="2"/>
  <c r="C860" i="2"/>
  <c r="D860" i="2"/>
  <c r="E860" i="2"/>
  <c r="A861" i="2"/>
  <c r="H861" i="2" s="1"/>
  <c r="B861" i="2"/>
  <c r="C861" i="2"/>
  <c r="D861" i="2"/>
  <c r="E861" i="2"/>
  <c r="A862" i="2"/>
  <c r="H862" i="2" s="1"/>
  <c r="B862" i="2"/>
  <c r="C862" i="2"/>
  <c r="D862" i="2"/>
  <c r="E862" i="2"/>
  <c r="A863" i="2"/>
  <c r="H863" i="2" s="1"/>
  <c r="B863" i="2"/>
  <c r="C863" i="2"/>
  <c r="D863" i="2"/>
  <c r="E863" i="2"/>
  <c r="A864" i="2"/>
  <c r="H864" i="2" s="1"/>
  <c r="B864" i="2"/>
  <c r="C864" i="2"/>
  <c r="D864" i="2"/>
  <c r="E864" i="2"/>
  <c r="A865" i="2"/>
  <c r="H865" i="2" s="1"/>
  <c r="B865" i="2"/>
  <c r="C865" i="2"/>
  <c r="D865" i="2"/>
  <c r="E865" i="2"/>
  <c r="A866" i="2"/>
  <c r="H866" i="2" s="1"/>
  <c r="B866" i="2"/>
  <c r="C866" i="2"/>
  <c r="D866" i="2"/>
  <c r="E866" i="2"/>
  <c r="A867" i="2"/>
  <c r="H867" i="2" s="1"/>
  <c r="B867" i="2"/>
  <c r="C867" i="2"/>
  <c r="D867" i="2"/>
  <c r="E867" i="2"/>
  <c r="A868" i="2"/>
  <c r="H868" i="2" s="1"/>
  <c r="B868" i="2"/>
  <c r="C868" i="2"/>
  <c r="D868" i="2"/>
  <c r="E868" i="2"/>
  <c r="A869" i="2"/>
  <c r="H869" i="2" s="1"/>
  <c r="B869" i="2"/>
  <c r="C869" i="2"/>
  <c r="D869" i="2"/>
  <c r="E869" i="2"/>
  <c r="A870" i="2"/>
  <c r="H870" i="2" s="1"/>
  <c r="B870" i="2"/>
  <c r="C870" i="2"/>
  <c r="D870" i="2"/>
  <c r="E870" i="2"/>
  <c r="A871" i="2"/>
  <c r="H871" i="2" s="1"/>
  <c r="B871" i="2"/>
  <c r="C871" i="2"/>
  <c r="D871" i="2"/>
  <c r="E871" i="2"/>
  <c r="A872" i="2"/>
  <c r="H872" i="2" s="1"/>
  <c r="B872" i="2"/>
  <c r="C872" i="2"/>
  <c r="D872" i="2"/>
  <c r="E872" i="2"/>
  <c r="A873" i="2"/>
  <c r="H873" i="2" s="1"/>
  <c r="B873" i="2"/>
  <c r="C873" i="2"/>
  <c r="D873" i="2"/>
  <c r="E873" i="2"/>
  <c r="A874" i="2"/>
  <c r="H874" i="2" s="1"/>
  <c r="B874" i="2"/>
  <c r="C874" i="2"/>
  <c r="D874" i="2"/>
  <c r="E874" i="2"/>
  <c r="A875" i="2"/>
  <c r="H875" i="2" s="1"/>
  <c r="B875" i="2"/>
  <c r="C875" i="2"/>
  <c r="D875" i="2"/>
  <c r="E875" i="2"/>
  <c r="A876" i="2"/>
  <c r="H876" i="2" s="1"/>
  <c r="B876" i="2"/>
  <c r="C876" i="2"/>
  <c r="D876" i="2"/>
  <c r="E876" i="2"/>
  <c r="A877" i="2"/>
  <c r="H877" i="2" s="1"/>
  <c r="B877" i="2"/>
  <c r="C877" i="2"/>
  <c r="D877" i="2"/>
  <c r="E877" i="2"/>
  <c r="A878" i="2"/>
  <c r="H878" i="2" s="1"/>
  <c r="B878" i="2"/>
  <c r="C878" i="2"/>
  <c r="D878" i="2"/>
  <c r="E878" i="2"/>
  <c r="A879" i="2"/>
  <c r="H879" i="2" s="1"/>
  <c r="B879" i="2"/>
  <c r="C879" i="2"/>
  <c r="D879" i="2"/>
  <c r="E879" i="2"/>
  <c r="A880" i="2"/>
  <c r="H880" i="2" s="1"/>
  <c r="B880" i="2"/>
  <c r="C880" i="2"/>
  <c r="D880" i="2"/>
  <c r="E880" i="2"/>
  <c r="A881" i="2"/>
  <c r="H881" i="2" s="1"/>
  <c r="B881" i="2"/>
  <c r="C881" i="2"/>
  <c r="D881" i="2"/>
  <c r="E881" i="2"/>
  <c r="A882" i="2"/>
  <c r="H882" i="2" s="1"/>
  <c r="B882" i="2"/>
  <c r="C882" i="2"/>
  <c r="D882" i="2"/>
  <c r="E882" i="2"/>
  <c r="A883" i="2"/>
  <c r="H883" i="2" s="1"/>
  <c r="B883" i="2"/>
  <c r="C883" i="2"/>
  <c r="D883" i="2"/>
  <c r="E883" i="2"/>
  <c r="A884" i="2"/>
  <c r="H884" i="2" s="1"/>
  <c r="B884" i="2"/>
  <c r="C884" i="2"/>
  <c r="D884" i="2"/>
  <c r="E884" i="2"/>
  <c r="A885" i="2"/>
  <c r="H885" i="2" s="1"/>
  <c r="B885" i="2"/>
  <c r="C885" i="2"/>
  <c r="D885" i="2"/>
  <c r="E885" i="2"/>
  <c r="A886" i="2"/>
  <c r="H886" i="2" s="1"/>
  <c r="B886" i="2"/>
  <c r="C886" i="2"/>
  <c r="D886" i="2"/>
  <c r="E886" i="2"/>
  <c r="A887" i="2"/>
  <c r="H887" i="2" s="1"/>
  <c r="B887" i="2"/>
  <c r="C887" i="2"/>
  <c r="D887" i="2"/>
  <c r="E887" i="2"/>
  <c r="A888" i="2"/>
  <c r="H888" i="2" s="1"/>
  <c r="B888" i="2"/>
  <c r="C888" i="2"/>
  <c r="D888" i="2"/>
  <c r="E888" i="2"/>
  <c r="A889" i="2"/>
  <c r="H889" i="2" s="1"/>
  <c r="B889" i="2"/>
  <c r="C889" i="2"/>
  <c r="D889" i="2"/>
  <c r="E889" i="2"/>
  <c r="A890" i="2"/>
  <c r="H890" i="2" s="1"/>
  <c r="B890" i="2"/>
  <c r="C890" i="2"/>
  <c r="D890" i="2"/>
  <c r="E890" i="2"/>
  <c r="A891" i="2"/>
  <c r="H891" i="2" s="1"/>
  <c r="B891" i="2"/>
  <c r="C891" i="2"/>
  <c r="D891" i="2"/>
  <c r="E891" i="2"/>
  <c r="A892" i="2"/>
  <c r="H892" i="2" s="1"/>
  <c r="B892" i="2"/>
  <c r="C892" i="2"/>
  <c r="D892" i="2"/>
  <c r="E892" i="2"/>
  <c r="A893" i="2"/>
  <c r="H893" i="2" s="1"/>
  <c r="B893" i="2"/>
  <c r="C893" i="2"/>
  <c r="D893" i="2"/>
  <c r="E893" i="2"/>
  <c r="A894" i="2"/>
  <c r="H894" i="2" s="1"/>
  <c r="B894" i="2"/>
  <c r="C894" i="2"/>
  <c r="D894" i="2"/>
  <c r="E894" i="2"/>
  <c r="A895" i="2"/>
  <c r="H895" i="2" s="1"/>
  <c r="B895" i="2"/>
  <c r="C895" i="2"/>
  <c r="D895" i="2"/>
  <c r="E895" i="2"/>
  <c r="A896" i="2"/>
  <c r="H896" i="2" s="1"/>
  <c r="B896" i="2"/>
  <c r="C896" i="2"/>
  <c r="D896" i="2"/>
  <c r="E896" i="2"/>
  <c r="A897" i="2"/>
  <c r="H897" i="2" s="1"/>
  <c r="B897" i="2"/>
  <c r="C897" i="2"/>
  <c r="D897" i="2"/>
  <c r="E897" i="2"/>
  <c r="A898" i="2"/>
  <c r="H898" i="2" s="1"/>
  <c r="B898" i="2"/>
  <c r="C898" i="2"/>
  <c r="D898" i="2"/>
  <c r="E898" i="2"/>
  <c r="A899" i="2"/>
  <c r="H899" i="2" s="1"/>
  <c r="B899" i="2"/>
  <c r="C899" i="2"/>
  <c r="D899" i="2"/>
  <c r="E899" i="2"/>
  <c r="A900" i="2"/>
  <c r="H900" i="2" s="1"/>
  <c r="B900" i="2"/>
  <c r="C900" i="2"/>
  <c r="D900" i="2"/>
  <c r="E900" i="2"/>
  <c r="A901" i="2"/>
  <c r="H901" i="2" s="1"/>
  <c r="B901" i="2"/>
  <c r="C901" i="2"/>
  <c r="D901" i="2"/>
  <c r="E901" i="2"/>
  <c r="A902" i="2"/>
  <c r="H902" i="2" s="1"/>
  <c r="B902" i="2"/>
  <c r="C902" i="2"/>
  <c r="D902" i="2"/>
  <c r="E902" i="2"/>
  <c r="A903" i="2"/>
  <c r="H903" i="2" s="1"/>
  <c r="B903" i="2"/>
  <c r="C903" i="2"/>
  <c r="D903" i="2"/>
  <c r="E903" i="2"/>
  <c r="A904" i="2"/>
  <c r="H904" i="2" s="1"/>
  <c r="B904" i="2"/>
  <c r="C904" i="2"/>
  <c r="D904" i="2"/>
  <c r="E904" i="2"/>
  <c r="A905" i="2"/>
  <c r="H905" i="2" s="1"/>
  <c r="B905" i="2"/>
  <c r="C905" i="2"/>
  <c r="D905" i="2"/>
  <c r="E905" i="2"/>
  <c r="A906" i="2"/>
  <c r="H906" i="2" s="1"/>
  <c r="B906" i="2"/>
  <c r="C906" i="2"/>
  <c r="D906" i="2"/>
  <c r="E906" i="2"/>
  <c r="A907" i="2"/>
  <c r="H907" i="2" s="1"/>
  <c r="B907" i="2"/>
  <c r="C907" i="2"/>
  <c r="D907" i="2"/>
  <c r="E907" i="2"/>
  <c r="A908" i="2"/>
  <c r="H908" i="2" s="1"/>
  <c r="B908" i="2"/>
  <c r="C908" i="2"/>
  <c r="D908" i="2"/>
  <c r="E908" i="2"/>
  <c r="A909" i="2"/>
  <c r="H909" i="2" s="1"/>
  <c r="B909" i="2"/>
  <c r="C909" i="2"/>
  <c r="D909" i="2"/>
  <c r="E909" i="2"/>
  <c r="A910" i="2"/>
  <c r="H910" i="2" s="1"/>
  <c r="B910" i="2"/>
  <c r="C910" i="2"/>
  <c r="D910" i="2"/>
  <c r="E910" i="2"/>
  <c r="A911" i="2"/>
  <c r="H911" i="2" s="1"/>
  <c r="B911" i="2"/>
  <c r="C911" i="2"/>
  <c r="D911" i="2"/>
  <c r="E911" i="2"/>
  <c r="A912" i="2"/>
  <c r="H912" i="2" s="1"/>
  <c r="B912" i="2"/>
  <c r="C912" i="2"/>
  <c r="D912" i="2"/>
  <c r="E912" i="2"/>
  <c r="A913" i="2"/>
  <c r="H913" i="2" s="1"/>
  <c r="B913" i="2"/>
  <c r="C913" i="2"/>
  <c r="D913" i="2"/>
  <c r="E913" i="2"/>
  <c r="A914" i="2"/>
  <c r="H914" i="2" s="1"/>
  <c r="B914" i="2"/>
  <c r="C914" i="2"/>
  <c r="D914" i="2"/>
  <c r="E914" i="2"/>
  <c r="A915" i="2"/>
  <c r="H915" i="2" s="1"/>
  <c r="B915" i="2"/>
  <c r="C915" i="2"/>
  <c r="D915" i="2"/>
  <c r="E915" i="2"/>
  <c r="A916" i="2"/>
  <c r="H916" i="2" s="1"/>
  <c r="B916" i="2"/>
  <c r="C916" i="2"/>
  <c r="D916" i="2"/>
  <c r="E916" i="2"/>
  <c r="A917" i="2"/>
  <c r="H917" i="2" s="1"/>
  <c r="B917" i="2"/>
  <c r="C917" i="2"/>
  <c r="D917" i="2"/>
  <c r="E917" i="2"/>
  <c r="A918" i="2"/>
  <c r="H918" i="2" s="1"/>
  <c r="B918" i="2"/>
  <c r="C918" i="2"/>
  <c r="D918" i="2"/>
  <c r="E918" i="2"/>
  <c r="A919" i="2"/>
  <c r="H919" i="2" s="1"/>
  <c r="B919" i="2"/>
  <c r="C919" i="2"/>
  <c r="D919" i="2"/>
  <c r="E919" i="2"/>
  <c r="A920" i="2"/>
  <c r="H920" i="2" s="1"/>
  <c r="B920" i="2"/>
  <c r="C920" i="2"/>
  <c r="D920" i="2"/>
  <c r="E920" i="2"/>
  <c r="A921" i="2"/>
  <c r="H921" i="2" s="1"/>
  <c r="B921" i="2"/>
  <c r="C921" i="2"/>
  <c r="D921" i="2"/>
  <c r="E921" i="2"/>
  <c r="A922" i="2"/>
  <c r="H922" i="2" s="1"/>
  <c r="B922" i="2"/>
  <c r="C922" i="2"/>
  <c r="D922" i="2"/>
  <c r="E922" i="2"/>
  <c r="A923" i="2"/>
  <c r="H923" i="2" s="1"/>
  <c r="B923" i="2"/>
  <c r="C923" i="2"/>
  <c r="D923" i="2"/>
  <c r="E923" i="2"/>
  <c r="A924" i="2"/>
  <c r="H924" i="2" s="1"/>
  <c r="B924" i="2"/>
  <c r="C924" i="2"/>
  <c r="D924" i="2"/>
  <c r="E924" i="2"/>
  <c r="A925" i="2"/>
  <c r="H925" i="2" s="1"/>
  <c r="B925" i="2"/>
  <c r="C925" i="2"/>
  <c r="D925" i="2"/>
  <c r="E925" i="2"/>
  <c r="A926" i="2"/>
  <c r="H926" i="2" s="1"/>
  <c r="B926" i="2"/>
  <c r="C926" i="2"/>
  <c r="D926" i="2"/>
  <c r="E926" i="2"/>
  <c r="A927" i="2"/>
  <c r="H927" i="2" s="1"/>
  <c r="B927" i="2"/>
  <c r="C927" i="2"/>
  <c r="D927" i="2"/>
  <c r="E927" i="2"/>
  <c r="A928" i="2"/>
  <c r="H928" i="2" s="1"/>
  <c r="B928" i="2"/>
  <c r="C928" i="2"/>
  <c r="D928" i="2"/>
  <c r="E928" i="2"/>
  <c r="A929" i="2"/>
  <c r="H929" i="2" s="1"/>
  <c r="B929" i="2"/>
  <c r="C929" i="2"/>
  <c r="D929" i="2"/>
  <c r="E929" i="2"/>
  <c r="A930" i="2"/>
  <c r="H930" i="2" s="1"/>
  <c r="B930" i="2"/>
  <c r="C930" i="2"/>
  <c r="D930" i="2"/>
  <c r="E930" i="2"/>
  <c r="A931" i="2"/>
  <c r="H931" i="2" s="1"/>
  <c r="B931" i="2"/>
  <c r="C931" i="2"/>
  <c r="D931" i="2"/>
  <c r="E931" i="2"/>
  <c r="A932" i="2"/>
  <c r="H932" i="2" s="1"/>
  <c r="B932" i="2"/>
  <c r="C932" i="2"/>
  <c r="D932" i="2"/>
  <c r="E932" i="2"/>
  <c r="A933" i="2"/>
  <c r="H933" i="2" s="1"/>
  <c r="B933" i="2"/>
  <c r="C933" i="2"/>
  <c r="D933" i="2"/>
  <c r="E933" i="2"/>
  <c r="A934" i="2"/>
  <c r="H934" i="2" s="1"/>
  <c r="B934" i="2"/>
  <c r="C934" i="2"/>
  <c r="D934" i="2"/>
  <c r="E934" i="2"/>
  <c r="A935" i="2"/>
  <c r="H935" i="2" s="1"/>
  <c r="B935" i="2"/>
  <c r="C935" i="2"/>
  <c r="D935" i="2"/>
  <c r="E935" i="2"/>
  <c r="A936" i="2"/>
  <c r="H936" i="2" s="1"/>
  <c r="B936" i="2"/>
  <c r="C936" i="2"/>
  <c r="D936" i="2"/>
  <c r="E936" i="2"/>
  <c r="A937" i="2"/>
  <c r="H937" i="2" s="1"/>
  <c r="B937" i="2"/>
  <c r="C937" i="2"/>
  <c r="D937" i="2"/>
  <c r="E937" i="2"/>
  <c r="A938" i="2"/>
  <c r="H938" i="2" s="1"/>
  <c r="B938" i="2"/>
  <c r="C938" i="2"/>
  <c r="D938" i="2"/>
  <c r="E938" i="2"/>
  <c r="A939" i="2"/>
  <c r="H939" i="2" s="1"/>
  <c r="B939" i="2"/>
  <c r="C939" i="2"/>
  <c r="D939" i="2"/>
  <c r="E939" i="2"/>
  <c r="A940" i="2"/>
  <c r="H940" i="2" s="1"/>
  <c r="B940" i="2"/>
  <c r="C940" i="2"/>
  <c r="D940" i="2"/>
  <c r="E940" i="2"/>
  <c r="A941" i="2"/>
  <c r="H941" i="2" s="1"/>
  <c r="B941" i="2"/>
  <c r="C941" i="2"/>
  <c r="D941" i="2"/>
  <c r="E941" i="2"/>
  <c r="A942" i="2"/>
  <c r="H942" i="2" s="1"/>
  <c r="B942" i="2"/>
  <c r="C942" i="2"/>
  <c r="D942" i="2"/>
  <c r="E942" i="2"/>
  <c r="A943" i="2"/>
  <c r="H943" i="2" s="1"/>
  <c r="B943" i="2"/>
  <c r="C943" i="2"/>
  <c r="D943" i="2"/>
  <c r="E943" i="2"/>
  <c r="A944" i="2"/>
  <c r="H944" i="2" s="1"/>
  <c r="B944" i="2"/>
  <c r="C944" i="2"/>
  <c r="D944" i="2"/>
  <c r="E944" i="2"/>
  <c r="A945" i="2"/>
  <c r="H945" i="2" s="1"/>
  <c r="B945" i="2"/>
  <c r="C945" i="2"/>
  <c r="D945" i="2"/>
  <c r="E945" i="2"/>
  <c r="A946" i="2"/>
  <c r="H946" i="2" s="1"/>
  <c r="B946" i="2"/>
  <c r="C946" i="2"/>
  <c r="D946" i="2"/>
  <c r="E946" i="2"/>
  <c r="A947" i="2"/>
  <c r="H947" i="2" s="1"/>
  <c r="B947" i="2"/>
  <c r="C947" i="2"/>
  <c r="D947" i="2"/>
  <c r="E947" i="2"/>
  <c r="A948" i="2"/>
  <c r="H948" i="2" s="1"/>
  <c r="B948" i="2"/>
  <c r="C948" i="2"/>
  <c r="D948" i="2"/>
  <c r="E948" i="2"/>
  <c r="A949" i="2"/>
  <c r="H949" i="2" s="1"/>
  <c r="B949" i="2"/>
  <c r="C949" i="2"/>
  <c r="D949" i="2"/>
  <c r="E949" i="2"/>
  <c r="A950" i="2"/>
  <c r="H950" i="2" s="1"/>
  <c r="B950" i="2"/>
  <c r="C950" i="2"/>
  <c r="D950" i="2"/>
  <c r="E950" i="2"/>
  <c r="A951" i="2"/>
  <c r="H951" i="2" s="1"/>
  <c r="B951" i="2"/>
  <c r="C951" i="2"/>
  <c r="D951" i="2"/>
  <c r="E951" i="2"/>
  <c r="A952" i="2"/>
  <c r="H952" i="2" s="1"/>
  <c r="B952" i="2"/>
  <c r="C952" i="2"/>
  <c r="D952" i="2"/>
  <c r="E952" i="2"/>
  <c r="A953" i="2"/>
  <c r="H953" i="2" s="1"/>
  <c r="B953" i="2"/>
  <c r="C953" i="2"/>
  <c r="D953" i="2"/>
  <c r="E953" i="2"/>
  <c r="A954" i="2"/>
  <c r="H954" i="2" s="1"/>
  <c r="B954" i="2"/>
  <c r="C954" i="2"/>
  <c r="D954" i="2"/>
  <c r="E954" i="2"/>
  <c r="A955" i="2"/>
  <c r="H955" i="2" s="1"/>
  <c r="B955" i="2"/>
  <c r="C955" i="2"/>
  <c r="D955" i="2"/>
  <c r="E955" i="2"/>
  <c r="A956" i="2"/>
  <c r="H956" i="2" s="1"/>
  <c r="B956" i="2"/>
  <c r="C956" i="2"/>
  <c r="D956" i="2"/>
  <c r="E956" i="2"/>
  <c r="A957" i="2"/>
  <c r="H957" i="2" s="1"/>
  <c r="B957" i="2"/>
  <c r="C957" i="2"/>
  <c r="D957" i="2"/>
  <c r="E957" i="2"/>
  <c r="A958" i="2"/>
  <c r="H958" i="2" s="1"/>
  <c r="B958" i="2"/>
  <c r="C958" i="2"/>
  <c r="D958" i="2"/>
  <c r="E958" i="2"/>
  <c r="A959" i="2"/>
  <c r="H959" i="2" s="1"/>
  <c r="B959" i="2"/>
  <c r="C959" i="2"/>
  <c r="D959" i="2"/>
  <c r="E959" i="2"/>
  <c r="A960" i="2"/>
  <c r="H960" i="2" s="1"/>
  <c r="B960" i="2"/>
  <c r="C960" i="2"/>
  <c r="D960" i="2"/>
  <c r="E960" i="2"/>
  <c r="A961" i="2"/>
  <c r="H961" i="2" s="1"/>
  <c r="B961" i="2"/>
  <c r="C961" i="2"/>
  <c r="D961" i="2"/>
  <c r="E961" i="2"/>
  <c r="A962" i="2"/>
  <c r="H962" i="2" s="1"/>
  <c r="B962" i="2"/>
  <c r="C962" i="2"/>
  <c r="D962" i="2"/>
  <c r="E962" i="2"/>
  <c r="A963" i="2"/>
  <c r="H963" i="2" s="1"/>
  <c r="B963" i="2"/>
  <c r="C963" i="2"/>
  <c r="D963" i="2"/>
  <c r="E963" i="2"/>
  <c r="A964" i="2"/>
  <c r="H964" i="2" s="1"/>
  <c r="B964" i="2"/>
  <c r="C964" i="2"/>
  <c r="D964" i="2"/>
  <c r="E964" i="2"/>
  <c r="A965" i="2"/>
  <c r="H965" i="2" s="1"/>
  <c r="B965" i="2"/>
  <c r="C965" i="2"/>
  <c r="D965" i="2"/>
  <c r="E965" i="2"/>
  <c r="A966" i="2"/>
  <c r="H966" i="2" s="1"/>
  <c r="B966" i="2"/>
  <c r="C966" i="2"/>
  <c r="D966" i="2"/>
  <c r="E966" i="2"/>
  <c r="A967" i="2"/>
  <c r="H967" i="2" s="1"/>
  <c r="B967" i="2"/>
  <c r="C967" i="2"/>
  <c r="D967" i="2"/>
  <c r="E967" i="2"/>
  <c r="A968" i="2"/>
  <c r="H968" i="2" s="1"/>
  <c r="B968" i="2"/>
  <c r="C968" i="2"/>
  <c r="D968" i="2"/>
  <c r="E968" i="2"/>
  <c r="A969" i="2"/>
  <c r="H969" i="2" s="1"/>
  <c r="B969" i="2"/>
  <c r="C969" i="2"/>
  <c r="D969" i="2"/>
  <c r="E969" i="2"/>
  <c r="A970" i="2"/>
  <c r="H970" i="2" s="1"/>
  <c r="B970" i="2"/>
  <c r="C970" i="2"/>
  <c r="D970" i="2"/>
  <c r="E970" i="2"/>
  <c r="A971" i="2"/>
  <c r="H971" i="2" s="1"/>
  <c r="B971" i="2"/>
  <c r="C971" i="2"/>
  <c r="D971" i="2"/>
  <c r="E971" i="2"/>
  <c r="A972" i="2"/>
  <c r="H972" i="2" s="1"/>
  <c r="B972" i="2"/>
  <c r="C972" i="2"/>
  <c r="D972" i="2"/>
  <c r="E972" i="2"/>
  <c r="A973" i="2"/>
  <c r="H973" i="2" s="1"/>
  <c r="B973" i="2"/>
  <c r="C973" i="2"/>
  <c r="D973" i="2"/>
  <c r="E973" i="2"/>
  <c r="A974" i="2"/>
  <c r="H974" i="2" s="1"/>
  <c r="B974" i="2"/>
  <c r="C974" i="2"/>
  <c r="D974" i="2"/>
  <c r="E974" i="2"/>
  <c r="A975" i="2"/>
  <c r="H975" i="2" s="1"/>
  <c r="B975" i="2"/>
  <c r="C975" i="2"/>
  <c r="D975" i="2"/>
  <c r="E975" i="2"/>
  <c r="A976" i="2"/>
  <c r="H976" i="2" s="1"/>
  <c r="B976" i="2"/>
  <c r="C976" i="2"/>
  <c r="D976" i="2"/>
  <c r="E976" i="2"/>
  <c r="A977" i="2"/>
  <c r="H977" i="2" s="1"/>
  <c r="B977" i="2"/>
  <c r="C977" i="2"/>
  <c r="D977" i="2"/>
  <c r="E977" i="2"/>
  <c r="A978" i="2"/>
  <c r="H978" i="2" s="1"/>
  <c r="B978" i="2"/>
  <c r="C978" i="2"/>
  <c r="D978" i="2"/>
  <c r="E978" i="2"/>
  <c r="A979" i="2"/>
  <c r="H979" i="2" s="1"/>
  <c r="B979" i="2"/>
  <c r="C979" i="2"/>
  <c r="D979" i="2"/>
  <c r="E979" i="2"/>
  <c r="A980" i="2"/>
  <c r="H980" i="2" s="1"/>
  <c r="B980" i="2"/>
  <c r="C980" i="2"/>
  <c r="D980" i="2"/>
  <c r="E980" i="2"/>
  <c r="A981" i="2"/>
  <c r="H981" i="2" s="1"/>
  <c r="B981" i="2"/>
  <c r="C981" i="2"/>
  <c r="D981" i="2"/>
  <c r="E981" i="2"/>
  <c r="A982" i="2"/>
  <c r="H982" i="2" s="1"/>
  <c r="B982" i="2"/>
  <c r="C982" i="2"/>
  <c r="D982" i="2"/>
  <c r="E982" i="2"/>
  <c r="A983" i="2"/>
  <c r="H983" i="2" s="1"/>
  <c r="B983" i="2"/>
  <c r="C983" i="2"/>
  <c r="D983" i="2"/>
  <c r="E983" i="2"/>
  <c r="A984" i="2"/>
  <c r="H984" i="2" s="1"/>
  <c r="B984" i="2"/>
  <c r="C984" i="2"/>
  <c r="D984" i="2"/>
  <c r="E984" i="2"/>
  <c r="A985" i="2"/>
  <c r="H985" i="2" s="1"/>
  <c r="B985" i="2"/>
  <c r="C985" i="2"/>
  <c r="D985" i="2"/>
  <c r="E985" i="2"/>
  <c r="A986" i="2"/>
  <c r="H986" i="2" s="1"/>
  <c r="B986" i="2"/>
  <c r="C986" i="2"/>
  <c r="D986" i="2"/>
  <c r="E986" i="2"/>
  <c r="A987" i="2"/>
  <c r="H987" i="2" s="1"/>
  <c r="B987" i="2"/>
  <c r="C987" i="2"/>
  <c r="D987" i="2"/>
  <c r="E987" i="2"/>
  <c r="A988" i="2"/>
  <c r="H988" i="2" s="1"/>
  <c r="B988" i="2"/>
  <c r="C988" i="2"/>
  <c r="D988" i="2"/>
  <c r="E988" i="2"/>
  <c r="A989" i="2"/>
  <c r="H989" i="2" s="1"/>
  <c r="B989" i="2"/>
  <c r="C989" i="2"/>
  <c r="D989" i="2"/>
  <c r="E989" i="2"/>
  <c r="A990" i="2"/>
  <c r="H990" i="2" s="1"/>
  <c r="B990" i="2"/>
  <c r="C990" i="2"/>
  <c r="D990" i="2"/>
  <c r="E990" i="2"/>
  <c r="A991" i="2"/>
  <c r="H991" i="2" s="1"/>
  <c r="B991" i="2"/>
  <c r="C991" i="2"/>
  <c r="D991" i="2"/>
  <c r="E991" i="2"/>
  <c r="A992" i="2"/>
  <c r="H992" i="2" s="1"/>
  <c r="B992" i="2"/>
  <c r="C992" i="2"/>
  <c r="D992" i="2"/>
  <c r="E992" i="2"/>
  <c r="A993" i="2"/>
  <c r="H993" i="2" s="1"/>
  <c r="B993" i="2"/>
  <c r="C993" i="2"/>
  <c r="D993" i="2"/>
  <c r="E993" i="2"/>
  <c r="A994" i="2"/>
  <c r="H994" i="2" s="1"/>
  <c r="B994" i="2"/>
  <c r="C994" i="2"/>
  <c r="D994" i="2"/>
  <c r="E994" i="2"/>
  <c r="A995" i="2"/>
  <c r="H995" i="2" s="1"/>
  <c r="B995" i="2"/>
  <c r="C995" i="2"/>
  <c r="D995" i="2"/>
  <c r="E995" i="2"/>
  <c r="A996" i="2"/>
  <c r="H996" i="2" s="1"/>
  <c r="B996" i="2"/>
  <c r="C996" i="2"/>
  <c r="D996" i="2"/>
  <c r="E996" i="2"/>
  <c r="A997" i="2"/>
  <c r="H997" i="2" s="1"/>
  <c r="B997" i="2"/>
  <c r="C997" i="2"/>
  <c r="D997" i="2"/>
  <c r="E997" i="2"/>
  <c r="A998" i="2"/>
  <c r="H998" i="2" s="1"/>
  <c r="B998" i="2"/>
  <c r="C998" i="2"/>
  <c r="D998" i="2"/>
  <c r="E998" i="2"/>
  <c r="A999" i="2"/>
  <c r="H999" i="2" s="1"/>
  <c r="B999" i="2"/>
  <c r="C999" i="2"/>
  <c r="D999" i="2"/>
  <c r="E999" i="2"/>
  <c r="A1000" i="2"/>
  <c r="H1000" i="2" s="1"/>
  <c r="B1000" i="2"/>
  <c r="C1000" i="2"/>
  <c r="D1000" i="2"/>
  <c r="E1000" i="2"/>
  <c r="A1001" i="2"/>
  <c r="H1001" i="2" s="1"/>
  <c r="B1001" i="2"/>
  <c r="C1001" i="2"/>
  <c r="D1001" i="2"/>
  <c r="E1001" i="2"/>
  <c r="A1002" i="2"/>
  <c r="H1002" i="2" s="1"/>
  <c r="B1002" i="2"/>
  <c r="C1002" i="2"/>
  <c r="D1002" i="2"/>
  <c r="E1002" i="2"/>
  <c r="A1003" i="2"/>
  <c r="H1003" i="2" s="1"/>
  <c r="B1003" i="2"/>
  <c r="C1003" i="2"/>
  <c r="D1003" i="2"/>
  <c r="E1003" i="2"/>
  <c r="A1004" i="2"/>
  <c r="H1004" i="2" s="1"/>
  <c r="B1004" i="2"/>
  <c r="C1004" i="2"/>
  <c r="D1004" i="2"/>
  <c r="E1004" i="2"/>
  <c r="A1005" i="2"/>
  <c r="H1005" i="2" s="1"/>
  <c r="B1005" i="2"/>
  <c r="C1005" i="2"/>
  <c r="D1005" i="2"/>
  <c r="E1005" i="2"/>
  <c r="A1006" i="2"/>
  <c r="H1006" i="2" s="1"/>
  <c r="B1006" i="2"/>
  <c r="C1006" i="2"/>
  <c r="D1006" i="2"/>
  <c r="E1006" i="2"/>
  <c r="A1007" i="2"/>
  <c r="H1007" i="2" s="1"/>
  <c r="B1007" i="2"/>
  <c r="C1007" i="2"/>
  <c r="D1007" i="2"/>
  <c r="E1007" i="2"/>
  <c r="A1008" i="2"/>
  <c r="H1008" i="2" s="1"/>
  <c r="B1008" i="2"/>
  <c r="C1008" i="2"/>
  <c r="D1008" i="2"/>
  <c r="E1008" i="2"/>
  <c r="A1009" i="2"/>
  <c r="H1009" i="2" s="1"/>
  <c r="B1009" i="2"/>
  <c r="C1009" i="2"/>
  <c r="D1009" i="2"/>
  <c r="E1009" i="2"/>
  <c r="A1010" i="2"/>
  <c r="H1010" i="2" s="1"/>
  <c r="B1010" i="2"/>
  <c r="C1010" i="2"/>
  <c r="D1010" i="2"/>
  <c r="E1010" i="2"/>
  <c r="A1011" i="2"/>
  <c r="H1011" i="2" s="1"/>
  <c r="B1011" i="2"/>
  <c r="C1011" i="2"/>
  <c r="D1011" i="2"/>
  <c r="E1011" i="2"/>
  <c r="A1012" i="2"/>
  <c r="H1012" i="2" s="1"/>
  <c r="B1012" i="2"/>
  <c r="C1012" i="2"/>
  <c r="D1012" i="2"/>
  <c r="E1012" i="2"/>
  <c r="A1013" i="2"/>
  <c r="H1013" i="2" s="1"/>
  <c r="B1013" i="2"/>
  <c r="C1013" i="2"/>
  <c r="D1013" i="2"/>
  <c r="E1013" i="2"/>
  <c r="A1014" i="2"/>
  <c r="H1014" i="2" s="1"/>
  <c r="B1014" i="2"/>
  <c r="C1014" i="2"/>
  <c r="D1014" i="2"/>
  <c r="E1014" i="2"/>
  <c r="A1015" i="2"/>
  <c r="H1015" i="2" s="1"/>
  <c r="B1015" i="2"/>
  <c r="C1015" i="2"/>
  <c r="D1015" i="2"/>
  <c r="E1015" i="2"/>
  <c r="A1016" i="2"/>
  <c r="H1016" i="2" s="1"/>
  <c r="B1016" i="2"/>
  <c r="C1016" i="2"/>
  <c r="D1016" i="2"/>
  <c r="E1016" i="2"/>
  <c r="A1017" i="2"/>
  <c r="H1017" i="2" s="1"/>
  <c r="B1017" i="2"/>
  <c r="C1017" i="2"/>
  <c r="D1017" i="2"/>
  <c r="E1017" i="2"/>
  <c r="A1018" i="2"/>
  <c r="H1018" i="2" s="1"/>
  <c r="B1018" i="2"/>
  <c r="C1018" i="2"/>
  <c r="D1018" i="2"/>
  <c r="E1018" i="2"/>
  <c r="A1019" i="2"/>
  <c r="H1019" i="2" s="1"/>
  <c r="B1019" i="2"/>
  <c r="C1019" i="2"/>
  <c r="D1019" i="2"/>
  <c r="E1019" i="2"/>
  <c r="A1020" i="2"/>
  <c r="H1020" i="2" s="1"/>
  <c r="B1020" i="2"/>
  <c r="C1020" i="2"/>
  <c r="D1020" i="2"/>
  <c r="E1020" i="2"/>
  <c r="A1021" i="2"/>
  <c r="H1021" i="2" s="1"/>
  <c r="B1021" i="2"/>
  <c r="C1021" i="2"/>
  <c r="D1021" i="2"/>
  <c r="E1021" i="2"/>
  <c r="A1022" i="2"/>
  <c r="H1022" i="2" s="1"/>
  <c r="B1022" i="2"/>
  <c r="C1022" i="2"/>
  <c r="D1022" i="2"/>
  <c r="E1022" i="2"/>
  <c r="A1023" i="2"/>
  <c r="H1023" i="2" s="1"/>
  <c r="B1023" i="2"/>
  <c r="C1023" i="2"/>
  <c r="D1023" i="2"/>
  <c r="E1023" i="2"/>
  <c r="A1024" i="2"/>
  <c r="H1024" i="2" s="1"/>
  <c r="B1024" i="2"/>
  <c r="C1024" i="2"/>
  <c r="D1024" i="2"/>
  <c r="E1024" i="2"/>
  <c r="A1025" i="2"/>
  <c r="H1025" i="2" s="1"/>
  <c r="B1025" i="2"/>
  <c r="C1025" i="2"/>
  <c r="D1025" i="2"/>
  <c r="E1025" i="2"/>
  <c r="A1026" i="2"/>
  <c r="H1026" i="2" s="1"/>
  <c r="B1026" i="2"/>
  <c r="C1026" i="2"/>
  <c r="D1026" i="2"/>
  <c r="E1026" i="2"/>
  <c r="A1027" i="2"/>
  <c r="H1027" i="2" s="1"/>
  <c r="B1027" i="2"/>
  <c r="C1027" i="2"/>
  <c r="D1027" i="2"/>
  <c r="E1027" i="2"/>
  <c r="A1028" i="2"/>
  <c r="H1028" i="2" s="1"/>
  <c r="B1028" i="2"/>
  <c r="C1028" i="2"/>
  <c r="D1028" i="2"/>
  <c r="E1028" i="2"/>
  <c r="A1029" i="2"/>
  <c r="H1029" i="2" s="1"/>
  <c r="B1029" i="2"/>
  <c r="C1029" i="2"/>
  <c r="D1029" i="2"/>
  <c r="E1029" i="2"/>
  <c r="A1030" i="2"/>
  <c r="H1030" i="2" s="1"/>
  <c r="B1030" i="2"/>
  <c r="C1030" i="2"/>
  <c r="D1030" i="2"/>
  <c r="E1030" i="2"/>
  <c r="A1031" i="2"/>
  <c r="H1031" i="2" s="1"/>
  <c r="B1031" i="2"/>
  <c r="C1031" i="2"/>
  <c r="D1031" i="2"/>
  <c r="E1031" i="2"/>
  <c r="A1032" i="2"/>
  <c r="H1032" i="2" s="1"/>
  <c r="B1032" i="2"/>
  <c r="C1032" i="2"/>
  <c r="D1032" i="2"/>
  <c r="E1032" i="2"/>
  <c r="A1033" i="2"/>
  <c r="H1033" i="2" s="1"/>
  <c r="B1033" i="2"/>
  <c r="C1033" i="2"/>
  <c r="D1033" i="2"/>
  <c r="E1033" i="2"/>
  <c r="A1034" i="2"/>
  <c r="H1034" i="2" s="1"/>
  <c r="B1034" i="2"/>
  <c r="C1034" i="2"/>
  <c r="D1034" i="2"/>
  <c r="E1034" i="2"/>
  <c r="A1035" i="2"/>
  <c r="H1035" i="2" s="1"/>
  <c r="B1035" i="2"/>
  <c r="C1035" i="2"/>
  <c r="D1035" i="2"/>
  <c r="E1035" i="2"/>
  <c r="A1036" i="2"/>
  <c r="H1036" i="2" s="1"/>
  <c r="B1036" i="2"/>
  <c r="C1036" i="2"/>
  <c r="D1036" i="2"/>
  <c r="E1036" i="2"/>
  <c r="A1037" i="2"/>
  <c r="H1037" i="2" s="1"/>
  <c r="B1037" i="2"/>
  <c r="C1037" i="2"/>
  <c r="D1037" i="2"/>
  <c r="E1037" i="2"/>
  <c r="A1038" i="2"/>
  <c r="H1038" i="2" s="1"/>
  <c r="B1038" i="2"/>
  <c r="C1038" i="2"/>
  <c r="D1038" i="2"/>
  <c r="E1038" i="2"/>
  <c r="A1039" i="2"/>
  <c r="H1039" i="2" s="1"/>
  <c r="B1039" i="2"/>
  <c r="C1039" i="2"/>
  <c r="D1039" i="2"/>
  <c r="E1039" i="2"/>
  <c r="A1040" i="2"/>
  <c r="H1040" i="2" s="1"/>
  <c r="B1040" i="2"/>
  <c r="C1040" i="2"/>
  <c r="D1040" i="2"/>
  <c r="E1040" i="2"/>
  <c r="A1041" i="2"/>
  <c r="H1041" i="2" s="1"/>
  <c r="B1041" i="2"/>
  <c r="C1041" i="2"/>
  <c r="D1041" i="2"/>
  <c r="E1041" i="2"/>
  <c r="A1042" i="2"/>
  <c r="H1042" i="2" s="1"/>
  <c r="B1042" i="2"/>
  <c r="C1042" i="2"/>
  <c r="D1042" i="2"/>
  <c r="E1042" i="2"/>
  <c r="A1043" i="2"/>
  <c r="H1043" i="2" s="1"/>
  <c r="B1043" i="2"/>
  <c r="C1043" i="2"/>
  <c r="D1043" i="2"/>
  <c r="E1043" i="2"/>
  <c r="A1044" i="2"/>
  <c r="H1044" i="2" s="1"/>
  <c r="B1044" i="2"/>
  <c r="C1044" i="2"/>
  <c r="D1044" i="2"/>
  <c r="E1044" i="2"/>
  <c r="A1045" i="2"/>
  <c r="H1045" i="2" s="1"/>
  <c r="B1045" i="2"/>
  <c r="C1045" i="2"/>
  <c r="D1045" i="2"/>
  <c r="E1045" i="2"/>
  <c r="A1046" i="2"/>
  <c r="H1046" i="2" s="1"/>
  <c r="B1046" i="2"/>
  <c r="C1046" i="2"/>
  <c r="D1046" i="2"/>
  <c r="E1046" i="2"/>
  <c r="A1047" i="2"/>
  <c r="H1047" i="2" s="1"/>
  <c r="B1047" i="2"/>
  <c r="C1047" i="2"/>
  <c r="D1047" i="2"/>
  <c r="E1047" i="2"/>
  <c r="A1048" i="2"/>
  <c r="H1048" i="2" s="1"/>
  <c r="B1048" i="2"/>
  <c r="C1048" i="2"/>
  <c r="D1048" i="2"/>
  <c r="E1048" i="2"/>
  <c r="A1049" i="2"/>
  <c r="H1049" i="2" s="1"/>
  <c r="B1049" i="2"/>
  <c r="C1049" i="2"/>
  <c r="D1049" i="2"/>
  <c r="E1049" i="2"/>
  <c r="A1050" i="2"/>
  <c r="H1050" i="2" s="1"/>
  <c r="B1050" i="2"/>
  <c r="C1050" i="2"/>
  <c r="D1050" i="2"/>
  <c r="E1050" i="2"/>
  <c r="A1051" i="2"/>
  <c r="H1051" i="2" s="1"/>
  <c r="B1051" i="2"/>
  <c r="C1051" i="2"/>
  <c r="D1051" i="2"/>
  <c r="E1051" i="2"/>
  <c r="A1052" i="2"/>
  <c r="H1052" i="2" s="1"/>
  <c r="B1052" i="2"/>
  <c r="C1052" i="2"/>
  <c r="D1052" i="2"/>
  <c r="E1052" i="2"/>
  <c r="A1053" i="2"/>
  <c r="H1053" i="2" s="1"/>
  <c r="B1053" i="2"/>
  <c r="C1053" i="2"/>
  <c r="D1053" i="2"/>
  <c r="E1053" i="2"/>
  <c r="A1054" i="2"/>
  <c r="H1054" i="2" s="1"/>
  <c r="B1054" i="2"/>
  <c r="C1054" i="2"/>
  <c r="D1054" i="2"/>
  <c r="E1054" i="2"/>
  <c r="A1055" i="2"/>
  <c r="H1055" i="2" s="1"/>
  <c r="B1055" i="2"/>
  <c r="C1055" i="2"/>
  <c r="D1055" i="2"/>
  <c r="E1055" i="2"/>
  <c r="A1056" i="2"/>
  <c r="H1056" i="2" s="1"/>
  <c r="B1056" i="2"/>
  <c r="C1056" i="2"/>
  <c r="D1056" i="2"/>
  <c r="E1056" i="2"/>
  <c r="A1057" i="2"/>
  <c r="H1057" i="2" s="1"/>
  <c r="B1057" i="2"/>
  <c r="C1057" i="2"/>
  <c r="D1057" i="2"/>
  <c r="E1057" i="2"/>
  <c r="A1058" i="2"/>
  <c r="H1058" i="2" s="1"/>
  <c r="B1058" i="2"/>
  <c r="C1058" i="2"/>
  <c r="D1058" i="2"/>
  <c r="E1058" i="2"/>
  <c r="A1059" i="2"/>
  <c r="H1059" i="2" s="1"/>
  <c r="B1059" i="2"/>
  <c r="C1059" i="2"/>
  <c r="D1059" i="2"/>
  <c r="E1059" i="2"/>
  <c r="A1060" i="2"/>
  <c r="H1060" i="2" s="1"/>
  <c r="B1060" i="2"/>
  <c r="C1060" i="2"/>
  <c r="D1060" i="2"/>
  <c r="E1060" i="2"/>
  <c r="A1061" i="2"/>
  <c r="H1061" i="2" s="1"/>
  <c r="B1061" i="2"/>
  <c r="C1061" i="2"/>
  <c r="D1061" i="2"/>
  <c r="E1061" i="2"/>
  <c r="A1062" i="2"/>
  <c r="H1062" i="2" s="1"/>
  <c r="B1062" i="2"/>
  <c r="C1062" i="2"/>
  <c r="D1062" i="2"/>
  <c r="E1062" i="2"/>
  <c r="A1063" i="2"/>
  <c r="H1063" i="2" s="1"/>
  <c r="B1063" i="2"/>
  <c r="C1063" i="2"/>
  <c r="D1063" i="2"/>
  <c r="E1063" i="2"/>
  <c r="A1064" i="2"/>
  <c r="H1064" i="2" s="1"/>
  <c r="B1064" i="2"/>
  <c r="C1064" i="2"/>
  <c r="D1064" i="2"/>
  <c r="E1064" i="2"/>
  <c r="A1065" i="2"/>
  <c r="H1065" i="2" s="1"/>
  <c r="B1065" i="2"/>
  <c r="C1065" i="2"/>
  <c r="D1065" i="2"/>
  <c r="E1065" i="2"/>
  <c r="A1066" i="2"/>
  <c r="H1066" i="2" s="1"/>
  <c r="B1066" i="2"/>
  <c r="C1066" i="2"/>
  <c r="D1066" i="2"/>
  <c r="E1066" i="2"/>
  <c r="A1067" i="2"/>
  <c r="H1067" i="2" s="1"/>
  <c r="B1067" i="2"/>
  <c r="C1067" i="2"/>
  <c r="D1067" i="2"/>
  <c r="E1067" i="2"/>
  <c r="A1068" i="2"/>
  <c r="H1068" i="2" s="1"/>
  <c r="B1068" i="2"/>
  <c r="C1068" i="2"/>
  <c r="D1068" i="2"/>
  <c r="E1068" i="2"/>
  <c r="A1069" i="2"/>
  <c r="H1069" i="2" s="1"/>
  <c r="B1069" i="2"/>
  <c r="C1069" i="2"/>
  <c r="D1069" i="2"/>
  <c r="E1069" i="2"/>
  <c r="A1070" i="2"/>
  <c r="H1070" i="2" s="1"/>
  <c r="B1070" i="2"/>
  <c r="C1070" i="2"/>
  <c r="D1070" i="2"/>
  <c r="E1070" i="2"/>
  <c r="A1071" i="2"/>
  <c r="H1071" i="2" s="1"/>
  <c r="B1071" i="2"/>
  <c r="C1071" i="2"/>
  <c r="D1071" i="2"/>
  <c r="E1071" i="2"/>
  <c r="A1072" i="2"/>
  <c r="H1072" i="2" s="1"/>
  <c r="B1072" i="2"/>
  <c r="C1072" i="2"/>
  <c r="D1072" i="2"/>
  <c r="E1072" i="2"/>
  <c r="A1073" i="2"/>
  <c r="H1073" i="2" s="1"/>
  <c r="B1073" i="2"/>
  <c r="C1073" i="2"/>
  <c r="D1073" i="2"/>
  <c r="E1073" i="2"/>
  <c r="A1074" i="2"/>
  <c r="H1074" i="2" s="1"/>
  <c r="B1074" i="2"/>
  <c r="C1074" i="2"/>
  <c r="D1074" i="2"/>
  <c r="E1074" i="2"/>
  <c r="A1075" i="2"/>
  <c r="H1075" i="2" s="1"/>
  <c r="B1075" i="2"/>
  <c r="C1075" i="2"/>
  <c r="D1075" i="2"/>
  <c r="E1075" i="2"/>
  <c r="A1076" i="2"/>
  <c r="H1076" i="2" s="1"/>
  <c r="B1076" i="2"/>
  <c r="C1076" i="2"/>
  <c r="D1076" i="2"/>
  <c r="E1076" i="2"/>
  <c r="A1077" i="2"/>
  <c r="H1077" i="2" s="1"/>
  <c r="B1077" i="2"/>
  <c r="C1077" i="2"/>
  <c r="D1077" i="2"/>
  <c r="E1077" i="2"/>
  <c r="A1078" i="2"/>
  <c r="H1078" i="2" s="1"/>
  <c r="B1078" i="2"/>
  <c r="C1078" i="2"/>
  <c r="D1078" i="2"/>
  <c r="E1078" i="2"/>
  <c r="A1079" i="2"/>
  <c r="H1079" i="2" s="1"/>
  <c r="B1079" i="2"/>
  <c r="C1079" i="2"/>
  <c r="D1079" i="2"/>
  <c r="E1079" i="2"/>
  <c r="A1080" i="2"/>
  <c r="H1080" i="2" s="1"/>
  <c r="B1080" i="2"/>
  <c r="C1080" i="2"/>
  <c r="D1080" i="2"/>
  <c r="E1080" i="2"/>
  <c r="A1081" i="2"/>
  <c r="H1081" i="2" s="1"/>
  <c r="B1081" i="2"/>
  <c r="C1081" i="2"/>
  <c r="D1081" i="2"/>
  <c r="E1081" i="2"/>
  <c r="A1082" i="2"/>
  <c r="H1082" i="2" s="1"/>
  <c r="B1082" i="2"/>
  <c r="C1082" i="2"/>
  <c r="D1082" i="2"/>
  <c r="E1082" i="2"/>
  <c r="A1083" i="2"/>
  <c r="H1083" i="2" s="1"/>
  <c r="B1083" i="2"/>
  <c r="C1083" i="2"/>
  <c r="D1083" i="2"/>
  <c r="E1083" i="2"/>
  <c r="A1084" i="2"/>
  <c r="H1084" i="2" s="1"/>
  <c r="B1084" i="2"/>
  <c r="C1084" i="2"/>
  <c r="D1084" i="2"/>
  <c r="E1084" i="2"/>
  <c r="A1085" i="2"/>
  <c r="H1085" i="2" s="1"/>
  <c r="B1085" i="2"/>
  <c r="C1085" i="2"/>
  <c r="D1085" i="2"/>
  <c r="E1085" i="2"/>
  <c r="A1086" i="2"/>
  <c r="H1086" i="2" s="1"/>
  <c r="B1086" i="2"/>
  <c r="C1086" i="2"/>
  <c r="D1086" i="2"/>
  <c r="E1086" i="2"/>
  <c r="A1087" i="2"/>
  <c r="H1087" i="2" s="1"/>
  <c r="B1087" i="2"/>
  <c r="C1087" i="2"/>
  <c r="D1087" i="2"/>
  <c r="E1087" i="2"/>
  <c r="A1088" i="2"/>
  <c r="H1088" i="2" s="1"/>
  <c r="B1088" i="2"/>
  <c r="C1088" i="2"/>
  <c r="D1088" i="2"/>
  <c r="E1088" i="2"/>
  <c r="A1089" i="2"/>
  <c r="H1089" i="2" s="1"/>
  <c r="B1089" i="2"/>
  <c r="C1089" i="2"/>
  <c r="D1089" i="2"/>
  <c r="E1089" i="2"/>
  <c r="A1090" i="2"/>
  <c r="H1090" i="2" s="1"/>
  <c r="B1090" i="2"/>
  <c r="C1090" i="2"/>
  <c r="D1090" i="2"/>
  <c r="E1090" i="2"/>
  <c r="A1091" i="2"/>
  <c r="H1091" i="2" s="1"/>
  <c r="B1091" i="2"/>
  <c r="C1091" i="2"/>
  <c r="D1091" i="2"/>
  <c r="E1091" i="2"/>
  <c r="A1092" i="2"/>
  <c r="H1092" i="2" s="1"/>
  <c r="B1092" i="2"/>
  <c r="C1092" i="2"/>
  <c r="D1092" i="2"/>
  <c r="E1092" i="2"/>
  <c r="A1093" i="2"/>
  <c r="H1093" i="2" s="1"/>
  <c r="B1093" i="2"/>
  <c r="C1093" i="2"/>
  <c r="D1093" i="2"/>
  <c r="E1093" i="2"/>
  <c r="A1094" i="2"/>
  <c r="H1094" i="2" s="1"/>
  <c r="B1094" i="2"/>
  <c r="C1094" i="2"/>
  <c r="D1094" i="2"/>
  <c r="E1094" i="2"/>
  <c r="A1095" i="2"/>
  <c r="H1095" i="2" s="1"/>
  <c r="B1095" i="2"/>
  <c r="C1095" i="2"/>
  <c r="D1095" i="2"/>
  <c r="E1095" i="2"/>
  <c r="A1096" i="2"/>
  <c r="H1096" i="2" s="1"/>
  <c r="B1096" i="2"/>
  <c r="C1096" i="2"/>
  <c r="D1096" i="2"/>
  <c r="E1096" i="2"/>
  <c r="A1097" i="2"/>
  <c r="H1097" i="2" s="1"/>
  <c r="B1097" i="2"/>
  <c r="C1097" i="2"/>
  <c r="D1097" i="2"/>
  <c r="E1097" i="2"/>
  <c r="A1098" i="2"/>
  <c r="H1098" i="2" s="1"/>
  <c r="B1098" i="2"/>
  <c r="C1098" i="2"/>
  <c r="D1098" i="2"/>
  <c r="E1098" i="2"/>
  <c r="A1099" i="2"/>
  <c r="H1099" i="2" s="1"/>
  <c r="B1099" i="2"/>
  <c r="C1099" i="2"/>
  <c r="D1099" i="2"/>
  <c r="E1099" i="2"/>
  <c r="A1100" i="2"/>
  <c r="H1100" i="2" s="1"/>
  <c r="B1100" i="2"/>
  <c r="C1100" i="2"/>
  <c r="D1100" i="2"/>
  <c r="E1100" i="2"/>
  <c r="A1101" i="2"/>
  <c r="H1101" i="2" s="1"/>
  <c r="B1101" i="2"/>
  <c r="C1101" i="2"/>
  <c r="D1101" i="2"/>
  <c r="E1101" i="2"/>
  <c r="A1102" i="2"/>
  <c r="H1102" i="2" s="1"/>
  <c r="B1102" i="2"/>
  <c r="C1102" i="2"/>
  <c r="D1102" i="2"/>
  <c r="E1102" i="2"/>
  <c r="A1103" i="2"/>
  <c r="H1103" i="2" s="1"/>
  <c r="B1103" i="2"/>
  <c r="C1103" i="2"/>
  <c r="D1103" i="2"/>
  <c r="E1103" i="2"/>
  <c r="A1104" i="2"/>
  <c r="H1104" i="2" s="1"/>
  <c r="B1104" i="2"/>
  <c r="C1104" i="2"/>
  <c r="D1104" i="2"/>
  <c r="E1104" i="2"/>
  <c r="A1105" i="2"/>
  <c r="H1105" i="2" s="1"/>
  <c r="B1105" i="2"/>
  <c r="C1105" i="2"/>
  <c r="D1105" i="2"/>
  <c r="E1105" i="2"/>
  <c r="A1106" i="2"/>
  <c r="H1106" i="2" s="1"/>
  <c r="B1106" i="2"/>
  <c r="C1106" i="2"/>
  <c r="D1106" i="2"/>
  <c r="E1106" i="2"/>
  <c r="A1107" i="2"/>
  <c r="H1107" i="2" s="1"/>
  <c r="B1107" i="2"/>
  <c r="C1107" i="2"/>
  <c r="D1107" i="2"/>
  <c r="E1107" i="2"/>
  <c r="A1108" i="2"/>
  <c r="H1108" i="2" s="1"/>
  <c r="B1108" i="2"/>
  <c r="C1108" i="2"/>
  <c r="D1108" i="2"/>
  <c r="E1108" i="2"/>
  <c r="A1109" i="2"/>
  <c r="H1109" i="2" s="1"/>
  <c r="B1109" i="2"/>
  <c r="C1109" i="2"/>
  <c r="D1109" i="2"/>
  <c r="E1109" i="2"/>
  <c r="A1110" i="2"/>
  <c r="H1110" i="2" s="1"/>
  <c r="B1110" i="2"/>
  <c r="C1110" i="2"/>
  <c r="D1110" i="2"/>
  <c r="E1110" i="2"/>
  <c r="A1111" i="2"/>
  <c r="H1111" i="2" s="1"/>
  <c r="B1111" i="2"/>
  <c r="C1111" i="2"/>
  <c r="D1111" i="2"/>
  <c r="E1111" i="2"/>
  <c r="A1112" i="2"/>
  <c r="H1112" i="2" s="1"/>
  <c r="B1112" i="2"/>
  <c r="C1112" i="2"/>
  <c r="D1112" i="2"/>
  <c r="E1112" i="2"/>
  <c r="A1113" i="2"/>
  <c r="H1113" i="2" s="1"/>
  <c r="B1113" i="2"/>
  <c r="C1113" i="2"/>
  <c r="D1113" i="2"/>
  <c r="E1113" i="2"/>
  <c r="A1114" i="2"/>
  <c r="H1114" i="2" s="1"/>
  <c r="B1114" i="2"/>
  <c r="C1114" i="2"/>
  <c r="D1114" i="2"/>
  <c r="E1114" i="2"/>
  <c r="A1115" i="2"/>
  <c r="H1115" i="2" s="1"/>
  <c r="B1115" i="2"/>
  <c r="C1115" i="2"/>
  <c r="D1115" i="2"/>
  <c r="E1115" i="2"/>
  <c r="A1116" i="2"/>
  <c r="H1116" i="2" s="1"/>
  <c r="B1116" i="2"/>
  <c r="C1116" i="2"/>
  <c r="D1116" i="2"/>
  <c r="E1116" i="2"/>
  <c r="A1117" i="2"/>
  <c r="H1117" i="2" s="1"/>
  <c r="B1117" i="2"/>
  <c r="C1117" i="2"/>
  <c r="D1117" i="2"/>
  <c r="E1117" i="2"/>
  <c r="A1118" i="2"/>
  <c r="H1118" i="2" s="1"/>
  <c r="B1118" i="2"/>
  <c r="C1118" i="2"/>
  <c r="D1118" i="2"/>
  <c r="E1118" i="2"/>
  <c r="A1119" i="2"/>
  <c r="H1119" i="2" s="1"/>
  <c r="B1119" i="2"/>
  <c r="C1119" i="2"/>
  <c r="D1119" i="2"/>
  <c r="E1119" i="2"/>
  <c r="A1120" i="2"/>
  <c r="H1120" i="2" s="1"/>
  <c r="B1120" i="2"/>
  <c r="C1120" i="2"/>
  <c r="D1120" i="2"/>
  <c r="E1120" i="2"/>
  <c r="A1121" i="2"/>
  <c r="H1121" i="2" s="1"/>
  <c r="B1121" i="2"/>
  <c r="C1121" i="2"/>
  <c r="D1121" i="2"/>
  <c r="E1121" i="2"/>
  <c r="A1122" i="2"/>
  <c r="H1122" i="2" s="1"/>
  <c r="B1122" i="2"/>
  <c r="C1122" i="2"/>
  <c r="D1122" i="2"/>
  <c r="E1122" i="2"/>
  <c r="A1123" i="2"/>
  <c r="H1123" i="2" s="1"/>
  <c r="B1123" i="2"/>
  <c r="C1123" i="2"/>
  <c r="D1123" i="2"/>
  <c r="E1123" i="2"/>
  <c r="A1124" i="2"/>
  <c r="H1124" i="2" s="1"/>
  <c r="B1124" i="2"/>
  <c r="C1124" i="2"/>
  <c r="D1124" i="2"/>
  <c r="E1124" i="2"/>
  <c r="A1125" i="2"/>
  <c r="H1125" i="2" s="1"/>
  <c r="B1125" i="2"/>
  <c r="C1125" i="2"/>
  <c r="D1125" i="2"/>
  <c r="E1125" i="2"/>
  <c r="A1126" i="2"/>
  <c r="H1126" i="2" s="1"/>
  <c r="B1126" i="2"/>
  <c r="C1126" i="2"/>
  <c r="D1126" i="2"/>
  <c r="E1126" i="2"/>
  <c r="A1127" i="2"/>
  <c r="H1127" i="2" s="1"/>
  <c r="B1127" i="2"/>
  <c r="C1127" i="2"/>
  <c r="D1127" i="2"/>
  <c r="E1127" i="2"/>
  <c r="A1128" i="2"/>
  <c r="H1128" i="2" s="1"/>
  <c r="B1128" i="2"/>
  <c r="C1128" i="2"/>
  <c r="D1128" i="2"/>
  <c r="E1128" i="2"/>
  <c r="A1129" i="2"/>
  <c r="H1129" i="2" s="1"/>
  <c r="B1129" i="2"/>
  <c r="C1129" i="2"/>
  <c r="D1129" i="2"/>
  <c r="E1129" i="2"/>
  <c r="A1130" i="2"/>
  <c r="H1130" i="2" s="1"/>
  <c r="B1130" i="2"/>
  <c r="C1130" i="2"/>
  <c r="D1130" i="2"/>
  <c r="E1130" i="2"/>
  <c r="A1131" i="2"/>
  <c r="H1131" i="2" s="1"/>
  <c r="B1131" i="2"/>
  <c r="C1131" i="2"/>
  <c r="D1131" i="2"/>
  <c r="E1131" i="2"/>
  <c r="A1132" i="2"/>
  <c r="H1132" i="2" s="1"/>
  <c r="B1132" i="2"/>
  <c r="C1132" i="2"/>
  <c r="D1132" i="2"/>
  <c r="E1132" i="2"/>
  <c r="A1133" i="2"/>
  <c r="H1133" i="2" s="1"/>
  <c r="B1133" i="2"/>
  <c r="C1133" i="2"/>
  <c r="D1133" i="2"/>
  <c r="E1133" i="2"/>
  <c r="A1134" i="2"/>
  <c r="H1134" i="2" s="1"/>
  <c r="B1134" i="2"/>
  <c r="C1134" i="2"/>
  <c r="D1134" i="2"/>
  <c r="E1134" i="2"/>
  <c r="A1135" i="2"/>
  <c r="H1135" i="2" s="1"/>
  <c r="B1135" i="2"/>
  <c r="C1135" i="2"/>
  <c r="D1135" i="2"/>
  <c r="E1135" i="2"/>
  <c r="A1136" i="2"/>
  <c r="H1136" i="2" s="1"/>
  <c r="B1136" i="2"/>
  <c r="C1136" i="2"/>
  <c r="D1136" i="2"/>
  <c r="E1136" i="2"/>
  <c r="A1137" i="2"/>
  <c r="H1137" i="2" s="1"/>
  <c r="B1137" i="2"/>
  <c r="C1137" i="2"/>
  <c r="D1137" i="2"/>
  <c r="E1137" i="2"/>
  <c r="A1138" i="2"/>
  <c r="H1138" i="2" s="1"/>
  <c r="B1138" i="2"/>
  <c r="C1138" i="2"/>
  <c r="D1138" i="2"/>
  <c r="E1138" i="2"/>
  <c r="A1139" i="2"/>
  <c r="H1139" i="2" s="1"/>
  <c r="B1139" i="2"/>
  <c r="C1139" i="2"/>
  <c r="D1139" i="2"/>
  <c r="E1139" i="2"/>
  <c r="A1140" i="2"/>
  <c r="H1140" i="2" s="1"/>
  <c r="B1140" i="2"/>
  <c r="C1140" i="2"/>
  <c r="D1140" i="2"/>
  <c r="E1140" i="2"/>
  <c r="A1141" i="2"/>
  <c r="H1141" i="2" s="1"/>
  <c r="B1141" i="2"/>
  <c r="C1141" i="2"/>
  <c r="D1141" i="2"/>
  <c r="E1141" i="2"/>
  <c r="A1142" i="2"/>
  <c r="H1142" i="2" s="1"/>
  <c r="B1142" i="2"/>
  <c r="C1142" i="2"/>
  <c r="D1142" i="2"/>
  <c r="E1142" i="2"/>
  <c r="A1143" i="2"/>
  <c r="H1143" i="2" s="1"/>
  <c r="B1143" i="2"/>
  <c r="C1143" i="2"/>
  <c r="D1143" i="2"/>
  <c r="E1143" i="2"/>
  <c r="A1144" i="2"/>
  <c r="H1144" i="2" s="1"/>
  <c r="B1144" i="2"/>
  <c r="C1144" i="2"/>
  <c r="D1144" i="2"/>
  <c r="E1144" i="2"/>
  <c r="A1145" i="2"/>
  <c r="H1145" i="2" s="1"/>
  <c r="B1145" i="2"/>
  <c r="C1145" i="2"/>
  <c r="D1145" i="2"/>
  <c r="E1145" i="2"/>
  <c r="A1146" i="2"/>
  <c r="H1146" i="2" s="1"/>
  <c r="B1146" i="2"/>
  <c r="C1146" i="2"/>
  <c r="D1146" i="2"/>
  <c r="E1146" i="2"/>
  <c r="A1147" i="2"/>
  <c r="H1147" i="2" s="1"/>
  <c r="B1147" i="2"/>
  <c r="C1147" i="2"/>
  <c r="D1147" i="2"/>
  <c r="E1147" i="2"/>
  <c r="A1148" i="2"/>
  <c r="H1148" i="2" s="1"/>
  <c r="B1148" i="2"/>
  <c r="C1148" i="2"/>
  <c r="D1148" i="2"/>
  <c r="E1148" i="2"/>
  <c r="A1149" i="2"/>
  <c r="H1149" i="2" s="1"/>
  <c r="B1149" i="2"/>
  <c r="C1149" i="2"/>
  <c r="D1149" i="2"/>
  <c r="E1149" i="2"/>
  <c r="A1150" i="2"/>
  <c r="H1150" i="2" s="1"/>
  <c r="B1150" i="2"/>
  <c r="C1150" i="2"/>
  <c r="D1150" i="2"/>
  <c r="E1150" i="2"/>
  <c r="A1151" i="2"/>
  <c r="H1151" i="2" s="1"/>
  <c r="B1151" i="2"/>
  <c r="C1151" i="2"/>
  <c r="D1151" i="2"/>
  <c r="E1151" i="2"/>
  <c r="A1152" i="2"/>
  <c r="H1152" i="2" s="1"/>
  <c r="B1152" i="2"/>
  <c r="C1152" i="2"/>
  <c r="D1152" i="2"/>
  <c r="E1152" i="2"/>
  <c r="A1153" i="2"/>
  <c r="H1153" i="2" s="1"/>
  <c r="B1153" i="2"/>
  <c r="C1153" i="2"/>
  <c r="D1153" i="2"/>
  <c r="E1153" i="2"/>
  <c r="A1154" i="2"/>
  <c r="H1154" i="2" s="1"/>
  <c r="B1154" i="2"/>
  <c r="C1154" i="2"/>
  <c r="D1154" i="2"/>
  <c r="E1154" i="2"/>
  <c r="A1155" i="2"/>
  <c r="H1155" i="2" s="1"/>
  <c r="B1155" i="2"/>
  <c r="C1155" i="2"/>
  <c r="D1155" i="2"/>
  <c r="E1155" i="2"/>
  <c r="A1156" i="2"/>
  <c r="H1156" i="2" s="1"/>
  <c r="B1156" i="2"/>
  <c r="C1156" i="2"/>
  <c r="D1156" i="2"/>
  <c r="E1156" i="2"/>
  <c r="A1157" i="2"/>
  <c r="H1157" i="2" s="1"/>
  <c r="B1157" i="2"/>
  <c r="C1157" i="2"/>
  <c r="D1157" i="2"/>
  <c r="E1157" i="2"/>
  <c r="A1158" i="2"/>
  <c r="H1158" i="2" s="1"/>
  <c r="B1158" i="2"/>
  <c r="C1158" i="2"/>
  <c r="D1158" i="2"/>
  <c r="E1158" i="2"/>
  <c r="A1159" i="2"/>
  <c r="H1159" i="2" s="1"/>
  <c r="B1159" i="2"/>
  <c r="C1159" i="2"/>
  <c r="D1159" i="2"/>
  <c r="E1159" i="2"/>
  <c r="A1160" i="2"/>
  <c r="H1160" i="2" s="1"/>
  <c r="B1160" i="2"/>
  <c r="C1160" i="2"/>
  <c r="D1160" i="2"/>
  <c r="E1160" i="2"/>
  <c r="A1161" i="2"/>
  <c r="H1161" i="2" s="1"/>
  <c r="B1161" i="2"/>
  <c r="C1161" i="2"/>
  <c r="D1161" i="2"/>
  <c r="E1161" i="2"/>
  <c r="A1162" i="2"/>
  <c r="H1162" i="2" s="1"/>
  <c r="B1162" i="2"/>
  <c r="C1162" i="2"/>
  <c r="D1162" i="2"/>
  <c r="E1162" i="2"/>
  <c r="A1163" i="2"/>
  <c r="H1163" i="2" s="1"/>
  <c r="B1163" i="2"/>
  <c r="C1163" i="2"/>
  <c r="D1163" i="2"/>
  <c r="E1163" i="2"/>
  <c r="A1164" i="2"/>
  <c r="H1164" i="2" s="1"/>
  <c r="B1164" i="2"/>
  <c r="C1164" i="2"/>
  <c r="D1164" i="2"/>
  <c r="E1164" i="2"/>
  <c r="A1165" i="2"/>
  <c r="H1165" i="2" s="1"/>
  <c r="B1165" i="2"/>
  <c r="C1165" i="2"/>
  <c r="D1165" i="2"/>
  <c r="E1165" i="2"/>
  <c r="A1166" i="2"/>
  <c r="H1166" i="2" s="1"/>
  <c r="B1166" i="2"/>
  <c r="C1166" i="2"/>
  <c r="D1166" i="2"/>
  <c r="E1166" i="2"/>
  <c r="A1167" i="2"/>
  <c r="H1167" i="2" s="1"/>
  <c r="B1167" i="2"/>
  <c r="C1167" i="2"/>
  <c r="D1167" i="2"/>
  <c r="E1167" i="2"/>
  <c r="A1168" i="2"/>
  <c r="H1168" i="2" s="1"/>
  <c r="B1168" i="2"/>
  <c r="C1168" i="2"/>
  <c r="D1168" i="2"/>
  <c r="E1168" i="2"/>
  <c r="A1169" i="2"/>
  <c r="H1169" i="2" s="1"/>
  <c r="B1169" i="2"/>
  <c r="C1169" i="2"/>
  <c r="D1169" i="2"/>
  <c r="E1169" i="2"/>
  <c r="A1170" i="2"/>
  <c r="H1170" i="2" s="1"/>
  <c r="B1170" i="2"/>
  <c r="C1170" i="2"/>
  <c r="D1170" i="2"/>
  <c r="E1170" i="2"/>
  <c r="A1171" i="2"/>
  <c r="H1171" i="2" s="1"/>
  <c r="B1171" i="2"/>
  <c r="C1171" i="2"/>
  <c r="D1171" i="2"/>
  <c r="E1171" i="2"/>
  <c r="A1172" i="2"/>
  <c r="H1172" i="2" s="1"/>
  <c r="B1172" i="2"/>
  <c r="C1172" i="2"/>
  <c r="D1172" i="2"/>
  <c r="E1172" i="2"/>
  <c r="A1173" i="2"/>
  <c r="H1173" i="2" s="1"/>
  <c r="B1173" i="2"/>
  <c r="C1173" i="2"/>
  <c r="D1173" i="2"/>
  <c r="E1173" i="2"/>
  <c r="A1174" i="2"/>
  <c r="H1174" i="2" s="1"/>
  <c r="B1174" i="2"/>
  <c r="C1174" i="2"/>
  <c r="D1174" i="2"/>
  <c r="E1174" i="2"/>
  <c r="A1175" i="2"/>
  <c r="H1175" i="2" s="1"/>
  <c r="B1175" i="2"/>
  <c r="C1175" i="2"/>
  <c r="D1175" i="2"/>
  <c r="E1175" i="2"/>
  <c r="A1176" i="2"/>
  <c r="H1176" i="2" s="1"/>
  <c r="B1176" i="2"/>
  <c r="C1176" i="2"/>
  <c r="D1176" i="2"/>
  <c r="E1176" i="2"/>
  <c r="A1177" i="2"/>
  <c r="H1177" i="2" s="1"/>
  <c r="B1177" i="2"/>
  <c r="C1177" i="2"/>
  <c r="D1177" i="2"/>
  <c r="E1177" i="2"/>
  <c r="A1178" i="2"/>
  <c r="H1178" i="2" s="1"/>
  <c r="B1178" i="2"/>
  <c r="C1178" i="2"/>
  <c r="D1178" i="2"/>
  <c r="E1178" i="2"/>
  <c r="A1179" i="2"/>
  <c r="H1179" i="2" s="1"/>
  <c r="B1179" i="2"/>
  <c r="C1179" i="2"/>
  <c r="D1179" i="2"/>
  <c r="E1179" i="2"/>
  <c r="A1180" i="2"/>
  <c r="H1180" i="2" s="1"/>
  <c r="B1180" i="2"/>
  <c r="C1180" i="2"/>
  <c r="D1180" i="2"/>
  <c r="E1180" i="2"/>
  <c r="A1181" i="2"/>
  <c r="H1181" i="2" s="1"/>
  <c r="B1181" i="2"/>
  <c r="C1181" i="2"/>
  <c r="D1181" i="2"/>
  <c r="E1181" i="2"/>
  <c r="A1182" i="2"/>
  <c r="H1182" i="2" s="1"/>
  <c r="B1182" i="2"/>
  <c r="C1182" i="2"/>
  <c r="D1182" i="2"/>
  <c r="E1182" i="2"/>
  <c r="A1183" i="2"/>
  <c r="H1183" i="2" s="1"/>
  <c r="B1183" i="2"/>
  <c r="C1183" i="2"/>
  <c r="D1183" i="2"/>
  <c r="E1183" i="2"/>
  <c r="A1184" i="2"/>
  <c r="H1184" i="2" s="1"/>
  <c r="B1184" i="2"/>
  <c r="C1184" i="2"/>
  <c r="D1184" i="2"/>
  <c r="E1184" i="2"/>
  <c r="A1185" i="2"/>
  <c r="H1185" i="2" s="1"/>
  <c r="B1185" i="2"/>
  <c r="C1185" i="2"/>
  <c r="D1185" i="2"/>
  <c r="E1185" i="2"/>
  <c r="A1186" i="2"/>
  <c r="H1186" i="2" s="1"/>
  <c r="B1186" i="2"/>
  <c r="C1186" i="2"/>
  <c r="D1186" i="2"/>
  <c r="E1186" i="2"/>
  <c r="A1187" i="2"/>
  <c r="H1187" i="2" s="1"/>
  <c r="B1187" i="2"/>
  <c r="C1187" i="2"/>
  <c r="D1187" i="2"/>
  <c r="E1187" i="2"/>
  <c r="A1188" i="2"/>
  <c r="H1188" i="2" s="1"/>
  <c r="B1188" i="2"/>
  <c r="C1188" i="2"/>
  <c r="D1188" i="2"/>
  <c r="E1188" i="2"/>
  <c r="A1189" i="2"/>
  <c r="H1189" i="2" s="1"/>
  <c r="B1189" i="2"/>
  <c r="C1189" i="2"/>
  <c r="D1189" i="2"/>
  <c r="E1189" i="2"/>
  <c r="A1190" i="2"/>
  <c r="H1190" i="2" s="1"/>
  <c r="B1190" i="2"/>
  <c r="C1190" i="2"/>
  <c r="D1190" i="2"/>
  <c r="E1190" i="2"/>
  <c r="A1191" i="2"/>
  <c r="H1191" i="2" s="1"/>
  <c r="B1191" i="2"/>
  <c r="C1191" i="2"/>
  <c r="D1191" i="2"/>
  <c r="E1191" i="2"/>
  <c r="A1192" i="2"/>
  <c r="H1192" i="2" s="1"/>
  <c r="B1192" i="2"/>
  <c r="C1192" i="2"/>
  <c r="D1192" i="2"/>
  <c r="E1192" i="2"/>
  <c r="A1193" i="2"/>
  <c r="H1193" i="2" s="1"/>
  <c r="B1193" i="2"/>
  <c r="C1193" i="2"/>
  <c r="D1193" i="2"/>
  <c r="E1193" i="2"/>
  <c r="A1194" i="2"/>
  <c r="H1194" i="2" s="1"/>
  <c r="B1194" i="2"/>
  <c r="C1194" i="2"/>
  <c r="D1194" i="2"/>
  <c r="E1194" i="2"/>
  <c r="A1195" i="2"/>
  <c r="H1195" i="2" s="1"/>
  <c r="B1195" i="2"/>
  <c r="C1195" i="2"/>
  <c r="D1195" i="2"/>
  <c r="E1195" i="2"/>
  <c r="A1196" i="2"/>
  <c r="H1196" i="2" s="1"/>
  <c r="B1196" i="2"/>
  <c r="C1196" i="2"/>
  <c r="D1196" i="2"/>
  <c r="E1196" i="2"/>
  <c r="A1197" i="2"/>
  <c r="H1197" i="2" s="1"/>
  <c r="B1197" i="2"/>
  <c r="C1197" i="2"/>
  <c r="D1197" i="2"/>
  <c r="E1197" i="2"/>
  <c r="A1198" i="2"/>
  <c r="H1198" i="2" s="1"/>
  <c r="B1198" i="2"/>
  <c r="C1198" i="2"/>
  <c r="D1198" i="2"/>
  <c r="E1198" i="2"/>
  <c r="A1199" i="2"/>
  <c r="H1199" i="2" s="1"/>
  <c r="B1199" i="2"/>
  <c r="C1199" i="2"/>
  <c r="D1199" i="2"/>
  <c r="E1199" i="2"/>
  <c r="A1200" i="2"/>
  <c r="H1200" i="2" s="1"/>
  <c r="B1200" i="2"/>
  <c r="C1200" i="2"/>
  <c r="D1200" i="2"/>
  <c r="E1200" i="2"/>
  <c r="A1201" i="2"/>
  <c r="H1201" i="2" s="1"/>
  <c r="B1201" i="2"/>
  <c r="C1201" i="2"/>
  <c r="D1201" i="2"/>
  <c r="E1201" i="2"/>
  <c r="A1202" i="2"/>
  <c r="H1202" i="2" s="1"/>
  <c r="B1202" i="2"/>
  <c r="C1202" i="2"/>
  <c r="D1202" i="2"/>
  <c r="E1202" i="2"/>
  <c r="A1203" i="2"/>
  <c r="H1203" i="2" s="1"/>
  <c r="B1203" i="2"/>
  <c r="C1203" i="2"/>
  <c r="D1203" i="2"/>
  <c r="E1203" i="2"/>
  <c r="A1204" i="2"/>
  <c r="H1204" i="2" s="1"/>
  <c r="B1204" i="2"/>
  <c r="C1204" i="2"/>
  <c r="D1204" i="2"/>
  <c r="E1204" i="2"/>
  <c r="A1205" i="2"/>
  <c r="H1205" i="2" s="1"/>
  <c r="B1205" i="2"/>
  <c r="C1205" i="2"/>
  <c r="D1205" i="2"/>
  <c r="E1205" i="2"/>
  <c r="A1206" i="2"/>
  <c r="H1206" i="2" s="1"/>
  <c r="B1206" i="2"/>
  <c r="C1206" i="2"/>
  <c r="D1206" i="2"/>
  <c r="E1206" i="2"/>
  <c r="A1207" i="2"/>
  <c r="H1207" i="2" s="1"/>
  <c r="B1207" i="2"/>
  <c r="C1207" i="2"/>
  <c r="D1207" i="2"/>
  <c r="E1207" i="2"/>
  <c r="A1208" i="2"/>
  <c r="H1208" i="2" s="1"/>
  <c r="B1208" i="2"/>
  <c r="C1208" i="2"/>
  <c r="D1208" i="2"/>
  <c r="E1208" i="2"/>
  <c r="A1209" i="2"/>
  <c r="H1209" i="2" s="1"/>
  <c r="B1209" i="2"/>
  <c r="C1209" i="2"/>
  <c r="D1209" i="2"/>
  <c r="E1209" i="2"/>
  <c r="A1210" i="2"/>
  <c r="H1210" i="2" s="1"/>
  <c r="B1210" i="2"/>
  <c r="C1210" i="2"/>
  <c r="D1210" i="2"/>
  <c r="E1210" i="2"/>
  <c r="A1211" i="2"/>
  <c r="H1211" i="2" s="1"/>
  <c r="B1211" i="2"/>
  <c r="C1211" i="2"/>
  <c r="D1211" i="2"/>
  <c r="E1211" i="2"/>
  <c r="A1212" i="2"/>
  <c r="H1212" i="2" s="1"/>
  <c r="B1212" i="2"/>
  <c r="C1212" i="2"/>
  <c r="D1212" i="2"/>
  <c r="E1212" i="2"/>
  <c r="A1213" i="2"/>
  <c r="H1213" i="2" s="1"/>
  <c r="B1213" i="2"/>
  <c r="C1213" i="2"/>
  <c r="D1213" i="2"/>
  <c r="E1213" i="2"/>
  <c r="A1214" i="2"/>
  <c r="H1214" i="2" s="1"/>
  <c r="B1214" i="2"/>
  <c r="C1214" i="2"/>
  <c r="D1214" i="2"/>
  <c r="E1214" i="2"/>
  <c r="A1215" i="2"/>
  <c r="H1215" i="2" s="1"/>
  <c r="B1215" i="2"/>
  <c r="C1215" i="2"/>
  <c r="D1215" i="2"/>
  <c r="E1215" i="2"/>
  <c r="A1216" i="2"/>
  <c r="H1216" i="2" s="1"/>
  <c r="B1216" i="2"/>
  <c r="C1216" i="2"/>
  <c r="D1216" i="2"/>
  <c r="E1216" i="2"/>
  <c r="A1217" i="2"/>
  <c r="H1217" i="2" s="1"/>
  <c r="B1217" i="2"/>
  <c r="C1217" i="2"/>
  <c r="D1217" i="2"/>
  <c r="E1217" i="2"/>
  <c r="A1218" i="2"/>
  <c r="H1218" i="2" s="1"/>
  <c r="B1218" i="2"/>
  <c r="C1218" i="2"/>
  <c r="D1218" i="2"/>
  <c r="E1218" i="2"/>
  <c r="A1219" i="2"/>
  <c r="H1219" i="2" s="1"/>
  <c r="B1219" i="2"/>
  <c r="C1219" i="2"/>
  <c r="D1219" i="2"/>
  <c r="E1219" i="2"/>
  <c r="A1220" i="2"/>
  <c r="H1220" i="2" s="1"/>
  <c r="B1220" i="2"/>
  <c r="C1220" i="2"/>
  <c r="D1220" i="2"/>
  <c r="E1220" i="2"/>
  <c r="A1221" i="2"/>
  <c r="H1221" i="2" s="1"/>
  <c r="B1221" i="2"/>
  <c r="C1221" i="2"/>
  <c r="D1221" i="2"/>
  <c r="E1221" i="2"/>
  <c r="A1222" i="2"/>
  <c r="H1222" i="2" s="1"/>
  <c r="B1222" i="2"/>
  <c r="C1222" i="2"/>
  <c r="D1222" i="2"/>
  <c r="E1222" i="2"/>
  <c r="A1223" i="2"/>
  <c r="H1223" i="2" s="1"/>
  <c r="B1223" i="2"/>
  <c r="C1223" i="2"/>
  <c r="D1223" i="2"/>
  <c r="E1223" i="2"/>
  <c r="A1224" i="2"/>
  <c r="H1224" i="2" s="1"/>
  <c r="B1224" i="2"/>
  <c r="C1224" i="2"/>
  <c r="D1224" i="2"/>
  <c r="E1224" i="2"/>
  <c r="A1225" i="2"/>
  <c r="H1225" i="2" s="1"/>
  <c r="B1225" i="2"/>
  <c r="C1225" i="2"/>
  <c r="D1225" i="2"/>
  <c r="E1225" i="2"/>
  <c r="A1226" i="2"/>
  <c r="H1226" i="2" s="1"/>
  <c r="B1226" i="2"/>
  <c r="C1226" i="2"/>
  <c r="D1226" i="2"/>
  <c r="E1226" i="2"/>
  <c r="A1227" i="2"/>
  <c r="H1227" i="2" s="1"/>
  <c r="B1227" i="2"/>
  <c r="C1227" i="2"/>
  <c r="D1227" i="2"/>
  <c r="E1227" i="2"/>
  <c r="A1228" i="2"/>
  <c r="H1228" i="2" s="1"/>
  <c r="B1228" i="2"/>
  <c r="C1228" i="2"/>
  <c r="D1228" i="2"/>
  <c r="E1228" i="2"/>
  <c r="A1229" i="2"/>
  <c r="H1229" i="2" s="1"/>
  <c r="B1229" i="2"/>
  <c r="C1229" i="2"/>
  <c r="D1229" i="2"/>
  <c r="E1229" i="2"/>
  <c r="A1230" i="2"/>
  <c r="H1230" i="2" s="1"/>
  <c r="B1230" i="2"/>
  <c r="C1230" i="2"/>
  <c r="D1230" i="2"/>
  <c r="E1230" i="2"/>
  <c r="A1231" i="2"/>
  <c r="H1231" i="2" s="1"/>
  <c r="B1231" i="2"/>
  <c r="C1231" i="2"/>
  <c r="D1231" i="2"/>
  <c r="E1231" i="2"/>
  <c r="A1232" i="2"/>
  <c r="H1232" i="2" s="1"/>
  <c r="B1232" i="2"/>
  <c r="C1232" i="2"/>
  <c r="D1232" i="2"/>
  <c r="E1232" i="2"/>
  <c r="A1233" i="2"/>
  <c r="H1233" i="2" s="1"/>
  <c r="B1233" i="2"/>
  <c r="C1233" i="2"/>
  <c r="D1233" i="2"/>
  <c r="E1233" i="2"/>
  <c r="A1234" i="2"/>
  <c r="H1234" i="2" s="1"/>
  <c r="B1234" i="2"/>
  <c r="C1234" i="2"/>
  <c r="D1234" i="2"/>
  <c r="E1234" i="2"/>
  <c r="A1235" i="2"/>
  <c r="H1235" i="2" s="1"/>
  <c r="B1235" i="2"/>
  <c r="C1235" i="2"/>
  <c r="D1235" i="2"/>
  <c r="E1235" i="2"/>
  <c r="A1236" i="2"/>
  <c r="H1236" i="2" s="1"/>
  <c r="B1236" i="2"/>
  <c r="C1236" i="2"/>
  <c r="D1236" i="2"/>
  <c r="E1236" i="2"/>
  <c r="A1237" i="2"/>
  <c r="H1237" i="2" s="1"/>
  <c r="B1237" i="2"/>
  <c r="C1237" i="2"/>
  <c r="D1237" i="2"/>
  <c r="E1237" i="2"/>
  <c r="A1238" i="2"/>
  <c r="H1238" i="2" s="1"/>
  <c r="B1238" i="2"/>
  <c r="C1238" i="2"/>
  <c r="D1238" i="2"/>
  <c r="E1238" i="2"/>
  <c r="A1239" i="2"/>
  <c r="H1239" i="2" s="1"/>
  <c r="B1239" i="2"/>
  <c r="C1239" i="2"/>
  <c r="D1239" i="2"/>
  <c r="E1239" i="2"/>
  <c r="A1240" i="2"/>
  <c r="H1240" i="2" s="1"/>
  <c r="B1240" i="2"/>
  <c r="C1240" i="2"/>
  <c r="D1240" i="2"/>
  <c r="E1240" i="2"/>
  <c r="A1241" i="2"/>
  <c r="H1241" i="2" s="1"/>
  <c r="B1241" i="2"/>
  <c r="C1241" i="2"/>
  <c r="D1241" i="2"/>
  <c r="E1241" i="2"/>
  <c r="A1242" i="2"/>
  <c r="H1242" i="2" s="1"/>
  <c r="B1242" i="2"/>
  <c r="C1242" i="2"/>
  <c r="D1242" i="2"/>
  <c r="E1242" i="2"/>
  <c r="A1243" i="2"/>
  <c r="H1243" i="2" s="1"/>
  <c r="B1243" i="2"/>
  <c r="C1243" i="2"/>
  <c r="D1243" i="2"/>
  <c r="E1243" i="2"/>
  <c r="A1244" i="2"/>
  <c r="H1244" i="2" s="1"/>
  <c r="B1244" i="2"/>
  <c r="C1244" i="2"/>
  <c r="D1244" i="2"/>
  <c r="E1244" i="2"/>
  <c r="A1245" i="2"/>
  <c r="H1245" i="2" s="1"/>
  <c r="B1245" i="2"/>
  <c r="C1245" i="2"/>
  <c r="D1245" i="2"/>
  <c r="E1245" i="2"/>
  <c r="A1246" i="2"/>
  <c r="H1246" i="2" s="1"/>
  <c r="B1246" i="2"/>
  <c r="C1246" i="2"/>
  <c r="D1246" i="2"/>
  <c r="E1246" i="2"/>
  <c r="A1247" i="2"/>
  <c r="H1247" i="2" s="1"/>
  <c r="B1247" i="2"/>
  <c r="C1247" i="2"/>
  <c r="D1247" i="2"/>
  <c r="E1247" i="2"/>
  <c r="A1248" i="2"/>
  <c r="H1248" i="2" s="1"/>
  <c r="B1248" i="2"/>
  <c r="C1248" i="2"/>
  <c r="D1248" i="2"/>
  <c r="E1248" i="2"/>
  <c r="A1249" i="2"/>
  <c r="H1249" i="2" s="1"/>
  <c r="B1249" i="2"/>
  <c r="C1249" i="2"/>
  <c r="D1249" i="2"/>
  <c r="E1249" i="2"/>
  <c r="A1250" i="2"/>
  <c r="H1250" i="2" s="1"/>
  <c r="B1250" i="2"/>
  <c r="C1250" i="2"/>
  <c r="D1250" i="2"/>
  <c r="E1250" i="2"/>
  <c r="A1251" i="2"/>
  <c r="H1251" i="2" s="1"/>
  <c r="B1251" i="2"/>
  <c r="C1251" i="2"/>
  <c r="D1251" i="2"/>
  <c r="E1251" i="2"/>
  <c r="A1252" i="2"/>
  <c r="H1252" i="2" s="1"/>
  <c r="B1252" i="2"/>
  <c r="C1252" i="2"/>
  <c r="D1252" i="2"/>
  <c r="E1252" i="2"/>
  <c r="A1253" i="2"/>
  <c r="H1253" i="2" s="1"/>
  <c r="B1253" i="2"/>
  <c r="C1253" i="2"/>
  <c r="D1253" i="2"/>
  <c r="E1253" i="2"/>
  <c r="A1254" i="2"/>
  <c r="H1254" i="2" s="1"/>
  <c r="B1254" i="2"/>
  <c r="C1254" i="2"/>
  <c r="D1254" i="2"/>
  <c r="E1254" i="2"/>
  <c r="A1255" i="2"/>
  <c r="H1255" i="2" s="1"/>
  <c r="B1255" i="2"/>
  <c r="C1255" i="2"/>
  <c r="D1255" i="2"/>
  <c r="E1255" i="2"/>
  <c r="A1256" i="2"/>
  <c r="H1256" i="2" s="1"/>
  <c r="B1256" i="2"/>
  <c r="C1256" i="2"/>
  <c r="D1256" i="2"/>
  <c r="E1256" i="2"/>
  <c r="A1257" i="2"/>
  <c r="H1257" i="2" s="1"/>
  <c r="B1257" i="2"/>
  <c r="C1257" i="2"/>
  <c r="D1257" i="2"/>
  <c r="E1257" i="2"/>
  <c r="A1258" i="2"/>
  <c r="H1258" i="2" s="1"/>
  <c r="B1258" i="2"/>
  <c r="C1258" i="2"/>
  <c r="D1258" i="2"/>
  <c r="E1258" i="2"/>
  <c r="A1259" i="2"/>
  <c r="H1259" i="2" s="1"/>
  <c r="B1259" i="2"/>
  <c r="C1259" i="2"/>
  <c r="D1259" i="2"/>
  <c r="E1259" i="2"/>
  <c r="A1260" i="2"/>
  <c r="H1260" i="2" s="1"/>
  <c r="B1260" i="2"/>
  <c r="C1260" i="2"/>
  <c r="D1260" i="2"/>
  <c r="E1260" i="2"/>
  <c r="A1261" i="2"/>
  <c r="H1261" i="2" s="1"/>
  <c r="B1261" i="2"/>
  <c r="C1261" i="2"/>
  <c r="D1261" i="2"/>
  <c r="E1261" i="2"/>
  <c r="A1262" i="2"/>
  <c r="H1262" i="2" s="1"/>
  <c r="B1262" i="2"/>
  <c r="C1262" i="2"/>
  <c r="D1262" i="2"/>
  <c r="E1262" i="2"/>
  <c r="A1263" i="2"/>
  <c r="H1263" i="2" s="1"/>
  <c r="B1263" i="2"/>
  <c r="C1263" i="2"/>
  <c r="D1263" i="2"/>
  <c r="E1263" i="2"/>
  <c r="A1264" i="2"/>
  <c r="H1264" i="2" s="1"/>
  <c r="B1264" i="2"/>
  <c r="C1264" i="2"/>
  <c r="D1264" i="2"/>
  <c r="E1264" i="2"/>
  <c r="A1265" i="2"/>
  <c r="H1265" i="2" s="1"/>
  <c r="B1265" i="2"/>
  <c r="C1265" i="2"/>
  <c r="D1265" i="2"/>
  <c r="E1265" i="2"/>
  <c r="A1266" i="2"/>
  <c r="H1266" i="2" s="1"/>
  <c r="B1266" i="2"/>
  <c r="C1266" i="2"/>
  <c r="D1266" i="2"/>
  <c r="E1266" i="2"/>
  <c r="A1267" i="2"/>
  <c r="H1267" i="2" s="1"/>
  <c r="B1267" i="2"/>
  <c r="C1267" i="2"/>
  <c r="D1267" i="2"/>
  <c r="E1267" i="2"/>
  <c r="A1268" i="2"/>
  <c r="H1268" i="2" s="1"/>
  <c r="B1268" i="2"/>
  <c r="C1268" i="2"/>
  <c r="D1268" i="2"/>
  <c r="E1268" i="2"/>
  <c r="A1269" i="2"/>
  <c r="H1269" i="2" s="1"/>
  <c r="B1269" i="2"/>
  <c r="C1269" i="2"/>
  <c r="D1269" i="2"/>
  <c r="E1269" i="2"/>
  <c r="A1270" i="2"/>
  <c r="H1270" i="2" s="1"/>
  <c r="B1270" i="2"/>
  <c r="C1270" i="2"/>
  <c r="D1270" i="2"/>
  <c r="E1270" i="2"/>
  <c r="A1271" i="2"/>
  <c r="H1271" i="2" s="1"/>
  <c r="B1271" i="2"/>
  <c r="C1271" i="2"/>
  <c r="D1271" i="2"/>
  <c r="E1271" i="2"/>
  <c r="A1272" i="2"/>
  <c r="H1272" i="2" s="1"/>
  <c r="B1272" i="2"/>
  <c r="C1272" i="2"/>
  <c r="D1272" i="2"/>
  <c r="E1272" i="2"/>
  <c r="A1273" i="2"/>
  <c r="H1273" i="2" s="1"/>
  <c r="B1273" i="2"/>
  <c r="C1273" i="2"/>
  <c r="D1273" i="2"/>
  <c r="E1273" i="2"/>
  <c r="A1274" i="2"/>
  <c r="H1274" i="2" s="1"/>
  <c r="B1274" i="2"/>
  <c r="C1274" i="2"/>
  <c r="D1274" i="2"/>
  <c r="E1274" i="2"/>
  <c r="A1275" i="2"/>
  <c r="H1275" i="2" s="1"/>
  <c r="B1275" i="2"/>
  <c r="C1275" i="2"/>
  <c r="D1275" i="2"/>
  <c r="E1275" i="2"/>
  <c r="A1276" i="2"/>
  <c r="H1276" i="2" s="1"/>
  <c r="B1276" i="2"/>
  <c r="C1276" i="2"/>
  <c r="D1276" i="2"/>
  <c r="E1276" i="2"/>
  <c r="A1277" i="2"/>
  <c r="H1277" i="2" s="1"/>
  <c r="B1277" i="2"/>
  <c r="C1277" i="2"/>
  <c r="D1277" i="2"/>
  <c r="E1277" i="2"/>
  <c r="A1278" i="2"/>
  <c r="H1278" i="2" s="1"/>
  <c r="B1278" i="2"/>
  <c r="C1278" i="2"/>
  <c r="D1278" i="2"/>
  <c r="E1278" i="2"/>
  <c r="A1279" i="2"/>
  <c r="H1279" i="2" s="1"/>
  <c r="B1279" i="2"/>
  <c r="C1279" i="2"/>
  <c r="D1279" i="2"/>
  <c r="E1279" i="2"/>
  <c r="A1280" i="2"/>
  <c r="H1280" i="2" s="1"/>
  <c r="B1280" i="2"/>
  <c r="C1280" i="2"/>
  <c r="D1280" i="2"/>
  <c r="E1280" i="2"/>
  <c r="A1281" i="2"/>
  <c r="H1281" i="2" s="1"/>
  <c r="B1281" i="2"/>
  <c r="C1281" i="2"/>
  <c r="D1281" i="2"/>
  <c r="E1281" i="2"/>
  <c r="A1282" i="2"/>
  <c r="H1282" i="2" s="1"/>
  <c r="B1282" i="2"/>
  <c r="C1282" i="2"/>
  <c r="D1282" i="2"/>
  <c r="E1282" i="2"/>
  <c r="A1283" i="2"/>
  <c r="H1283" i="2" s="1"/>
  <c r="B1283" i="2"/>
  <c r="C1283" i="2"/>
  <c r="D1283" i="2"/>
  <c r="E1283" i="2"/>
  <c r="A1284" i="2"/>
  <c r="H1284" i="2" s="1"/>
  <c r="B1284" i="2"/>
  <c r="C1284" i="2"/>
  <c r="D1284" i="2"/>
  <c r="E1284" i="2"/>
  <c r="A1285" i="2"/>
  <c r="H1285" i="2" s="1"/>
  <c r="B1285" i="2"/>
  <c r="C1285" i="2"/>
  <c r="D1285" i="2"/>
  <c r="E1285" i="2"/>
  <c r="A1286" i="2"/>
  <c r="H1286" i="2" s="1"/>
  <c r="B1286" i="2"/>
  <c r="C1286" i="2"/>
  <c r="D1286" i="2"/>
  <c r="E1286" i="2"/>
  <c r="A1287" i="2"/>
  <c r="H1287" i="2" s="1"/>
  <c r="B1287" i="2"/>
  <c r="C1287" i="2"/>
  <c r="D1287" i="2"/>
  <c r="E1287" i="2"/>
  <c r="A1288" i="2"/>
  <c r="H1288" i="2" s="1"/>
  <c r="B1288" i="2"/>
  <c r="C1288" i="2"/>
  <c r="D1288" i="2"/>
  <c r="E1288" i="2"/>
  <c r="A1289" i="2"/>
  <c r="H1289" i="2" s="1"/>
  <c r="B1289" i="2"/>
  <c r="C1289" i="2"/>
  <c r="D1289" i="2"/>
  <c r="E1289" i="2"/>
  <c r="A1290" i="2"/>
  <c r="H1290" i="2" s="1"/>
  <c r="B1290" i="2"/>
  <c r="C1290" i="2"/>
  <c r="D1290" i="2"/>
  <c r="E1290" i="2"/>
  <c r="A1291" i="2"/>
  <c r="H1291" i="2" s="1"/>
  <c r="B1291" i="2"/>
  <c r="C1291" i="2"/>
  <c r="D1291" i="2"/>
  <c r="E1291" i="2"/>
  <c r="A1292" i="2"/>
  <c r="H1292" i="2" s="1"/>
  <c r="B1292" i="2"/>
  <c r="C1292" i="2"/>
  <c r="D1292" i="2"/>
  <c r="E1292" i="2"/>
  <c r="A1293" i="2"/>
  <c r="H1293" i="2" s="1"/>
  <c r="B1293" i="2"/>
  <c r="C1293" i="2"/>
  <c r="D1293" i="2"/>
  <c r="E1293" i="2"/>
  <c r="A1294" i="2"/>
  <c r="H1294" i="2" s="1"/>
  <c r="B1294" i="2"/>
  <c r="C1294" i="2"/>
  <c r="D1294" i="2"/>
  <c r="E1294" i="2"/>
  <c r="A1295" i="2"/>
  <c r="H1295" i="2" s="1"/>
  <c r="B1295" i="2"/>
  <c r="C1295" i="2"/>
  <c r="D1295" i="2"/>
  <c r="E1295" i="2"/>
  <c r="A1296" i="2"/>
  <c r="H1296" i="2" s="1"/>
  <c r="B1296" i="2"/>
  <c r="C1296" i="2"/>
  <c r="D1296" i="2"/>
  <c r="E1296" i="2"/>
  <c r="A1297" i="2"/>
  <c r="H1297" i="2" s="1"/>
  <c r="B1297" i="2"/>
  <c r="C1297" i="2"/>
  <c r="D1297" i="2"/>
  <c r="E1297" i="2"/>
  <c r="A1298" i="2"/>
  <c r="H1298" i="2" s="1"/>
  <c r="B1298" i="2"/>
  <c r="C1298" i="2"/>
  <c r="D1298" i="2"/>
  <c r="E1298" i="2"/>
  <c r="A1299" i="2"/>
  <c r="H1299" i="2" s="1"/>
  <c r="B1299" i="2"/>
  <c r="C1299" i="2"/>
  <c r="D1299" i="2"/>
  <c r="E1299" i="2"/>
  <c r="A1300" i="2"/>
  <c r="H1300" i="2" s="1"/>
  <c r="B1300" i="2"/>
  <c r="C1300" i="2"/>
  <c r="D1300" i="2"/>
  <c r="E1300" i="2"/>
  <c r="A1301" i="2"/>
  <c r="H1301" i="2" s="1"/>
  <c r="B1301" i="2"/>
  <c r="C1301" i="2"/>
  <c r="D1301" i="2"/>
  <c r="E1301" i="2"/>
  <c r="A1302" i="2"/>
  <c r="H1302" i="2" s="1"/>
  <c r="B1302" i="2"/>
  <c r="C1302" i="2"/>
  <c r="D1302" i="2"/>
  <c r="E1302" i="2"/>
  <c r="A1303" i="2"/>
  <c r="H1303" i="2" s="1"/>
  <c r="B1303" i="2"/>
  <c r="C1303" i="2"/>
  <c r="D1303" i="2"/>
  <c r="E1303" i="2"/>
  <c r="A1304" i="2"/>
  <c r="H1304" i="2" s="1"/>
  <c r="B1304" i="2"/>
  <c r="C1304" i="2"/>
  <c r="D1304" i="2"/>
  <c r="E1304" i="2"/>
  <c r="A1305" i="2"/>
  <c r="H1305" i="2" s="1"/>
  <c r="B1305" i="2"/>
  <c r="C1305" i="2"/>
  <c r="D1305" i="2"/>
  <c r="E1305" i="2"/>
  <c r="A1306" i="2"/>
  <c r="H1306" i="2" s="1"/>
  <c r="B1306" i="2"/>
  <c r="C1306" i="2"/>
  <c r="D1306" i="2"/>
  <c r="E1306" i="2"/>
  <c r="A1307" i="2"/>
  <c r="H1307" i="2" s="1"/>
  <c r="B1307" i="2"/>
  <c r="C1307" i="2"/>
  <c r="D1307" i="2"/>
  <c r="E1307" i="2"/>
  <c r="A1308" i="2"/>
  <c r="H1308" i="2" s="1"/>
  <c r="B1308" i="2"/>
  <c r="C1308" i="2"/>
  <c r="D1308" i="2"/>
  <c r="E1308" i="2"/>
  <c r="A1309" i="2"/>
  <c r="H1309" i="2" s="1"/>
  <c r="B1309" i="2"/>
  <c r="C1309" i="2"/>
  <c r="D1309" i="2"/>
  <c r="E1309" i="2"/>
  <c r="A1310" i="2"/>
  <c r="H1310" i="2" s="1"/>
  <c r="B1310" i="2"/>
  <c r="C1310" i="2"/>
  <c r="D1310" i="2"/>
  <c r="E1310" i="2"/>
  <c r="A1311" i="2"/>
  <c r="H1311" i="2" s="1"/>
  <c r="B1311" i="2"/>
  <c r="C1311" i="2"/>
  <c r="D1311" i="2"/>
  <c r="E1311" i="2"/>
  <c r="A1312" i="2"/>
  <c r="H1312" i="2" s="1"/>
  <c r="B1312" i="2"/>
  <c r="C1312" i="2"/>
  <c r="D1312" i="2"/>
  <c r="E1312" i="2"/>
  <c r="A1313" i="2"/>
  <c r="H1313" i="2" s="1"/>
  <c r="B1313" i="2"/>
  <c r="C1313" i="2"/>
  <c r="D1313" i="2"/>
  <c r="E1313" i="2"/>
  <c r="A1314" i="2"/>
  <c r="H1314" i="2" s="1"/>
  <c r="B1314" i="2"/>
  <c r="C1314" i="2"/>
  <c r="D1314" i="2"/>
  <c r="E1314" i="2"/>
  <c r="A1315" i="2"/>
  <c r="H1315" i="2" s="1"/>
  <c r="B1315" i="2"/>
  <c r="C1315" i="2"/>
  <c r="D1315" i="2"/>
  <c r="E1315" i="2"/>
  <c r="A1316" i="2"/>
  <c r="H1316" i="2" s="1"/>
  <c r="B1316" i="2"/>
  <c r="C1316" i="2"/>
  <c r="D1316" i="2"/>
  <c r="E1316" i="2"/>
  <c r="A1317" i="2"/>
  <c r="H1317" i="2" s="1"/>
  <c r="B1317" i="2"/>
  <c r="C1317" i="2"/>
  <c r="D1317" i="2"/>
  <c r="E1317" i="2"/>
  <c r="A1318" i="2"/>
  <c r="H1318" i="2" s="1"/>
  <c r="B1318" i="2"/>
  <c r="C1318" i="2"/>
  <c r="D1318" i="2"/>
  <c r="E1318" i="2"/>
  <c r="A1319" i="2"/>
  <c r="H1319" i="2" s="1"/>
  <c r="B1319" i="2"/>
  <c r="C1319" i="2"/>
  <c r="D1319" i="2"/>
  <c r="E1319" i="2"/>
  <c r="A1320" i="2"/>
  <c r="H1320" i="2" s="1"/>
  <c r="B1320" i="2"/>
  <c r="C1320" i="2"/>
  <c r="D1320" i="2"/>
  <c r="E1320" i="2"/>
  <c r="A1321" i="2"/>
  <c r="H1321" i="2" s="1"/>
  <c r="B1321" i="2"/>
  <c r="C1321" i="2"/>
  <c r="D1321" i="2"/>
  <c r="E1321" i="2"/>
  <c r="A1322" i="2"/>
  <c r="H1322" i="2" s="1"/>
  <c r="B1322" i="2"/>
  <c r="C1322" i="2"/>
  <c r="D1322" i="2"/>
  <c r="E1322" i="2"/>
  <c r="A1323" i="2"/>
  <c r="H1323" i="2" s="1"/>
  <c r="B1323" i="2"/>
  <c r="C1323" i="2"/>
  <c r="D1323" i="2"/>
  <c r="E1323" i="2"/>
  <c r="A1324" i="2"/>
  <c r="H1324" i="2" s="1"/>
  <c r="B1324" i="2"/>
  <c r="C1324" i="2"/>
  <c r="D1324" i="2"/>
  <c r="E1324" i="2"/>
  <c r="A1325" i="2"/>
  <c r="H1325" i="2" s="1"/>
  <c r="B1325" i="2"/>
  <c r="C1325" i="2"/>
  <c r="D1325" i="2"/>
  <c r="E1325" i="2"/>
  <c r="A1326" i="2"/>
  <c r="H1326" i="2" s="1"/>
  <c r="B1326" i="2"/>
  <c r="C1326" i="2"/>
  <c r="D1326" i="2"/>
  <c r="E1326" i="2"/>
  <c r="A1327" i="2"/>
  <c r="H1327" i="2" s="1"/>
  <c r="B1327" i="2"/>
  <c r="C1327" i="2"/>
  <c r="D1327" i="2"/>
  <c r="E1327" i="2"/>
  <c r="A1328" i="2"/>
  <c r="H1328" i="2" s="1"/>
  <c r="B1328" i="2"/>
  <c r="C1328" i="2"/>
  <c r="D1328" i="2"/>
  <c r="E1328" i="2"/>
  <c r="A1329" i="2"/>
  <c r="H1329" i="2" s="1"/>
  <c r="B1329" i="2"/>
  <c r="C1329" i="2"/>
  <c r="D1329" i="2"/>
  <c r="E1329" i="2"/>
  <c r="A1330" i="2"/>
  <c r="H1330" i="2" s="1"/>
  <c r="B1330" i="2"/>
  <c r="C1330" i="2"/>
  <c r="D1330" i="2"/>
  <c r="E1330" i="2"/>
  <c r="A1331" i="2"/>
  <c r="H1331" i="2" s="1"/>
  <c r="B1331" i="2"/>
  <c r="C1331" i="2"/>
  <c r="D1331" i="2"/>
  <c r="E1331" i="2"/>
  <c r="A1332" i="2"/>
  <c r="H1332" i="2" s="1"/>
  <c r="B1332" i="2"/>
  <c r="C1332" i="2"/>
  <c r="D1332" i="2"/>
  <c r="E1332" i="2"/>
  <c r="A1333" i="2"/>
  <c r="H1333" i="2" s="1"/>
  <c r="B1333" i="2"/>
  <c r="C1333" i="2"/>
  <c r="D1333" i="2"/>
  <c r="E1333" i="2"/>
  <c r="A1334" i="2"/>
  <c r="H1334" i="2" s="1"/>
  <c r="B1334" i="2"/>
  <c r="C1334" i="2"/>
  <c r="D1334" i="2"/>
  <c r="E1334" i="2"/>
  <c r="A1335" i="2"/>
  <c r="H1335" i="2" s="1"/>
  <c r="B1335" i="2"/>
  <c r="C1335" i="2"/>
  <c r="D1335" i="2"/>
  <c r="E1335" i="2"/>
  <c r="A1336" i="2"/>
  <c r="H1336" i="2" s="1"/>
  <c r="B1336" i="2"/>
  <c r="C1336" i="2"/>
  <c r="D1336" i="2"/>
  <c r="E1336" i="2"/>
  <c r="A1337" i="2"/>
  <c r="H1337" i="2" s="1"/>
  <c r="B1337" i="2"/>
  <c r="C1337" i="2"/>
  <c r="D1337" i="2"/>
  <c r="E1337" i="2"/>
  <c r="A1338" i="2"/>
  <c r="H1338" i="2" s="1"/>
  <c r="B1338" i="2"/>
  <c r="C1338" i="2"/>
  <c r="D1338" i="2"/>
  <c r="E1338" i="2"/>
  <c r="A1339" i="2"/>
  <c r="H1339" i="2" s="1"/>
  <c r="B1339" i="2"/>
  <c r="C1339" i="2"/>
  <c r="D1339" i="2"/>
  <c r="E1339" i="2"/>
  <c r="A1340" i="2"/>
  <c r="H1340" i="2" s="1"/>
  <c r="B1340" i="2"/>
  <c r="C1340" i="2"/>
  <c r="D1340" i="2"/>
  <c r="E1340" i="2"/>
  <c r="A1341" i="2"/>
  <c r="H1341" i="2" s="1"/>
  <c r="B1341" i="2"/>
  <c r="C1341" i="2"/>
  <c r="D1341" i="2"/>
  <c r="E1341" i="2"/>
  <c r="A1342" i="2"/>
  <c r="H1342" i="2" s="1"/>
  <c r="B1342" i="2"/>
  <c r="C1342" i="2"/>
  <c r="D1342" i="2"/>
  <c r="E1342" i="2"/>
  <c r="A1343" i="2"/>
  <c r="H1343" i="2" s="1"/>
  <c r="B1343" i="2"/>
  <c r="C1343" i="2"/>
  <c r="D1343" i="2"/>
  <c r="E1343" i="2"/>
  <c r="A1344" i="2"/>
  <c r="H1344" i="2" s="1"/>
  <c r="B1344" i="2"/>
  <c r="C1344" i="2"/>
  <c r="D1344" i="2"/>
  <c r="E1344" i="2"/>
  <c r="A1345" i="2"/>
  <c r="H1345" i="2" s="1"/>
  <c r="B1345" i="2"/>
  <c r="C1345" i="2"/>
  <c r="D1345" i="2"/>
  <c r="E1345" i="2"/>
  <c r="A1346" i="2"/>
  <c r="H1346" i="2" s="1"/>
  <c r="B1346" i="2"/>
  <c r="C1346" i="2"/>
  <c r="D1346" i="2"/>
  <c r="E1346" i="2"/>
  <c r="A1347" i="2"/>
  <c r="H1347" i="2" s="1"/>
  <c r="B1347" i="2"/>
  <c r="C1347" i="2"/>
  <c r="D1347" i="2"/>
  <c r="E1347" i="2"/>
  <c r="A1348" i="2"/>
  <c r="H1348" i="2" s="1"/>
  <c r="B1348" i="2"/>
  <c r="C1348" i="2"/>
  <c r="D1348" i="2"/>
  <c r="E1348" i="2"/>
  <c r="A1349" i="2"/>
  <c r="H1349" i="2" s="1"/>
  <c r="B1349" i="2"/>
  <c r="C1349" i="2"/>
  <c r="D1349" i="2"/>
  <c r="E1349" i="2"/>
  <c r="A1350" i="2"/>
  <c r="H1350" i="2" s="1"/>
  <c r="B1350" i="2"/>
  <c r="C1350" i="2"/>
  <c r="D1350" i="2"/>
  <c r="E1350" i="2"/>
  <c r="A1351" i="2"/>
  <c r="H1351" i="2" s="1"/>
  <c r="B1351" i="2"/>
  <c r="C1351" i="2"/>
  <c r="D1351" i="2"/>
  <c r="E1351" i="2"/>
  <c r="A1352" i="2"/>
  <c r="H1352" i="2" s="1"/>
  <c r="B1352" i="2"/>
  <c r="C1352" i="2"/>
  <c r="D1352" i="2"/>
  <c r="E1352" i="2"/>
  <c r="A1353" i="2"/>
  <c r="H1353" i="2" s="1"/>
  <c r="B1353" i="2"/>
  <c r="C1353" i="2"/>
  <c r="D1353" i="2"/>
  <c r="E1353" i="2"/>
  <c r="A1354" i="2"/>
  <c r="H1354" i="2" s="1"/>
  <c r="B1354" i="2"/>
  <c r="C1354" i="2"/>
  <c r="D1354" i="2"/>
  <c r="E1354" i="2"/>
  <c r="A1355" i="2"/>
  <c r="H1355" i="2" s="1"/>
  <c r="B1355" i="2"/>
  <c r="C1355" i="2"/>
  <c r="D1355" i="2"/>
  <c r="E1355" i="2"/>
  <c r="A1356" i="2"/>
  <c r="H1356" i="2" s="1"/>
  <c r="B1356" i="2"/>
  <c r="C1356" i="2"/>
  <c r="D1356" i="2"/>
  <c r="E1356" i="2"/>
  <c r="A1357" i="2"/>
  <c r="H1357" i="2" s="1"/>
  <c r="B1357" i="2"/>
  <c r="C1357" i="2"/>
  <c r="D1357" i="2"/>
  <c r="E1357" i="2"/>
  <c r="A1358" i="2"/>
  <c r="H1358" i="2" s="1"/>
  <c r="B1358" i="2"/>
  <c r="C1358" i="2"/>
  <c r="D1358" i="2"/>
  <c r="E1358" i="2"/>
  <c r="A1359" i="2"/>
  <c r="H1359" i="2" s="1"/>
  <c r="B1359" i="2"/>
  <c r="C1359" i="2"/>
  <c r="D1359" i="2"/>
  <c r="E1359" i="2"/>
  <c r="A1360" i="2"/>
  <c r="H1360" i="2" s="1"/>
  <c r="B1360" i="2"/>
  <c r="C1360" i="2"/>
  <c r="D1360" i="2"/>
  <c r="E1360" i="2"/>
  <c r="A1361" i="2"/>
  <c r="H1361" i="2" s="1"/>
  <c r="B1361" i="2"/>
  <c r="C1361" i="2"/>
  <c r="D1361" i="2"/>
  <c r="E1361" i="2"/>
  <c r="A1362" i="2"/>
  <c r="H1362" i="2" s="1"/>
  <c r="B1362" i="2"/>
  <c r="C1362" i="2"/>
  <c r="D1362" i="2"/>
  <c r="E1362" i="2"/>
  <c r="A1363" i="2"/>
  <c r="H1363" i="2" s="1"/>
  <c r="B1363" i="2"/>
  <c r="C1363" i="2"/>
  <c r="D1363" i="2"/>
  <c r="E1363" i="2"/>
  <c r="A1364" i="2"/>
  <c r="H1364" i="2" s="1"/>
  <c r="B1364" i="2"/>
  <c r="C1364" i="2"/>
  <c r="D1364" i="2"/>
  <c r="E1364" i="2"/>
  <c r="A1365" i="2"/>
  <c r="H1365" i="2" s="1"/>
  <c r="B1365" i="2"/>
  <c r="C1365" i="2"/>
  <c r="D1365" i="2"/>
  <c r="E1365" i="2"/>
  <c r="A1366" i="2"/>
  <c r="H1366" i="2" s="1"/>
  <c r="B1366" i="2"/>
  <c r="C1366" i="2"/>
  <c r="D1366" i="2"/>
  <c r="E1366" i="2"/>
  <c r="A1367" i="2"/>
  <c r="H1367" i="2" s="1"/>
  <c r="B1367" i="2"/>
  <c r="C1367" i="2"/>
  <c r="D1367" i="2"/>
  <c r="E1367" i="2"/>
  <c r="A1368" i="2"/>
  <c r="H1368" i="2" s="1"/>
  <c r="B1368" i="2"/>
  <c r="C1368" i="2"/>
  <c r="D1368" i="2"/>
  <c r="E1368" i="2"/>
  <c r="A1369" i="2"/>
  <c r="H1369" i="2" s="1"/>
  <c r="B1369" i="2"/>
  <c r="C1369" i="2"/>
  <c r="D1369" i="2"/>
  <c r="E1369" i="2"/>
  <c r="A1370" i="2"/>
  <c r="H1370" i="2" s="1"/>
  <c r="B1370" i="2"/>
  <c r="C1370" i="2"/>
  <c r="D1370" i="2"/>
  <c r="E1370" i="2"/>
  <c r="A1371" i="2"/>
  <c r="H1371" i="2" s="1"/>
  <c r="B1371" i="2"/>
  <c r="C1371" i="2"/>
  <c r="D1371" i="2"/>
  <c r="E1371" i="2"/>
  <c r="A1372" i="2"/>
  <c r="H1372" i="2" s="1"/>
  <c r="B1372" i="2"/>
  <c r="C1372" i="2"/>
  <c r="D1372" i="2"/>
  <c r="E1372" i="2"/>
  <c r="A1373" i="2"/>
  <c r="H1373" i="2" s="1"/>
  <c r="B1373" i="2"/>
  <c r="C1373" i="2"/>
  <c r="D1373" i="2"/>
  <c r="E1373" i="2"/>
  <c r="A1374" i="2"/>
  <c r="H1374" i="2" s="1"/>
  <c r="B1374" i="2"/>
  <c r="C1374" i="2"/>
  <c r="D1374" i="2"/>
  <c r="E1374" i="2"/>
  <c r="A1375" i="2"/>
  <c r="H1375" i="2" s="1"/>
  <c r="B1375" i="2"/>
  <c r="C1375" i="2"/>
  <c r="D1375" i="2"/>
  <c r="E1375" i="2"/>
  <c r="A1376" i="2"/>
  <c r="H1376" i="2" s="1"/>
  <c r="B1376" i="2"/>
  <c r="C1376" i="2"/>
  <c r="D1376" i="2"/>
  <c r="E1376" i="2"/>
  <c r="A1377" i="2"/>
  <c r="H1377" i="2" s="1"/>
  <c r="B1377" i="2"/>
  <c r="C1377" i="2"/>
  <c r="D1377" i="2"/>
  <c r="E1377" i="2"/>
  <c r="A1378" i="2"/>
  <c r="H1378" i="2" s="1"/>
  <c r="B1378" i="2"/>
  <c r="C1378" i="2"/>
  <c r="D1378" i="2"/>
  <c r="E1378" i="2"/>
  <c r="A1379" i="2"/>
  <c r="H1379" i="2" s="1"/>
  <c r="B1379" i="2"/>
  <c r="C1379" i="2"/>
  <c r="D1379" i="2"/>
  <c r="E1379" i="2"/>
  <c r="A1380" i="2"/>
  <c r="H1380" i="2" s="1"/>
  <c r="B1380" i="2"/>
  <c r="C1380" i="2"/>
  <c r="D1380" i="2"/>
  <c r="E1380" i="2"/>
  <c r="A1381" i="2"/>
  <c r="H1381" i="2" s="1"/>
  <c r="B1381" i="2"/>
  <c r="C1381" i="2"/>
  <c r="D1381" i="2"/>
  <c r="E1381" i="2"/>
  <c r="A1382" i="2"/>
  <c r="H1382" i="2" s="1"/>
  <c r="B1382" i="2"/>
  <c r="C1382" i="2"/>
  <c r="D1382" i="2"/>
  <c r="E1382" i="2"/>
  <c r="A1383" i="2"/>
  <c r="H1383" i="2" s="1"/>
  <c r="B1383" i="2"/>
  <c r="C1383" i="2"/>
  <c r="D1383" i="2"/>
  <c r="E1383" i="2"/>
  <c r="A1384" i="2"/>
  <c r="H1384" i="2" s="1"/>
  <c r="B1384" i="2"/>
  <c r="C1384" i="2"/>
  <c r="D1384" i="2"/>
  <c r="E1384" i="2"/>
  <c r="A1385" i="2"/>
  <c r="H1385" i="2" s="1"/>
  <c r="B1385" i="2"/>
  <c r="C1385" i="2"/>
  <c r="D1385" i="2"/>
  <c r="E1385" i="2"/>
  <c r="A1386" i="2"/>
  <c r="H1386" i="2" s="1"/>
  <c r="B1386" i="2"/>
  <c r="C1386" i="2"/>
  <c r="D1386" i="2"/>
  <c r="E1386" i="2"/>
  <c r="A1387" i="2"/>
  <c r="H1387" i="2" s="1"/>
  <c r="B1387" i="2"/>
  <c r="C1387" i="2"/>
  <c r="D1387" i="2"/>
  <c r="E1387" i="2"/>
  <c r="A1388" i="2"/>
  <c r="H1388" i="2" s="1"/>
  <c r="B1388" i="2"/>
  <c r="C1388" i="2"/>
  <c r="D1388" i="2"/>
  <c r="E1388" i="2"/>
  <c r="A1389" i="2"/>
  <c r="H1389" i="2" s="1"/>
  <c r="B1389" i="2"/>
  <c r="C1389" i="2"/>
  <c r="D1389" i="2"/>
  <c r="E1389" i="2"/>
  <c r="A1390" i="2"/>
  <c r="H1390" i="2" s="1"/>
  <c r="B1390" i="2"/>
  <c r="C1390" i="2"/>
  <c r="D1390" i="2"/>
  <c r="E1390" i="2"/>
  <c r="A1391" i="2"/>
  <c r="H1391" i="2" s="1"/>
  <c r="B1391" i="2"/>
  <c r="C1391" i="2"/>
  <c r="D1391" i="2"/>
  <c r="E1391" i="2"/>
  <c r="A1392" i="2"/>
  <c r="H1392" i="2" s="1"/>
  <c r="B1392" i="2"/>
  <c r="C1392" i="2"/>
  <c r="D1392" i="2"/>
  <c r="E1392" i="2"/>
  <c r="A1393" i="2"/>
  <c r="H1393" i="2" s="1"/>
  <c r="B1393" i="2"/>
  <c r="C1393" i="2"/>
  <c r="D1393" i="2"/>
  <c r="E1393" i="2"/>
  <c r="A1394" i="2"/>
  <c r="H1394" i="2" s="1"/>
  <c r="B1394" i="2"/>
  <c r="C1394" i="2"/>
  <c r="D1394" i="2"/>
  <c r="E1394" i="2"/>
  <c r="A1395" i="2"/>
  <c r="H1395" i="2" s="1"/>
  <c r="B1395" i="2"/>
  <c r="C1395" i="2"/>
  <c r="D1395" i="2"/>
  <c r="E1395" i="2"/>
  <c r="A1396" i="2"/>
  <c r="H1396" i="2" s="1"/>
  <c r="B1396" i="2"/>
  <c r="C1396" i="2"/>
  <c r="D1396" i="2"/>
  <c r="E1396" i="2"/>
  <c r="A1397" i="2"/>
  <c r="H1397" i="2" s="1"/>
  <c r="B1397" i="2"/>
  <c r="C1397" i="2"/>
  <c r="D1397" i="2"/>
  <c r="E1397" i="2"/>
  <c r="A1398" i="2"/>
  <c r="H1398" i="2" s="1"/>
  <c r="B1398" i="2"/>
  <c r="C1398" i="2"/>
  <c r="D1398" i="2"/>
  <c r="E1398" i="2"/>
  <c r="A1399" i="2"/>
  <c r="H1399" i="2" s="1"/>
  <c r="B1399" i="2"/>
  <c r="C1399" i="2"/>
  <c r="D1399" i="2"/>
  <c r="E1399" i="2"/>
  <c r="A1400" i="2"/>
  <c r="H1400" i="2" s="1"/>
  <c r="B1400" i="2"/>
  <c r="C1400" i="2"/>
  <c r="D1400" i="2"/>
  <c r="E1400" i="2"/>
  <c r="A1401" i="2"/>
  <c r="H1401" i="2" s="1"/>
  <c r="B1401" i="2"/>
  <c r="C1401" i="2"/>
  <c r="D1401" i="2"/>
  <c r="E1401" i="2"/>
  <c r="A1402" i="2"/>
  <c r="H1402" i="2" s="1"/>
  <c r="B1402" i="2"/>
  <c r="C1402" i="2"/>
  <c r="D1402" i="2"/>
  <c r="E1402" i="2"/>
  <c r="A1403" i="2"/>
  <c r="H1403" i="2" s="1"/>
  <c r="B1403" i="2"/>
  <c r="C1403" i="2"/>
  <c r="D1403" i="2"/>
  <c r="E1403" i="2"/>
  <c r="A1404" i="2"/>
  <c r="H1404" i="2" s="1"/>
  <c r="B1404" i="2"/>
  <c r="C1404" i="2"/>
  <c r="D1404" i="2"/>
  <c r="E1404" i="2"/>
  <c r="A1405" i="2"/>
  <c r="H1405" i="2" s="1"/>
  <c r="B1405" i="2"/>
  <c r="C1405" i="2"/>
  <c r="D1405" i="2"/>
  <c r="E1405" i="2"/>
  <c r="A1406" i="2"/>
  <c r="H1406" i="2" s="1"/>
  <c r="B1406" i="2"/>
  <c r="C1406" i="2"/>
  <c r="D1406" i="2"/>
  <c r="E1406" i="2"/>
  <c r="A1407" i="2"/>
  <c r="H1407" i="2" s="1"/>
  <c r="B1407" i="2"/>
  <c r="C1407" i="2"/>
  <c r="D1407" i="2"/>
  <c r="E1407" i="2"/>
  <c r="A1408" i="2"/>
  <c r="H1408" i="2" s="1"/>
  <c r="B1408" i="2"/>
  <c r="C1408" i="2"/>
  <c r="D1408" i="2"/>
  <c r="E1408" i="2"/>
  <c r="A1409" i="2"/>
  <c r="H1409" i="2" s="1"/>
  <c r="B1409" i="2"/>
  <c r="C1409" i="2"/>
  <c r="D1409" i="2"/>
  <c r="E1409" i="2"/>
  <c r="A1410" i="2"/>
  <c r="H1410" i="2" s="1"/>
  <c r="B1410" i="2"/>
  <c r="C1410" i="2"/>
  <c r="D1410" i="2"/>
  <c r="E1410" i="2"/>
  <c r="A1411" i="2"/>
  <c r="H1411" i="2" s="1"/>
  <c r="B1411" i="2"/>
  <c r="C1411" i="2"/>
  <c r="D1411" i="2"/>
  <c r="E1411" i="2"/>
  <c r="A1412" i="2"/>
  <c r="H1412" i="2" s="1"/>
  <c r="B1412" i="2"/>
  <c r="C1412" i="2"/>
  <c r="D1412" i="2"/>
  <c r="E1412" i="2"/>
  <c r="A1413" i="2"/>
  <c r="H1413" i="2" s="1"/>
  <c r="B1413" i="2"/>
  <c r="C1413" i="2"/>
  <c r="D1413" i="2"/>
  <c r="E1413" i="2"/>
  <c r="A1414" i="2"/>
  <c r="H1414" i="2" s="1"/>
  <c r="B1414" i="2"/>
  <c r="C1414" i="2"/>
  <c r="D1414" i="2"/>
  <c r="E1414" i="2"/>
  <c r="A1415" i="2"/>
  <c r="H1415" i="2" s="1"/>
  <c r="B1415" i="2"/>
  <c r="C1415" i="2"/>
  <c r="D1415" i="2"/>
  <c r="E1415" i="2"/>
  <c r="A1416" i="2"/>
  <c r="H1416" i="2" s="1"/>
  <c r="B1416" i="2"/>
  <c r="C1416" i="2"/>
  <c r="D1416" i="2"/>
  <c r="E1416" i="2"/>
  <c r="A1417" i="2"/>
  <c r="H1417" i="2" s="1"/>
  <c r="B1417" i="2"/>
  <c r="C1417" i="2"/>
  <c r="D1417" i="2"/>
  <c r="E1417" i="2"/>
  <c r="A1418" i="2"/>
  <c r="H1418" i="2" s="1"/>
  <c r="B1418" i="2"/>
  <c r="C1418" i="2"/>
  <c r="D1418" i="2"/>
  <c r="E1418" i="2"/>
  <c r="A1419" i="2"/>
  <c r="H1419" i="2" s="1"/>
  <c r="B1419" i="2"/>
  <c r="C1419" i="2"/>
  <c r="D1419" i="2"/>
  <c r="E1419" i="2"/>
  <c r="A1420" i="2"/>
  <c r="H1420" i="2" s="1"/>
  <c r="B1420" i="2"/>
  <c r="C1420" i="2"/>
  <c r="D1420" i="2"/>
  <c r="E1420" i="2"/>
  <c r="A1421" i="2"/>
  <c r="H1421" i="2" s="1"/>
  <c r="B1421" i="2"/>
  <c r="C1421" i="2"/>
  <c r="D1421" i="2"/>
  <c r="E1421" i="2"/>
  <c r="A1422" i="2"/>
  <c r="H1422" i="2" s="1"/>
  <c r="B1422" i="2"/>
  <c r="C1422" i="2"/>
  <c r="D1422" i="2"/>
  <c r="E1422" i="2"/>
  <c r="A1423" i="2"/>
  <c r="H1423" i="2" s="1"/>
  <c r="B1423" i="2"/>
  <c r="C1423" i="2"/>
  <c r="D1423" i="2"/>
  <c r="E1423" i="2"/>
  <c r="A1424" i="2"/>
  <c r="H1424" i="2" s="1"/>
  <c r="B1424" i="2"/>
  <c r="C1424" i="2"/>
  <c r="D1424" i="2"/>
  <c r="E1424" i="2"/>
  <c r="A1425" i="2"/>
  <c r="H1425" i="2" s="1"/>
  <c r="B1425" i="2"/>
  <c r="C1425" i="2"/>
  <c r="D1425" i="2"/>
  <c r="E1425" i="2"/>
  <c r="A1426" i="2"/>
  <c r="H1426" i="2" s="1"/>
  <c r="B1426" i="2"/>
  <c r="C1426" i="2"/>
  <c r="D1426" i="2"/>
  <c r="E1426" i="2"/>
  <c r="A1427" i="2"/>
  <c r="H1427" i="2" s="1"/>
  <c r="B1427" i="2"/>
  <c r="C1427" i="2"/>
  <c r="D1427" i="2"/>
  <c r="E1427" i="2"/>
  <c r="A1428" i="2"/>
  <c r="H1428" i="2" s="1"/>
  <c r="B1428" i="2"/>
  <c r="C1428" i="2"/>
  <c r="D1428" i="2"/>
  <c r="E1428" i="2"/>
  <c r="A1429" i="2"/>
  <c r="H1429" i="2" s="1"/>
  <c r="B1429" i="2"/>
  <c r="C1429" i="2"/>
  <c r="D1429" i="2"/>
  <c r="E1429" i="2"/>
  <c r="A1430" i="2"/>
  <c r="H1430" i="2" s="1"/>
  <c r="B1430" i="2"/>
  <c r="C1430" i="2"/>
  <c r="D1430" i="2"/>
  <c r="E1430" i="2"/>
  <c r="A1431" i="2"/>
  <c r="H1431" i="2" s="1"/>
  <c r="B1431" i="2"/>
  <c r="C1431" i="2"/>
  <c r="D1431" i="2"/>
  <c r="E1431" i="2"/>
  <c r="A1432" i="2"/>
  <c r="H1432" i="2" s="1"/>
  <c r="B1432" i="2"/>
  <c r="C1432" i="2"/>
  <c r="D1432" i="2"/>
  <c r="E1432" i="2"/>
  <c r="A1433" i="2"/>
  <c r="H1433" i="2" s="1"/>
  <c r="B1433" i="2"/>
  <c r="C1433" i="2"/>
  <c r="D1433" i="2"/>
  <c r="E1433" i="2"/>
  <c r="A1434" i="2"/>
  <c r="H1434" i="2" s="1"/>
  <c r="B1434" i="2"/>
  <c r="C1434" i="2"/>
  <c r="D1434" i="2"/>
  <c r="E1434" i="2"/>
  <c r="A1435" i="2"/>
  <c r="H1435" i="2" s="1"/>
  <c r="B1435" i="2"/>
  <c r="C1435" i="2"/>
  <c r="D1435" i="2"/>
  <c r="E1435" i="2"/>
  <c r="A1436" i="2"/>
  <c r="H1436" i="2" s="1"/>
  <c r="B1436" i="2"/>
  <c r="C1436" i="2"/>
  <c r="D1436" i="2"/>
  <c r="E1436" i="2"/>
  <c r="A1437" i="2"/>
  <c r="H1437" i="2" s="1"/>
  <c r="B1437" i="2"/>
  <c r="C1437" i="2"/>
  <c r="D1437" i="2"/>
  <c r="E1437" i="2"/>
  <c r="A1438" i="2"/>
  <c r="H1438" i="2" s="1"/>
  <c r="B1438" i="2"/>
  <c r="C1438" i="2"/>
  <c r="D1438" i="2"/>
  <c r="E1438" i="2"/>
  <c r="A1439" i="2"/>
  <c r="H1439" i="2" s="1"/>
  <c r="B1439" i="2"/>
  <c r="C1439" i="2"/>
  <c r="D1439" i="2"/>
  <c r="E1439" i="2"/>
  <c r="A1440" i="2"/>
  <c r="H1440" i="2" s="1"/>
  <c r="B1440" i="2"/>
  <c r="C1440" i="2"/>
  <c r="D1440" i="2"/>
  <c r="E1440" i="2"/>
  <c r="A1441" i="2"/>
  <c r="H1441" i="2" s="1"/>
  <c r="B1441" i="2"/>
  <c r="C1441" i="2"/>
  <c r="D1441" i="2"/>
  <c r="E1441" i="2"/>
  <c r="A1442" i="2"/>
  <c r="H1442" i="2" s="1"/>
  <c r="B1442" i="2"/>
  <c r="C1442" i="2"/>
  <c r="D1442" i="2"/>
  <c r="E1442" i="2"/>
  <c r="A1443" i="2"/>
  <c r="H1443" i="2" s="1"/>
  <c r="B1443" i="2"/>
  <c r="C1443" i="2"/>
  <c r="D1443" i="2"/>
  <c r="E1443" i="2"/>
  <c r="A1444" i="2"/>
  <c r="H1444" i="2" s="1"/>
  <c r="B1444" i="2"/>
  <c r="C1444" i="2"/>
  <c r="D1444" i="2"/>
  <c r="E1444" i="2"/>
  <c r="A1445" i="2"/>
  <c r="H1445" i="2" s="1"/>
  <c r="B1445" i="2"/>
  <c r="C1445" i="2"/>
  <c r="D1445" i="2"/>
  <c r="E1445" i="2"/>
  <c r="A1446" i="2"/>
  <c r="H1446" i="2" s="1"/>
  <c r="B1446" i="2"/>
  <c r="C1446" i="2"/>
  <c r="D1446" i="2"/>
  <c r="E1446" i="2"/>
  <c r="A1447" i="2"/>
  <c r="H1447" i="2" s="1"/>
  <c r="B1447" i="2"/>
  <c r="C1447" i="2"/>
  <c r="D1447" i="2"/>
  <c r="E1447" i="2"/>
  <c r="A1448" i="2"/>
  <c r="H1448" i="2" s="1"/>
  <c r="B1448" i="2"/>
  <c r="C1448" i="2"/>
  <c r="D1448" i="2"/>
  <c r="E1448" i="2"/>
  <c r="A1449" i="2"/>
  <c r="H1449" i="2" s="1"/>
  <c r="B1449" i="2"/>
  <c r="C1449" i="2"/>
  <c r="D1449" i="2"/>
  <c r="E1449" i="2"/>
  <c r="A1450" i="2"/>
  <c r="H1450" i="2" s="1"/>
  <c r="B1450" i="2"/>
  <c r="C1450" i="2"/>
  <c r="D1450" i="2"/>
  <c r="E1450" i="2"/>
  <c r="A1451" i="2"/>
  <c r="H1451" i="2" s="1"/>
  <c r="B1451" i="2"/>
  <c r="C1451" i="2"/>
  <c r="D1451" i="2"/>
  <c r="E1451" i="2"/>
  <c r="A1452" i="2"/>
  <c r="H1452" i="2" s="1"/>
  <c r="B1452" i="2"/>
  <c r="C1452" i="2"/>
  <c r="D1452" i="2"/>
  <c r="E1452" i="2"/>
  <c r="A1453" i="2"/>
  <c r="H1453" i="2" s="1"/>
  <c r="B1453" i="2"/>
  <c r="C1453" i="2"/>
  <c r="D1453" i="2"/>
  <c r="E1453" i="2"/>
  <c r="A1454" i="2"/>
  <c r="H1454" i="2" s="1"/>
  <c r="B1454" i="2"/>
  <c r="C1454" i="2"/>
  <c r="D1454" i="2"/>
  <c r="E1454" i="2"/>
  <c r="A1455" i="2"/>
  <c r="H1455" i="2" s="1"/>
  <c r="B1455" i="2"/>
  <c r="C1455" i="2"/>
  <c r="D1455" i="2"/>
  <c r="E1455" i="2"/>
  <c r="A1456" i="2"/>
  <c r="H1456" i="2" s="1"/>
  <c r="B1456" i="2"/>
  <c r="C1456" i="2"/>
  <c r="D1456" i="2"/>
  <c r="E1456" i="2"/>
  <c r="A1457" i="2"/>
  <c r="H1457" i="2" s="1"/>
  <c r="B1457" i="2"/>
  <c r="C1457" i="2"/>
  <c r="D1457" i="2"/>
  <c r="E1457" i="2"/>
  <c r="A1458" i="2"/>
  <c r="H1458" i="2" s="1"/>
  <c r="B1458" i="2"/>
  <c r="C1458" i="2"/>
  <c r="D1458" i="2"/>
  <c r="E1458" i="2"/>
  <c r="A1459" i="2"/>
  <c r="H1459" i="2" s="1"/>
  <c r="B1459" i="2"/>
  <c r="C1459" i="2"/>
  <c r="D1459" i="2"/>
  <c r="E1459" i="2"/>
  <c r="A1460" i="2"/>
  <c r="H1460" i="2" s="1"/>
  <c r="B1460" i="2"/>
  <c r="C1460" i="2"/>
  <c r="D1460" i="2"/>
  <c r="E1460" i="2"/>
  <c r="A1461" i="2"/>
  <c r="H1461" i="2" s="1"/>
  <c r="B1461" i="2"/>
  <c r="C1461" i="2"/>
  <c r="D1461" i="2"/>
  <c r="E1461" i="2"/>
  <c r="A1462" i="2"/>
  <c r="H1462" i="2" s="1"/>
  <c r="B1462" i="2"/>
  <c r="C1462" i="2"/>
  <c r="D1462" i="2"/>
  <c r="E1462" i="2"/>
  <c r="A1463" i="2"/>
  <c r="H1463" i="2" s="1"/>
  <c r="B1463" i="2"/>
  <c r="C1463" i="2"/>
  <c r="D1463" i="2"/>
  <c r="E1463" i="2"/>
  <c r="A1464" i="2"/>
  <c r="H1464" i="2" s="1"/>
  <c r="B1464" i="2"/>
  <c r="C1464" i="2"/>
  <c r="D1464" i="2"/>
  <c r="E1464" i="2"/>
  <c r="A1465" i="2"/>
  <c r="H1465" i="2" s="1"/>
  <c r="B1465" i="2"/>
  <c r="C1465" i="2"/>
  <c r="D1465" i="2"/>
  <c r="E1465" i="2"/>
  <c r="A1466" i="2"/>
  <c r="H1466" i="2" s="1"/>
  <c r="B1466" i="2"/>
  <c r="C1466" i="2"/>
  <c r="D1466" i="2"/>
  <c r="E1466" i="2"/>
  <c r="A1467" i="2"/>
  <c r="H1467" i="2" s="1"/>
  <c r="B1467" i="2"/>
  <c r="C1467" i="2"/>
  <c r="D1467" i="2"/>
  <c r="E1467" i="2"/>
  <c r="A1468" i="2"/>
  <c r="H1468" i="2" s="1"/>
  <c r="B1468" i="2"/>
  <c r="C1468" i="2"/>
  <c r="D1468" i="2"/>
  <c r="E1468" i="2"/>
  <c r="A1469" i="2"/>
  <c r="H1469" i="2" s="1"/>
  <c r="B1469" i="2"/>
  <c r="C1469" i="2"/>
  <c r="D1469" i="2"/>
  <c r="E1469" i="2"/>
  <c r="A1470" i="2"/>
  <c r="H1470" i="2" s="1"/>
  <c r="B1470" i="2"/>
  <c r="C1470" i="2"/>
  <c r="D1470" i="2"/>
  <c r="E1470" i="2"/>
  <c r="A1471" i="2"/>
  <c r="H1471" i="2" s="1"/>
  <c r="B1471" i="2"/>
  <c r="C1471" i="2"/>
  <c r="D1471" i="2"/>
  <c r="E1471" i="2"/>
  <c r="A1472" i="2"/>
  <c r="H1472" i="2" s="1"/>
  <c r="B1472" i="2"/>
  <c r="C1472" i="2"/>
  <c r="D1472" i="2"/>
  <c r="E1472" i="2"/>
  <c r="A1473" i="2"/>
  <c r="H1473" i="2" s="1"/>
  <c r="B1473" i="2"/>
  <c r="C1473" i="2"/>
  <c r="D1473" i="2"/>
  <c r="E1473" i="2"/>
  <c r="A1474" i="2"/>
  <c r="H1474" i="2" s="1"/>
  <c r="B1474" i="2"/>
  <c r="C1474" i="2"/>
  <c r="D1474" i="2"/>
  <c r="E1474" i="2"/>
  <c r="A1475" i="2"/>
  <c r="H1475" i="2" s="1"/>
  <c r="B1475" i="2"/>
  <c r="C1475" i="2"/>
  <c r="D1475" i="2"/>
  <c r="E1475" i="2"/>
  <c r="A1476" i="2"/>
  <c r="H1476" i="2" s="1"/>
  <c r="B1476" i="2"/>
  <c r="C1476" i="2"/>
  <c r="D1476" i="2"/>
  <c r="E1476" i="2"/>
  <c r="A1477" i="2"/>
  <c r="H1477" i="2" s="1"/>
  <c r="B1477" i="2"/>
  <c r="C1477" i="2"/>
  <c r="D1477" i="2"/>
  <c r="E1477" i="2"/>
  <c r="A1478" i="2"/>
  <c r="H1478" i="2" s="1"/>
  <c r="B1478" i="2"/>
  <c r="C1478" i="2"/>
  <c r="D1478" i="2"/>
  <c r="E1478" i="2"/>
  <c r="A1479" i="2"/>
  <c r="H1479" i="2" s="1"/>
  <c r="B1479" i="2"/>
  <c r="C1479" i="2"/>
  <c r="D1479" i="2"/>
  <c r="E1479" i="2"/>
  <c r="A1480" i="2"/>
  <c r="H1480" i="2" s="1"/>
  <c r="B1480" i="2"/>
  <c r="C1480" i="2"/>
  <c r="D1480" i="2"/>
  <c r="E1480" i="2"/>
  <c r="A1481" i="2"/>
  <c r="H1481" i="2" s="1"/>
  <c r="B1481" i="2"/>
  <c r="C1481" i="2"/>
  <c r="D1481" i="2"/>
  <c r="E1481" i="2"/>
  <c r="A1482" i="2"/>
  <c r="H1482" i="2" s="1"/>
  <c r="B1482" i="2"/>
  <c r="C1482" i="2"/>
  <c r="D1482" i="2"/>
  <c r="E1482" i="2"/>
  <c r="A1483" i="2"/>
  <c r="H1483" i="2" s="1"/>
  <c r="B1483" i="2"/>
  <c r="C1483" i="2"/>
  <c r="D1483" i="2"/>
  <c r="E1483" i="2"/>
  <c r="A1484" i="2"/>
  <c r="H1484" i="2" s="1"/>
  <c r="B1484" i="2"/>
  <c r="C1484" i="2"/>
  <c r="D1484" i="2"/>
  <c r="E1484" i="2"/>
  <c r="A1485" i="2"/>
  <c r="H1485" i="2" s="1"/>
  <c r="B1485" i="2"/>
  <c r="C1485" i="2"/>
  <c r="D1485" i="2"/>
  <c r="E1485" i="2"/>
  <c r="A1486" i="2"/>
  <c r="H1486" i="2" s="1"/>
  <c r="B1486" i="2"/>
  <c r="C1486" i="2"/>
  <c r="D1486" i="2"/>
  <c r="E1486" i="2"/>
  <c r="A1487" i="2"/>
  <c r="H1487" i="2" s="1"/>
  <c r="B1487" i="2"/>
  <c r="C1487" i="2"/>
  <c r="D1487" i="2"/>
  <c r="E1487" i="2"/>
  <c r="A1488" i="2"/>
  <c r="H1488" i="2" s="1"/>
  <c r="B1488" i="2"/>
  <c r="C1488" i="2"/>
  <c r="D1488" i="2"/>
  <c r="E1488" i="2"/>
  <c r="A1489" i="2"/>
  <c r="H1489" i="2" s="1"/>
  <c r="B1489" i="2"/>
  <c r="C1489" i="2"/>
  <c r="D1489" i="2"/>
  <c r="E1489" i="2"/>
  <c r="A1490" i="2"/>
  <c r="H1490" i="2" s="1"/>
  <c r="B1490" i="2"/>
  <c r="C1490" i="2"/>
  <c r="D1490" i="2"/>
  <c r="E1490" i="2"/>
  <c r="A1491" i="2"/>
  <c r="H1491" i="2" s="1"/>
  <c r="B1491" i="2"/>
  <c r="C1491" i="2"/>
  <c r="D1491" i="2"/>
  <c r="E1491" i="2"/>
  <c r="A1492" i="2"/>
  <c r="H1492" i="2" s="1"/>
  <c r="B1492" i="2"/>
  <c r="C1492" i="2"/>
  <c r="D1492" i="2"/>
  <c r="E1492" i="2"/>
  <c r="A1493" i="2"/>
  <c r="H1493" i="2" s="1"/>
  <c r="B1493" i="2"/>
  <c r="C1493" i="2"/>
  <c r="D1493" i="2"/>
  <c r="E1493" i="2"/>
  <c r="A1494" i="2"/>
  <c r="H1494" i="2" s="1"/>
  <c r="B1494" i="2"/>
  <c r="C1494" i="2"/>
  <c r="D1494" i="2"/>
  <c r="E1494" i="2"/>
  <c r="A1495" i="2"/>
  <c r="H1495" i="2" s="1"/>
  <c r="B1495" i="2"/>
  <c r="C1495" i="2"/>
  <c r="D1495" i="2"/>
  <c r="E1495" i="2"/>
  <c r="A1496" i="2"/>
  <c r="H1496" i="2" s="1"/>
  <c r="B1496" i="2"/>
  <c r="C1496" i="2"/>
  <c r="D1496" i="2"/>
  <c r="E1496" i="2"/>
  <c r="A1497" i="2"/>
  <c r="H1497" i="2" s="1"/>
  <c r="B1497" i="2"/>
  <c r="C1497" i="2"/>
  <c r="D1497" i="2"/>
  <c r="E1497" i="2"/>
  <c r="A1498" i="2"/>
  <c r="H1498" i="2" s="1"/>
  <c r="B1498" i="2"/>
  <c r="C1498" i="2"/>
  <c r="D1498" i="2"/>
  <c r="E1498" i="2"/>
  <c r="A1499" i="2"/>
  <c r="H1499" i="2" s="1"/>
  <c r="B1499" i="2"/>
  <c r="C1499" i="2"/>
  <c r="D1499" i="2"/>
  <c r="E1499" i="2"/>
  <c r="A1500" i="2"/>
  <c r="H1500" i="2" s="1"/>
  <c r="B1500" i="2"/>
  <c r="C1500" i="2"/>
  <c r="D1500" i="2"/>
  <c r="E1500" i="2"/>
  <c r="A1501" i="2"/>
  <c r="H1501" i="2" s="1"/>
  <c r="B1501" i="2"/>
  <c r="C1501" i="2"/>
  <c r="D1501" i="2"/>
  <c r="E1501" i="2"/>
  <c r="A1502" i="2"/>
  <c r="H1502" i="2" s="1"/>
  <c r="B1502" i="2"/>
  <c r="C1502" i="2"/>
  <c r="D1502" i="2"/>
  <c r="E1502" i="2"/>
  <c r="A1503" i="2"/>
  <c r="H1503" i="2" s="1"/>
  <c r="B1503" i="2"/>
  <c r="C1503" i="2"/>
  <c r="D1503" i="2"/>
  <c r="E1503" i="2"/>
  <c r="A1504" i="2"/>
  <c r="H1504" i="2" s="1"/>
  <c r="B1504" i="2"/>
  <c r="C1504" i="2"/>
  <c r="D1504" i="2"/>
  <c r="E1504" i="2"/>
  <c r="A1505" i="2"/>
  <c r="H1505" i="2" s="1"/>
  <c r="B1505" i="2"/>
  <c r="C1505" i="2"/>
  <c r="D1505" i="2"/>
  <c r="E1505" i="2"/>
  <c r="A1506" i="2"/>
  <c r="H1506" i="2" s="1"/>
  <c r="B1506" i="2"/>
  <c r="C1506" i="2"/>
  <c r="D1506" i="2"/>
  <c r="E1506" i="2"/>
  <c r="A1507" i="2"/>
  <c r="H1507" i="2" s="1"/>
  <c r="B1507" i="2"/>
  <c r="C1507" i="2"/>
  <c r="D1507" i="2"/>
  <c r="E1507" i="2"/>
  <c r="A1508" i="2"/>
  <c r="H1508" i="2" s="1"/>
  <c r="B1508" i="2"/>
  <c r="C1508" i="2"/>
  <c r="D1508" i="2"/>
  <c r="E1508" i="2"/>
  <c r="A1509" i="2"/>
  <c r="H1509" i="2" s="1"/>
  <c r="B1509" i="2"/>
  <c r="C1509" i="2"/>
  <c r="D1509" i="2"/>
  <c r="E1509" i="2"/>
  <c r="A1510" i="2"/>
  <c r="H1510" i="2" s="1"/>
  <c r="B1510" i="2"/>
  <c r="C1510" i="2"/>
  <c r="D1510" i="2"/>
  <c r="E1510" i="2"/>
  <c r="A1511" i="2"/>
  <c r="H1511" i="2" s="1"/>
  <c r="B1511" i="2"/>
  <c r="C1511" i="2"/>
  <c r="D1511" i="2"/>
  <c r="E1511" i="2"/>
  <c r="A1512" i="2"/>
  <c r="H1512" i="2" s="1"/>
  <c r="B1512" i="2"/>
  <c r="C1512" i="2"/>
  <c r="D1512" i="2"/>
  <c r="E1512" i="2"/>
  <c r="A1513" i="2"/>
  <c r="H1513" i="2" s="1"/>
  <c r="B1513" i="2"/>
  <c r="C1513" i="2"/>
  <c r="D1513" i="2"/>
  <c r="E1513" i="2"/>
  <c r="A1514" i="2"/>
  <c r="H1514" i="2" s="1"/>
  <c r="B1514" i="2"/>
  <c r="C1514" i="2"/>
  <c r="D1514" i="2"/>
  <c r="E1514" i="2"/>
  <c r="A1515" i="2"/>
  <c r="H1515" i="2" s="1"/>
  <c r="B1515" i="2"/>
  <c r="C1515" i="2"/>
  <c r="D1515" i="2"/>
  <c r="E1515" i="2"/>
  <c r="A1516" i="2"/>
  <c r="H1516" i="2" s="1"/>
  <c r="B1516" i="2"/>
  <c r="C1516" i="2"/>
  <c r="D1516" i="2"/>
  <c r="E1516" i="2"/>
  <c r="A1517" i="2"/>
  <c r="H1517" i="2" s="1"/>
  <c r="B1517" i="2"/>
  <c r="C1517" i="2"/>
  <c r="D1517" i="2"/>
  <c r="E1517" i="2"/>
  <c r="A1518" i="2"/>
  <c r="H1518" i="2" s="1"/>
  <c r="B1518" i="2"/>
  <c r="C1518" i="2"/>
  <c r="D1518" i="2"/>
  <c r="E1518" i="2"/>
  <c r="A1519" i="2"/>
  <c r="H1519" i="2" s="1"/>
  <c r="B1519" i="2"/>
  <c r="C1519" i="2"/>
  <c r="D1519" i="2"/>
  <c r="E1519" i="2"/>
  <c r="A1520" i="2"/>
  <c r="H1520" i="2" s="1"/>
  <c r="B1520" i="2"/>
  <c r="C1520" i="2"/>
  <c r="D1520" i="2"/>
  <c r="E1520" i="2"/>
  <c r="A1521" i="2"/>
  <c r="H1521" i="2" s="1"/>
  <c r="B1521" i="2"/>
  <c r="C1521" i="2"/>
  <c r="D1521" i="2"/>
  <c r="E1521" i="2"/>
  <c r="A1522" i="2"/>
  <c r="H1522" i="2" s="1"/>
  <c r="B1522" i="2"/>
  <c r="C1522" i="2"/>
  <c r="D1522" i="2"/>
  <c r="E1522" i="2"/>
  <c r="A1523" i="2"/>
  <c r="H1523" i="2" s="1"/>
  <c r="B1523" i="2"/>
  <c r="C1523" i="2"/>
  <c r="D1523" i="2"/>
  <c r="E1523" i="2"/>
  <c r="A1524" i="2"/>
  <c r="H1524" i="2" s="1"/>
  <c r="B1524" i="2"/>
  <c r="C1524" i="2"/>
  <c r="D1524" i="2"/>
  <c r="E1524" i="2"/>
  <c r="A1525" i="2"/>
  <c r="H1525" i="2" s="1"/>
  <c r="B1525" i="2"/>
  <c r="C1525" i="2"/>
  <c r="D1525" i="2"/>
  <c r="E1525" i="2"/>
  <c r="A1526" i="2"/>
  <c r="H1526" i="2" s="1"/>
  <c r="B1526" i="2"/>
  <c r="C1526" i="2"/>
  <c r="D1526" i="2"/>
  <c r="E1526" i="2"/>
  <c r="A1527" i="2"/>
  <c r="H1527" i="2" s="1"/>
  <c r="B1527" i="2"/>
  <c r="C1527" i="2"/>
  <c r="D1527" i="2"/>
  <c r="E1527" i="2"/>
  <c r="A1528" i="2"/>
  <c r="H1528" i="2" s="1"/>
  <c r="B1528" i="2"/>
  <c r="C1528" i="2"/>
  <c r="D1528" i="2"/>
  <c r="E1528" i="2"/>
  <c r="A1529" i="2"/>
  <c r="H1529" i="2" s="1"/>
  <c r="B1529" i="2"/>
  <c r="C1529" i="2"/>
  <c r="D1529" i="2"/>
  <c r="E1529" i="2"/>
  <c r="A1530" i="2"/>
  <c r="H1530" i="2" s="1"/>
  <c r="B1530" i="2"/>
  <c r="C1530" i="2"/>
  <c r="D1530" i="2"/>
  <c r="E1530" i="2"/>
  <c r="A1531" i="2"/>
  <c r="H1531" i="2" s="1"/>
  <c r="B1531" i="2"/>
  <c r="C1531" i="2"/>
  <c r="D1531" i="2"/>
  <c r="E1531" i="2"/>
  <c r="A1532" i="2"/>
  <c r="H1532" i="2" s="1"/>
  <c r="B1532" i="2"/>
  <c r="C1532" i="2"/>
  <c r="D1532" i="2"/>
  <c r="E1532" i="2"/>
  <c r="A1533" i="2"/>
  <c r="H1533" i="2" s="1"/>
  <c r="B1533" i="2"/>
  <c r="C1533" i="2"/>
  <c r="D1533" i="2"/>
  <c r="E1533" i="2"/>
  <c r="A1534" i="2"/>
  <c r="H1534" i="2" s="1"/>
  <c r="B1534" i="2"/>
  <c r="C1534" i="2"/>
  <c r="D1534" i="2"/>
  <c r="E1534" i="2"/>
  <c r="A1535" i="2"/>
  <c r="H1535" i="2" s="1"/>
  <c r="B1535" i="2"/>
  <c r="C1535" i="2"/>
  <c r="D1535" i="2"/>
  <c r="E1535" i="2"/>
  <c r="A1536" i="2"/>
  <c r="H1536" i="2" s="1"/>
  <c r="B1536" i="2"/>
  <c r="C1536" i="2"/>
  <c r="D1536" i="2"/>
  <c r="E1536" i="2"/>
  <c r="A1537" i="2"/>
  <c r="H1537" i="2" s="1"/>
  <c r="B1537" i="2"/>
  <c r="C1537" i="2"/>
  <c r="D1537" i="2"/>
  <c r="E1537" i="2"/>
  <c r="A1538" i="2"/>
  <c r="H1538" i="2" s="1"/>
  <c r="B1538" i="2"/>
  <c r="C1538" i="2"/>
  <c r="D1538" i="2"/>
  <c r="E1538" i="2"/>
  <c r="A1539" i="2"/>
  <c r="H1539" i="2" s="1"/>
  <c r="B1539" i="2"/>
  <c r="C1539" i="2"/>
  <c r="D1539" i="2"/>
  <c r="E1539" i="2"/>
  <c r="A1540" i="2"/>
  <c r="H1540" i="2" s="1"/>
  <c r="B1540" i="2"/>
  <c r="C1540" i="2"/>
  <c r="D1540" i="2"/>
  <c r="E1540" i="2"/>
  <c r="A1541" i="2"/>
  <c r="H1541" i="2" s="1"/>
  <c r="B1541" i="2"/>
  <c r="C1541" i="2"/>
  <c r="D1541" i="2"/>
  <c r="E1541" i="2"/>
  <c r="A1542" i="2"/>
  <c r="H1542" i="2" s="1"/>
  <c r="B1542" i="2"/>
  <c r="C1542" i="2"/>
  <c r="D1542" i="2"/>
  <c r="E1542" i="2"/>
  <c r="A1543" i="2"/>
  <c r="H1543" i="2" s="1"/>
  <c r="B1543" i="2"/>
  <c r="C1543" i="2"/>
  <c r="D1543" i="2"/>
  <c r="E1543" i="2"/>
  <c r="A1544" i="2"/>
  <c r="H1544" i="2" s="1"/>
  <c r="B1544" i="2"/>
  <c r="C1544" i="2"/>
  <c r="D1544" i="2"/>
  <c r="E1544" i="2"/>
  <c r="A1545" i="2"/>
  <c r="H1545" i="2" s="1"/>
  <c r="B1545" i="2"/>
  <c r="C1545" i="2"/>
  <c r="D1545" i="2"/>
  <c r="E1545" i="2"/>
  <c r="A1546" i="2"/>
  <c r="H1546" i="2" s="1"/>
  <c r="B1546" i="2"/>
  <c r="C1546" i="2"/>
  <c r="D1546" i="2"/>
  <c r="E1546" i="2"/>
  <c r="A1547" i="2"/>
  <c r="H1547" i="2" s="1"/>
  <c r="B1547" i="2"/>
  <c r="C1547" i="2"/>
  <c r="D1547" i="2"/>
  <c r="E1547" i="2"/>
  <c r="A1548" i="2"/>
  <c r="H1548" i="2" s="1"/>
  <c r="B1548" i="2"/>
  <c r="C1548" i="2"/>
  <c r="D1548" i="2"/>
  <c r="E1548" i="2"/>
  <c r="A1549" i="2"/>
  <c r="H1549" i="2" s="1"/>
  <c r="B1549" i="2"/>
  <c r="C1549" i="2"/>
  <c r="D1549" i="2"/>
  <c r="E1549" i="2"/>
  <c r="A1550" i="2"/>
  <c r="H1550" i="2" s="1"/>
  <c r="B1550" i="2"/>
  <c r="C1550" i="2"/>
  <c r="D1550" i="2"/>
  <c r="E1550" i="2"/>
  <c r="A1551" i="2"/>
  <c r="H1551" i="2" s="1"/>
  <c r="B1551" i="2"/>
  <c r="C1551" i="2"/>
  <c r="D1551" i="2"/>
  <c r="E1551" i="2"/>
  <c r="A1552" i="2"/>
  <c r="H1552" i="2" s="1"/>
  <c r="B1552" i="2"/>
  <c r="C1552" i="2"/>
  <c r="D1552" i="2"/>
  <c r="E1552" i="2"/>
  <c r="A1553" i="2"/>
  <c r="H1553" i="2" s="1"/>
  <c r="B1553" i="2"/>
  <c r="C1553" i="2"/>
  <c r="D1553" i="2"/>
  <c r="E1553" i="2"/>
  <c r="A1554" i="2"/>
  <c r="H1554" i="2" s="1"/>
  <c r="B1554" i="2"/>
  <c r="C1554" i="2"/>
  <c r="D1554" i="2"/>
  <c r="E1554" i="2"/>
  <c r="A1555" i="2"/>
  <c r="H1555" i="2" s="1"/>
  <c r="B1555" i="2"/>
  <c r="C1555" i="2"/>
  <c r="D1555" i="2"/>
  <c r="E1555" i="2"/>
  <c r="A1556" i="2"/>
  <c r="H1556" i="2" s="1"/>
  <c r="B1556" i="2"/>
  <c r="C1556" i="2"/>
  <c r="D1556" i="2"/>
  <c r="E1556" i="2"/>
  <c r="A1557" i="2"/>
  <c r="H1557" i="2" s="1"/>
  <c r="B1557" i="2"/>
  <c r="C1557" i="2"/>
  <c r="D1557" i="2"/>
  <c r="E1557" i="2"/>
  <c r="A1558" i="2"/>
  <c r="H1558" i="2" s="1"/>
  <c r="B1558" i="2"/>
  <c r="C1558" i="2"/>
  <c r="D1558" i="2"/>
  <c r="E1558" i="2"/>
  <c r="A1559" i="2"/>
  <c r="H1559" i="2" s="1"/>
  <c r="B1559" i="2"/>
  <c r="C1559" i="2"/>
  <c r="D1559" i="2"/>
  <c r="E1559" i="2"/>
  <c r="A1560" i="2"/>
  <c r="H1560" i="2" s="1"/>
  <c r="B1560" i="2"/>
  <c r="C1560" i="2"/>
  <c r="D1560" i="2"/>
  <c r="E1560" i="2"/>
  <c r="A1561" i="2"/>
  <c r="H1561" i="2" s="1"/>
  <c r="B1561" i="2"/>
  <c r="C1561" i="2"/>
  <c r="D1561" i="2"/>
  <c r="E1561" i="2"/>
  <c r="A1562" i="2"/>
  <c r="H1562" i="2" s="1"/>
  <c r="B1562" i="2"/>
  <c r="C1562" i="2"/>
  <c r="D1562" i="2"/>
  <c r="E1562" i="2"/>
  <c r="A1563" i="2"/>
  <c r="H1563" i="2" s="1"/>
  <c r="B1563" i="2"/>
  <c r="C1563" i="2"/>
  <c r="D1563" i="2"/>
  <c r="E1563" i="2"/>
  <c r="A1564" i="2"/>
  <c r="H1564" i="2" s="1"/>
  <c r="B1564" i="2"/>
  <c r="C1564" i="2"/>
  <c r="D1564" i="2"/>
  <c r="E1564" i="2"/>
  <c r="A1565" i="2"/>
  <c r="H1565" i="2" s="1"/>
  <c r="B1565" i="2"/>
  <c r="C1565" i="2"/>
  <c r="D1565" i="2"/>
  <c r="E1565" i="2"/>
  <c r="A1566" i="2"/>
  <c r="H1566" i="2" s="1"/>
  <c r="B1566" i="2"/>
  <c r="C1566" i="2"/>
  <c r="D1566" i="2"/>
  <c r="E1566" i="2"/>
  <c r="A1567" i="2"/>
  <c r="H1567" i="2" s="1"/>
  <c r="B1567" i="2"/>
  <c r="C1567" i="2"/>
  <c r="D1567" i="2"/>
  <c r="E1567" i="2"/>
  <c r="A1568" i="2"/>
  <c r="H1568" i="2" s="1"/>
  <c r="B1568" i="2"/>
  <c r="C1568" i="2"/>
  <c r="D1568" i="2"/>
  <c r="E1568" i="2"/>
  <c r="A1569" i="2"/>
  <c r="H1569" i="2" s="1"/>
  <c r="B1569" i="2"/>
  <c r="C1569" i="2"/>
  <c r="D1569" i="2"/>
  <c r="E1569" i="2"/>
  <c r="A1570" i="2"/>
  <c r="H1570" i="2" s="1"/>
  <c r="B1570" i="2"/>
  <c r="C1570" i="2"/>
  <c r="D1570" i="2"/>
  <c r="E1570" i="2"/>
  <c r="A1571" i="2"/>
  <c r="H1571" i="2" s="1"/>
  <c r="B1571" i="2"/>
  <c r="C1571" i="2"/>
  <c r="D1571" i="2"/>
  <c r="E1571" i="2"/>
  <c r="A1572" i="2"/>
  <c r="H1572" i="2" s="1"/>
  <c r="B1572" i="2"/>
  <c r="C1572" i="2"/>
  <c r="D1572" i="2"/>
  <c r="E1572" i="2"/>
  <c r="A1573" i="2"/>
  <c r="H1573" i="2" s="1"/>
  <c r="B1573" i="2"/>
  <c r="C1573" i="2"/>
  <c r="D1573" i="2"/>
  <c r="E1573" i="2"/>
  <c r="A1574" i="2"/>
  <c r="H1574" i="2" s="1"/>
  <c r="B1574" i="2"/>
  <c r="C1574" i="2"/>
  <c r="D1574" i="2"/>
  <c r="E1574" i="2"/>
  <c r="A1575" i="2"/>
  <c r="H1575" i="2" s="1"/>
  <c r="B1575" i="2"/>
  <c r="C1575" i="2"/>
  <c r="D1575" i="2"/>
  <c r="E1575" i="2"/>
  <c r="A1576" i="2"/>
  <c r="H1576" i="2" s="1"/>
  <c r="B1576" i="2"/>
  <c r="C1576" i="2"/>
  <c r="D1576" i="2"/>
  <c r="E1576" i="2"/>
  <c r="A1577" i="2"/>
  <c r="H1577" i="2" s="1"/>
  <c r="B1577" i="2"/>
  <c r="C1577" i="2"/>
  <c r="D1577" i="2"/>
  <c r="E1577" i="2"/>
  <c r="A1578" i="2"/>
  <c r="H1578" i="2" s="1"/>
  <c r="B1578" i="2"/>
  <c r="C1578" i="2"/>
  <c r="D1578" i="2"/>
  <c r="E1578" i="2"/>
  <c r="A1579" i="2"/>
  <c r="H1579" i="2" s="1"/>
  <c r="B1579" i="2"/>
  <c r="C1579" i="2"/>
  <c r="D1579" i="2"/>
  <c r="E1579" i="2"/>
  <c r="A1580" i="2"/>
  <c r="H1580" i="2" s="1"/>
  <c r="B1580" i="2"/>
  <c r="C1580" i="2"/>
  <c r="D1580" i="2"/>
  <c r="E1580" i="2"/>
  <c r="A1581" i="2"/>
  <c r="H1581" i="2" s="1"/>
  <c r="B1581" i="2"/>
  <c r="C1581" i="2"/>
  <c r="D1581" i="2"/>
  <c r="E1581" i="2"/>
  <c r="A1582" i="2"/>
  <c r="H1582" i="2" s="1"/>
  <c r="B1582" i="2"/>
  <c r="C1582" i="2"/>
  <c r="D1582" i="2"/>
  <c r="E1582" i="2"/>
  <c r="A1583" i="2"/>
  <c r="H1583" i="2" s="1"/>
  <c r="B1583" i="2"/>
  <c r="C1583" i="2"/>
  <c r="D1583" i="2"/>
  <c r="E1583" i="2"/>
  <c r="A1584" i="2"/>
  <c r="H1584" i="2" s="1"/>
  <c r="B1584" i="2"/>
  <c r="C1584" i="2"/>
  <c r="D1584" i="2"/>
  <c r="E1584" i="2"/>
  <c r="A1585" i="2"/>
  <c r="H1585" i="2" s="1"/>
  <c r="B1585" i="2"/>
  <c r="C1585" i="2"/>
  <c r="D1585" i="2"/>
  <c r="E1585" i="2"/>
  <c r="A1586" i="2"/>
  <c r="H1586" i="2" s="1"/>
  <c r="B1586" i="2"/>
  <c r="C1586" i="2"/>
  <c r="D1586" i="2"/>
  <c r="E1586" i="2"/>
  <c r="A1587" i="2"/>
  <c r="H1587" i="2" s="1"/>
  <c r="B1587" i="2"/>
  <c r="C1587" i="2"/>
  <c r="D1587" i="2"/>
  <c r="E1587" i="2"/>
  <c r="A1588" i="2"/>
  <c r="H1588" i="2" s="1"/>
  <c r="B1588" i="2"/>
  <c r="C1588" i="2"/>
  <c r="D1588" i="2"/>
  <c r="E1588" i="2"/>
  <c r="A1589" i="2"/>
  <c r="H1589" i="2" s="1"/>
  <c r="B1589" i="2"/>
  <c r="C1589" i="2"/>
  <c r="D1589" i="2"/>
  <c r="E1589" i="2"/>
  <c r="A1590" i="2"/>
  <c r="H1590" i="2" s="1"/>
  <c r="B1590" i="2"/>
  <c r="C1590" i="2"/>
  <c r="D1590" i="2"/>
  <c r="E1590" i="2"/>
  <c r="A1591" i="2"/>
  <c r="H1591" i="2" s="1"/>
  <c r="B1591" i="2"/>
  <c r="C1591" i="2"/>
  <c r="D1591" i="2"/>
  <c r="E1591" i="2"/>
  <c r="A1592" i="2"/>
  <c r="H1592" i="2" s="1"/>
  <c r="B1592" i="2"/>
  <c r="C1592" i="2"/>
  <c r="D1592" i="2"/>
  <c r="E1592" i="2"/>
  <c r="A1593" i="2"/>
  <c r="H1593" i="2" s="1"/>
  <c r="B1593" i="2"/>
  <c r="C1593" i="2"/>
  <c r="D1593" i="2"/>
  <c r="E1593" i="2"/>
  <c r="A1594" i="2"/>
  <c r="H1594" i="2" s="1"/>
  <c r="B1594" i="2"/>
  <c r="C1594" i="2"/>
  <c r="D1594" i="2"/>
  <c r="E1594" i="2"/>
  <c r="A1595" i="2"/>
  <c r="H1595" i="2" s="1"/>
  <c r="B1595" i="2"/>
  <c r="C1595" i="2"/>
  <c r="D1595" i="2"/>
  <c r="E1595" i="2"/>
  <c r="A1596" i="2"/>
  <c r="H1596" i="2" s="1"/>
  <c r="B1596" i="2"/>
  <c r="C1596" i="2"/>
  <c r="D1596" i="2"/>
  <c r="E1596" i="2"/>
  <c r="A1597" i="2"/>
  <c r="H1597" i="2" s="1"/>
  <c r="B1597" i="2"/>
  <c r="C1597" i="2"/>
  <c r="D1597" i="2"/>
  <c r="E1597" i="2"/>
  <c r="A1598" i="2"/>
  <c r="H1598" i="2" s="1"/>
  <c r="B1598" i="2"/>
  <c r="C1598" i="2"/>
  <c r="D1598" i="2"/>
  <c r="E1598" i="2"/>
  <c r="A1599" i="2"/>
  <c r="H1599" i="2" s="1"/>
  <c r="B1599" i="2"/>
  <c r="C1599" i="2"/>
  <c r="D1599" i="2"/>
  <c r="E1599" i="2"/>
  <c r="A1600" i="2"/>
  <c r="H1600" i="2" s="1"/>
  <c r="B1600" i="2"/>
  <c r="C1600" i="2"/>
  <c r="D1600" i="2"/>
  <c r="E1600" i="2"/>
  <c r="A1601" i="2"/>
  <c r="H1601" i="2" s="1"/>
  <c r="B1601" i="2"/>
  <c r="C1601" i="2"/>
  <c r="D1601" i="2"/>
  <c r="E1601" i="2"/>
  <c r="A1602" i="2"/>
  <c r="H1602" i="2" s="1"/>
  <c r="B1602" i="2"/>
  <c r="C1602" i="2"/>
  <c r="D1602" i="2"/>
  <c r="E1602" i="2"/>
  <c r="A1603" i="2"/>
  <c r="H1603" i="2" s="1"/>
  <c r="B1603" i="2"/>
  <c r="C1603" i="2"/>
  <c r="D1603" i="2"/>
  <c r="E1603" i="2"/>
  <c r="A1604" i="2"/>
  <c r="H1604" i="2" s="1"/>
  <c r="B1604" i="2"/>
  <c r="C1604" i="2"/>
  <c r="D1604" i="2"/>
  <c r="E1604" i="2"/>
  <c r="A1605" i="2"/>
  <c r="H1605" i="2" s="1"/>
  <c r="B1605" i="2"/>
  <c r="C1605" i="2"/>
  <c r="D1605" i="2"/>
  <c r="E1605" i="2"/>
  <c r="A1606" i="2"/>
  <c r="H1606" i="2" s="1"/>
  <c r="B1606" i="2"/>
  <c r="C1606" i="2"/>
  <c r="D1606" i="2"/>
  <c r="E1606" i="2"/>
  <c r="A1607" i="2"/>
  <c r="H1607" i="2" s="1"/>
  <c r="B1607" i="2"/>
  <c r="C1607" i="2"/>
  <c r="D1607" i="2"/>
  <c r="E1607" i="2"/>
  <c r="A1608" i="2"/>
  <c r="H1608" i="2" s="1"/>
  <c r="B1608" i="2"/>
  <c r="C1608" i="2"/>
  <c r="D1608" i="2"/>
  <c r="E1608" i="2"/>
  <c r="A1609" i="2"/>
  <c r="H1609" i="2" s="1"/>
  <c r="B1609" i="2"/>
  <c r="C1609" i="2"/>
  <c r="D1609" i="2"/>
  <c r="E1609" i="2"/>
  <c r="A1610" i="2"/>
  <c r="H1610" i="2" s="1"/>
  <c r="B1610" i="2"/>
  <c r="C1610" i="2"/>
  <c r="D1610" i="2"/>
  <c r="E1610" i="2"/>
  <c r="A1611" i="2"/>
  <c r="H1611" i="2" s="1"/>
  <c r="B1611" i="2"/>
  <c r="C1611" i="2"/>
  <c r="D1611" i="2"/>
  <c r="E1611" i="2"/>
  <c r="A1612" i="2"/>
  <c r="H1612" i="2" s="1"/>
  <c r="B1612" i="2"/>
  <c r="C1612" i="2"/>
  <c r="D1612" i="2"/>
  <c r="E1612" i="2"/>
  <c r="A1613" i="2"/>
  <c r="H1613" i="2" s="1"/>
  <c r="B1613" i="2"/>
  <c r="C1613" i="2"/>
  <c r="D1613" i="2"/>
  <c r="E1613" i="2"/>
  <c r="A1614" i="2"/>
  <c r="H1614" i="2" s="1"/>
  <c r="B1614" i="2"/>
  <c r="C1614" i="2"/>
  <c r="D1614" i="2"/>
  <c r="E1614" i="2"/>
  <c r="A1615" i="2"/>
  <c r="H1615" i="2" s="1"/>
  <c r="B1615" i="2"/>
  <c r="C1615" i="2"/>
  <c r="D1615" i="2"/>
  <c r="E1615" i="2"/>
  <c r="A1616" i="2"/>
  <c r="H1616" i="2" s="1"/>
  <c r="B1616" i="2"/>
  <c r="C1616" i="2"/>
  <c r="D1616" i="2"/>
  <c r="E1616" i="2"/>
  <c r="A1617" i="2"/>
  <c r="H1617" i="2" s="1"/>
  <c r="B1617" i="2"/>
  <c r="C1617" i="2"/>
  <c r="D1617" i="2"/>
  <c r="E1617" i="2"/>
  <c r="A1618" i="2"/>
  <c r="H1618" i="2" s="1"/>
  <c r="B1618" i="2"/>
  <c r="C1618" i="2"/>
  <c r="D1618" i="2"/>
  <c r="E1618" i="2"/>
  <c r="A1619" i="2"/>
  <c r="H1619" i="2" s="1"/>
  <c r="B1619" i="2"/>
  <c r="C1619" i="2"/>
  <c r="D1619" i="2"/>
  <c r="E1619" i="2"/>
  <c r="A1620" i="2"/>
  <c r="H1620" i="2" s="1"/>
  <c r="B1620" i="2"/>
  <c r="C1620" i="2"/>
  <c r="D1620" i="2"/>
  <c r="E1620" i="2"/>
  <c r="A1621" i="2"/>
  <c r="H1621" i="2" s="1"/>
  <c r="B1621" i="2"/>
  <c r="C1621" i="2"/>
  <c r="D1621" i="2"/>
  <c r="E1621" i="2"/>
  <c r="A1622" i="2"/>
  <c r="H1622" i="2" s="1"/>
  <c r="B1622" i="2"/>
  <c r="C1622" i="2"/>
  <c r="D1622" i="2"/>
  <c r="E1622" i="2"/>
  <c r="A1623" i="2"/>
  <c r="H1623" i="2" s="1"/>
  <c r="B1623" i="2"/>
  <c r="C1623" i="2"/>
  <c r="D1623" i="2"/>
  <c r="E1623" i="2"/>
  <c r="A1624" i="2"/>
  <c r="H1624" i="2" s="1"/>
  <c r="B1624" i="2"/>
  <c r="C1624" i="2"/>
  <c r="D1624" i="2"/>
  <c r="E1624" i="2"/>
  <c r="A1625" i="2"/>
  <c r="H1625" i="2" s="1"/>
  <c r="B1625" i="2"/>
  <c r="C1625" i="2"/>
  <c r="D1625" i="2"/>
  <c r="E1625" i="2"/>
  <c r="A1626" i="2"/>
  <c r="H1626" i="2" s="1"/>
  <c r="B1626" i="2"/>
  <c r="C1626" i="2"/>
  <c r="D1626" i="2"/>
  <c r="E1626" i="2"/>
  <c r="A1627" i="2"/>
  <c r="H1627" i="2" s="1"/>
  <c r="B1627" i="2"/>
  <c r="C1627" i="2"/>
  <c r="D1627" i="2"/>
  <c r="E1627" i="2"/>
  <c r="A1628" i="2"/>
  <c r="H1628" i="2" s="1"/>
  <c r="B1628" i="2"/>
  <c r="C1628" i="2"/>
  <c r="D1628" i="2"/>
  <c r="E1628" i="2"/>
  <c r="A1629" i="2"/>
  <c r="H1629" i="2" s="1"/>
  <c r="B1629" i="2"/>
  <c r="C1629" i="2"/>
  <c r="D1629" i="2"/>
  <c r="E1629" i="2"/>
  <c r="A1630" i="2"/>
  <c r="H1630" i="2" s="1"/>
  <c r="B1630" i="2"/>
  <c r="C1630" i="2"/>
  <c r="D1630" i="2"/>
  <c r="E1630" i="2"/>
  <c r="A1631" i="2"/>
  <c r="H1631" i="2" s="1"/>
  <c r="B1631" i="2"/>
  <c r="C1631" i="2"/>
  <c r="D1631" i="2"/>
  <c r="E1631" i="2"/>
  <c r="A1632" i="2"/>
  <c r="H1632" i="2" s="1"/>
  <c r="B1632" i="2"/>
  <c r="C1632" i="2"/>
  <c r="D1632" i="2"/>
  <c r="E1632" i="2"/>
  <c r="A1633" i="2"/>
  <c r="H1633" i="2" s="1"/>
  <c r="B1633" i="2"/>
  <c r="C1633" i="2"/>
  <c r="D1633" i="2"/>
  <c r="E1633" i="2"/>
  <c r="A1634" i="2"/>
  <c r="H1634" i="2" s="1"/>
  <c r="B1634" i="2"/>
  <c r="C1634" i="2"/>
  <c r="D1634" i="2"/>
  <c r="E1634" i="2"/>
  <c r="A1635" i="2"/>
  <c r="H1635" i="2" s="1"/>
  <c r="B1635" i="2"/>
  <c r="C1635" i="2"/>
  <c r="D1635" i="2"/>
  <c r="E1635" i="2"/>
  <c r="A1636" i="2"/>
  <c r="H1636" i="2" s="1"/>
  <c r="B1636" i="2"/>
  <c r="C1636" i="2"/>
  <c r="D1636" i="2"/>
  <c r="E1636" i="2"/>
  <c r="A1637" i="2"/>
  <c r="H1637" i="2" s="1"/>
  <c r="B1637" i="2"/>
  <c r="C1637" i="2"/>
  <c r="D1637" i="2"/>
  <c r="E1637" i="2"/>
  <c r="A1638" i="2"/>
  <c r="H1638" i="2" s="1"/>
  <c r="B1638" i="2"/>
  <c r="C1638" i="2"/>
  <c r="D1638" i="2"/>
  <c r="E1638" i="2"/>
  <c r="A1639" i="2"/>
  <c r="H1639" i="2" s="1"/>
  <c r="B1639" i="2"/>
  <c r="C1639" i="2"/>
  <c r="D1639" i="2"/>
  <c r="E1639" i="2"/>
  <c r="A1640" i="2"/>
  <c r="H1640" i="2" s="1"/>
  <c r="B1640" i="2"/>
  <c r="C1640" i="2"/>
  <c r="D1640" i="2"/>
  <c r="E1640" i="2"/>
  <c r="A1641" i="2"/>
  <c r="H1641" i="2" s="1"/>
  <c r="B1641" i="2"/>
  <c r="C1641" i="2"/>
  <c r="D1641" i="2"/>
  <c r="E1641" i="2"/>
  <c r="A1642" i="2"/>
  <c r="H1642" i="2" s="1"/>
  <c r="B1642" i="2"/>
  <c r="C1642" i="2"/>
  <c r="D1642" i="2"/>
  <c r="E1642" i="2"/>
  <c r="A1643" i="2"/>
  <c r="H1643" i="2" s="1"/>
  <c r="B1643" i="2"/>
  <c r="C1643" i="2"/>
  <c r="D1643" i="2"/>
  <c r="E1643" i="2"/>
  <c r="A1644" i="2"/>
  <c r="H1644" i="2" s="1"/>
  <c r="B1644" i="2"/>
  <c r="C1644" i="2"/>
  <c r="D1644" i="2"/>
  <c r="E1644" i="2"/>
  <c r="A1645" i="2"/>
  <c r="H1645" i="2" s="1"/>
  <c r="B1645" i="2"/>
  <c r="C1645" i="2"/>
  <c r="D1645" i="2"/>
  <c r="E1645" i="2"/>
  <c r="A1646" i="2"/>
  <c r="H1646" i="2" s="1"/>
  <c r="B1646" i="2"/>
  <c r="C1646" i="2"/>
  <c r="D1646" i="2"/>
  <c r="E1646" i="2"/>
  <c r="A1647" i="2"/>
  <c r="H1647" i="2" s="1"/>
  <c r="B1647" i="2"/>
  <c r="C1647" i="2"/>
  <c r="D1647" i="2"/>
  <c r="E1647" i="2"/>
  <c r="A1648" i="2"/>
  <c r="H1648" i="2" s="1"/>
  <c r="B1648" i="2"/>
  <c r="C1648" i="2"/>
  <c r="D1648" i="2"/>
  <c r="E1648" i="2"/>
  <c r="A1649" i="2"/>
  <c r="H1649" i="2" s="1"/>
  <c r="B1649" i="2"/>
  <c r="C1649" i="2"/>
  <c r="D1649" i="2"/>
  <c r="E1649" i="2"/>
  <c r="A1650" i="2"/>
  <c r="H1650" i="2" s="1"/>
  <c r="B1650" i="2"/>
  <c r="C1650" i="2"/>
  <c r="D1650" i="2"/>
  <c r="E1650" i="2"/>
  <c r="A1651" i="2"/>
  <c r="H1651" i="2" s="1"/>
  <c r="B1651" i="2"/>
  <c r="C1651" i="2"/>
  <c r="D1651" i="2"/>
  <c r="E1651" i="2"/>
  <c r="A1652" i="2"/>
  <c r="H1652" i="2" s="1"/>
  <c r="B1652" i="2"/>
  <c r="C1652" i="2"/>
  <c r="D1652" i="2"/>
  <c r="E1652" i="2"/>
  <c r="A1653" i="2"/>
  <c r="H1653" i="2" s="1"/>
  <c r="B1653" i="2"/>
  <c r="C1653" i="2"/>
  <c r="D1653" i="2"/>
  <c r="E1653" i="2"/>
  <c r="A1654" i="2"/>
  <c r="H1654" i="2" s="1"/>
  <c r="B1654" i="2"/>
  <c r="C1654" i="2"/>
  <c r="D1654" i="2"/>
  <c r="E1654" i="2"/>
  <c r="A1655" i="2"/>
  <c r="H1655" i="2" s="1"/>
  <c r="B1655" i="2"/>
  <c r="C1655" i="2"/>
  <c r="D1655" i="2"/>
  <c r="E1655" i="2"/>
  <c r="A1656" i="2"/>
  <c r="H1656" i="2" s="1"/>
  <c r="B1656" i="2"/>
  <c r="C1656" i="2"/>
  <c r="D1656" i="2"/>
  <c r="E1656" i="2"/>
  <c r="A1657" i="2"/>
  <c r="H1657" i="2" s="1"/>
  <c r="B1657" i="2"/>
  <c r="C1657" i="2"/>
  <c r="D1657" i="2"/>
  <c r="E1657" i="2"/>
  <c r="A1658" i="2"/>
  <c r="H1658" i="2" s="1"/>
  <c r="B1658" i="2"/>
  <c r="C1658" i="2"/>
  <c r="D1658" i="2"/>
  <c r="E1658" i="2"/>
  <c r="A1659" i="2"/>
  <c r="H1659" i="2" s="1"/>
  <c r="B1659" i="2"/>
  <c r="C1659" i="2"/>
  <c r="D1659" i="2"/>
  <c r="E1659" i="2"/>
  <c r="A1660" i="2"/>
  <c r="H1660" i="2" s="1"/>
  <c r="B1660" i="2"/>
  <c r="C1660" i="2"/>
  <c r="D1660" i="2"/>
  <c r="E1660" i="2"/>
  <c r="A1661" i="2"/>
  <c r="H1661" i="2" s="1"/>
  <c r="B1661" i="2"/>
  <c r="C1661" i="2"/>
  <c r="D1661" i="2"/>
  <c r="E1661" i="2"/>
  <c r="A1662" i="2"/>
  <c r="H1662" i="2" s="1"/>
  <c r="B1662" i="2"/>
  <c r="C1662" i="2"/>
  <c r="D1662" i="2"/>
  <c r="E1662" i="2"/>
  <c r="A1663" i="2"/>
  <c r="H1663" i="2" s="1"/>
  <c r="B1663" i="2"/>
  <c r="C1663" i="2"/>
  <c r="D1663" i="2"/>
  <c r="E1663" i="2"/>
  <c r="A1664" i="2"/>
  <c r="H1664" i="2" s="1"/>
  <c r="B1664" i="2"/>
  <c r="C1664" i="2"/>
  <c r="D1664" i="2"/>
  <c r="E1664" i="2"/>
  <c r="A1665" i="2"/>
  <c r="H1665" i="2" s="1"/>
  <c r="B1665" i="2"/>
  <c r="C1665" i="2"/>
  <c r="D1665" i="2"/>
  <c r="E1665" i="2"/>
  <c r="A1666" i="2"/>
  <c r="H1666" i="2" s="1"/>
  <c r="B1666" i="2"/>
  <c r="C1666" i="2"/>
  <c r="D1666" i="2"/>
  <c r="E1666" i="2"/>
  <c r="A1667" i="2"/>
  <c r="H1667" i="2" s="1"/>
  <c r="B1667" i="2"/>
  <c r="C1667" i="2"/>
  <c r="D1667" i="2"/>
  <c r="E1667" i="2"/>
  <c r="A1668" i="2"/>
  <c r="H1668" i="2" s="1"/>
  <c r="B1668" i="2"/>
  <c r="C1668" i="2"/>
  <c r="D1668" i="2"/>
  <c r="E1668" i="2"/>
  <c r="A1669" i="2"/>
  <c r="H1669" i="2" s="1"/>
  <c r="B1669" i="2"/>
  <c r="C1669" i="2"/>
  <c r="D1669" i="2"/>
  <c r="E1669" i="2"/>
  <c r="A1670" i="2"/>
  <c r="H1670" i="2" s="1"/>
  <c r="B1670" i="2"/>
  <c r="C1670" i="2"/>
  <c r="D1670" i="2"/>
  <c r="E1670" i="2"/>
  <c r="A1671" i="2"/>
  <c r="H1671" i="2" s="1"/>
  <c r="B1671" i="2"/>
  <c r="C1671" i="2"/>
  <c r="D1671" i="2"/>
  <c r="E1671" i="2"/>
  <c r="A1672" i="2"/>
  <c r="H1672" i="2" s="1"/>
  <c r="B1672" i="2"/>
  <c r="C1672" i="2"/>
  <c r="D1672" i="2"/>
  <c r="E1672" i="2"/>
  <c r="A1673" i="2"/>
  <c r="H1673" i="2" s="1"/>
  <c r="B1673" i="2"/>
  <c r="C1673" i="2"/>
  <c r="D1673" i="2"/>
  <c r="E1673" i="2"/>
  <c r="A1674" i="2"/>
  <c r="H1674" i="2" s="1"/>
  <c r="B1674" i="2"/>
  <c r="C1674" i="2"/>
  <c r="D1674" i="2"/>
  <c r="E1674" i="2"/>
  <c r="A1675" i="2"/>
  <c r="H1675" i="2" s="1"/>
  <c r="B1675" i="2"/>
  <c r="C1675" i="2"/>
  <c r="D1675" i="2"/>
  <c r="E1675" i="2"/>
  <c r="A1676" i="2"/>
  <c r="H1676" i="2" s="1"/>
  <c r="B1676" i="2"/>
  <c r="C1676" i="2"/>
  <c r="D1676" i="2"/>
  <c r="E1676" i="2"/>
  <c r="A1677" i="2"/>
  <c r="H1677" i="2" s="1"/>
  <c r="B1677" i="2"/>
  <c r="C1677" i="2"/>
  <c r="D1677" i="2"/>
  <c r="E1677" i="2"/>
  <c r="A1678" i="2"/>
  <c r="H1678" i="2" s="1"/>
  <c r="B1678" i="2"/>
  <c r="C1678" i="2"/>
  <c r="D1678" i="2"/>
  <c r="E1678" i="2"/>
  <c r="A1679" i="2"/>
  <c r="H1679" i="2" s="1"/>
  <c r="B1679" i="2"/>
  <c r="C1679" i="2"/>
  <c r="D1679" i="2"/>
  <c r="E1679" i="2"/>
  <c r="A1680" i="2"/>
  <c r="H1680" i="2" s="1"/>
  <c r="B1680" i="2"/>
  <c r="C1680" i="2"/>
  <c r="D1680" i="2"/>
  <c r="E1680" i="2"/>
  <c r="A1681" i="2"/>
  <c r="H1681" i="2" s="1"/>
  <c r="B1681" i="2"/>
  <c r="C1681" i="2"/>
  <c r="D1681" i="2"/>
  <c r="E1681" i="2"/>
  <c r="A1682" i="2"/>
  <c r="H1682" i="2" s="1"/>
  <c r="B1682" i="2"/>
  <c r="C1682" i="2"/>
  <c r="D1682" i="2"/>
  <c r="E1682" i="2"/>
  <c r="A1683" i="2"/>
  <c r="H1683" i="2" s="1"/>
  <c r="B1683" i="2"/>
  <c r="C1683" i="2"/>
  <c r="D1683" i="2"/>
  <c r="E1683" i="2"/>
  <c r="A1684" i="2"/>
  <c r="H1684" i="2" s="1"/>
  <c r="B1684" i="2"/>
  <c r="C1684" i="2"/>
  <c r="D1684" i="2"/>
  <c r="E1684" i="2"/>
  <c r="A1685" i="2"/>
  <c r="H1685" i="2" s="1"/>
  <c r="B1685" i="2"/>
  <c r="C1685" i="2"/>
  <c r="D1685" i="2"/>
  <c r="E1685" i="2"/>
  <c r="A1686" i="2"/>
  <c r="H1686" i="2" s="1"/>
  <c r="B1686" i="2"/>
  <c r="C1686" i="2"/>
  <c r="D1686" i="2"/>
  <c r="E1686" i="2"/>
  <c r="A1687" i="2"/>
  <c r="H1687" i="2" s="1"/>
  <c r="B1687" i="2"/>
  <c r="C1687" i="2"/>
  <c r="D1687" i="2"/>
  <c r="E1687" i="2"/>
  <c r="A1688" i="2"/>
  <c r="H1688" i="2" s="1"/>
  <c r="B1688" i="2"/>
  <c r="C1688" i="2"/>
  <c r="D1688" i="2"/>
  <c r="E1688" i="2"/>
  <c r="A1689" i="2"/>
  <c r="H1689" i="2" s="1"/>
  <c r="B1689" i="2"/>
  <c r="C1689" i="2"/>
  <c r="D1689" i="2"/>
  <c r="E1689" i="2"/>
  <c r="A1690" i="2"/>
  <c r="H1690" i="2" s="1"/>
  <c r="B1690" i="2"/>
  <c r="C1690" i="2"/>
  <c r="D1690" i="2"/>
  <c r="E1690" i="2"/>
  <c r="A1691" i="2"/>
  <c r="H1691" i="2" s="1"/>
  <c r="B1691" i="2"/>
  <c r="C1691" i="2"/>
  <c r="D1691" i="2"/>
  <c r="E1691" i="2"/>
  <c r="A1692" i="2"/>
  <c r="H1692" i="2" s="1"/>
  <c r="B1692" i="2"/>
  <c r="C1692" i="2"/>
  <c r="D1692" i="2"/>
  <c r="E1692" i="2"/>
  <c r="A1693" i="2"/>
  <c r="H1693" i="2" s="1"/>
  <c r="B1693" i="2"/>
  <c r="C1693" i="2"/>
  <c r="D1693" i="2"/>
  <c r="E1693" i="2"/>
  <c r="A1694" i="2"/>
  <c r="H1694" i="2" s="1"/>
  <c r="B1694" i="2"/>
  <c r="C1694" i="2"/>
  <c r="D1694" i="2"/>
  <c r="E1694" i="2"/>
  <c r="A1695" i="2"/>
  <c r="H1695" i="2" s="1"/>
  <c r="B1695" i="2"/>
  <c r="C1695" i="2"/>
  <c r="D1695" i="2"/>
  <c r="E1695" i="2"/>
  <c r="A1696" i="2"/>
  <c r="H1696" i="2" s="1"/>
  <c r="B1696" i="2"/>
  <c r="C1696" i="2"/>
  <c r="D1696" i="2"/>
  <c r="E1696" i="2"/>
  <c r="A1697" i="2"/>
  <c r="H1697" i="2" s="1"/>
  <c r="B1697" i="2"/>
  <c r="C1697" i="2"/>
  <c r="D1697" i="2"/>
  <c r="E1697" i="2"/>
  <c r="A1698" i="2"/>
  <c r="H1698" i="2" s="1"/>
  <c r="B1698" i="2"/>
  <c r="C1698" i="2"/>
  <c r="D1698" i="2"/>
  <c r="E1698" i="2"/>
  <c r="A1699" i="2"/>
  <c r="H1699" i="2" s="1"/>
  <c r="B1699" i="2"/>
  <c r="C1699" i="2"/>
  <c r="D1699" i="2"/>
  <c r="E1699" i="2"/>
  <c r="A1700" i="2"/>
  <c r="H1700" i="2" s="1"/>
  <c r="B1700" i="2"/>
  <c r="C1700" i="2"/>
  <c r="D1700" i="2"/>
  <c r="E1700" i="2"/>
  <c r="A1701" i="2"/>
  <c r="H1701" i="2" s="1"/>
  <c r="B1701" i="2"/>
  <c r="C1701" i="2"/>
  <c r="D1701" i="2"/>
  <c r="E1701" i="2"/>
  <c r="A1702" i="2"/>
  <c r="H1702" i="2" s="1"/>
  <c r="B1702" i="2"/>
  <c r="C1702" i="2"/>
  <c r="D1702" i="2"/>
  <c r="E1702" i="2"/>
  <c r="A1703" i="2"/>
  <c r="H1703" i="2" s="1"/>
  <c r="B1703" i="2"/>
  <c r="C1703" i="2"/>
  <c r="D1703" i="2"/>
  <c r="E1703" i="2"/>
  <c r="A1704" i="2"/>
  <c r="H1704" i="2" s="1"/>
  <c r="B1704" i="2"/>
  <c r="C1704" i="2"/>
  <c r="D1704" i="2"/>
  <c r="E1704" i="2"/>
  <c r="A1705" i="2"/>
  <c r="H1705" i="2" s="1"/>
  <c r="B1705" i="2"/>
  <c r="C1705" i="2"/>
  <c r="D1705" i="2"/>
  <c r="E1705" i="2"/>
  <c r="A1706" i="2"/>
  <c r="H1706" i="2" s="1"/>
  <c r="B1706" i="2"/>
  <c r="C1706" i="2"/>
  <c r="D1706" i="2"/>
  <c r="E1706" i="2"/>
  <c r="A1707" i="2"/>
  <c r="H1707" i="2" s="1"/>
  <c r="B1707" i="2"/>
  <c r="C1707" i="2"/>
  <c r="D1707" i="2"/>
  <c r="E1707" i="2"/>
  <c r="A1708" i="2"/>
  <c r="H1708" i="2" s="1"/>
  <c r="B1708" i="2"/>
  <c r="C1708" i="2"/>
  <c r="D1708" i="2"/>
  <c r="E1708" i="2"/>
  <c r="A1709" i="2"/>
  <c r="H1709" i="2" s="1"/>
  <c r="B1709" i="2"/>
  <c r="C1709" i="2"/>
  <c r="D1709" i="2"/>
  <c r="E1709" i="2"/>
  <c r="A1710" i="2"/>
  <c r="H1710" i="2" s="1"/>
  <c r="B1710" i="2"/>
  <c r="C1710" i="2"/>
  <c r="D1710" i="2"/>
  <c r="E1710" i="2"/>
  <c r="A1711" i="2"/>
  <c r="H1711" i="2" s="1"/>
  <c r="B1711" i="2"/>
  <c r="C1711" i="2"/>
  <c r="D1711" i="2"/>
  <c r="E1711" i="2"/>
  <c r="A1712" i="2"/>
  <c r="H1712" i="2" s="1"/>
  <c r="B1712" i="2"/>
  <c r="C1712" i="2"/>
  <c r="D1712" i="2"/>
  <c r="E1712" i="2"/>
  <c r="A1713" i="2"/>
  <c r="H1713" i="2" s="1"/>
  <c r="B1713" i="2"/>
  <c r="C1713" i="2"/>
  <c r="D1713" i="2"/>
  <c r="E1713" i="2"/>
  <c r="A1714" i="2"/>
  <c r="H1714" i="2" s="1"/>
  <c r="B1714" i="2"/>
  <c r="C1714" i="2"/>
  <c r="D1714" i="2"/>
  <c r="E1714" i="2"/>
  <c r="A1715" i="2"/>
  <c r="H1715" i="2" s="1"/>
  <c r="B1715" i="2"/>
  <c r="C1715" i="2"/>
  <c r="D1715" i="2"/>
  <c r="E1715" i="2"/>
  <c r="A1716" i="2"/>
  <c r="H1716" i="2" s="1"/>
  <c r="B1716" i="2"/>
  <c r="C1716" i="2"/>
  <c r="D1716" i="2"/>
  <c r="E1716" i="2"/>
  <c r="A1717" i="2"/>
  <c r="H1717" i="2" s="1"/>
  <c r="B1717" i="2"/>
  <c r="C1717" i="2"/>
  <c r="D1717" i="2"/>
  <c r="E1717" i="2"/>
  <c r="A1718" i="2"/>
  <c r="H1718" i="2" s="1"/>
  <c r="B1718" i="2"/>
  <c r="C1718" i="2"/>
  <c r="D1718" i="2"/>
  <c r="E1718" i="2"/>
  <c r="A1719" i="2"/>
  <c r="H1719" i="2" s="1"/>
  <c r="B1719" i="2"/>
  <c r="C1719" i="2"/>
  <c r="D1719" i="2"/>
  <c r="E1719" i="2"/>
  <c r="A1720" i="2"/>
  <c r="H1720" i="2" s="1"/>
  <c r="B1720" i="2"/>
  <c r="C1720" i="2"/>
  <c r="D1720" i="2"/>
  <c r="E1720" i="2"/>
  <c r="A1721" i="2"/>
  <c r="H1721" i="2" s="1"/>
  <c r="B1721" i="2"/>
  <c r="C1721" i="2"/>
  <c r="D1721" i="2"/>
  <c r="E1721" i="2"/>
  <c r="A1722" i="2"/>
  <c r="H1722" i="2" s="1"/>
  <c r="B1722" i="2"/>
  <c r="C1722" i="2"/>
  <c r="D1722" i="2"/>
  <c r="E1722" i="2"/>
  <c r="A1723" i="2"/>
  <c r="H1723" i="2" s="1"/>
  <c r="B1723" i="2"/>
  <c r="C1723" i="2"/>
  <c r="D1723" i="2"/>
  <c r="E1723" i="2"/>
  <c r="A1724" i="2"/>
  <c r="H1724" i="2" s="1"/>
  <c r="B1724" i="2"/>
  <c r="C1724" i="2"/>
  <c r="D1724" i="2"/>
  <c r="E1724" i="2"/>
  <c r="A1725" i="2"/>
  <c r="H1725" i="2" s="1"/>
  <c r="B1725" i="2"/>
  <c r="C1725" i="2"/>
  <c r="D1725" i="2"/>
  <c r="E1725" i="2"/>
  <c r="A1726" i="2"/>
  <c r="H1726" i="2" s="1"/>
  <c r="B1726" i="2"/>
  <c r="C1726" i="2"/>
  <c r="D1726" i="2"/>
  <c r="E1726" i="2"/>
  <c r="A1727" i="2"/>
  <c r="H1727" i="2" s="1"/>
  <c r="B1727" i="2"/>
  <c r="C1727" i="2"/>
  <c r="D1727" i="2"/>
  <c r="E1727" i="2"/>
  <c r="A1728" i="2"/>
  <c r="H1728" i="2" s="1"/>
  <c r="B1728" i="2"/>
  <c r="C1728" i="2"/>
  <c r="D1728" i="2"/>
  <c r="E1728" i="2"/>
  <c r="A1729" i="2"/>
  <c r="H1729" i="2" s="1"/>
  <c r="B1729" i="2"/>
  <c r="C1729" i="2"/>
  <c r="D1729" i="2"/>
  <c r="E1729" i="2"/>
  <c r="A1730" i="2"/>
  <c r="H1730" i="2" s="1"/>
  <c r="B1730" i="2"/>
  <c r="C1730" i="2"/>
  <c r="D1730" i="2"/>
  <c r="E1730" i="2"/>
  <c r="A1731" i="2"/>
  <c r="H1731" i="2" s="1"/>
  <c r="B1731" i="2"/>
  <c r="C1731" i="2"/>
  <c r="D1731" i="2"/>
  <c r="E1731" i="2"/>
  <c r="A1732" i="2"/>
  <c r="H1732" i="2" s="1"/>
  <c r="B1732" i="2"/>
  <c r="C1732" i="2"/>
  <c r="D1732" i="2"/>
  <c r="E1732" i="2"/>
  <c r="A1733" i="2"/>
  <c r="H1733" i="2" s="1"/>
  <c r="B1733" i="2"/>
  <c r="C1733" i="2"/>
  <c r="D1733" i="2"/>
  <c r="E1733" i="2"/>
  <c r="A1734" i="2"/>
  <c r="H1734" i="2" s="1"/>
  <c r="B1734" i="2"/>
  <c r="C1734" i="2"/>
  <c r="D1734" i="2"/>
  <c r="E1734" i="2"/>
  <c r="A1735" i="2"/>
  <c r="H1735" i="2" s="1"/>
  <c r="B1735" i="2"/>
  <c r="C1735" i="2"/>
  <c r="D1735" i="2"/>
  <c r="E1735" i="2"/>
  <c r="A1736" i="2"/>
  <c r="H1736" i="2" s="1"/>
  <c r="B1736" i="2"/>
  <c r="C1736" i="2"/>
  <c r="D1736" i="2"/>
  <c r="E1736" i="2"/>
  <c r="A1737" i="2"/>
  <c r="H1737" i="2" s="1"/>
  <c r="B1737" i="2"/>
  <c r="C1737" i="2"/>
  <c r="D1737" i="2"/>
  <c r="E1737" i="2"/>
  <c r="A1738" i="2"/>
  <c r="H1738" i="2" s="1"/>
  <c r="B1738" i="2"/>
  <c r="C1738" i="2"/>
  <c r="D1738" i="2"/>
  <c r="E1738" i="2"/>
  <c r="A1739" i="2"/>
  <c r="H1739" i="2" s="1"/>
  <c r="B1739" i="2"/>
  <c r="C1739" i="2"/>
  <c r="D1739" i="2"/>
  <c r="E1739" i="2"/>
  <c r="A1740" i="2"/>
  <c r="H1740" i="2" s="1"/>
  <c r="B1740" i="2"/>
  <c r="C1740" i="2"/>
  <c r="D1740" i="2"/>
  <c r="E1740" i="2"/>
  <c r="A1741" i="2"/>
  <c r="H1741" i="2" s="1"/>
  <c r="B1741" i="2"/>
  <c r="C1741" i="2"/>
  <c r="D1741" i="2"/>
  <c r="E1741" i="2"/>
  <c r="A1742" i="2"/>
  <c r="H1742" i="2" s="1"/>
  <c r="B1742" i="2"/>
  <c r="C1742" i="2"/>
  <c r="D1742" i="2"/>
  <c r="E1742" i="2"/>
  <c r="A1743" i="2"/>
  <c r="H1743" i="2" s="1"/>
  <c r="B1743" i="2"/>
  <c r="C1743" i="2"/>
  <c r="D1743" i="2"/>
  <c r="E1743" i="2"/>
  <c r="A1744" i="2"/>
  <c r="H1744" i="2" s="1"/>
  <c r="B1744" i="2"/>
  <c r="C1744" i="2"/>
  <c r="D1744" i="2"/>
  <c r="E1744" i="2"/>
  <c r="A1745" i="2"/>
  <c r="H1745" i="2" s="1"/>
  <c r="B1745" i="2"/>
  <c r="C1745" i="2"/>
  <c r="D1745" i="2"/>
  <c r="E1745" i="2"/>
  <c r="A1746" i="2"/>
  <c r="H1746" i="2" s="1"/>
  <c r="B1746" i="2"/>
  <c r="C1746" i="2"/>
  <c r="D1746" i="2"/>
  <c r="E1746" i="2"/>
  <c r="A1747" i="2"/>
  <c r="H1747" i="2" s="1"/>
  <c r="B1747" i="2"/>
  <c r="C1747" i="2"/>
  <c r="D1747" i="2"/>
  <c r="E1747" i="2"/>
  <c r="A1748" i="2"/>
  <c r="H1748" i="2" s="1"/>
  <c r="B1748" i="2"/>
  <c r="C1748" i="2"/>
  <c r="D1748" i="2"/>
  <c r="E1748" i="2"/>
  <c r="A1749" i="2"/>
  <c r="H1749" i="2" s="1"/>
  <c r="B1749" i="2"/>
  <c r="C1749" i="2"/>
  <c r="D1749" i="2"/>
  <c r="E1749" i="2"/>
  <c r="A1750" i="2"/>
  <c r="H1750" i="2" s="1"/>
  <c r="B1750" i="2"/>
  <c r="C1750" i="2"/>
  <c r="D1750" i="2"/>
  <c r="E1750" i="2"/>
  <c r="A1751" i="2"/>
  <c r="H1751" i="2" s="1"/>
  <c r="B1751" i="2"/>
  <c r="C1751" i="2"/>
  <c r="D1751" i="2"/>
  <c r="E1751" i="2"/>
  <c r="A1752" i="2"/>
  <c r="H1752" i="2" s="1"/>
  <c r="B1752" i="2"/>
  <c r="C1752" i="2"/>
  <c r="D1752" i="2"/>
  <c r="E1752" i="2"/>
  <c r="A1753" i="2"/>
  <c r="H1753" i="2" s="1"/>
  <c r="B1753" i="2"/>
  <c r="C1753" i="2"/>
  <c r="D1753" i="2"/>
  <c r="E1753" i="2"/>
  <c r="A1754" i="2"/>
  <c r="H1754" i="2" s="1"/>
  <c r="B1754" i="2"/>
  <c r="C1754" i="2"/>
  <c r="D1754" i="2"/>
  <c r="E1754" i="2"/>
  <c r="A1755" i="2"/>
  <c r="H1755" i="2" s="1"/>
  <c r="B1755" i="2"/>
  <c r="C1755" i="2"/>
  <c r="D1755" i="2"/>
  <c r="E1755" i="2"/>
  <c r="A1756" i="2"/>
  <c r="H1756" i="2" s="1"/>
  <c r="B1756" i="2"/>
  <c r="C1756" i="2"/>
  <c r="D1756" i="2"/>
  <c r="E1756" i="2"/>
  <c r="A1757" i="2"/>
  <c r="H1757" i="2" s="1"/>
  <c r="B1757" i="2"/>
  <c r="C1757" i="2"/>
  <c r="D1757" i="2"/>
  <c r="E1757" i="2"/>
  <c r="A1758" i="2"/>
  <c r="H1758" i="2" s="1"/>
  <c r="B1758" i="2"/>
  <c r="C1758" i="2"/>
  <c r="D1758" i="2"/>
  <c r="E1758" i="2"/>
  <c r="A1759" i="2"/>
  <c r="H1759" i="2" s="1"/>
  <c r="B1759" i="2"/>
  <c r="C1759" i="2"/>
  <c r="D1759" i="2"/>
  <c r="E1759" i="2"/>
  <c r="A1760" i="2"/>
  <c r="H1760" i="2" s="1"/>
  <c r="B1760" i="2"/>
  <c r="C1760" i="2"/>
  <c r="D1760" i="2"/>
  <c r="E1760" i="2"/>
  <c r="A1761" i="2"/>
  <c r="H1761" i="2" s="1"/>
  <c r="B1761" i="2"/>
  <c r="C1761" i="2"/>
  <c r="D1761" i="2"/>
  <c r="E1761" i="2"/>
  <c r="A1762" i="2"/>
  <c r="H1762" i="2" s="1"/>
  <c r="B1762" i="2"/>
  <c r="C1762" i="2"/>
  <c r="D1762" i="2"/>
  <c r="E1762" i="2"/>
  <c r="A1763" i="2"/>
  <c r="H1763" i="2" s="1"/>
  <c r="B1763" i="2"/>
  <c r="C1763" i="2"/>
  <c r="D1763" i="2"/>
  <c r="E1763" i="2"/>
  <c r="A1764" i="2"/>
  <c r="H1764" i="2" s="1"/>
  <c r="B1764" i="2"/>
  <c r="C1764" i="2"/>
  <c r="D1764" i="2"/>
  <c r="E1764" i="2"/>
  <c r="A1765" i="2"/>
  <c r="H1765" i="2" s="1"/>
  <c r="B1765" i="2"/>
  <c r="C1765" i="2"/>
  <c r="D1765" i="2"/>
  <c r="E1765" i="2"/>
  <c r="A1766" i="2"/>
  <c r="H1766" i="2" s="1"/>
  <c r="B1766" i="2"/>
  <c r="C1766" i="2"/>
  <c r="D1766" i="2"/>
  <c r="E1766" i="2"/>
  <c r="A1767" i="2"/>
  <c r="H1767" i="2" s="1"/>
  <c r="B1767" i="2"/>
  <c r="C1767" i="2"/>
  <c r="D1767" i="2"/>
  <c r="E1767" i="2"/>
  <c r="A1768" i="2"/>
  <c r="H1768" i="2" s="1"/>
  <c r="B1768" i="2"/>
  <c r="C1768" i="2"/>
  <c r="D1768" i="2"/>
  <c r="E1768" i="2"/>
  <c r="A1769" i="2"/>
  <c r="H1769" i="2" s="1"/>
  <c r="B1769" i="2"/>
  <c r="C1769" i="2"/>
  <c r="D1769" i="2"/>
  <c r="E1769" i="2"/>
  <c r="A1770" i="2"/>
  <c r="H1770" i="2" s="1"/>
  <c r="B1770" i="2"/>
  <c r="C1770" i="2"/>
  <c r="D1770" i="2"/>
  <c r="E1770" i="2"/>
  <c r="A1771" i="2"/>
  <c r="H1771" i="2" s="1"/>
  <c r="B1771" i="2"/>
  <c r="C1771" i="2"/>
  <c r="D1771" i="2"/>
  <c r="E1771" i="2"/>
  <c r="A1772" i="2"/>
  <c r="H1772" i="2" s="1"/>
  <c r="B1772" i="2"/>
  <c r="C1772" i="2"/>
  <c r="D1772" i="2"/>
  <c r="E1772" i="2"/>
  <c r="A1773" i="2"/>
  <c r="H1773" i="2" s="1"/>
  <c r="B1773" i="2"/>
  <c r="C1773" i="2"/>
  <c r="D1773" i="2"/>
  <c r="E1773" i="2"/>
  <c r="A1774" i="2"/>
  <c r="H1774" i="2" s="1"/>
  <c r="B1774" i="2"/>
  <c r="C1774" i="2"/>
  <c r="D1774" i="2"/>
  <c r="E1774" i="2"/>
  <c r="A1775" i="2"/>
  <c r="H1775" i="2" s="1"/>
  <c r="B1775" i="2"/>
  <c r="C1775" i="2"/>
  <c r="D1775" i="2"/>
  <c r="E1775" i="2"/>
  <c r="A1776" i="2"/>
  <c r="H1776" i="2" s="1"/>
  <c r="B1776" i="2"/>
  <c r="C1776" i="2"/>
  <c r="D1776" i="2"/>
  <c r="E1776" i="2"/>
  <c r="A1777" i="2"/>
  <c r="H1777" i="2" s="1"/>
  <c r="B1777" i="2"/>
  <c r="C1777" i="2"/>
  <c r="D1777" i="2"/>
  <c r="E1777" i="2"/>
  <c r="A1778" i="2"/>
  <c r="H1778" i="2" s="1"/>
  <c r="B1778" i="2"/>
  <c r="C1778" i="2"/>
  <c r="D1778" i="2"/>
  <c r="E1778" i="2"/>
  <c r="A1779" i="2"/>
  <c r="H1779" i="2" s="1"/>
  <c r="B1779" i="2"/>
  <c r="C1779" i="2"/>
  <c r="D1779" i="2"/>
  <c r="E1779" i="2"/>
  <c r="A1780" i="2"/>
  <c r="H1780" i="2" s="1"/>
  <c r="B1780" i="2"/>
  <c r="C1780" i="2"/>
  <c r="D1780" i="2"/>
  <c r="E1780" i="2"/>
  <c r="A1781" i="2"/>
  <c r="H1781" i="2" s="1"/>
  <c r="B1781" i="2"/>
  <c r="C1781" i="2"/>
  <c r="D1781" i="2"/>
  <c r="E1781" i="2"/>
  <c r="A1782" i="2"/>
  <c r="H1782" i="2" s="1"/>
  <c r="B1782" i="2"/>
  <c r="C1782" i="2"/>
  <c r="D1782" i="2"/>
  <c r="E1782" i="2"/>
  <c r="A1783" i="2"/>
  <c r="H1783" i="2" s="1"/>
  <c r="B1783" i="2"/>
  <c r="C1783" i="2"/>
  <c r="D1783" i="2"/>
  <c r="E1783" i="2"/>
  <c r="A1784" i="2"/>
  <c r="H1784" i="2" s="1"/>
  <c r="B1784" i="2"/>
  <c r="C1784" i="2"/>
  <c r="D1784" i="2"/>
  <c r="E1784" i="2"/>
  <c r="A1785" i="2"/>
  <c r="H1785" i="2" s="1"/>
  <c r="B1785" i="2"/>
  <c r="C1785" i="2"/>
  <c r="D1785" i="2"/>
  <c r="E1785" i="2"/>
  <c r="A1786" i="2"/>
  <c r="H1786" i="2" s="1"/>
  <c r="B1786" i="2"/>
  <c r="C1786" i="2"/>
  <c r="D1786" i="2"/>
  <c r="E1786" i="2"/>
  <c r="A1787" i="2"/>
  <c r="H1787" i="2" s="1"/>
  <c r="B1787" i="2"/>
  <c r="C1787" i="2"/>
  <c r="D1787" i="2"/>
  <c r="E1787" i="2"/>
  <c r="A1788" i="2"/>
  <c r="H1788" i="2" s="1"/>
  <c r="B1788" i="2"/>
  <c r="C1788" i="2"/>
  <c r="D1788" i="2"/>
  <c r="E1788" i="2"/>
  <c r="A1789" i="2"/>
  <c r="H1789" i="2" s="1"/>
  <c r="B1789" i="2"/>
  <c r="C1789" i="2"/>
  <c r="D1789" i="2"/>
  <c r="E1789" i="2"/>
  <c r="A1790" i="2"/>
  <c r="H1790" i="2" s="1"/>
  <c r="B1790" i="2"/>
  <c r="C1790" i="2"/>
  <c r="D1790" i="2"/>
  <c r="E1790" i="2"/>
  <c r="A1791" i="2"/>
  <c r="H1791" i="2" s="1"/>
  <c r="B1791" i="2"/>
  <c r="C1791" i="2"/>
  <c r="D1791" i="2"/>
  <c r="E1791" i="2"/>
  <c r="A1792" i="2"/>
  <c r="H1792" i="2" s="1"/>
  <c r="B1792" i="2"/>
  <c r="C1792" i="2"/>
  <c r="D1792" i="2"/>
  <c r="E1792" i="2"/>
  <c r="A1793" i="2"/>
  <c r="H1793" i="2" s="1"/>
  <c r="B1793" i="2"/>
  <c r="C1793" i="2"/>
  <c r="D1793" i="2"/>
  <c r="E1793" i="2"/>
  <c r="A1794" i="2"/>
  <c r="H1794" i="2" s="1"/>
  <c r="B1794" i="2"/>
  <c r="C1794" i="2"/>
  <c r="D1794" i="2"/>
  <c r="E1794" i="2"/>
  <c r="A1795" i="2"/>
  <c r="H1795" i="2" s="1"/>
  <c r="B1795" i="2"/>
  <c r="C1795" i="2"/>
  <c r="D1795" i="2"/>
  <c r="E1795" i="2"/>
  <c r="A1796" i="2"/>
  <c r="H1796" i="2" s="1"/>
  <c r="B1796" i="2"/>
  <c r="C1796" i="2"/>
  <c r="D1796" i="2"/>
  <c r="E1796" i="2"/>
  <c r="A1797" i="2"/>
  <c r="H1797" i="2" s="1"/>
  <c r="B1797" i="2"/>
  <c r="C1797" i="2"/>
  <c r="D1797" i="2"/>
  <c r="E1797" i="2"/>
  <c r="A1798" i="2"/>
  <c r="H1798" i="2" s="1"/>
  <c r="B1798" i="2"/>
  <c r="C1798" i="2"/>
  <c r="D1798" i="2"/>
  <c r="E1798" i="2"/>
  <c r="A1799" i="2"/>
  <c r="H1799" i="2" s="1"/>
  <c r="B1799" i="2"/>
  <c r="C1799" i="2"/>
  <c r="D1799" i="2"/>
  <c r="E1799" i="2"/>
  <c r="A1800" i="2"/>
  <c r="H1800" i="2" s="1"/>
  <c r="B1800" i="2"/>
  <c r="C1800" i="2"/>
  <c r="D1800" i="2"/>
  <c r="E1800" i="2"/>
  <c r="A1801" i="2"/>
  <c r="H1801" i="2" s="1"/>
  <c r="B1801" i="2"/>
  <c r="C1801" i="2"/>
  <c r="D1801" i="2"/>
  <c r="E1801" i="2"/>
  <c r="A1802" i="2"/>
  <c r="H1802" i="2" s="1"/>
  <c r="B1802" i="2"/>
  <c r="C1802" i="2"/>
  <c r="D1802" i="2"/>
  <c r="E1802" i="2"/>
  <c r="A1803" i="2"/>
  <c r="H1803" i="2" s="1"/>
  <c r="B1803" i="2"/>
  <c r="C1803" i="2"/>
  <c r="D1803" i="2"/>
  <c r="E1803" i="2"/>
  <c r="A1804" i="2"/>
  <c r="H1804" i="2" s="1"/>
  <c r="B1804" i="2"/>
  <c r="C1804" i="2"/>
  <c r="D1804" i="2"/>
  <c r="E1804" i="2"/>
  <c r="A1805" i="2"/>
  <c r="H1805" i="2" s="1"/>
  <c r="B1805" i="2"/>
  <c r="C1805" i="2"/>
  <c r="D1805" i="2"/>
  <c r="E1805" i="2"/>
  <c r="A1806" i="2"/>
  <c r="H1806" i="2" s="1"/>
  <c r="B1806" i="2"/>
  <c r="C1806" i="2"/>
  <c r="D1806" i="2"/>
  <c r="E1806" i="2"/>
  <c r="A1807" i="2"/>
  <c r="H1807" i="2" s="1"/>
  <c r="B1807" i="2"/>
  <c r="C1807" i="2"/>
  <c r="D1807" i="2"/>
  <c r="E1807" i="2"/>
  <c r="A1808" i="2"/>
  <c r="H1808" i="2" s="1"/>
  <c r="B1808" i="2"/>
  <c r="C1808" i="2"/>
  <c r="D1808" i="2"/>
  <c r="E1808" i="2"/>
  <c r="A1809" i="2"/>
  <c r="H1809" i="2" s="1"/>
  <c r="B1809" i="2"/>
  <c r="C1809" i="2"/>
  <c r="D1809" i="2"/>
  <c r="E1809" i="2"/>
  <c r="A1810" i="2"/>
  <c r="H1810" i="2" s="1"/>
  <c r="B1810" i="2"/>
  <c r="C1810" i="2"/>
  <c r="D1810" i="2"/>
  <c r="E1810" i="2"/>
  <c r="A1811" i="2"/>
  <c r="H1811" i="2" s="1"/>
  <c r="B1811" i="2"/>
  <c r="C1811" i="2"/>
  <c r="D1811" i="2"/>
  <c r="E1811" i="2"/>
  <c r="A1812" i="2"/>
  <c r="H1812" i="2" s="1"/>
  <c r="B1812" i="2"/>
  <c r="C1812" i="2"/>
  <c r="D1812" i="2"/>
  <c r="E1812" i="2"/>
  <c r="A1813" i="2"/>
  <c r="H1813" i="2" s="1"/>
  <c r="B1813" i="2"/>
  <c r="C1813" i="2"/>
  <c r="D1813" i="2"/>
  <c r="E1813" i="2"/>
  <c r="A1814" i="2"/>
  <c r="H1814" i="2" s="1"/>
  <c r="B1814" i="2"/>
  <c r="C1814" i="2"/>
  <c r="D1814" i="2"/>
  <c r="E1814" i="2"/>
  <c r="A1815" i="2"/>
  <c r="H1815" i="2" s="1"/>
  <c r="B1815" i="2"/>
  <c r="C1815" i="2"/>
  <c r="D1815" i="2"/>
  <c r="E1815" i="2"/>
  <c r="A1816" i="2"/>
  <c r="H1816" i="2" s="1"/>
  <c r="B1816" i="2"/>
  <c r="C1816" i="2"/>
  <c r="D1816" i="2"/>
  <c r="E1816" i="2"/>
  <c r="A1817" i="2"/>
  <c r="H1817" i="2" s="1"/>
  <c r="B1817" i="2"/>
  <c r="C1817" i="2"/>
  <c r="D1817" i="2"/>
  <c r="E1817" i="2"/>
  <c r="A1818" i="2"/>
  <c r="H1818" i="2" s="1"/>
  <c r="B1818" i="2"/>
  <c r="C1818" i="2"/>
  <c r="D1818" i="2"/>
  <c r="E1818" i="2"/>
  <c r="A1819" i="2"/>
  <c r="H1819" i="2" s="1"/>
  <c r="B1819" i="2"/>
  <c r="C1819" i="2"/>
  <c r="D1819" i="2"/>
  <c r="E1819" i="2"/>
  <c r="A1820" i="2"/>
  <c r="H1820" i="2" s="1"/>
  <c r="B1820" i="2"/>
  <c r="C1820" i="2"/>
  <c r="D1820" i="2"/>
  <c r="E1820" i="2"/>
  <c r="A1821" i="2"/>
  <c r="H1821" i="2" s="1"/>
  <c r="B1821" i="2"/>
  <c r="C1821" i="2"/>
  <c r="D1821" i="2"/>
  <c r="E1821" i="2"/>
  <c r="A1822" i="2"/>
  <c r="H1822" i="2" s="1"/>
  <c r="B1822" i="2"/>
  <c r="C1822" i="2"/>
  <c r="D1822" i="2"/>
  <c r="E1822" i="2"/>
  <c r="A1823" i="2"/>
  <c r="H1823" i="2" s="1"/>
  <c r="B1823" i="2"/>
  <c r="C1823" i="2"/>
  <c r="D1823" i="2"/>
  <c r="E1823" i="2"/>
  <c r="A1824" i="2"/>
  <c r="H1824" i="2" s="1"/>
  <c r="B1824" i="2"/>
  <c r="C1824" i="2"/>
  <c r="D1824" i="2"/>
  <c r="E1824" i="2"/>
  <c r="A1825" i="2"/>
  <c r="H1825" i="2" s="1"/>
  <c r="B1825" i="2"/>
  <c r="C1825" i="2"/>
  <c r="D1825" i="2"/>
  <c r="E1825" i="2"/>
  <c r="A1826" i="2"/>
  <c r="H1826" i="2" s="1"/>
  <c r="B1826" i="2"/>
  <c r="C1826" i="2"/>
  <c r="D1826" i="2"/>
  <c r="E1826" i="2"/>
  <c r="A1827" i="2"/>
  <c r="H1827" i="2" s="1"/>
  <c r="B1827" i="2"/>
  <c r="C1827" i="2"/>
  <c r="D1827" i="2"/>
  <c r="E1827" i="2"/>
  <c r="A1828" i="2"/>
  <c r="H1828" i="2" s="1"/>
  <c r="B1828" i="2"/>
  <c r="C1828" i="2"/>
  <c r="D1828" i="2"/>
  <c r="E1828" i="2"/>
  <c r="A1829" i="2"/>
  <c r="H1829" i="2" s="1"/>
  <c r="B1829" i="2"/>
  <c r="C1829" i="2"/>
  <c r="D1829" i="2"/>
  <c r="E1829" i="2"/>
  <c r="A1830" i="2"/>
  <c r="H1830" i="2" s="1"/>
  <c r="B1830" i="2"/>
  <c r="C1830" i="2"/>
  <c r="D1830" i="2"/>
  <c r="E1830" i="2"/>
  <c r="A1831" i="2"/>
  <c r="H1831" i="2" s="1"/>
  <c r="B1831" i="2"/>
  <c r="C1831" i="2"/>
  <c r="D1831" i="2"/>
  <c r="E1831" i="2"/>
  <c r="A1832" i="2"/>
  <c r="H1832" i="2" s="1"/>
  <c r="B1832" i="2"/>
  <c r="C1832" i="2"/>
  <c r="D1832" i="2"/>
  <c r="E1832" i="2"/>
  <c r="A1833" i="2"/>
  <c r="H1833" i="2" s="1"/>
  <c r="B1833" i="2"/>
  <c r="C1833" i="2"/>
  <c r="D1833" i="2"/>
  <c r="E1833" i="2"/>
  <c r="A1834" i="2"/>
  <c r="H1834" i="2" s="1"/>
  <c r="B1834" i="2"/>
  <c r="C1834" i="2"/>
  <c r="D1834" i="2"/>
  <c r="E1834" i="2"/>
  <c r="A1835" i="2"/>
  <c r="H1835" i="2" s="1"/>
  <c r="B1835" i="2"/>
  <c r="C1835" i="2"/>
  <c r="D1835" i="2"/>
  <c r="E1835" i="2"/>
  <c r="A1836" i="2"/>
  <c r="H1836" i="2" s="1"/>
  <c r="B1836" i="2"/>
  <c r="C1836" i="2"/>
  <c r="D1836" i="2"/>
  <c r="E1836" i="2"/>
  <c r="A1837" i="2"/>
  <c r="H1837" i="2" s="1"/>
  <c r="B1837" i="2"/>
  <c r="C1837" i="2"/>
  <c r="D1837" i="2"/>
  <c r="E1837" i="2"/>
  <c r="A1838" i="2"/>
  <c r="H1838" i="2" s="1"/>
  <c r="B1838" i="2"/>
  <c r="C1838" i="2"/>
  <c r="D1838" i="2"/>
  <c r="E1838" i="2"/>
  <c r="A1839" i="2"/>
  <c r="H1839" i="2" s="1"/>
  <c r="B1839" i="2"/>
  <c r="C1839" i="2"/>
  <c r="D1839" i="2"/>
  <c r="E1839" i="2"/>
  <c r="A1840" i="2"/>
  <c r="H1840" i="2" s="1"/>
  <c r="B1840" i="2"/>
  <c r="C1840" i="2"/>
  <c r="D1840" i="2"/>
  <c r="E1840" i="2"/>
  <c r="A1841" i="2"/>
  <c r="H1841" i="2" s="1"/>
  <c r="B1841" i="2"/>
  <c r="C1841" i="2"/>
  <c r="D1841" i="2"/>
  <c r="E1841" i="2"/>
  <c r="A1842" i="2"/>
  <c r="H1842" i="2" s="1"/>
  <c r="B1842" i="2"/>
  <c r="C1842" i="2"/>
  <c r="D1842" i="2"/>
  <c r="E1842" i="2"/>
  <c r="A1843" i="2"/>
  <c r="H1843" i="2" s="1"/>
  <c r="B1843" i="2"/>
  <c r="C1843" i="2"/>
  <c r="D1843" i="2"/>
  <c r="E1843" i="2"/>
  <c r="A1844" i="2"/>
  <c r="H1844" i="2" s="1"/>
  <c r="B1844" i="2"/>
  <c r="C1844" i="2"/>
  <c r="D1844" i="2"/>
  <c r="E1844" i="2"/>
  <c r="A1845" i="2"/>
  <c r="H1845" i="2" s="1"/>
  <c r="B1845" i="2"/>
  <c r="C1845" i="2"/>
  <c r="D1845" i="2"/>
  <c r="E1845" i="2"/>
  <c r="A1846" i="2"/>
  <c r="H1846" i="2" s="1"/>
  <c r="B1846" i="2"/>
  <c r="C1846" i="2"/>
  <c r="D1846" i="2"/>
  <c r="E1846" i="2"/>
  <c r="A1847" i="2"/>
  <c r="H1847" i="2" s="1"/>
  <c r="B1847" i="2"/>
  <c r="C1847" i="2"/>
  <c r="D1847" i="2"/>
  <c r="E1847" i="2"/>
  <c r="A1848" i="2"/>
  <c r="H1848" i="2" s="1"/>
  <c r="B1848" i="2"/>
  <c r="C1848" i="2"/>
  <c r="D1848" i="2"/>
  <c r="E1848" i="2"/>
  <c r="A1849" i="2"/>
  <c r="H1849" i="2" s="1"/>
  <c r="B1849" i="2"/>
  <c r="C1849" i="2"/>
  <c r="D1849" i="2"/>
  <c r="E1849" i="2"/>
  <c r="A1850" i="2"/>
  <c r="H1850" i="2" s="1"/>
  <c r="B1850" i="2"/>
  <c r="C1850" i="2"/>
  <c r="D1850" i="2"/>
  <c r="E1850" i="2"/>
  <c r="A1851" i="2"/>
  <c r="H1851" i="2" s="1"/>
  <c r="B1851" i="2"/>
  <c r="C1851" i="2"/>
  <c r="D1851" i="2"/>
  <c r="E1851" i="2"/>
  <c r="A1852" i="2"/>
  <c r="H1852" i="2" s="1"/>
  <c r="B1852" i="2"/>
  <c r="C1852" i="2"/>
  <c r="D1852" i="2"/>
  <c r="E1852" i="2"/>
  <c r="A1853" i="2"/>
  <c r="H1853" i="2" s="1"/>
  <c r="B1853" i="2"/>
  <c r="C1853" i="2"/>
  <c r="D1853" i="2"/>
  <c r="E1853" i="2"/>
  <c r="A1854" i="2"/>
  <c r="H1854" i="2" s="1"/>
  <c r="B1854" i="2"/>
  <c r="C1854" i="2"/>
  <c r="D1854" i="2"/>
  <c r="E1854" i="2"/>
  <c r="A1855" i="2"/>
  <c r="H1855" i="2" s="1"/>
  <c r="B1855" i="2"/>
  <c r="C1855" i="2"/>
  <c r="D1855" i="2"/>
  <c r="E1855" i="2"/>
  <c r="A1856" i="2"/>
  <c r="H1856" i="2" s="1"/>
  <c r="B1856" i="2"/>
  <c r="C1856" i="2"/>
  <c r="D1856" i="2"/>
  <c r="E1856" i="2"/>
  <c r="A1857" i="2"/>
  <c r="H1857" i="2" s="1"/>
  <c r="B1857" i="2"/>
  <c r="C1857" i="2"/>
  <c r="D1857" i="2"/>
  <c r="E1857" i="2"/>
  <c r="A1858" i="2"/>
  <c r="H1858" i="2" s="1"/>
  <c r="B1858" i="2"/>
  <c r="C1858" i="2"/>
  <c r="D1858" i="2"/>
  <c r="E1858" i="2"/>
  <c r="A1859" i="2"/>
  <c r="H1859" i="2" s="1"/>
  <c r="B1859" i="2"/>
  <c r="C1859" i="2"/>
  <c r="D1859" i="2"/>
  <c r="E1859" i="2"/>
  <c r="A1860" i="2"/>
  <c r="H1860" i="2" s="1"/>
  <c r="B1860" i="2"/>
  <c r="C1860" i="2"/>
  <c r="D1860" i="2"/>
  <c r="E1860" i="2"/>
  <c r="A1861" i="2"/>
  <c r="H1861" i="2" s="1"/>
  <c r="B1861" i="2"/>
  <c r="C1861" i="2"/>
  <c r="D1861" i="2"/>
  <c r="E1861" i="2"/>
  <c r="A1862" i="2"/>
  <c r="H1862" i="2" s="1"/>
  <c r="B1862" i="2"/>
  <c r="C1862" i="2"/>
  <c r="D1862" i="2"/>
  <c r="E1862" i="2"/>
  <c r="A1863" i="2"/>
  <c r="H1863" i="2" s="1"/>
  <c r="B1863" i="2"/>
  <c r="C1863" i="2"/>
  <c r="D1863" i="2"/>
  <c r="E1863" i="2"/>
  <c r="A1864" i="2"/>
  <c r="H1864" i="2" s="1"/>
  <c r="B1864" i="2"/>
  <c r="C1864" i="2"/>
  <c r="D1864" i="2"/>
  <c r="E1864" i="2"/>
  <c r="A1865" i="2"/>
  <c r="H1865" i="2" s="1"/>
  <c r="B1865" i="2"/>
  <c r="C1865" i="2"/>
  <c r="D1865" i="2"/>
  <c r="E1865" i="2"/>
  <c r="A1866" i="2"/>
  <c r="H1866" i="2" s="1"/>
  <c r="B1866" i="2"/>
  <c r="C1866" i="2"/>
  <c r="D1866" i="2"/>
  <c r="E1866" i="2"/>
  <c r="A1867" i="2"/>
  <c r="H1867" i="2" s="1"/>
  <c r="B1867" i="2"/>
  <c r="C1867" i="2"/>
  <c r="D1867" i="2"/>
  <c r="E1867" i="2"/>
  <c r="A1868" i="2"/>
  <c r="H1868" i="2" s="1"/>
  <c r="B1868" i="2"/>
  <c r="C1868" i="2"/>
  <c r="D1868" i="2"/>
  <c r="E1868" i="2"/>
  <c r="A1869" i="2"/>
  <c r="H1869" i="2" s="1"/>
  <c r="B1869" i="2"/>
  <c r="C1869" i="2"/>
  <c r="D1869" i="2"/>
  <c r="E1869" i="2"/>
  <c r="A1870" i="2"/>
  <c r="H1870" i="2" s="1"/>
  <c r="B1870" i="2"/>
  <c r="C1870" i="2"/>
  <c r="D1870" i="2"/>
  <c r="E1870" i="2"/>
  <c r="A1871" i="2"/>
  <c r="H1871" i="2" s="1"/>
  <c r="B1871" i="2"/>
  <c r="C1871" i="2"/>
  <c r="D1871" i="2"/>
  <c r="E1871" i="2"/>
  <c r="A1872" i="2"/>
  <c r="H1872" i="2" s="1"/>
  <c r="B1872" i="2"/>
  <c r="C1872" i="2"/>
  <c r="D1872" i="2"/>
  <c r="E1872" i="2"/>
  <c r="A1873" i="2"/>
  <c r="H1873" i="2" s="1"/>
  <c r="B1873" i="2"/>
  <c r="C1873" i="2"/>
  <c r="D1873" i="2"/>
  <c r="E1873" i="2"/>
  <c r="A1874" i="2"/>
  <c r="H1874" i="2" s="1"/>
  <c r="B1874" i="2"/>
  <c r="C1874" i="2"/>
  <c r="D1874" i="2"/>
  <c r="E1874" i="2"/>
  <c r="A1875" i="2"/>
  <c r="H1875" i="2" s="1"/>
  <c r="B1875" i="2"/>
  <c r="C1875" i="2"/>
  <c r="D1875" i="2"/>
  <c r="E1875" i="2"/>
  <c r="A1876" i="2"/>
  <c r="H1876" i="2" s="1"/>
  <c r="B1876" i="2"/>
  <c r="C1876" i="2"/>
  <c r="D1876" i="2"/>
  <c r="E1876" i="2"/>
  <c r="A1877" i="2"/>
  <c r="H1877" i="2" s="1"/>
  <c r="B1877" i="2"/>
  <c r="C1877" i="2"/>
  <c r="D1877" i="2"/>
  <c r="E1877" i="2"/>
  <c r="A1878" i="2"/>
  <c r="H1878" i="2" s="1"/>
  <c r="B1878" i="2"/>
  <c r="C1878" i="2"/>
  <c r="D1878" i="2"/>
  <c r="E1878" i="2"/>
  <c r="A1879" i="2"/>
  <c r="H1879" i="2" s="1"/>
  <c r="B1879" i="2"/>
  <c r="C1879" i="2"/>
  <c r="D1879" i="2"/>
  <c r="E1879" i="2"/>
  <c r="A1880" i="2"/>
  <c r="H1880" i="2" s="1"/>
  <c r="B1880" i="2"/>
  <c r="C1880" i="2"/>
  <c r="D1880" i="2"/>
  <c r="E1880" i="2"/>
  <c r="A1881" i="2"/>
  <c r="H1881" i="2" s="1"/>
  <c r="B1881" i="2"/>
  <c r="C1881" i="2"/>
  <c r="D1881" i="2"/>
  <c r="E1881" i="2"/>
  <c r="A1882" i="2"/>
  <c r="H1882" i="2" s="1"/>
  <c r="B1882" i="2"/>
  <c r="C1882" i="2"/>
  <c r="D1882" i="2"/>
  <c r="E1882" i="2"/>
  <c r="A1883" i="2"/>
  <c r="H1883" i="2" s="1"/>
  <c r="B1883" i="2"/>
  <c r="C1883" i="2"/>
  <c r="D1883" i="2"/>
  <c r="E1883" i="2"/>
  <c r="A1884" i="2"/>
  <c r="H1884" i="2" s="1"/>
  <c r="B1884" i="2"/>
  <c r="C1884" i="2"/>
  <c r="D1884" i="2"/>
  <c r="E1884" i="2"/>
  <c r="A1885" i="2"/>
  <c r="H1885" i="2" s="1"/>
  <c r="B1885" i="2"/>
  <c r="C1885" i="2"/>
  <c r="D1885" i="2"/>
  <c r="E1885" i="2"/>
  <c r="A1886" i="2"/>
  <c r="H1886" i="2" s="1"/>
  <c r="B1886" i="2"/>
  <c r="C1886" i="2"/>
  <c r="D1886" i="2"/>
  <c r="E1886" i="2"/>
  <c r="A1887" i="2"/>
  <c r="H1887" i="2" s="1"/>
  <c r="B1887" i="2"/>
  <c r="C1887" i="2"/>
  <c r="D1887" i="2"/>
  <c r="E1887" i="2"/>
  <c r="A1888" i="2"/>
  <c r="H1888" i="2" s="1"/>
  <c r="B1888" i="2"/>
  <c r="C1888" i="2"/>
  <c r="D1888" i="2"/>
  <c r="E1888" i="2"/>
  <c r="A1889" i="2"/>
  <c r="H1889" i="2" s="1"/>
  <c r="B1889" i="2"/>
  <c r="C1889" i="2"/>
  <c r="D1889" i="2"/>
  <c r="E1889" i="2"/>
  <c r="A1890" i="2"/>
  <c r="H1890" i="2" s="1"/>
  <c r="B1890" i="2"/>
  <c r="C1890" i="2"/>
  <c r="D1890" i="2"/>
  <c r="E1890" i="2"/>
  <c r="A1891" i="2"/>
  <c r="H1891" i="2" s="1"/>
  <c r="B1891" i="2"/>
  <c r="C1891" i="2"/>
  <c r="D1891" i="2"/>
  <c r="E1891" i="2"/>
  <c r="A1892" i="2"/>
  <c r="H1892" i="2" s="1"/>
  <c r="B1892" i="2"/>
  <c r="C1892" i="2"/>
  <c r="D1892" i="2"/>
  <c r="E1892" i="2"/>
  <c r="A1893" i="2"/>
  <c r="H1893" i="2" s="1"/>
  <c r="B1893" i="2"/>
  <c r="C1893" i="2"/>
  <c r="D1893" i="2"/>
  <c r="E1893" i="2"/>
  <c r="A1894" i="2"/>
  <c r="H1894" i="2" s="1"/>
  <c r="B1894" i="2"/>
  <c r="C1894" i="2"/>
  <c r="D1894" i="2"/>
  <c r="E1894" i="2"/>
  <c r="A1895" i="2"/>
  <c r="H1895" i="2" s="1"/>
  <c r="B1895" i="2"/>
  <c r="C1895" i="2"/>
  <c r="D1895" i="2"/>
  <c r="E1895" i="2"/>
  <c r="A1896" i="2"/>
  <c r="H1896" i="2" s="1"/>
  <c r="B1896" i="2"/>
  <c r="C1896" i="2"/>
  <c r="D1896" i="2"/>
  <c r="E1896" i="2"/>
  <c r="A1897" i="2"/>
  <c r="H1897" i="2" s="1"/>
  <c r="B1897" i="2"/>
  <c r="C1897" i="2"/>
  <c r="D1897" i="2"/>
  <c r="E1897" i="2"/>
  <c r="A1898" i="2"/>
  <c r="H1898" i="2" s="1"/>
  <c r="B1898" i="2"/>
  <c r="C1898" i="2"/>
  <c r="D1898" i="2"/>
  <c r="E1898" i="2"/>
  <c r="A1899" i="2"/>
  <c r="H1899" i="2" s="1"/>
  <c r="B1899" i="2"/>
  <c r="C1899" i="2"/>
  <c r="D1899" i="2"/>
  <c r="E1899" i="2"/>
  <c r="A1900" i="2"/>
  <c r="H1900" i="2" s="1"/>
  <c r="B1900" i="2"/>
  <c r="C1900" i="2"/>
  <c r="D1900" i="2"/>
  <c r="E1900" i="2"/>
  <c r="A1901" i="2"/>
  <c r="H1901" i="2" s="1"/>
  <c r="B1901" i="2"/>
  <c r="C1901" i="2"/>
  <c r="D1901" i="2"/>
  <c r="E1901" i="2"/>
  <c r="A1902" i="2"/>
  <c r="H1902" i="2" s="1"/>
  <c r="B1902" i="2"/>
  <c r="C1902" i="2"/>
  <c r="D1902" i="2"/>
  <c r="E1902" i="2"/>
  <c r="A1903" i="2"/>
  <c r="H1903" i="2" s="1"/>
  <c r="B1903" i="2"/>
  <c r="C1903" i="2"/>
  <c r="D1903" i="2"/>
  <c r="E1903" i="2"/>
  <c r="A1904" i="2"/>
  <c r="H1904" i="2" s="1"/>
  <c r="B1904" i="2"/>
  <c r="C1904" i="2"/>
  <c r="D1904" i="2"/>
  <c r="E1904" i="2"/>
  <c r="A1905" i="2"/>
  <c r="H1905" i="2" s="1"/>
  <c r="B1905" i="2"/>
  <c r="C1905" i="2"/>
  <c r="D1905" i="2"/>
  <c r="E1905" i="2"/>
  <c r="A1906" i="2"/>
  <c r="H1906" i="2" s="1"/>
  <c r="B1906" i="2"/>
  <c r="C1906" i="2"/>
  <c r="D1906" i="2"/>
  <c r="E1906" i="2"/>
  <c r="A1907" i="2"/>
  <c r="H1907" i="2" s="1"/>
  <c r="B1907" i="2"/>
  <c r="C1907" i="2"/>
  <c r="D1907" i="2"/>
  <c r="E1907" i="2"/>
  <c r="A1908" i="2"/>
  <c r="H1908" i="2" s="1"/>
  <c r="B1908" i="2"/>
  <c r="C1908" i="2"/>
  <c r="D1908" i="2"/>
  <c r="E1908" i="2"/>
  <c r="A1909" i="2"/>
  <c r="H1909" i="2" s="1"/>
  <c r="B1909" i="2"/>
  <c r="C1909" i="2"/>
  <c r="D1909" i="2"/>
  <c r="E1909" i="2"/>
  <c r="A1910" i="2"/>
  <c r="H1910" i="2" s="1"/>
  <c r="B1910" i="2"/>
  <c r="C1910" i="2"/>
  <c r="D1910" i="2"/>
  <c r="E1910" i="2"/>
  <c r="A1911" i="2"/>
  <c r="H1911" i="2" s="1"/>
  <c r="B1911" i="2"/>
  <c r="C1911" i="2"/>
  <c r="D1911" i="2"/>
  <c r="E1911" i="2"/>
  <c r="A1912" i="2"/>
  <c r="H1912" i="2" s="1"/>
  <c r="B1912" i="2"/>
  <c r="C1912" i="2"/>
  <c r="D1912" i="2"/>
  <c r="E1912" i="2"/>
  <c r="A1913" i="2"/>
  <c r="H1913" i="2" s="1"/>
  <c r="B1913" i="2"/>
  <c r="C1913" i="2"/>
  <c r="D1913" i="2"/>
  <c r="E1913" i="2"/>
  <c r="A1914" i="2"/>
  <c r="H1914" i="2" s="1"/>
  <c r="B1914" i="2"/>
  <c r="C1914" i="2"/>
  <c r="D1914" i="2"/>
  <c r="E1914" i="2"/>
  <c r="A1915" i="2"/>
  <c r="H1915" i="2" s="1"/>
  <c r="B1915" i="2"/>
  <c r="C1915" i="2"/>
  <c r="D1915" i="2"/>
  <c r="E1915" i="2"/>
  <c r="A1916" i="2"/>
  <c r="H1916" i="2" s="1"/>
  <c r="B1916" i="2"/>
  <c r="C1916" i="2"/>
  <c r="D1916" i="2"/>
  <c r="E1916" i="2"/>
  <c r="A1917" i="2"/>
  <c r="H1917" i="2" s="1"/>
  <c r="B1917" i="2"/>
  <c r="C1917" i="2"/>
  <c r="D1917" i="2"/>
  <c r="E1917" i="2"/>
  <c r="A1918" i="2"/>
  <c r="H1918" i="2" s="1"/>
  <c r="B1918" i="2"/>
  <c r="C1918" i="2"/>
  <c r="D1918" i="2"/>
  <c r="E1918" i="2"/>
  <c r="A1919" i="2"/>
  <c r="H1919" i="2" s="1"/>
  <c r="B1919" i="2"/>
  <c r="C1919" i="2"/>
  <c r="D1919" i="2"/>
  <c r="E1919" i="2"/>
  <c r="A1920" i="2"/>
  <c r="H1920" i="2" s="1"/>
  <c r="B1920" i="2"/>
  <c r="C1920" i="2"/>
  <c r="D1920" i="2"/>
  <c r="E1920" i="2"/>
  <c r="A1921" i="2"/>
  <c r="H1921" i="2" s="1"/>
  <c r="B1921" i="2"/>
  <c r="C1921" i="2"/>
  <c r="D1921" i="2"/>
  <c r="E1921" i="2"/>
  <c r="A1922" i="2"/>
  <c r="H1922" i="2" s="1"/>
  <c r="B1922" i="2"/>
  <c r="C1922" i="2"/>
  <c r="D1922" i="2"/>
  <c r="E1922" i="2"/>
  <c r="A1923" i="2"/>
  <c r="H1923" i="2" s="1"/>
  <c r="B1923" i="2"/>
  <c r="C1923" i="2"/>
  <c r="D1923" i="2"/>
  <c r="E1923" i="2"/>
  <c r="A1924" i="2"/>
  <c r="H1924" i="2" s="1"/>
  <c r="B1924" i="2"/>
  <c r="C1924" i="2"/>
  <c r="D1924" i="2"/>
  <c r="E1924" i="2"/>
  <c r="A1925" i="2"/>
  <c r="H1925" i="2" s="1"/>
  <c r="B1925" i="2"/>
  <c r="C1925" i="2"/>
  <c r="D1925" i="2"/>
  <c r="E1925" i="2"/>
  <c r="A1926" i="2"/>
  <c r="H1926" i="2" s="1"/>
  <c r="B1926" i="2"/>
  <c r="C1926" i="2"/>
  <c r="D1926" i="2"/>
  <c r="E1926" i="2"/>
  <c r="A1927" i="2"/>
  <c r="H1927" i="2" s="1"/>
  <c r="B1927" i="2"/>
  <c r="C1927" i="2"/>
  <c r="D1927" i="2"/>
  <c r="E1927" i="2"/>
  <c r="A1928" i="2"/>
  <c r="H1928" i="2" s="1"/>
  <c r="B1928" i="2"/>
  <c r="C1928" i="2"/>
  <c r="D1928" i="2"/>
  <c r="E1928" i="2"/>
  <c r="A1929" i="2"/>
  <c r="H1929" i="2" s="1"/>
  <c r="B1929" i="2"/>
  <c r="C1929" i="2"/>
  <c r="D1929" i="2"/>
  <c r="E1929" i="2"/>
  <c r="A1930" i="2"/>
  <c r="H1930" i="2" s="1"/>
  <c r="B1930" i="2"/>
  <c r="C1930" i="2"/>
  <c r="D1930" i="2"/>
  <c r="E1930" i="2"/>
  <c r="A1931" i="2"/>
  <c r="H1931" i="2" s="1"/>
  <c r="B1931" i="2"/>
  <c r="C1931" i="2"/>
  <c r="D1931" i="2"/>
  <c r="E1931" i="2"/>
  <c r="A1932" i="2"/>
  <c r="H1932" i="2" s="1"/>
  <c r="B1932" i="2"/>
  <c r="C1932" i="2"/>
  <c r="D1932" i="2"/>
  <c r="E1932" i="2"/>
  <c r="A1933" i="2"/>
  <c r="H1933" i="2" s="1"/>
  <c r="B1933" i="2"/>
  <c r="C1933" i="2"/>
  <c r="D1933" i="2"/>
  <c r="E1933" i="2"/>
  <c r="A1934" i="2"/>
  <c r="H1934" i="2" s="1"/>
  <c r="B1934" i="2"/>
  <c r="C1934" i="2"/>
  <c r="D1934" i="2"/>
  <c r="E1934" i="2"/>
  <c r="A1935" i="2"/>
  <c r="H1935" i="2" s="1"/>
  <c r="B1935" i="2"/>
  <c r="C1935" i="2"/>
  <c r="D1935" i="2"/>
  <c r="E1935" i="2"/>
  <c r="A1936" i="2"/>
  <c r="H1936" i="2" s="1"/>
  <c r="B1936" i="2"/>
  <c r="C1936" i="2"/>
  <c r="D1936" i="2"/>
  <c r="E1936" i="2"/>
  <c r="A1937" i="2"/>
  <c r="H1937" i="2" s="1"/>
  <c r="B1937" i="2"/>
  <c r="C1937" i="2"/>
  <c r="D1937" i="2"/>
  <c r="E1937" i="2"/>
  <c r="A1938" i="2"/>
  <c r="H1938" i="2" s="1"/>
  <c r="B1938" i="2"/>
  <c r="C1938" i="2"/>
  <c r="D1938" i="2"/>
  <c r="E1938" i="2"/>
  <c r="A1939" i="2"/>
  <c r="H1939" i="2" s="1"/>
  <c r="B1939" i="2"/>
  <c r="C1939" i="2"/>
  <c r="D1939" i="2"/>
  <c r="E1939" i="2"/>
  <c r="A1940" i="2"/>
  <c r="H1940" i="2" s="1"/>
  <c r="B1940" i="2"/>
  <c r="C1940" i="2"/>
  <c r="D1940" i="2"/>
  <c r="E1940" i="2"/>
  <c r="A1941" i="2"/>
  <c r="H1941" i="2" s="1"/>
  <c r="B1941" i="2"/>
  <c r="C1941" i="2"/>
  <c r="D1941" i="2"/>
  <c r="E1941" i="2"/>
  <c r="A1942" i="2"/>
  <c r="H1942" i="2" s="1"/>
  <c r="B1942" i="2"/>
  <c r="C1942" i="2"/>
  <c r="D1942" i="2"/>
  <c r="E1942" i="2"/>
  <c r="A1943" i="2"/>
  <c r="H1943" i="2" s="1"/>
  <c r="B1943" i="2"/>
  <c r="C1943" i="2"/>
  <c r="D1943" i="2"/>
  <c r="E1943" i="2"/>
  <c r="A1944" i="2"/>
  <c r="H1944" i="2" s="1"/>
  <c r="B1944" i="2"/>
  <c r="C1944" i="2"/>
  <c r="D1944" i="2"/>
  <c r="E1944" i="2"/>
  <c r="A1945" i="2"/>
  <c r="H1945" i="2" s="1"/>
  <c r="B1945" i="2"/>
  <c r="C1945" i="2"/>
  <c r="D1945" i="2"/>
  <c r="E1945" i="2"/>
  <c r="A1946" i="2"/>
  <c r="H1946" i="2" s="1"/>
  <c r="B1946" i="2"/>
  <c r="C1946" i="2"/>
  <c r="D1946" i="2"/>
  <c r="E1946" i="2"/>
  <c r="A1947" i="2"/>
  <c r="H1947" i="2" s="1"/>
  <c r="B1947" i="2"/>
  <c r="C1947" i="2"/>
  <c r="D1947" i="2"/>
  <c r="E1947" i="2"/>
  <c r="A1948" i="2"/>
  <c r="H1948" i="2" s="1"/>
  <c r="B1948" i="2"/>
  <c r="C1948" i="2"/>
  <c r="D1948" i="2"/>
  <c r="E1948" i="2"/>
  <c r="A1949" i="2"/>
  <c r="H1949" i="2" s="1"/>
  <c r="B1949" i="2"/>
  <c r="C1949" i="2"/>
  <c r="D1949" i="2"/>
  <c r="E1949" i="2"/>
  <c r="A1950" i="2"/>
  <c r="H1950" i="2" s="1"/>
  <c r="B1950" i="2"/>
  <c r="C1950" i="2"/>
  <c r="D1950" i="2"/>
  <c r="E1950" i="2"/>
  <c r="A1951" i="2"/>
  <c r="H1951" i="2" s="1"/>
  <c r="B1951" i="2"/>
  <c r="C1951" i="2"/>
  <c r="D1951" i="2"/>
  <c r="E1951" i="2"/>
  <c r="A1952" i="2"/>
  <c r="H1952" i="2" s="1"/>
  <c r="B1952" i="2"/>
  <c r="C1952" i="2"/>
  <c r="D1952" i="2"/>
  <c r="E1952" i="2"/>
  <c r="A1953" i="2"/>
  <c r="H1953" i="2" s="1"/>
  <c r="B1953" i="2"/>
  <c r="C1953" i="2"/>
  <c r="D1953" i="2"/>
  <c r="E1953" i="2"/>
  <c r="A1954" i="2"/>
  <c r="H1954" i="2" s="1"/>
  <c r="B1954" i="2"/>
  <c r="C1954" i="2"/>
  <c r="D1954" i="2"/>
  <c r="E1954" i="2"/>
  <c r="A1955" i="2"/>
  <c r="H1955" i="2" s="1"/>
  <c r="B1955" i="2"/>
  <c r="C1955" i="2"/>
  <c r="D1955" i="2"/>
  <c r="E1955" i="2"/>
  <c r="A1956" i="2"/>
  <c r="H1956" i="2" s="1"/>
  <c r="B1956" i="2"/>
  <c r="C1956" i="2"/>
  <c r="D1956" i="2"/>
  <c r="E1956" i="2"/>
  <c r="A1957" i="2"/>
  <c r="H1957" i="2" s="1"/>
  <c r="B1957" i="2"/>
  <c r="C1957" i="2"/>
  <c r="D1957" i="2"/>
  <c r="E1957" i="2"/>
  <c r="A1958" i="2"/>
  <c r="H1958" i="2" s="1"/>
  <c r="B1958" i="2"/>
  <c r="C1958" i="2"/>
  <c r="D1958" i="2"/>
  <c r="E1958" i="2"/>
  <c r="A1959" i="2"/>
  <c r="H1959" i="2" s="1"/>
  <c r="B1959" i="2"/>
  <c r="C1959" i="2"/>
  <c r="D1959" i="2"/>
  <c r="E1959" i="2"/>
  <c r="A1960" i="2"/>
  <c r="H1960" i="2" s="1"/>
  <c r="B1960" i="2"/>
  <c r="C1960" i="2"/>
  <c r="D1960" i="2"/>
  <c r="E1960" i="2"/>
  <c r="A1961" i="2"/>
  <c r="H1961" i="2" s="1"/>
  <c r="B1961" i="2"/>
  <c r="C1961" i="2"/>
  <c r="D1961" i="2"/>
  <c r="E1961" i="2"/>
  <c r="A1962" i="2"/>
  <c r="H1962" i="2" s="1"/>
  <c r="B1962" i="2"/>
  <c r="C1962" i="2"/>
  <c r="D1962" i="2"/>
  <c r="E1962" i="2"/>
  <c r="A1963" i="2"/>
  <c r="H1963" i="2" s="1"/>
  <c r="B1963" i="2"/>
  <c r="C1963" i="2"/>
  <c r="D1963" i="2"/>
  <c r="E1963" i="2"/>
  <c r="A1964" i="2"/>
  <c r="H1964" i="2" s="1"/>
  <c r="B1964" i="2"/>
  <c r="C1964" i="2"/>
  <c r="D1964" i="2"/>
  <c r="E1964" i="2"/>
  <c r="A1965" i="2"/>
  <c r="H1965" i="2" s="1"/>
  <c r="B1965" i="2"/>
  <c r="C1965" i="2"/>
  <c r="D1965" i="2"/>
  <c r="E1965" i="2"/>
  <c r="A1966" i="2"/>
  <c r="H1966" i="2" s="1"/>
  <c r="B1966" i="2"/>
  <c r="C1966" i="2"/>
  <c r="D1966" i="2"/>
  <c r="E1966" i="2"/>
  <c r="A1967" i="2"/>
  <c r="H1967" i="2" s="1"/>
  <c r="B1967" i="2"/>
  <c r="C1967" i="2"/>
  <c r="D1967" i="2"/>
  <c r="E1967" i="2"/>
  <c r="A1968" i="2"/>
  <c r="H1968" i="2" s="1"/>
  <c r="B1968" i="2"/>
  <c r="C1968" i="2"/>
  <c r="D1968" i="2"/>
  <c r="E1968" i="2"/>
  <c r="A1969" i="2"/>
  <c r="H1969" i="2" s="1"/>
  <c r="B1969" i="2"/>
  <c r="C1969" i="2"/>
  <c r="D1969" i="2"/>
  <c r="E1969" i="2"/>
  <c r="A1970" i="2"/>
  <c r="H1970" i="2" s="1"/>
  <c r="B1970" i="2"/>
  <c r="C1970" i="2"/>
  <c r="D1970" i="2"/>
  <c r="E1970" i="2"/>
  <c r="A1971" i="2"/>
  <c r="H1971" i="2" s="1"/>
  <c r="B1971" i="2"/>
  <c r="C1971" i="2"/>
  <c r="D1971" i="2"/>
  <c r="E1971" i="2"/>
  <c r="A1972" i="2"/>
  <c r="H1972" i="2" s="1"/>
  <c r="B1972" i="2"/>
  <c r="C1972" i="2"/>
  <c r="D1972" i="2"/>
  <c r="E1972" i="2"/>
  <c r="A1973" i="2"/>
  <c r="H1973" i="2" s="1"/>
  <c r="B1973" i="2"/>
  <c r="C1973" i="2"/>
  <c r="D1973" i="2"/>
  <c r="E1973" i="2"/>
  <c r="A1974" i="2"/>
  <c r="H1974" i="2" s="1"/>
  <c r="B1974" i="2"/>
  <c r="C1974" i="2"/>
  <c r="D1974" i="2"/>
  <c r="E1974" i="2"/>
  <c r="A1975" i="2"/>
  <c r="H1975" i="2" s="1"/>
  <c r="B1975" i="2"/>
  <c r="C1975" i="2"/>
  <c r="D1975" i="2"/>
  <c r="E1975" i="2"/>
  <c r="A1976" i="2"/>
  <c r="H1976" i="2" s="1"/>
  <c r="B1976" i="2"/>
  <c r="C1976" i="2"/>
  <c r="D1976" i="2"/>
  <c r="E1976" i="2"/>
  <c r="A1977" i="2"/>
  <c r="H1977" i="2" s="1"/>
  <c r="B1977" i="2"/>
  <c r="C1977" i="2"/>
  <c r="D1977" i="2"/>
  <c r="E1977" i="2"/>
  <c r="A1978" i="2"/>
  <c r="H1978" i="2" s="1"/>
  <c r="B1978" i="2"/>
  <c r="C1978" i="2"/>
  <c r="D1978" i="2"/>
  <c r="E1978" i="2"/>
  <c r="A1979" i="2"/>
  <c r="H1979" i="2" s="1"/>
  <c r="B1979" i="2"/>
  <c r="C1979" i="2"/>
  <c r="D1979" i="2"/>
  <c r="E1979" i="2"/>
  <c r="A1980" i="2"/>
  <c r="H1980" i="2" s="1"/>
  <c r="B1980" i="2"/>
  <c r="C1980" i="2"/>
  <c r="D1980" i="2"/>
  <c r="E1980" i="2"/>
  <c r="A1981" i="2"/>
  <c r="H1981" i="2" s="1"/>
  <c r="B1981" i="2"/>
  <c r="C1981" i="2"/>
  <c r="D1981" i="2"/>
  <c r="E1981" i="2"/>
  <c r="A1982" i="2"/>
  <c r="H1982" i="2" s="1"/>
  <c r="B1982" i="2"/>
  <c r="C1982" i="2"/>
  <c r="D1982" i="2"/>
  <c r="E1982" i="2"/>
  <c r="A1983" i="2"/>
  <c r="H1983" i="2" s="1"/>
  <c r="B1983" i="2"/>
  <c r="C1983" i="2"/>
  <c r="D1983" i="2"/>
  <c r="E1983" i="2"/>
  <c r="A1984" i="2"/>
  <c r="H1984" i="2" s="1"/>
  <c r="B1984" i="2"/>
  <c r="C1984" i="2"/>
  <c r="D1984" i="2"/>
  <c r="E1984" i="2"/>
  <c r="A1985" i="2"/>
  <c r="H1985" i="2" s="1"/>
  <c r="B1985" i="2"/>
  <c r="C1985" i="2"/>
  <c r="D1985" i="2"/>
  <c r="E1985" i="2"/>
  <c r="A1986" i="2"/>
  <c r="H1986" i="2" s="1"/>
  <c r="B1986" i="2"/>
  <c r="C1986" i="2"/>
  <c r="D1986" i="2"/>
  <c r="E1986" i="2"/>
  <c r="A1987" i="2"/>
  <c r="H1987" i="2" s="1"/>
  <c r="B1987" i="2"/>
  <c r="C1987" i="2"/>
  <c r="D1987" i="2"/>
  <c r="E1987" i="2"/>
  <c r="A1988" i="2"/>
  <c r="H1988" i="2" s="1"/>
  <c r="B1988" i="2"/>
  <c r="C1988" i="2"/>
  <c r="D1988" i="2"/>
  <c r="E1988" i="2"/>
  <c r="A1989" i="2"/>
  <c r="H1989" i="2" s="1"/>
  <c r="B1989" i="2"/>
  <c r="C1989" i="2"/>
  <c r="D1989" i="2"/>
  <c r="E1989" i="2"/>
  <c r="A1990" i="2"/>
  <c r="H1990" i="2" s="1"/>
  <c r="B1990" i="2"/>
  <c r="C1990" i="2"/>
  <c r="D1990" i="2"/>
  <c r="E1990" i="2"/>
  <c r="A1991" i="2"/>
  <c r="H1991" i="2" s="1"/>
  <c r="B1991" i="2"/>
  <c r="C1991" i="2"/>
  <c r="D1991" i="2"/>
  <c r="E1991" i="2"/>
  <c r="A1992" i="2"/>
  <c r="H1992" i="2" s="1"/>
  <c r="B1992" i="2"/>
  <c r="C1992" i="2"/>
  <c r="D1992" i="2"/>
  <c r="E1992" i="2"/>
  <c r="A1993" i="2"/>
  <c r="H1993" i="2" s="1"/>
  <c r="B1993" i="2"/>
  <c r="C1993" i="2"/>
  <c r="D1993" i="2"/>
  <c r="E1993" i="2"/>
  <c r="A1994" i="2"/>
  <c r="H1994" i="2" s="1"/>
  <c r="B1994" i="2"/>
  <c r="C1994" i="2"/>
  <c r="D1994" i="2"/>
  <c r="E1994" i="2"/>
  <c r="A1995" i="2"/>
  <c r="H1995" i="2" s="1"/>
  <c r="B1995" i="2"/>
  <c r="C1995" i="2"/>
  <c r="D1995" i="2"/>
  <c r="E1995" i="2"/>
  <c r="A1996" i="2"/>
  <c r="H1996" i="2" s="1"/>
  <c r="B1996" i="2"/>
  <c r="C1996" i="2"/>
  <c r="D1996" i="2"/>
  <c r="E1996" i="2"/>
  <c r="A1997" i="2"/>
  <c r="H1997" i="2" s="1"/>
  <c r="B1997" i="2"/>
  <c r="C1997" i="2"/>
  <c r="D1997" i="2"/>
  <c r="E1997" i="2"/>
  <c r="A1998" i="2"/>
  <c r="H1998" i="2" s="1"/>
  <c r="B1998" i="2"/>
  <c r="C1998" i="2"/>
  <c r="D1998" i="2"/>
  <c r="E1998" i="2"/>
  <c r="A1999" i="2"/>
  <c r="H1999" i="2" s="1"/>
  <c r="B1999" i="2"/>
  <c r="C1999" i="2"/>
  <c r="D1999" i="2"/>
  <c r="E1999" i="2"/>
  <c r="A2000" i="2"/>
  <c r="H2000" i="2" s="1"/>
  <c r="B2000" i="2"/>
  <c r="C2000" i="2"/>
  <c r="D2000" i="2"/>
  <c r="E2000" i="2"/>
  <c r="M2" i="2"/>
  <c r="F2" i="2"/>
  <c r="E2" i="2"/>
  <c r="B2" i="2"/>
  <c r="C2" i="2"/>
  <c r="D2" i="2"/>
  <c r="A2" i="2"/>
  <c r="B2" i="3"/>
  <c r="C2" i="3"/>
  <c r="D2" i="3"/>
  <c r="J467" i="2" l="1"/>
  <c r="K467" i="2" s="1"/>
  <c r="H467" i="2"/>
  <c r="I467" i="2" s="1"/>
  <c r="J443" i="2"/>
  <c r="K443" i="2" s="1"/>
  <c r="H443" i="2"/>
  <c r="I443" i="2" s="1"/>
  <c r="J427" i="2"/>
  <c r="K427" i="2" s="1"/>
  <c r="H427" i="2"/>
  <c r="I427" i="2" s="1"/>
  <c r="H415" i="2"/>
  <c r="I415" i="2" s="1"/>
  <c r="J415" i="2"/>
  <c r="K415" i="2" s="1"/>
  <c r="J411" i="2"/>
  <c r="K411" i="2" s="1"/>
  <c r="H411" i="2"/>
  <c r="I411" i="2" s="1"/>
  <c r="J399" i="2"/>
  <c r="K399" i="2" s="1"/>
  <c r="H399" i="2"/>
  <c r="I399" i="2" s="1"/>
  <c r="J395" i="2"/>
  <c r="K395" i="2" s="1"/>
  <c r="H395" i="2"/>
  <c r="I395" i="2" s="1"/>
  <c r="J367" i="2"/>
  <c r="K367" i="2" s="1"/>
  <c r="H367" i="2"/>
  <c r="I367" i="2" s="1"/>
  <c r="J351" i="2"/>
  <c r="K351" i="2" s="1"/>
  <c r="H351" i="2"/>
  <c r="I351" i="2" s="1"/>
  <c r="J347" i="2"/>
  <c r="K347" i="2" s="1"/>
  <c r="H347" i="2"/>
  <c r="I347" i="2" s="1"/>
  <c r="J335" i="2"/>
  <c r="K335" i="2" s="1"/>
  <c r="H335" i="2"/>
  <c r="I335" i="2" s="1"/>
  <c r="J315" i="2"/>
  <c r="K315" i="2" s="1"/>
  <c r="H315" i="2"/>
  <c r="I315" i="2" s="1"/>
  <c r="J283" i="2"/>
  <c r="K283" i="2" s="1"/>
  <c r="H283" i="2"/>
  <c r="I283" i="2" s="1"/>
  <c r="J271" i="2"/>
  <c r="K271" i="2" s="1"/>
  <c r="H271" i="2"/>
  <c r="I271" i="2" s="1"/>
  <c r="J255" i="2"/>
  <c r="K255" i="2" s="1"/>
  <c r="H255" i="2"/>
  <c r="I255" i="2" s="1"/>
  <c r="J239" i="2"/>
  <c r="K239" i="2" s="1"/>
  <c r="H239" i="2"/>
  <c r="I239" i="2" s="1"/>
  <c r="J223" i="2"/>
  <c r="K223" i="2" s="1"/>
  <c r="H223" i="2"/>
  <c r="I223" i="2" s="1"/>
  <c r="J191" i="2"/>
  <c r="K191" i="2" s="1"/>
  <c r="H191" i="2"/>
  <c r="I191" i="2" s="1"/>
  <c r="J171" i="2"/>
  <c r="K171" i="2" s="1"/>
  <c r="H171" i="2"/>
  <c r="I171" i="2" s="1"/>
  <c r="J159" i="2"/>
  <c r="K159" i="2" s="1"/>
  <c r="H159" i="2"/>
  <c r="I159" i="2" s="1"/>
  <c r="J139" i="2"/>
  <c r="K139" i="2" s="1"/>
  <c r="H139" i="2"/>
  <c r="I139" i="2" s="1"/>
  <c r="J135" i="2"/>
  <c r="K135" i="2" s="1"/>
  <c r="H135" i="2"/>
  <c r="I135" i="2" s="1"/>
  <c r="J111" i="2"/>
  <c r="K111" i="2" s="1"/>
  <c r="H111" i="2"/>
  <c r="I111" i="2" s="1"/>
  <c r="J95" i="2"/>
  <c r="K95" i="2" s="1"/>
  <c r="H95" i="2"/>
  <c r="I95" i="2" s="1"/>
  <c r="J87" i="2"/>
  <c r="K87" i="2" s="1"/>
  <c r="H87" i="2"/>
  <c r="I87" i="2" s="1"/>
  <c r="H83" i="2"/>
  <c r="I83" i="2" s="1"/>
  <c r="J83" i="2"/>
  <c r="K83" i="2" s="1"/>
  <c r="H71" i="2"/>
  <c r="I71" i="2" s="1"/>
  <c r="J71" i="2"/>
  <c r="K71" i="2" s="1"/>
  <c r="H59" i="2"/>
  <c r="I59" i="2" s="1"/>
  <c r="J59" i="2"/>
  <c r="K59" i="2" s="1"/>
  <c r="H47" i="2"/>
  <c r="I47" i="2" s="1"/>
  <c r="J47" i="2"/>
  <c r="K47" i="2" s="1"/>
  <c r="H43" i="2"/>
  <c r="I43" i="2" s="1"/>
  <c r="J43" i="2"/>
  <c r="K43" i="2" s="1"/>
  <c r="H27" i="2"/>
  <c r="I27" i="2" s="1"/>
  <c r="J27" i="2"/>
  <c r="K27" i="2" s="1"/>
  <c r="H2" i="2"/>
  <c r="I2" i="2" s="1"/>
  <c r="J2" i="2"/>
  <c r="K2" i="2" s="1"/>
  <c r="J475" i="2"/>
  <c r="K475" i="2" s="1"/>
  <c r="H475" i="2"/>
  <c r="I475" i="2" s="1"/>
  <c r="H463" i="2"/>
  <c r="I463" i="2" s="1"/>
  <c r="J463" i="2"/>
  <c r="K463" i="2" s="1"/>
  <c r="J447" i="2"/>
  <c r="K447" i="2" s="1"/>
  <c r="H447" i="2"/>
  <c r="I447" i="2" s="1"/>
  <c r="J435" i="2"/>
  <c r="K435" i="2" s="1"/>
  <c r="H435" i="2"/>
  <c r="I435" i="2" s="1"/>
  <c r="J419" i="2"/>
  <c r="K419" i="2" s="1"/>
  <c r="H419" i="2"/>
  <c r="I419" i="2" s="1"/>
  <c r="J407" i="2"/>
  <c r="K407" i="2" s="1"/>
  <c r="H407" i="2"/>
  <c r="I407" i="2" s="1"/>
  <c r="J403" i="2"/>
  <c r="K403" i="2" s="1"/>
  <c r="H403" i="2"/>
  <c r="I403" i="2" s="1"/>
  <c r="H391" i="2"/>
  <c r="I391" i="2" s="1"/>
  <c r="J391" i="2"/>
  <c r="K391" i="2" s="1"/>
  <c r="J387" i="2"/>
  <c r="K387" i="2" s="1"/>
  <c r="H387" i="2"/>
  <c r="I387" i="2" s="1"/>
  <c r="J375" i="2"/>
  <c r="K375" i="2" s="1"/>
  <c r="H375" i="2"/>
  <c r="I375" i="2" s="1"/>
  <c r="J371" i="2"/>
  <c r="K371" i="2" s="1"/>
  <c r="H371" i="2"/>
  <c r="I371" i="2" s="1"/>
  <c r="J343" i="2"/>
  <c r="K343" i="2" s="1"/>
  <c r="H343" i="2"/>
  <c r="I343" i="2" s="1"/>
  <c r="J339" i="2"/>
  <c r="K339" i="2" s="1"/>
  <c r="H339" i="2"/>
  <c r="I339" i="2" s="1"/>
  <c r="J323" i="2"/>
  <c r="K323" i="2" s="1"/>
  <c r="H323" i="2"/>
  <c r="I323" i="2" s="1"/>
  <c r="J311" i="2"/>
  <c r="K311" i="2" s="1"/>
  <c r="H311" i="2"/>
  <c r="I311" i="2" s="1"/>
  <c r="J307" i="2"/>
  <c r="K307" i="2" s="1"/>
  <c r="H307" i="2"/>
  <c r="I307" i="2" s="1"/>
  <c r="J291" i="2"/>
  <c r="K291" i="2" s="1"/>
  <c r="H291" i="2"/>
  <c r="I291" i="2" s="1"/>
  <c r="J279" i="2"/>
  <c r="K279" i="2" s="1"/>
  <c r="H279" i="2"/>
  <c r="I279" i="2" s="1"/>
  <c r="J259" i="2"/>
  <c r="K259" i="2" s="1"/>
  <c r="H259" i="2"/>
  <c r="I259" i="2" s="1"/>
  <c r="J243" i="2"/>
  <c r="K243" i="2" s="1"/>
  <c r="H243" i="2"/>
  <c r="I243" i="2" s="1"/>
  <c r="J231" i="2"/>
  <c r="K231" i="2" s="1"/>
  <c r="H231" i="2"/>
  <c r="I231" i="2" s="1"/>
  <c r="J227" i="2"/>
  <c r="K227" i="2" s="1"/>
  <c r="H227" i="2"/>
  <c r="I227" i="2" s="1"/>
  <c r="J211" i="2"/>
  <c r="K211" i="2" s="1"/>
  <c r="H211" i="2"/>
  <c r="I211" i="2" s="1"/>
  <c r="J119" i="2"/>
  <c r="K119" i="2" s="1"/>
  <c r="H119" i="2"/>
  <c r="I119" i="2" s="1"/>
  <c r="J115" i="2"/>
  <c r="K115" i="2" s="1"/>
  <c r="H115" i="2"/>
  <c r="I115" i="2" s="1"/>
  <c r="J91" i="2"/>
  <c r="K91" i="2" s="1"/>
  <c r="H91" i="2"/>
  <c r="I91" i="2" s="1"/>
  <c r="H67" i="2"/>
  <c r="I67" i="2" s="1"/>
  <c r="J67" i="2"/>
  <c r="K67" i="2" s="1"/>
  <c r="H63" i="2"/>
  <c r="I63" i="2" s="1"/>
  <c r="J63" i="2"/>
  <c r="K63" i="2" s="1"/>
  <c r="H51" i="2"/>
  <c r="I51" i="2" s="1"/>
  <c r="J51" i="2"/>
  <c r="K51" i="2" s="1"/>
  <c r="H19" i="2"/>
  <c r="I19" i="2" s="1"/>
  <c r="J19" i="2"/>
  <c r="K19" i="2" s="1"/>
  <c r="H15" i="2"/>
  <c r="I15" i="2" s="1"/>
  <c r="J15" i="2"/>
  <c r="K15" i="2" s="1"/>
  <c r="H11" i="2"/>
  <c r="I11" i="2" s="1"/>
  <c r="J11" i="2"/>
  <c r="K11" i="2" s="1"/>
  <c r="H474" i="2"/>
  <c r="I474" i="2" s="1"/>
  <c r="J474" i="2"/>
  <c r="K474" i="2" s="1"/>
  <c r="J470" i="2"/>
  <c r="K470" i="2" s="1"/>
  <c r="H470" i="2"/>
  <c r="I470" i="2" s="1"/>
  <c r="H466" i="2"/>
  <c r="I466" i="2" s="1"/>
  <c r="J466" i="2"/>
  <c r="K466" i="2" s="1"/>
  <c r="H462" i="2"/>
  <c r="I462" i="2" s="1"/>
  <c r="J462" i="2"/>
  <c r="K462" i="2" s="1"/>
  <c r="H458" i="2"/>
  <c r="I458" i="2" s="1"/>
  <c r="J458" i="2"/>
  <c r="K458" i="2" s="1"/>
  <c r="J454" i="2"/>
  <c r="K454" i="2" s="1"/>
  <c r="H454" i="2"/>
  <c r="I454" i="2" s="1"/>
  <c r="H450" i="2"/>
  <c r="I450" i="2" s="1"/>
  <c r="J450" i="2"/>
  <c r="K450" i="2" s="1"/>
  <c r="H446" i="2"/>
  <c r="I446" i="2" s="1"/>
  <c r="J446" i="2"/>
  <c r="K446" i="2" s="1"/>
  <c r="H442" i="2"/>
  <c r="I442" i="2" s="1"/>
  <c r="J442" i="2"/>
  <c r="K442" i="2" s="1"/>
  <c r="J438" i="2"/>
  <c r="K438" i="2" s="1"/>
  <c r="H438" i="2"/>
  <c r="I438" i="2" s="1"/>
  <c r="H434" i="2"/>
  <c r="I434" i="2" s="1"/>
  <c r="J434" i="2"/>
  <c r="K434" i="2" s="1"/>
  <c r="H430" i="2"/>
  <c r="I430" i="2" s="1"/>
  <c r="J430" i="2"/>
  <c r="K430" i="2" s="1"/>
  <c r="H426" i="2"/>
  <c r="I426" i="2" s="1"/>
  <c r="J426" i="2"/>
  <c r="K426" i="2" s="1"/>
  <c r="J422" i="2"/>
  <c r="K422" i="2" s="1"/>
  <c r="H422" i="2"/>
  <c r="I422" i="2" s="1"/>
  <c r="H418" i="2"/>
  <c r="I418" i="2" s="1"/>
  <c r="J418" i="2"/>
  <c r="K418" i="2" s="1"/>
  <c r="H414" i="2"/>
  <c r="I414" i="2" s="1"/>
  <c r="J414" i="2"/>
  <c r="K414" i="2" s="1"/>
  <c r="H410" i="2"/>
  <c r="I410" i="2" s="1"/>
  <c r="J410" i="2"/>
  <c r="K410" i="2" s="1"/>
  <c r="J406" i="2"/>
  <c r="K406" i="2" s="1"/>
  <c r="H406" i="2"/>
  <c r="I406" i="2" s="1"/>
  <c r="J402" i="2"/>
  <c r="K402" i="2" s="1"/>
  <c r="H402" i="2"/>
  <c r="I402" i="2" s="1"/>
  <c r="J398" i="2"/>
  <c r="K398" i="2" s="1"/>
  <c r="H398" i="2"/>
  <c r="I398" i="2" s="1"/>
  <c r="J394" i="2"/>
  <c r="K394" i="2" s="1"/>
  <c r="H394" i="2"/>
  <c r="I394" i="2" s="1"/>
  <c r="J390" i="2"/>
  <c r="K390" i="2" s="1"/>
  <c r="H390" i="2"/>
  <c r="I390" i="2" s="1"/>
  <c r="J386" i="2"/>
  <c r="K386" i="2" s="1"/>
  <c r="H386" i="2"/>
  <c r="I386" i="2" s="1"/>
  <c r="J382" i="2"/>
  <c r="K382" i="2" s="1"/>
  <c r="H382" i="2"/>
  <c r="I382" i="2" s="1"/>
  <c r="J378" i="2"/>
  <c r="K378" i="2" s="1"/>
  <c r="H378" i="2"/>
  <c r="I378" i="2" s="1"/>
  <c r="J374" i="2"/>
  <c r="K374" i="2" s="1"/>
  <c r="H374" i="2"/>
  <c r="I374" i="2" s="1"/>
  <c r="J370" i="2"/>
  <c r="K370" i="2" s="1"/>
  <c r="H370" i="2"/>
  <c r="I370" i="2" s="1"/>
  <c r="J366" i="2"/>
  <c r="K366" i="2" s="1"/>
  <c r="H366" i="2"/>
  <c r="I366" i="2" s="1"/>
  <c r="J362" i="2"/>
  <c r="K362" i="2" s="1"/>
  <c r="H362" i="2"/>
  <c r="I362" i="2" s="1"/>
  <c r="J358" i="2"/>
  <c r="K358" i="2" s="1"/>
  <c r="H358" i="2"/>
  <c r="I358" i="2" s="1"/>
  <c r="J354" i="2"/>
  <c r="K354" i="2" s="1"/>
  <c r="H354" i="2"/>
  <c r="I354" i="2" s="1"/>
  <c r="J350" i="2"/>
  <c r="K350" i="2" s="1"/>
  <c r="H350" i="2"/>
  <c r="I350" i="2" s="1"/>
  <c r="J346" i="2"/>
  <c r="K346" i="2" s="1"/>
  <c r="H346" i="2"/>
  <c r="I346" i="2" s="1"/>
  <c r="J342" i="2"/>
  <c r="K342" i="2" s="1"/>
  <c r="H342" i="2"/>
  <c r="I342" i="2" s="1"/>
  <c r="J338" i="2"/>
  <c r="K338" i="2" s="1"/>
  <c r="H338" i="2"/>
  <c r="I338" i="2" s="1"/>
  <c r="J334" i="2"/>
  <c r="K334" i="2" s="1"/>
  <c r="H334" i="2"/>
  <c r="I334" i="2" s="1"/>
  <c r="J330" i="2"/>
  <c r="K330" i="2" s="1"/>
  <c r="H330" i="2"/>
  <c r="I330" i="2" s="1"/>
  <c r="J326" i="2"/>
  <c r="K326" i="2" s="1"/>
  <c r="H326" i="2"/>
  <c r="I326" i="2" s="1"/>
  <c r="H322" i="2"/>
  <c r="I322" i="2" s="1"/>
  <c r="J322" i="2"/>
  <c r="K322" i="2" s="1"/>
  <c r="J318" i="2"/>
  <c r="K318" i="2" s="1"/>
  <c r="H318" i="2"/>
  <c r="I318" i="2" s="1"/>
  <c r="J314" i="2"/>
  <c r="K314" i="2" s="1"/>
  <c r="H314" i="2"/>
  <c r="I314" i="2" s="1"/>
  <c r="J310" i="2"/>
  <c r="K310" i="2" s="1"/>
  <c r="H310" i="2"/>
  <c r="I310" i="2" s="1"/>
  <c r="H306" i="2"/>
  <c r="I306" i="2" s="1"/>
  <c r="J306" i="2"/>
  <c r="K306" i="2" s="1"/>
  <c r="J302" i="2"/>
  <c r="K302" i="2" s="1"/>
  <c r="H302" i="2"/>
  <c r="I302" i="2" s="1"/>
  <c r="J298" i="2"/>
  <c r="K298" i="2" s="1"/>
  <c r="H298" i="2"/>
  <c r="I298" i="2" s="1"/>
  <c r="J294" i="2"/>
  <c r="K294" i="2" s="1"/>
  <c r="H294" i="2"/>
  <c r="I294" i="2" s="1"/>
  <c r="J290" i="2"/>
  <c r="K290" i="2" s="1"/>
  <c r="H290" i="2"/>
  <c r="I290" i="2" s="1"/>
  <c r="J286" i="2"/>
  <c r="K286" i="2" s="1"/>
  <c r="H286" i="2"/>
  <c r="I286" i="2" s="1"/>
  <c r="J282" i="2"/>
  <c r="K282" i="2" s="1"/>
  <c r="H282" i="2"/>
  <c r="I282" i="2" s="1"/>
  <c r="J278" i="2"/>
  <c r="K278" i="2" s="1"/>
  <c r="H278" i="2"/>
  <c r="I278" i="2" s="1"/>
  <c r="H274" i="2"/>
  <c r="I274" i="2" s="1"/>
  <c r="J274" i="2"/>
  <c r="K274" i="2" s="1"/>
  <c r="J270" i="2"/>
  <c r="K270" i="2" s="1"/>
  <c r="H270" i="2"/>
  <c r="I270" i="2" s="1"/>
  <c r="J266" i="2"/>
  <c r="K266" i="2" s="1"/>
  <c r="H266" i="2"/>
  <c r="I266" i="2" s="1"/>
  <c r="J262" i="2"/>
  <c r="K262" i="2" s="1"/>
  <c r="H262" i="2"/>
  <c r="I262" i="2" s="1"/>
  <c r="H258" i="2"/>
  <c r="I258" i="2" s="1"/>
  <c r="J258" i="2"/>
  <c r="K258" i="2" s="1"/>
  <c r="J254" i="2"/>
  <c r="K254" i="2" s="1"/>
  <c r="H254" i="2"/>
  <c r="I254" i="2" s="1"/>
  <c r="J250" i="2"/>
  <c r="K250" i="2" s="1"/>
  <c r="H250" i="2"/>
  <c r="I250" i="2" s="1"/>
  <c r="J246" i="2"/>
  <c r="K246" i="2" s="1"/>
  <c r="H246" i="2"/>
  <c r="I246" i="2" s="1"/>
  <c r="H242" i="2"/>
  <c r="I242" i="2" s="1"/>
  <c r="J242" i="2"/>
  <c r="K242" i="2" s="1"/>
  <c r="J238" i="2"/>
  <c r="K238" i="2" s="1"/>
  <c r="H238" i="2"/>
  <c r="I238" i="2" s="1"/>
  <c r="J234" i="2"/>
  <c r="K234" i="2" s="1"/>
  <c r="H234" i="2"/>
  <c r="I234" i="2" s="1"/>
  <c r="J230" i="2"/>
  <c r="K230" i="2" s="1"/>
  <c r="H230" i="2"/>
  <c r="I230" i="2" s="1"/>
  <c r="J226" i="2"/>
  <c r="K226" i="2" s="1"/>
  <c r="H226" i="2"/>
  <c r="I226" i="2" s="1"/>
  <c r="J222" i="2"/>
  <c r="K222" i="2" s="1"/>
  <c r="H222" i="2"/>
  <c r="I222" i="2" s="1"/>
  <c r="J218" i="2"/>
  <c r="K218" i="2" s="1"/>
  <c r="H218" i="2"/>
  <c r="I218" i="2" s="1"/>
  <c r="J214" i="2"/>
  <c r="K214" i="2" s="1"/>
  <c r="H214" i="2"/>
  <c r="I214" i="2" s="1"/>
  <c r="H210" i="2"/>
  <c r="I210" i="2" s="1"/>
  <c r="J210" i="2"/>
  <c r="K210" i="2" s="1"/>
  <c r="J206" i="2"/>
  <c r="K206" i="2" s="1"/>
  <c r="H206" i="2"/>
  <c r="I206" i="2" s="1"/>
  <c r="J202" i="2"/>
  <c r="K202" i="2" s="1"/>
  <c r="H202" i="2"/>
  <c r="I202" i="2" s="1"/>
  <c r="J198" i="2"/>
  <c r="K198" i="2" s="1"/>
  <c r="H198" i="2"/>
  <c r="I198" i="2" s="1"/>
  <c r="H194" i="2"/>
  <c r="I194" i="2" s="1"/>
  <c r="J194" i="2"/>
  <c r="K194" i="2" s="1"/>
  <c r="J190" i="2"/>
  <c r="K190" i="2" s="1"/>
  <c r="H190" i="2"/>
  <c r="I190" i="2" s="1"/>
  <c r="J186" i="2"/>
  <c r="K186" i="2" s="1"/>
  <c r="H186" i="2"/>
  <c r="I186" i="2" s="1"/>
  <c r="J182" i="2"/>
  <c r="K182" i="2" s="1"/>
  <c r="H182" i="2"/>
  <c r="I182" i="2" s="1"/>
  <c r="H178" i="2"/>
  <c r="I178" i="2" s="1"/>
  <c r="J178" i="2"/>
  <c r="K178" i="2" s="1"/>
  <c r="J174" i="2"/>
  <c r="K174" i="2" s="1"/>
  <c r="H174" i="2"/>
  <c r="I174" i="2" s="1"/>
  <c r="J170" i="2"/>
  <c r="K170" i="2" s="1"/>
  <c r="H170" i="2"/>
  <c r="I170" i="2" s="1"/>
  <c r="J166" i="2"/>
  <c r="K166" i="2" s="1"/>
  <c r="H166" i="2"/>
  <c r="I166" i="2" s="1"/>
  <c r="J162" i="2"/>
  <c r="K162" i="2" s="1"/>
  <c r="H162" i="2"/>
  <c r="I162" i="2" s="1"/>
  <c r="J158" i="2"/>
  <c r="K158" i="2" s="1"/>
  <c r="H158" i="2"/>
  <c r="I158" i="2" s="1"/>
  <c r="J154" i="2"/>
  <c r="K154" i="2" s="1"/>
  <c r="H154" i="2"/>
  <c r="I154" i="2" s="1"/>
  <c r="J150" i="2"/>
  <c r="K150" i="2" s="1"/>
  <c r="H150" i="2"/>
  <c r="I150" i="2" s="1"/>
  <c r="H146" i="2"/>
  <c r="I146" i="2" s="1"/>
  <c r="J146" i="2"/>
  <c r="K146" i="2" s="1"/>
  <c r="J142" i="2"/>
  <c r="K142" i="2" s="1"/>
  <c r="H142" i="2"/>
  <c r="I142" i="2" s="1"/>
  <c r="J138" i="2"/>
  <c r="K138" i="2" s="1"/>
  <c r="H138" i="2"/>
  <c r="I138" i="2" s="1"/>
  <c r="J134" i="2"/>
  <c r="K134" i="2" s="1"/>
  <c r="H134" i="2"/>
  <c r="I134" i="2" s="1"/>
  <c r="H130" i="2"/>
  <c r="I130" i="2" s="1"/>
  <c r="J130" i="2"/>
  <c r="K130" i="2" s="1"/>
  <c r="J126" i="2"/>
  <c r="K126" i="2" s="1"/>
  <c r="H126" i="2"/>
  <c r="I126" i="2" s="1"/>
  <c r="J122" i="2"/>
  <c r="K122" i="2" s="1"/>
  <c r="H122" i="2"/>
  <c r="I122" i="2" s="1"/>
  <c r="J118" i="2"/>
  <c r="K118" i="2" s="1"/>
  <c r="H118" i="2"/>
  <c r="I118" i="2" s="1"/>
  <c r="H114" i="2"/>
  <c r="I114" i="2" s="1"/>
  <c r="J114" i="2"/>
  <c r="K114" i="2" s="1"/>
  <c r="J110" i="2"/>
  <c r="K110" i="2" s="1"/>
  <c r="H110" i="2"/>
  <c r="I110" i="2" s="1"/>
  <c r="J106" i="2"/>
  <c r="K106" i="2" s="1"/>
  <c r="H106" i="2"/>
  <c r="I106" i="2" s="1"/>
  <c r="J102" i="2"/>
  <c r="K102" i="2" s="1"/>
  <c r="H102" i="2"/>
  <c r="I102" i="2" s="1"/>
  <c r="H98" i="2"/>
  <c r="I98" i="2" s="1"/>
  <c r="J98" i="2"/>
  <c r="K98" i="2" s="1"/>
  <c r="J94" i="2"/>
  <c r="K94" i="2" s="1"/>
  <c r="H94" i="2"/>
  <c r="I94" i="2" s="1"/>
  <c r="J90" i="2"/>
  <c r="K90" i="2" s="1"/>
  <c r="H90" i="2"/>
  <c r="I90" i="2" s="1"/>
  <c r="J86" i="2"/>
  <c r="K86" i="2" s="1"/>
  <c r="H86" i="2"/>
  <c r="I86" i="2" s="1"/>
  <c r="H82" i="2"/>
  <c r="I82" i="2" s="1"/>
  <c r="J82" i="2"/>
  <c r="K82" i="2" s="1"/>
  <c r="H78" i="2"/>
  <c r="I78" i="2" s="1"/>
  <c r="J78" i="2"/>
  <c r="K78" i="2" s="1"/>
  <c r="H74" i="2"/>
  <c r="I74" i="2" s="1"/>
  <c r="J74" i="2"/>
  <c r="K74" i="2" s="1"/>
  <c r="H70" i="2"/>
  <c r="I70" i="2" s="1"/>
  <c r="J70" i="2"/>
  <c r="K70" i="2" s="1"/>
  <c r="H66" i="2"/>
  <c r="I66" i="2" s="1"/>
  <c r="J66" i="2"/>
  <c r="K66" i="2" s="1"/>
  <c r="H62" i="2"/>
  <c r="I62" i="2" s="1"/>
  <c r="J62" i="2"/>
  <c r="K62" i="2" s="1"/>
  <c r="H58" i="2"/>
  <c r="I58" i="2" s="1"/>
  <c r="J58" i="2"/>
  <c r="K58" i="2" s="1"/>
  <c r="H54" i="2"/>
  <c r="I54" i="2" s="1"/>
  <c r="J54" i="2"/>
  <c r="K54" i="2" s="1"/>
  <c r="H50" i="2"/>
  <c r="I50" i="2" s="1"/>
  <c r="J50" i="2"/>
  <c r="K50" i="2" s="1"/>
  <c r="H46" i="2"/>
  <c r="I46" i="2" s="1"/>
  <c r="J46" i="2"/>
  <c r="K46" i="2" s="1"/>
  <c r="H42" i="2"/>
  <c r="I42" i="2" s="1"/>
  <c r="J42" i="2"/>
  <c r="K42" i="2" s="1"/>
  <c r="H38" i="2"/>
  <c r="I38" i="2" s="1"/>
  <c r="J38" i="2"/>
  <c r="K38" i="2" s="1"/>
  <c r="H34" i="2"/>
  <c r="I34" i="2" s="1"/>
  <c r="J34" i="2"/>
  <c r="K34" i="2" s="1"/>
  <c r="H30" i="2"/>
  <c r="I30" i="2" s="1"/>
  <c r="J30" i="2"/>
  <c r="K30" i="2" s="1"/>
  <c r="H26" i="2"/>
  <c r="I26" i="2" s="1"/>
  <c r="J26" i="2"/>
  <c r="K26" i="2" s="1"/>
  <c r="H22" i="2"/>
  <c r="I22" i="2" s="1"/>
  <c r="J22" i="2"/>
  <c r="K22" i="2" s="1"/>
  <c r="H18" i="2"/>
  <c r="I18" i="2" s="1"/>
  <c r="J18" i="2"/>
  <c r="K18" i="2" s="1"/>
  <c r="H14" i="2"/>
  <c r="I14" i="2" s="1"/>
  <c r="J14" i="2"/>
  <c r="K14" i="2" s="1"/>
  <c r="H10" i="2"/>
  <c r="I10" i="2" s="1"/>
  <c r="J10" i="2"/>
  <c r="K10" i="2" s="1"/>
  <c r="H6" i="2"/>
  <c r="I6" i="2" s="1"/>
  <c r="J6" i="2"/>
  <c r="K6" i="2" s="1"/>
  <c r="J471" i="2"/>
  <c r="K471" i="2" s="1"/>
  <c r="H471" i="2"/>
  <c r="I471" i="2" s="1"/>
  <c r="J451" i="2"/>
  <c r="K451" i="2" s="1"/>
  <c r="H451" i="2"/>
  <c r="I451" i="2" s="1"/>
  <c r="J431" i="2"/>
  <c r="K431" i="2" s="1"/>
  <c r="H431" i="2"/>
  <c r="I431" i="2" s="1"/>
  <c r="J383" i="2"/>
  <c r="K383" i="2" s="1"/>
  <c r="H383" i="2"/>
  <c r="I383" i="2" s="1"/>
  <c r="J379" i="2"/>
  <c r="K379" i="2" s="1"/>
  <c r="H379" i="2"/>
  <c r="I379" i="2" s="1"/>
  <c r="J363" i="2"/>
  <c r="K363" i="2" s="1"/>
  <c r="H363" i="2"/>
  <c r="I363" i="2" s="1"/>
  <c r="J331" i="2"/>
  <c r="K331" i="2" s="1"/>
  <c r="H331" i="2"/>
  <c r="I331" i="2" s="1"/>
  <c r="J319" i="2"/>
  <c r="K319" i="2" s="1"/>
  <c r="H319" i="2"/>
  <c r="I319" i="2" s="1"/>
  <c r="J303" i="2"/>
  <c r="K303" i="2" s="1"/>
  <c r="H303" i="2"/>
  <c r="I303" i="2" s="1"/>
  <c r="J299" i="2"/>
  <c r="K299" i="2" s="1"/>
  <c r="H299" i="2"/>
  <c r="I299" i="2" s="1"/>
  <c r="J287" i="2"/>
  <c r="K287" i="2" s="1"/>
  <c r="H287" i="2"/>
  <c r="I287" i="2" s="1"/>
  <c r="J267" i="2"/>
  <c r="K267" i="2" s="1"/>
  <c r="H267" i="2"/>
  <c r="I267" i="2" s="1"/>
  <c r="J251" i="2"/>
  <c r="K251" i="2" s="1"/>
  <c r="H251" i="2"/>
  <c r="I251" i="2" s="1"/>
  <c r="J235" i="2"/>
  <c r="K235" i="2" s="1"/>
  <c r="H235" i="2"/>
  <c r="I235" i="2" s="1"/>
  <c r="J219" i="2"/>
  <c r="K219" i="2" s="1"/>
  <c r="H219" i="2"/>
  <c r="I219" i="2" s="1"/>
  <c r="J207" i="2"/>
  <c r="K207" i="2" s="1"/>
  <c r="H207" i="2"/>
  <c r="I207" i="2" s="1"/>
  <c r="J203" i="2"/>
  <c r="K203" i="2" s="1"/>
  <c r="H203" i="2"/>
  <c r="I203" i="2" s="1"/>
  <c r="J187" i="2"/>
  <c r="K187" i="2" s="1"/>
  <c r="H187" i="2"/>
  <c r="I187" i="2" s="1"/>
  <c r="J175" i="2"/>
  <c r="K175" i="2" s="1"/>
  <c r="H175" i="2"/>
  <c r="I175" i="2" s="1"/>
  <c r="J155" i="2"/>
  <c r="K155" i="2" s="1"/>
  <c r="H155" i="2"/>
  <c r="I155" i="2" s="1"/>
  <c r="J143" i="2"/>
  <c r="K143" i="2" s="1"/>
  <c r="H143" i="2"/>
  <c r="I143" i="2" s="1"/>
  <c r="J127" i="2"/>
  <c r="K127" i="2" s="1"/>
  <c r="H127" i="2"/>
  <c r="I127" i="2" s="1"/>
  <c r="J123" i="2"/>
  <c r="K123" i="2" s="1"/>
  <c r="H123" i="2"/>
  <c r="I123" i="2" s="1"/>
  <c r="J107" i="2"/>
  <c r="K107" i="2" s="1"/>
  <c r="H107" i="2"/>
  <c r="I107" i="2" s="1"/>
  <c r="J99" i="2"/>
  <c r="K99" i="2" s="1"/>
  <c r="H99" i="2"/>
  <c r="I99" i="2" s="1"/>
  <c r="H55" i="2"/>
  <c r="I55" i="2" s="1"/>
  <c r="J55" i="2"/>
  <c r="K55" i="2" s="1"/>
  <c r="H31" i="2"/>
  <c r="I31" i="2" s="1"/>
  <c r="J31" i="2"/>
  <c r="K31" i="2" s="1"/>
  <c r="H23" i="2"/>
  <c r="I23" i="2" s="1"/>
  <c r="J23" i="2"/>
  <c r="K23" i="2" s="1"/>
  <c r="H7" i="2"/>
  <c r="I7" i="2" s="1"/>
  <c r="J7" i="2"/>
  <c r="K7" i="2" s="1"/>
  <c r="H3" i="2"/>
  <c r="I3" i="2" s="1"/>
  <c r="J3" i="2"/>
  <c r="K3" i="2" s="1"/>
  <c r="J477" i="2"/>
  <c r="K477" i="2" s="1"/>
  <c r="H477" i="2"/>
  <c r="I477" i="2" s="1"/>
  <c r="J473" i="2"/>
  <c r="K473" i="2" s="1"/>
  <c r="H473" i="2"/>
  <c r="I473" i="2" s="1"/>
  <c r="J469" i="2"/>
  <c r="K469" i="2" s="1"/>
  <c r="H469" i="2"/>
  <c r="I469" i="2" s="1"/>
  <c r="J465" i="2"/>
  <c r="K465" i="2" s="1"/>
  <c r="H465" i="2"/>
  <c r="I465" i="2" s="1"/>
  <c r="J461" i="2"/>
  <c r="K461" i="2" s="1"/>
  <c r="H461" i="2"/>
  <c r="I461" i="2" s="1"/>
  <c r="J457" i="2"/>
  <c r="K457" i="2" s="1"/>
  <c r="H457" i="2"/>
  <c r="I457" i="2" s="1"/>
  <c r="J453" i="2"/>
  <c r="K453" i="2" s="1"/>
  <c r="H453" i="2"/>
  <c r="I453" i="2" s="1"/>
  <c r="J449" i="2"/>
  <c r="K449" i="2" s="1"/>
  <c r="H449" i="2"/>
  <c r="I449" i="2" s="1"/>
  <c r="J445" i="2"/>
  <c r="K445" i="2" s="1"/>
  <c r="H445" i="2"/>
  <c r="I445" i="2" s="1"/>
  <c r="J441" i="2"/>
  <c r="K441" i="2" s="1"/>
  <c r="H441" i="2"/>
  <c r="I441" i="2" s="1"/>
  <c r="J437" i="2"/>
  <c r="K437" i="2" s="1"/>
  <c r="H437" i="2"/>
  <c r="I437" i="2" s="1"/>
  <c r="J433" i="2"/>
  <c r="K433" i="2" s="1"/>
  <c r="H433" i="2"/>
  <c r="I433" i="2" s="1"/>
  <c r="J429" i="2"/>
  <c r="K429" i="2" s="1"/>
  <c r="H429" i="2"/>
  <c r="I429" i="2" s="1"/>
  <c r="J425" i="2"/>
  <c r="K425" i="2" s="1"/>
  <c r="H425" i="2"/>
  <c r="I425" i="2" s="1"/>
  <c r="J421" i="2"/>
  <c r="K421" i="2" s="1"/>
  <c r="H421" i="2"/>
  <c r="I421" i="2" s="1"/>
  <c r="J417" i="2"/>
  <c r="K417" i="2" s="1"/>
  <c r="H417" i="2"/>
  <c r="I417" i="2" s="1"/>
  <c r="J413" i="2"/>
  <c r="K413" i="2" s="1"/>
  <c r="H413" i="2"/>
  <c r="I413" i="2" s="1"/>
  <c r="J409" i="2"/>
  <c r="K409" i="2" s="1"/>
  <c r="H409" i="2"/>
  <c r="I409" i="2" s="1"/>
  <c r="J405" i="2"/>
  <c r="K405" i="2" s="1"/>
  <c r="H405" i="2"/>
  <c r="I405" i="2" s="1"/>
  <c r="J401" i="2"/>
  <c r="K401" i="2" s="1"/>
  <c r="H401" i="2"/>
  <c r="I401" i="2" s="1"/>
  <c r="J397" i="2"/>
  <c r="K397" i="2" s="1"/>
  <c r="H397" i="2"/>
  <c r="I397" i="2" s="1"/>
  <c r="J393" i="2"/>
  <c r="K393" i="2" s="1"/>
  <c r="H393" i="2"/>
  <c r="I393" i="2" s="1"/>
  <c r="J389" i="2"/>
  <c r="K389" i="2" s="1"/>
  <c r="H389" i="2"/>
  <c r="I389" i="2" s="1"/>
  <c r="J385" i="2"/>
  <c r="K385" i="2" s="1"/>
  <c r="H385" i="2"/>
  <c r="I385" i="2" s="1"/>
  <c r="J381" i="2"/>
  <c r="K381" i="2" s="1"/>
  <c r="H381" i="2"/>
  <c r="I381" i="2" s="1"/>
  <c r="J377" i="2"/>
  <c r="K377" i="2" s="1"/>
  <c r="H377" i="2"/>
  <c r="I377" i="2" s="1"/>
  <c r="J373" i="2"/>
  <c r="K373" i="2" s="1"/>
  <c r="H373" i="2"/>
  <c r="I373" i="2" s="1"/>
  <c r="J369" i="2"/>
  <c r="K369" i="2" s="1"/>
  <c r="H369" i="2"/>
  <c r="I369" i="2" s="1"/>
  <c r="J365" i="2"/>
  <c r="K365" i="2" s="1"/>
  <c r="H365" i="2"/>
  <c r="I365" i="2" s="1"/>
  <c r="J361" i="2"/>
  <c r="K361" i="2" s="1"/>
  <c r="H361" i="2"/>
  <c r="I361" i="2" s="1"/>
  <c r="J357" i="2"/>
  <c r="K357" i="2" s="1"/>
  <c r="H357" i="2"/>
  <c r="I357" i="2" s="1"/>
  <c r="J353" i="2"/>
  <c r="K353" i="2" s="1"/>
  <c r="H353" i="2"/>
  <c r="I353" i="2" s="1"/>
  <c r="J349" i="2"/>
  <c r="K349" i="2" s="1"/>
  <c r="H349" i="2"/>
  <c r="I349" i="2" s="1"/>
  <c r="J345" i="2"/>
  <c r="K345" i="2" s="1"/>
  <c r="H345" i="2"/>
  <c r="I345" i="2" s="1"/>
  <c r="J341" i="2"/>
  <c r="K341" i="2" s="1"/>
  <c r="H341" i="2"/>
  <c r="I341" i="2" s="1"/>
  <c r="L341" i="2" s="1"/>
  <c r="G341" i="2" s="1"/>
  <c r="J337" i="2"/>
  <c r="K337" i="2" s="1"/>
  <c r="H337" i="2"/>
  <c r="I337" i="2" s="1"/>
  <c r="J333" i="2"/>
  <c r="K333" i="2" s="1"/>
  <c r="H333" i="2"/>
  <c r="I333" i="2" s="1"/>
  <c r="J329" i="2"/>
  <c r="K329" i="2" s="1"/>
  <c r="H329" i="2"/>
  <c r="I329" i="2" s="1"/>
  <c r="J325" i="2"/>
  <c r="K325" i="2" s="1"/>
  <c r="H325" i="2"/>
  <c r="I325" i="2" s="1"/>
  <c r="L325" i="2" s="1"/>
  <c r="G325" i="2" s="1"/>
  <c r="J321" i="2"/>
  <c r="K321" i="2" s="1"/>
  <c r="H321" i="2"/>
  <c r="I321" i="2" s="1"/>
  <c r="J317" i="2"/>
  <c r="K317" i="2" s="1"/>
  <c r="H317" i="2"/>
  <c r="I317" i="2" s="1"/>
  <c r="J313" i="2"/>
  <c r="K313" i="2" s="1"/>
  <c r="H313" i="2"/>
  <c r="I313" i="2" s="1"/>
  <c r="J309" i="2"/>
  <c r="K309" i="2" s="1"/>
  <c r="H309" i="2"/>
  <c r="I309" i="2" s="1"/>
  <c r="J305" i="2"/>
  <c r="K305" i="2" s="1"/>
  <c r="H305" i="2"/>
  <c r="I305" i="2" s="1"/>
  <c r="J301" i="2"/>
  <c r="K301" i="2" s="1"/>
  <c r="H301" i="2"/>
  <c r="I301" i="2" s="1"/>
  <c r="J297" i="2"/>
  <c r="K297" i="2" s="1"/>
  <c r="H297" i="2"/>
  <c r="I297" i="2" s="1"/>
  <c r="J293" i="2"/>
  <c r="K293" i="2" s="1"/>
  <c r="H293" i="2"/>
  <c r="I293" i="2" s="1"/>
  <c r="J289" i="2"/>
  <c r="K289" i="2" s="1"/>
  <c r="H289" i="2"/>
  <c r="I289" i="2" s="1"/>
  <c r="J285" i="2"/>
  <c r="K285" i="2" s="1"/>
  <c r="H285" i="2"/>
  <c r="I285" i="2" s="1"/>
  <c r="J281" i="2"/>
  <c r="K281" i="2" s="1"/>
  <c r="H281" i="2"/>
  <c r="I281" i="2" s="1"/>
  <c r="J277" i="2"/>
  <c r="K277" i="2" s="1"/>
  <c r="H277" i="2"/>
  <c r="I277" i="2" s="1"/>
  <c r="J273" i="2"/>
  <c r="K273" i="2" s="1"/>
  <c r="H273" i="2"/>
  <c r="I273" i="2" s="1"/>
  <c r="J269" i="2"/>
  <c r="K269" i="2" s="1"/>
  <c r="H269" i="2"/>
  <c r="I269" i="2" s="1"/>
  <c r="J265" i="2"/>
  <c r="K265" i="2" s="1"/>
  <c r="H265" i="2"/>
  <c r="I265" i="2" s="1"/>
  <c r="J261" i="2"/>
  <c r="K261" i="2" s="1"/>
  <c r="H261" i="2"/>
  <c r="I261" i="2" s="1"/>
  <c r="L261" i="2" s="1"/>
  <c r="G261" i="2" s="1"/>
  <c r="J257" i="2"/>
  <c r="K257" i="2" s="1"/>
  <c r="H257" i="2"/>
  <c r="I257" i="2" s="1"/>
  <c r="J253" i="2"/>
  <c r="K253" i="2" s="1"/>
  <c r="H253" i="2"/>
  <c r="I253" i="2" s="1"/>
  <c r="J249" i="2"/>
  <c r="K249" i="2" s="1"/>
  <c r="H249" i="2"/>
  <c r="I249" i="2" s="1"/>
  <c r="J245" i="2"/>
  <c r="K245" i="2" s="1"/>
  <c r="H245" i="2"/>
  <c r="I245" i="2" s="1"/>
  <c r="J241" i="2"/>
  <c r="K241" i="2" s="1"/>
  <c r="H241" i="2"/>
  <c r="I241" i="2" s="1"/>
  <c r="J237" i="2"/>
  <c r="K237" i="2" s="1"/>
  <c r="H237" i="2"/>
  <c r="I237" i="2" s="1"/>
  <c r="J233" i="2"/>
  <c r="K233" i="2" s="1"/>
  <c r="H233" i="2"/>
  <c r="I233" i="2" s="1"/>
  <c r="J229" i="2"/>
  <c r="K229" i="2" s="1"/>
  <c r="H229" i="2"/>
  <c r="I229" i="2" s="1"/>
  <c r="J225" i="2"/>
  <c r="K225" i="2" s="1"/>
  <c r="H225" i="2"/>
  <c r="I225" i="2" s="1"/>
  <c r="J221" i="2"/>
  <c r="K221" i="2" s="1"/>
  <c r="H221" i="2"/>
  <c r="I221" i="2" s="1"/>
  <c r="J217" i="2"/>
  <c r="K217" i="2" s="1"/>
  <c r="H217" i="2"/>
  <c r="I217" i="2" s="1"/>
  <c r="J213" i="2"/>
  <c r="K213" i="2" s="1"/>
  <c r="H213" i="2"/>
  <c r="I213" i="2" s="1"/>
  <c r="J209" i="2"/>
  <c r="K209" i="2" s="1"/>
  <c r="H209" i="2"/>
  <c r="I209" i="2" s="1"/>
  <c r="J205" i="2"/>
  <c r="K205" i="2" s="1"/>
  <c r="H205" i="2"/>
  <c r="I205" i="2" s="1"/>
  <c r="L205" i="2" s="1"/>
  <c r="G205" i="2" s="1"/>
  <c r="J201" i="2"/>
  <c r="K201" i="2" s="1"/>
  <c r="H201" i="2"/>
  <c r="I201" i="2" s="1"/>
  <c r="J197" i="2"/>
  <c r="K197" i="2" s="1"/>
  <c r="H197" i="2"/>
  <c r="I197" i="2" s="1"/>
  <c r="L197" i="2" s="1"/>
  <c r="G197" i="2" s="1"/>
  <c r="J193" i="2"/>
  <c r="K193" i="2" s="1"/>
  <c r="H193" i="2"/>
  <c r="I193" i="2" s="1"/>
  <c r="J189" i="2"/>
  <c r="K189" i="2" s="1"/>
  <c r="H189" i="2"/>
  <c r="I189" i="2" s="1"/>
  <c r="J185" i="2"/>
  <c r="K185" i="2" s="1"/>
  <c r="H185" i="2"/>
  <c r="I185" i="2" s="1"/>
  <c r="J181" i="2"/>
  <c r="K181" i="2" s="1"/>
  <c r="H181" i="2"/>
  <c r="I181" i="2" s="1"/>
  <c r="J177" i="2"/>
  <c r="K177" i="2" s="1"/>
  <c r="H177" i="2"/>
  <c r="I177" i="2" s="1"/>
  <c r="J173" i="2"/>
  <c r="K173" i="2" s="1"/>
  <c r="H173" i="2"/>
  <c r="I173" i="2" s="1"/>
  <c r="L173" i="2" s="1"/>
  <c r="G173" i="2" s="1"/>
  <c r="J169" i="2"/>
  <c r="K169" i="2" s="1"/>
  <c r="H169" i="2"/>
  <c r="I169" i="2" s="1"/>
  <c r="J165" i="2"/>
  <c r="K165" i="2" s="1"/>
  <c r="H165" i="2"/>
  <c r="I165" i="2" s="1"/>
  <c r="L165" i="2" s="1"/>
  <c r="G165" i="2" s="1"/>
  <c r="J161" i="2"/>
  <c r="K161" i="2" s="1"/>
  <c r="H161" i="2"/>
  <c r="I161" i="2" s="1"/>
  <c r="J157" i="2"/>
  <c r="K157" i="2" s="1"/>
  <c r="H157" i="2"/>
  <c r="I157" i="2" s="1"/>
  <c r="J153" i="2"/>
  <c r="K153" i="2" s="1"/>
  <c r="H153" i="2"/>
  <c r="I153" i="2" s="1"/>
  <c r="J149" i="2"/>
  <c r="K149" i="2" s="1"/>
  <c r="H149" i="2"/>
  <c r="I149" i="2" s="1"/>
  <c r="J145" i="2"/>
  <c r="K145" i="2" s="1"/>
  <c r="H145" i="2"/>
  <c r="I145" i="2" s="1"/>
  <c r="J141" i="2"/>
  <c r="K141" i="2" s="1"/>
  <c r="H141" i="2"/>
  <c r="I141" i="2" s="1"/>
  <c r="J137" i="2"/>
  <c r="K137" i="2" s="1"/>
  <c r="H137" i="2"/>
  <c r="I137" i="2" s="1"/>
  <c r="J133" i="2"/>
  <c r="K133" i="2" s="1"/>
  <c r="H133" i="2"/>
  <c r="I133" i="2" s="1"/>
  <c r="J129" i="2"/>
  <c r="K129" i="2" s="1"/>
  <c r="H129" i="2"/>
  <c r="I129" i="2" s="1"/>
  <c r="J125" i="2"/>
  <c r="K125" i="2" s="1"/>
  <c r="H125" i="2"/>
  <c r="I125" i="2" s="1"/>
  <c r="J121" i="2"/>
  <c r="K121" i="2" s="1"/>
  <c r="H121" i="2"/>
  <c r="I121" i="2" s="1"/>
  <c r="J117" i="2"/>
  <c r="K117" i="2" s="1"/>
  <c r="H117" i="2"/>
  <c r="I117" i="2" s="1"/>
  <c r="J113" i="2"/>
  <c r="K113" i="2" s="1"/>
  <c r="H113" i="2"/>
  <c r="I113" i="2" s="1"/>
  <c r="J109" i="2"/>
  <c r="K109" i="2" s="1"/>
  <c r="H109" i="2"/>
  <c r="I109" i="2" s="1"/>
  <c r="J105" i="2"/>
  <c r="K105" i="2" s="1"/>
  <c r="H105" i="2"/>
  <c r="I105" i="2" s="1"/>
  <c r="J101" i="2"/>
  <c r="K101" i="2" s="1"/>
  <c r="H101" i="2"/>
  <c r="I101" i="2" s="1"/>
  <c r="J97" i="2"/>
  <c r="K97" i="2" s="1"/>
  <c r="H97" i="2"/>
  <c r="I97" i="2" s="1"/>
  <c r="J93" i="2"/>
  <c r="K93" i="2" s="1"/>
  <c r="H93" i="2"/>
  <c r="I93" i="2" s="1"/>
  <c r="J89" i="2"/>
  <c r="K89" i="2" s="1"/>
  <c r="H89" i="2"/>
  <c r="I89" i="2" s="1"/>
  <c r="J85" i="2"/>
  <c r="K85" i="2" s="1"/>
  <c r="H85" i="2"/>
  <c r="I85" i="2" s="1"/>
  <c r="H81" i="2"/>
  <c r="I81" i="2" s="1"/>
  <c r="J81" i="2"/>
  <c r="K81" i="2" s="1"/>
  <c r="H77" i="2"/>
  <c r="I77" i="2" s="1"/>
  <c r="J77" i="2"/>
  <c r="K77" i="2" s="1"/>
  <c r="H73" i="2"/>
  <c r="I73" i="2" s="1"/>
  <c r="J73" i="2"/>
  <c r="K73" i="2" s="1"/>
  <c r="H69" i="2"/>
  <c r="I69" i="2" s="1"/>
  <c r="J69" i="2"/>
  <c r="K69" i="2" s="1"/>
  <c r="H65" i="2"/>
  <c r="I65" i="2" s="1"/>
  <c r="J65" i="2"/>
  <c r="K65" i="2" s="1"/>
  <c r="H61" i="2"/>
  <c r="I61" i="2" s="1"/>
  <c r="J61" i="2"/>
  <c r="K61" i="2" s="1"/>
  <c r="H57" i="2"/>
  <c r="I57" i="2" s="1"/>
  <c r="J57" i="2"/>
  <c r="K57" i="2" s="1"/>
  <c r="H53" i="2"/>
  <c r="I53" i="2" s="1"/>
  <c r="J53" i="2"/>
  <c r="K53" i="2" s="1"/>
  <c r="H49" i="2"/>
  <c r="I49" i="2" s="1"/>
  <c r="J49" i="2"/>
  <c r="K49" i="2" s="1"/>
  <c r="H45" i="2"/>
  <c r="I45" i="2" s="1"/>
  <c r="J45" i="2"/>
  <c r="K45" i="2" s="1"/>
  <c r="H41" i="2"/>
  <c r="I41" i="2" s="1"/>
  <c r="J41" i="2"/>
  <c r="K41" i="2" s="1"/>
  <c r="H37" i="2"/>
  <c r="I37" i="2" s="1"/>
  <c r="J37" i="2"/>
  <c r="K37" i="2" s="1"/>
  <c r="H33" i="2"/>
  <c r="I33" i="2" s="1"/>
  <c r="J33" i="2"/>
  <c r="K33" i="2" s="1"/>
  <c r="H29" i="2"/>
  <c r="I29" i="2" s="1"/>
  <c r="J29" i="2"/>
  <c r="K29" i="2" s="1"/>
  <c r="H25" i="2"/>
  <c r="I25" i="2" s="1"/>
  <c r="J25" i="2"/>
  <c r="K25" i="2" s="1"/>
  <c r="H21" i="2"/>
  <c r="I21" i="2" s="1"/>
  <c r="J21" i="2"/>
  <c r="K21" i="2" s="1"/>
  <c r="L21" i="2" s="1"/>
  <c r="G21" i="2" s="1"/>
  <c r="H17" i="2"/>
  <c r="I17" i="2" s="1"/>
  <c r="J17" i="2"/>
  <c r="K17" i="2" s="1"/>
  <c r="H13" i="2"/>
  <c r="I13" i="2" s="1"/>
  <c r="J13" i="2"/>
  <c r="K13" i="2" s="1"/>
  <c r="H9" i="2"/>
  <c r="I9" i="2" s="1"/>
  <c r="J9" i="2"/>
  <c r="K9" i="2" s="1"/>
  <c r="H5" i="2"/>
  <c r="I5" i="2" s="1"/>
  <c r="J5" i="2"/>
  <c r="K5" i="2" s="1"/>
  <c r="L5" i="2" s="1"/>
  <c r="G5" i="2" s="1"/>
  <c r="J459" i="2"/>
  <c r="K459" i="2" s="1"/>
  <c r="H459" i="2"/>
  <c r="I459" i="2" s="1"/>
  <c r="J455" i="2"/>
  <c r="K455" i="2" s="1"/>
  <c r="H455" i="2"/>
  <c r="I455" i="2" s="1"/>
  <c r="J439" i="2"/>
  <c r="K439" i="2" s="1"/>
  <c r="H439" i="2"/>
  <c r="I439" i="2" s="1"/>
  <c r="J423" i="2"/>
  <c r="K423" i="2" s="1"/>
  <c r="H423" i="2"/>
  <c r="I423" i="2" s="1"/>
  <c r="L423" i="2" s="1"/>
  <c r="G423" i="2" s="1"/>
  <c r="J359" i="2"/>
  <c r="K359" i="2" s="1"/>
  <c r="H359" i="2"/>
  <c r="I359" i="2" s="1"/>
  <c r="J355" i="2"/>
  <c r="K355" i="2" s="1"/>
  <c r="H355" i="2"/>
  <c r="I355" i="2" s="1"/>
  <c r="H327" i="2"/>
  <c r="I327" i="2" s="1"/>
  <c r="J327" i="2"/>
  <c r="K327" i="2" s="1"/>
  <c r="J295" i="2"/>
  <c r="K295" i="2" s="1"/>
  <c r="H295" i="2"/>
  <c r="I295" i="2" s="1"/>
  <c r="J275" i="2"/>
  <c r="K275" i="2" s="1"/>
  <c r="H275" i="2"/>
  <c r="I275" i="2" s="1"/>
  <c r="J263" i="2"/>
  <c r="K263" i="2" s="1"/>
  <c r="H263" i="2"/>
  <c r="I263" i="2" s="1"/>
  <c r="J247" i="2"/>
  <c r="K247" i="2" s="1"/>
  <c r="H247" i="2"/>
  <c r="I247" i="2" s="1"/>
  <c r="J215" i="2"/>
  <c r="K215" i="2" s="1"/>
  <c r="H215" i="2"/>
  <c r="I215" i="2" s="1"/>
  <c r="J199" i="2"/>
  <c r="K199" i="2" s="1"/>
  <c r="H199" i="2"/>
  <c r="I199" i="2" s="1"/>
  <c r="J195" i="2"/>
  <c r="K195" i="2" s="1"/>
  <c r="H195" i="2"/>
  <c r="I195" i="2" s="1"/>
  <c r="J183" i="2"/>
  <c r="K183" i="2" s="1"/>
  <c r="H183" i="2"/>
  <c r="I183" i="2" s="1"/>
  <c r="J179" i="2"/>
  <c r="K179" i="2" s="1"/>
  <c r="H179" i="2"/>
  <c r="I179" i="2" s="1"/>
  <c r="L179" i="2" s="1"/>
  <c r="G179" i="2" s="1"/>
  <c r="J167" i="2"/>
  <c r="K167" i="2" s="1"/>
  <c r="H167" i="2"/>
  <c r="I167" i="2" s="1"/>
  <c r="J163" i="2"/>
  <c r="K163" i="2" s="1"/>
  <c r="H163" i="2"/>
  <c r="I163" i="2" s="1"/>
  <c r="J151" i="2"/>
  <c r="K151" i="2" s="1"/>
  <c r="H151" i="2"/>
  <c r="I151" i="2" s="1"/>
  <c r="J147" i="2"/>
  <c r="K147" i="2" s="1"/>
  <c r="H147" i="2"/>
  <c r="I147" i="2" s="1"/>
  <c r="J131" i="2"/>
  <c r="K131" i="2" s="1"/>
  <c r="H131" i="2"/>
  <c r="I131" i="2" s="1"/>
  <c r="J103" i="2"/>
  <c r="K103" i="2" s="1"/>
  <c r="H103" i="2"/>
  <c r="I103" i="2" s="1"/>
  <c r="L103" i="2" s="1"/>
  <c r="G103" i="2" s="1"/>
  <c r="H79" i="2"/>
  <c r="I79" i="2" s="1"/>
  <c r="J79" i="2"/>
  <c r="K79" i="2" s="1"/>
  <c r="H75" i="2"/>
  <c r="I75" i="2" s="1"/>
  <c r="J75" i="2"/>
  <c r="K75" i="2" s="1"/>
  <c r="H39" i="2"/>
  <c r="I39" i="2" s="1"/>
  <c r="J39" i="2"/>
  <c r="K39" i="2" s="1"/>
  <c r="H35" i="2"/>
  <c r="I35" i="2" s="1"/>
  <c r="J35" i="2"/>
  <c r="K35" i="2" s="1"/>
  <c r="L35" i="2" s="1"/>
  <c r="G35" i="2" s="1"/>
  <c r="J476" i="2"/>
  <c r="K476" i="2" s="1"/>
  <c r="H476" i="2"/>
  <c r="I476" i="2" s="1"/>
  <c r="J472" i="2"/>
  <c r="K472" i="2" s="1"/>
  <c r="H472" i="2"/>
  <c r="I472" i="2" s="1"/>
  <c r="J468" i="2"/>
  <c r="K468" i="2" s="1"/>
  <c r="H468" i="2"/>
  <c r="I468" i="2" s="1"/>
  <c r="J464" i="2"/>
  <c r="K464" i="2" s="1"/>
  <c r="H464" i="2"/>
  <c r="I464" i="2" s="1"/>
  <c r="J460" i="2"/>
  <c r="K460" i="2" s="1"/>
  <c r="H460" i="2"/>
  <c r="I460" i="2" s="1"/>
  <c r="J456" i="2"/>
  <c r="K456" i="2" s="1"/>
  <c r="H456" i="2"/>
  <c r="I456" i="2" s="1"/>
  <c r="J452" i="2"/>
  <c r="K452" i="2" s="1"/>
  <c r="H452" i="2"/>
  <c r="I452" i="2" s="1"/>
  <c r="J448" i="2"/>
  <c r="K448" i="2" s="1"/>
  <c r="H448" i="2"/>
  <c r="I448" i="2" s="1"/>
  <c r="J444" i="2"/>
  <c r="K444" i="2" s="1"/>
  <c r="H444" i="2"/>
  <c r="I444" i="2" s="1"/>
  <c r="J440" i="2"/>
  <c r="K440" i="2" s="1"/>
  <c r="H440" i="2"/>
  <c r="I440" i="2" s="1"/>
  <c r="J436" i="2"/>
  <c r="K436" i="2" s="1"/>
  <c r="H436" i="2"/>
  <c r="I436" i="2" s="1"/>
  <c r="J432" i="2"/>
  <c r="K432" i="2" s="1"/>
  <c r="H432" i="2"/>
  <c r="I432" i="2" s="1"/>
  <c r="J428" i="2"/>
  <c r="K428" i="2" s="1"/>
  <c r="H428" i="2"/>
  <c r="I428" i="2" s="1"/>
  <c r="J424" i="2"/>
  <c r="K424" i="2" s="1"/>
  <c r="H424" i="2"/>
  <c r="I424" i="2" s="1"/>
  <c r="J420" i="2"/>
  <c r="K420" i="2" s="1"/>
  <c r="H420" i="2"/>
  <c r="I420" i="2" s="1"/>
  <c r="J416" i="2"/>
  <c r="K416" i="2" s="1"/>
  <c r="H416" i="2"/>
  <c r="I416" i="2" s="1"/>
  <c r="J412" i="2"/>
  <c r="K412" i="2" s="1"/>
  <c r="H412" i="2"/>
  <c r="I412" i="2" s="1"/>
  <c r="J408" i="2"/>
  <c r="K408" i="2" s="1"/>
  <c r="H408" i="2"/>
  <c r="I408" i="2" s="1"/>
  <c r="J404" i="2"/>
  <c r="K404" i="2" s="1"/>
  <c r="H404" i="2"/>
  <c r="I404" i="2" s="1"/>
  <c r="J400" i="2"/>
  <c r="K400" i="2" s="1"/>
  <c r="H400" i="2"/>
  <c r="I400" i="2" s="1"/>
  <c r="J396" i="2"/>
  <c r="K396" i="2" s="1"/>
  <c r="H396" i="2"/>
  <c r="I396" i="2" s="1"/>
  <c r="J392" i="2"/>
  <c r="K392" i="2" s="1"/>
  <c r="H392" i="2"/>
  <c r="I392" i="2" s="1"/>
  <c r="J388" i="2"/>
  <c r="K388" i="2" s="1"/>
  <c r="H388" i="2"/>
  <c r="I388" i="2" s="1"/>
  <c r="J384" i="2"/>
  <c r="K384" i="2" s="1"/>
  <c r="H384" i="2"/>
  <c r="I384" i="2" s="1"/>
  <c r="J380" i="2"/>
  <c r="K380" i="2" s="1"/>
  <c r="H380" i="2"/>
  <c r="I380" i="2" s="1"/>
  <c r="J376" i="2"/>
  <c r="K376" i="2" s="1"/>
  <c r="H376" i="2"/>
  <c r="I376" i="2" s="1"/>
  <c r="J372" i="2"/>
  <c r="K372" i="2" s="1"/>
  <c r="H372" i="2"/>
  <c r="I372" i="2" s="1"/>
  <c r="J368" i="2"/>
  <c r="K368" i="2" s="1"/>
  <c r="H368" i="2"/>
  <c r="I368" i="2" s="1"/>
  <c r="J364" i="2"/>
  <c r="K364" i="2" s="1"/>
  <c r="H364" i="2"/>
  <c r="I364" i="2" s="1"/>
  <c r="J360" i="2"/>
  <c r="K360" i="2" s="1"/>
  <c r="H360" i="2"/>
  <c r="I360" i="2" s="1"/>
  <c r="J356" i="2"/>
  <c r="K356" i="2" s="1"/>
  <c r="H356" i="2"/>
  <c r="I356" i="2" s="1"/>
  <c r="J352" i="2"/>
  <c r="K352" i="2" s="1"/>
  <c r="H352" i="2"/>
  <c r="I352" i="2" s="1"/>
  <c r="J348" i="2"/>
  <c r="K348" i="2" s="1"/>
  <c r="H348" i="2"/>
  <c r="I348" i="2" s="1"/>
  <c r="J344" i="2"/>
  <c r="K344" i="2" s="1"/>
  <c r="H344" i="2"/>
  <c r="I344" i="2" s="1"/>
  <c r="J340" i="2"/>
  <c r="K340" i="2" s="1"/>
  <c r="H340" i="2"/>
  <c r="I340" i="2" s="1"/>
  <c r="J336" i="2"/>
  <c r="K336" i="2" s="1"/>
  <c r="H336" i="2"/>
  <c r="I336" i="2" s="1"/>
  <c r="J332" i="2"/>
  <c r="K332" i="2" s="1"/>
  <c r="H332" i="2"/>
  <c r="I332" i="2" s="1"/>
  <c r="J328" i="2"/>
  <c r="K328" i="2" s="1"/>
  <c r="H328" i="2"/>
  <c r="I328" i="2" s="1"/>
  <c r="J324" i="2"/>
  <c r="K324" i="2" s="1"/>
  <c r="H324" i="2"/>
  <c r="I324" i="2" s="1"/>
  <c r="J320" i="2"/>
  <c r="K320" i="2" s="1"/>
  <c r="H320" i="2"/>
  <c r="I320" i="2" s="1"/>
  <c r="J316" i="2"/>
  <c r="K316" i="2" s="1"/>
  <c r="H316" i="2"/>
  <c r="I316" i="2" s="1"/>
  <c r="J312" i="2"/>
  <c r="K312" i="2" s="1"/>
  <c r="H312" i="2"/>
  <c r="I312" i="2" s="1"/>
  <c r="J308" i="2"/>
  <c r="K308" i="2" s="1"/>
  <c r="H308" i="2"/>
  <c r="I308" i="2" s="1"/>
  <c r="J304" i="2"/>
  <c r="K304" i="2" s="1"/>
  <c r="H304" i="2"/>
  <c r="I304" i="2" s="1"/>
  <c r="J300" i="2"/>
  <c r="K300" i="2" s="1"/>
  <c r="H300" i="2"/>
  <c r="I300" i="2" s="1"/>
  <c r="J296" i="2"/>
  <c r="K296" i="2" s="1"/>
  <c r="H296" i="2"/>
  <c r="I296" i="2" s="1"/>
  <c r="J292" i="2"/>
  <c r="K292" i="2" s="1"/>
  <c r="H292" i="2"/>
  <c r="I292" i="2" s="1"/>
  <c r="J288" i="2"/>
  <c r="K288" i="2" s="1"/>
  <c r="H288" i="2"/>
  <c r="I288" i="2" s="1"/>
  <c r="J284" i="2"/>
  <c r="K284" i="2" s="1"/>
  <c r="H284" i="2"/>
  <c r="I284" i="2" s="1"/>
  <c r="J280" i="2"/>
  <c r="K280" i="2" s="1"/>
  <c r="H280" i="2"/>
  <c r="I280" i="2" s="1"/>
  <c r="J276" i="2"/>
  <c r="K276" i="2" s="1"/>
  <c r="H276" i="2"/>
  <c r="I276" i="2" s="1"/>
  <c r="J272" i="2"/>
  <c r="K272" i="2" s="1"/>
  <c r="H272" i="2"/>
  <c r="I272" i="2" s="1"/>
  <c r="J268" i="2"/>
  <c r="K268" i="2" s="1"/>
  <c r="H268" i="2"/>
  <c r="I268" i="2" s="1"/>
  <c r="J264" i="2"/>
  <c r="K264" i="2" s="1"/>
  <c r="H264" i="2"/>
  <c r="I264" i="2" s="1"/>
  <c r="J260" i="2"/>
  <c r="K260" i="2" s="1"/>
  <c r="H260" i="2"/>
  <c r="I260" i="2" s="1"/>
  <c r="J256" i="2"/>
  <c r="K256" i="2" s="1"/>
  <c r="H256" i="2"/>
  <c r="I256" i="2" s="1"/>
  <c r="J252" i="2"/>
  <c r="K252" i="2" s="1"/>
  <c r="H252" i="2"/>
  <c r="I252" i="2" s="1"/>
  <c r="J248" i="2"/>
  <c r="K248" i="2" s="1"/>
  <c r="H248" i="2"/>
  <c r="I248" i="2" s="1"/>
  <c r="J244" i="2"/>
  <c r="K244" i="2" s="1"/>
  <c r="H244" i="2"/>
  <c r="I244" i="2" s="1"/>
  <c r="J240" i="2"/>
  <c r="K240" i="2" s="1"/>
  <c r="H240" i="2"/>
  <c r="I240" i="2" s="1"/>
  <c r="J236" i="2"/>
  <c r="K236" i="2" s="1"/>
  <c r="H236" i="2"/>
  <c r="I236" i="2" s="1"/>
  <c r="J232" i="2"/>
  <c r="K232" i="2" s="1"/>
  <c r="H232" i="2"/>
  <c r="I232" i="2" s="1"/>
  <c r="J228" i="2"/>
  <c r="K228" i="2" s="1"/>
  <c r="H228" i="2"/>
  <c r="I228" i="2" s="1"/>
  <c r="J224" i="2"/>
  <c r="K224" i="2" s="1"/>
  <c r="H224" i="2"/>
  <c r="I224" i="2" s="1"/>
  <c r="J220" i="2"/>
  <c r="K220" i="2" s="1"/>
  <c r="H220" i="2"/>
  <c r="I220" i="2" s="1"/>
  <c r="J216" i="2"/>
  <c r="K216" i="2" s="1"/>
  <c r="H216" i="2"/>
  <c r="I216" i="2" s="1"/>
  <c r="J212" i="2"/>
  <c r="K212" i="2" s="1"/>
  <c r="H212" i="2"/>
  <c r="I212" i="2" s="1"/>
  <c r="J208" i="2"/>
  <c r="K208" i="2" s="1"/>
  <c r="H208" i="2"/>
  <c r="I208" i="2" s="1"/>
  <c r="J204" i="2"/>
  <c r="K204" i="2" s="1"/>
  <c r="H204" i="2"/>
  <c r="I204" i="2" s="1"/>
  <c r="J200" i="2"/>
  <c r="K200" i="2" s="1"/>
  <c r="H200" i="2"/>
  <c r="I200" i="2" s="1"/>
  <c r="J196" i="2"/>
  <c r="K196" i="2" s="1"/>
  <c r="H196" i="2"/>
  <c r="I196" i="2" s="1"/>
  <c r="J192" i="2"/>
  <c r="K192" i="2" s="1"/>
  <c r="H192" i="2"/>
  <c r="I192" i="2" s="1"/>
  <c r="J188" i="2"/>
  <c r="K188" i="2" s="1"/>
  <c r="H188" i="2"/>
  <c r="I188" i="2" s="1"/>
  <c r="J184" i="2"/>
  <c r="K184" i="2" s="1"/>
  <c r="H184" i="2"/>
  <c r="I184" i="2" s="1"/>
  <c r="J180" i="2"/>
  <c r="K180" i="2" s="1"/>
  <c r="H180" i="2"/>
  <c r="I180" i="2" s="1"/>
  <c r="J176" i="2"/>
  <c r="K176" i="2" s="1"/>
  <c r="H176" i="2"/>
  <c r="I176" i="2" s="1"/>
  <c r="J172" i="2"/>
  <c r="K172" i="2" s="1"/>
  <c r="H172" i="2"/>
  <c r="I172" i="2" s="1"/>
  <c r="J168" i="2"/>
  <c r="K168" i="2" s="1"/>
  <c r="H168" i="2"/>
  <c r="I168" i="2" s="1"/>
  <c r="J164" i="2"/>
  <c r="K164" i="2" s="1"/>
  <c r="H164" i="2"/>
  <c r="I164" i="2" s="1"/>
  <c r="J160" i="2"/>
  <c r="K160" i="2" s="1"/>
  <c r="H160" i="2"/>
  <c r="I160" i="2" s="1"/>
  <c r="J156" i="2"/>
  <c r="K156" i="2" s="1"/>
  <c r="H156" i="2"/>
  <c r="I156" i="2" s="1"/>
  <c r="J152" i="2"/>
  <c r="K152" i="2" s="1"/>
  <c r="H152" i="2"/>
  <c r="I152" i="2" s="1"/>
  <c r="J148" i="2"/>
  <c r="K148" i="2" s="1"/>
  <c r="H148" i="2"/>
  <c r="I148" i="2" s="1"/>
  <c r="J144" i="2"/>
  <c r="K144" i="2" s="1"/>
  <c r="H144" i="2"/>
  <c r="I144" i="2" s="1"/>
  <c r="J140" i="2"/>
  <c r="K140" i="2" s="1"/>
  <c r="H140" i="2"/>
  <c r="I140" i="2" s="1"/>
  <c r="J136" i="2"/>
  <c r="K136" i="2" s="1"/>
  <c r="H136" i="2"/>
  <c r="I136" i="2" s="1"/>
  <c r="J132" i="2"/>
  <c r="K132" i="2" s="1"/>
  <c r="H132" i="2"/>
  <c r="I132" i="2" s="1"/>
  <c r="J128" i="2"/>
  <c r="K128" i="2" s="1"/>
  <c r="H128" i="2"/>
  <c r="I128" i="2" s="1"/>
  <c r="J124" i="2"/>
  <c r="K124" i="2" s="1"/>
  <c r="H124" i="2"/>
  <c r="I124" i="2" s="1"/>
  <c r="J120" i="2"/>
  <c r="K120" i="2" s="1"/>
  <c r="H120" i="2"/>
  <c r="I120" i="2" s="1"/>
  <c r="J116" i="2"/>
  <c r="K116" i="2" s="1"/>
  <c r="H116" i="2"/>
  <c r="I116" i="2" s="1"/>
  <c r="J112" i="2"/>
  <c r="K112" i="2" s="1"/>
  <c r="H112" i="2"/>
  <c r="I112" i="2" s="1"/>
  <c r="J108" i="2"/>
  <c r="K108" i="2" s="1"/>
  <c r="H108" i="2"/>
  <c r="I108" i="2" s="1"/>
  <c r="J104" i="2"/>
  <c r="K104" i="2" s="1"/>
  <c r="H104" i="2"/>
  <c r="I104" i="2" s="1"/>
  <c r="J100" i="2"/>
  <c r="K100" i="2" s="1"/>
  <c r="H100" i="2"/>
  <c r="I100" i="2" s="1"/>
  <c r="J96" i="2"/>
  <c r="K96" i="2" s="1"/>
  <c r="H96" i="2"/>
  <c r="I96" i="2" s="1"/>
  <c r="J92" i="2"/>
  <c r="K92" i="2" s="1"/>
  <c r="H92" i="2"/>
  <c r="I92" i="2" s="1"/>
  <c r="J88" i="2"/>
  <c r="K88" i="2" s="1"/>
  <c r="H88" i="2"/>
  <c r="I88" i="2" s="1"/>
  <c r="H84" i="2"/>
  <c r="I84" i="2" s="1"/>
  <c r="J84" i="2"/>
  <c r="K84" i="2" s="1"/>
  <c r="H80" i="2"/>
  <c r="I80" i="2" s="1"/>
  <c r="J80" i="2"/>
  <c r="K80" i="2" s="1"/>
  <c r="H76" i="2"/>
  <c r="I76" i="2" s="1"/>
  <c r="J76" i="2"/>
  <c r="K76" i="2" s="1"/>
  <c r="H72" i="2"/>
  <c r="I72" i="2" s="1"/>
  <c r="J72" i="2"/>
  <c r="K72" i="2" s="1"/>
  <c r="H68" i="2"/>
  <c r="I68" i="2" s="1"/>
  <c r="J68" i="2"/>
  <c r="K68" i="2" s="1"/>
  <c r="H64" i="2"/>
  <c r="I64" i="2" s="1"/>
  <c r="J64" i="2"/>
  <c r="K64" i="2" s="1"/>
  <c r="H60" i="2"/>
  <c r="I60" i="2" s="1"/>
  <c r="J60" i="2"/>
  <c r="K60" i="2" s="1"/>
  <c r="H56" i="2"/>
  <c r="I56" i="2" s="1"/>
  <c r="J56" i="2"/>
  <c r="K56" i="2" s="1"/>
  <c r="H52" i="2"/>
  <c r="I52" i="2" s="1"/>
  <c r="J52" i="2"/>
  <c r="K52" i="2" s="1"/>
  <c r="H48" i="2"/>
  <c r="I48" i="2" s="1"/>
  <c r="J48" i="2"/>
  <c r="K48" i="2" s="1"/>
  <c r="H44" i="2"/>
  <c r="I44" i="2" s="1"/>
  <c r="J44" i="2"/>
  <c r="K44" i="2" s="1"/>
  <c r="H40" i="2"/>
  <c r="I40" i="2" s="1"/>
  <c r="J40" i="2"/>
  <c r="K40" i="2" s="1"/>
  <c r="H36" i="2"/>
  <c r="I36" i="2" s="1"/>
  <c r="J36" i="2"/>
  <c r="K36" i="2" s="1"/>
  <c r="H32" i="2"/>
  <c r="I32" i="2" s="1"/>
  <c r="J32" i="2"/>
  <c r="K32" i="2" s="1"/>
  <c r="H28" i="2"/>
  <c r="I28" i="2" s="1"/>
  <c r="J28" i="2"/>
  <c r="K28" i="2" s="1"/>
  <c r="H24" i="2"/>
  <c r="I24" i="2" s="1"/>
  <c r="J24" i="2"/>
  <c r="K24" i="2" s="1"/>
  <c r="H20" i="2"/>
  <c r="I20" i="2" s="1"/>
  <c r="J20" i="2"/>
  <c r="K20" i="2" s="1"/>
  <c r="H16" i="2"/>
  <c r="I16" i="2" s="1"/>
  <c r="J16" i="2"/>
  <c r="K16" i="2" s="1"/>
  <c r="H12" i="2"/>
  <c r="I12" i="2" s="1"/>
  <c r="J12" i="2"/>
  <c r="K12" i="2" s="1"/>
  <c r="H8" i="2"/>
  <c r="I8" i="2" s="1"/>
  <c r="J8" i="2"/>
  <c r="K8" i="2" s="1"/>
  <c r="H4" i="2"/>
  <c r="I4" i="2" s="1"/>
  <c r="J4" i="2"/>
  <c r="K4" i="2" s="1"/>
  <c r="L74" i="2"/>
  <c r="G74" i="2" s="1"/>
  <c r="L66" i="2"/>
  <c r="G66" i="2" s="1"/>
  <c r="L58" i="2"/>
  <c r="G58" i="2" s="1"/>
  <c r="L42" i="2"/>
  <c r="G42" i="2" s="1"/>
  <c r="L34" i="2"/>
  <c r="G34" i="2" s="1"/>
  <c r="L26" i="2"/>
  <c r="G26" i="2" s="1"/>
  <c r="L477" i="2"/>
  <c r="G477" i="2" s="1"/>
  <c r="L475" i="2"/>
  <c r="G475" i="2" s="1"/>
  <c r="L471" i="2"/>
  <c r="G471" i="2" s="1"/>
  <c r="L467" i="2"/>
  <c r="G467" i="2" s="1"/>
  <c r="L461" i="2"/>
  <c r="G461" i="2" s="1"/>
  <c r="L447" i="2"/>
  <c r="G447" i="2" s="1"/>
  <c r="L445" i="2"/>
  <c r="G445" i="2" s="1"/>
  <c r="L437" i="2"/>
  <c r="G437" i="2" s="1"/>
  <c r="L429" i="2"/>
  <c r="G429" i="2" s="1"/>
  <c r="L427" i="2"/>
  <c r="G427" i="2" s="1"/>
  <c r="L419" i="2"/>
  <c r="G419" i="2" s="1"/>
  <c r="L413" i="2"/>
  <c r="G413" i="2" s="1"/>
  <c r="L411" i="2"/>
  <c r="G411" i="2" s="1"/>
  <c r="L405" i="2"/>
  <c r="G405" i="2" s="1"/>
  <c r="L403" i="2"/>
  <c r="G403" i="2" s="1"/>
  <c r="L397" i="2"/>
  <c r="G397" i="2" s="1"/>
  <c r="L395" i="2"/>
  <c r="G395" i="2" s="1"/>
  <c r="L389" i="2"/>
  <c r="G389" i="2" s="1"/>
  <c r="L387" i="2"/>
  <c r="G387" i="2" s="1"/>
  <c r="L381" i="2"/>
  <c r="G381" i="2" s="1"/>
  <c r="L373" i="2"/>
  <c r="G373" i="2" s="1"/>
  <c r="L371" i="2"/>
  <c r="G371" i="2" s="1"/>
  <c r="L357" i="2"/>
  <c r="G357" i="2" s="1"/>
  <c r="L351" i="2"/>
  <c r="G351" i="2" s="1"/>
  <c r="L339" i="2"/>
  <c r="G339" i="2" s="1"/>
  <c r="L335" i="2"/>
  <c r="G335" i="2" s="1"/>
  <c r="L331" i="2"/>
  <c r="G331" i="2" s="1"/>
  <c r="L317" i="2"/>
  <c r="G317" i="2" s="1"/>
  <c r="L311" i="2"/>
  <c r="G311" i="2" s="1"/>
  <c r="L309" i="2"/>
  <c r="G309" i="2" s="1"/>
  <c r="L303" i="2"/>
  <c r="G303" i="2" s="1"/>
  <c r="L301" i="2"/>
  <c r="G301" i="2" s="1"/>
  <c r="L293" i="2"/>
  <c r="G293" i="2" s="1"/>
  <c r="L291" i="2"/>
  <c r="G291" i="2" s="1"/>
  <c r="L287" i="2"/>
  <c r="G287" i="2" s="1"/>
  <c r="L283" i="2"/>
  <c r="G283" i="2" s="1"/>
  <c r="L277" i="2"/>
  <c r="G277" i="2" s="1"/>
  <c r="L263" i="2"/>
  <c r="G263" i="2" s="1"/>
  <c r="L259" i="2"/>
  <c r="G259" i="2" s="1"/>
  <c r="L255" i="2"/>
  <c r="G255" i="2" s="1"/>
  <c r="L253" i="2"/>
  <c r="G253" i="2" s="1"/>
  <c r="L251" i="2"/>
  <c r="G251" i="2" s="1"/>
  <c r="L237" i="2"/>
  <c r="G237" i="2" s="1"/>
  <c r="L231" i="2"/>
  <c r="G231" i="2" s="1"/>
  <c r="L229" i="2"/>
  <c r="G229" i="2" s="1"/>
  <c r="L223" i="2"/>
  <c r="G223" i="2" s="1"/>
  <c r="L221" i="2"/>
  <c r="G221" i="2" s="1"/>
  <c r="L219" i="2"/>
  <c r="G219" i="2" s="1"/>
  <c r="L211" i="2"/>
  <c r="G211" i="2" s="1"/>
  <c r="L203" i="2"/>
  <c r="G203" i="2" s="1"/>
  <c r="L189" i="2"/>
  <c r="G189" i="2" s="1"/>
  <c r="L175" i="2"/>
  <c r="G175" i="2" s="1"/>
  <c r="L171" i="2"/>
  <c r="G171" i="2" s="1"/>
  <c r="L157" i="2"/>
  <c r="G157" i="2" s="1"/>
  <c r="L143" i="2"/>
  <c r="G143" i="2" s="1"/>
  <c r="L141" i="2"/>
  <c r="G141" i="2" s="1"/>
  <c r="L139" i="2"/>
  <c r="G139" i="2" s="1"/>
  <c r="L123" i="2"/>
  <c r="G123" i="2" s="1"/>
  <c r="L115" i="2"/>
  <c r="G115" i="2" s="1"/>
  <c r="L111" i="2"/>
  <c r="G111" i="2" s="1"/>
  <c r="L99" i="2"/>
  <c r="G99" i="2" s="1"/>
  <c r="L87" i="2"/>
  <c r="G87" i="2" s="1"/>
  <c r="L85" i="2"/>
  <c r="G85" i="2" s="1"/>
  <c r="L474" i="2"/>
  <c r="G474" i="2" s="1"/>
  <c r="L466" i="2"/>
  <c r="G466" i="2" s="1"/>
  <c r="L458" i="2"/>
  <c r="G458" i="2" s="1"/>
  <c r="L450" i="2"/>
  <c r="G450" i="2" s="1"/>
  <c r="L442" i="2"/>
  <c r="G442" i="2" s="1"/>
  <c r="L434" i="2"/>
  <c r="G434" i="2" s="1"/>
  <c r="L426" i="2"/>
  <c r="G426" i="2" s="1"/>
  <c r="L418" i="2"/>
  <c r="G418" i="2" s="1"/>
  <c r="L410" i="2"/>
  <c r="G410" i="2" s="1"/>
  <c r="L71" i="2"/>
  <c r="G71" i="2" s="1"/>
  <c r="L67" i="2"/>
  <c r="G67" i="2" s="1"/>
  <c r="L53" i="2"/>
  <c r="G53" i="2" s="1"/>
  <c r="L51" i="2"/>
  <c r="G51" i="2" s="1"/>
  <c r="L47" i="2"/>
  <c r="G47" i="2" s="1"/>
  <c r="L31" i="2"/>
  <c r="G31" i="2" s="1"/>
  <c r="L27" i="2"/>
  <c r="G27" i="2" s="1"/>
  <c r="L15" i="2"/>
  <c r="G15" i="2" s="1"/>
  <c r="L402" i="2"/>
  <c r="G402" i="2" s="1"/>
  <c r="L394" i="2"/>
  <c r="G394" i="2" s="1"/>
  <c r="L386" i="2"/>
  <c r="G386" i="2" s="1"/>
  <c r="L378" i="2"/>
  <c r="G378" i="2" s="1"/>
  <c r="L370" i="2"/>
  <c r="G370" i="2" s="1"/>
  <c r="L362" i="2"/>
  <c r="G362" i="2" s="1"/>
  <c r="L354" i="2"/>
  <c r="G354" i="2" s="1"/>
  <c r="L346" i="2"/>
  <c r="G346" i="2" s="1"/>
  <c r="L338" i="2"/>
  <c r="G338" i="2" s="1"/>
  <c r="L330" i="2"/>
  <c r="G330" i="2" s="1"/>
  <c r="L322" i="2"/>
  <c r="G322" i="2" s="1"/>
  <c r="L314" i="2"/>
  <c r="G314" i="2" s="1"/>
  <c r="L306" i="2"/>
  <c r="G306" i="2" s="1"/>
  <c r="L298" i="2"/>
  <c r="G298" i="2" s="1"/>
  <c r="L290" i="2"/>
  <c r="G290" i="2" s="1"/>
  <c r="L282" i="2"/>
  <c r="G282" i="2" s="1"/>
  <c r="L274" i="2"/>
  <c r="G274" i="2" s="1"/>
  <c r="L266" i="2"/>
  <c r="G266" i="2" s="1"/>
  <c r="L258" i="2"/>
  <c r="G258" i="2" s="1"/>
  <c r="L250" i="2"/>
  <c r="G250" i="2" s="1"/>
  <c r="L242" i="2"/>
  <c r="G242" i="2" s="1"/>
  <c r="L234" i="2"/>
  <c r="G234" i="2" s="1"/>
  <c r="L226" i="2"/>
  <c r="G226" i="2" s="1"/>
  <c r="L218" i="2"/>
  <c r="G218" i="2" s="1"/>
  <c r="L210" i="2"/>
  <c r="G210" i="2" s="1"/>
  <c r="L202" i="2"/>
  <c r="G202" i="2" s="1"/>
  <c r="L194" i="2"/>
  <c r="G194" i="2" s="1"/>
  <c r="L186" i="2"/>
  <c r="G186" i="2" s="1"/>
  <c r="L178" i="2"/>
  <c r="G178" i="2" s="1"/>
  <c r="L170" i="2"/>
  <c r="G170" i="2" s="1"/>
  <c r="L162" i="2"/>
  <c r="G162" i="2" s="1"/>
  <c r="L154" i="2"/>
  <c r="G154" i="2" s="1"/>
  <c r="L146" i="2"/>
  <c r="G146" i="2" s="1"/>
  <c r="L138" i="2"/>
  <c r="G138" i="2" s="1"/>
  <c r="L130" i="2"/>
  <c r="G130" i="2" s="1"/>
  <c r="L122" i="2"/>
  <c r="G122" i="2" s="1"/>
  <c r="L114" i="2"/>
  <c r="G114" i="2" s="1"/>
  <c r="L98" i="2"/>
  <c r="G98" i="2" s="1"/>
  <c r="L90" i="2"/>
  <c r="G90" i="2" s="1"/>
  <c r="L82" i="2"/>
  <c r="G82" i="2" s="1"/>
  <c r="A2" i="3"/>
  <c r="L238" i="2" l="1"/>
  <c r="G238" i="2" s="1"/>
  <c r="L375" i="2"/>
  <c r="G375" i="2" s="1"/>
  <c r="L407" i="2"/>
  <c r="G407" i="2" s="1"/>
  <c r="L75" i="2"/>
  <c r="G75" i="2" s="1"/>
  <c r="L147" i="2"/>
  <c r="G147" i="2" s="1"/>
  <c r="L163" i="2"/>
  <c r="G163" i="2" s="1"/>
  <c r="L195" i="2"/>
  <c r="G195" i="2" s="1"/>
  <c r="L215" i="2"/>
  <c r="G215" i="2" s="1"/>
  <c r="L295" i="2"/>
  <c r="G295" i="2" s="1"/>
  <c r="L355" i="2"/>
  <c r="G355" i="2" s="1"/>
  <c r="L455" i="2"/>
  <c r="G455" i="2" s="1"/>
  <c r="L13" i="2"/>
  <c r="G13" i="2" s="1"/>
  <c r="L29" i="2"/>
  <c r="G29" i="2" s="1"/>
  <c r="L37" i="2"/>
  <c r="G37" i="2" s="1"/>
  <c r="L45" i="2"/>
  <c r="G45" i="2" s="1"/>
  <c r="L61" i="2"/>
  <c r="G61" i="2" s="1"/>
  <c r="L69" i="2"/>
  <c r="G69" i="2" s="1"/>
  <c r="L77" i="2"/>
  <c r="G77" i="2" s="1"/>
  <c r="L93" i="2"/>
  <c r="G93" i="2" s="1"/>
  <c r="L101" i="2"/>
  <c r="G101" i="2" s="1"/>
  <c r="L109" i="2"/>
  <c r="G109" i="2" s="1"/>
  <c r="L117" i="2"/>
  <c r="G117" i="2" s="1"/>
  <c r="L125" i="2"/>
  <c r="G125" i="2" s="1"/>
  <c r="L133" i="2"/>
  <c r="G133" i="2" s="1"/>
  <c r="L149" i="2"/>
  <c r="G149" i="2" s="1"/>
  <c r="L181" i="2"/>
  <c r="G181" i="2" s="1"/>
  <c r="L213" i="2"/>
  <c r="G213" i="2" s="1"/>
  <c r="L245" i="2"/>
  <c r="G245" i="2" s="1"/>
  <c r="L269" i="2"/>
  <c r="G269" i="2" s="1"/>
  <c r="L285" i="2"/>
  <c r="G285" i="2" s="1"/>
  <c r="L333" i="2"/>
  <c r="G333" i="2" s="1"/>
  <c r="L349" i="2"/>
  <c r="G349" i="2" s="1"/>
  <c r="L365" i="2"/>
  <c r="G365" i="2" s="1"/>
  <c r="L421" i="2"/>
  <c r="G421" i="2" s="1"/>
  <c r="L453" i="2"/>
  <c r="G453" i="2" s="1"/>
  <c r="L469" i="2"/>
  <c r="G469" i="2" s="1"/>
  <c r="L7" i="2"/>
  <c r="G7" i="2" s="1"/>
  <c r="L379" i="2"/>
  <c r="G379" i="2" s="1"/>
  <c r="L431" i="2"/>
  <c r="G431" i="2" s="1"/>
  <c r="L10" i="2"/>
  <c r="G10" i="2" s="1"/>
  <c r="L16" i="2"/>
  <c r="G16" i="2" s="1"/>
  <c r="L416" i="2"/>
  <c r="G416" i="2" s="1"/>
  <c r="L432" i="2"/>
  <c r="G432" i="2" s="1"/>
  <c r="L448" i="2"/>
  <c r="G448" i="2" s="1"/>
  <c r="L464" i="2"/>
  <c r="G464" i="2" s="1"/>
  <c r="L18" i="2"/>
  <c r="G18" i="2" s="1"/>
  <c r="L50" i="2"/>
  <c r="G50" i="2" s="1"/>
  <c r="L106" i="2"/>
  <c r="G106" i="2" s="1"/>
  <c r="L247" i="2"/>
  <c r="G247" i="2" s="1"/>
  <c r="L41" i="2"/>
  <c r="G41" i="2" s="1"/>
  <c r="L97" i="2"/>
  <c r="G97" i="2" s="1"/>
  <c r="L105" i="2"/>
  <c r="G105" i="2" s="1"/>
  <c r="L201" i="2"/>
  <c r="G201" i="2" s="1"/>
  <c r="L273" i="2"/>
  <c r="G273" i="2" s="1"/>
  <c r="L412" i="2"/>
  <c r="G412" i="2" s="1"/>
  <c r="L420" i="2"/>
  <c r="G420" i="2" s="1"/>
  <c r="L428" i="2"/>
  <c r="G428" i="2" s="1"/>
  <c r="L436" i="2"/>
  <c r="G436" i="2" s="1"/>
  <c r="L444" i="2"/>
  <c r="G444" i="2" s="1"/>
  <c r="L452" i="2"/>
  <c r="G452" i="2" s="1"/>
  <c r="L460" i="2"/>
  <c r="G460" i="2" s="1"/>
  <c r="L468" i="2"/>
  <c r="G468" i="2" s="1"/>
  <c r="L476" i="2"/>
  <c r="G476" i="2" s="1"/>
  <c r="L39" i="2"/>
  <c r="G39" i="2" s="1"/>
  <c r="L79" i="2"/>
  <c r="G79" i="2" s="1"/>
  <c r="L131" i="2"/>
  <c r="G131" i="2" s="1"/>
  <c r="L151" i="2"/>
  <c r="G151" i="2" s="1"/>
  <c r="L167" i="2"/>
  <c r="G167" i="2" s="1"/>
  <c r="L183" i="2"/>
  <c r="G183" i="2" s="1"/>
  <c r="L199" i="2"/>
  <c r="G199" i="2" s="1"/>
  <c r="L275" i="2"/>
  <c r="G275" i="2" s="1"/>
  <c r="L327" i="2"/>
  <c r="G327" i="2" s="1"/>
  <c r="L359" i="2"/>
  <c r="G359" i="2" s="1"/>
  <c r="L439" i="2"/>
  <c r="G439" i="2" s="1"/>
  <c r="L459" i="2"/>
  <c r="G459" i="2" s="1"/>
  <c r="L9" i="2"/>
  <c r="G9" i="2" s="1"/>
  <c r="L17" i="2"/>
  <c r="G17" i="2" s="1"/>
  <c r="L25" i="2"/>
  <c r="G25" i="2" s="1"/>
  <c r="L33" i="2"/>
  <c r="G33" i="2" s="1"/>
  <c r="L49" i="2"/>
  <c r="G49" i="2" s="1"/>
  <c r="L57" i="2"/>
  <c r="G57" i="2" s="1"/>
  <c r="L65" i="2"/>
  <c r="G65" i="2" s="1"/>
  <c r="L73" i="2"/>
  <c r="G73" i="2" s="1"/>
  <c r="L81" i="2"/>
  <c r="G81" i="2" s="1"/>
  <c r="L89" i="2"/>
  <c r="G89" i="2" s="1"/>
  <c r="L113" i="2"/>
  <c r="G113" i="2" s="1"/>
  <c r="L121" i="2"/>
  <c r="G121" i="2" s="1"/>
  <c r="L129" i="2"/>
  <c r="G129" i="2" s="1"/>
  <c r="L137" i="2"/>
  <c r="G137" i="2" s="1"/>
  <c r="L145" i="2"/>
  <c r="G145" i="2" s="1"/>
  <c r="L153" i="2"/>
  <c r="G153" i="2" s="1"/>
  <c r="L161" i="2"/>
  <c r="G161" i="2" s="1"/>
  <c r="L169" i="2"/>
  <c r="G169" i="2" s="1"/>
  <c r="L177" i="2"/>
  <c r="G177" i="2" s="1"/>
  <c r="L185" i="2"/>
  <c r="G185" i="2" s="1"/>
  <c r="L193" i="2"/>
  <c r="G193" i="2" s="1"/>
  <c r="L209" i="2"/>
  <c r="G209" i="2" s="1"/>
  <c r="L217" i="2"/>
  <c r="G217" i="2" s="1"/>
  <c r="L225" i="2"/>
  <c r="G225" i="2" s="1"/>
  <c r="L233" i="2"/>
  <c r="G233" i="2" s="1"/>
  <c r="L241" i="2"/>
  <c r="G241" i="2" s="1"/>
  <c r="L249" i="2"/>
  <c r="G249" i="2" s="1"/>
  <c r="L257" i="2"/>
  <c r="G257" i="2" s="1"/>
  <c r="L265" i="2"/>
  <c r="G265" i="2" s="1"/>
  <c r="L281" i="2"/>
  <c r="G281" i="2" s="1"/>
  <c r="L289" i="2"/>
  <c r="G289" i="2" s="1"/>
  <c r="L297" i="2"/>
  <c r="G297" i="2" s="1"/>
  <c r="L305" i="2"/>
  <c r="G305" i="2" s="1"/>
  <c r="L313" i="2"/>
  <c r="G313" i="2" s="1"/>
  <c r="L321" i="2"/>
  <c r="G321" i="2" s="1"/>
  <c r="L329" i="2"/>
  <c r="G329" i="2" s="1"/>
  <c r="L337" i="2"/>
  <c r="G337" i="2" s="1"/>
  <c r="L345" i="2"/>
  <c r="G345" i="2" s="1"/>
  <c r="L353" i="2"/>
  <c r="G353" i="2" s="1"/>
  <c r="L361" i="2"/>
  <c r="G361" i="2" s="1"/>
  <c r="L369" i="2"/>
  <c r="G369" i="2" s="1"/>
  <c r="L377" i="2"/>
  <c r="G377" i="2" s="1"/>
  <c r="L385" i="2"/>
  <c r="G385" i="2" s="1"/>
  <c r="L393" i="2"/>
  <c r="G393" i="2" s="1"/>
  <c r="L401" i="2"/>
  <c r="G401" i="2" s="1"/>
  <c r="L409" i="2"/>
  <c r="G409" i="2" s="1"/>
  <c r="L417" i="2"/>
  <c r="G417" i="2" s="1"/>
  <c r="L425" i="2"/>
  <c r="G425" i="2" s="1"/>
  <c r="L433" i="2"/>
  <c r="G433" i="2" s="1"/>
  <c r="L441" i="2"/>
  <c r="G441" i="2" s="1"/>
  <c r="L449" i="2"/>
  <c r="G449" i="2" s="1"/>
  <c r="L457" i="2"/>
  <c r="G457" i="2" s="1"/>
  <c r="L465" i="2"/>
  <c r="G465" i="2" s="1"/>
  <c r="L473" i="2"/>
  <c r="G473" i="2" s="1"/>
  <c r="L3" i="2"/>
  <c r="G3" i="2" s="1"/>
  <c r="L23" i="2"/>
  <c r="G23" i="2" s="1"/>
  <c r="L55" i="2"/>
  <c r="G55" i="2" s="1"/>
  <c r="L107" i="2"/>
  <c r="G107" i="2" s="1"/>
  <c r="L127" i="2"/>
  <c r="G127" i="2" s="1"/>
  <c r="L155" i="2"/>
  <c r="G155" i="2" s="1"/>
  <c r="L187" i="2"/>
  <c r="G187" i="2" s="1"/>
  <c r="L207" i="2"/>
  <c r="G207" i="2" s="1"/>
  <c r="L235" i="2"/>
  <c r="G235" i="2" s="1"/>
  <c r="L267" i="2"/>
  <c r="G267" i="2" s="1"/>
  <c r="L299" i="2"/>
  <c r="G299" i="2" s="1"/>
  <c r="L319" i="2"/>
  <c r="G319" i="2" s="1"/>
  <c r="L363" i="2"/>
  <c r="G363" i="2" s="1"/>
  <c r="L383" i="2"/>
  <c r="G383" i="2" s="1"/>
  <c r="L451" i="2"/>
  <c r="G451" i="2" s="1"/>
  <c r="L6" i="2"/>
  <c r="G6" i="2" s="1"/>
  <c r="L14" i="2"/>
  <c r="G14" i="2" s="1"/>
  <c r="L22" i="2"/>
  <c r="G22" i="2" s="1"/>
  <c r="L8" i="2"/>
  <c r="G8" i="2" s="1"/>
  <c r="L408" i="2"/>
  <c r="G408" i="2" s="1"/>
  <c r="L424" i="2"/>
  <c r="G424" i="2" s="1"/>
  <c r="L440" i="2"/>
  <c r="G440" i="2" s="1"/>
  <c r="L456" i="2"/>
  <c r="G456" i="2" s="1"/>
  <c r="L472" i="2"/>
  <c r="G472" i="2" s="1"/>
  <c r="L30" i="2"/>
  <c r="G30" i="2" s="1"/>
  <c r="L38" i="2"/>
  <c r="G38" i="2" s="1"/>
  <c r="L46" i="2"/>
  <c r="G46" i="2" s="1"/>
  <c r="L54" i="2"/>
  <c r="G54" i="2" s="1"/>
  <c r="L62" i="2"/>
  <c r="G62" i="2" s="1"/>
  <c r="L70" i="2"/>
  <c r="G70" i="2" s="1"/>
  <c r="L78" i="2"/>
  <c r="G78" i="2" s="1"/>
  <c r="L86" i="2"/>
  <c r="G86" i="2" s="1"/>
  <c r="L94" i="2"/>
  <c r="G94" i="2" s="1"/>
  <c r="L102" i="2"/>
  <c r="G102" i="2" s="1"/>
  <c r="L110" i="2"/>
  <c r="G110" i="2" s="1"/>
  <c r="L118" i="2"/>
  <c r="G118" i="2" s="1"/>
  <c r="L126" i="2"/>
  <c r="G126" i="2" s="1"/>
  <c r="L134" i="2"/>
  <c r="G134" i="2" s="1"/>
  <c r="L142" i="2"/>
  <c r="G142" i="2" s="1"/>
  <c r="L150" i="2"/>
  <c r="G150" i="2" s="1"/>
  <c r="L158" i="2"/>
  <c r="G158" i="2" s="1"/>
  <c r="L166" i="2"/>
  <c r="G166" i="2" s="1"/>
  <c r="L174" i="2"/>
  <c r="G174" i="2" s="1"/>
  <c r="L182" i="2"/>
  <c r="G182" i="2" s="1"/>
  <c r="L190" i="2"/>
  <c r="G190" i="2" s="1"/>
  <c r="L198" i="2"/>
  <c r="G198" i="2" s="1"/>
  <c r="L206" i="2"/>
  <c r="G206" i="2" s="1"/>
  <c r="L214" i="2"/>
  <c r="G214" i="2" s="1"/>
  <c r="L222" i="2"/>
  <c r="G222" i="2" s="1"/>
  <c r="L230" i="2"/>
  <c r="G230" i="2" s="1"/>
  <c r="L246" i="2"/>
  <c r="G246" i="2" s="1"/>
  <c r="L254" i="2"/>
  <c r="G254" i="2" s="1"/>
  <c r="L262" i="2"/>
  <c r="G262" i="2" s="1"/>
  <c r="L270" i="2"/>
  <c r="G270" i="2" s="1"/>
  <c r="L278" i="2"/>
  <c r="G278" i="2" s="1"/>
  <c r="L286" i="2"/>
  <c r="G286" i="2" s="1"/>
  <c r="L294" i="2"/>
  <c r="G294" i="2" s="1"/>
  <c r="L302" i="2"/>
  <c r="G302" i="2" s="1"/>
  <c r="L310" i="2"/>
  <c r="G310" i="2" s="1"/>
  <c r="L318" i="2"/>
  <c r="G318" i="2" s="1"/>
  <c r="L326" i="2"/>
  <c r="G326" i="2" s="1"/>
  <c r="L334" i="2"/>
  <c r="G334" i="2" s="1"/>
  <c r="L342" i="2"/>
  <c r="G342" i="2" s="1"/>
  <c r="L350" i="2"/>
  <c r="G350" i="2" s="1"/>
  <c r="L358" i="2"/>
  <c r="G358" i="2" s="1"/>
  <c r="L366" i="2"/>
  <c r="G366" i="2" s="1"/>
  <c r="L374" i="2"/>
  <c r="G374" i="2" s="1"/>
  <c r="L382" i="2"/>
  <c r="G382" i="2" s="1"/>
  <c r="L390" i="2"/>
  <c r="G390" i="2" s="1"/>
  <c r="L398" i="2"/>
  <c r="G398" i="2" s="1"/>
  <c r="L406" i="2"/>
  <c r="G406" i="2" s="1"/>
  <c r="L414" i="2"/>
  <c r="G414" i="2" s="1"/>
  <c r="L422" i="2"/>
  <c r="G422" i="2" s="1"/>
  <c r="L430" i="2"/>
  <c r="G430" i="2" s="1"/>
  <c r="L438" i="2"/>
  <c r="G438" i="2" s="1"/>
  <c r="L446" i="2"/>
  <c r="G446" i="2" s="1"/>
  <c r="L454" i="2"/>
  <c r="G454" i="2" s="1"/>
  <c r="L462" i="2"/>
  <c r="G462" i="2" s="1"/>
  <c r="L470" i="2"/>
  <c r="G470" i="2" s="1"/>
  <c r="L11" i="2"/>
  <c r="G11" i="2" s="1"/>
  <c r="L19" i="2"/>
  <c r="G19" i="2" s="1"/>
  <c r="L63" i="2"/>
  <c r="G63" i="2" s="1"/>
  <c r="L91" i="2"/>
  <c r="G91" i="2" s="1"/>
  <c r="L119" i="2"/>
  <c r="G119" i="2" s="1"/>
  <c r="L227" i="2"/>
  <c r="G227" i="2" s="1"/>
  <c r="L243" i="2"/>
  <c r="G243" i="2" s="1"/>
  <c r="L279" i="2"/>
  <c r="G279" i="2" s="1"/>
  <c r="L307" i="2"/>
  <c r="G307" i="2" s="1"/>
  <c r="L323" i="2"/>
  <c r="G323" i="2" s="1"/>
  <c r="L343" i="2"/>
  <c r="G343" i="2" s="1"/>
  <c r="L391" i="2"/>
  <c r="G391" i="2" s="1"/>
  <c r="L435" i="2"/>
  <c r="G435" i="2" s="1"/>
  <c r="L463" i="2"/>
  <c r="G463" i="2" s="1"/>
  <c r="L2" i="2"/>
  <c r="L43" i="2"/>
  <c r="G43" i="2" s="1"/>
  <c r="L59" i="2"/>
  <c r="G59" i="2" s="1"/>
  <c r="L83" i="2"/>
  <c r="G83" i="2" s="1"/>
  <c r="L95" i="2"/>
  <c r="G95" i="2" s="1"/>
  <c r="L135" i="2"/>
  <c r="G135" i="2" s="1"/>
  <c r="L159" i="2"/>
  <c r="G159" i="2" s="1"/>
  <c r="L191" i="2"/>
  <c r="G191" i="2" s="1"/>
  <c r="L239" i="2"/>
  <c r="G239" i="2" s="1"/>
  <c r="L271" i="2"/>
  <c r="G271" i="2" s="1"/>
  <c r="L315" i="2"/>
  <c r="G315" i="2" s="1"/>
  <c r="L347" i="2"/>
  <c r="G347" i="2" s="1"/>
  <c r="L367" i="2"/>
  <c r="G367" i="2" s="1"/>
  <c r="L399" i="2"/>
  <c r="G399" i="2" s="1"/>
  <c r="L415" i="2"/>
  <c r="G415" i="2" s="1"/>
  <c r="L443" i="2"/>
  <c r="G443" i="2" s="1"/>
  <c r="L4" i="2"/>
  <c r="G4" i="2" s="1"/>
  <c r="L12" i="2"/>
  <c r="G12" i="2" s="1"/>
  <c r="L36" i="2"/>
  <c r="G36" i="2" s="1"/>
  <c r="L60" i="2"/>
  <c r="G60" i="2" s="1"/>
  <c r="L76" i="2"/>
  <c r="G76" i="2" s="1"/>
  <c r="L100" i="2"/>
  <c r="G100" i="2" s="1"/>
  <c r="L124" i="2"/>
  <c r="G124" i="2" s="1"/>
  <c r="L148" i="2"/>
  <c r="G148" i="2" s="1"/>
  <c r="L172" i="2"/>
  <c r="G172" i="2" s="1"/>
  <c r="L188" i="2"/>
  <c r="G188" i="2" s="1"/>
  <c r="L212" i="2"/>
  <c r="G212" i="2" s="1"/>
  <c r="L236" i="2"/>
  <c r="G236" i="2" s="1"/>
  <c r="L260" i="2"/>
  <c r="G260" i="2" s="1"/>
  <c r="L284" i="2"/>
  <c r="G284" i="2" s="1"/>
  <c r="L300" i="2"/>
  <c r="G300" i="2" s="1"/>
  <c r="L324" i="2"/>
  <c r="G324" i="2" s="1"/>
  <c r="L348" i="2"/>
  <c r="G348" i="2" s="1"/>
  <c r="L372" i="2"/>
  <c r="G372" i="2" s="1"/>
  <c r="L388" i="2"/>
  <c r="G388" i="2" s="1"/>
  <c r="L404" i="2"/>
  <c r="G404" i="2" s="1"/>
  <c r="L20" i="2"/>
  <c r="G20" i="2" s="1"/>
  <c r="L28" i="2"/>
  <c r="G28" i="2" s="1"/>
  <c r="L44" i="2"/>
  <c r="G44" i="2" s="1"/>
  <c r="L52" i="2"/>
  <c r="G52" i="2" s="1"/>
  <c r="L68" i="2"/>
  <c r="G68" i="2" s="1"/>
  <c r="L84" i="2"/>
  <c r="G84" i="2" s="1"/>
  <c r="L92" i="2"/>
  <c r="G92" i="2" s="1"/>
  <c r="L108" i="2"/>
  <c r="G108" i="2" s="1"/>
  <c r="L116" i="2"/>
  <c r="G116" i="2" s="1"/>
  <c r="L132" i="2"/>
  <c r="G132" i="2" s="1"/>
  <c r="L140" i="2"/>
  <c r="G140" i="2" s="1"/>
  <c r="L156" i="2"/>
  <c r="G156" i="2" s="1"/>
  <c r="L164" i="2"/>
  <c r="G164" i="2" s="1"/>
  <c r="L180" i="2"/>
  <c r="G180" i="2" s="1"/>
  <c r="L196" i="2"/>
  <c r="G196" i="2" s="1"/>
  <c r="L204" i="2"/>
  <c r="G204" i="2" s="1"/>
  <c r="L220" i="2"/>
  <c r="G220" i="2" s="1"/>
  <c r="L228" i="2"/>
  <c r="G228" i="2" s="1"/>
  <c r="L244" i="2"/>
  <c r="G244" i="2" s="1"/>
  <c r="L252" i="2"/>
  <c r="G252" i="2" s="1"/>
  <c r="L268" i="2"/>
  <c r="G268" i="2" s="1"/>
  <c r="L276" i="2"/>
  <c r="G276" i="2" s="1"/>
  <c r="L292" i="2"/>
  <c r="G292" i="2" s="1"/>
  <c r="L308" i="2"/>
  <c r="G308" i="2" s="1"/>
  <c r="L316" i="2"/>
  <c r="G316" i="2" s="1"/>
  <c r="L332" i="2"/>
  <c r="G332" i="2" s="1"/>
  <c r="L340" i="2"/>
  <c r="G340" i="2" s="1"/>
  <c r="L356" i="2"/>
  <c r="G356" i="2" s="1"/>
  <c r="L364" i="2"/>
  <c r="G364" i="2" s="1"/>
  <c r="L380" i="2"/>
  <c r="G380" i="2" s="1"/>
  <c r="L396" i="2"/>
  <c r="G396" i="2" s="1"/>
  <c r="L24" i="2"/>
  <c r="G24" i="2" s="1"/>
  <c r="L32" i="2"/>
  <c r="G32" i="2" s="1"/>
  <c r="L40" i="2"/>
  <c r="G40" i="2" s="1"/>
  <c r="L48" i="2"/>
  <c r="G48" i="2" s="1"/>
  <c r="L56" i="2"/>
  <c r="G56" i="2" s="1"/>
  <c r="L64" i="2"/>
  <c r="G64" i="2" s="1"/>
  <c r="L72" i="2"/>
  <c r="G72" i="2" s="1"/>
  <c r="L80" i="2"/>
  <c r="G80" i="2" s="1"/>
  <c r="L88" i="2"/>
  <c r="G88" i="2" s="1"/>
  <c r="L96" i="2"/>
  <c r="G96" i="2" s="1"/>
  <c r="L104" i="2"/>
  <c r="G104" i="2" s="1"/>
  <c r="L112" i="2"/>
  <c r="G112" i="2" s="1"/>
  <c r="L120" i="2"/>
  <c r="G120" i="2" s="1"/>
  <c r="L128" i="2"/>
  <c r="G128" i="2" s="1"/>
  <c r="L136" i="2"/>
  <c r="G136" i="2" s="1"/>
  <c r="L144" i="2"/>
  <c r="G144" i="2" s="1"/>
  <c r="L152" i="2"/>
  <c r="G152" i="2" s="1"/>
  <c r="L160" i="2"/>
  <c r="G160" i="2" s="1"/>
  <c r="L168" i="2"/>
  <c r="G168" i="2" s="1"/>
  <c r="L176" i="2"/>
  <c r="G176" i="2" s="1"/>
  <c r="L184" i="2"/>
  <c r="G184" i="2" s="1"/>
  <c r="L192" i="2"/>
  <c r="G192" i="2" s="1"/>
  <c r="L200" i="2"/>
  <c r="G200" i="2" s="1"/>
  <c r="L208" i="2"/>
  <c r="G208" i="2" s="1"/>
  <c r="L216" i="2"/>
  <c r="G216" i="2" s="1"/>
  <c r="L224" i="2"/>
  <c r="G224" i="2" s="1"/>
  <c r="L232" i="2"/>
  <c r="G232" i="2" s="1"/>
  <c r="L240" i="2"/>
  <c r="G240" i="2" s="1"/>
  <c r="L248" i="2"/>
  <c r="G248" i="2" s="1"/>
  <c r="L256" i="2"/>
  <c r="G256" i="2" s="1"/>
  <c r="L264" i="2"/>
  <c r="G264" i="2" s="1"/>
  <c r="L272" i="2"/>
  <c r="G272" i="2" s="1"/>
  <c r="L280" i="2"/>
  <c r="G280" i="2" s="1"/>
  <c r="L288" i="2"/>
  <c r="G288" i="2" s="1"/>
  <c r="L296" i="2"/>
  <c r="G296" i="2" s="1"/>
  <c r="L304" i="2"/>
  <c r="G304" i="2" s="1"/>
  <c r="L312" i="2"/>
  <c r="G312" i="2" s="1"/>
  <c r="L320" i="2"/>
  <c r="G320" i="2" s="1"/>
  <c r="L328" i="2"/>
  <c r="G328" i="2" s="1"/>
  <c r="L336" i="2"/>
  <c r="G336" i="2" s="1"/>
  <c r="L344" i="2"/>
  <c r="G344" i="2" s="1"/>
  <c r="L352" i="2"/>
  <c r="G352" i="2" s="1"/>
  <c r="L360" i="2"/>
  <c r="G360" i="2" s="1"/>
  <c r="L368" i="2"/>
  <c r="G368" i="2" s="1"/>
  <c r="L376" i="2"/>
  <c r="G376" i="2" s="1"/>
  <c r="L384" i="2"/>
  <c r="G384" i="2" s="1"/>
  <c r="L392" i="2"/>
  <c r="G392" i="2" s="1"/>
  <c r="L400" i="2"/>
  <c r="G400" i="2" s="1"/>
  <c r="K5" i="9"/>
  <c r="E8" i="8" s="1"/>
  <c r="L5" i="9"/>
  <c r="F8" i="8" s="1"/>
  <c r="K6" i="9"/>
  <c r="E9" i="8" s="1"/>
  <c r="L6" i="9"/>
  <c r="F9" i="8" s="1"/>
  <c r="K7" i="9"/>
  <c r="E10" i="8" s="1"/>
  <c r="L7" i="9"/>
  <c r="F10" i="8" s="1"/>
  <c r="K8" i="9"/>
  <c r="E11" i="8" s="1"/>
  <c r="L8" i="9"/>
  <c r="F11" i="8" s="1"/>
  <c r="K9" i="9"/>
  <c r="E12" i="8" s="1"/>
  <c r="L9" i="9"/>
  <c r="F12" i="8" s="1"/>
  <c r="L4" i="9"/>
  <c r="F7" i="8" s="1"/>
  <c r="K4" i="9"/>
  <c r="E7" i="8" s="1"/>
  <c r="K5" i="10"/>
  <c r="K8" i="8" s="1"/>
  <c r="L5" i="10"/>
  <c r="L8" i="8" s="1"/>
  <c r="K6" i="10"/>
  <c r="K9" i="8" s="1"/>
  <c r="L6" i="10"/>
  <c r="L9" i="8" s="1"/>
  <c r="K7" i="10"/>
  <c r="K10" i="8" s="1"/>
  <c r="L7" i="10"/>
  <c r="L10" i="8" s="1"/>
  <c r="K8" i="10"/>
  <c r="K11" i="8" s="1"/>
  <c r="L8" i="10"/>
  <c r="L11" i="8" s="1"/>
  <c r="K9" i="10"/>
  <c r="K12" i="8" s="1"/>
  <c r="L9" i="10"/>
  <c r="L12" i="8" s="1"/>
  <c r="L4" i="10"/>
  <c r="L7" i="8" s="1"/>
  <c r="K4" i="10"/>
  <c r="K7" i="8" s="1"/>
  <c r="L2" i="10"/>
  <c r="L4" i="8" s="1"/>
  <c r="K2" i="10"/>
  <c r="K4" i="8" s="1"/>
  <c r="L3" i="10"/>
  <c r="L5" i="8" s="1"/>
  <c r="K3" i="10"/>
  <c r="K5" i="8" s="1"/>
  <c r="K3" i="9"/>
  <c r="E5" i="8" s="1"/>
  <c r="L3" i="9"/>
  <c r="F5" i="8" s="1"/>
  <c r="L2" i="9"/>
  <c r="F4" i="8" s="1"/>
  <c r="K2" i="9"/>
  <c r="E4" i="8" s="1"/>
  <c r="K7" i="7"/>
  <c r="K8" i="7"/>
  <c r="K9" i="7"/>
  <c r="K10" i="7"/>
  <c r="K11" i="7"/>
  <c r="K12" i="7"/>
  <c r="J12" i="7"/>
  <c r="J11" i="7"/>
  <c r="J10" i="7"/>
  <c r="J9" i="7"/>
  <c r="J8" i="7"/>
  <c r="J7" i="7"/>
  <c r="K5" i="7"/>
  <c r="K4" i="7"/>
  <c r="J5" i="7"/>
  <c r="J4" i="7"/>
  <c r="K4" i="5"/>
  <c r="K5" i="5"/>
  <c r="K7" i="5"/>
  <c r="K8" i="5"/>
  <c r="K9" i="5"/>
  <c r="K10" i="5"/>
  <c r="K11" i="5"/>
  <c r="K12" i="5"/>
  <c r="I12" i="5"/>
  <c r="I11" i="5"/>
  <c r="I10" i="5"/>
  <c r="I9" i="5"/>
  <c r="I8" i="5"/>
  <c r="I7" i="5"/>
  <c r="I5" i="5"/>
  <c r="I4" i="5"/>
  <c r="H12" i="5"/>
  <c r="H11" i="5"/>
  <c r="H10" i="5"/>
  <c r="H9" i="5"/>
  <c r="H8" i="5"/>
  <c r="H7" i="5"/>
  <c r="H5" i="5"/>
  <c r="H4" i="5"/>
  <c r="E12" i="5"/>
  <c r="E11" i="5"/>
  <c r="E10" i="5"/>
  <c r="E9" i="5"/>
  <c r="E8" i="5"/>
  <c r="E7" i="5"/>
  <c r="E5" i="5"/>
  <c r="E4" i="5"/>
  <c r="F10" i="6" l="1"/>
  <c r="F9" i="6"/>
  <c r="G8" i="6"/>
  <c r="F8" i="6"/>
  <c r="F6" i="6"/>
  <c r="G5" i="6"/>
  <c r="G6" i="6"/>
  <c r="F5" i="6"/>
  <c r="G9" i="6"/>
  <c r="G10" i="6"/>
  <c r="G11" i="6"/>
  <c r="G12" i="6"/>
  <c r="G13" i="6"/>
  <c r="F13" i="6"/>
  <c r="F12" i="6"/>
  <c r="F11" i="6"/>
  <c r="G5" i="7"/>
  <c r="G4" i="7"/>
  <c r="L6" i="8"/>
  <c r="K6" i="8"/>
  <c r="F6" i="8"/>
  <c r="E6" i="8"/>
  <c r="G2" i="2" l="1"/>
  <c r="G12" i="1" l="1"/>
  <c r="G10" i="1"/>
  <c r="G11" i="1"/>
  <c r="G8" i="1"/>
  <c r="G9" i="1"/>
  <c r="G7" i="1"/>
  <c r="F12" i="1"/>
  <c r="F10" i="1"/>
  <c r="F11" i="1"/>
  <c r="F8" i="1"/>
  <c r="F9" i="1"/>
  <c r="F7" i="1"/>
  <c r="F5" i="1"/>
  <c r="F4" i="1"/>
  <c r="G5" i="1"/>
  <c r="G4" i="1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G29" i="3" l="1"/>
  <c r="G30" i="3"/>
  <c r="G33" i="3"/>
  <c r="G34" i="3"/>
  <c r="G37" i="3"/>
  <c r="G38" i="3"/>
  <c r="G17" i="3"/>
  <c r="F23" i="3"/>
  <c r="F37" i="3"/>
  <c r="F21" i="3"/>
  <c r="F33" i="3" l="1"/>
  <c r="F28" i="3"/>
  <c r="F38" i="3"/>
  <c r="F27" i="3"/>
  <c r="G40" i="3"/>
  <c r="G41" i="3"/>
  <c r="G16" i="3"/>
  <c r="G36" i="3"/>
  <c r="G32" i="3"/>
  <c r="G28" i="3"/>
  <c r="F2" i="3"/>
  <c r="F35" i="3"/>
  <c r="F31" i="3"/>
  <c r="F29" i="3"/>
  <c r="F36" i="3"/>
  <c r="F30" i="3"/>
  <c r="F40" i="3"/>
  <c r="F34" i="3"/>
  <c r="F22" i="3"/>
  <c r="G35" i="3"/>
  <c r="G31" i="3"/>
  <c r="G27" i="3"/>
  <c r="D6" i="6"/>
  <c r="D5" i="7" s="1"/>
  <c r="D5" i="6"/>
  <c r="D4" i="7" s="1"/>
  <c r="F32" i="3"/>
  <c r="F15" i="3"/>
  <c r="F39" i="3"/>
  <c r="G26" i="3"/>
  <c r="G42" i="3"/>
  <c r="F17" i="3"/>
  <c r="F41" i="3"/>
  <c r="F26" i="3"/>
  <c r="F42" i="3"/>
  <c r="G15" i="3"/>
  <c r="G39" i="3"/>
  <c r="I11" i="7"/>
  <c r="I12" i="7"/>
  <c r="I9" i="7"/>
  <c r="I10" i="7"/>
  <c r="I7" i="7"/>
  <c r="I8" i="7"/>
  <c r="H8" i="7"/>
  <c r="H7" i="7"/>
  <c r="H10" i="7"/>
  <c r="H9" i="7"/>
  <c r="H12" i="7"/>
  <c r="H11" i="7"/>
  <c r="G11" i="7"/>
  <c r="G12" i="7"/>
  <c r="G9" i="7"/>
  <c r="G10" i="7"/>
  <c r="G7" i="7"/>
  <c r="G8" i="7"/>
  <c r="F8" i="7"/>
  <c r="F7" i="7"/>
  <c r="F10" i="7"/>
  <c r="F9" i="7"/>
  <c r="F12" i="7"/>
  <c r="F11" i="7"/>
  <c r="E11" i="7"/>
  <c r="E12" i="7"/>
  <c r="E9" i="7"/>
  <c r="E10" i="7"/>
  <c r="E7" i="7"/>
  <c r="E8" i="7"/>
  <c r="I4" i="7"/>
  <c r="I5" i="7"/>
  <c r="H4" i="7"/>
  <c r="H5" i="7"/>
  <c r="F4" i="7"/>
  <c r="F5" i="7"/>
  <c r="E4" i="7"/>
  <c r="E5" i="7"/>
  <c r="J11" i="5"/>
  <c r="J12" i="5"/>
  <c r="J9" i="5"/>
  <c r="J10" i="5"/>
  <c r="J7" i="5"/>
  <c r="J8" i="5"/>
  <c r="J4" i="5"/>
  <c r="J5" i="5"/>
  <c r="G5" i="5"/>
  <c r="G4" i="5"/>
  <c r="G8" i="5"/>
  <c r="G7" i="5"/>
  <c r="G10" i="5"/>
  <c r="G9" i="5"/>
  <c r="G12" i="5"/>
  <c r="G11" i="5"/>
  <c r="F11" i="5"/>
  <c r="F12" i="5"/>
  <c r="F9" i="5"/>
  <c r="F10" i="5"/>
  <c r="F7" i="5"/>
  <c r="F8" i="5"/>
  <c r="F4" i="5"/>
  <c r="F5" i="5"/>
  <c r="G14" i="3"/>
  <c r="F14" i="3"/>
  <c r="D5" i="1"/>
  <c r="D4" i="1"/>
  <c r="F25" i="3"/>
  <c r="F24" i="3"/>
  <c r="F20" i="3"/>
  <c r="F19" i="3"/>
  <c r="G25" i="3"/>
  <c r="G21" i="3"/>
  <c r="G22" i="3"/>
  <c r="G24" i="3"/>
  <c r="G20" i="3"/>
  <c r="G23" i="3"/>
  <c r="G19" i="3"/>
  <c r="G18" i="3"/>
  <c r="F16" i="3"/>
  <c r="F18" i="3"/>
  <c r="F12" i="3"/>
  <c r="F8" i="3"/>
  <c r="F4" i="3"/>
  <c r="G10" i="3"/>
  <c r="G6" i="3"/>
  <c r="F11" i="3"/>
  <c r="F7" i="3"/>
  <c r="F3" i="3"/>
  <c r="G13" i="3"/>
  <c r="G9" i="3"/>
  <c r="G5" i="3"/>
  <c r="G2" i="3"/>
  <c r="F10" i="3"/>
  <c r="F6" i="3"/>
  <c r="G12" i="3"/>
  <c r="G8" i="3"/>
  <c r="G4" i="3"/>
  <c r="F9" i="3"/>
  <c r="F5" i="3"/>
  <c r="G11" i="3"/>
  <c r="G7" i="3"/>
  <c r="G3" i="3"/>
  <c r="F13" i="3"/>
  <c r="D5" i="5" l="1"/>
  <c r="D4" i="5"/>
  <c r="I6" i="7"/>
  <c r="H6" i="7"/>
  <c r="G6" i="7"/>
  <c r="K6" i="7"/>
  <c r="J6" i="7"/>
  <c r="E6" i="7"/>
  <c r="F6" i="7"/>
  <c r="D6" i="7"/>
  <c r="D7" i="6"/>
  <c r="E6" i="6"/>
  <c r="H6" i="6" s="1"/>
  <c r="G7" i="6"/>
  <c r="E5" i="6"/>
  <c r="H5" i="6" s="1"/>
  <c r="F7" i="6"/>
  <c r="H6" i="5"/>
  <c r="K6" i="5"/>
  <c r="J6" i="5"/>
  <c r="I6" i="5"/>
  <c r="F6" i="5"/>
  <c r="G6" i="5"/>
  <c r="E6" i="5"/>
  <c r="G6" i="1"/>
  <c r="F6" i="1"/>
  <c r="D6" i="1"/>
  <c r="E5" i="1"/>
  <c r="H5" i="1" s="1"/>
  <c r="E4" i="1"/>
  <c r="H4" i="1" s="1"/>
  <c r="D6" i="5" l="1"/>
  <c r="E7" i="6"/>
  <c r="E8" i="6" s="1"/>
  <c r="H8" i="6" s="1"/>
  <c r="E6" i="1"/>
  <c r="E7" i="1" s="1"/>
  <c r="H7" i="6" l="1"/>
  <c r="H6" i="1"/>
  <c r="E8" i="1"/>
  <c r="H8" i="1" s="1"/>
  <c r="H7" i="1"/>
  <c r="E9" i="6"/>
  <c r="H9" i="6" s="1"/>
  <c r="E9" i="1" l="1"/>
  <c r="H9" i="1" s="1"/>
  <c r="E10" i="6"/>
  <c r="H10" i="6" s="1"/>
  <c r="E10" i="1" l="1"/>
  <c r="H10" i="1" s="1"/>
  <c r="E11" i="6"/>
  <c r="H11" i="6" s="1"/>
  <c r="E11" i="1" l="1"/>
  <c r="H11" i="1" s="1"/>
  <c r="E12" i="6"/>
  <c r="H12" i="6" s="1"/>
  <c r="E12" i="1" l="1"/>
  <c r="H12" i="1" s="1"/>
  <c r="E13" i="6"/>
  <c r="H13" i="6" s="1"/>
  <c r="J12" i="8" l="1"/>
  <c r="J10" i="8"/>
  <c r="D8" i="8"/>
  <c r="J8" i="8"/>
  <c r="J11" i="8"/>
  <c r="J9" i="8"/>
  <c r="J7" i="8"/>
  <c r="D12" i="8"/>
  <c r="J5" i="8"/>
  <c r="M5" i="8" s="1"/>
  <c r="D5" i="8"/>
  <c r="J4" i="8"/>
  <c r="M4" i="8" s="1"/>
  <c r="D9" i="8"/>
  <c r="D11" i="8"/>
  <c r="D7" i="8"/>
  <c r="D4" i="8"/>
  <c r="D10" i="8"/>
  <c r="Q7" i="8" l="1"/>
  <c r="Q11" i="8"/>
  <c r="Q12" i="8"/>
  <c r="I10" i="8"/>
  <c r="I9" i="8"/>
  <c r="I12" i="8"/>
  <c r="I8" i="8"/>
  <c r="I11" i="8"/>
  <c r="I7" i="8"/>
  <c r="Q4" i="8"/>
  <c r="H5" i="8"/>
  <c r="N12" i="8"/>
  <c r="M12" i="8"/>
  <c r="N10" i="8"/>
  <c r="Q10" i="8"/>
  <c r="N9" i="8"/>
  <c r="Q9" i="8"/>
  <c r="N8" i="8"/>
  <c r="Q8" i="8"/>
  <c r="P5" i="8"/>
  <c r="Q5" i="8"/>
  <c r="P11" i="8"/>
  <c r="P12" i="8"/>
  <c r="P9" i="8"/>
  <c r="P10" i="8"/>
  <c r="P7" i="8"/>
  <c r="P8" i="8"/>
  <c r="O4" i="8"/>
  <c r="P4" i="8"/>
  <c r="O11" i="8"/>
  <c r="O12" i="8"/>
  <c r="O9" i="8"/>
  <c r="O10" i="8"/>
  <c r="I5" i="8"/>
  <c r="O8" i="8"/>
  <c r="N7" i="8"/>
  <c r="O7" i="8"/>
  <c r="N5" i="8"/>
  <c r="O5" i="8"/>
  <c r="M11" i="8"/>
  <c r="N11" i="8"/>
  <c r="M10" i="8"/>
  <c r="M9" i="8"/>
  <c r="M8" i="8"/>
  <c r="M7" i="8"/>
  <c r="N4" i="8"/>
  <c r="H10" i="8"/>
  <c r="H11" i="8"/>
  <c r="H9" i="8"/>
  <c r="H12" i="8"/>
  <c r="H8" i="8"/>
  <c r="I4" i="8"/>
  <c r="H7" i="8"/>
  <c r="H4" i="8"/>
  <c r="G12" i="8"/>
  <c r="G11" i="8"/>
  <c r="G10" i="8"/>
  <c r="G9" i="8"/>
  <c r="G8" i="8"/>
  <c r="G7" i="8"/>
  <c r="G5" i="8"/>
  <c r="G4" i="8"/>
  <c r="D6" i="8"/>
  <c r="J6" i="8"/>
  <c r="O6" i="8" l="1"/>
  <c r="H6" i="8"/>
  <c r="Q6" i="8"/>
  <c r="M6" i="8"/>
  <c r="G6" i="8"/>
  <c r="I6" i="8"/>
  <c r="P6" i="8"/>
  <c r="N6" i="8"/>
</calcChain>
</file>

<file path=xl/sharedStrings.xml><?xml version="1.0" encoding="utf-8"?>
<sst xmlns="http://schemas.openxmlformats.org/spreadsheetml/2006/main" count="242" uniqueCount="120">
  <si>
    <r>
      <t>表</t>
    </r>
    <r>
      <rPr>
        <sz val="10.5"/>
        <color indexed="8"/>
        <rFont val="Times New Roman"/>
        <family val="1"/>
      </rPr>
      <t>3‑</t>
    </r>
    <r>
      <rPr>
        <sz val="10.5"/>
        <color indexed="8"/>
        <rFont val="Times New Roman"/>
        <family val="1"/>
      </rPr>
      <t>6</t>
    </r>
    <r>
      <rPr>
        <sz val="10.5"/>
        <color indexed="8"/>
        <rFont val="Times New Roman"/>
        <family val="1"/>
      </rPr>
      <t xml:space="preserve">  </t>
    </r>
    <r>
      <rPr>
        <sz val="10.5"/>
        <color indexed="8"/>
        <rFont val="Times New Roman"/>
        <family val="1"/>
      </rPr>
      <t>2012</t>
    </r>
    <r>
      <rPr>
        <sz val="10.5"/>
        <color indexed="8"/>
        <rFont val="黑体"/>
        <family val="3"/>
        <charset val="134"/>
      </rPr>
      <t>年</t>
    </r>
    <r>
      <rPr>
        <sz val="10.5"/>
        <color indexed="8"/>
        <rFont val="Times New Roman"/>
        <family val="1"/>
      </rPr>
      <t>XXX</t>
    </r>
    <r>
      <rPr>
        <sz val="10.5"/>
        <color indexed="8"/>
        <rFont val="黑体"/>
        <family val="3"/>
        <charset val="134"/>
      </rPr>
      <t>省（市）</t>
    </r>
    <r>
      <rPr>
        <sz val="10.5"/>
        <color indexed="8"/>
        <rFont val="Times New Roman"/>
        <family val="1"/>
      </rPr>
      <t>110</t>
    </r>
    <r>
      <rPr>
        <sz val="10.5"/>
        <color indexed="8"/>
        <rFont val="黑体"/>
        <family val="3"/>
        <charset val="134"/>
      </rPr>
      <t>（</t>
    </r>
    <r>
      <rPr>
        <sz val="10.5"/>
        <color indexed="8"/>
        <rFont val="Times New Roman"/>
        <family val="1"/>
      </rPr>
      <t>66</t>
    </r>
    <r>
      <rPr>
        <sz val="10.5"/>
        <color indexed="8"/>
        <rFont val="黑体"/>
        <family val="3"/>
        <charset val="134"/>
      </rPr>
      <t>）</t>
    </r>
    <r>
      <rPr>
        <sz val="10.5"/>
        <color indexed="8"/>
        <rFont val="Times New Roman"/>
        <family val="1"/>
      </rPr>
      <t>kV</t>
    </r>
    <r>
      <rPr>
        <sz val="10.5"/>
        <color indexed="8"/>
        <rFont val="黑体"/>
        <family val="3"/>
        <charset val="134"/>
      </rPr>
      <t>线路情况</t>
    </r>
    <phoneticPr fontId="4" type="noConversion"/>
  </si>
  <si>
    <t>编号</t>
  </si>
  <si>
    <t>类型</t>
  </si>
  <si>
    <t>电压等级（kV）</t>
    <phoneticPr fontId="4" type="noConversion"/>
  </si>
  <si>
    <t>线路总条数（条）</t>
    <phoneticPr fontId="4" type="noConversion"/>
  </si>
  <si>
    <r>
      <t>线路总长度（</t>
    </r>
    <r>
      <rPr>
        <sz val="10.5"/>
        <color indexed="8"/>
        <rFont val="Times New Roman"/>
        <family val="1"/>
      </rPr>
      <t>km</t>
    </r>
    <r>
      <rPr>
        <sz val="10.5"/>
        <color indexed="8"/>
        <rFont val="宋体"/>
        <family val="3"/>
        <charset val="134"/>
      </rPr>
      <t>）</t>
    </r>
  </si>
  <si>
    <r>
      <t>架空线路长度（</t>
    </r>
    <r>
      <rPr>
        <sz val="10.5"/>
        <color indexed="8"/>
        <rFont val="Times New Roman"/>
        <family val="1"/>
      </rPr>
      <t>km</t>
    </r>
    <r>
      <rPr>
        <sz val="10.5"/>
        <color indexed="8"/>
        <rFont val="宋体"/>
        <family val="3"/>
        <charset val="134"/>
      </rPr>
      <t>）</t>
    </r>
  </si>
  <si>
    <r>
      <t>电缆线路长度（</t>
    </r>
    <r>
      <rPr>
        <sz val="10.5"/>
        <color indexed="8"/>
        <rFont val="Times New Roman"/>
        <family val="1"/>
      </rPr>
      <t>km</t>
    </r>
    <r>
      <rPr>
        <sz val="10.5"/>
        <color indexed="8"/>
        <rFont val="宋体"/>
        <family val="3"/>
        <charset val="134"/>
      </rPr>
      <t>）</t>
    </r>
  </si>
  <si>
    <r>
      <t>电缆化率（</t>
    </r>
    <r>
      <rPr>
        <sz val="10.5"/>
        <color indexed="8"/>
        <rFont val="Times New Roman"/>
        <family val="1"/>
      </rPr>
      <t>%</t>
    </r>
    <r>
      <rPr>
        <sz val="10.5"/>
        <color indexed="8"/>
        <rFont val="宋体"/>
        <family val="3"/>
        <charset val="134"/>
      </rPr>
      <t>）</t>
    </r>
  </si>
  <si>
    <t>市辖供电区</t>
  </si>
  <si>
    <r>
      <t>110</t>
    </r>
    <r>
      <rPr>
        <sz val="10.5"/>
        <color indexed="8"/>
        <rFont val="宋体"/>
        <family val="3"/>
        <charset val="134"/>
      </rPr>
      <t>（</t>
    </r>
    <r>
      <rPr>
        <sz val="10.5"/>
        <color indexed="8"/>
        <rFont val="Times New Roman"/>
        <family val="1"/>
      </rPr>
      <t>66</t>
    </r>
    <r>
      <rPr>
        <sz val="10.5"/>
        <color indexed="8"/>
        <rFont val="宋体"/>
        <family val="3"/>
        <charset val="134"/>
      </rPr>
      <t>）</t>
    </r>
  </si>
  <si>
    <t>县级供电区</t>
  </si>
  <si>
    <t>合计</t>
  </si>
  <si>
    <r>
      <t>其中：</t>
    </r>
    <r>
      <rPr>
        <sz val="10.5"/>
        <color indexed="8"/>
        <rFont val="Times New Roman"/>
        <family val="1"/>
      </rPr>
      <t>A+</t>
    </r>
  </si>
  <si>
    <t>-</t>
  </si>
  <si>
    <t>A</t>
  </si>
  <si>
    <t>B</t>
  </si>
  <si>
    <t>C</t>
  </si>
  <si>
    <t>D</t>
  </si>
  <si>
    <t>E</t>
  </si>
  <si>
    <t>注：（1）线路电压等级按实际运行情况填写，考虑降压运行；
（2）线路长度均按回路长度统计；
（3）线路条数对应变电站出线以及“T”接线。</t>
    <phoneticPr fontId="4" type="noConversion"/>
  </si>
  <si>
    <t>名称</t>
    <phoneticPr fontId="3" type="noConversion"/>
  </si>
  <si>
    <t>电压等级（kV）</t>
    <phoneticPr fontId="3" type="noConversion"/>
  </si>
  <si>
    <t>所属分区</t>
    <phoneticPr fontId="3" type="noConversion"/>
  </si>
  <si>
    <t>电力分区名称</t>
    <phoneticPr fontId="3" type="noConversion"/>
  </si>
  <si>
    <t>所属电力公司</t>
    <phoneticPr fontId="3" type="noConversion"/>
  </si>
  <si>
    <t>名称</t>
    <phoneticPr fontId="3" type="noConversion"/>
  </si>
  <si>
    <t>电压等级（kV）</t>
    <phoneticPr fontId="3" type="noConversion"/>
  </si>
  <si>
    <t>架空/电缆</t>
    <phoneticPr fontId="3" type="noConversion"/>
  </si>
  <si>
    <t>线路长度</t>
    <phoneticPr fontId="3" type="noConversion"/>
  </si>
  <si>
    <t>所属线路</t>
    <phoneticPr fontId="3" type="noConversion"/>
  </si>
  <si>
    <t>所属电力公司</t>
    <phoneticPr fontId="3" type="noConversion"/>
  </si>
  <si>
    <t>县级</t>
    <phoneticPr fontId="3" type="noConversion"/>
  </si>
  <si>
    <t>供电分区类型</t>
    <phoneticPr fontId="3" type="noConversion"/>
  </si>
  <si>
    <t>供电区域分类</t>
    <phoneticPr fontId="3" type="noConversion"/>
  </si>
  <si>
    <t>接线模式</t>
    <phoneticPr fontId="3" type="noConversion"/>
  </si>
  <si>
    <t>三链</t>
    <phoneticPr fontId="3" type="noConversion"/>
  </si>
  <si>
    <t>双链</t>
    <phoneticPr fontId="3" type="noConversion"/>
  </si>
  <si>
    <t>单链</t>
    <phoneticPr fontId="3" type="noConversion"/>
  </si>
  <si>
    <r>
      <t>表</t>
    </r>
    <r>
      <rPr>
        <sz val="10.5"/>
        <color indexed="8"/>
        <rFont val="Times New Roman"/>
        <family val="1"/>
      </rPr>
      <t>3‑</t>
    </r>
    <r>
      <rPr>
        <sz val="10.5"/>
        <color indexed="8"/>
        <rFont val="Times New Roman"/>
        <family val="1"/>
      </rPr>
      <t>7</t>
    </r>
    <r>
      <rPr>
        <sz val="10.5"/>
        <color indexed="8"/>
        <rFont val="Times New Roman"/>
        <family val="1"/>
      </rPr>
      <t xml:space="preserve">  </t>
    </r>
    <r>
      <rPr>
        <sz val="10.5"/>
        <color indexed="8"/>
        <rFont val="Times New Roman"/>
        <family val="1"/>
      </rPr>
      <t>2012</t>
    </r>
    <r>
      <rPr>
        <sz val="10.5"/>
        <color indexed="8"/>
        <rFont val="黑体"/>
        <family val="3"/>
        <charset val="134"/>
      </rPr>
      <t>年</t>
    </r>
    <r>
      <rPr>
        <sz val="10.5"/>
        <color indexed="8"/>
        <rFont val="Times New Roman"/>
        <family val="1"/>
      </rPr>
      <t>XXX</t>
    </r>
    <r>
      <rPr>
        <sz val="10.5"/>
        <color indexed="8"/>
        <rFont val="黑体"/>
        <family val="3"/>
        <charset val="134"/>
      </rPr>
      <t>省（市）</t>
    </r>
    <r>
      <rPr>
        <sz val="10.5"/>
        <color indexed="8"/>
        <rFont val="Times New Roman"/>
        <family val="1"/>
      </rPr>
      <t xml:space="preserve"> 110</t>
    </r>
    <r>
      <rPr>
        <sz val="10.5"/>
        <color indexed="8"/>
        <rFont val="黑体"/>
        <family val="3"/>
        <charset val="134"/>
      </rPr>
      <t>（</t>
    </r>
    <r>
      <rPr>
        <sz val="10.5"/>
        <color indexed="8"/>
        <rFont val="Times New Roman"/>
        <family val="1"/>
      </rPr>
      <t>66</t>
    </r>
    <r>
      <rPr>
        <sz val="10.5"/>
        <color indexed="8"/>
        <rFont val="黑体"/>
        <family val="3"/>
        <charset val="134"/>
      </rPr>
      <t>）</t>
    </r>
    <r>
      <rPr>
        <sz val="10.5"/>
        <color indexed="8"/>
        <rFont val="Times New Roman"/>
        <family val="1"/>
      </rPr>
      <t>kV</t>
    </r>
    <r>
      <rPr>
        <sz val="10.5"/>
        <color indexed="8"/>
        <rFont val="黑体"/>
        <family val="3"/>
        <charset val="134"/>
      </rPr>
      <t>电网结构情况</t>
    </r>
    <phoneticPr fontId="4" type="noConversion"/>
  </si>
  <si>
    <t>电压等级</t>
  </si>
  <si>
    <t>线路总条数（条）</t>
  </si>
  <si>
    <t>链式（条）</t>
  </si>
  <si>
    <t>环网（条）</t>
  </si>
  <si>
    <t>辐射（条）</t>
  </si>
  <si>
    <r>
      <t>（</t>
    </r>
    <r>
      <rPr>
        <sz val="10.5"/>
        <color indexed="8"/>
        <rFont val="Times New Roman"/>
        <family val="1"/>
      </rPr>
      <t>kV</t>
    </r>
    <r>
      <rPr>
        <sz val="10.5"/>
        <color indexed="8"/>
        <rFont val="宋体"/>
        <family val="3"/>
        <charset val="134"/>
      </rPr>
      <t>）</t>
    </r>
  </si>
  <si>
    <t>三链</t>
  </si>
  <si>
    <t>双链</t>
  </si>
  <si>
    <t>单链</t>
  </si>
  <si>
    <t>双环网</t>
  </si>
  <si>
    <t>单环网</t>
  </si>
  <si>
    <t>双辐射</t>
  </si>
  <si>
    <t>单辐射</t>
  </si>
  <si>
    <t>-</t>
    <phoneticPr fontId="4" type="noConversion"/>
  </si>
  <si>
    <t>注：110（66）千伏电网结构包括链式、环网和辐射状结构，不包括变电站的T接和π接方式。</t>
    <phoneticPr fontId="4" type="noConversion"/>
  </si>
  <si>
    <t>双环网</t>
    <phoneticPr fontId="3" type="noConversion"/>
  </si>
  <si>
    <t>单环网</t>
    <phoneticPr fontId="3" type="noConversion"/>
  </si>
  <si>
    <t>双辐射</t>
    <phoneticPr fontId="3" type="noConversion"/>
  </si>
  <si>
    <t>单辐射</t>
    <phoneticPr fontId="3" type="noConversion"/>
  </si>
  <si>
    <t>供电区域分类</t>
    <phoneticPr fontId="3" type="noConversion"/>
  </si>
  <si>
    <r>
      <t>表</t>
    </r>
    <r>
      <rPr>
        <sz val="10.5"/>
        <color indexed="8"/>
        <rFont val="Times New Roman"/>
        <family val="1"/>
      </rPr>
      <t>3‑10  2012</t>
    </r>
    <r>
      <rPr>
        <sz val="10.5"/>
        <color indexed="8"/>
        <rFont val="黑体"/>
        <family val="3"/>
        <charset val="134"/>
      </rPr>
      <t>年</t>
    </r>
    <r>
      <rPr>
        <sz val="10.5"/>
        <color indexed="8"/>
        <rFont val="Times New Roman"/>
        <family val="1"/>
      </rPr>
      <t>XXX</t>
    </r>
    <r>
      <rPr>
        <sz val="10.5"/>
        <color indexed="8"/>
        <rFont val="黑体"/>
        <family val="3"/>
        <charset val="134"/>
      </rPr>
      <t>省（市）</t>
    </r>
    <r>
      <rPr>
        <sz val="10.5"/>
        <color indexed="8"/>
        <rFont val="Times New Roman"/>
        <family val="1"/>
      </rPr>
      <t>35kV</t>
    </r>
    <r>
      <rPr>
        <sz val="10.5"/>
        <color indexed="8"/>
        <rFont val="黑体"/>
        <family val="3"/>
        <charset val="134"/>
      </rPr>
      <t>线路情况</t>
    </r>
    <phoneticPr fontId="4" type="noConversion"/>
  </si>
  <si>
    <r>
      <t>表</t>
    </r>
    <r>
      <rPr>
        <sz val="10.5"/>
        <color indexed="8"/>
        <rFont val="Times New Roman"/>
        <family val="1"/>
      </rPr>
      <t>3‑1</t>
    </r>
    <r>
      <rPr>
        <sz val="10.5"/>
        <color indexed="8"/>
        <rFont val="Times New Roman"/>
        <family val="1"/>
      </rPr>
      <t>1</t>
    </r>
    <r>
      <rPr>
        <sz val="10.5"/>
        <color indexed="8"/>
        <rFont val="Times New Roman"/>
        <family val="1"/>
      </rPr>
      <t xml:space="preserve">  </t>
    </r>
    <r>
      <rPr>
        <sz val="10.5"/>
        <color indexed="8"/>
        <rFont val="Times New Roman"/>
        <family val="1"/>
      </rPr>
      <t>2012</t>
    </r>
    <r>
      <rPr>
        <sz val="10.5"/>
        <color indexed="8"/>
        <rFont val="黑体"/>
        <family val="3"/>
        <charset val="134"/>
      </rPr>
      <t>年</t>
    </r>
    <r>
      <rPr>
        <sz val="10.5"/>
        <color indexed="8"/>
        <rFont val="Times New Roman"/>
        <family val="1"/>
      </rPr>
      <t>XXX</t>
    </r>
    <r>
      <rPr>
        <sz val="10.5"/>
        <color indexed="8"/>
        <rFont val="黑体"/>
        <family val="3"/>
        <charset val="134"/>
      </rPr>
      <t>省（市）</t>
    </r>
    <r>
      <rPr>
        <sz val="10.5"/>
        <color indexed="8"/>
        <rFont val="Times New Roman"/>
        <family val="1"/>
      </rPr>
      <t xml:space="preserve"> 35kV</t>
    </r>
    <r>
      <rPr>
        <sz val="10.5"/>
        <color indexed="8"/>
        <rFont val="黑体"/>
        <family val="3"/>
        <charset val="134"/>
      </rPr>
      <t>电网结构情况</t>
    </r>
    <phoneticPr fontId="4" type="noConversion"/>
  </si>
  <si>
    <t>电压等级（kV）</t>
    <phoneticPr fontId="4" type="noConversion"/>
  </si>
  <si>
    <t>-</t>
    <phoneticPr fontId="4" type="noConversion"/>
  </si>
  <si>
    <t>注：35千伏电网结构包括链式、环网和辐射状结构，不包括变电站的T接和π接方式。</t>
    <phoneticPr fontId="4" type="noConversion"/>
  </si>
  <si>
    <r>
      <t>表</t>
    </r>
    <r>
      <rPr>
        <sz val="10.5"/>
        <color indexed="8"/>
        <rFont val="Times New Roman"/>
        <family val="1"/>
      </rPr>
      <t>3‑1</t>
    </r>
    <r>
      <rPr>
        <sz val="10.5"/>
        <color indexed="8"/>
        <rFont val="Times New Roman"/>
        <family val="1"/>
      </rPr>
      <t>3</t>
    </r>
    <r>
      <rPr>
        <sz val="10.5"/>
        <color indexed="8"/>
        <rFont val="Times New Roman"/>
        <family val="1"/>
      </rPr>
      <t xml:space="preserve">  </t>
    </r>
    <r>
      <rPr>
        <sz val="10.5"/>
        <color indexed="8"/>
        <rFont val="Times New Roman"/>
        <family val="1"/>
      </rPr>
      <t>2012</t>
    </r>
    <r>
      <rPr>
        <sz val="10.5"/>
        <color indexed="8"/>
        <rFont val="黑体"/>
        <family val="3"/>
        <charset val="134"/>
      </rPr>
      <t>年</t>
    </r>
    <r>
      <rPr>
        <sz val="10.5"/>
        <color indexed="8"/>
        <rFont val="Times New Roman"/>
        <family val="1"/>
      </rPr>
      <t>XXX</t>
    </r>
    <r>
      <rPr>
        <sz val="10.5"/>
        <color indexed="8"/>
        <rFont val="黑体"/>
        <family val="3"/>
        <charset val="134"/>
      </rPr>
      <t>省（市）</t>
    </r>
    <r>
      <rPr>
        <sz val="10.5"/>
        <color indexed="8"/>
        <rFont val="Times New Roman"/>
        <family val="1"/>
      </rPr>
      <t>10kV</t>
    </r>
    <r>
      <rPr>
        <sz val="10.5"/>
        <color indexed="8"/>
        <rFont val="黑体"/>
        <family val="3"/>
        <charset val="134"/>
      </rPr>
      <t>电网结构情况</t>
    </r>
    <phoneticPr fontId="4" type="noConversion"/>
  </si>
  <si>
    <r>
      <t>电压等级（</t>
    </r>
    <r>
      <rPr>
        <sz val="10.5"/>
        <color indexed="8"/>
        <rFont val="Times New Roman"/>
        <family val="1"/>
      </rPr>
      <t>kV</t>
    </r>
    <r>
      <rPr>
        <sz val="10.5"/>
        <color indexed="8"/>
        <rFont val="宋体"/>
        <family val="3"/>
        <charset val="134"/>
      </rPr>
      <t>）</t>
    </r>
  </si>
  <si>
    <t>架空网</t>
  </si>
  <si>
    <t>电缆网</t>
  </si>
  <si>
    <t>架空线路条数（条）</t>
  </si>
  <si>
    <t>分段开关总数（台）</t>
  </si>
  <si>
    <t>联络开关数（台）</t>
  </si>
  <si>
    <r>
      <t>多联络比例（</t>
    </r>
    <r>
      <rPr>
        <sz val="10.5"/>
        <color indexed="8"/>
        <rFont val="Times New Roman"/>
        <family val="1"/>
      </rPr>
      <t>%</t>
    </r>
    <r>
      <rPr>
        <sz val="10.5"/>
        <color indexed="8"/>
        <rFont val="宋体"/>
        <family val="3"/>
        <charset val="134"/>
      </rPr>
      <t>）</t>
    </r>
  </si>
  <si>
    <r>
      <t>单联络比例（</t>
    </r>
    <r>
      <rPr>
        <sz val="10.5"/>
        <color indexed="8"/>
        <rFont val="Times New Roman"/>
        <family val="1"/>
      </rPr>
      <t>%</t>
    </r>
    <r>
      <rPr>
        <sz val="10.5"/>
        <color indexed="8"/>
        <rFont val="宋体"/>
        <family val="3"/>
        <charset val="134"/>
      </rPr>
      <t>）</t>
    </r>
  </si>
  <si>
    <r>
      <t>辐射式比例（</t>
    </r>
    <r>
      <rPr>
        <sz val="10.5"/>
        <color indexed="8"/>
        <rFont val="Times New Roman"/>
        <family val="1"/>
      </rPr>
      <t>%</t>
    </r>
    <r>
      <rPr>
        <sz val="10.5"/>
        <color indexed="8"/>
        <rFont val="宋体"/>
        <family val="3"/>
        <charset val="134"/>
      </rPr>
      <t>）</t>
    </r>
  </si>
  <si>
    <t>电缆线路条数（条）</t>
  </si>
  <si>
    <t>分段环网柜（座）</t>
    <phoneticPr fontId="4" type="noConversion"/>
  </si>
  <si>
    <t>联络环网柜（座）</t>
    <phoneticPr fontId="4" type="noConversion"/>
  </si>
  <si>
    <r>
      <t>双环网比例（</t>
    </r>
    <r>
      <rPr>
        <sz val="10.5"/>
        <color indexed="8"/>
        <rFont val="Times New Roman"/>
        <family val="1"/>
      </rPr>
      <t>%</t>
    </r>
    <r>
      <rPr>
        <sz val="10.5"/>
        <color indexed="8"/>
        <rFont val="宋体"/>
        <family val="3"/>
        <charset val="134"/>
      </rPr>
      <t>）</t>
    </r>
  </si>
  <si>
    <r>
      <t>单环网比例（</t>
    </r>
    <r>
      <rPr>
        <sz val="10.5"/>
        <color indexed="8"/>
        <rFont val="Times New Roman"/>
        <family val="1"/>
      </rPr>
      <t>%</t>
    </r>
    <r>
      <rPr>
        <sz val="10.5"/>
        <color indexed="8"/>
        <rFont val="宋体"/>
        <family val="3"/>
        <charset val="134"/>
      </rPr>
      <t>）</t>
    </r>
  </si>
  <si>
    <r>
      <t>双射比例（</t>
    </r>
    <r>
      <rPr>
        <sz val="10.5"/>
        <color indexed="8"/>
        <rFont val="Times New Roman"/>
        <family val="1"/>
      </rPr>
      <t>%</t>
    </r>
    <r>
      <rPr>
        <sz val="10.5"/>
        <color indexed="8"/>
        <rFont val="宋体"/>
        <family val="3"/>
        <charset val="134"/>
      </rPr>
      <t>）</t>
    </r>
  </si>
  <si>
    <r>
      <t>单射比例（</t>
    </r>
    <r>
      <rPr>
        <sz val="10.5"/>
        <color indexed="8"/>
        <rFont val="Times New Roman"/>
        <family val="1"/>
      </rPr>
      <t>%</t>
    </r>
    <r>
      <rPr>
        <sz val="10.5"/>
        <color indexed="8"/>
        <rFont val="宋体"/>
        <family val="3"/>
        <charset val="134"/>
      </rPr>
      <t>）</t>
    </r>
  </si>
  <si>
    <r>
      <t>其他结构比例（</t>
    </r>
    <r>
      <rPr>
        <sz val="10.5"/>
        <color indexed="8"/>
        <rFont val="Times New Roman"/>
        <family val="1"/>
      </rPr>
      <t>%</t>
    </r>
    <r>
      <rPr>
        <sz val="10.5"/>
        <color indexed="8"/>
        <rFont val="宋体"/>
        <family val="3"/>
        <charset val="134"/>
      </rPr>
      <t>）</t>
    </r>
  </si>
  <si>
    <r>
      <t>其中：</t>
    </r>
    <r>
      <rPr>
        <sz val="10.5"/>
        <color indexed="8"/>
        <rFont val="Times New Roman"/>
        <family val="1"/>
      </rPr>
      <t xml:space="preserve">    A+</t>
    </r>
  </si>
  <si>
    <t>多分段单联络</t>
    <phoneticPr fontId="3" type="noConversion"/>
  </si>
  <si>
    <t>多分段适度联络</t>
    <phoneticPr fontId="3" type="noConversion"/>
  </si>
  <si>
    <t>解决方法：数据库中加字段</t>
    <phoneticPr fontId="3" type="noConversion"/>
  </si>
  <si>
    <t>运行时间</t>
    <phoneticPr fontId="3" type="noConversion"/>
  </si>
  <si>
    <t>线路长度</t>
    <phoneticPr fontId="3" type="noConversion"/>
  </si>
  <si>
    <t>所属电力公司</t>
    <phoneticPr fontId="3" type="noConversion"/>
  </si>
  <si>
    <t>接线模式</t>
    <phoneticPr fontId="3" type="noConversion"/>
  </si>
  <si>
    <t>其他</t>
    <phoneticPr fontId="3" type="noConversion"/>
  </si>
  <si>
    <t>线路型号（计算结果）</t>
    <phoneticPr fontId="3" type="noConversion"/>
  </si>
  <si>
    <t>线路型号</t>
  </si>
  <si>
    <t>名称</t>
    <phoneticPr fontId="3" type="noConversion"/>
  </si>
  <si>
    <t>电压等级</t>
    <phoneticPr fontId="3" type="noConversion"/>
  </si>
  <si>
    <t>供电区域分类</t>
    <phoneticPr fontId="3" type="noConversion"/>
  </si>
  <si>
    <t>所属公司</t>
    <phoneticPr fontId="3" type="noConversion"/>
  </si>
  <si>
    <t>设备性质</t>
    <phoneticPr fontId="3" type="noConversion"/>
  </si>
  <si>
    <t>分段</t>
    <phoneticPr fontId="3" type="noConversion"/>
  </si>
  <si>
    <t>联络</t>
    <phoneticPr fontId="3" type="noConversion"/>
  </si>
  <si>
    <t>分段开关总数</t>
    <phoneticPr fontId="3" type="noConversion"/>
  </si>
  <si>
    <t>联络开关总数</t>
    <phoneticPr fontId="3" type="noConversion"/>
  </si>
  <si>
    <t>市辖</t>
    <phoneticPr fontId="3" type="noConversion"/>
  </si>
  <si>
    <t>A+</t>
    <phoneticPr fontId="3" type="noConversion"/>
  </si>
  <si>
    <t>A</t>
    <phoneticPr fontId="3" type="noConversion"/>
  </si>
  <si>
    <t>B</t>
    <phoneticPr fontId="3" type="noConversion"/>
  </si>
  <si>
    <t>C</t>
    <phoneticPr fontId="3" type="noConversion"/>
  </si>
  <si>
    <t>D</t>
    <phoneticPr fontId="3" type="noConversion"/>
  </si>
  <si>
    <t>E</t>
    <phoneticPr fontId="3" type="noConversion"/>
  </si>
  <si>
    <t>10kV</t>
    <phoneticPr fontId="3" type="noConversion"/>
  </si>
  <si>
    <t>分段环网柜总数</t>
    <phoneticPr fontId="3" type="noConversion"/>
  </si>
  <si>
    <t>联络环网柜总数</t>
    <phoneticPr fontId="3" type="noConversion"/>
  </si>
  <si>
    <t xml:space="preserve">注：（1）对于架空电缆混合线路，若架空线路所占长度大于50%，则归为架空线路，下同；
（2）“线路条数”指变电站10千伏侧馈出线条数，下同；
（3）架空网中“辐射式比例”指辐射式线路条数占“线路条数”的比例，其他结构比例定义类似， “辐射式比例”+“单联络比例”+“多联络比例”=100%；
（4）对于架空电缆混合线路，若电缆线路所占长度大于等于50%，则归为电缆线路，下同；
（5）中压电缆网中若存在表中其他结构，请在报告中予以说明，相应数据按照“其他结构”口径计入；
（6）“环网比例”指环网线路占线路条数的比例，其余结构比例的定义类似，“环网比例”+“双射比例”+“单射比例”+“其他结构比例”=100%。
（7）若存在20kV或6kV电压等级，一并统计至10kV数据，下同。
</t>
    <phoneticPr fontId="4" type="noConversion"/>
  </si>
  <si>
    <t>线路名称</t>
    <phoneticPr fontId="3" type="noConversion"/>
  </si>
  <si>
    <t>长度</t>
    <phoneticPr fontId="3" type="noConversion"/>
  </si>
  <si>
    <t>架空线长度</t>
    <phoneticPr fontId="3" type="noConversion"/>
  </si>
  <si>
    <t>电缆线长度</t>
    <phoneticPr fontId="3" type="noConversion"/>
  </si>
  <si>
    <t>架空线长度(清洗)</t>
    <phoneticPr fontId="3" type="noConversion"/>
  </si>
  <si>
    <t>电缆线长度(清洗)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</si>
</sst>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_ "/>
    <numFmt numFmtId="177" formatCode="0_ "/>
  </numFmts>
  <fonts count="10" x14ac:knownFonts="1">
    <font>
      <sz val="11"/>
      <color theme="1"/>
      <name val="宋体"/>
      <family val="2"/>
      <scheme val="minor"/>
    </font>
    <font>
      <sz val="10.5"/>
      <color indexed="8"/>
      <name val="黑体"/>
      <family val="3"/>
      <charset val="134"/>
    </font>
    <font>
      <sz val="10.5"/>
      <color indexed="8"/>
      <name val="Times New Roman"/>
      <family val="1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.5"/>
      <color theme="1"/>
      <name val="宋体"/>
      <family val="3"/>
      <charset val="134"/>
    </font>
    <font>
      <sz val="10.5"/>
      <color indexed="8"/>
      <name val="宋体"/>
      <family val="3"/>
      <charset val="134"/>
    </font>
    <font>
      <sz val="10.5"/>
      <color theme="1"/>
      <name val="Times New Roman"/>
      <family val="1"/>
    </font>
    <font>
      <sz val="10.5"/>
      <color rgb="FF000000"/>
      <name val="Times New Roman"/>
      <family val="1"/>
    </font>
    <font>
      <sz val="10.5"/>
      <color rgb="FF00000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176" fontId="7" fillId="2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 wrapText="1"/>
    </xf>
    <xf numFmtId="0" fontId="7" fillId="0" borderId="1" xfId="0" applyFont="1" applyBorder="1" applyAlignment="1">
      <alignment horizontal="right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top" wrapText="1"/>
    </xf>
    <xf numFmtId="0" fontId="9" fillId="0" borderId="1" xfId="0" applyFont="1" applyBorder="1" applyAlignment="1">
      <alignment horizontal="right" vertical="center" wrapText="1"/>
    </xf>
    <xf numFmtId="0" fontId="8" fillId="0" borderId="1" xfId="0" applyFont="1" applyBorder="1" applyAlignment="1">
      <alignment horizontal="right" vertical="center" wrapText="1"/>
    </xf>
    <xf numFmtId="177" fontId="0" fillId="0" borderId="0" xfId="0" applyNumberFormat="1"/>
    <xf numFmtId="0" fontId="6" fillId="0" borderId="4" xfId="0" applyFont="1" applyBorder="1" applyAlignment="1">
      <alignment horizontal="left" vertical="center" wrapText="1"/>
    </xf>
    <xf numFmtId="0" fontId="6" fillId="0" borderId="5" xfId="0" applyFont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0" fontId="1" fillId="0" borderId="0" xfId="0" applyFont="1" applyAlignment="1" applyProtection="1">
      <alignment horizontal="center" vertical="center"/>
      <protection locked="0"/>
    </xf>
    <xf numFmtId="0" fontId="5" fillId="0" borderId="1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1" fillId="0" borderId="7" xfId="0" applyFont="1" applyBorder="1" applyAlignment="1" applyProtection="1">
      <alignment horizontal="center" vertical="center"/>
      <protection locked="0"/>
    </xf>
    <xf numFmtId="0" fontId="0" fillId="0" borderId="1" xfId="0" applyFont="1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0" borderId="8" xfId="0" applyFont="1" applyFill="1" applyBorder="1" applyAlignment="1">
      <alignment horizontal="left" vertical="center" wrapText="1"/>
    </xf>
    <xf numFmtId="0" fontId="0" fillId="0" borderId="9" xfId="0" applyFont="1" applyFill="1" applyBorder="1" applyAlignment="1">
      <alignment horizontal="left" vertical="center" wrapText="1"/>
    </xf>
    <xf numFmtId="0" fontId="0" fillId="0" borderId="10" xfId="0" applyFont="1" applyFill="1" applyBorder="1" applyAlignment="1">
      <alignment horizontal="left" vertical="center" wrapText="1"/>
    </xf>
    <xf numFmtId="0" fontId="0" fillId="0" borderId="11" xfId="0" applyFont="1" applyFill="1" applyBorder="1" applyAlignment="1">
      <alignment horizontal="left" vertical="center" wrapText="1"/>
    </xf>
    <xf numFmtId="0" fontId="0" fillId="0" borderId="0" xfId="0" applyFont="1" applyFill="1" applyBorder="1" applyAlignment="1">
      <alignment horizontal="left" vertical="center" wrapText="1"/>
    </xf>
    <xf numFmtId="0" fontId="0" fillId="0" borderId="12" xfId="0" applyFont="1" applyFill="1" applyBorder="1" applyAlignment="1">
      <alignment horizontal="left" vertical="center" wrapText="1"/>
    </xf>
    <xf numFmtId="0" fontId="0" fillId="0" borderId="13" xfId="0" applyFont="1" applyFill="1" applyBorder="1" applyAlignment="1">
      <alignment horizontal="left" vertical="center" wrapText="1"/>
    </xf>
    <xf numFmtId="0" fontId="0" fillId="0" borderId="7" xfId="0" applyFont="1" applyFill="1" applyBorder="1" applyAlignment="1">
      <alignment horizontal="left" vertical="center" wrapText="1"/>
    </xf>
    <xf numFmtId="0" fontId="0" fillId="0" borderId="14" xfId="0" applyFont="1" applyFill="1" applyBorder="1" applyAlignment="1">
      <alignment horizontal="left" vertical="center" wrapText="1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552450</xdr:colOff>
      <xdr:row>3</xdr:row>
      <xdr:rowOff>85725</xdr:rowOff>
    </xdr:from>
    <xdr:to>
      <xdr:col>23</xdr:col>
      <xdr:colOff>123450</xdr:colOff>
      <xdr:row>15</xdr:row>
      <xdr:rowOff>104516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68075" y="600075"/>
          <a:ext cx="3000000" cy="2076191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emplate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电动汽车充换站(新投资)"/>
      <sheetName val="电缆终端杆塔(新投资)"/>
      <sheetName val="配变配电室(新投资)"/>
      <sheetName val="配网开关(新投资)"/>
      <sheetName val="开闭所环网柜分枝箱(新投资)"/>
      <sheetName val="分支线(新投资)"/>
      <sheetName val="主干线(新投资）"/>
      <sheetName val="厂站实体（新投资）"/>
      <sheetName val="厂站"/>
      <sheetName val="厂站实体"/>
      <sheetName val="变电站+电源站实体"/>
      <sheetName val="新扩建变电站实体"/>
      <sheetName val="变电站实体"/>
      <sheetName val="新建扩建-变电站内变压器"/>
      <sheetName val="变电站内变压器"/>
      <sheetName val="变压器绕组"/>
      <sheetName val="变压器"/>
      <sheetName val="电力分区"/>
      <sheetName val="新扩建主干线"/>
      <sheetName val="电缆线长度"/>
      <sheetName val="架空线长度"/>
      <sheetName val="主干线"/>
      <sheetName val="主干线（架空）"/>
      <sheetName val="线路最大负荷电流"/>
      <sheetName val="线路（分布电源接入）"/>
      <sheetName val="主干线（分布电源接入）"/>
      <sheetName val="分支线"/>
      <sheetName val="断路器"/>
      <sheetName val="线路"/>
      <sheetName val="改造线路"/>
      <sheetName val="新建线路"/>
      <sheetName val="新扩建线路"/>
      <sheetName val="交流线路段"/>
      <sheetName val="配网开关"/>
      <sheetName val="配网开关1(断路器+负荷开关)"/>
      <sheetName val="开闭所环网柜分支箱"/>
      <sheetName val="配变"/>
      <sheetName val="配变（公司投资）"/>
      <sheetName val="配变配变电室"/>
      <sheetName val="电缆终端杆塔"/>
      <sheetName val="电动汽车充换站"/>
      <sheetName val="开闭所"/>
      <sheetName val="环网柜"/>
      <sheetName val="开闭所、环网柜"/>
      <sheetName val="配网开关（负荷开关+断路器）"/>
      <sheetName val="负荷 "/>
      <sheetName val="历史年总电量负荷表"/>
      <sheetName val="所有线型(字典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2">
          <cell r="A2" t="str">
            <v>分区1</v>
          </cell>
          <cell r="G2" t="str">
            <v>市辖</v>
          </cell>
          <cell r="L2">
            <v>0</v>
          </cell>
        </row>
        <row r="3">
          <cell r="A3" t="str">
            <v>分区2</v>
          </cell>
          <cell r="G3" t="str">
            <v>市辖</v>
          </cell>
          <cell r="L3">
            <v>0</v>
          </cell>
        </row>
        <row r="4">
          <cell r="A4" t="str">
            <v>分区3</v>
          </cell>
          <cell r="G4" t="str">
            <v>县级</v>
          </cell>
          <cell r="L4">
            <v>0</v>
          </cell>
        </row>
        <row r="5">
          <cell r="A5" t="str">
            <v>分区4</v>
          </cell>
          <cell r="G5" t="str">
            <v>市辖</v>
          </cell>
          <cell r="L5">
            <v>0</v>
          </cell>
        </row>
        <row r="6">
          <cell r="A6" t="str">
            <v/>
          </cell>
          <cell r="G6" t="str">
            <v/>
          </cell>
          <cell r="L6" t="str">
            <v/>
          </cell>
        </row>
        <row r="7">
          <cell r="A7" t="str">
            <v/>
          </cell>
          <cell r="G7" t="str">
            <v/>
          </cell>
          <cell r="L7" t="str">
            <v/>
          </cell>
        </row>
        <row r="8">
          <cell r="A8" t="str">
            <v/>
          </cell>
          <cell r="G8" t="str">
            <v/>
          </cell>
          <cell r="L8" t="str">
            <v/>
          </cell>
        </row>
        <row r="9">
          <cell r="A9" t="str">
            <v/>
          </cell>
          <cell r="G9" t="str">
            <v/>
          </cell>
          <cell r="L9" t="str">
            <v/>
          </cell>
        </row>
        <row r="10">
          <cell r="A10" t="str">
            <v/>
          </cell>
          <cell r="G10" t="str">
            <v/>
          </cell>
          <cell r="L10" t="str">
            <v/>
          </cell>
        </row>
        <row r="11">
          <cell r="A11" t="str">
            <v/>
          </cell>
          <cell r="G11" t="str">
            <v/>
          </cell>
          <cell r="L11" t="str">
            <v/>
          </cell>
        </row>
        <row r="12">
          <cell r="A12" t="str">
            <v/>
          </cell>
          <cell r="G12" t="str">
            <v/>
          </cell>
          <cell r="L12" t="str">
            <v/>
          </cell>
        </row>
        <row r="13">
          <cell r="A13" t="str">
            <v/>
          </cell>
          <cell r="G13" t="str">
            <v/>
          </cell>
          <cell r="L13" t="str">
            <v/>
          </cell>
        </row>
        <row r="14">
          <cell r="A14" t="str">
            <v/>
          </cell>
          <cell r="G14" t="str">
            <v/>
          </cell>
          <cell r="L14" t="str">
            <v/>
          </cell>
        </row>
        <row r="15">
          <cell r="A15" t="str">
            <v/>
          </cell>
          <cell r="G15" t="str">
            <v/>
          </cell>
          <cell r="L15" t="str">
            <v/>
          </cell>
        </row>
        <row r="16">
          <cell r="A16" t="str">
            <v/>
          </cell>
          <cell r="G16" t="str">
            <v/>
          </cell>
          <cell r="L16" t="str">
            <v/>
          </cell>
        </row>
        <row r="17">
          <cell r="A17" t="str">
            <v/>
          </cell>
          <cell r="G17" t="str">
            <v/>
          </cell>
          <cell r="L17" t="str">
            <v/>
          </cell>
        </row>
        <row r="18">
          <cell r="A18" t="str">
            <v/>
          </cell>
          <cell r="G18" t="str">
            <v/>
          </cell>
          <cell r="L18" t="str">
            <v/>
          </cell>
        </row>
        <row r="19">
          <cell r="A19" t="str">
            <v/>
          </cell>
          <cell r="G19" t="str">
            <v/>
          </cell>
          <cell r="L19" t="str">
            <v/>
          </cell>
        </row>
        <row r="20">
          <cell r="A20" t="str">
            <v/>
          </cell>
          <cell r="G20" t="str">
            <v/>
          </cell>
          <cell r="L20" t="str">
            <v/>
          </cell>
        </row>
        <row r="21">
          <cell r="A21" t="str">
            <v/>
          </cell>
          <cell r="G21" t="str">
            <v/>
          </cell>
          <cell r="L21" t="str">
            <v/>
          </cell>
        </row>
        <row r="22">
          <cell r="A22" t="str">
            <v/>
          </cell>
          <cell r="G22" t="str">
            <v/>
          </cell>
          <cell r="L22" t="str">
            <v/>
          </cell>
        </row>
        <row r="23">
          <cell r="A23" t="str">
            <v/>
          </cell>
          <cell r="G23" t="str">
            <v/>
          </cell>
          <cell r="L23" t="str">
            <v/>
          </cell>
        </row>
        <row r="24">
          <cell r="A24" t="str">
            <v/>
          </cell>
          <cell r="G24" t="str">
            <v/>
          </cell>
          <cell r="L24" t="str">
            <v/>
          </cell>
        </row>
        <row r="25">
          <cell r="A25" t="str">
            <v/>
          </cell>
          <cell r="G25" t="str">
            <v/>
          </cell>
          <cell r="L25" t="str">
            <v/>
          </cell>
        </row>
        <row r="26">
          <cell r="A26" t="str">
            <v/>
          </cell>
          <cell r="G26" t="str">
            <v/>
          </cell>
          <cell r="L26" t="str">
            <v/>
          </cell>
        </row>
        <row r="27">
          <cell r="A27" t="str">
            <v/>
          </cell>
          <cell r="G27" t="str">
            <v/>
          </cell>
          <cell r="L27" t="str">
            <v/>
          </cell>
        </row>
        <row r="28">
          <cell r="A28" t="str">
            <v/>
          </cell>
          <cell r="G28" t="str">
            <v/>
          </cell>
          <cell r="L28" t="str">
            <v/>
          </cell>
        </row>
        <row r="29">
          <cell r="A29" t="str">
            <v/>
          </cell>
          <cell r="G29" t="str">
            <v/>
          </cell>
          <cell r="L29" t="str">
            <v/>
          </cell>
        </row>
        <row r="30">
          <cell r="A30" t="str">
            <v/>
          </cell>
          <cell r="G30" t="str">
            <v/>
          </cell>
          <cell r="L30" t="str">
            <v/>
          </cell>
        </row>
        <row r="31">
          <cell r="A31" t="str">
            <v/>
          </cell>
          <cell r="G31" t="str">
            <v/>
          </cell>
          <cell r="L31" t="str">
            <v/>
          </cell>
        </row>
        <row r="32">
          <cell r="A32" t="str">
            <v/>
          </cell>
          <cell r="G32" t="str">
            <v/>
          </cell>
          <cell r="L32" t="str">
            <v/>
          </cell>
        </row>
        <row r="33">
          <cell r="A33" t="str">
            <v/>
          </cell>
          <cell r="G33" t="str">
            <v/>
          </cell>
          <cell r="L33" t="str">
            <v/>
          </cell>
        </row>
        <row r="34">
          <cell r="A34" t="str">
            <v/>
          </cell>
          <cell r="G34" t="str">
            <v/>
          </cell>
          <cell r="L34" t="str">
            <v/>
          </cell>
        </row>
        <row r="35">
          <cell r="A35" t="str">
            <v/>
          </cell>
          <cell r="G35" t="str">
            <v/>
          </cell>
          <cell r="L35" t="str">
            <v/>
          </cell>
        </row>
        <row r="36">
          <cell r="A36" t="str">
            <v/>
          </cell>
          <cell r="G36" t="str">
            <v/>
          </cell>
          <cell r="L36" t="str">
            <v/>
          </cell>
        </row>
        <row r="37">
          <cell r="A37" t="str">
            <v/>
          </cell>
          <cell r="G37" t="str">
            <v/>
          </cell>
          <cell r="L37" t="str">
            <v/>
          </cell>
        </row>
        <row r="38">
          <cell r="A38" t="str">
            <v/>
          </cell>
          <cell r="G38" t="str">
            <v/>
          </cell>
          <cell r="L38" t="str">
            <v/>
          </cell>
        </row>
        <row r="39">
          <cell r="A39" t="str">
            <v/>
          </cell>
          <cell r="G39" t="str">
            <v/>
          </cell>
          <cell r="L39" t="str">
            <v/>
          </cell>
        </row>
        <row r="40">
          <cell r="A40" t="str">
            <v/>
          </cell>
          <cell r="G40" t="str">
            <v/>
          </cell>
          <cell r="L40" t="str">
            <v/>
          </cell>
        </row>
        <row r="41">
          <cell r="A41" t="str">
            <v/>
          </cell>
          <cell r="G41" t="str">
            <v/>
          </cell>
          <cell r="L41" t="str">
            <v/>
          </cell>
        </row>
        <row r="42">
          <cell r="A42" t="str">
            <v/>
          </cell>
          <cell r="G42" t="str">
            <v/>
          </cell>
          <cell r="L42" t="str">
            <v/>
          </cell>
        </row>
        <row r="43">
          <cell r="A43" t="str">
            <v/>
          </cell>
          <cell r="G43" t="str">
            <v/>
          </cell>
          <cell r="L43" t="str">
            <v/>
          </cell>
        </row>
        <row r="44">
          <cell r="A44" t="str">
            <v/>
          </cell>
          <cell r="G44" t="str">
            <v/>
          </cell>
          <cell r="L44" t="str">
            <v/>
          </cell>
        </row>
        <row r="45">
          <cell r="A45" t="str">
            <v/>
          </cell>
          <cell r="G45" t="str">
            <v/>
          </cell>
          <cell r="L45" t="str">
            <v/>
          </cell>
        </row>
        <row r="46">
          <cell r="A46" t="str">
            <v/>
          </cell>
          <cell r="G46" t="str">
            <v/>
          </cell>
          <cell r="L46" t="str">
            <v/>
          </cell>
        </row>
        <row r="47">
          <cell r="A47" t="str">
            <v/>
          </cell>
          <cell r="G47" t="str">
            <v/>
          </cell>
          <cell r="L47" t="str">
            <v/>
          </cell>
        </row>
        <row r="48">
          <cell r="A48" t="str">
            <v/>
          </cell>
          <cell r="G48" t="str">
            <v/>
          </cell>
          <cell r="L48" t="str">
            <v/>
          </cell>
        </row>
        <row r="49">
          <cell r="A49" t="str">
            <v/>
          </cell>
          <cell r="G49" t="str">
            <v/>
          </cell>
          <cell r="L49" t="str">
            <v/>
          </cell>
        </row>
        <row r="50">
          <cell r="A50" t="str">
            <v/>
          </cell>
          <cell r="G50" t="str">
            <v/>
          </cell>
          <cell r="L50" t="str">
            <v/>
          </cell>
        </row>
        <row r="51">
          <cell r="A51" t="str">
            <v/>
          </cell>
          <cell r="G51" t="str">
            <v/>
          </cell>
          <cell r="L51" t="str">
            <v/>
          </cell>
        </row>
        <row r="52">
          <cell r="A52" t="str">
            <v/>
          </cell>
          <cell r="G52" t="str">
            <v/>
          </cell>
          <cell r="L52" t="str">
            <v/>
          </cell>
        </row>
        <row r="53">
          <cell r="A53" t="str">
            <v/>
          </cell>
          <cell r="G53" t="str">
            <v/>
          </cell>
          <cell r="L53" t="str">
            <v/>
          </cell>
        </row>
        <row r="54">
          <cell r="A54" t="str">
            <v/>
          </cell>
          <cell r="G54" t="str">
            <v/>
          </cell>
          <cell r="L54" t="str">
            <v/>
          </cell>
        </row>
        <row r="55">
          <cell r="A55" t="str">
            <v/>
          </cell>
          <cell r="G55" t="str">
            <v/>
          </cell>
          <cell r="L55" t="str">
            <v/>
          </cell>
        </row>
        <row r="56">
          <cell r="A56" t="str">
            <v/>
          </cell>
          <cell r="G56" t="str">
            <v/>
          </cell>
          <cell r="L56" t="str">
            <v/>
          </cell>
        </row>
        <row r="57">
          <cell r="A57" t="str">
            <v/>
          </cell>
          <cell r="G57" t="str">
            <v/>
          </cell>
          <cell r="L57" t="str">
            <v/>
          </cell>
        </row>
        <row r="58">
          <cell r="A58" t="str">
            <v/>
          </cell>
          <cell r="G58" t="str">
            <v/>
          </cell>
          <cell r="L58" t="str">
            <v/>
          </cell>
        </row>
        <row r="59">
          <cell r="A59" t="str">
            <v/>
          </cell>
          <cell r="G59" t="str">
            <v/>
          </cell>
          <cell r="L59" t="str">
            <v/>
          </cell>
        </row>
        <row r="60">
          <cell r="A60" t="str">
            <v/>
          </cell>
          <cell r="G60" t="str">
            <v/>
          </cell>
          <cell r="L60" t="str">
            <v/>
          </cell>
        </row>
        <row r="61">
          <cell r="A61" t="str">
            <v/>
          </cell>
          <cell r="G61" t="str">
            <v/>
          </cell>
          <cell r="L61" t="str">
            <v/>
          </cell>
        </row>
        <row r="62">
          <cell r="A62" t="str">
            <v/>
          </cell>
          <cell r="G62" t="str">
            <v/>
          </cell>
          <cell r="L62" t="str">
            <v/>
          </cell>
        </row>
        <row r="63">
          <cell r="A63" t="str">
            <v/>
          </cell>
          <cell r="G63" t="str">
            <v/>
          </cell>
          <cell r="L63" t="str">
            <v/>
          </cell>
        </row>
        <row r="64">
          <cell r="A64" t="str">
            <v/>
          </cell>
          <cell r="G64" t="str">
            <v/>
          </cell>
          <cell r="L64" t="str">
            <v/>
          </cell>
        </row>
        <row r="65">
          <cell r="A65" t="str">
            <v/>
          </cell>
          <cell r="G65" t="str">
            <v/>
          </cell>
          <cell r="L65" t="str">
            <v/>
          </cell>
        </row>
        <row r="66">
          <cell r="A66" t="str">
            <v/>
          </cell>
          <cell r="G66" t="str">
            <v/>
          </cell>
          <cell r="L66" t="str">
            <v/>
          </cell>
        </row>
        <row r="67">
          <cell r="A67" t="str">
            <v/>
          </cell>
          <cell r="G67" t="str">
            <v/>
          </cell>
          <cell r="L67" t="str">
            <v/>
          </cell>
        </row>
        <row r="68">
          <cell r="A68" t="str">
            <v/>
          </cell>
          <cell r="G68" t="str">
            <v/>
          </cell>
          <cell r="L68" t="str">
            <v/>
          </cell>
        </row>
        <row r="69">
          <cell r="A69" t="str">
            <v/>
          </cell>
          <cell r="G69" t="str">
            <v/>
          </cell>
          <cell r="L69" t="str">
            <v/>
          </cell>
        </row>
        <row r="70">
          <cell r="A70" t="str">
            <v/>
          </cell>
          <cell r="G70" t="str">
            <v/>
          </cell>
          <cell r="L70" t="str">
            <v/>
          </cell>
        </row>
        <row r="71">
          <cell r="A71" t="str">
            <v/>
          </cell>
          <cell r="G71" t="str">
            <v/>
          </cell>
          <cell r="L71" t="str">
            <v/>
          </cell>
        </row>
        <row r="72">
          <cell r="A72" t="str">
            <v/>
          </cell>
          <cell r="G72" t="str">
            <v/>
          </cell>
          <cell r="L72" t="str">
            <v/>
          </cell>
        </row>
        <row r="73">
          <cell r="A73" t="str">
            <v/>
          </cell>
          <cell r="G73" t="str">
            <v/>
          </cell>
          <cell r="L73" t="str">
            <v/>
          </cell>
        </row>
        <row r="74">
          <cell r="A74" t="str">
            <v/>
          </cell>
          <cell r="G74" t="str">
            <v/>
          </cell>
          <cell r="L74" t="str">
            <v/>
          </cell>
        </row>
        <row r="75">
          <cell r="A75" t="str">
            <v/>
          </cell>
          <cell r="G75" t="str">
            <v/>
          </cell>
          <cell r="L75" t="str">
            <v/>
          </cell>
        </row>
        <row r="76">
          <cell r="A76" t="str">
            <v/>
          </cell>
          <cell r="G76" t="str">
            <v/>
          </cell>
          <cell r="L76" t="str">
            <v/>
          </cell>
        </row>
        <row r="77">
          <cell r="A77" t="str">
            <v/>
          </cell>
          <cell r="G77" t="str">
            <v/>
          </cell>
          <cell r="L77" t="str">
            <v/>
          </cell>
        </row>
        <row r="78">
          <cell r="A78" t="str">
            <v/>
          </cell>
          <cell r="G78" t="str">
            <v/>
          </cell>
          <cell r="L78" t="str">
            <v/>
          </cell>
        </row>
        <row r="79">
          <cell r="A79" t="str">
            <v/>
          </cell>
          <cell r="G79" t="str">
            <v/>
          </cell>
          <cell r="L79" t="str">
            <v/>
          </cell>
        </row>
        <row r="80">
          <cell r="A80" t="str">
            <v/>
          </cell>
          <cell r="G80" t="str">
            <v/>
          </cell>
          <cell r="L80" t="str">
            <v/>
          </cell>
        </row>
        <row r="81">
          <cell r="A81" t="str">
            <v/>
          </cell>
          <cell r="G81" t="str">
            <v/>
          </cell>
          <cell r="L81" t="str">
            <v/>
          </cell>
        </row>
        <row r="82">
          <cell r="A82" t="str">
            <v/>
          </cell>
          <cell r="G82" t="str">
            <v/>
          </cell>
          <cell r="L82" t="str">
            <v/>
          </cell>
        </row>
        <row r="83">
          <cell r="A83" t="str">
            <v/>
          </cell>
          <cell r="G83" t="str">
            <v/>
          </cell>
          <cell r="L83" t="str">
            <v/>
          </cell>
        </row>
        <row r="84">
          <cell r="A84" t="str">
            <v/>
          </cell>
          <cell r="G84" t="str">
            <v/>
          </cell>
          <cell r="L84" t="str">
            <v/>
          </cell>
        </row>
        <row r="85">
          <cell r="A85" t="str">
            <v/>
          </cell>
          <cell r="G85" t="str">
            <v/>
          </cell>
          <cell r="L85" t="str">
            <v/>
          </cell>
        </row>
        <row r="86">
          <cell r="A86" t="str">
            <v/>
          </cell>
          <cell r="G86" t="str">
            <v/>
          </cell>
          <cell r="L86" t="str">
            <v/>
          </cell>
        </row>
        <row r="87">
          <cell r="A87" t="str">
            <v/>
          </cell>
          <cell r="G87" t="str">
            <v/>
          </cell>
          <cell r="L87" t="str">
            <v/>
          </cell>
        </row>
        <row r="88">
          <cell r="A88" t="str">
            <v/>
          </cell>
          <cell r="G88" t="str">
            <v/>
          </cell>
          <cell r="L88" t="str">
            <v/>
          </cell>
        </row>
        <row r="89">
          <cell r="A89" t="str">
            <v/>
          </cell>
          <cell r="G89" t="str">
            <v/>
          </cell>
          <cell r="L89" t="str">
            <v/>
          </cell>
        </row>
        <row r="90">
          <cell r="A90" t="str">
            <v/>
          </cell>
          <cell r="G90" t="str">
            <v/>
          </cell>
          <cell r="L90" t="str">
            <v/>
          </cell>
        </row>
        <row r="91">
          <cell r="A91" t="str">
            <v/>
          </cell>
          <cell r="G91" t="str">
            <v/>
          </cell>
          <cell r="L91" t="str">
            <v/>
          </cell>
        </row>
        <row r="92">
          <cell r="A92" t="str">
            <v/>
          </cell>
          <cell r="G92" t="str">
            <v/>
          </cell>
          <cell r="L92" t="str">
            <v/>
          </cell>
        </row>
        <row r="93">
          <cell r="A93" t="str">
            <v/>
          </cell>
          <cell r="G93" t="str">
            <v/>
          </cell>
          <cell r="L93" t="str">
            <v/>
          </cell>
        </row>
        <row r="94">
          <cell r="A94" t="str">
            <v/>
          </cell>
          <cell r="G94" t="str">
            <v/>
          </cell>
          <cell r="L94" t="str">
            <v/>
          </cell>
        </row>
        <row r="95">
          <cell r="A95" t="str">
            <v/>
          </cell>
          <cell r="G95" t="str">
            <v/>
          </cell>
          <cell r="L95" t="str">
            <v/>
          </cell>
        </row>
        <row r="96">
          <cell r="A96" t="str">
            <v/>
          </cell>
          <cell r="G96" t="str">
            <v/>
          </cell>
          <cell r="L96" t="str">
            <v/>
          </cell>
        </row>
        <row r="97">
          <cell r="A97" t="str">
            <v/>
          </cell>
          <cell r="G97" t="str">
            <v/>
          </cell>
          <cell r="L97" t="str">
            <v/>
          </cell>
        </row>
        <row r="98">
          <cell r="A98" t="str">
            <v/>
          </cell>
          <cell r="G98" t="str">
            <v/>
          </cell>
          <cell r="L98" t="str">
            <v/>
          </cell>
        </row>
        <row r="99">
          <cell r="A99" t="str">
            <v/>
          </cell>
          <cell r="G99" t="str">
            <v/>
          </cell>
          <cell r="L99" t="str">
            <v/>
          </cell>
        </row>
        <row r="100">
          <cell r="A100" t="str">
            <v/>
          </cell>
          <cell r="G100" t="str">
            <v/>
          </cell>
          <cell r="L100" t="str">
            <v/>
          </cell>
        </row>
        <row r="101">
          <cell r="A101" t="str">
            <v/>
          </cell>
          <cell r="G101" t="str">
            <v/>
          </cell>
          <cell r="L101" t="str">
            <v/>
          </cell>
        </row>
        <row r="102">
          <cell r="A102" t="str">
            <v/>
          </cell>
          <cell r="G102" t="str">
            <v/>
          </cell>
          <cell r="L102" t="str">
            <v/>
          </cell>
        </row>
        <row r="103">
          <cell r="A103" t="str">
            <v/>
          </cell>
          <cell r="G103" t="str">
            <v/>
          </cell>
          <cell r="L103" t="str">
            <v/>
          </cell>
        </row>
        <row r="104">
          <cell r="A104" t="str">
            <v/>
          </cell>
          <cell r="G104" t="str">
            <v/>
          </cell>
          <cell r="L104" t="str">
            <v/>
          </cell>
        </row>
        <row r="105">
          <cell r="A105" t="str">
            <v/>
          </cell>
          <cell r="G105" t="str">
            <v/>
          </cell>
          <cell r="L105" t="str">
            <v/>
          </cell>
        </row>
        <row r="106">
          <cell r="A106" t="str">
            <v/>
          </cell>
          <cell r="G106" t="str">
            <v/>
          </cell>
          <cell r="L106" t="str">
            <v/>
          </cell>
        </row>
        <row r="107">
          <cell r="A107" t="str">
            <v/>
          </cell>
          <cell r="G107" t="str">
            <v/>
          </cell>
          <cell r="L107" t="str">
            <v/>
          </cell>
        </row>
        <row r="108">
          <cell r="A108" t="str">
            <v/>
          </cell>
          <cell r="G108" t="str">
            <v/>
          </cell>
          <cell r="L108" t="str">
            <v/>
          </cell>
        </row>
        <row r="109">
          <cell r="A109" t="str">
            <v/>
          </cell>
          <cell r="G109" t="str">
            <v/>
          </cell>
          <cell r="L109" t="str">
            <v/>
          </cell>
        </row>
        <row r="110">
          <cell r="A110" t="str">
            <v/>
          </cell>
          <cell r="G110" t="str">
            <v/>
          </cell>
          <cell r="L110" t="str">
            <v/>
          </cell>
        </row>
        <row r="111">
          <cell r="A111" t="str">
            <v/>
          </cell>
          <cell r="G111" t="str">
            <v/>
          </cell>
          <cell r="L111" t="str">
            <v/>
          </cell>
        </row>
        <row r="112">
          <cell r="A112" t="str">
            <v/>
          </cell>
          <cell r="G112" t="str">
            <v/>
          </cell>
          <cell r="L112" t="str">
            <v/>
          </cell>
        </row>
        <row r="113">
          <cell r="A113" t="str">
            <v/>
          </cell>
          <cell r="G113" t="str">
            <v/>
          </cell>
          <cell r="L113" t="str">
            <v/>
          </cell>
        </row>
        <row r="114">
          <cell r="A114" t="str">
            <v/>
          </cell>
          <cell r="G114" t="str">
            <v/>
          </cell>
          <cell r="L114" t="str">
            <v/>
          </cell>
        </row>
        <row r="115">
          <cell r="A115" t="str">
            <v/>
          </cell>
          <cell r="G115" t="str">
            <v/>
          </cell>
          <cell r="L115" t="str">
            <v/>
          </cell>
        </row>
        <row r="116">
          <cell r="A116" t="str">
            <v/>
          </cell>
          <cell r="G116" t="str">
            <v/>
          </cell>
          <cell r="L116" t="str">
            <v/>
          </cell>
        </row>
        <row r="117">
          <cell r="A117" t="str">
            <v/>
          </cell>
          <cell r="G117" t="str">
            <v/>
          </cell>
          <cell r="L117" t="str">
            <v/>
          </cell>
        </row>
        <row r="118">
          <cell r="A118" t="str">
            <v/>
          </cell>
          <cell r="G118" t="str">
            <v/>
          </cell>
          <cell r="L118" t="str">
            <v/>
          </cell>
        </row>
        <row r="119">
          <cell r="A119" t="str">
            <v/>
          </cell>
          <cell r="G119" t="str">
            <v/>
          </cell>
          <cell r="L119" t="str">
            <v/>
          </cell>
        </row>
        <row r="120">
          <cell r="A120" t="str">
            <v/>
          </cell>
          <cell r="G120" t="str">
            <v/>
          </cell>
          <cell r="L120" t="str">
            <v/>
          </cell>
        </row>
        <row r="121">
          <cell r="A121" t="str">
            <v/>
          </cell>
          <cell r="G121" t="str">
            <v/>
          </cell>
          <cell r="L121" t="str">
            <v/>
          </cell>
        </row>
        <row r="122">
          <cell r="A122" t="str">
            <v/>
          </cell>
          <cell r="G122" t="str">
            <v/>
          </cell>
          <cell r="L122" t="str">
            <v/>
          </cell>
        </row>
        <row r="123">
          <cell r="A123" t="str">
            <v/>
          </cell>
          <cell r="G123" t="str">
            <v/>
          </cell>
          <cell r="L123" t="str">
            <v/>
          </cell>
        </row>
        <row r="124">
          <cell r="A124" t="str">
            <v/>
          </cell>
          <cell r="G124" t="str">
            <v/>
          </cell>
          <cell r="L124" t="str">
            <v/>
          </cell>
        </row>
        <row r="125">
          <cell r="A125" t="str">
            <v/>
          </cell>
          <cell r="G125" t="str">
            <v/>
          </cell>
          <cell r="L125" t="str">
            <v/>
          </cell>
        </row>
        <row r="126">
          <cell r="A126" t="str">
            <v/>
          </cell>
          <cell r="G126" t="str">
            <v/>
          </cell>
          <cell r="L126" t="str">
            <v/>
          </cell>
        </row>
        <row r="127">
          <cell r="A127" t="str">
            <v/>
          </cell>
          <cell r="G127" t="str">
            <v/>
          </cell>
          <cell r="L127" t="str">
            <v/>
          </cell>
        </row>
        <row r="128">
          <cell r="A128" t="str">
            <v/>
          </cell>
          <cell r="G128" t="str">
            <v/>
          </cell>
          <cell r="L128" t="str">
            <v/>
          </cell>
        </row>
        <row r="129">
          <cell r="A129" t="str">
            <v/>
          </cell>
          <cell r="G129" t="str">
            <v/>
          </cell>
          <cell r="L129" t="str">
            <v/>
          </cell>
        </row>
        <row r="130">
          <cell r="A130" t="str">
            <v/>
          </cell>
          <cell r="G130" t="str">
            <v/>
          </cell>
          <cell r="L130" t="str">
            <v/>
          </cell>
        </row>
        <row r="131">
          <cell r="A131" t="str">
            <v/>
          </cell>
          <cell r="G131" t="str">
            <v/>
          </cell>
          <cell r="L131" t="str">
            <v/>
          </cell>
        </row>
        <row r="132">
          <cell r="A132" t="str">
            <v/>
          </cell>
          <cell r="G132" t="str">
            <v/>
          </cell>
          <cell r="L132" t="str">
            <v/>
          </cell>
        </row>
        <row r="133">
          <cell r="A133" t="str">
            <v/>
          </cell>
          <cell r="G133" t="str">
            <v/>
          </cell>
          <cell r="L133" t="str">
            <v/>
          </cell>
        </row>
        <row r="134">
          <cell r="A134" t="str">
            <v/>
          </cell>
          <cell r="G134" t="str">
            <v/>
          </cell>
          <cell r="L134" t="str">
            <v/>
          </cell>
        </row>
        <row r="135">
          <cell r="A135" t="str">
            <v/>
          </cell>
          <cell r="G135" t="str">
            <v/>
          </cell>
          <cell r="L135" t="str">
            <v/>
          </cell>
        </row>
        <row r="136">
          <cell r="A136" t="str">
            <v/>
          </cell>
          <cell r="G136" t="str">
            <v/>
          </cell>
          <cell r="L136" t="str">
            <v/>
          </cell>
        </row>
        <row r="137">
          <cell r="A137" t="str">
            <v/>
          </cell>
          <cell r="G137" t="str">
            <v/>
          </cell>
          <cell r="L137" t="str">
            <v/>
          </cell>
        </row>
        <row r="138">
          <cell r="A138" t="str">
            <v/>
          </cell>
          <cell r="G138" t="str">
            <v/>
          </cell>
          <cell r="L138" t="str">
            <v/>
          </cell>
        </row>
        <row r="139">
          <cell r="A139" t="str">
            <v/>
          </cell>
          <cell r="G139" t="str">
            <v/>
          </cell>
          <cell r="L139" t="str">
            <v/>
          </cell>
        </row>
        <row r="140">
          <cell r="A140" t="str">
            <v/>
          </cell>
          <cell r="G140" t="str">
            <v/>
          </cell>
          <cell r="L140" t="str">
            <v/>
          </cell>
        </row>
        <row r="141">
          <cell r="A141" t="str">
            <v/>
          </cell>
          <cell r="G141" t="str">
            <v/>
          </cell>
          <cell r="L141" t="str">
            <v/>
          </cell>
        </row>
        <row r="142">
          <cell r="A142" t="str">
            <v/>
          </cell>
          <cell r="G142" t="str">
            <v/>
          </cell>
          <cell r="L142" t="str">
            <v/>
          </cell>
        </row>
        <row r="143">
          <cell r="A143" t="str">
            <v/>
          </cell>
          <cell r="G143" t="str">
            <v/>
          </cell>
          <cell r="L143" t="str">
            <v/>
          </cell>
        </row>
        <row r="144">
          <cell r="A144" t="str">
            <v/>
          </cell>
          <cell r="G144" t="str">
            <v/>
          </cell>
          <cell r="L144" t="str">
            <v/>
          </cell>
        </row>
        <row r="145">
          <cell r="A145" t="str">
            <v/>
          </cell>
          <cell r="G145" t="str">
            <v/>
          </cell>
          <cell r="L145" t="str">
            <v/>
          </cell>
        </row>
        <row r="146">
          <cell r="A146" t="str">
            <v/>
          </cell>
          <cell r="G146" t="str">
            <v/>
          </cell>
          <cell r="L146" t="str">
            <v/>
          </cell>
        </row>
        <row r="147">
          <cell r="A147" t="str">
            <v/>
          </cell>
          <cell r="G147" t="str">
            <v/>
          </cell>
          <cell r="L147" t="str">
            <v/>
          </cell>
        </row>
        <row r="148">
          <cell r="A148" t="str">
            <v/>
          </cell>
          <cell r="G148" t="str">
            <v/>
          </cell>
          <cell r="L148" t="str">
            <v/>
          </cell>
        </row>
        <row r="149">
          <cell r="A149" t="str">
            <v/>
          </cell>
          <cell r="G149" t="str">
            <v/>
          </cell>
          <cell r="L149" t="str">
            <v/>
          </cell>
        </row>
        <row r="150">
          <cell r="A150" t="str">
            <v/>
          </cell>
          <cell r="G150" t="str">
            <v/>
          </cell>
          <cell r="L150" t="str">
            <v/>
          </cell>
        </row>
        <row r="151">
          <cell r="A151" t="str">
            <v/>
          </cell>
          <cell r="G151" t="str">
            <v/>
          </cell>
          <cell r="L151" t="str">
            <v/>
          </cell>
        </row>
        <row r="152">
          <cell r="A152" t="str">
            <v/>
          </cell>
          <cell r="G152" t="str">
            <v/>
          </cell>
          <cell r="L152" t="str">
            <v/>
          </cell>
        </row>
        <row r="153">
          <cell r="A153" t="str">
            <v/>
          </cell>
          <cell r="G153" t="str">
            <v/>
          </cell>
          <cell r="L153" t="str">
            <v/>
          </cell>
        </row>
        <row r="154">
          <cell r="A154" t="str">
            <v/>
          </cell>
          <cell r="G154" t="str">
            <v/>
          </cell>
          <cell r="L154" t="str">
            <v/>
          </cell>
        </row>
        <row r="155">
          <cell r="A155" t="str">
            <v/>
          </cell>
          <cell r="G155" t="str">
            <v/>
          </cell>
          <cell r="L155" t="str">
            <v/>
          </cell>
        </row>
        <row r="156">
          <cell r="A156" t="str">
            <v/>
          </cell>
          <cell r="G156" t="str">
            <v/>
          </cell>
          <cell r="L156" t="str">
            <v/>
          </cell>
        </row>
        <row r="157">
          <cell r="A157" t="str">
            <v/>
          </cell>
          <cell r="G157" t="str">
            <v/>
          </cell>
          <cell r="L157" t="str">
            <v/>
          </cell>
        </row>
        <row r="158">
          <cell r="A158" t="str">
            <v/>
          </cell>
          <cell r="G158" t="str">
            <v/>
          </cell>
          <cell r="L158" t="str">
            <v/>
          </cell>
        </row>
        <row r="159">
          <cell r="A159" t="str">
            <v/>
          </cell>
          <cell r="G159" t="str">
            <v/>
          </cell>
          <cell r="L159" t="str">
            <v/>
          </cell>
        </row>
        <row r="160">
          <cell r="A160" t="str">
            <v/>
          </cell>
          <cell r="G160" t="str">
            <v/>
          </cell>
          <cell r="L160" t="str">
            <v/>
          </cell>
        </row>
        <row r="161">
          <cell r="A161" t="str">
            <v/>
          </cell>
          <cell r="G161" t="str">
            <v/>
          </cell>
          <cell r="L161" t="str">
            <v/>
          </cell>
        </row>
        <row r="162">
          <cell r="A162" t="str">
            <v/>
          </cell>
          <cell r="G162" t="str">
            <v/>
          </cell>
          <cell r="L162" t="str">
            <v/>
          </cell>
        </row>
        <row r="163">
          <cell r="A163" t="str">
            <v/>
          </cell>
          <cell r="G163" t="str">
            <v/>
          </cell>
          <cell r="L163" t="str">
            <v/>
          </cell>
        </row>
        <row r="164">
          <cell r="A164" t="str">
            <v/>
          </cell>
          <cell r="G164" t="str">
            <v/>
          </cell>
          <cell r="L164" t="str">
            <v/>
          </cell>
        </row>
        <row r="165">
          <cell r="A165" t="str">
            <v/>
          </cell>
          <cell r="G165" t="str">
            <v/>
          </cell>
          <cell r="L165" t="str">
            <v/>
          </cell>
        </row>
        <row r="166">
          <cell r="A166" t="str">
            <v/>
          </cell>
          <cell r="G166" t="str">
            <v/>
          </cell>
          <cell r="L166" t="str">
            <v/>
          </cell>
        </row>
        <row r="167">
          <cell r="A167" t="str">
            <v/>
          </cell>
          <cell r="G167" t="str">
            <v/>
          </cell>
          <cell r="L167" t="str">
            <v/>
          </cell>
        </row>
        <row r="168">
          <cell r="A168" t="str">
            <v/>
          </cell>
          <cell r="G168" t="str">
            <v/>
          </cell>
          <cell r="L168" t="str">
            <v/>
          </cell>
        </row>
        <row r="169">
          <cell r="A169" t="str">
            <v/>
          </cell>
          <cell r="G169" t="str">
            <v/>
          </cell>
          <cell r="L169" t="str">
            <v/>
          </cell>
        </row>
        <row r="170">
          <cell r="A170" t="str">
            <v/>
          </cell>
          <cell r="G170" t="str">
            <v/>
          </cell>
          <cell r="L170" t="str">
            <v/>
          </cell>
        </row>
        <row r="171">
          <cell r="A171" t="str">
            <v/>
          </cell>
          <cell r="G171" t="str">
            <v/>
          </cell>
          <cell r="L171" t="str">
            <v/>
          </cell>
        </row>
        <row r="172">
          <cell r="A172" t="str">
            <v/>
          </cell>
          <cell r="G172" t="str">
            <v/>
          </cell>
          <cell r="L172" t="str">
            <v/>
          </cell>
        </row>
        <row r="173">
          <cell r="A173" t="str">
            <v/>
          </cell>
          <cell r="G173" t="str">
            <v/>
          </cell>
          <cell r="L173" t="str">
            <v/>
          </cell>
        </row>
        <row r="174">
          <cell r="A174" t="str">
            <v/>
          </cell>
          <cell r="G174" t="str">
            <v/>
          </cell>
          <cell r="L174" t="str">
            <v/>
          </cell>
        </row>
        <row r="175">
          <cell r="A175" t="str">
            <v/>
          </cell>
          <cell r="G175" t="str">
            <v/>
          </cell>
          <cell r="L175" t="str">
            <v/>
          </cell>
        </row>
        <row r="176">
          <cell r="A176" t="str">
            <v/>
          </cell>
          <cell r="G176" t="str">
            <v/>
          </cell>
          <cell r="L176" t="str">
            <v/>
          </cell>
        </row>
        <row r="177">
          <cell r="A177" t="str">
            <v/>
          </cell>
          <cell r="G177" t="str">
            <v/>
          </cell>
          <cell r="L177" t="str">
            <v/>
          </cell>
        </row>
        <row r="178">
          <cell r="A178" t="str">
            <v/>
          </cell>
          <cell r="G178" t="str">
            <v/>
          </cell>
          <cell r="L178" t="str">
            <v/>
          </cell>
        </row>
        <row r="179">
          <cell r="A179" t="str">
            <v/>
          </cell>
          <cell r="G179" t="str">
            <v/>
          </cell>
          <cell r="L179" t="str">
            <v/>
          </cell>
        </row>
        <row r="180">
          <cell r="A180" t="str">
            <v/>
          </cell>
          <cell r="G180" t="str">
            <v/>
          </cell>
          <cell r="L180" t="str">
            <v/>
          </cell>
        </row>
        <row r="181">
          <cell r="A181" t="str">
            <v/>
          </cell>
          <cell r="G181" t="str">
            <v/>
          </cell>
          <cell r="L181" t="str">
            <v/>
          </cell>
        </row>
        <row r="182">
          <cell r="A182" t="str">
            <v/>
          </cell>
          <cell r="G182" t="str">
            <v/>
          </cell>
          <cell r="L182" t="str">
            <v/>
          </cell>
        </row>
        <row r="183">
          <cell r="A183" t="str">
            <v/>
          </cell>
          <cell r="G183" t="str">
            <v/>
          </cell>
          <cell r="L183" t="str">
            <v/>
          </cell>
        </row>
        <row r="184">
          <cell r="A184" t="str">
            <v/>
          </cell>
          <cell r="G184" t="str">
            <v/>
          </cell>
          <cell r="L184" t="str">
            <v/>
          </cell>
        </row>
        <row r="185">
          <cell r="A185" t="str">
            <v/>
          </cell>
          <cell r="G185" t="str">
            <v/>
          </cell>
          <cell r="L185" t="str">
            <v/>
          </cell>
        </row>
        <row r="186">
          <cell r="A186" t="str">
            <v/>
          </cell>
          <cell r="G186" t="str">
            <v/>
          </cell>
          <cell r="L186" t="str">
            <v/>
          </cell>
        </row>
        <row r="187">
          <cell r="A187" t="str">
            <v/>
          </cell>
          <cell r="G187" t="str">
            <v/>
          </cell>
          <cell r="L187" t="str">
            <v/>
          </cell>
        </row>
        <row r="188">
          <cell r="A188" t="str">
            <v/>
          </cell>
          <cell r="G188" t="str">
            <v/>
          </cell>
          <cell r="L188" t="str">
            <v/>
          </cell>
        </row>
        <row r="189">
          <cell r="A189" t="str">
            <v/>
          </cell>
          <cell r="G189" t="str">
            <v/>
          </cell>
          <cell r="L189" t="str">
            <v/>
          </cell>
        </row>
        <row r="190">
          <cell r="A190" t="str">
            <v/>
          </cell>
          <cell r="G190" t="str">
            <v/>
          </cell>
          <cell r="L190" t="str">
            <v/>
          </cell>
        </row>
        <row r="191">
          <cell r="A191" t="str">
            <v/>
          </cell>
          <cell r="G191" t="str">
            <v/>
          </cell>
          <cell r="L191" t="str">
            <v/>
          </cell>
        </row>
        <row r="192">
          <cell r="A192" t="str">
            <v/>
          </cell>
          <cell r="G192" t="str">
            <v/>
          </cell>
          <cell r="L192" t="str">
            <v/>
          </cell>
        </row>
        <row r="193">
          <cell r="A193" t="str">
            <v/>
          </cell>
          <cell r="G193" t="str">
            <v/>
          </cell>
          <cell r="L193" t="str">
            <v/>
          </cell>
        </row>
        <row r="194">
          <cell r="A194" t="str">
            <v/>
          </cell>
          <cell r="G194" t="str">
            <v/>
          </cell>
          <cell r="L194" t="str">
            <v/>
          </cell>
        </row>
        <row r="195">
          <cell r="A195" t="str">
            <v/>
          </cell>
          <cell r="G195" t="str">
            <v/>
          </cell>
          <cell r="L195" t="str">
            <v/>
          </cell>
        </row>
        <row r="196">
          <cell r="A196" t="str">
            <v/>
          </cell>
          <cell r="G196" t="str">
            <v/>
          </cell>
          <cell r="L196" t="str">
            <v/>
          </cell>
        </row>
        <row r="197">
          <cell r="A197" t="str">
            <v/>
          </cell>
          <cell r="G197" t="str">
            <v/>
          </cell>
          <cell r="L197" t="str">
            <v/>
          </cell>
        </row>
        <row r="198">
          <cell r="A198" t="str">
            <v/>
          </cell>
          <cell r="G198" t="str">
            <v/>
          </cell>
          <cell r="L198" t="str">
            <v/>
          </cell>
        </row>
        <row r="199">
          <cell r="A199" t="str">
            <v/>
          </cell>
          <cell r="G199" t="str">
            <v/>
          </cell>
          <cell r="L199" t="str">
            <v/>
          </cell>
        </row>
        <row r="200">
          <cell r="A200" t="str">
            <v/>
          </cell>
          <cell r="G200" t="str">
            <v/>
          </cell>
          <cell r="L200" t="str">
            <v/>
          </cell>
        </row>
      </sheetData>
      <sheetData sheetId="18"/>
      <sheetData sheetId="19">
        <row r="2">
          <cell r="A2" t="str">
            <v>118东捌线</v>
          </cell>
          <cell r="B2" t="str">
            <v>1.016223</v>
          </cell>
        </row>
        <row r="3">
          <cell r="A3" t="str">
            <v>123公叁线</v>
          </cell>
          <cell r="B3" t="str">
            <v>0.738882</v>
          </cell>
        </row>
        <row r="4">
          <cell r="A4" t="str">
            <v>124公肆线</v>
          </cell>
          <cell r="B4" t="str">
            <v>0.002276</v>
          </cell>
        </row>
        <row r="5">
          <cell r="A5" t="str">
            <v>125公伍线</v>
          </cell>
          <cell r="B5" t="str">
            <v>1.908277</v>
          </cell>
        </row>
        <row r="6">
          <cell r="A6" t="str">
            <v>126公陆线</v>
          </cell>
          <cell r="B6" t="str">
            <v>0.458608</v>
          </cell>
        </row>
        <row r="7">
          <cell r="A7" t="str">
            <v>126瑞陆线</v>
          </cell>
          <cell r="B7" t="str">
            <v>0.116149</v>
          </cell>
        </row>
        <row r="8">
          <cell r="A8" t="str">
            <v>130东泾线</v>
          </cell>
          <cell r="B8" t="str">
            <v>1.940904</v>
          </cell>
        </row>
        <row r="9">
          <cell r="A9" t="str">
            <v>131兆丰线</v>
          </cell>
          <cell r="B9" t="str">
            <v>0.051439</v>
          </cell>
        </row>
        <row r="10">
          <cell r="A10" t="str">
            <v>135百泾线</v>
          </cell>
          <cell r="B10" t="str">
            <v>0.232633</v>
          </cell>
        </row>
        <row r="11">
          <cell r="A11" t="str">
            <v>136浦项线</v>
          </cell>
          <cell r="B11" t="str">
            <v>0.289473</v>
          </cell>
        </row>
        <row r="12">
          <cell r="A12" t="str">
            <v>137曹家线</v>
          </cell>
          <cell r="B12" t="str">
            <v>3.488149</v>
          </cell>
        </row>
        <row r="13">
          <cell r="A13" t="str">
            <v>138古南线</v>
          </cell>
          <cell r="B13" t="str">
            <v>6.907554</v>
          </cell>
        </row>
        <row r="14">
          <cell r="A14" t="str">
            <v>138绿中线</v>
          </cell>
          <cell r="B14" t="str">
            <v>2.061101</v>
          </cell>
        </row>
        <row r="15">
          <cell r="A15" t="str">
            <v>139公桥线</v>
          </cell>
          <cell r="B15" t="str">
            <v>5.229648</v>
          </cell>
        </row>
        <row r="16">
          <cell r="A16" t="str">
            <v>139绿南线</v>
          </cell>
          <cell r="B16" t="str">
            <v>1.071831</v>
          </cell>
        </row>
        <row r="17">
          <cell r="A17" t="str">
            <v>140安零线</v>
          </cell>
          <cell r="B17" t="str">
            <v>0.217924</v>
          </cell>
        </row>
        <row r="18">
          <cell r="A18" t="str">
            <v>142安贰线</v>
          </cell>
          <cell r="B18" t="str">
            <v>4.105299</v>
          </cell>
        </row>
        <row r="19">
          <cell r="A19" t="str">
            <v>144安肆线</v>
          </cell>
          <cell r="B19" t="str">
            <v>1.469091</v>
          </cell>
        </row>
        <row r="20">
          <cell r="A20" t="str">
            <v>145安伍线</v>
          </cell>
          <cell r="B20" t="str">
            <v>0.519108</v>
          </cell>
        </row>
        <row r="21">
          <cell r="A21" t="str">
            <v>146安陆线</v>
          </cell>
          <cell r="B21" t="str">
            <v>0.466599</v>
          </cell>
        </row>
        <row r="22">
          <cell r="A22" t="str">
            <v>147安柒线</v>
          </cell>
          <cell r="B22" t="str">
            <v>0.763711</v>
          </cell>
        </row>
        <row r="23">
          <cell r="A23" t="str">
            <v>149安玖线</v>
          </cell>
          <cell r="B23" t="str">
            <v>0.094519</v>
          </cell>
        </row>
        <row r="24">
          <cell r="A24" t="str">
            <v>151天壹线</v>
          </cell>
          <cell r="B24" t="str">
            <v>0.03518</v>
          </cell>
        </row>
        <row r="25">
          <cell r="A25" t="str">
            <v>151花陆线</v>
          </cell>
          <cell r="B25" t="str">
            <v>0.100833</v>
          </cell>
        </row>
        <row r="26">
          <cell r="A26" t="str">
            <v>152花曹线</v>
          </cell>
          <cell r="B26" t="str">
            <v>0.009092</v>
          </cell>
        </row>
        <row r="27">
          <cell r="A27" t="str">
            <v>154黎明线</v>
          </cell>
          <cell r="B27" t="str">
            <v>0.799079</v>
          </cell>
        </row>
        <row r="28">
          <cell r="A28" t="str">
            <v>156巷浦线</v>
          </cell>
          <cell r="B28" t="str">
            <v>2.238475</v>
          </cell>
        </row>
        <row r="29">
          <cell r="A29" t="str">
            <v>157宝湾线</v>
          </cell>
          <cell r="B29" t="str">
            <v>0.683372</v>
          </cell>
        </row>
        <row r="30">
          <cell r="A30" t="str">
            <v/>
          </cell>
          <cell r="B30" t="str">
            <v/>
          </cell>
        </row>
        <row r="31">
          <cell r="A31" t="str">
            <v/>
          </cell>
          <cell r="B31" t="str">
            <v/>
          </cell>
        </row>
        <row r="32">
          <cell r="A32" t="str">
            <v/>
          </cell>
          <cell r="B32" t="str">
            <v/>
          </cell>
        </row>
        <row r="33">
          <cell r="A33" t="str">
            <v/>
          </cell>
          <cell r="B33" t="str">
            <v/>
          </cell>
        </row>
        <row r="34">
          <cell r="A34" t="str">
            <v/>
          </cell>
          <cell r="B34" t="str">
            <v/>
          </cell>
        </row>
        <row r="35">
          <cell r="A35" t="str">
            <v/>
          </cell>
          <cell r="B35" t="str">
            <v/>
          </cell>
        </row>
        <row r="36">
          <cell r="A36" t="str">
            <v/>
          </cell>
          <cell r="B36" t="str">
            <v/>
          </cell>
        </row>
        <row r="37">
          <cell r="A37" t="str">
            <v/>
          </cell>
          <cell r="B37" t="str">
            <v/>
          </cell>
        </row>
        <row r="38">
          <cell r="A38" t="str">
            <v/>
          </cell>
          <cell r="B38" t="str">
            <v/>
          </cell>
        </row>
        <row r="39">
          <cell r="A39" t="str">
            <v/>
          </cell>
          <cell r="B39" t="str">
            <v/>
          </cell>
        </row>
        <row r="40">
          <cell r="A40" t="str">
            <v/>
          </cell>
          <cell r="B40" t="str">
            <v/>
          </cell>
        </row>
        <row r="41">
          <cell r="A41" t="str">
            <v/>
          </cell>
          <cell r="B41" t="str">
            <v/>
          </cell>
        </row>
        <row r="42">
          <cell r="A42" t="str">
            <v/>
          </cell>
          <cell r="B42" t="str">
            <v/>
          </cell>
        </row>
        <row r="43">
          <cell r="A43" t="str">
            <v/>
          </cell>
          <cell r="B43" t="str">
            <v/>
          </cell>
        </row>
        <row r="44">
          <cell r="A44" t="str">
            <v/>
          </cell>
          <cell r="B44" t="str">
            <v/>
          </cell>
        </row>
        <row r="45">
          <cell r="A45" t="str">
            <v/>
          </cell>
          <cell r="B45" t="str">
            <v/>
          </cell>
        </row>
        <row r="46">
          <cell r="A46" t="str">
            <v/>
          </cell>
          <cell r="B46" t="str">
            <v/>
          </cell>
        </row>
        <row r="47">
          <cell r="A47" t="str">
            <v/>
          </cell>
          <cell r="B47" t="str">
            <v/>
          </cell>
        </row>
        <row r="48">
          <cell r="A48" t="str">
            <v/>
          </cell>
          <cell r="B48" t="str">
            <v/>
          </cell>
        </row>
        <row r="49">
          <cell r="A49" t="str">
            <v/>
          </cell>
          <cell r="B49" t="str">
            <v/>
          </cell>
        </row>
        <row r="50">
          <cell r="A50" t="str">
            <v/>
          </cell>
          <cell r="B50" t="str">
            <v/>
          </cell>
        </row>
        <row r="51">
          <cell r="A51" t="str">
            <v/>
          </cell>
          <cell r="B51" t="str">
            <v/>
          </cell>
        </row>
        <row r="52">
          <cell r="A52" t="str">
            <v/>
          </cell>
          <cell r="B52" t="str">
            <v/>
          </cell>
        </row>
        <row r="53">
          <cell r="A53" t="str">
            <v/>
          </cell>
          <cell r="B53" t="str">
            <v/>
          </cell>
        </row>
        <row r="54">
          <cell r="A54" t="str">
            <v/>
          </cell>
          <cell r="B54" t="str">
            <v/>
          </cell>
        </row>
        <row r="55">
          <cell r="A55" t="str">
            <v/>
          </cell>
          <cell r="B55" t="str">
            <v/>
          </cell>
        </row>
        <row r="56">
          <cell r="A56" t="str">
            <v/>
          </cell>
          <cell r="B56" t="str">
            <v/>
          </cell>
        </row>
        <row r="57">
          <cell r="A57" t="str">
            <v/>
          </cell>
          <cell r="B57" t="str">
            <v/>
          </cell>
        </row>
        <row r="58">
          <cell r="A58" t="str">
            <v/>
          </cell>
          <cell r="B58" t="str">
            <v/>
          </cell>
        </row>
        <row r="59">
          <cell r="A59" t="str">
            <v/>
          </cell>
          <cell r="B59" t="str">
            <v/>
          </cell>
        </row>
        <row r="60">
          <cell r="A60" t="str">
            <v/>
          </cell>
          <cell r="B60" t="str">
            <v/>
          </cell>
        </row>
        <row r="61">
          <cell r="A61" t="str">
            <v/>
          </cell>
          <cell r="B61" t="str">
            <v/>
          </cell>
        </row>
        <row r="62">
          <cell r="A62" t="str">
            <v/>
          </cell>
          <cell r="B62" t="str">
            <v/>
          </cell>
        </row>
        <row r="63">
          <cell r="A63" t="str">
            <v/>
          </cell>
          <cell r="B63" t="str">
            <v/>
          </cell>
        </row>
        <row r="64">
          <cell r="A64" t="str">
            <v/>
          </cell>
          <cell r="B64" t="str">
            <v/>
          </cell>
        </row>
        <row r="65">
          <cell r="A65" t="str">
            <v/>
          </cell>
          <cell r="B65" t="str">
            <v/>
          </cell>
        </row>
        <row r="66">
          <cell r="A66" t="str">
            <v/>
          </cell>
          <cell r="B66" t="str">
            <v/>
          </cell>
        </row>
        <row r="67">
          <cell r="A67" t="str">
            <v/>
          </cell>
          <cell r="B67" t="str">
            <v/>
          </cell>
        </row>
        <row r="68">
          <cell r="A68" t="str">
            <v/>
          </cell>
          <cell r="B68" t="str">
            <v/>
          </cell>
        </row>
        <row r="69">
          <cell r="A69" t="str">
            <v/>
          </cell>
          <cell r="B69" t="str">
            <v/>
          </cell>
        </row>
        <row r="70">
          <cell r="A70" t="str">
            <v/>
          </cell>
          <cell r="B70" t="str">
            <v/>
          </cell>
        </row>
        <row r="71">
          <cell r="A71" t="str">
            <v/>
          </cell>
          <cell r="B71" t="str">
            <v/>
          </cell>
        </row>
        <row r="72">
          <cell r="A72" t="str">
            <v/>
          </cell>
          <cell r="B72" t="str">
            <v/>
          </cell>
        </row>
        <row r="73">
          <cell r="A73" t="str">
            <v/>
          </cell>
          <cell r="B73" t="str">
            <v/>
          </cell>
        </row>
        <row r="74">
          <cell r="A74" t="str">
            <v/>
          </cell>
          <cell r="B74" t="str">
            <v/>
          </cell>
        </row>
        <row r="75">
          <cell r="A75" t="str">
            <v/>
          </cell>
          <cell r="B75" t="str">
            <v/>
          </cell>
        </row>
        <row r="76">
          <cell r="A76" t="str">
            <v/>
          </cell>
          <cell r="B76" t="str">
            <v/>
          </cell>
        </row>
        <row r="77">
          <cell r="A77" t="str">
            <v/>
          </cell>
          <cell r="B77" t="str">
            <v/>
          </cell>
        </row>
        <row r="78">
          <cell r="A78" t="str">
            <v/>
          </cell>
          <cell r="B78" t="str">
            <v/>
          </cell>
        </row>
        <row r="79">
          <cell r="A79" t="str">
            <v/>
          </cell>
          <cell r="B79" t="str">
            <v/>
          </cell>
        </row>
        <row r="80">
          <cell r="A80" t="str">
            <v/>
          </cell>
          <cell r="B80" t="str">
            <v/>
          </cell>
        </row>
        <row r="81">
          <cell r="A81" t="str">
            <v/>
          </cell>
          <cell r="B81" t="str">
            <v/>
          </cell>
        </row>
      </sheetData>
      <sheetData sheetId="20">
        <row r="2">
          <cell r="A2" t="str">
            <v>111城壹线</v>
          </cell>
          <cell r="B2" t="str">
            <v>4.472611</v>
          </cell>
        </row>
        <row r="3">
          <cell r="A3" t="str">
            <v>112东贰线</v>
          </cell>
          <cell r="B3" t="str">
            <v>1.838869</v>
          </cell>
        </row>
        <row r="4">
          <cell r="A4" t="str">
            <v>113东叁线</v>
          </cell>
          <cell r="B4" t="str">
            <v>0.933931</v>
          </cell>
        </row>
        <row r="5">
          <cell r="A5" t="str">
            <v>114城肆线</v>
          </cell>
          <cell r="B5" t="str">
            <v>5.066</v>
          </cell>
        </row>
        <row r="6">
          <cell r="A6" t="str">
            <v>115东伍线</v>
          </cell>
          <cell r="B6" t="str">
            <v>1.563301</v>
          </cell>
        </row>
        <row r="7">
          <cell r="A7" t="str">
            <v>115国伍线</v>
          </cell>
          <cell r="B7" t="str">
            <v>3.235488</v>
          </cell>
        </row>
        <row r="8">
          <cell r="A8" t="str">
            <v>115城伍线</v>
          </cell>
          <cell r="B8" t="str">
            <v>2.433832</v>
          </cell>
        </row>
        <row r="9">
          <cell r="A9" t="str">
            <v>116国陆线</v>
          </cell>
          <cell r="B9" t="str">
            <v>2.133983</v>
          </cell>
        </row>
        <row r="10">
          <cell r="A10" t="str">
            <v>116城陆线</v>
          </cell>
          <cell r="B10" t="str">
            <v>2.42989</v>
          </cell>
        </row>
        <row r="11">
          <cell r="A11" t="str">
            <v>117东柒线</v>
          </cell>
          <cell r="B11" t="str">
            <v>1.003297</v>
          </cell>
        </row>
        <row r="12">
          <cell r="A12" t="str">
            <v>117城柒线</v>
          </cell>
          <cell r="B12" t="str">
            <v>5.490199</v>
          </cell>
        </row>
        <row r="13">
          <cell r="A13" t="str">
            <v>118东捌线</v>
          </cell>
          <cell r="B13" t="str">
            <v>4.163376</v>
          </cell>
        </row>
        <row r="14">
          <cell r="A14" t="str">
            <v>118城捌线</v>
          </cell>
          <cell r="B14" t="str">
            <v>11.933863</v>
          </cell>
        </row>
        <row r="15">
          <cell r="A15" t="str">
            <v>122公贰线</v>
          </cell>
          <cell r="B15" t="str">
            <v>1.96978</v>
          </cell>
        </row>
        <row r="16">
          <cell r="A16" t="str">
            <v>123公叁线</v>
          </cell>
          <cell r="B16" t="str">
            <v>8.086009</v>
          </cell>
        </row>
        <row r="17">
          <cell r="A17" t="str">
            <v>123瑞叁线</v>
          </cell>
          <cell r="B17" t="str">
            <v>4.245882</v>
          </cell>
        </row>
        <row r="18">
          <cell r="A18" t="str">
            <v>124公肆线</v>
          </cell>
          <cell r="B18" t="str">
            <v>4.1038</v>
          </cell>
        </row>
        <row r="19">
          <cell r="A19" t="str">
            <v>124瑞肆线</v>
          </cell>
          <cell r="B19" t="str">
            <v>5.277774</v>
          </cell>
        </row>
        <row r="20">
          <cell r="A20" t="str">
            <v>125公伍线</v>
          </cell>
          <cell r="B20" t="str">
            <v>7.189662</v>
          </cell>
        </row>
        <row r="21">
          <cell r="A21" t="str">
            <v>125瑞伍线</v>
          </cell>
          <cell r="B21" t="str">
            <v>2.237283</v>
          </cell>
        </row>
        <row r="22">
          <cell r="A22" t="str">
            <v>126公陆线</v>
          </cell>
          <cell r="B22" t="str">
            <v>10.213742</v>
          </cell>
        </row>
        <row r="23">
          <cell r="A23" t="str">
            <v>126瑞陆线</v>
          </cell>
          <cell r="B23" t="str">
            <v>2.144806</v>
          </cell>
        </row>
        <row r="24">
          <cell r="A24" t="str">
            <v>127公柒线</v>
          </cell>
          <cell r="B24" t="str">
            <v>0.54227</v>
          </cell>
        </row>
        <row r="25">
          <cell r="A25" t="str">
            <v>130东泾线</v>
          </cell>
          <cell r="B25" t="str">
            <v>21.56575</v>
          </cell>
        </row>
        <row r="26">
          <cell r="A26" t="str">
            <v>130梅浦线</v>
          </cell>
          <cell r="B26" t="str">
            <v>1.633631</v>
          </cell>
        </row>
        <row r="27">
          <cell r="A27" t="str">
            <v>131兆丰线</v>
          </cell>
          <cell r="B27" t="str">
            <v>1.41801</v>
          </cell>
        </row>
        <row r="28">
          <cell r="A28" t="str">
            <v>131集善线</v>
          </cell>
          <cell r="B28" t="str">
            <v>11.14923</v>
          </cell>
        </row>
        <row r="29">
          <cell r="A29" t="str">
            <v>132曹新线</v>
          </cell>
          <cell r="B29" t="str">
            <v>0.92175</v>
          </cell>
        </row>
        <row r="30">
          <cell r="A30" t="str">
            <v>132集花线</v>
          </cell>
          <cell r="B30" t="str">
            <v>15.351656</v>
          </cell>
        </row>
        <row r="31">
          <cell r="A31" t="str">
            <v>133新东线</v>
          </cell>
          <cell r="B31" t="str">
            <v>0.946754</v>
          </cell>
        </row>
        <row r="32">
          <cell r="A32" t="str">
            <v>133方季线</v>
          </cell>
          <cell r="B32" t="str">
            <v>6.254297</v>
          </cell>
        </row>
        <row r="33">
          <cell r="A33" t="str">
            <v>134南市线</v>
          </cell>
          <cell r="B33" t="str">
            <v>11.84043</v>
          </cell>
        </row>
        <row r="34">
          <cell r="A34" t="str">
            <v>134泗泾线</v>
          </cell>
          <cell r="B34" t="str">
            <v>8.372956</v>
          </cell>
        </row>
        <row r="35">
          <cell r="A35" t="str">
            <v>135创业线</v>
          </cell>
          <cell r="B35" t="str">
            <v>3.85054</v>
          </cell>
        </row>
        <row r="36">
          <cell r="A36" t="str">
            <v>135百泾线</v>
          </cell>
          <cell r="B36" t="str">
            <v>6.568861</v>
          </cell>
        </row>
        <row r="37">
          <cell r="A37" t="str">
            <v>136中泰线</v>
          </cell>
          <cell r="B37" t="str">
            <v>13.291766</v>
          </cell>
        </row>
        <row r="38">
          <cell r="A38" t="str">
            <v>136浦项线</v>
          </cell>
          <cell r="B38" t="str">
            <v>9.188528</v>
          </cell>
        </row>
        <row r="39">
          <cell r="A39" t="str">
            <v>137曹家线</v>
          </cell>
          <cell r="B39" t="str">
            <v>17.466761</v>
          </cell>
        </row>
        <row r="40">
          <cell r="A40" t="str">
            <v>137绿北线</v>
          </cell>
          <cell r="B40" t="str">
            <v>12.687346</v>
          </cell>
        </row>
        <row r="41">
          <cell r="A41" t="str">
            <v>138古南线</v>
          </cell>
          <cell r="B41" t="str">
            <v>13.309158</v>
          </cell>
        </row>
        <row r="42">
          <cell r="A42" t="str">
            <v>138绿中线</v>
          </cell>
          <cell r="B42" t="str">
            <v>12.385032</v>
          </cell>
        </row>
        <row r="43">
          <cell r="A43" t="str">
            <v>139公桥线</v>
          </cell>
          <cell r="B43" t="str">
            <v>10.677655</v>
          </cell>
        </row>
        <row r="44">
          <cell r="A44" t="str">
            <v>139绿南线</v>
          </cell>
          <cell r="B44" t="str">
            <v>6.148828</v>
          </cell>
        </row>
        <row r="45">
          <cell r="A45" t="str">
            <v>140安零线</v>
          </cell>
          <cell r="B45" t="str">
            <v>6.115</v>
          </cell>
        </row>
        <row r="46">
          <cell r="A46" t="str">
            <v>141安壹线</v>
          </cell>
          <cell r="B46" t="str">
            <v>2.387879</v>
          </cell>
        </row>
        <row r="47">
          <cell r="A47" t="str">
            <v>142安贰线</v>
          </cell>
          <cell r="B47" t="str">
            <v>10.759081</v>
          </cell>
        </row>
        <row r="48">
          <cell r="A48" t="str">
            <v>143安叁线</v>
          </cell>
          <cell r="B48" t="str">
            <v>2.253997</v>
          </cell>
        </row>
        <row r="49">
          <cell r="A49" t="str">
            <v>144安肆线</v>
          </cell>
          <cell r="B49" t="str">
            <v>6.554951</v>
          </cell>
        </row>
        <row r="50">
          <cell r="A50" t="str">
            <v>145安伍线</v>
          </cell>
          <cell r="B50" t="str">
            <v>10.90212</v>
          </cell>
        </row>
        <row r="51">
          <cell r="A51" t="str">
            <v>146安陆线</v>
          </cell>
          <cell r="B51" t="str">
            <v>11.76059</v>
          </cell>
        </row>
        <row r="52">
          <cell r="A52" t="str">
            <v>147安柒线</v>
          </cell>
          <cell r="B52" t="str">
            <v>6.417083</v>
          </cell>
        </row>
        <row r="53">
          <cell r="A53" t="str">
            <v>148曹顺线</v>
          </cell>
          <cell r="B53" t="str">
            <v>2.669877</v>
          </cell>
        </row>
        <row r="54">
          <cell r="A54" t="str">
            <v>149安玖线</v>
          </cell>
          <cell r="B54" t="str">
            <v>4.995797</v>
          </cell>
        </row>
        <row r="55">
          <cell r="A55" t="str">
            <v>150诚和线</v>
          </cell>
          <cell r="B55" t="str">
            <v>1.462697</v>
          </cell>
        </row>
        <row r="56">
          <cell r="A56" t="str">
            <v>151天壹线</v>
          </cell>
          <cell r="B56" t="str">
            <v>5.023654</v>
          </cell>
        </row>
        <row r="57">
          <cell r="A57" t="str">
            <v>151花陆线</v>
          </cell>
          <cell r="B57" t="str">
            <v>4.168231</v>
          </cell>
        </row>
        <row r="58">
          <cell r="A58" t="str">
            <v>152天贰线</v>
          </cell>
          <cell r="B58" t="str">
            <v>2.266909</v>
          </cell>
        </row>
        <row r="59">
          <cell r="A59" t="str">
            <v>152花曹线</v>
          </cell>
          <cell r="B59" t="str">
            <v>7.220322</v>
          </cell>
        </row>
        <row r="60">
          <cell r="A60" t="str">
            <v>153天叁线</v>
          </cell>
          <cell r="B60" t="str">
            <v>4.373653</v>
          </cell>
        </row>
        <row r="61">
          <cell r="A61" t="str">
            <v>153花溪线</v>
          </cell>
          <cell r="B61" t="str">
            <v>3.809756</v>
          </cell>
        </row>
        <row r="62">
          <cell r="A62" t="str">
            <v>154黎明线</v>
          </cell>
          <cell r="B62" t="str">
            <v>6.346014</v>
          </cell>
        </row>
        <row r="63">
          <cell r="A63" t="str">
            <v>155花集线</v>
          </cell>
          <cell r="B63" t="str">
            <v>3.715718</v>
          </cell>
        </row>
        <row r="64">
          <cell r="A64" t="str">
            <v>156巷浦线</v>
          </cell>
          <cell r="B64" t="str">
            <v>5.927636</v>
          </cell>
        </row>
        <row r="65">
          <cell r="A65" t="str">
            <v>157宝湾线</v>
          </cell>
          <cell r="B65" t="str">
            <v>7.766718</v>
          </cell>
        </row>
        <row r="66">
          <cell r="A66" t="str">
            <v>158花镇线</v>
          </cell>
          <cell r="B66" t="str">
            <v>3.22899</v>
          </cell>
        </row>
        <row r="67">
          <cell r="A67" t="str">
            <v>159天福线</v>
          </cell>
          <cell r="B67" t="str">
            <v>2.884448</v>
          </cell>
        </row>
        <row r="68">
          <cell r="A68" t="str">
            <v>211金甲线</v>
          </cell>
          <cell r="B68" t="str">
            <v>2.0867</v>
          </cell>
        </row>
        <row r="69">
          <cell r="A69" t="str">
            <v>212金乙线</v>
          </cell>
          <cell r="B69" t="str">
            <v>0.444842</v>
          </cell>
        </row>
        <row r="70">
          <cell r="A70" t="str">
            <v>213金丙线</v>
          </cell>
          <cell r="B70" t="str">
            <v>3.480057</v>
          </cell>
        </row>
        <row r="71">
          <cell r="A71" t="str">
            <v>214金丁线</v>
          </cell>
          <cell r="B71" t="str">
            <v>0.873009</v>
          </cell>
        </row>
        <row r="72">
          <cell r="A72" t="str">
            <v>222国展线</v>
          </cell>
          <cell r="B72" t="str">
            <v>4.556285</v>
          </cell>
        </row>
        <row r="73">
          <cell r="A73" t="str">
            <v>223远瀚线</v>
          </cell>
          <cell r="B73" t="str">
            <v>4.755439</v>
          </cell>
        </row>
        <row r="74">
          <cell r="A74" t="str">
            <v>224万华线</v>
          </cell>
          <cell r="B74" t="str">
            <v>3.61329</v>
          </cell>
        </row>
        <row r="75">
          <cell r="A75" t="str">
            <v>城桥线</v>
          </cell>
          <cell r="B75" t="str">
            <v>2.218276</v>
          </cell>
        </row>
        <row r="76">
          <cell r="A76" t="str">
            <v>常发房产新出线</v>
          </cell>
          <cell r="B76" t="str">
            <v>2.743613</v>
          </cell>
        </row>
        <row r="77">
          <cell r="A77" t="str">
            <v>朗花线</v>
          </cell>
          <cell r="B77" t="str">
            <v>3.020305</v>
          </cell>
        </row>
        <row r="78">
          <cell r="A78" t="str">
            <v>桥曹线</v>
          </cell>
          <cell r="B78" t="str">
            <v>4.732597</v>
          </cell>
        </row>
        <row r="79">
          <cell r="A79" t="str">
            <v>桥集线</v>
          </cell>
          <cell r="B79" t="str">
            <v>4.158254</v>
          </cell>
        </row>
        <row r="80">
          <cell r="A80" t="str">
            <v>线路1</v>
          </cell>
          <cell r="B80" t="str">
            <v>3.692562</v>
          </cell>
        </row>
        <row r="81">
          <cell r="A81" t="str">
            <v>线路10</v>
          </cell>
          <cell r="B81" t="str">
            <v>3.440117</v>
          </cell>
        </row>
        <row r="82">
          <cell r="A82" t="str">
            <v>线路11</v>
          </cell>
          <cell r="B82" t="str">
            <v>3.447581</v>
          </cell>
        </row>
        <row r="83">
          <cell r="A83" t="str">
            <v>线路12-1</v>
          </cell>
          <cell r="B83" t="str">
            <v>3.261099</v>
          </cell>
        </row>
        <row r="84">
          <cell r="A84" t="str">
            <v>线路12-2</v>
          </cell>
          <cell r="B84" t="str">
            <v>2.311856</v>
          </cell>
        </row>
        <row r="85">
          <cell r="A85" t="str">
            <v>线路13</v>
          </cell>
          <cell r="B85" t="str">
            <v>0.179797</v>
          </cell>
        </row>
        <row r="86">
          <cell r="A86" t="str">
            <v>线路5-2</v>
          </cell>
          <cell r="B86" t="str">
            <v>1.241763</v>
          </cell>
        </row>
        <row r="87">
          <cell r="A87" t="str">
            <v>线路6-2</v>
          </cell>
          <cell r="B87" t="str">
            <v>1.226178</v>
          </cell>
        </row>
        <row r="88">
          <cell r="A88" t="str">
            <v>花安线</v>
          </cell>
          <cell r="B88" t="str">
            <v>4.747063</v>
          </cell>
        </row>
        <row r="89">
          <cell r="A89" t="str">
            <v>花杨线</v>
          </cell>
          <cell r="B89" t="str">
            <v>1.779299</v>
          </cell>
        </row>
        <row r="90">
          <cell r="A90" t="str">
            <v>花泗线</v>
          </cell>
          <cell r="B90" t="str">
            <v>2.091318</v>
          </cell>
        </row>
        <row r="91">
          <cell r="A91" t="str">
            <v>花福线1-2</v>
          </cell>
          <cell r="B91" t="str">
            <v>0.277863</v>
          </cell>
        </row>
        <row r="92">
          <cell r="A92" t="str">
            <v>花顺线</v>
          </cell>
          <cell r="B92" t="str">
            <v>1.869754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>
        <row r="2">
          <cell r="A2" t="str">
            <v>111城壹线</v>
          </cell>
          <cell r="B2" t="str">
            <v>10kV</v>
          </cell>
          <cell r="C2" t="str">
            <v>分区2</v>
          </cell>
          <cell r="D2">
            <v>4</v>
          </cell>
          <cell r="E2">
            <v>0</v>
          </cell>
          <cell r="F2" t="str">
            <v>市辖</v>
          </cell>
          <cell r="G2">
            <v>0</v>
          </cell>
          <cell r="H2">
            <v>4.4726100000000004</v>
          </cell>
        </row>
        <row r="3">
          <cell r="A3" t="str">
            <v>112东贰线</v>
          </cell>
          <cell r="B3" t="str">
            <v>10kV</v>
          </cell>
          <cell r="C3" t="str">
            <v>分区4</v>
          </cell>
          <cell r="D3">
            <v>8</v>
          </cell>
          <cell r="E3">
            <v>0</v>
          </cell>
          <cell r="F3" t="str">
            <v>市辖</v>
          </cell>
          <cell r="G3">
            <v>0</v>
          </cell>
          <cell r="H3">
            <v>1.8388679999999999</v>
          </cell>
        </row>
        <row r="4">
          <cell r="A4" t="str">
            <v>113东叁线</v>
          </cell>
          <cell r="B4" t="str">
            <v>10kV</v>
          </cell>
          <cell r="C4" t="str">
            <v>分区4</v>
          </cell>
          <cell r="D4">
            <v>10</v>
          </cell>
          <cell r="E4">
            <v>0</v>
          </cell>
          <cell r="F4" t="str">
            <v>市辖</v>
          </cell>
          <cell r="G4">
            <v>0</v>
          </cell>
          <cell r="H4">
            <v>0.93393199999999998</v>
          </cell>
        </row>
        <row r="5">
          <cell r="A5" t="str">
            <v>114城肆线</v>
          </cell>
          <cell r="B5" t="str">
            <v>10kV</v>
          </cell>
          <cell r="C5" t="str">
            <v>分区3</v>
          </cell>
          <cell r="D5">
            <v>6</v>
          </cell>
          <cell r="E5">
            <v>0</v>
          </cell>
          <cell r="F5" t="str">
            <v>县级</v>
          </cell>
          <cell r="G5">
            <v>0</v>
          </cell>
          <cell r="H5">
            <v>5.0659989999999997</v>
          </cell>
        </row>
        <row r="6">
          <cell r="A6" t="str">
            <v>115城伍线</v>
          </cell>
          <cell r="B6" t="str">
            <v>10kV</v>
          </cell>
          <cell r="C6" t="str">
            <v>分区2</v>
          </cell>
          <cell r="D6">
            <v>6</v>
          </cell>
          <cell r="E6">
            <v>0</v>
          </cell>
          <cell r="F6" t="str">
            <v>市辖</v>
          </cell>
          <cell r="G6">
            <v>0</v>
          </cell>
          <cell r="H6">
            <v>2.4338310000000001</v>
          </cell>
        </row>
        <row r="7">
          <cell r="A7" t="str">
            <v>115东伍线</v>
          </cell>
          <cell r="B7" t="str">
            <v>10kV</v>
          </cell>
          <cell r="C7" t="str">
            <v>分区4</v>
          </cell>
          <cell r="D7">
            <v>7</v>
          </cell>
          <cell r="E7">
            <v>0</v>
          </cell>
          <cell r="F7" t="str">
            <v>市辖</v>
          </cell>
          <cell r="G7">
            <v>0</v>
          </cell>
          <cell r="H7">
            <v>1.5632999999999999</v>
          </cell>
        </row>
        <row r="8">
          <cell r="A8" t="str">
            <v>115国伍线</v>
          </cell>
          <cell r="B8" t="str">
            <v>10kV</v>
          </cell>
          <cell r="C8" t="str">
            <v>分区2</v>
          </cell>
          <cell r="D8">
            <v>4</v>
          </cell>
          <cell r="E8">
            <v>0</v>
          </cell>
          <cell r="F8" t="str">
            <v>市辖</v>
          </cell>
          <cell r="G8">
            <v>0</v>
          </cell>
          <cell r="H8">
            <v>3.2354880000000001</v>
          </cell>
        </row>
        <row r="9">
          <cell r="A9" t="str">
            <v>116城陆线</v>
          </cell>
          <cell r="B9" t="str">
            <v>10kV</v>
          </cell>
          <cell r="C9" t="str">
            <v>分区2</v>
          </cell>
          <cell r="D9">
            <v>8</v>
          </cell>
          <cell r="E9">
            <v>0</v>
          </cell>
          <cell r="F9" t="str">
            <v>市辖</v>
          </cell>
          <cell r="G9">
            <v>0</v>
          </cell>
          <cell r="H9">
            <v>2.4298899999999999</v>
          </cell>
        </row>
        <row r="10">
          <cell r="A10" t="str">
            <v>116国陆线</v>
          </cell>
          <cell r="B10" t="str">
            <v>10kV</v>
          </cell>
          <cell r="C10" t="str">
            <v>分区2</v>
          </cell>
          <cell r="D10">
            <v>7</v>
          </cell>
          <cell r="E10">
            <v>0</v>
          </cell>
          <cell r="F10" t="str">
            <v>市辖</v>
          </cell>
          <cell r="G10">
            <v>0</v>
          </cell>
          <cell r="H10">
            <v>2.1339830000000002</v>
          </cell>
        </row>
        <row r="11">
          <cell r="A11" t="str">
            <v>117城柒线</v>
          </cell>
          <cell r="B11" t="str">
            <v>10kV</v>
          </cell>
          <cell r="C11" t="str">
            <v>分区3</v>
          </cell>
          <cell r="D11">
            <v>4</v>
          </cell>
          <cell r="E11">
            <v>0</v>
          </cell>
          <cell r="F11" t="str">
            <v>县级</v>
          </cell>
          <cell r="G11">
            <v>0</v>
          </cell>
          <cell r="H11">
            <v>5.4902009999999999</v>
          </cell>
        </row>
        <row r="12">
          <cell r="A12" t="str">
            <v>117东柒线</v>
          </cell>
          <cell r="B12" t="str">
            <v>10kV</v>
          </cell>
          <cell r="C12" t="str">
            <v>分区4</v>
          </cell>
          <cell r="D12">
            <v>7</v>
          </cell>
          <cell r="E12">
            <v>0</v>
          </cell>
          <cell r="F12" t="str">
            <v>市辖</v>
          </cell>
          <cell r="G12">
            <v>0</v>
          </cell>
          <cell r="H12">
            <v>1.003296</v>
          </cell>
        </row>
        <row r="13">
          <cell r="A13" t="str">
            <v>118城捌线</v>
          </cell>
          <cell r="B13" t="str">
            <v>10kV</v>
          </cell>
          <cell r="C13" t="str">
            <v>分区3</v>
          </cell>
          <cell r="D13">
            <v>10</v>
          </cell>
          <cell r="E13">
            <v>0</v>
          </cell>
          <cell r="F13" t="str">
            <v>县级</v>
          </cell>
          <cell r="G13">
            <v>0</v>
          </cell>
          <cell r="H13">
            <v>11.933859</v>
          </cell>
        </row>
        <row r="14">
          <cell r="A14" t="str">
            <v>118东捌线</v>
          </cell>
          <cell r="B14" t="str">
            <v>10kV</v>
          </cell>
          <cell r="C14" t="str">
            <v>分区3</v>
          </cell>
          <cell r="D14">
            <v>9</v>
          </cell>
          <cell r="E14">
            <v>0</v>
          </cell>
          <cell r="F14" t="str">
            <v>县级</v>
          </cell>
          <cell r="G14">
            <v>0</v>
          </cell>
          <cell r="H14">
            <v>5.1795989999999996</v>
          </cell>
        </row>
        <row r="15">
          <cell r="A15" t="str">
            <v>122公贰线</v>
          </cell>
          <cell r="B15" t="str">
            <v>10kV</v>
          </cell>
          <cell r="C15" t="str">
            <v>分区4</v>
          </cell>
          <cell r="D15">
            <v>8</v>
          </cell>
          <cell r="E15">
            <v>0</v>
          </cell>
          <cell r="F15" t="str">
            <v>市辖</v>
          </cell>
          <cell r="G15">
            <v>0</v>
          </cell>
          <cell r="H15">
            <v>1.9697800000000001</v>
          </cell>
        </row>
        <row r="16">
          <cell r="A16" t="str">
            <v>123公叁线</v>
          </cell>
          <cell r="B16" t="str">
            <v>10kV</v>
          </cell>
          <cell r="C16" t="str">
            <v>分区4</v>
          </cell>
          <cell r="D16">
            <v>9</v>
          </cell>
          <cell r="E16">
            <v>0</v>
          </cell>
          <cell r="F16" t="str">
            <v>市辖</v>
          </cell>
          <cell r="G16">
            <v>0</v>
          </cell>
          <cell r="H16">
            <v>8.8248899999999999</v>
          </cell>
        </row>
        <row r="17">
          <cell r="A17" t="str">
            <v>123瑞叁线</v>
          </cell>
          <cell r="B17" t="str">
            <v>10kV</v>
          </cell>
          <cell r="C17" t="str">
            <v>分区2</v>
          </cell>
          <cell r="D17">
            <v>9</v>
          </cell>
          <cell r="E17">
            <v>0</v>
          </cell>
          <cell r="F17" t="str">
            <v>市辖</v>
          </cell>
          <cell r="G17">
            <v>0</v>
          </cell>
          <cell r="H17">
            <v>4.2458830000000001</v>
          </cell>
        </row>
        <row r="18">
          <cell r="A18" t="str">
            <v>124公肆线</v>
          </cell>
          <cell r="B18" t="str">
            <v>10kV</v>
          </cell>
          <cell r="C18" t="str">
            <v>分区4</v>
          </cell>
          <cell r="D18">
            <v>4</v>
          </cell>
          <cell r="E18">
            <v>0</v>
          </cell>
          <cell r="F18" t="str">
            <v>市辖</v>
          </cell>
          <cell r="G18">
            <v>0</v>
          </cell>
          <cell r="H18">
            <v>4.1060739999999996</v>
          </cell>
        </row>
        <row r="19">
          <cell r="A19" t="str">
            <v>124瑞肆线</v>
          </cell>
          <cell r="B19" t="str">
            <v>10kV</v>
          </cell>
          <cell r="C19" t="str">
            <v>分区2</v>
          </cell>
          <cell r="D19">
            <v>6</v>
          </cell>
          <cell r="E19">
            <v>0</v>
          </cell>
          <cell r="F19" t="str">
            <v>市辖</v>
          </cell>
          <cell r="G19">
            <v>0</v>
          </cell>
          <cell r="H19">
            <v>5.2777710000000004</v>
          </cell>
        </row>
        <row r="20">
          <cell r="A20" t="str">
            <v>125公伍线</v>
          </cell>
          <cell r="B20" t="str">
            <v>10kV</v>
          </cell>
          <cell r="C20" t="str">
            <v>分区4</v>
          </cell>
          <cell r="D20">
            <v>10</v>
          </cell>
          <cell r="E20">
            <v>0</v>
          </cell>
          <cell r="F20" t="str">
            <v>市辖</v>
          </cell>
          <cell r="G20">
            <v>0</v>
          </cell>
          <cell r="H20">
            <v>9.0979410000000005</v>
          </cell>
        </row>
        <row r="21">
          <cell r="A21" t="str">
            <v>125瑞伍线</v>
          </cell>
          <cell r="B21" t="str">
            <v>10kV</v>
          </cell>
          <cell r="C21" t="str">
            <v>分区1</v>
          </cell>
          <cell r="D21">
            <v>8</v>
          </cell>
          <cell r="E21">
            <v>0</v>
          </cell>
          <cell r="F21" t="str">
            <v>市辖</v>
          </cell>
          <cell r="G21">
            <v>0</v>
          </cell>
          <cell r="H21">
            <v>2.2372830000000001</v>
          </cell>
        </row>
        <row r="22">
          <cell r="A22" t="str">
            <v>126公陆线</v>
          </cell>
          <cell r="B22" t="str">
            <v>10kV</v>
          </cell>
          <cell r="C22" t="str">
            <v>分区4</v>
          </cell>
          <cell r="D22">
            <v>5</v>
          </cell>
          <cell r="E22">
            <v>0</v>
          </cell>
          <cell r="F22" t="str">
            <v>市辖</v>
          </cell>
          <cell r="G22">
            <v>0</v>
          </cell>
          <cell r="H22">
            <v>10.67235</v>
          </cell>
        </row>
        <row r="23">
          <cell r="A23" t="str">
            <v>126瑞陆线</v>
          </cell>
          <cell r="B23" t="str">
            <v>10kV</v>
          </cell>
          <cell r="C23" t="str">
            <v>分区1</v>
          </cell>
          <cell r="D23">
            <v>6</v>
          </cell>
          <cell r="E23">
            <v>0</v>
          </cell>
          <cell r="F23" t="str">
            <v>市辖</v>
          </cell>
          <cell r="G23">
            <v>0</v>
          </cell>
          <cell r="H23">
            <v>2.2609539999999999</v>
          </cell>
        </row>
        <row r="24">
          <cell r="A24" t="str">
            <v>127公柒线</v>
          </cell>
          <cell r="B24" t="str">
            <v>10kV</v>
          </cell>
          <cell r="C24" t="str">
            <v>分区4</v>
          </cell>
          <cell r="D24">
            <v>6</v>
          </cell>
          <cell r="E24">
            <v>0</v>
          </cell>
          <cell r="F24" t="str">
            <v>市辖</v>
          </cell>
          <cell r="G24">
            <v>0</v>
          </cell>
          <cell r="H24">
            <v>0.54227000000000003</v>
          </cell>
        </row>
        <row r="25">
          <cell r="A25" t="str">
            <v>130东泾线</v>
          </cell>
          <cell r="B25" t="str">
            <v>10kV</v>
          </cell>
          <cell r="C25" t="str">
            <v>分区3</v>
          </cell>
          <cell r="D25">
            <v>8</v>
          </cell>
          <cell r="E25">
            <v>0</v>
          </cell>
          <cell r="F25" t="str">
            <v>县级</v>
          </cell>
          <cell r="G25">
            <v>0</v>
          </cell>
          <cell r="H25">
            <v>23.506661999999999</v>
          </cell>
        </row>
        <row r="26">
          <cell r="A26" t="str">
            <v>130梅浦线</v>
          </cell>
          <cell r="B26" t="str">
            <v>10kV</v>
          </cell>
          <cell r="C26" t="str">
            <v>分区4</v>
          </cell>
          <cell r="D26">
            <v>7</v>
          </cell>
          <cell r="E26">
            <v>0</v>
          </cell>
          <cell r="F26" t="str">
            <v>市辖</v>
          </cell>
          <cell r="G26">
            <v>0</v>
          </cell>
          <cell r="H26">
            <v>1.633632</v>
          </cell>
        </row>
        <row r="27">
          <cell r="A27" t="str">
            <v>131集善线</v>
          </cell>
          <cell r="B27" t="str">
            <v>10kV</v>
          </cell>
          <cell r="C27" t="str">
            <v>分区3</v>
          </cell>
          <cell r="D27">
            <v>4</v>
          </cell>
          <cell r="E27">
            <v>0</v>
          </cell>
          <cell r="F27" t="str">
            <v>县级</v>
          </cell>
          <cell r="G27">
            <v>0</v>
          </cell>
          <cell r="H27">
            <v>11.149232</v>
          </cell>
        </row>
        <row r="28">
          <cell r="A28" t="str">
            <v>131兆丰线</v>
          </cell>
          <cell r="B28" t="str">
            <v>10kV</v>
          </cell>
          <cell r="C28" t="str">
            <v>分区4</v>
          </cell>
          <cell r="D28">
            <v>10</v>
          </cell>
          <cell r="E28">
            <v>0</v>
          </cell>
          <cell r="F28" t="str">
            <v>市辖</v>
          </cell>
          <cell r="G28">
            <v>0</v>
          </cell>
          <cell r="H28">
            <v>1.4694480000000001</v>
          </cell>
        </row>
        <row r="29">
          <cell r="A29" t="str">
            <v>132集花线</v>
          </cell>
          <cell r="B29" t="str">
            <v>10kV</v>
          </cell>
          <cell r="C29" t="str">
            <v>分区3</v>
          </cell>
          <cell r="D29">
            <v>4</v>
          </cell>
          <cell r="E29">
            <v>0</v>
          </cell>
          <cell r="F29" t="str">
            <v>县级</v>
          </cell>
          <cell r="G29">
            <v>0</v>
          </cell>
          <cell r="H29">
            <v>15.351661</v>
          </cell>
        </row>
        <row r="30">
          <cell r="A30" t="str">
            <v>133方季线</v>
          </cell>
          <cell r="B30" t="str">
            <v>10kV</v>
          </cell>
          <cell r="C30" t="str">
            <v>分区2</v>
          </cell>
          <cell r="D30">
            <v>7</v>
          </cell>
          <cell r="E30">
            <v>0</v>
          </cell>
          <cell r="F30" t="str">
            <v>市辖</v>
          </cell>
          <cell r="G30">
            <v>0</v>
          </cell>
          <cell r="H30">
            <v>6.2542980000000004</v>
          </cell>
        </row>
        <row r="31">
          <cell r="A31" t="str">
            <v>134南市线</v>
          </cell>
          <cell r="B31" t="str">
            <v>10kV</v>
          </cell>
          <cell r="C31" t="str">
            <v>分区2</v>
          </cell>
          <cell r="D31">
            <v>4</v>
          </cell>
          <cell r="E31">
            <v>0</v>
          </cell>
          <cell r="F31" t="str">
            <v>市辖</v>
          </cell>
          <cell r="G31">
            <v>0</v>
          </cell>
          <cell r="H31">
            <v>11.84043</v>
          </cell>
        </row>
        <row r="32">
          <cell r="A32" t="str">
            <v>134泗泾线</v>
          </cell>
          <cell r="B32" t="str">
            <v>10kV</v>
          </cell>
          <cell r="C32" t="str">
            <v>分区4</v>
          </cell>
          <cell r="D32">
            <v>4</v>
          </cell>
          <cell r="E32">
            <v>0</v>
          </cell>
          <cell r="F32" t="str">
            <v>市辖</v>
          </cell>
          <cell r="G32">
            <v>0</v>
          </cell>
          <cell r="H32">
            <v>8.3729530000000008</v>
          </cell>
        </row>
        <row r="33">
          <cell r="A33" t="str">
            <v>135百泾线</v>
          </cell>
          <cell r="B33" t="str">
            <v>10kV</v>
          </cell>
          <cell r="C33" t="str">
            <v>分区3</v>
          </cell>
          <cell r="D33">
            <v>4</v>
          </cell>
          <cell r="E33">
            <v>0</v>
          </cell>
          <cell r="F33" t="str">
            <v>县级</v>
          </cell>
          <cell r="G33">
            <v>0</v>
          </cell>
          <cell r="H33">
            <v>6.8014929999999998</v>
          </cell>
        </row>
        <row r="34">
          <cell r="A34" t="str">
            <v>135创业线</v>
          </cell>
          <cell r="B34" t="str">
            <v>10kV</v>
          </cell>
          <cell r="C34" t="str">
            <v>分区1</v>
          </cell>
          <cell r="D34">
            <v>8</v>
          </cell>
          <cell r="E34">
            <v>0</v>
          </cell>
          <cell r="F34" t="str">
            <v>市辖</v>
          </cell>
          <cell r="G34">
            <v>0</v>
          </cell>
          <cell r="H34">
            <v>3.8505410000000002</v>
          </cell>
        </row>
        <row r="35">
          <cell r="A35" t="str">
            <v>136浦项线</v>
          </cell>
          <cell r="B35" t="str">
            <v>10kV</v>
          </cell>
          <cell r="C35" t="str">
            <v>分区2</v>
          </cell>
          <cell r="D35">
            <v>10</v>
          </cell>
          <cell r="E35">
            <v>0</v>
          </cell>
          <cell r="F35" t="str">
            <v>市辖</v>
          </cell>
          <cell r="G35">
            <v>0</v>
          </cell>
          <cell r="H35">
            <v>9.4779990000000005</v>
          </cell>
        </row>
        <row r="36">
          <cell r="A36" t="str">
            <v>136中泰线</v>
          </cell>
          <cell r="B36" t="str">
            <v>10kV</v>
          </cell>
          <cell r="C36" t="str">
            <v>分区2</v>
          </cell>
          <cell r="D36">
            <v>8</v>
          </cell>
          <cell r="E36">
            <v>0</v>
          </cell>
          <cell r="F36" t="str">
            <v>市辖</v>
          </cell>
          <cell r="G36">
            <v>0</v>
          </cell>
          <cell r="H36">
            <v>13.291766000000001</v>
          </cell>
        </row>
        <row r="37">
          <cell r="A37" t="str">
            <v>137曹家线</v>
          </cell>
          <cell r="B37" t="str">
            <v>10kV</v>
          </cell>
          <cell r="C37" t="str">
            <v>分区4</v>
          </cell>
          <cell r="D37">
            <v>10</v>
          </cell>
          <cell r="E37">
            <v>0</v>
          </cell>
          <cell r="F37" t="str">
            <v>市辖</v>
          </cell>
          <cell r="G37">
            <v>0</v>
          </cell>
          <cell r="H37">
            <v>20.954910000000002</v>
          </cell>
        </row>
        <row r="38">
          <cell r="A38" t="str">
            <v>137绿北线</v>
          </cell>
          <cell r="B38" t="str">
            <v>10kV</v>
          </cell>
          <cell r="C38" t="str">
            <v>分区3</v>
          </cell>
          <cell r="D38">
            <v>9</v>
          </cell>
          <cell r="E38">
            <v>0</v>
          </cell>
          <cell r="F38" t="str">
            <v>县级</v>
          </cell>
          <cell r="G38">
            <v>0</v>
          </cell>
          <cell r="H38">
            <v>12.687345000000001</v>
          </cell>
        </row>
        <row r="39">
          <cell r="A39" t="str">
            <v>138古南线</v>
          </cell>
          <cell r="B39" t="str">
            <v>10kV</v>
          </cell>
          <cell r="C39" t="str">
            <v>分区3</v>
          </cell>
          <cell r="D39">
            <v>10</v>
          </cell>
          <cell r="E39">
            <v>0</v>
          </cell>
          <cell r="F39" t="str">
            <v>县级</v>
          </cell>
          <cell r="G39">
            <v>0</v>
          </cell>
          <cell r="H39">
            <v>20.216709000000002</v>
          </cell>
        </row>
        <row r="40">
          <cell r="A40" t="str">
            <v>138绿中线</v>
          </cell>
          <cell r="B40" t="str">
            <v>10kV</v>
          </cell>
          <cell r="C40" t="str">
            <v>分区3</v>
          </cell>
          <cell r="D40">
            <v>5</v>
          </cell>
          <cell r="E40">
            <v>0</v>
          </cell>
          <cell r="F40" t="str">
            <v>县级</v>
          </cell>
          <cell r="G40">
            <v>0</v>
          </cell>
          <cell r="H40">
            <v>14.446133</v>
          </cell>
        </row>
        <row r="41">
          <cell r="A41" t="str">
            <v>139公桥线</v>
          </cell>
          <cell r="B41" t="str">
            <v>10kV</v>
          </cell>
          <cell r="C41" t="str">
            <v>分区4</v>
          </cell>
          <cell r="D41">
            <v>10</v>
          </cell>
          <cell r="E41">
            <v>0</v>
          </cell>
          <cell r="F41" t="str">
            <v>市辖</v>
          </cell>
          <cell r="G41">
            <v>0</v>
          </cell>
          <cell r="H41">
            <v>15.907306999999999</v>
          </cell>
        </row>
        <row r="42">
          <cell r="A42" t="str">
            <v>139绿南线</v>
          </cell>
          <cell r="B42" t="str">
            <v>10kV</v>
          </cell>
          <cell r="C42" t="str">
            <v>分区3</v>
          </cell>
          <cell r="D42">
            <v>7</v>
          </cell>
          <cell r="E42">
            <v>0</v>
          </cell>
          <cell r="F42" t="str">
            <v>县级</v>
          </cell>
          <cell r="G42">
            <v>0</v>
          </cell>
          <cell r="H42">
            <v>7.2206599999999996</v>
          </cell>
        </row>
        <row r="43">
          <cell r="A43" t="str">
            <v>140安零线</v>
          </cell>
          <cell r="B43" t="str">
            <v>10kV</v>
          </cell>
          <cell r="C43" t="str">
            <v>分区4</v>
          </cell>
          <cell r="D43">
            <v>5</v>
          </cell>
          <cell r="E43">
            <v>0</v>
          </cell>
          <cell r="F43" t="str">
            <v>市辖</v>
          </cell>
          <cell r="G43">
            <v>0</v>
          </cell>
          <cell r="H43">
            <v>6.3329219999999999</v>
          </cell>
        </row>
        <row r="44">
          <cell r="A44" t="str">
            <v>141安壹线</v>
          </cell>
          <cell r="B44" t="str">
            <v>10kV</v>
          </cell>
          <cell r="C44" t="str">
            <v>分区4</v>
          </cell>
          <cell r="D44">
            <v>6</v>
          </cell>
          <cell r="E44">
            <v>0</v>
          </cell>
          <cell r="F44" t="str">
            <v>市辖</v>
          </cell>
          <cell r="G44">
            <v>0</v>
          </cell>
          <cell r="H44">
            <v>2.38788</v>
          </cell>
        </row>
        <row r="45">
          <cell r="A45" t="str">
            <v>142安贰线</v>
          </cell>
          <cell r="B45" t="str">
            <v>10kV</v>
          </cell>
          <cell r="C45" t="str">
            <v>分区4</v>
          </cell>
          <cell r="D45">
            <v>7</v>
          </cell>
          <cell r="E45">
            <v>0</v>
          </cell>
          <cell r="F45" t="str">
            <v>市辖</v>
          </cell>
          <cell r="G45">
            <v>0</v>
          </cell>
          <cell r="H45">
            <v>14.864383</v>
          </cell>
        </row>
        <row r="46">
          <cell r="A46" t="str">
            <v>143安叁线</v>
          </cell>
          <cell r="B46" t="str">
            <v>10kV</v>
          </cell>
          <cell r="C46" t="str">
            <v>分区4</v>
          </cell>
          <cell r="D46">
            <v>4</v>
          </cell>
          <cell r="E46">
            <v>0</v>
          </cell>
          <cell r="F46" t="str">
            <v>市辖</v>
          </cell>
          <cell r="G46">
            <v>0</v>
          </cell>
          <cell r="H46">
            <v>2.2539980000000002</v>
          </cell>
        </row>
        <row r="47">
          <cell r="A47" t="str">
            <v>144安肆线</v>
          </cell>
          <cell r="B47" t="str">
            <v>10kV</v>
          </cell>
          <cell r="C47" t="str">
            <v>分区4</v>
          </cell>
          <cell r="D47">
            <v>10</v>
          </cell>
          <cell r="E47">
            <v>0</v>
          </cell>
          <cell r="F47" t="str">
            <v>市辖</v>
          </cell>
          <cell r="G47">
            <v>0</v>
          </cell>
          <cell r="H47">
            <v>8.024044</v>
          </cell>
        </row>
        <row r="48">
          <cell r="A48" t="str">
            <v>145安伍线</v>
          </cell>
          <cell r="B48" t="str">
            <v>10kV</v>
          </cell>
          <cell r="C48" t="str">
            <v>分区4</v>
          </cell>
          <cell r="D48">
            <v>6</v>
          </cell>
          <cell r="E48">
            <v>0</v>
          </cell>
          <cell r="F48" t="str">
            <v>市辖</v>
          </cell>
          <cell r="G48">
            <v>0</v>
          </cell>
          <cell r="H48">
            <v>11.421225</v>
          </cell>
        </row>
        <row r="49">
          <cell r="A49" t="str">
            <v>146安陆线</v>
          </cell>
          <cell r="B49" t="str">
            <v>10kV</v>
          </cell>
          <cell r="C49" t="str">
            <v>分区2</v>
          </cell>
          <cell r="D49">
            <v>8</v>
          </cell>
          <cell r="E49">
            <v>0</v>
          </cell>
          <cell r="F49" t="str">
            <v>市辖</v>
          </cell>
          <cell r="G49">
            <v>0</v>
          </cell>
          <cell r="H49">
            <v>12.227180000000001</v>
          </cell>
        </row>
        <row r="50">
          <cell r="A50" t="str">
            <v>147安柒线</v>
          </cell>
          <cell r="B50" t="str">
            <v>10kV</v>
          </cell>
          <cell r="C50" t="str">
            <v>分区1</v>
          </cell>
          <cell r="D50">
            <v>4</v>
          </cell>
          <cell r="E50">
            <v>0</v>
          </cell>
          <cell r="F50" t="str">
            <v>市辖</v>
          </cell>
          <cell r="G50">
            <v>0</v>
          </cell>
          <cell r="H50">
            <v>7.1807920000000003</v>
          </cell>
        </row>
        <row r="51">
          <cell r="A51" t="str">
            <v>148曹顺线</v>
          </cell>
          <cell r="B51" t="str">
            <v>10kV</v>
          </cell>
          <cell r="C51" t="str">
            <v>分区2</v>
          </cell>
          <cell r="D51">
            <v>4</v>
          </cell>
          <cell r="E51">
            <v>0</v>
          </cell>
          <cell r="F51" t="str">
            <v>市辖</v>
          </cell>
          <cell r="G51">
            <v>0</v>
          </cell>
          <cell r="H51">
            <v>2.6698770000000001</v>
          </cell>
        </row>
        <row r="52">
          <cell r="A52" t="str">
            <v>149安玖线</v>
          </cell>
          <cell r="B52" t="str">
            <v>10kV</v>
          </cell>
          <cell r="C52" t="str">
            <v>分区1</v>
          </cell>
          <cell r="D52">
            <v>9</v>
          </cell>
          <cell r="E52">
            <v>0</v>
          </cell>
          <cell r="F52" t="str">
            <v>市辖</v>
          </cell>
          <cell r="G52">
            <v>0</v>
          </cell>
          <cell r="H52">
            <v>5.0903159999999996</v>
          </cell>
        </row>
        <row r="53">
          <cell r="A53" t="str">
            <v>150诚和线</v>
          </cell>
          <cell r="B53" t="str">
            <v>10kV</v>
          </cell>
          <cell r="C53" t="str">
            <v>分区2</v>
          </cell>
          <cell r="D53">
            <v>5</v>
          </cell>
          <cell r="E53">
            <v>0</v>
          </cell>
          <cell r="F53" t="str">
            <v>市辖</v>
          </cell>
          <cell r="G53">
            <v>0</v>
          </cell>
          <cell r="H53">
            <v>1.4626980000000001</v>
          </cell>
        </row>
        <row r="54">
          <cell r="A54" t="str">
            <v>151花陆线</v>
          </cell>
          <cell r="B54" t="str">
            <v>10kV</v>
          </cell>
          <cell r="C54" t="str">
            <v>分区2</v>
          </cell>
          <cell r="D54">
            <v>10</v>
          </cell>
          <cell r="E54">
            <v>0</v>
          </cell>
          <cell r="F54" t="str">
            <v>市辖</v>
          </cell>
          <cell r="G54">
            <v>0</v>
          </cell>
          <cell r="H54">
            <v>4.2690640000000002</v>
          </cell>
        </row>
        <row r="55">
          <cell r="A55" t="str">
            <v>151天壹线</v>
          </cell>
          <cell r="B55" t="str">
            <v>10kV</v>
          </cell>
          <cell r="C55" t="str">
            <v>分区1</v>
          </cell>
          <cell r="D55">
            <v>5</v>
          </cell>
          <cell r="E55">
            <v>0</v>
          </cell>
          <cell r="F55" t="str">
            <v>市辖</v>
          </cell>
          <cell r="G55">
            <v>0</v>
          </cell>
          <cell r="H55">
            <v>5.0588350000000002</v>
          </cell>
        </row>
        <row r="56">
          <cell r="A56" t="str">
            <v>152花曹线</v>
          </cell>
          <cell r="B56" t="str">
            <v>10kV</v>
          </cell>
          <cell r="C56" t="str">
            <v>分区2</v>
          </cell>
          <cell r="D56">
            <v>4</v>
          </cell>
          <cell r="E56">
            <v>0</v>
          </cell>
          <cell r="F56" t="str">
            <v>市辖</v>
          </cell>
          <cell r="G56">
            <v>0</v>
          </cell>
          <cell r="H56">
            <v>7.2294150000000004</v>
          </cell>
        </row>
        <row r="57">
          <cell r="A57" t="str">
            <v>152天贰线</v>
          </cell>
          <cell r="B57" t="str">
            <v>10kV</v>
          </cell>
          <cell r="C57" t="str">
            <v>分区1</v>
          </cell>
          <cell r="D57">
            <v>7</v>
          </cell>
          <cell r="E57">
            <v>0</v>
          </cell>
          <cell r="F57" t="str">
            <v>市辖</v>
          </cell>
          <cell r="G57">
            <v>0</v>
          </cell>
          <cell r="H57">
            <v>2.2669109999999999</v>
          </cell>
        </row>
        <row r="58">
          <cell r="A58" t="str">
            <v>153花溪线</v>
          </cell>
          <cell r="B58" t="str">
            <v>10kV</v>
          </cell>
          <cell r="C58" t="str">
            <v>分区2</v>
          </cell>
          <cell r="D58">
            <v>9</v>
          </cell>
          <cell r="E58">
            <v>0</v>
          </cell>
          <cell r="F58" t="str">
            <v>市辖</v>
          </cell>
          <cell r="G58">
            <v>0</v>
          </cell>
          <cell r="H58">
            <v>3.8097569999999998</v>
          </cell>
        </row>
        <row r="59">
          <cell r="A59" t="str">
            <v>153天叁线</v>
          </cell>
          <cell r="B59" t="str">
            <v>10kV</v>
          </cell>
          <cell r="C59" t="str">
            <v>分区1</v>
          </cell>
          <cell r="D59">
            <v>5</v>
          </cell>
          <cell r="E59">
            <v>0</v>
          </cell>
          <cell r="F59" t="str">
            <v>市辖</v>
          </cell>
          <cell r="G59">
            <v>0</v>
          </cell>
          <cell r="H59">
            <v>4.3736550000000003</v>
          </cell>
        </row>
        <row r="60">
          <cell r="A60" t="str">
            <v>154黎明线</v>
          </cell>
          <cell r="B60" t="str">
            <v>10kV</v>
          </cell>
          <cell r="C60" t="str">
            <v>分区2</v>
          </cell>
          <cell r="D60">
            <v>7</v>
          </cell>
          <cell r="E60">
            <v>0</v>
          </cell>
          <cell r="F60" t="str">
            <v>市辖</v>
          </cell>
          <cell r="G60">
            <v>0</v>
          </cell>
          <cell r="H60">
            <v>7.145092</v>
          </cell>
        </row>
        <row r="61">
          <cell r="A61" t="str">
            <v>155花集线</v>
          </cell>
          <cell r="B61" t="str">
            <v>10kV</v>
          </cell>
          <cell r="C61" t="str">
            <v>分区2</v>
          </cell>
          <cell r="D61">
            <v>7</v>
          </cell>
          <cell r="E61">
            <v>0</v>
          </cell>
          <cell r="F61" t="str">
            <v>市辖</v>
          </cell>
          <cell r="G61">
            <v>0</v>
          </cell>
          <cell r="H61">
            <v>3.7157170000000002</v>
          </cell>
        </row>
        <row r="62">
          <cell r="A62" t="str">
            <v>156巷浦线</v>
          </cell>
          <cell r="B62" t="str">
            <v>10kV</v>
          </cell>
          <cell r="C62" t="str">
            <v>分区2</v>
          </cell>
          <cell r="D62">
            <v>9</v>
          </cell>
          <cell r="E62">
            <v>0</v>
          </cell>
          <cell r="F62" t="str">
            <v>市辖</v>
          </cell>
          <cell r="G62">
            <v>0</v>
          </cell>
          <cell r="H62">
            <v>8.1661059999999992</v>
          </cell>
        </row>
        <row r="63">
          <cell r="A63" t="str">
            <v>157宝湾线</v>
          </cell>
          <cell r="B63" t="str">
            <v>10kV</v>
          </cell>
          <cell r="C63" t="str">
            <v>分区2</v>
          </cell>
          <cell r="D63">
            <v>4</v>
          </cell>
          <cell r="E63">
            <v>0</v>
          </cell>
          <cell r="F63" t="str">
            <v>市辖</v>
          </cell>
          <cell r="G63">
            <v>0</v>
          </cell>
          <cell r="H63">
            <v>8.4500890000000002</v>
          </cell>
        </row>
        <row r="64">
          <cell r="A64" t="str">
            <v>158花镇线</v>
          </cell>
          <cell r="B64" t="str">
            <v>10kV</v>
          </cell>
          <cell r="C64" t="str">
            <v>分区2</v>
          </cell>
          <cell r="D64">
            <v>10</v>
          </cell>
          <cell r="E64">
            <v>0</v>
          </cell>
          <cell r="F64" t="str">
            <v>市辖</v>
          </cell>
          <cell r="G64">
            <v>0</v>
          </cell>
          <cell r="H64">
            <v>3.2289910000000002</v>
          </cell>
        </row>
        <row r="65">
          <cell r="A65" t="str">
            <v>159天福线</v>
          </cell>
          <cell r="B65" t="str">
            <v>10kV</v>
          </cell>
          <cell r="C65" t="str">
            <v>分区3</v>
          </cell>
          <cell r="D65">
            <v>9</v>
          </cell>
          <cell r="E65">
            <v>0</v>
          </cell>
          <cell r="F65" t="str">
            <v>县级</v>
          </cell>
          <cell r="G65">
            <v>0</v>
          </cell>
          <cell r="H65">
            <v>2.884449</v>
          </cell>
        </row>
        <row r="66">
          <cell r="A66" t="str">
            <v>211金甲线</v>
          </cell>
          <cell r="B66" t="str">
            <v>10kV</v>
          </cell>
          <cell r="C66" t="str">
            <v>分区3</v>
          </cell>
          <cell r="D66">
            <v>10</v>
          </cell>
          <cell r="E66">
            <v>0</v>
          </cell>
          <cell r="F66" t="str">
            <v>县级</v>
          </cell>
          <cell r="G66">
            <v>0</v>
          </cell>
          <cell r="H66">
            <v>2.0866989999999999</v>
          </cell>
        </row>
        <row r="67">
          <cell r="A67" t="str">
            <v>212金乙线</v>
          </cell>
          <cell r="B67" t="str">
            <v>10kV</v>
          </cell>
          <cell r="C67" t="str">
            <v>分区3</v>
          </cell>
          <cell r="D67">
            <v>4</v>
          </cell>
          <cell r="E67">
            <v>0</v>
          </cell>
          <cell r="F67" t="str">
            <v>县级</v>
          </cell>
          <cell r="G67">
            <v>0</v>
          </cell>
          <cell r="H67">
            <v>0.44484099999999999</v>
          </cell>
        </row>
        <row r="68">
          <cell r="A68" t="str">
            <v>213金丙线</v>
          </cell>
          <cell r="B68" t="str">
            <v>10kV</v>
          </cell>
          <cell r="C68" t="str">
            <v>分区3</v>
          </cell>
          <cell r="D68">
            <v>9</v>
          </cell>
          <cell r="E68">
            <v>0</v>
          </cell>
          <cell r="F68" t="str">
            <v>县级</v>
          </cell>
          <cell r="G68">
            <v>0</v>
          </cell>
          <cell r="H68">
            <v>3.4800589999999998</v>
          </cell>
        </row>
        <row r="69">
          <cell r="A69" t="str">
            <v>214金丁线</v>
          </cell>
          <cell r="B69" t="str">
            <v>10kV</v>
          </cell>
          <cell r="C69" t="str">
            <v>分区3</v>
          </cell>
          <cell r="D69">
            <v>10</v>
          </cell>
          <cell r="E69">
            <v>0</v>
          </cell>
          <cell r="F69" t="str">
            <v>县级</v>
          </cell>
          <cell r="G69">
            <v>0</v>
          </cell>
          <cell r="H69">
            <v>0.87300900000000003</v>
          </cell>
        </row>
        <row r="70">
          <cell r="A70" t="str">
            <v>222国展线</v>
          </cell>
          <cell r="B70" t="str">
            <v>10kV</v>
          </cell>
          <cell r="C70" t="str">
            <v>分区3</v>
          </cell>
          <cell r="D70">
            <v>8</v>
          </cell>
          <cell r="E70">
            <v>0</v>
          </cell>
          <cell r="F70" t="str">
            <v>县级</v>
          </cell>
          <cell r="G70">
            <v>0</v>
          </cell>
          <cell r="H70">
            <v>4.5562860000000001</v>
          </cell>
        </row>
        <row r="71">
          <cell r="A71" t="str">
            <v>223远瀚线</v>
          </cell>
          <cell r="B71" t="str">
            <v>10kV</v>
          </cell>
          <cell r="C71" t="str">
            <v>分区3</v>
          </cell>
          <cell r="D71">
            <v>5</v>
          </cell>
          <cell r="E71">
            <v>0</v>
          </cell>
          <cell r="F71" t="str">
            <v>县级</v>
          </cell>
          <cell r="G71">
            <v>0</v>
          </cell>
          <cell r="H71">
            <v>4.7554410000000003</v>
          </cell>
        </row>
        <row r="72">
          <cell r="A72" t="str">
            <v>224万华线</v>
          </cell>
          <cell r="B72" t="str">
            <v>10kV</v>
          </cell>
          <cell r="C72" t="str">
            <v>分区3</v>
          </cell>
          <cell r="D72">
            <v>9</v>
          </cell>
          <cell r="E72">
            <v>0</v>
          </cell>
          <cell r="F72" t="str">
            <v>县级</v>
          </cell>
          <cell r="G72">
            <v>0</v>
          </cell>
          <cell r="H72">
            <v>3.6132900000000001</v>
          </cell>
        </row>
        <row r="73">
          <cell r="A73" t="str">
            <v>常发房产新出线</v>
          </cell>
          <cell r="B73" t="str">
            <v>10kV</v>
          </cell>
          <cell r="C73" t="str">
            <v>分区3</v>
          </cell>
          <cell r="D73">
            <v>5</v>
          </cell>
          <cell r="E73">
            <v>0</v>
          </cell>
          <cell r="F73" t="str">
            <v>县级</v>
          </cell>
          <cell r="G73">
            <v>0</v>
          </cell>
          <cell r="H73">
            <v>2.7436129999999999</v>
          </cell>
        </row>
        <row r="74">
          <cell r="A74" t="str">
            <v>城桥线</v>
          </cell>
          <cell r="B74" t="str">
            <v>110kV</v>
          </cell>
          <cell r="C74" t="str">
            <v>分区2</v>
          </cell>
          <cell r="D74">
            <v>2</v>
          </cell>
          <cell r="E74">
            <v>0</v>
          </cell>
          <cell r="F74" t="str">
            <v>市辖</v>
          </cell>
          <cell r="G74">
            <v>0</v>
          </cell>
          <cell r="H74">
            <v>2.2182759999999999</v>
          </cell>
        </row>
        <row r="75">
          <cell r="A75" t="str">
            <v>花安线</v>
          </cell>
          <cell r="B75" t="str">
            <v>110kV</v>
          </cell>
          <cell r="C75" t="str">
            <v>分区2</v>
          </cell>
          <cell r="D75">
            <v>2</v>
          </cell>
          <cell r="E75">
            <v>0</v>
          </cell>
          <cell r="F75" t="str">
            <v>市辖</v>
          </cell>
          <cell r="G75">
            <v>0</v>
          </cell>
          <cell r="H75">
            <v>4.7470629999999998</v>
          </cell>
        </row>
        <row r="76">
          <cell r="A76" t="str">
            <v>花顺线</v>
          </cell>
          <cell r="B76" t="str">
            <v>35kV</v>
          </cell>
          <cell r="C76" t="str">
            <v>分区2</v>
          </cell>
          <cell r="D76">
            <v>2</v>
          </cell>
          <cell r="E76">
            <v>0</v>
          </cell>
          <cell r="F76" t="str">
            <v>市辖</v>
          </cell>
          <cell r="G76">
            <v>0</v>
          </cell>
          <cell r="H76">
            <v>1.8697539999999999</v>
          </cell>
        </row>
        <row r="77">
          <cell r="A77" t="str">
            <v>花杨线</v>
          </cell>
          <cell r="B77" t="str">
            <v>35kV</v>
          </cell>
          <cell r="C77" t="str">
            <v>分区2</v>
          </cell>
          <cell r="D77">
            <v>2</v>
          </cell>
          <cell r="E77">
            <v>0</v>
          </cell>
          <cell r="F77" t="str">
            <v>市辖</v>
          </cell>
          <cell r="G77">
            <v>0</v>
          </cell>
          <cell r="H77">
            <v>1.779299</v>
          </cell>
        </row>
        <row r="78">
          <cell r="A78" t="str">
            <v>花泗线</v>
          </cell>
          <cell r="B78" t="str">
            <v>110kV</v>
          </cell>
          <cell r="C78" t="str">
            <v>分区2</v>
          </cell>
          <cell r="D78">
            <v>2</v>
          </cell>
          <cell r="E78">
            <v>0</v>
          </cell>
          <cell r="F78" t="str">
            <v>市辖</v>
          </cell>
          <cell r="G78">
            <v>0</v>
          </cell>
          <cell r="H78">
            <v>2.0913179999999998</v>
          </cell>
        </row>
        <row r="79">
          <cell r="A79" t="str">
            <v>朗花线</v>
          </cell>
          <cell r="B79" t="str">
            <v>110kV</v>
          </cell>
          <cell r="C79" t="str">
            <v>分区2</v>
          </cell>
          <cell r="D79">
            <v>2</v>
          </cell>
          <cell r="E79">
            <v>0</v>
          </cell>
          <cell r="F79" t="str">
            <v>市辖</v>
          </cell>
          <cell r="G79">
            <v>0</v>
          </cell>
          <cell r="H79">
            <v>3.020305</v>
          </cell>
        </row>
        <row r="80">
          <cell r="A80" t="str">
            <v>桥曹线</v>
          </cell>
          <cell r="B80" t="str">
            <v>110kV</v>
          </cell>
          <cell r="C80" t="str">
            <v>分区2</v>
          </cell>
          <cell r="D80">
            <v>2</v>
          </cell>
          <cell r="E80">
            <v>0</v>
          </cell>
          <cell r="F80" t="str">
            <v>市辖</v>
          </cell>
          <cell r="G80">
            <v>0</v>
          </cell>
          <cell r="H80">
            <v>4.7325970000000002</v>
          </cell>
        </row>
        <row r="81">
          <cell r="A81" t="str">
            <v>桥集线</v>
          </cell>
          <cell r="B81" t="str">
            <v>110kV</v>
          </cell>
          <cell r="C81" t="str">
            <v>分区2</v>
          </cell>
          <cell r="D81">
            <v>2</v>
          </cell>
          <cell r="E81">
            <v>0</v>
          </cell>
          <cell r="F81" t="str">
            <v>市辖</v>
          </cell>
          <cell r="G81">
            <v>0</v>
          </cell>
          <cell r="H81">
            <v>4.1582540000000003</v>
          </cell>
        </row>
        <row r="82">
          <cell r="A82" t="str">
            <v>线路1</v>
          </cell>
          <cell r="B82" t="str">
            <v>110kV</v>
          </cell>
          <cell r="C82" t="str">
            <v>分区1</v>
          </cell>
          <cell r="D82">
            <v>2</v>
          </cell>
          <cell r="E82">
            <v>0</v>
          </cell>
          <cell r="F82" t="str">
            <v>市辖</v>
          </cell>
          <cell r="G82">
            <v>0</v>
          </cell>
          <cell r="H82">
            <v>3.6925620000000001</v>
          </cell>
        </row>
        <row r="83">
          <cell r="A83" t="str">
            <v>线路10</v>
          </cell>
          <cell r="B83" t="str">
            <v>110kV</v>
          </cell>
          <cell r="C83" t="str">
            <v>分区2</v>
          </cell>
          <cell r="D83">
            <v>2</v>
          </cell>
          <cell r="E83">
            <v>0</v>
          </cell>
          <cell r="F83" t="str">
            <v>市辖</v>
          </cell>
          <cell r="G83">
            <v>0</v>
          </cell>
          <cell r="H83">
            <v>3.4401169999999999</v>
          </cell>
        </row>
        <row r="84">
          <cell r="A84" t="str">
            <v>线路11</v>
          </cell>
          <cell r="B84" t="str">
            <v>110kV</v>
          </cell>
          <cell r="C84" t="str">
            <v>分区2</v>
          </cell>
          <cell r="D84">
            <v>2</v>
          </cell>
          <cell r="E84">
            <v>0</v>
          </cell>
          <cell r="F84" t="str">
            <v>市辖</v>
          </cell>
          <cell r="G84">
            <v>0</v>
          </cell>
          <cell r="H84">
            <v>3.447581</v>
          </cell>
        </row>
        <row r="85">
          <cell r="A85" t="str">
            <v>线路12-1</v>
          </cell>
          <cell r="B85" t="str">
            <v>110kV</v>
          </cell>
          <cell r="C85" t="str">
            <v>分区3</v>
          </cell>
          <cell r="D85">
            <v>2</v>
          </cell>
          <cell r="E85">
            <v>0</v>
          </cell>
          <cell r="F85" t="str">
            <v>县级</v>
          </cell>
          <cell r="G85">
            <v>0</v>
          </cell>
          <cell r="H85">
            <v>3.2610990000000002</v>
          </cell>
        </row>
        <row r="86">
          <cell r="A86" t="str">
            <v>线路12-2</v>
          </cell>
          <cell r="B86" t="str">
            <v>110kV</v>
          </cell>
          <cell r="C86" t="str">
            <v>分区3</v>
          </cell>
          <cell r="D86">
            <v>2</v>
          </cell>
          <cell r="E86">
            <v>0</v>
          </cell>
          <cell r="F86" t="str">
            <v>县级</v>
          </cell>
          <cell r="G86">
            <v>0</v>
          </cell>
          <cell r="H86">
            <v>2.3118560000000001</v>
          </cell>
        </row>
        <row r="87">
          <cell r="A87" t="str">
            <v>线路13</v>
          </cell>
          <cell r="B87" t="str">
            <v>110kV</v>
          </cell>
          <cell r="C87" t="str">
            <v>分区3</v>
          </cell>
          <cell r="D87">
            <v>2</v>
          </cell>
          <cell r="E87">
            <v>0</v>
          </cell>
          <cell r="F87" t="str">
            <v>县级</v>
          </cell>
          <cell r="G87">
            <v>0</v>
          </cell>
          <cell r="H87">
            <v>0.17979700000000001</v>
          </cell>
        </row>
        <row r="88">
          <cell r="A88" t="str">
            <v>线路5-2</v>
          </cell>
          <cell r="B88" t="str">
            <v>110kV</v>
          </cell>
          <cell r="C88" t="str">
            <v>分区2</v>
          </cell>
          <cell r="D88">
            <v>2</v>
          </cell>
          <cell r="E88">
            <v>0</v>
          </cell>
          <cell r="F88" t="str">
            <v>市辖</v>
          </cell>
          <cell r="G88">
            <v>0</v>
          </cell>
          <cell r="H88">
            <v>1.241763</v>
          </cell>
        </row>
        <row r="89">
          <cell r="A89" t="str">
            <v>线路6-2</v>
          </cell>
          <cell r="B89" t="str">
            <v>110kV</v>
          </cell>
          <cell r="C89" t="str">
            <v>分区2</v>
          </cell>
          <cell r="D89">
            <v>2</v>
          </cell>
          <cell r="E89">
            <v>0</v>
          </cell>
          <cell r="F89" t="str">
            <v>市辖</v>
          </cell>
          <cell r="G89">
            <v>0</v>
          </cell>
          <cell r="H89">
            <v>1.226178</v>
          </cell>
        </row>
        <row r="90">
          <cell r="A90" t="str">
            <v/>
          </cell>
          <cell r="B90" t="str">
            <v/>
          </cell>
          <cell r="C90" t="str">
            <v/>
          </cell>
          <cell r="D90" t="str">
            <v/>
          </cell>
          <cell r="E90" t="str">
            <v/>
          </cell>
          <cell r="F90" t="str">
            <v/>
          </cell>
          <cell r="G90" t="str">
            <v/>
          </cell>
          <cell r="H90" t="str">
            <v/>
          </cell>
        </row>
        <row r="91">
          <cell r="A91" t="str">
            <v/>
          </cell>
          <cell r="B91" t="str">
            <v/>
          </cell>
          <cell r="C91" t="str">
            <v/>
          </cell>
          <cell r="D91" t="str">
            <v/>
          </cell>
          <cell r="E91" t="str">
            <v/>
          </cell>
          <cell r="F91" t="str">
            <v/>
          </cell>
          <cell r="G91" t="str">
            <v/>
          </cell>
          <cell r="H91" t="str">
            <v/>
          </cell>
        </row>
        <row r="92">
          <cell r="A92" t="str">
            <v/>
          </cell>
          <cell r="B92" t="str">
            <v/>
          </cell>
          <cell r="C92" t="str">
            <v/>
          </cell>
          <cell r="D92" t="str">
            <v/>
          </cell>
          <cell r="E92" t="str">
            <v/>
          </cell>
          <cell r="F92" t="str">
            <v/>
          </cell>
          <cell r="G92" t="str">
            <v/>
          </cell>
          <cell r="H92" t="str">
            <v/>
          </cell>
        </row>
        <row r="93">
          <cell r="A93" t="str">
            <v/>
          </cell>
          <cell r="B93" t="str">
            <v/>
          </cell>
          <cell r="C93" t="str">
            <v/>
          </cell>
          <cell r="D93" t="str">
            <v/>
          </cell>
          <cell r="E93" t="str">
            <v/>
          </cell>
          <cell r="F93" t="str">
            <v/>
          </cell>
          <cell r="G93" t="str">
            <v/>
          </cell>
          <cell r="H93" t="str">
            <v/>
          </cell>
        </row>
        <row r="94">
          <cell r="A94" t="str">
            <v/>
          </cell>
          <cell r="B94" t="str">
            <v/>
          </cell>
          <cell r="C94" t="str">
            <v/>
          </cell>
          <cell r="D94" t="str">
            <v/>
          </cell>
          <cell r="E94" t="str">
            <v/>
          </cell>
          <cell r="F94" t="str">
            <v/>
          </cell>
          <cell r="G94" t="str">
            <v/>
          </cell>
          <cell r="H94" t="str">
            <v/>
          </cell>
        </row>
        <row r="95">
          <cell r="A95" t="str">
            <v/>
          </cell>
          <cell r="B95" t="str">
            <v/>
          </cell>
          <cell r="C95" t="str">
            <v/>
          </cell>
          <cell r="D95" t="str">
            <v/>
          </cell>
          <cell r="E95" t="str">
            <v/>
          </cell>
          <cell r="F95" t="str">
            <v/>
          </cell>
          <cell r="G95" t="str">
            <v/>
          </cell>
          <cell r="H95" t="str">
            <v/>
          </cell>
        </row>
        <row r="96">
          <cell r="A96" t="str">
            <v/>
          </cell>
          <cell r="B96" t="str">
            <v/>
          </cell>
          <cell r="C96" t="str">
            <v/>
          </cell>
          <cell r="D96" t="str">
            <v/>
          </cell>
          <cell r="E96" t="str">
            <v/>
          </cell>
          <cell r="F96" t="str">
            <v/>
          </cell>
          <cell r="G96" t="str">
            <v/>
          </cell>
          <cell r="H96" t="str">
            <v/>
          </cell>
        </row>
        <row r="97">
          <cell r="A97" t="str">
            <v/>
          </cell>
          <cell r="B97" t="str">
            <v/>
          </cell>
          <cell r="C97" t="str">
            <v/>
          </cell>
          <cell r="D97" t="str">
            <v/>
          </cell>
          <cell r="E97" t="str">
            <v/>
          </cell>
          <cell r="F97" t="str">
            <v/>
          </cell>
          <cell r="G97" t="str">
            <v/>
          </cell>
          <cell r="H97" t="str">
            <v/>
          </cell>
        </row>
        <row r="98">
          <cell r="A98" t="str">
            <v/>
          </cell>
          <cell r="B98" t="str">
            <v/>
          </cell>
          <cell r="C98" t="str">
            <v/>
          </cell>
          <cell r="D98" t="str">
            <v/>
          </cell>
          <cell r="E98" t="str">
            <v/>
          </cell>
          <cell r="F98" t="str">
            <v/>
          </cell>
          <cell r="G98" t="str">
            <v/>
          </cell>
          <cell r="H98" t="str">
            <v/>
          </cell>
        </row>
        <row r="99">
          <cell r="A99" t="str">
            <v/>
          </cell>
          <cell r="B99" t="str">
            <v/>
          </cell>
          <cell r="C99" t="str">
            <v/>
          </cell>
          <cell r="D99" t="str">
            <v/>
          </cell>
          <cell r="E99" t="str">
            <v/>
          </cell>
          <cell r="F99" t="str">
            <v/>
          </cell>
          <cell r="G99" t="str">
            <v/>
          </cell>
          <cell r="H99" t="str">
            <v/>
          </cell>
        </row>
        <row r="100">
          <cell r="A100" t="str">
            <v/>
          </cell>
          <cell r="B100" t="str">
            <v/>
          </cell>
          <cell r="C100" t="str">
            <v/>
          </cell>
          <cell r="D100" t="str">
            <v/>
          </cell>
          <cell r="E100" t="str">
            <v/>
          </cell>
          <cell r="F100" t="str">
            <v/>
          </cell>
          <cell r="G100" t="str">
            <v/>
          </cell>
          <cell r="H100" t="str">
            <v/>
          </cell>
        </row>
        <row r="101">
          <cell r="A101" t="str">
            <v/>
          </cell>
          <cell r="B101" t="str">
            <v/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</row>
        <row r="102">
          <cell r="A102" t="str">
            <v/>
          </cell>
          <cell r="B102" t="str">
            <v/>
          </cell>
          <cell r="C102" t="str">
            <v/>
          </cell>
          <cell r="D102" t="str">
            <v/>
          </cell>
          <cell r="E102" t="str">
            <v/>
          </cell>
          <cell r="F102" t="str">
            <v/>
          </cell>
          <cell r="G102" t="str">
            <v/>
          </cell>
          <cell r="H102" t="str">
            <v/>
          </cell>
        </row>
        <row r="103">
          <cell r="A103" t="str">
            <v/>
          </cell>
          <cell r="B103" t="str">
            <v/>
          </cell>
          <cell r="C103" t="str">
            <v/>
          </cell>
          <cell r="D103" t="str">
            <v/>
          </cell>
          <cell r="E103" t="str">
            <v/>
          </cell>
          <cell r="F103" t="str">
            <v/>
          </cell>
          <cell r="G103" t="str">
            <v/>
          </cell>
          <cell r="H103" t="str">
            <v/>
          </cell>
        </row>
        <row r="104">
          <cell r="A104" t="str">
            <v/>
          </cell>
          <cell r="B104" t="str">
            <v/>
          </cell>
          <cell r="C104" t="str">
            <v/>
          </cell>
          <cell r="D104" t="str">
            <v/>
          </cell>
          <cell r="E104" t="str">
            <v/>
          </cell>
          <cell r="F104" t="str">
            <v/>
          </cell>
          <cell r="G104" t="str">
            <v/>
          </cell>
          <cell r="H104" t="str">
            <v/>
          </cell>
        </row>
        <row r="105">
          <cell r="A105" t="str">
            <v/>
          </cell>
          <cell r="B105" t="str">
            <v/>
          </cell>
          <cell r="C105" t="str">
            <v/>
          </cell>
          <cell r="D105" t="str">
            <v/>
          </cell>
          <cell r="E105" t="str">
            <v/>
          </cell>
          <cell r="F105" t="str">
            <v/>
          </cell>
          <cell r="G105" t="str">
            <v/>
          </cell>
          <cell r="H105" t="str">
            <v/>
          </cell>
        </row>
        <row r="106">
          <cell r="A106" t="str">
            <v/>
          </cell>
          <cell r="B106" t="str">
            <v/>
          </cell>
          <cell r="C106" t="str">
            <v/>
          </cell>
          <cell r="D106" t="str">
            <v/>
          </cell>
          <cell r="E106" t="str">
            <v/>
          </cell>
          <cell r="F106" t="str">
            <v/>
          </cell>
          <cell r="G106" t="str">
            <v/>
          </cell>
          <cell r="H106" t="str">
            <v/>
          </cell>
        </row>
        <row r="107">
          <cell r="A107" t="str">
            <v/>
          </cell>
          <cell r="B107" t="str">
            <v/>
          </cell>
          <cell r="C107" t="str">
            <v/>
          </cell>
          <cell r="D107" t="str">
            <v/>
          </cell>
          <cell r="E107" t="str">
            <v/>
          </cell>
          <cell r="F107" t="str">
            <v/>
          </cell>
          <cell r="G107" t="str">
            <v/>
          </cell>
          <cell r="H107" t="str">
            <v/>
          </cell>
        </row>
        <row r="108">
          <cell r="A108" t="str">
            <v/>
          </cell>
          <cell r="B108" t="str">
            <v/>
          </cell>
          <cell r="C108" t="str">
            <v/>
          </cell>
          <cell r="D108" t="str">
            <v/>
          </cell>
          <cell r="E108" t="str">
            <v/>
          </cell>
          <cell r="F108" t="str">
            <v/>
          </cell>
          <cell r="G108" t="str">
            <v/>
          </cell>
          <cell r="H108" t="str">
            <v/>
          </cell>
        </row>
        <row r="109">
          <cell r="A109" t="str">
            <v/>
          </cell>
          <cell r="B109" t="str">
            <v/>
          </cell>
          <cell r="C109" t="str">
            <v/>
          </cell>
          <cell r="D109" t="str">
            <v/>
          </cell>
          <cell r="E109" t="str">
            <v/>
          </cell>
          <cell r="F109" t="str">
            <v/>
          </cell>
          <cell r="G109" t="str">
            <v/>
          </cell>
          <cell r="H109" t="str">
            <v/>
          </cell>
        </row>
        <row r="110">
          <cell r="A110" t="str">
            <v/>
          </cell>
          <cell r="B110" t="str">
            <v/>
          </cell>
          <cell r="C110" t="str">
            <v/>
          </cell>
          <cell r="D110" t="str">
            <v/>
          </cell>
          <cell r="E110" t="str">
            <v/>
          </cell>
          <cell r="F110" t="str">
            <v/>
          </cell>
          <cell r="G110" t="str">
            <v/>
          </cell>
          <cell r="H110" t="str">
            <v/>
          </cell>
        </row>
        <row r="111">
          <cell r="A111" t="str">
            <v/>
          </cell>
          <cell r="B111" t="str">
            <v/>
          </cell>
          <cell r="C111" t="str">
            <v/>
          </cell>
          <cell r="D111" t="str">
            <v/>
          </cell>
          <cell r="E111" t="str">
            <v/>
          </cell>
          <cell r="F111" t="str">
            <v/>
          </cell>
          <cell r="G111" t="str">
            <v/>
          </cell>
          <cell r="H111" t="str">
            <v/>
          </cell>
        </row>
        <row r="112">
          <cell r="A112" t="str">
            <v/>
          </cell>
          <cell r="B112" t="str">
            <v/>
          </cell>
          <cell r="C112" t="str">
            <v/>
          </cell>
          <cell r="D112" t="str">
            <v/>
          </cell>
          <cell r="E112" t="str">
            <v/>
          </cell>
          <cell r="F112" t="str">
            <v/>
          </cell>
          <cell r="G112" t="str">
            <v/>
          </cell>
          <cell r="H112" t="str">
            <v/>
          </cell>
        </row>
        <row r="113">
          <cell r="A113" t="str">
            <v/>
          </cell>
          <cell r="B113" t="str">
            <v/>
          </cell>
          <cell r="C113" t="str">
            <v/>
          </cell>
          <cell r="D113" t="str">
            <v/>
          </cell>
          <cell r="E113" t="str">
            <v/>
          </cell>
          <cell r="F113" t="str">
            <v/>
          </cell>
          <cell r="G113" t="str">
            <v/>
          </cell>
          <cell r="H113" t="str">
            <v/>
          </cell>
        </row>
        <row r="114">
          <cell r="A114" t="str">
            <v/>
          </cell>
          <cell r="B114" t="str">
            <v/>
          </cell>
          <cell r="C114" t="str">
            <v/>
          </cell>
          <cell r="D114" t="str">
            <v/>
          </cell>
          <cell r="E114" t="str">
            <v/>
          </cell>
          <cell r="F114" t="str">
            <v/>
          </cell>
          <cell r="G114" t="str">
            <v/>
          </cell>
          <cell r="H114" t="str">
            <v/>
          </cell>
        </row>
        <row r="115">
          <cell r="A115" t="str">
            <v/>
          </cell>
          <cell r="B115" t="str">
            <v/>
          </cell>
          <cell r="C115" t="str">
            <v/>
          </cell>
          <cell r="D115" t="str">
            <v/>
          </cell>
          <cell r="E115" t="str">
            <v/>
          </cell>
          <cell r="F115" t="str">
            <v/>
          </cell>
          <cell r="G115" t="str">
            <v/>
          </cell>
          <cell r="H115" t="str">
            <v/>
          </cell>
        </row>
        <row r="116">
          <cell r="A116" t="str">
            <v/>
          </cell>
          <cell r="B116" t="str">
            <v/>
          </cell>
          <cell r="C116" t="str">
            <v/>
          </cell>
          <cell r="D116" t="str">
            <v/>
          </cell>
          <cell r="E116" t="str">
            <v/>
          </cell>
          <cell r="F116" t="str">
            <v/>
          </cell>
          <cell r="G116" t="str">
            <v/>
          </cell>
          <cell r="H116" t="str">
            <v/>
          </cell>
        </row>
        <row r="117">
          <cell r="A117" t="str">
            <v/>
          </cell>
          <cell r="B117" t="str">
            <v/>
          </cell>
          <cell r="C117" t="str">
            <v/>
          </cell>
          <cell r="D117" t="str">
            <v/>
          </cell>
          <cell r="E117" t="str">
            <v/>
          </cell>
          <cell r="F117" t="str">
            <v/>
          </cell>
          <cell r="G117" t="str">
            <v/>
          </cell>
          <cell r="H117" t="str">
            <v/>
          </cell>
        </row>
        <row r="118">
          <cell r="A118" t="str">
            <v/>
          </cell>
          <cell r="B118" t="str">
            <v/>
          </cell>
          <cell r="C118" t="str">
            <v/>
          </cell>
          <cell r="D118" t="str">
            <v/>
          </cell>
          <cell r="E118" t="str">
            <v/>
          </cell>
          <cell r="F118" t="str">
            <v/>
          </cell>
          <cell r="G118" t="str">
            <v/>
          </cell>
          <cell r="H118" t="str">
            <v/>
          </cell>
        </row>
        <row r="119">
          <cell r="A119" t="str">
            <v/>
          </cell>
          <cell r="B119" t="str">
            <v/>
          </cell>
          <cell r="C119" t="str">
            <v/>
          </cell>
          <cell r="D119" t="str">
            <v/>
          </cell>
          <cell r="E119" t="str">
            <v/>
          </cell>
          <cell r="F119" t="str">
            <v/>
          </cell>
          <cell r="G119" t="str">
            <v/>
          </cell>
          <cell r="H119" t="str">
            <v/>
          </cell>
        </row>
        <row r="120">
          <cell r="A120" t="str">
            <v/>
          </cell>
          <cell r="B120" t="str">
            <v/>
          </cell>
          <cell r="C120" t="str">
            <v/>
          </cell>
          <cell r="D120" t="str">
            <v/>
          </cell>
          <cell r="E120" t="str">
            <v/>
          </cell>
          <cell r="F120" t="str">
            <v/>
          </cell>
          <cell r="G120" t="str">
            <v/>
          </cell>
          <cell r="H120" t="str">
            <v/>
          </cell>
        </row>
        <row r="121">
          <cell r="A121" t="str">
            <v/>
          </cell>
          <cell r="B121" t="str">
            <v/>
          </cell>
          <cell r="C121" t="str">
            <v/>
          </cell>
          <cell r="D121" t="str">
            <v/>
          </cell>
          <cell r="E121" t="str">
            <v/>
          </cell>
          <cell r="F121" t="str">
            <v/>
          </cell>
          <cell r="G121" t="str">
            <v/>
          </cell>
          <cell r="H121" t="str">
            <v/>
          </cell>
        </row>
        <row r="122">
          <cell r="A122" t="str">
            <v/>
          </cell>
          <cell r="B122" t="str">
            <v/>
          </cell>
          <cell r="C122" t="str">
            <v/>
          </cell>
          <cell r="D122" t="str">
            <v/>
          </cell>
          <cell r="E122" t="str">
            <v/>
          </cell>
          <cell r="F122" t="str">
            <v/>
          </cell>
          <cell r="G122" t="str">
            <v/>
          </cell>
          <cell r="H122" t="str">
            <v/>
          </cell>
        </row>
        <row r="123">
          <cell r="A123" t="str">
            <v/>
          </cell>
          <cell r="B123" t="str">
            <v/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</row>
        <row r="124">
          <cell r="A124" t="str">
            <v/>
          </cell>
          <cell r="B124" t="str">
            <v/>
          </cell>
          <cell r="C124" t="str">
            <v/>
          </cell>
          <cell r="D124" t="str">
            <v/>
          </cell>
          <cell r="E124" t="str">
            <v/>
          </cell>
          <cell r="F124" t="str">
            <v/>
          </cell>
          <cell r="G124" t="str">
            <v/>
          </cell>
          <cell r="H124" t="str">
            <v/>
          </cell>
        </row>
        <row r="125">
          <cell r="A125" t="str">
            <v/>
          </cell>
          <cell r="B125" t="str">
            <v/>
          </cell>
          <cell r="C125" t="str">
            <v/>
          </cell>
          <cell r="D125" t="str">
            <v/>
          </cell>
          <cell r="E125" t="str">
            <v/>
          </cell>
          <cell r="F125" t="str">
            <v/>
          </cell>
          <cell r="G125" t="str">
            <v/>
          </cell>
          <cell r="H125" t="str">
            <v/>
          </cell>
        </row>
        <row r="126">
          <cell r="A126" t="str">
            <v/>
          </cell>
          <cell r="B126" t="str">
            <v/>
          </cell>
          <cell r="C126" t="str">
            <v/>
          </cell>
          <cell r="D126" t="str">
            <v/>
          </cell>
          <cell r="E126" t="str">
            <v/>
          </cell>
          <cell r="F126" t="str">
            <v/>
          </cell>
          <cell r="G126" t="str">
            <v/>
          </cell>
          <cell r="H126" t="str">
            <v/>
          </cell>
        </row>
        <row r="127">
          <cell r="A127" t="str">
            <v/>
          </cell>
          <cell r="B127" t="str">
            <v/>
          </cell>
          <cell r="C127" t="str">
            <v/>
          </cell>
          <cell r="D127" t="str">
            <v/>
          </cell>
          <cell r="E127" t="str">
            <v/>
          </cell>
          <cell r="F127" t="str">
            <v/>
          </cell>
          <cell r="G127" t="str">
            <v/>
          </cell>
          <cell r="H127" t="str">
            <v/>
          </cell>
        </row>
        <row r="128">
          <cell r="A128" t="str">
            <v/>
          </cell>
          <cell r="B128" t="str">
            <v/>
          </cell>
          <cell r="C128" t="str">
            <v/>
          </cell>
          <cell r="D128" t="str">
            <v/>
          </cell>
          <cell r="E128" t="str">
            <v/>
          </cell>
          <cell r="F128" t="str">
            <v/>
          </cell>
          <cell r="G128" t="str">
            <v/>
          </cell>
          <cell r="H128" t="str">
            <v/>
          </cell>
        </row>
        <row r="129">
          <cell r="A129" t="str">
            <v/>
          </cell>
          <cell r="B129" t="str">
            <v/>
          </cell>
          <cell r="C129" t="str">
            <v/>
          </cell>
          <cell r="D129" t="str">
            <v/>
          </cell>
          <cell r="E129" t="str">
            <v/>
          </cell>
          <cell r="F129" t="str">
            <v/>
          </cell>
          <cell r="G129" t="str">
            <v/>
          </cell>
          <cell r="H129" t="str">
            <v/>
          </cell>
        </row>
        <row r="130">
          <cell r="A130" t="str">
            <v/>
          </cell>
          <cell r="B130" t="str">
            <v/>
          </cell>
          <cell r="C130" t="str">
            <v/>
          </cell>
          <cell r="D130" t="str">
            <v/>
          </cell>
          <cell r="E130" t="str">
            <v/>
          </cell>
          <cell r="F130" t="str">
            <v/>
          </cell>
          <cell r="G130" t="str">
            <v/>
          </cell>
          <cell r="H130" t="str">
            <v/>
          </cell>
        </row>
        <row r="131">
          <cell r="A131" t="str">
            <v/>
          </cell>
          <cell r="B131" t="str">
            <v/>
          </cell>
          <cell r="C131" t="str">
            <v/>
          </cell>
          <cell r="D131" t="str">
            <v/>
          </cell>
          <cell r="E131" t="str">
            <v/>
          </cell>
          <cell r="F131" t="str">
            <v/>
          </cell>
          <cell r="G131" t="str">
            <v/>
          </cell>
          <cell r="H131" t="str">
            <v/>
          </cell>
        </row>
        <row r="132">
          <cell r="A132" t="str">
            <v/>
          </cell>
          <cell r="B132" t="str">
            <v/>
          </cell>
          <cell r="C132" t="str">
            <v/>
          </cell>
          <cell r="D132" t="str">
            <v/>
          </cell>
          <cell r="E132" t="str">
            <v/>
          </cell>
          <cell r="F132" t="str">
            <v/>
          </cell>
          <cell r="G132" t="str">
            <v/>
          </cell>
          <cell r="H132" t="str">
            <v/>
          </cell>
        </row>
        <row r="133">
          <cell r="A133" t="str">
            <v/>
          </cell>
          <cell r="B133" t="str">
            <v/>
          </cell>
          <cell r="C133" t="str">
            <v/>
          </cell>
          <cell r="D133" t="str">
            <v/>
          </cell>
          <cell r="E133" t="str">
            <v/>
          </cell>
          <cell r="F133" t="str">
            <v/>
          </cell>
          <cell r="G133" t="str">
            <v/>
          </cell>
          <cell r="H133" t="str">
            <v/>
          </cell>
        </row>
        <row r="134">
          <cell r="A134" t="str">
            <v/>
          </cell>
          <cell r="B134" t="str">
            <v/>
          </cell>
          <cell r="C134" t="str">
            <v/>
          </cell>
          <cell r="D134" t="str">
            <v/>
          </cell>
          <cell r="E134" t="str">
            <v/>
          </cell>
          <cell r="F134" t="str">
            <v/>
          </cell>
          <cell r="G134" t="str">
            <v/>
          </cell>
          <cell r="H134" t="str">
            <v/>
          </cell>
        </row>
        <row r="135">
          <cell r="A135" t="str">
            <v/>
          </cell>
          <cell r="B135" t="str">
            <v/>
          </cell>
          <cell r="C135" t="str">
            <v/>
          </cell>
          <cell r="D135" t="str">
            <v/>
          </cell>
          <cell r="E135" t="str">
            <v/>
          </cell>
          <cell r="F135" t="str">
            <v/>
          </cell>
          <cell r="G135" t="str">
            <v/>
          </cell>
          <cell r="H135" t="str">
            <v/>
          </cell>
        </row>
        <row r="136">
          <cell r="A136" t="str">
            <v/>
          </cell>
          <cell r="B136" t="str">
            <v/>
          </cell>
          <cell r="C136" t="str">
            <v/>
          </cell>
          <cell r="D136" t="str">
            <v/>
          </cell>
          <cell r="E136" t="str">
            <v/>
          </cell>
          <cell r="F136" t="str">
            <v/>
          </cell>
          <cell r="G136" t="str">
            <v/>
          </cell>
          <cell r="H136" t="str">
            <v/>
          </cell>
        </row>
        <row r="137">
          <cell r="A137" t="str">
            <v/>
          </cell>
          <cell r="B137" t="str">
            <v/>
          </cell>
          <cell r="C137" t="str">
            <v/>
          </cell>
          <cell r="D137" t="str">
            <v/>
          </cell>
          <cell r="E137" t="str">
            <v/>
          </cell>
          <cell r="F137" t="str">
            <v/>
          </cell>
          <cell r="G137" t="str">
            <v/>
          </cell>
          <cell r="H137" t="str">
            <v/>
          </cell>
        </row>
        <row r="138">
          <cell r="A138" t="str">
            <v/>
          </cell>
          <cell r="B138" t="str">
            <v/>
          </cell>
          <cell r="C138" t="str">
            <v/>
          </cell>
          <cell r="D138" t="str">
            <v/>
          </cell>
          <cell r="E138" t="str">
            <v/>
          </cell>
          <cell r="F138" t="str">
            <v/>
          </cell>
          <cell r="G138" t="str">
            <v/>
          </cell>
          <cell r="H138" t="str">
            <v/>
          </cell>
        </row>
        <row r="139">
          <cell r="A139" t="str">
            <v/>
          </cell>
          <cell r="B139" t="str">
            <v/>
          </cell>
          <cell r="C139" t="str">
            <v/>
          </cell>
          <cell r="D139" t="str">
            <v/>
          </cell>
          <cell r="E139" t="str">
            <v/>
          </cell>
          <cell r="F139" t="str">
            <v/>
          </cell>
          <cell r="G139" t="str">
            <v/>
          </cell>
          <cell r="H139" t="str">
            <v/>
          </cell>
        </row>
        <row r="140">
          <cell r="A140" t="str">
            <v/>
          </cell>
          <cell r="B140" t="str">
            <v/>
          </cell>
          <cell r="C140" t="str">
            <v/>
          </cell>
          <cell r="D140" t="str">
            <v/>
          </cell>
          <cell r="E140" t="str">
            <v/>
          </cell>
          <cell r="F140" t="str">
            <v/>
          </cell>
          <cell r="G140" t="str">
            <v/>
          </cell>
          <cell r="H140" t="str">
            <v/>
          </cell>
        </row>
        <row r="141">
          <cell r="A141" t="str">
            <v/>
          </cell>
          <cell r="B141" t="str">
            <v/>
          </cell>
          <cell r="C141" t="str">
            <v/>
          </cell>
          <cell r="D141" t="str">
            <v/>
          </cell>
          <cell r="E141" t="str">
            <v/>
          </cell>
          <cell r="F141" t="str">
            <v/>
          </cell>
          <cell r="G141" t="str">
            <v/>
          </cell>
          <cell r="H141" t="str">
            <v/>
          </cell>
        </row>
        <row r="142">
          <cell r="A142" t="str">
            <v/>
          </cell>
          <cell r="B142" t="str">
            <v/>
          </cell>
          <cell r="C142" t="str">
            <v/>
          </cell>
          <cell r="D142" t="str">
            <v/>
          </cell>
          <cell r="E142" t="str">
            <v/>
          </cell>
          <cell r="F142" t="str">
            <v/>
          </cell>
          <cell r="G142" t="str">
            <v/>
          </cell>
          <cell r="H142" t="str">
            <v/>
          </cell>
        </row>
        <row r="143">
          <cell r="A143" t="str">
            <v/>
          </cell>
          <cell r="B143" t="str">
            <v/>
          </cell>
          <cell r="C143" t="str">
            <v/>
          </cell>
          <cell r="D143" t="str">
            <v/>
          </cell>
          <cell r="E143" t="str">
            <v/>
          </cell>
          <cell r="F143" t="str">
            <v/>
          </cell>
          <cell r="G143" t="str">
            <v/>
          </cell>
          <cell r="H143" t="str">
            <v/>
          </cell>
        </row>
        <row r="144">
          <cell r="A144" t="str">
            <v/>
          </cell>
          <cell r="B144" t="str">
            <v/>
          </cell>
          <cell r="C144" t="str">
            <v/>
          </cell>
          <cell r="D144" t="str">
            <v/>
          </cell>
          <cell r="E144" t="str">
            <v/>
          </cell>
          <cell r="F144" t="str">
            <v/>
          </cell>
          <cell r="G144" t="str">
            <v/>
          </cell>
          <cell r="H144" t="str">
            <v/>
          </cell>
        </row>
        <row r="145">
          <cell r="A145" t="str">
            <v/>
          </cell>
          <cell r="B145" t="str">
            <v/>
          </cell>
          <cell r="C145" t="str">
            <v/>
          </cell>
          <cell r="D145" t="str">
            <v/>
          </cell>
          <cell r="E145" t="str">
            <v/>
          </cell>
          <cell r="F145" t="str">
            <v/>
          </cell>
          <cell r="G145" t="str">
            <v/>
          </cell>
          <cell r="H145" t="str">
            <v/>
          </cell>
        </row>
        <row r="146">
          <cell r="A146" t="str">
            <v/>
          </cell>
          <cell r="B146" t="str">
            <v/>
          </cell>
          <cell r="C146" t="str">
            <v/>
          </cell>
          <cell r="D146" t="str">
            <v/>
          </cell>
          <cell r="E146" t="str">
            <v/>
          </cell>
          <cell r="F146" t="str">
            <v/>
          </cell>
          <cell r="G146" t="str">
            <v/>
          </cell>
          <cell r="H146" t="str">
            <v/>
          </cell>
        </row>
        <row r="147">
          <cell r="A147" t="str">
            <v/>
          </cell>
          <cell r="B147" t="str">
            <v/>
          </cell>
          <cell r="C147" t="str">
            <v/>
          </cell>
          <cell r="D147" t="str">
            <v/>
          </cell>
          <cell r="E147" t="str">
            <v/>
          </cell>
          <cell r="F147" t="str">
            <v/>
          </cell>
          <cell r="G147" t="str">
            <v/>
          </cell>
          <cell r="H147" t="str">
            <v/>
          </cell>
        </row>
        <row r="148">
          <cell r="A148" t="str">
            <v/>
          </cell>
          <cell r="B148" t="str">
            <v/>
          </cell>
          <cell r="C148" t="str">
            <v/>
          </cell>
          <cell r="D148" t="str">
            <v/>
          </cell>
          <cell r="E148" t="str">
            <v/>
          </cell>
          <cell r="F148" t="str">
            <v/>
          </cell>
          <cell r="G148" t="str">
            <v/>
          </cell>
          <cell r="H148" t="str">
            <v/>
          </cell>
        </row>
        <row r="149">
          <cell r="A149" t="str">
            <v/>
          </cell>
          <cell r="B149" t="str">
            <v/>
          </cell>
          <cell r="C149" t="str">
            <v/>
          </cell>
          <cell r="D149" t="str">
            <v/>
          </cell>
          <cell r="E149" t="str">
            <v/>
          </cell>
          <cell r="F149" t="str">
            <v/>
          </cell>
          <cell r="G149" t="str">
            <v/>
          </cell>
          <cell r="H149" t="str">
            <v/>
          </cell>
        </row>
        <row r="150">
          <cell r="A150" t="str">
            <v/>
          </cell>
          <cell r="B150" t="str">
            <v/>
          </cell>
          <cell r="C150" t="str">
            <v/>
          </cell>
          <cell r="D150" t="str">
            <v/>
          </cell>
          <cell r="E150" t="str">
            <v/>
          </cell>
          <cell r="F150" t="str">
            <v/>
          </cell>
          <cell r="G150" t="str">
            <v/>
          </cell>
          <cell r="H150" t="str">
            <v/>
          </cell>
        </row>
        <row r="151">
          <cell r="A151" t="str">
            <v/>
          </cell>
          <cell r="B151" t="str">
            <v/>
          </cell>
          <cell r="C151" t="str">
            <v/>
          </cell>
          <cell r="D151" t="str">
            <v/>
          </cell>
          <cell r="E151" t="str">
            <v/>
          </cell>
          <cell r="F151" t="str">
            <v/>
          </cell>
          <cell r="G151" t="str">
            <v/>
          </cell>
          <cell r="H151" t="str">
            <v/>
          </cell>
        </row>
        <row r="152">
          <cell r="A152" t="str">
            <v/>
          </cell>
          <cell r="B152" t="str">
            <v/>
          </cell>
          <cell r="C152" t="str">
            <v/>
          </cell>
          <cell r="D152" t="str">
            <v/>
          </cell>
          <cell r="E152" t="str">
            <v/>
          </cell>
          <cell r="F152" t="str">
            <v/>
          </cell>
          <cell r="G152" t="str">
            <v/>
          </cell>
          <cell r="H152" t="str">
            <v/>
          </cell>
        </row>
        <row r="153">
          <cell r="A153" t="str">
            <v/>
          </cell>
          <cell r="B153" t="str">
            <v/>
          </cell>
          <cell r="C153" t="str">
            <v/>
          </cell>
          <cell r="D153" t="str">
            <v/>
          </cell>
          <cell r="E153" t="str">
            <v/>
          </cell>
          <cell r="F153" t="str">
            <v/>
          </cell>
          <cell r="G153" t="str">
            <v/>
          </cell>
          <cell r="H153" t="str">
            <v/>
          </cell>
        </row>
        <row r="154">
          <cell r="A154" t="str">
            <v/>
          </cell>
          <cell r="B154" t="str">
            <v/>
          </cell>
          <cell r="C154" t="str">
            <v/>
          </cell>
          <cell r="D154" t="str">
            <v/>
          </cell>
          <cell r="E154" t="str">
            <v/>
          </cell>
          <cell r="F154" t="str">
            <v/>
          </cell>
          <cell r="G154" t="str">
            <v/>
          </cell>
          <cell r="H154" t="str">
            <v/>
          </cell>
        </row>
        <row r="155">
          <cell r="A155" t="str">
            <v/>
          </cell>
          <cell r="B155" t="str">
            <v/>
          </cell>
          <cell r="C155" t="str">
            <v/>
          </cell>
          <cell r="D155" t="str">
            <v/>
          </cell>
          <cell r="E155" t="str">
            <v/>
          </cell>
          <cell r="F155" t="str">
            <v/>
          </cell>
          <cell r="G155" t="str">
            <v/>
          </cell>
          <cell r="H155" t="str">
            <v/>
          </cell>
        </row>
        <row r="156">
          <cell r="A156" t="str">
            <v/>
          </cell>
          <cell r="B156" t="str">
            <v/>
          </cell>
          <cell r="C156" t="str">
            <v/>
          </cell>
          <cell r="D156" t="str">
            <v/>
          </cell>
          <cell r="E156" t="str">
            <v/>
          </cell>
          <cell r="F156" t="str">
            <v/>
          </cell>
          <cell r="G156" t="str">
            <v/>
          </cell>
          <cell r="H156" t="str">
            <v/>
          </cell>
        </row>
        <row r="157">
          <cell r="A157" t="str">
            <v/>
          </cell>
          <cell r="B157" t="str">
            <v/>
          </cell>
          <cell r="C157" t="str">
            <v/>
          </cell>
          <cell r="D157" t="str">
            <v/>
          </cell>
          <cell r="E157" t="str">
            <v/>
          </cell>
          <cell r="F157" t="str">
            <v/>
          </cell>
          <cell r="G157" t="str">
            <v/>
          </cell>
          <cell r="H157" t="str">
            <v/>
          </cell>
        </row>
        <row r="158">
          <cell r="A158" t="str">
            <v/>
          </cell>
          <cell r="B158" t="str">
            <v/>
          </cell>
          <cell r="C158" t="str">
            <v/>
          </cell>
          <cell r="D158" t="str">
            <v/>
          </cell>
          <cell r="E158" t="str">
            <v/>
          </cell>
          <cell r="F158" t="str">
            <v/>
          </cell>
          <cell r="G158" t="str">
            <v/>
          </cell>
          <cell r="H158" t="str">
            <v/>
          </cell>
        </row>
        <row r="159">
          <cell r="A159" t="str">
            <v/>
          </cell>
          <cell r="B159" t="str">
            <v/>
          </cell>
          <cell r="C159" t="str">
            <v/>
          </cell>
          <cell r="D159" t="str">
            <v/>
          </cell>
          <cell r="E159" t="str">
            <v/>
          </cell>
          <cell r="F159" t="str">
            <v/>
          </cell>
          <cell r="G159" t="str">
            <v/>
          </cell>
          <cell r="H159" t="str">
            <v/>
          </cell>
        </row>
        <row r="160">
          <cell r="A160" t="str">
            <v/>
          </cell>
          <cell r="B160" t="str">
            <v/>
          </cell>
          <cell r="C160" t="str">
            <v/>
          </cell>
          <cell r="D160" t="str">
            <v/>
          </cell>
          <cell r="E160" t="str">
            <v/>
          </cell>
          <cell r="F160" t="str">
            <v/>
          </cell>
          <cell r="G160" t="str">
            <v/>
          </cell>
          <cell r="H160" t="str">
            <v/>
          </cell>
        </row>
        <row r="161">
          <cell r="A161" t="str">
            <v/>
          </cell>
          <cell r="B161" t="str">
            <v/>
          </cell>
          <cell r="C161" t="str">
            <v/>
          </cell>
          <cell r="D161" t="str">
            <v/>
          </cell>
          <cell r="E161" t="str">
            <v/>
          </cell>
          <cell r="F161" t="str">
            <v/>
          </cell>
          <cell r="G161" t="str">
            <v/>
          </cell>
          <cell r="H161" t="str">
            <v/>
          </cell>
        </row>
        <row r="162">
          <cell r="A162" t="str">
            <v/>
          </cell>
          <cell r="B162" t="str">
            <v/>
          </cell>
          <cell r="C162" t="str">
            <v/>
          </cell>
          <cell r="D162" t="str">
            <v/>
          </cell>
          <cell r="E162" t="str">
            <v/>
          </cell>
          <cell r="F162" t="str">
            <v/>
          </cell>
          <cell r="G162" t="str">
            <v/>
          </cell>
          <cell r="H162" t="str">
            <v/>
          </cell>
        </row>
        <row r="163">
          <cell r="A163" t="str">
            <v/>
          </cell>
          <cell r="B163" t="str">
            <v/>
          </cell>
          <cell r="C163" t="str">
            <v/>
          </cell>
          <cell r="D163" t="str">
            <v/>
          </cell>
          <cell r="E163" t="str">
            <v/>
          </cell>
          <cell r="F163" t="str">
            <v/>
          </cell>
          <cell r="G163" t="str">
            <v/>
          </cell>
          <cell r="H163" t="str">
            <v/>
          </cell>
        </row>
        <row r="164">
          <cell r="A164" t="str">
            <v/>
          </cell>
          <cell r="B164" t="str">
            <v/>
          </cell>
          <cell r="C164" t="str">
            <v/>
          </cell>
          <cell r="D164" t="str">
            <v/>
          </cell>
          <cell r="E164" t="str">
            <v/>
          </cell>
          <cell r="F164" t="str">
            <v/>
          </cell>
          <cell r="G164" t="str">
            <v/>
          </cell>
          <cell r="H164" t="str">
            <v/>
          </cell>
        </row>
        <row r="165">
          <cell r="A165" t="str">
            <v/>
          </cell>
          <cell r="B165" t="str">
            <v/>
          </cell>
          <cell r="C165" t="str">
            <v/>
          </cell>
          <cell r="D165" t="str">
            <v/>
          </cell>
          <cell r="E165" t="str">
            <v/>
          </cell>
          <cell r="F165" t="str">
            <v/>
          </cell>
          <cell r="G165" t="str">
            <v/>
          </cell>
          <cell r="H165" t="str">
            <v/>
          </cell>
        </row>
        <row r="166">
          <cell r="A166" t="str">
            <v/>
          </cell>
          <cell r="B166" t="str">
            <v/>
          </cell>
          <cell r="C166" t="str">
            <v/>
          </cell>
          <cell r="D166" t="str">
            <v/>
          </cell>
          <cell r="E166" t="str">
            <v/>
          </cell>
          <cell r="F166" t="str">
            <v/>
          </cell>
          <cell r="G166" t="str">
            <v/>
          </cell>
          <cell r="H166" t="str">
            <v/>
          </cell>
        </row>
        <row r="167">
          <cell r="A167" t="str">
            <v/>
          </cell>
          <cell r="B167" t="str">
            <v/>
          </cell>
          <cell r="C167" t="str">
            <v/>
          </cell>
          <cell r="D167" t="str">
            <v/>
          </cell>
          <cell r="E167" t="str">
            <v/>
          </cell>
          <cell r="F167" t="str">
            <v/>
          </cell>
          <cell r="G167" t="str">
            <v/>
          </cell>
          <cell r="H167" t="str">
            <v/>
          </cell>
        </row>
        <row r="168">
          <cell r="A168" t="str">
            <v/>
          </cell>
          <cell r="B168" t="str">
            <v/>
          </cell>
          <cell r="C168" t="str">
            <v/>
          </cell>
          <cell r="D168" t="str">
            <v/>
          </cell>
          <cell r="E168" t="str">
            <v/>
          </cell>
          <cell r="F168" t="str">
            <v/>
          </cell>
          <cell r="G168" t="str">
            <v/>
          </cell>
          <cell r="H168" t="str">
            <v/>
          </cell>
        </row>
        <row r="169">
          <cell r="A169" t="str">
            <v/>
          </cell>
          <cell r="B169" t="str">
            <v/>
          </cell>
          <cell r="C169" t="str">
            <v/>
          </cell>
          <cell r="D169" t="str">
            <v/>
          </cell>
          <cell r="E169" t="str">
            <v/>
          </cell>
          <cell r="F169" t="str">
            <v/>
          </cell>
          <cell r="G169" t="str">
            <v/>
          </cell>
          <cell r="H169" t="str">
            <v/>
          </cell>
        </row>
        <row r="170">
          <cell r="A170" t="str">
            <v/>
          </cell>
          <cell r="B170" t="str">
            <v/>
          </cell>
          <cell r="C170" t="str">
            <v/>
          </cell>
          <cell r="D170" t="str">
            <v/>
          </cell>
          <cell r="E170" t="str">
            <v/>
          </cell>
          <cell r="F170" t="str">
            <v/>
          </cell>
          <cell r="G170" t="str">
            <v/>
          </cell>
          <cell r="H170" t="str">
            <v/>
          </cell>
        </row>
        <row r="171">
          <cell r="A171" t="str">
            <v/>
          </cell>
          <cell r="B171" t="str">
            <v/>
          </cell>
          <cell r="C171" t="str">
            <v/>
          </cell>
          <cell r="D171" t="str">
            <v/>
          </cell>
          <cell r="E171" t="str">
            <v/>
          </cell>
          <cell r="F171" t="str">
            <v/>
          </cell>
          <cell r="G171" t="str">
            <v/>
          </cell>
          <cell r="H171" t="str">
            <v/>
          </cell>
        </row>
        <row r="172">
          <cell r="A172" t="str">
            <v/>
          </cell>
          <cell r="B172" t="str">
            <v/>
          </cell>
          <cell r="C172" t="str">
            <v/>
          </cell>
          <cell r="D172" t="str">
            <v/>
          </cell>
          <cell r="E172" t="str">
            <v/>
          </cell>
          <cell r="F172" t="str">
            <v/>
          </cell>
          <cell r="G172" t="str">
            <v/>
          </cell>
          <cell r="H172" t="str">
            <v/>
          </cell>
        </row>
        <row r="173">
          <cell r="A173" t="str">
            <v/>
          </cell>
          <cell r="B173" t="str">
            <v/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</row>
        <row r="174">
          <cell r="A174" t="str">
            <v/>
          </cell>
          <cell r="B174" t="str">
            <v/>
          </cell>
          <cell r="C174" t="str">
            <v/>
          </cell>
          <cell r="D174" t="str">
            <v/>
          </cell>
          <cell r="E174" t="str">
            <v/>
          </cell>
          <cell r="F174" t="str">
            <v/>
          </cell>
          <cell r="G174" t="str">
            <v/>
          </cell>
          <cell r="H174" t="str">
            <v/>
          </cell>
        </row>
        <row r="175">
          <cell r="A175" t="str">
            <v/>
          </cell>
          <cell r="B175" t="str">
            <v/>
          </cell>
          <cell r="C175" t="str">
            <v/>
          </cell>
          <cell r="D175" t="str">
            <v/>
          </cell>
          <cell r="E175" t="str">
            <v/>
          </cell>
          <cell r="F175" t="str">
            <v/>
          </cell>
          <cell r="G175" t="str">
            <v/>
          </cell>
          <cell r="H175" t="str">
            <v/>
          </cell>
        </row>
        <row r="176">
          <cell r="A176" t="str">
            <v/>
          </cell>
          <cell r="B176" t="str">
            <v/>
          </cell>
          <cell r="C176" t="str">
            <v/>
          </cell>
          <cell r="D176" t="str">
            <v/>
          </cell>
          <cell r="E176" t="str">
            <v/>
          </cell>
          <cell r="F176" t="str">
            <v/>
          </cell>
          <cell r="G176" t="str">
            <v/>
          </cell>
          <cell r="H176" t="str">
            <v/>
          </cell>
        </row>
        <row r="177">
          <cell r="A177" t="str">
            <v/>
          </cell>
          <cell r="B177" t="str">
            <v/>
          </cell>
          <cell r="C177" t="str">
            <v/>
          </cell>
          <cell r="D177" t="str">
            <v/>
          </cell>
          <cell r="E177" t="str">
            <v/>
          </cell>
          <cell r="F177" t="str">
            <v/>
          </cell>
          <cell r="G177" t="str">
            <v/>
          </cell>
          <cell r="H177" t="str">
            <v/>
          </cell>
        </row>
        <row r="178">
          <cell r="A178" t="str">
            <v/>
          </cell>
          <cell r="B178" t="str">
            <v/>
          </cell>
          <cell r="C178" t="str">
            <v/>
          </cell>
          <cell r="D178" t="str">
            <v/>
          </cell>
          <cell r="E178" t="str">
            <v/>
          </cell>
          <cell r="F178" t="str">
            <v/>
          </cell>
          <cell r="G178" t="str">
            <v/>
          </cell>
          <cell r="H178" t="str">
            <v/>
          </cell>
        </row>
        <row r="179">
          <cell r="A179" t="str">
            <v/>
          </cell>
          <cell r="B179" t="str">
            <v/>
          </cell>
          <cell r="C179" t="str">
            <v/>
          </cell>
          <cell r="D179" t="str">
            <v/>
          </cell>
          <cell r="E179" t="str">
            <v/>
          </cell>
          <cell r="F179" t="str">
            <v/>
          </cell>
          <cell r="G179" t="str">
            <v/>
          </cell>
          <cell r="H179" t="str">
            <v/>
          </cell>
        </row>
        <row r="180">
          <cell r="A180" t="str">
            <v/>
          </cell>
          <cell r="B180" t="str">
            <v/>
          </cell>
          <cell r="C180" t="str">
            <v/>
          </cell>
          <cell r="D180" t="str">
            <v/>
          </cell>
          <cell r="E180" t="str">
            <v/>
          </cell>
          <cell r="F180" t="str">
            <v/>
          </cell>
          <cell r="G180" t="str">
            <v/>
          </cell>
          <cell r="H180" t="str">
            <v/>
          </cell>
        </row>
        <row r="181">
          <cell r="A181" t="str">
            <v/>
          </cell>
          <cell r="B181" t="str">
            <v/>
          </cell>
          <cell r="C181" t="str">
            <v/>
          </cell>
          <cell r="D181" t="str">
            <v/>
          </cell>
          <cell r="E181" t="str">
            <v/>
          </cell>
          <cell r="F181" t="str">
            <v/>
          </cell>
          <cell r="G181" t="str">
            <v/>
          </cell>
          <cell r="H181" t="str">
            <v/>
          </cell>
        </row>
        <row r="182">
          <cell r="A182" t="str">
            <v/>
          </cell>
          <cell r="B182" t="str">
            <v/>
          </cell>
          <cell r="C182" t="str">
            <v/>
          </cell>
          <cell r="D182" t="str">
            <v/>
          </cell>
          <cell r="E182" t="str">
            <v/>
          </cell>
          <cell r="F182" t="str">
            <v/>
          </cell>
          <cell r="G182" t="str">
            <v/>
          </cell>
          <cell r="H182" t="str">
            <v/>
          </cell>
        </row>
        <row r="183">
          <cell r="A183" t="str">
            <v/>
          </cell>
          <cell r="B183" t="str">
            <v/>
          </cell>
          <cell r="C183" t="str">
            <v/>
          </cell>
          <cell r="D183" t="str">
            <v/>
          </cell>
          <cell r="E183" t="str">
            <v/>
          </cell>
          <cell r="F183" t="str">
            <v/>
          </cell>
          <cell r="G183" t="str">
            <v/>
          </cell>
          <cell r="H183" t="str">
            <v/>
          </cell>
        </row>
        <row r="184">
          <cell r="A184" t="str">
            <v/>
          </cell>
          <cell r="B184" t="str">
            <v/>
          </cell>
          <cell r="C184" t="str">
            <v/>
          </cell>
          <cell r="D184" t="str">
            <v/>
          </cell>
          <cell r="E184" t="str">
            <v/>
          </cell>
          <cell r="F184" t="str">
            <v/>
          </cell>
          <cell r="G184" t="str">
            <v/>
          </cell>
          <cell r="H184" t="str">
            <v/>
          </cell>
        </row>
        <row r="185">
          <cell r="A185" t="str">
            <v/>
          </cell>
          <cell r="B185" t="str">
            <v/>
          </cell>
          <cell r="C185" t="str">
            <v/>
          </cell>
          <cell r="D185" t="str">
            <v/>
          </cell>
          <cell r="E185" t="str">
            <v/>
          </cell>
          <cell r="F185" t="str">
            <v/>
          </cell>
          <cell r="G185" t="str">
            <v/>
          </cell>
          <cell r="H185" t="str">
            <v/>
          </cell>
        </row>
        <row r="186">
          <cell r="A186" t="str">
            <v/>
          </cell>
          <cell r="B186" t="str">
            <v/>
          </cell>
          <cell r="C186" t="str">
            <v/>
          </cell>
          <cell r="D186" t="str">
            <v/>
          </cell>
          <cell r="E186" t="str">
            <v/>
          </cell>
          <cell r="F186" t="str">
            <v/>
          </cell>
          <cell r="G186" t="str">
            <v/>
          </cell>
          <cell r="H186" t="str">
            <v/>
          </cell>
        </row>
        <row r="187">
          <cell r="A187" t="str">
            <v/>
          </cell>
          <cell r="B187" t="str">
            <v/>
          </cell>
          <cell r="C187" t="str">
            <v/>
          </cell>
          <cell r="D187" t="str">
            <v/>
          </cell>
          <cell r="E187" t="str">
            <v/>
          </cell>
          <cell r="F187" t="str">
            <v/>
          </cell>
          <cell r="G187" t="str">
            <v/>
          </cell>
          <cell r="H187" t="str">
            <v/>
          </cell>
        </row>
        <row r="188">
          <cell r="A188" t="str">
            <v/>
          </cell>
          <cell r="B188" t="str">
            <v/>
          </cell>
          <cell r="C188" t="str">
            <v/>
          </cell>
          <cell r="D188" t="str">
            <v/>
          </cell>
          <cell r="E188" t="str">
            <v/>
          </cell>
          <cell r="F188" t="str">
            <v/>
          </cell>
          <cell r="G188" t="str">
            <v/>
          </cell>
          <cell r="H188" t="str">
            <v/>
          </cell>
        </row>
        <row r="189">
          <cell r="A189" t="str">
            <v/>
          </cell>
          <cell r="B189" t="str">
            <v/>
          </cell>
          <cell r="C189" t="str">
            <v/>
          </cell>
          <cell r="D189" t="str">
            <v/>
          </cell>
          <cell r="E189" t="str">
            <v/>
          </cell>
          <cell r="F189" t="str">
            <v/>
          </cell>
          <cell r="G189" t="str">
            <v/>
          </cell>
          <cell r="H189" t="str">
            <v/>
          </cell>
        </row>
        <row r="190">
          <cell r="A190" t="str">
            <v/>
          </cell>
          <cell r="B190" t="str">
            <v/>
          </cell>
          <cell r="C190" t="str">
            <v/>
          </cell>
          <cell r="D190" t="str">
            <v/>
          </cell>
          <cell r="E190" t="str">
            <v/>
          </cell>
          <cell r="F190" t="str">
            <v/>
          </cell>
          <cell r="G190" t="str">
            <v/>
          </cell>
          <cell r="H190" t="str">
            <v/>
          </cell>
        </row>
        <row r="191">
          <cell r="A191" t="str">
            <v/>
          </cell>
          <cell r="B191" t="str">
            <v/>
          </cell>
          <cell r="C191" t="str">
            <v/>
          </cell>
          <cell r="D191" t="str">
            <v/>
          </cell>
          <cell r="E191" t="str">
            <v/>
          </cell>
          <cell r="F191" t="str">
            <v/>
          </cell>
          <cell r="G191" t="str">
            <v/>
          </cell>
          <cell r="H191" t="str">
            <v/>
          </cell>
        </row>
        <row r="192">
          <cell r="A192" t="str">
            <v/>
          </cell>
          <cell r="B192" t="str">
            <v/>
          </cell>
          <cell r="C192" t="str">
            <v/>
          </cell>
          <cell r="D192" t="str">
            <v/>
          </cell>
          <cell r="E192" t="str">
            <v/>
          </cell>
          <cell r="F192" t="str">
            <v/>
          </cell>
          <cell r="G192" t="str">
            <v/>
          </cell>
          <cell r="H192" t="str">
            <v/>
          </cell>
        </row>
        <row r="193">
          <cell r="A193" t="str">
            <v/>
          </cell>
          <cell r="B193" t="str">
            <v/>
          </cell>
          <cell r="C193" t="str">
            <v/>
          </cell>
          <cell r="D193" t="str">
            <v/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</row>
        <row r="194">
          <cell r="A194" t="str">
            <v/>
          </cell>
          <cell r="B194" t="str">
            <v/>
          </cell>
          <cell r="C194" t="str">
            <v/>
          </cell>
          <cell r="D194" t="str">
            <v/>
          </cell>
          <cell r="E194" t="str">
            <v/>
          </cell>
          <cell r="F194" t="str">
            <v/>
          </cell>
          <cell r="G194" t="str">
            <v/>
          </cell>
          <cell r="H194" t="str">
            <v/>
          </cell>
        </row>
        <row r="195">
          <cell r="A195" t="str">
            <v/>
          </cell>
          <cell r="B195" t="str">
            <v/>
          </cell>
          <cell r="C195" t="str">
            <v/>
          </cell>
          <cell r="D195" t="str">
            <v/>
          </cell>
          <cell r="E195" t="str">
            <v/>
          </cell>
          <cell r="F195" t="str">
            <v/>
          </cell>
          <cell r="G195" t="str">
            <v/>
          </cell>
          <cell r="H195" t="str">
            <v/>
          </cell>
        </row>
        <row r="196">
          <cell r="A196" t="str">
            <v/>
          </cell>
          <cell r="B196" t="str">
            <v/>
          </cell>
          <cell r="C196" t="str">
            <v/>
          </cell>
          <cell r="D196" t="str">
            <v/>
          </cell>
          <cell r="E196" t="str">
            <v/>
          </cell>
          <cell r="F196" t="str">
            <v/>
          </cell>
          <cell r="G196" t="str">
            <v/>
          </cell>
          <cell r="H196" t="str">
            <v/>
          </cell>
        </row>
        <row r="197">
          <cell r="A197" t="str">
            <v/>
          </cell>
          <cell r="B197" t="str">
            <v/>
          </cell>
          <cell r="C197" t="str">
            <v/>
          </cell>
          <cell r="D197" t="str">
            <v/>
          </cell>
          <cell r="E197" t="str">
            <v/>
          </cell>
          <cell r="F197" t="str">
            <v/>
          </cell>
          <cell r="G197" t="str">
            <v/>
          </cell>
          <cell r="H197" t="str">
            <v/>
          </cell>
        </row>
        <row r="198">
          <cell r="A198" t="str">
            <v/>
          </cell>
          <cell r="B198" t="str">
            <v/>
          </cell>
          <cell r="C198" t="str">
            <v/>
          </cell>
          <cell r="D198" t="str">
            <v/>
          </cell>
          <cell r="E198" t="str">
            <v/>
          </cell>
          <cell r="F198" t="str">
            <v/>
          </cell>
          <cell r="G198" t="str">
            <v/>
          </cell>
          <cell r="H198" t="str">
            <v/>
          </cell>
        </row>
        <row r="199">
          <cell r="A199" t="str">
            <v/>
          </cell>
          <cell r="B199" t="str">
            <v/>
          </cell>
          <cell r="C199" t="str">
            <v/>
          </cell>
          <cell r="D199" t="str">
            <v/>
          </cell>
          <cell r="E199" t="str">
            <v/>
          </cell>
          <cell r="F199" t="str">
            <v/>
          </cell>
          <cell r="G199" t="str">
            <v/>
          </cell>
          <cell r="H199" t="str">
            <v/>
          </cell>
        </row>
        <row r="200">
          <cell r="A200" t="str">
            <v/>
          </cell>
          <cell r="B200" t="str">
            <v/>
          </cell>
          <cell r="C200" t="str">
            <v/>
          </cell>
          <cell r="D200" t="str">
            <v/>
          </cell>
          <cell r="E200" t="str">
            <v/>
          </cell>
          <cell r="F200" t="str">
            <v/>
          </cell>
          <cell r="G200" t="str">
            <v/>
          </cell>
          <cell r="H200" t="str">
            <v/>
          </cell>
        </row>
        <row r="201">
          <cell r="A201" t="str">
            <v/>
          </cell>
          <cell r="B201" t="str">
            <v/>
          </cell>
          <cell r="C201" t="str">
            <v/>
          </cell>
          <cell r="D201" t="str">
            <v/>
          </cell>
          <cell r="E201" t="str">
            <v/>
          </cell>
          <cell r="F201" t="str">
            <v/>
          </cell>
          <cell r="G201" t="str">
            <v/>
          </cell>
          <cell r="H201" t="str">
            <v/>
          </cell>
        </row>
        <row r="202">
          <cell r="A202" t="str">
            <v/>
          </cell>
          <cell r="B202" t="str">
            <v/>
          </cell>
          <cell r="C202" t="str">
            <v/>
          </cell>
          <cell r="D202" t="str">
            <v/>
          </cell>
          <cell r="E202" t="str">
            <v/>
          </cell>
          <cell r="F202" t="str">
            <v/>
          </cell>
          <cell r="G202" t="str">
            <v/>
          </cell>
          <cell r="H202" t="str">
            <v/>
          </cell>
        </row>
        <row r="203">
          <cell r="A203" t="str">
            <v/>
          </cell>
          <cell r="B203" t="str">
            <v/>
          </cell>
          <cell r="C203" t="str">
            <v/>
          </cell>
          <cell r="D203" t="str">
            <v/>
          </cell>
          <cell r="E203" t="str">
            <v/>
          </cell>
          <cell r="F203" t="str">
            <v/>
          </cell>
          <cell r="G203" t="str">
            <v/>
          </cell>
          <cell r="H203" t="str">
            <v/>
          </cell>
        </row>
        <row r="204">
          <cell r="A204" t="str">
            <v/>
          </cell>
          <cell r="B204" t="str">
            <v/>
          </cell>
          <cell r="C204" t="str">
            <v/>
          </cell>
          <cell r="D204" t="str">
            <v/>
          </cell>
          <cell r="E204" t="str">
            <v/>
          </cell>
          <cell r="F204" t="str">
            <v/>
          </cell>
          <cell r="G204" t="str">
            <v/>
          </cell>
          <cell r="H204" t="str">
            <v/>
          </cell>
        </row>
        <row r="205">
          <cell r="A205" t="str">
            <v/>
          </cell>
          <cell r="B205" t="str">
            <v/>
          </cell>
          <cell r="C205" t="str">
            <v/>
          </cell>
          <cell r="D205" t="str">
            <v/>
          </cell>
          <cell r="E205" t="str">
            <v/>
          </cell>
          <cell r="F205" t="str">
            <v/>
          </cell>
          <cell r="G205" t="str">
            <v/>
          </cell>
          <cell r="H205" t="str">
            <v/>
          </cell>
        </row>
        <row r="206">
          <cell r="A206" t="str">
            <v/>
          </cell>
          <cell r="B206" t="str">
            <v/>
          </cell>
          <cell r="C206" t="str">
            <v/>
          </cell>
          <cell r="D206" t="str">
            <v/>
          </cell>
          <cell r="E206" t="str">
            <v/>
          </cell>
          <cell r="F206" t="str">
            <v/>
          </cell>
          <cell r="G206" t="str">
            <v/>
          </cell>
          <cell r="H206" t="str">
            <v/>
          </cell>
        </row>
        <row r="207">
          <cell r="A207" t="str">
            <v/>
          </cell>
          <cell r="B207" t="str">
            <v/>
          </cell>
          <cell r="C207" t="str">
            <v/>
          </cell>
          <cell r="D207" t="str">
            <v/>
          </cell>
          <cell r="E207" t="str">
            <v/>
          </cell>
          <cell r="F207" t="str">
            <v/>
          </cell>
          <cell r="G207" t="str">
            <v/>
          </cell>
          <cell r="H207" t="str">
            <v/>
          </cell>
        </row>
        <row r="208">
          <cell r="A208" t="str">
            <v/>
          </cell>
          <cell r="B208" t="str">
            <v/>
          </cell>
          <cell r="C208" t="str">
            <v/>
          </cell>
          <cell r="D208" t="str">
            <v/>
          </cell>
          <cell r="E208" t="str">
            <v/>
          </cell>
          <cell r="F208" t="str">
            <v/>
          </cell>
          <cell r="G208" t="str">
            <v/>
          </cell>
          <cell r="H208" t="str">
            <v/>
          </cell>
        </row>
        <row r="209">
          <cell r="A209" t="str">
            <v/>
          </cell>
          <cell r="B209" t="str">
            <v/>
          </cell>
          <cell r="C209" t="str">
            <v/>
          </cell>
          <cell r="D209" t="str">
            <v/>
          </cell>
          <cell r="E209" t="str">
            <v/>
          </cell>
          <cell r="F209" t="str">
            <v/>
          </cell>
          <cell r="G209" t="str">
            <v/>
          </cell>
          <cell r="H209" t="str">
            <v/>
          </cell>
        </row>
        <row r="210">
          <cell r="A210" t="str">
            <v/>
          </cell>
          <cell r="B210" t="str">
            <v/>
          </cell>
          <cell r="C210" t="str">
            <v/>
          </cell>
          <cell r="D210" t="str">
            <v/>
          </cell>
          <cell r="E210" t="str">
            <v/>
          </cell>
          <cell r="F210" t="str">
            <v/>
          </cell>
          <cell r="G210" t="str">
            <v/>
          </cell>
          <cell r="H210" t="str">
            <v/>
          </cell>
        </row>
        <row r="211">
          <cell r="A211" t="str">
            <v/>
          </cell>
          <cell r="B211" t="str">
            <v/>
          </cell>
          <cell r="C211" t="str">
            <v/>
          </cell>
          <cell r="D211" t="str">
            <v/>
          </cell>
          <cell r="E211" t="str">
            <v/>
          </cell>
          <cell r="F211" t="str">
            <v/>
          </cell>
          <cell r="G211" t="str">
            <v/>
          </cell>
          <cell r="H211" t="str">
            <v/>
          </cell>
        </row>
        <row r="212">
          <cell r="A212" t="str">
            <v/>
          </cell>
          <cell r="B212" t="str">
            <v/>
          </cell>
          <cell r="C212" t="str">
            <v/>
          </cell>
          <cell r="D212" t="str">
            <v/>
          </cell>
          <cell r="E212" t="str">
            <v/>
          </cell>
          <cell r="F212" t="str">
            <v/>
          </cell>
          <cell r="G212" t="str">
            <v/>
          </cell>
          <cell r="H212" t="str">
            <v/>
          </cell>
        </row>
        <row r="213">
          <cell r="A213" t="str">
            <v/>
          </cell>
          <cell r="B213" t="str">
            <v/>
          </cell>
          <cell r="C213" t="str">
            <v/>
          </cell>
          <cell r="D213" t="str">
            <v/>
          </cell>
          <cell r="E213" t="str">
            <v/>
          </cell>
          <cell r="F213" t="str">
            <v/>
          </cell>
          <cell r="G213" t="str">
            <v/>
          </cell>
          <cell r="H213" t="str">
            <v/>
          </cell>
        </row>
        <row r="214">
          <cell r="A214" t="str">
            <v/>
          </cell>
          <cell r="B214" t="str">
            <v/>
          </cell>
          <cell r="C214" t="str">
            <v/>
          </cell>
          <cell r="D214" t="str">
            <v/>
          </cell>
          <cell r="E214" t="str">
            <v/>
          </cell>
          <cell r="F214" t="str">
            <v/>
          </cell>
          <cell r="G214" t="str">
            <v/>
          </cell>
          <cell r="H214" t="str">
            <v/>
          </cell>
        </row>
        <row r="215">
          <cell r="A215" t="str">
            <v/>
          </cell>
          <cell r="B215" t="str">
            <v/>
          </cell>
          <cell r="C215" t="str">
            <v/>
          </cell>
          <cell r="D215" t="str">
            <v/>
          </cell>
          <cell r="E215" t="str">
            <v/>
          </cell>
          <cell r="F215" t="str">
            <v/>
          </cell>
          <cell r="G215" t="str">
            <v/>
          </cell>
          <cell r="H215" t="str">
            <v/>
          </cell>
        </row>
        <row r="216">
          <cell r="A216" t="str">
            <v/>
          </cell>
          <cell r="B216" t="str">
            <v/>
          </cell>
          <cell r="C216" t="str">
            <v/>
          </cell>
          <cell r="D216" t="str">
            <v/>
          </cell>
          <cell r="E216" t="str">
            <v/>
          </cell>
          <cell r="F216" t="str">
            <v/>
          </cell>
          <cell r="G216" t="str">
            <v/>
          </cell>
          <cell r="H216" t="str">
            <v/>
          </cell>
        </row>
        <row r="217">
          <cell r="A217" t="str">
            <v/>
          </cell>
          <cell r="B217" t="str">
            <v/>
          </cell>
          <cell r="C217" t="str">
            <v/>
          </cell>
          <cell r="D217" t="str">
            <v/>
          </cell>
          <cell r="E217" t="str">
            <v/>
          </cell>
          <cell r="F217" t="str">
            <v/>
          </cell>
          <cell r="G217" t="str">
            <v/>
          </cell>
          <cell r="H217" t="str">
            <v/>
          </cell>
        </row>
        <row r="218">
          <cell r="A218" t="str">
            <v/>
          </cell>
          <cell r="B218" t="str">
            <v/>
          </cell>
          <cell r="C218" t="str">
            <v/>
          </cell>
          <cell r="D218" t="str">
            <v/>
          </cell>
          <cell r="E218" t="str">
            <v/>
          </cell>
          <cell r="F218" t="str">
            <v/>
          </cell>
          <cell r="G218" t="str">
            <v/>
          </cell>
          <cell r="H218" t="str">
            <v/>
          </cell>
        </row>
        <row r="219">
          <cell r="A219" t="str">
            <v/>
          </cell>
          <cell r="B219" t="str">
            <v/>
          </cell>
          <cell r="C219" t="str">
            <v/>
          </cell>
          <cell r="D219" t="str">
            <v/>
          </cell>
          <cell r="E219" t="str">
            <v/>
          </cell>
          <cell r="F219" t="str">
            <v/>
          </cell>
          <cell r="G219" t="str">
            <v/>
          </cell>
          <cell r="H219" t="str">
            <v/>
          </cell>
        </row>
        <row r="220">
          <cell r="A220" t="str">
            <v/>
          </cell>
          <cell r="B220" t="str">
            <v/>
          </cell>
          <cell r="C220" t="str">
            <v/>
          </cell>
          <cell r="D220" t="str">
            <v/>
          </cell>
          <cell r="E220" t="str">
            <v/>
          </cell>
          <cell r="F220" t="str">
            <v/>
          </cell>
          <cell r="G220" t="str">
            <v/>
          </cell>
          <cell r="H220" t="str">
            <v/>
          </cell>
        </row>
        <row r="221">
          <cell r="A221" t="str">
            <v/>
          </cell>
          <cell r="B221" t="str">
            <v/>
          </cell>
          <cell r="C221" t="str">
            <v/>
          </cell>
          <cell r="D221" t="str">
            <v/>
          </cell>
          <cell r="E221" t="str">
            <v/>
          </cell>
          <cell r="F221" t="str">
            <v/>
          </cell>
          <cell r="G221" t="str">
            <v/>
          </cell>
          <cell r="H221" t="str">
            <v/>
          </cell>
        </row>
        <row r="222">
          <cell r="A222" t="str">
            <v/>
          </cell>
          <cell r="B222" t="str">
            <v/>
          </cell>
          <cell r="C222" t="str">
            <v/>
          </cell>
          <cell r="D222" t="str">
            <v/>
          </cell>
          <cell r="E222" t="str">
            <v/>
          </cell>
          <cell r="F222" t="str">
            <v/>
          </cell>
          <cell r="G222" t="str">
            <v/>
          </cell>
          <cell r="H222" t="str">
            <v/>
          </cell>
        </row>
        <row r="223">
          <cell r="A223" t="str">
            <v/>
          </cell>
          <cell r="B223" t="str">
            <v/>
          </cell>
          <cell r="C223" t="str">
            <v/>
          </cell>
          <cell r="D223" t="str">
            <v/>
          </cell>
          <cell r="E223" t="str">
            <v/>
          </cell>
          <cell r="F223" t="str">
            <v/>
          </cell>
          <cell r="G223" t="str">
            <v/>
          </cell>
          <cell r="H223" t="str">
            <v/>
          </cell>
        </row>
        <row r="224">
          <cell r="A224" t="str">
            <v/>
          </cell>
          <cell r="B224" t="str">
            <v/>
          </cell>
          <cell r="C224" t="str">
            <v/>
          </cell>
          <cell r="D224" t="str">
            <v/>
          </cell>
          <cell r="E224" t="str">
            <v/>
          </cell>
          <cell r="F224" t="str">
            <v/>
          </cell>
          <cell r="G224" t="str">
            <v/>
          </cell>
          <cell r="H224" t="str">
            <v/>
          </cell>
        </row>
        <row r="225">
          <cell r="A225" t="str">
            <v/>
          </cell>
          <cell r="B225" t="str">
            <v/>
          </cell>
          <cell r="C225" t="str">
            <v/>
          </cell>
          <cell r="D225" t="str">
            <v/>
          </cell>
          <cell r="E225" t="str">
            <v/>
          </cell>
          <cell r="F225" t="str">
            <v/>
          </cell>
          <cell r="G225" t="str">
            <v/>
          </cell>
          <cell r="H225" t="str">
            <v/>
          </cell>
        </row>
        <row r="226">
          <cell r="A226" t="str">
            <v/>
          </cell>
          <cell r="B226" t="str">
            <v/>
          </cell>
          <cell r="C226" t="str">
            <v/>
          </cell>
          <cell r="D226" t="str">
            <v/>
          </cell>
          <cell r="E226" t="str">
            <v/>
          </cell>
          <cell r="F226" t="str">
            <v/>
          </cell>
          <cell r="G226" t="str">
            <v/>
          </cell>
          <cell r="H226" t="str">
            <v/>
          </cell>
        </row>
        <row r="227">
          <cell r="A227" t="str">
            <v/>
          </cell>
          <cell r="B227" t="str">
            <v/>
          </cell>
          <cell r="C227" t="str">
            <v/>
          </cell>
          <cell r="D227" t="str">
            <v/>
          </cell>
          <cell r="E227" t="str">
            <v/>
          </cell>
          <cell r="F227" t="str">
            <v/>
          </cell>
          <cell r="G227" t="str">
            <v/>
          </cell>
          <cell r="H227" t="str">
            <v/>
          </cell>
        </row>
        <row r="228">
          <cell r="A228" t="str">
            <v/>
          </cell>
          <cell r="B228" t="str">
            <v/>
          </cell>
          <cell r="C228" t="str">
            <v/>
          </cell>
          <cell r="D228" t="str">
            <v/>
          </cell>
          <cell r="E228" t="str">
            <v/>
          </cell>
          <cell r="F228" t="str">
            <v/>
          </cell>
          <cell r="G228" t="str">
            <v/>
          </cell>
          <cell r="H228" t="str">
            <v/>
          </cell>
        </row>
        <row r="229">
          <cell r="A229" t="str">
            <v/>
          </cell>
          <cell r="B229" t="str">
            <v/>
          </cell>
          <cell r="C229" t="str">
            <v/>
          </cell>
          <cell r="D229" t="str">
            <v/>
          </cell>
          <cell r="E229" t="str">
            <v/>
          </cell>
          <cell r="F229" t="str">
            <v/>
          </cell>
          <cell r="G229" t="str">
            <v/>
          </cell>
          <cell r="H229" t="str">
            <v/>
          </cell>
        </row>
        <row r="230">
          <cell r="A230" t="str">
            <v/>
          </cell>
          <cell r="B230" t="str">
            <v/>
          </cell>
          <cell r="C230" t="str">
            <v/>
          </cell>
          <cell r="D230" t="str">
            <v/>
          </cell>
          <cell r="E230" t="str">
            <v/>
          </cell>
          <cell r="F230" t="str">
            <v/>
          </cell>
          <cell r="G230" t="str">
            <v/>
          </cell>
          <cell r="H230" t="str">
            <v/>
          </cell>
        </row>
        <row r="231">
          <cell r="A231" t="str">
            <v/>
          </cell>
          <cell r="B231" t="str">
            <v/>
          </cell>
          <cell r="C231" t="str">
            <v/>
          </cell>
          <cell r="D231" t="str">
            <v/>
          </cell>
          <cell r="E231" t="str">
            <v/>
          </cell>
          <cell r="F231" t="str">
            <v/>
          </cell>
          <cell r="G231" t="str">
            <v/>
          </cell>
          <cell r="H231" t="str">
            <v/>
          </cell>
        </row>
        <row r="232">
          <cell r="A232" t="str">
            <v/>
          </cell>
          <cell r="B232" t="str">
            <v/>
          </cell>
          <cell r="C232" t="str">
            <v/>
          </cell>
          <cell r="D232" t="str">
            <v/>
          </cell>
          <cell r="E232" t="str">
            <v/>
          </cell>
          <cell r="F232" t="str">
            <v/>
          </cell>
          <cell r="G232" t="str">
            <v/>
          </cell>
          <cell r="H232" t="str">
            <v/>
          </cell>
        </row>
        <row r="233">
          <cell r="A233" t="str">
            <v/>
          </cell>
          <cell r="B233" t="str">
            <v/>
          </cell>
          <cell r="C233" t="str">
            <v/>
          </cell>
          <cell r="D233" t="str">
            <v/>
          </cell>
          <cell r="E233" t="str">
            <v/>
          </cell>
          <cell r="F233" t="str">
            <v/>
          </cell>
          <cell r="G233" t="str">
            <v/>
          </cell>
          <cell r="H233" t="str">
            <v/>
          </cell>
        </row>
        <row r="234">
          <cell r="A234" t="str">
            <v/>
          </cell>
          <cell r="B234" t="str">
            <v/>
          </cell>
          <cell r="C234" t="str">
            <v/>
          </cell>
          <cell r="D234" t="str">
            <v/>
          </cell>
          <cell r="E234" t="str">
            <v/>
          </cell>
          <cell r="F234" t="str">
            <v/>
          </cell>
          <cell r="G234" t="str">
            <v/>
          </cell>
          <cell r="H234" t="str">
            <v/>
          </cell>
        </row>
        <row r="235">
          <cell r="A235" t="str">
            <v/>
          </cell>
          <cell r="B235" t="str">
            <v/>
          </cell>
          <cell r="C235" t="str">
            <v/>
          </cell>
          <cell r="D235" t="str">
            <v/>
          </cell>
          <cell r="E235" t="str">
            <v/>
          </cell>
          <cell r="F235" t="str">
            <v/>
          </cell>
          <cell r="G235" t="str">
            <v/>
          </cell>
          <cell r="H235" t="str">
            <v/>
          </cell>
        </row>
        <row r="236">
          <cell r="A236" t="str">
            <v/>
          </cell>
          <cell r="B236" t="str">
            <v/>
          </cell>
          <cell r="C236" t="str">
            <v/>
          </cell>
          <cell r="D236" t="str">
            <v/>
          </cell>
          <cell r="E236" t="str">
            <v/>
          </cell>
          <cell r="F236" t="str">
            <v/>
          </cell>
          <cell r="G236" t="str">
            <v/>
          </cell>
          <cell r="H236" t="str">
            <v/>
          </cell>
        </row>
        <row r="237">
          <cell r="A237" t="str">
            <v/>
          </cell>
          <cell r="B237" t="str">
            <v/>
          </cell>
          <cell r="C237" t="str">
            <v/>
          </cell>
          <cell r="D237" t="str">
            <v/>
          </cell>
          <cell r="E237" t="str">
            <v/>
          </cell>
          <cell r="F237" t="str">
            <v/>
          </cell>
          <cell r="G237" t="str">
            <v/>
          </cell>
          <cell r="H237" t="str">
            <v/>
          </cell>
        </row>
        <row r="238">
          <cell r="A238" t="str">
            <v/>
          </cell>
          <cell r="B238" t="str">
            <v/>
          </cell>
          <cell r="C238" t="str">
            <v/>
          </cell>
          <cell r="D238" t="str">
            <v/>
          </cell>
          <cell r="E238" t="str">
            <v/>
          </cell>
          <cell r="F238" t="str">
            <v/>
          </cell>
          <cell r="G238" t="str">
            <v/>
          </cell>
          <cell r="H238" t="str">
            <v/>
          </cell>
        </row>
        <row r="239">
          <cell r="A239" t="str">
            <v/>
          </cell>
          <cell r="B239" t="str">
            <v/>
          </cell>
          <cell r="C239" t="str">
            <v/>
          </cell>
          <cell r="D239" t="str">
            <v/>
          </cell>
          <cell r="E239" t="str">
            <v/>
          </cell>
          <cell r="F239" t="str">
            <v/>
          </cell>
          <cell r="G239" t="str">
            <v/>
          </cell>
          <cell r="H239" t="str">
            <v/>
          </cell>
        </row>
        <row r="240">
          <cell r="A240" t="str">
            <v/>
          </cell>
          <cell r="B240" t="str">
            <v/>
          </cell>
          <cell r="C240" t="str">
            <v/>
          </cell>
          <cell r="D240" t="str">
            <v/>
          </cell>
          <cell r="E240" t="str">
            <v/>
          </cell>
          <cell r="F240" t="str">
            <v/>
          </cell>
          <cell r="G240" t="str">
            <v/>
          </cell>
          <cell r="H240" t="str">
            <v/>
          </cell>
        </row>
        <row r="241">
          <cell r="A241" t="str">
            <v/>
          </cell>
          <cell r="B241" t="str">
            <v/>
          </cell>
          <cell r="C241" t="str">
            <v/>
          </cell>
          <cell r="D241" t="str">
            <v/>
          </cell>
          <cell r="E241" t="str">
            <v/>
          </cell>
          <cell r="F241" t="str">
            <v/>
          </cell>
          <cell r="G241" t="str">
            <v/>
          </cell>
          <cell r="H241" t="str">
            <v/>
          </cell>
        </row>
        <row r="242">
          <cell r="A242" t="str">
            <v/>
          </cell>
          <cell r="B242" t="str">
            <v/>
          </cell>
          <cell r="C242" t="str">
            <v/>
          </cell>
          <cell r="D242" t="str">
            <v/>
          </cell>
          <cell r="E242" t="str">
            <v/>
          </cell>
          <cell r="F242" t="str">
            <v/>
          </cell>
          <cell r="G242" t="str">
            <v/>
          </cell>
          <cell r="H242" t="str">
            <v/>
          </cell>
        </row>
        <row r="243">
          <cell r="A243" t="str">
            <v/>
          </cell>
          <cell r="B243" t="str">
            <v/>
          </cell>
          <cell r="C243" t="str">
            <v/>
          </cell>
          <cell r="D243" t="str">
            <v/>
          </cell>
          <cell r="E243" t="str">
            <v/>
          </cell>
          <cell r="F243" t="str">
            <v/>
          </cell>
          <cell r="G243" t="str">
            <v/>
          </cell>
          <cell r="H243" t="str">
            <v/>
          </cell>
        </row>
        <row r="244">
          <cell r="A244" t="str">
            <v/>
          </cell>
          <cell r="B244" t="str">
            <v/>
          </cell>
          <cell r="C244" t="str">
            <v/>
          </cell>
          <cell r="D244" t="str">
            <v/>
          </cell>
          <cell r="E244" t="str">
            <v/>
          </cell>
          <cell r="F244" t="str">
            <v/>
          </cell>
          <cell r="G244" t="str">
            <v/>
          </cell>
          <cell r="H244" t="str">
            <v/>
          </cell>
        </row>
        <row r="245">
          <cell r="A245" t="str">
            <v/>
          </cell>
          <cell r="B245" t="str">
            <v/>
          </cell>
          <cell r="C245" t="str">
            <v/>
          </cell>
          <cell r="D245" t="str">
            <v/>
          </cell>
          <cell r="E245" t="str">
            <v/>
          </cell>
          <cell r="F245" t="str">
            <v/>
          </cell>
          <cell r="G245" t="str">
            <v/>
          </cell>
          <cell r="H245" t="str">
            <v/>
          </cell>
        </row>
        <row r="246">
          <cell r="A246" t="str">
            <v/>
          </cell>
          <cell r="B246" t="str">
            <v/>
          </cell>
          <cell r="C246" t="str">
            <v/>
          </cell>
          <cell r="D246" t="str">
            <v/>
          </cell>
          <cell r="E246" t="str">
            <v/>
          </cell>
          <cell r="F246" t="str">
            <v/>
          </cell>
          <cell r="G246" t="str">
            <v/>
          </cell>
          <cell r="H246" t="str">
            <v/>
          </cell>
        </row>
        <row r="247">
          <cell r="A247" t="str">
            <v/>
          </cell>
          <cell r="B247" t="str">
            <v/>
          </cell>
          <cell r="C247" t="str">
            <v/>
          </cell>
          <cell r="D247" t="str">
            <v/>
          </cell>
          <cell r="E247" t="str">
            <v/>
          </cell>
          <cell r="F247" t="str">
            <v/>
          </cell>
          <cell r="G247" t="str">
            <v/>
          </cell>
          <cell r="H247" t="str">
            <v/>
          </cell>
        </row>
        <row r="248">
          <cell r="A248" t="str">
            <v/>
          </cell>
          <cell r="B248" t="str">
            <v/>
          </cell>
          <cell r="C248" t="str">
            <v/>
          </cell>
          <cell r="D248" t="str">
            <v/>
          </cell>
          <cell r="E248" t="str">
            <v/>
          </cell>
          <cell r="F248" t="str">
            <v/>
          </cell>
          <cell r="G248" t="str">
            <v/>
          </cell>
          <cell r="H248" t="str">
            <v/>
          </cell>
        </row>
        <row r="249">
          <cell r="A249" t="str">
            <v/>
          </cell>
          <cell r="B249" t="str">
            <v/>
          </cell>
          <cell r="C249" t="str">
            <v/>
          </cell>
          <cell r="D249" t="str">
            <v/>
          </cell>
          <cell r="E249" t="str">
            <v/>
          </cell>
          <cell r="F249" t="str">
            <v/>
          </cell>
          <cell r="G249" t="str">
            <v/>
          </cell>
          <cell r="H249" t="str">
            <v/>
          </cell>
        </row>
        <row r="250">
          <cell r="A250" t="str">
            <v/>
          </cell>
          <cell r="B250" t="str">
            <v/>
          </cell>
          <cell r="C250" t="str">
            <v/>
          </cell>
          <cell r="D250" t="str">
            <v/>
          </cell>
          <cell r="E250" t="str">
            <v/>
          </cell>
          <cell r="F250" t="str">
            <v/>
          </cell>
          <cell r="G250" t="str">
            <v/>
          </cell>
          <cell r="H250" t="str">
            <v/>
          </cell>
        </row>
        <row r="251">
          <cell r="A251" t="str">
            <v/>
          </cell>
          <cell r="B251" t="str">
            <v/>
          </cell>
          <cell r="C251" t="str">
            <v/>
          </cell>
          <cell r="D251" t="str">
            <v/>
          </cell>
          <cell r="E251" t="str">
            <v/>
          </cell>
          <cell r="F251" t="str">
            <v/>
          </cell>
          <cell r="G251" t="str">
            <v/>
          </cell>
          <cell r="H251" t="str">
            <v/>
          </cell>
        </row>
        <row r="252">
          <cell r="A252" t="str">
            <v/>
          </cell>
          <cell r="B252" t="str">
            <v/>
          </cell>
          <cell r="C252" t="str">
            <v/>
          </cell>
          <cell r="D252" t="str">
            <v/>
          </cell>
          <cell r="E252" t="str">
            <v/>
          </cell>
          <cell r="F252" t="str">
            <v/>
          </cell>
          <cell r="G252" t="str">
            <v/>
          </cell>
          <cell r="H252" t="str">
            <v/>
          </cell>
        </row>
        <row r="253">
          <cell r="A253" t="str">
            <v/>
          </cell>
          <cell r="B253" t="str">
            <v/>
          </cell>
          <cell r="C253" t="str">
            <v/>
          </cell>
          <cell r="D253" t="str">
            <v/>
          </cell>
          <cell r="E253" t="str">
            <v/>
          </cell>
          <cell r="F253" t="str">
            <v/>
          </cell>
          <cell r="G253" t="str">
            <v/>
          </cell>
          <cell r="H253" t="str">
            <v/>
          </cell>
        </row>
        <row r="254">
          <cell r="A254" t="str">
            <v/>
          </cell>
          <cell r="B254" t="str">
            <v/>
          </cell>
          <cell r="C254" t="str">
            <v/>
          </cell>
          <cell r="D254" t="str">
            <v/>
          </cell>
          <cell r="E254" t="str">
            <v/>
          </cell>
          <cell r="F254" t="str">
            <v/>
          </cell>
          <cell r="G254" t="str">
            <v/>
          </cell>
          <cell r="H254" t="str">
            <v/>
          </cell>
        </row>
        <row r="255">
          <cell r="A255" t="str">
            <v/>
          </cell>
          <cell r="B255" t="str">
            <v/>
          </cell>
          <cell r="C255" t="str">
            <v/>
          </cell>
          <cell r="D255" t="str">
            <v/>
          </cell>
          <cell r="E255" t="str">
            <v/>
          </cell>
          <cell r="F255" t="str">
            <v/>
          </cell>
          <cell r="G255" t="str">
            <v/>
          </cell>
          <cell r="H255" t="str">
            <v/>
          </cell>
        </row>
        <row r="256">
          <cell r="A256" t="str">
            <v/>
          </cell>
          <cell r="B256" t="str">
            <v/>
          </cell>
          <cell r="C256" t="str">
            <v/>
          </cell>
          <cell r="D256" t="str">
            <v/>
          </cell>
          <cell r="E256" t="str">
            <v/>
          </cell>
          <cell r="F256" t="str">
            <v/>
          </cell>
          <cell r="G256" t="str">
            <v/>
          </cell>
          <cell r="H256" t="str">
            <v/>
          </cell>
        </row>
        <row r="257">
          <cell r="A257" t="str">
            <v/>
          </cell>
          <cell r="B257" t="str">
            <v/>
          </cell>
          <cell r="C257" t="str">
            <v/>
          </cell>
          <cell r="D257" t="str">
            <v/>
          </cell>
          <cell r="E257" t="str">
            <v/>
          </cell>
          <cell r="F257" t="str">
            <v/>
          </cell>
          <cell r="G257" t="str">
            <v/>
          </cell>
          <cell r="H257" t="str">
            <v/>
          </cell>
        </row>
        <row r="258">
          <cell r="A258" t="str">
            <v/>
          </cell>
          <cell r="B258" t="str">
            <v/>
          </cell>
          <cell r="C258" t="str">
            <v/>
          </cell>
          <cell r="D258" t="str">
            <v/>
          </cell>
          <cell r="E258" t="str">
            <v/>
          </cell>
          <cell r="F258" t="str">
            <v/>
          </cell>
          <cell r="G258" t="str">
            <v/>
          </cell>
          <cell r="H258" t="str">
            <v/>
          </cell>
        </row>
        <row r="259">
          <cell r="A259" t="str">
            <v/>
          </cell>
          <cell r="B259" t="str">
            <v/>
          </cell>
          <cell r="C259" t="str">
            <v/>
          </cell>
          <cell r="D259" t="str">
            <v/>
          </cell>
          <cell r="E259" t="str">
            <v/>
          </cell>
          <cell r="F259" t="str">
            <v/>
          </cell>
          <cell r="G259" t="str">
            <v/>
          </cell>
          <cell r="H259" t="str">
            <v/>
          </cell>
        </row>
        <row r="260">
          <cell r="A260" t="str">
            <v/>
          </cell>
          <cell r="B260" t="str">
            <v/>
          </cell>
          <cell r="C260" t="str">
            <v/>
          </cell>
          <cell r="D260" t="str">
            <v/>
          </cell>
          <cell r="E260" t="str">
            <v/>
          </cell>
          <cell r="F260" t="str">
            <v/>
          </cell>
          <cell r="G260" t="str">
            <v/>
          </cell>
          <cell r="H260" t="str">
            <v/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</row>
        <row r="1003">
          <cell r="A1003" t="str">
            <v/>
          </cell>
          <cell r="B1003" t="str">
            <v/>
          </cell>
          <cell r="C1003" t="str">
            <v/>
          </cell>
          <cell r="D1003" t="str">
            <v/>
          </cell>
          <cell r="E1003" t="str">
            <v/>
          </cell>
          <cell r="F1003" t="str">
            <v/>
          </cell>
          <cell r="G1003" t="str">
            <v/>
          </cell>
          <cell r="H1003" t="str">
            <v/>
          </cell>
        </row>
        <row r="1004">
          <cell r="A1004" t="str">
            <v/>
          </cell>
          <cell r="B1004" t="str">
            <v/>
          </cell>
          <cell r="C1004" t="str">
            <v/>
          </cell>
          <cell r="D1004" t="str">
            <v/>
          </cell>
          <cell r="E1004" t="str">
            <v/>
          </cell>
          <cell r="F1004" t="str">
            <v/>
          </cell>
          <cell r="G1004" t="str">
            <v/>
          </cell>
          <cell r="H1004" t="str">
            <v/>
          </cell>
        </row>
        <row r="1005">
          <cell r="A1005" t="str">
            <v/>
          </cell>
          <cell r="B1005" t="str">
            <v/>
          </cell>
          <cell r="C1005" t="str">
            <v/>
          </cell>
          <cell r="D1005" t="str">
            <v/>
          </cell>
          <cell r="E1005" t="str">
            <v/>
          </cell>
          <cell r="F1005" t="str">
            <v/>
          </cell>
          <cell r="G1005" t="str">
            <v/>
          </cell>
          <cell r="H1005" t="str">
            <v/>
          </cell>
        </row>
        <row r="1006">
          <cell r="A1006" t="str">
            <v/>
          </cell>
          <cell r="B1006" t="str">
            <v/>
          </cell>
          <cell r="C1006" t="str">
            <v/>
          </cell>
          <cell r="D1006" t="str">
            <v/>
          </cell>
          <cell r="E1006" t="str">
            <v/>
          </cell>
          <cell r="F1006" t="str">
            <v/>
          </cell>
          <cell r="G1006" t="str">
            <v/>
          </cell>
          <cell r="H1006" t="str">
            <v/>
          </cell>
        </row>
        <row r="1007">
          <cell r="A1007" t="str">
            <v/>
          </cell>
          <cell r="B1007" t="str">
            <v/>
          </cell>
          <cell r="C1007" t="str">
            <v/>
          </cell>
          <cell r="D1007" t="str">
            <v/>
          </cell>
          <cell r="E1007" t="str">
            <v/>
          </cell>
          <cell r="F1007" t="str">
            <v/>
          </cell>
          <cell r="G1007" t="str">
            <v/>
          </cell>
          <cell r="H1007" t="str">
            <v/>
          </cell>
        </row>
        <row r="1008">
          <cell r="A1008" t="str">
            <v/>
          </cell>
          <cell r="B1008" t="str">
            <v/>
          </cell>
          <cell r="C1008" t="str">
            <v/>
          </cell>
          <cell r="D1008" t="str">
            <v/>
          </cell>
          <cell r="E1008" t="str">
            <v/>
          </cell>
          <cell r="F1008" t="str">
            <v/>
          </cell>
          <cell r="G1008" t="str">
            <v/>
          </cell>
          <cell r="H1008" t="str">
            <v/>
          </cell>
        </row>
        <row r="1009">
          <cell r="A1009" t="str">
            <v/>
          </cell>
          <cell r="B1009" t="str">
            <v/>
          </cell>
          <cell r="C1009" t="str">
            <v/>
          </cell>
          <cell r="D1009" t="str">
            <v/>
          </cell>
          <cell r="E1009" t="str">
            <v/>
          </cell>
          <cell r="F1009" t="str">
            <v/>
          </cell>
          <cell r="G1009" t="str">
            <v/>
          </cell>
          <cell r="H1009" t="str">
            <v/>
          </cell>
        </row>
        <row r="1010">
          <cell r="A1010" t="str">
            <v/>
          </cell>
          <cell r="B1010" t="str">
            <v/>
          </cell>
          <cell r="C1010" t="str">
            <v/>
          </cell>
          <cell r="D1010" t="str">
            <v/>
          </cell>
          <cell r="E1010" t="str">
            <v/>
          </cell>
          <cell r="F1010" t="str">
            <v/>
          </cell>
          <cell r="G1010" t="str">
            <v/>
          </cell>
          <cell r="H1010" t="str">
            <v/>
          </cell>
        </row>
        <row r="1011">
          <cell r="A1011" t="str">
            <v/>
          </cell>
          <cell r="B1011" t="str">
            <v/>
          </cell>
          <cell r="C1011" t="str">
            <v/>
          </cell>
          <cell r="D1011" t="str">
            <v/>
          </cell>
          <cell r="E1011" t="str">
            <v/>
          </cell>
          <cell r="F1011" t="str">
            <v/>
          </cell>
          <cell r="G1011" t="str">
            <v/>
          </cell>
          <cell r="H1011" t="str">
            <v/>
          </cell>
        </row>
        <row r="1012">
          <cell r="A1012" t="str">
            <v/>
          </cell>
          <cell r="B1012" t="str">
            <v/>
          </cell>
          <cell r="C1012" t="str">
            <v/>
          </cell>
          <cell r="D1012" t="str">
            <v/>
          </cell>
          <cell r="E1012" t="str">
            <v/>
          </cell>
          <cell r="F1012" t="str">
            <v/>
          </cell>
          <cell r="G1012" t="str">
            <v/>
          </cell>
          <cell r="H1012" t="str">
            <v/>
          </cell>
        </row>
        <row r="1013">
          <cell r="A1013" t="str">
            <v/>
          </cell>
          <cell r="B1013" t="str">
            <v/>
          </cell>
          <cell r="C1013" t="str">
            <v/>
          </cell>
          <cell r="D1013" t="str">
            <v/>
          </cell>
          <cell r="E1013" t="str">
            <v/>
          </cell>
          <cell r="F1013" t="str">
            <v/>
          </cell>
          <cell r="G1013" t="str">
            <v/>
          </cell>
          <cell r="H1013" t="str">
            <v/>
          </cell>
        </row>
        <row r="1014">
          <cell r="A1014" t="str">
            <v/>
          </cell>
          <cell r="B1014" t="str">
            <v/>
          </cell>
          <cell r="C1014" t="str">
            <v/>
          </cell>
          <cell r="D1014" t="str">
            <v/>
          </cell>
          <cell r="E1014" t="str">
            <v/>
          </cell>
          <cell r="F1014" t="str">
            <v/>
          </cell>
          <cell r="G1014" t="str">
            <v/>
          </cell>
          <cell r="H1014" t="str">
            <v/>
          </cell>
        </row>
        <row r="1015">
          <cell r="A1015" t="str">
            <v/>
          </cell>
          <cell r="B1015" t="str">
            <v/>
          </cell>
          <cell r="C1015" t="str">
            <v/>
          </cell>
          <cell r="D1015" t="str">
            <v/>
          </cell>
          <cell r="E1015" t="str">
            <v/>
          </cell>
          <cell r="F1015" t="str">
            <v/>
          </cell>
          <cell r="G1015" t="str">
            <v/>
          </cell>
          <cell r="H1015" t="str">
            <v/>
          </cell>
        </row>
        <row r="1016">
          <cell r="A1016" t="str">
            <v/>
          </cell>
          <cell r="B1016" t="str">
            <v/>
          </cell>
          <cell r="C1016" t="str">
            <v/>
          </cell>
          <cell r="D1016" t="str">
            <v/>
          </cell>
          <cell r="E1016" t="str">
            <v/>
          </cell>
          <cell r="F1016" t="str">
            <v/>
          </cell>
          <cell r="G1016" t="str">
            <v/>
          </cell>
          <cell r="H1016" t="str">
            <v/>
          </cell>
        </row>
        <row r="1017">
          <cell r="A1017" t="str">
            <v/>
          </cell>
          <cell r="B1017" t="str">
            <v/>
          </cell>
          <cell r="C1017" t="str">
            <v/>
          </cell>
          <cell r="D1017" t="str">
            <v/>
          </cell>
          <cell r="E1017" t="str">
            <v/>
          </cell>
          <cell r="F1017" t="str">
            <v/>
          </cell>
          <cell r="G1017" t="str">
            <v/>
          </cell>
          <cell r="H1017" t="str">
            <v/>
          </cell>
        </row>
        <row r="1018">
          <cell r="A1018" t="str">
            <v/>
          </cell>
          <cell r="B1018" t="str">
            <v/>
          </cell>
          <cell r="C1018" t="str">
            <v/>
          </cell>
          <cell r="D1018" t="str">
            <v/>
          </cell>
          <cell r="E1018" t="str">
            <v/>
          </cell>
          <cell r="F1018" t="str">
            <v/>
          </cell>
          <cell r="G1018" t="str">
            <v/>
          </cell>
          <cell r="H1018" t="str">
            <v/>
          </cell>
        </row>
        <row r="1019">
          <cell r="A1019" t="str">
            <v/>
          </cell>
          <cell r="B1019" t="str">
            <v/>
          </cell>
          <cell r="C1019" t="str">
            <v/>
          </cell>
          <cell r="D1019" t="str">
            <v/>
          </cell>
          <cell r="E1019" t="str">
            <v/>
          </cell>
          <cell r="F1019" t="str">
            <v/>
          </cell>
          <cell r="G1019" t="str">
            <v/>
          </cell>
          <cell r="H1019" t="str">
            <v/>
          </cell>
        </row>
        <row r="1020">
          <cell r="A1020" t="str">
            <v/>
          </cell>
          <cell r="B1020" t="str">
            <v/>
          </cell>
          <cell r="C1020" t="str">
            <v/>
          </cell>
          <cell r="D1020" t="str">
            <v/>
          </cell>
          <cell r="E1020" t="str">
            <v/>
          </cell>
          <cell r="F1020" t="str">
            <v/>
          </cell>
          <cell r="G1020" t="str">
            <v/>
          </cell>
          <cell r="H1020" t="str">
            <v/>
          </cell>
        </row>
        <row r="1021">
          <cell r="A1021" t="str">
            <v/>
          </cell>
          <cell r="B1021" t="str">
            <v/>
          </cell>
          <cell r="C1021" t="str">
            <v/>
          </cell>
          <cell r="D1021" t="str">
            <v/>
          </cell>
          <cell r="E1021" t="str">
            <v/>
          </cell>
          <cell r="F1021" t="str">
            <v/>
          </cell>
          <cell r="G1021" t="str">
            <v/>
          </cell>
          <cell r="H1021" t="str">
            <v/>
          </cell>
        </row>
        <row r="1022">
          <cell r="A1022" t="str">
            <v/>
          </cell>
          <cell r="B1022" t="str">
            <v/>
          </cell>
          <cell r="C1022" t="str">
            <v/>
          </cell>
          <cell r="D1022" t="str">
            <v/>
          </cell>
          <cell r="E1022" t="str">
            <v/>
          </cell>
          <cell r="F1022" t="str">
            <v/>
          </cell>
          <cell r="G1022" t="str">
            <v/>
          </cell>
          <cell r="H1022" t="str">
            <v/>
          </cell>
        </row>
        <row r="1023">
          <cell r="A1023" t="str">
            <v/>
          </cell>
          <cell r="B1023" t="str">
            <v/>
          </cell>
          <cell r="C1023" t="str">
            <v/>
          </cell>
          <cell r="D1023" t="str">
            <v/>
          </cell>
          <cell r="E1023" t="str">
            <v/>
          </cell>
          <cell r="F1023" t="str">
            <v/>
          </cell>
          <cell r="G1023" t="str">
            <v/>
          </cell>
          <cell r="H1023" t="str">
            <v/>
          </cell>
        </row>
        <row r="1024">
          <cell r="A1024" t="str">
            <v/>
          </cell>
          <cell r="B1024" t="str">
            <v/>
          </cell>
          <cell r="C1024" t="str">
            <v/>
          </cell>
          <cell r="D1024" t="str">
            <v/>
          </cell>
          <cell r="E1024" t="str">
            <v/>
          </cell>
          <cell r="F1024" t="str">
            <v/>
          </cell>
          <cell r="G1024" t="str">
            <v/>
          </cell>
          <cell r="H1024" t="str">
            <v/>
          </cell>
        </row>
        <row r="1025">
          <cell r="A1025" t="str">
            <v/>
          </cell>
          <cell r="B1025" t="str">
            <v/>
          </cell>
          <cell r="C1025" t="str">
            <v/>
          </cell>
          <cell r="D1025" t="str">
            <v/>
          </cell>
          <cell r="E1025" t="str">
            <v/>
          </cell>
          <cell r="F1025" t="str">
            <v/>
          </cell>
          <cell r="G1025" t="str">
            <v/>
          </cell>
          <cell r="H1025" t="str">
            <v/>
          </cell>
        </row>
        <row r="1026">
          <cell r="A1026" t="str">
            <v/>
          </cell>
          <cell r="B1026" t="str">
            <v/>
          </cell>
          <cell r="C1026" t="str">
            <v/>
          </cell>
          <cell r="D1026" t="str">
            <v/>
          </cell>
          <cell r="E1026" t="str">
            <v/>
          </cell>
          <cell r="F1026" t="str">
            <v/>
          </cell>
          <cell r="G1026" t="str">
            <v/>
          </cell>
          <cell r="H1026" t="str">
            <v/>
          </cell>
        </row>
        <row r="1027">
          <cell r="A1027" t="str">
            <v/>
          </cell>
          <cell r="B1027" t="str">
            <v/>
          </cell>
          <cell r="C1027" t="str">
            <v/>
          </cell>
          <cell r="D1027" t="str">
            <v/>
          </cell>
          <cell r="E1027" t="str">
            <v/>
          </cell>
          <cell r="F1027" t="str">
            <v/>
          </cell>
          <cell r="G1027" t="str">
            <v/>
          </cell>
          <cell r="H1027" t="str">
            <v/>
          </cell>
        </row>
        <row r="1028">
          <cell r="A1028" t="str">
            <v/>
          </cell>
          <cell r="B1028" t="str">
            <v/>
          </cell>
          <cell r="C1028" t="str">
            <v/>
          </cell>
          <cell r="D1028" t="str">
            <v/>
          </cell>
          <cell r="E1028" t="str">
            <v/>
          </cell>
          <cell r="F1028" t="str">
            <v/>
          </cell>
          <cell r="G1028" t="str">
            <v/>
          </cell>
          <cell r="H1028" t="str">
            <v/>
          </cell>
        </row>
        <row r="1029">
          <cell r="A1029" t="str">
            <v/>
          </cell>
          <cell r="B1029" t="str">
            <v/>
          </cell>
          <cell r="C1029" t="str">
            <v/>
          </cell>
          <cell r="D1029" t="str">
            <v/>
          </cell>
          <cell r="E1029" t="str">
            <v/>
          </cell>
          <cell r="F1029" t="str">
            <v/>
          </cell>
          <cell r="G1029" t="str">
            <v/>
          </cell>
          <cell r="H1029" t="str">
            <v/>
          </cell>
        </row>
        <row r="1030">
          <cell r="A1030" t="str">
            <v/>
          </cell>
          <cell r="B1030" t="str">
            <v/>
          </cell>
          <cell r="C1030" t="str">
            <v/>
          </cell>
          <cell r="D1030" t="str">
            <v/>
          </cell>
          <cell r="E1030" t="str">
            <v/>
          </cell>
          <cell r="F1030" t="str">
            <v/>
          </cell>
          <cell r="G1030" t="str">
            <v/>
          </cell>
          <cell r="H1030" t="str">
            <v/>
          </cell>
        </row>
        <row r="1031">
          <cell r="A1031" t="str">
            <v/>
          </cell>
          <cell r="B1031" t="str">
            <v/>
          </cell>
          <cell r="C1031" t="str">
            <v/>
          </cell>
          <cell r="D1031" t="str">
            <v/>
          </cell>
          <cell r="E1031" t="str">
            <v/>
          </cell>
          <cell r="F1031" t="str">
            <v/>
          </cell>
          <cell r="G1031" t="str">
            <v/>
          </cell>
          <cell r="H1031" t="str">
            <v/>
          </cell>
        </row>
        <row r="1032">
          <cell r="A1032" t="str">
            <v/>
          </cell>
          <cell r="B1032" t="str">
            <v/>
          </cell>
          <cell r="C1032" t="str">
            <v/>
          </cell>
          <cell r="D1032" t="str">
            <v/>
          </cell>
          <cell r="E1032" t="str">
            <v/>
          </cell>
          <cell r="F1032" t="str">
            <v/>
          </cell>
          <cell r="G1032" t="str">
            <v/>
          </cell>
          <cell r="H1032" t="str">
            <v/>
          </cell>
        </row>
        <row r="1033">
          <cell r="A1033" t="str">
            <v/>
          </cell>
          <cell r="B1033" t="str">
            <v/>
          </cell>
          <cell r="C1033" t="str">
            <v/>
          </cell>
          <cell r="D1033" t="str">
            <v/>
          </cell>
          <cell r="E1033" t="str">
            <v/>
          </cell>
          <cell r="F1033" t="str">
            <v/>
          </cell>
          <cell r="G1033" t="str">
            <v/>
          </cell>
          <cell r="H1033" t="str">
            <v/>
          </cell>
        </row>
        <row r="1034">
          <cell r="A1034" t="str">
            <v/>
          </cell>
          <cell r="B1034" t="str">
            <v/>
          </cell>
          <cell r="C1034" t="str">
            <v/>
          </cell>
          <cell r="D1034" t="str">
            <v/>
          </cell>
          <cell r="E1034" t="str">
            <v/>
          </cell>
          <cell r="F1034" t="str">
            <v/>
          </cell>
          <cell r="G1034" t="str">
            <v/>
          </cell>
          <cell r="H1034" t="str">
            <v/>
          </cell>
        </row>
        <row r="1035">
          <cell r="A1035" t="str">
            <v/>
          </cell>
          <cell r="B1035" t="str">
            <v/>
          </cell>
          <cell r="C1035" t="str">
            <v/>
          </cell>
          <cell r="D1035" t="str">
            <v/>
          </cell>
          <cell r="E1035" t="str">
            <v/>
          </cell>
          <cell r="F1035" t="str">
            <v/>
          </cell>
          <cell r="G1035" t="str">
            <v/>
          </cell>
          <cell r="H1035" t="str">
            <v/>
          </cell>
        </row>
        <row r="1036">
          <cell r="A1036" t="str">
            <v/>
          </cell>
          <cell r="B1036" t="str">
            <v/>
          </cell>
          <cell r="C1036" t="str">
            <v/>
          </cell>
          <cell r="D1036" t="str">
            <v/>
          </cell>
          <cell r="E1036" t="str">
            <v/>
          </cell>
          <cell r="F1036" t="str">
            <v/>
          </cell>
          <cell r="G1036" t="str">
            <v/>
          </cell>
          <cell r="H1036" t="str">
            <v/>
          </cell>
        </row>
        <row r="1037">
          <cell r="A1037" t="str">
            <v/>
          </cell>
          <cell r="B1037" t="str">
            <v/>
          </cell>
          <cell r="C1037" t="str">
            <v/>
          </cell>
          <cell r="D1037" t="str">
            <v/>
          </cell>
          <cell r="E1037" t="str">
            <v/>
          </cell>
          <cell r="F1037" t="str">
            <v/>
          </cell>
          <cell r="G1037" t="str">
            <v/>
          </cell>
          <cell r="H1037" t="str">
            <v/>
          </cell>
        </row>
        <row r="1038">
          <cell r="A1038" t="str">
            <v/>
          </cell>
          <cell r="B1038" t="str">
            <v/>
          </cell>
          <cell r="C1038" t="str">
            <v/>
          </cell>
          <cell r="D1038" t="str">
            <v/>
          </cell>
          <cell r="E1038" t="str">
            <v/>
          </cell>
          <cell r="F1038" t="str">
            <v/>
          </cell>
          <cell r="G1038" t="str">
            <v/>
          </cell>
          <cell r="H1038" t="str">
            <v/>
          </cell>
        </row>
        <row r="1039">
          <cell r="A1039" t="str">
            <v/>
          </cell>
          <cell r="B1039" t="str">
            <v/>
          </cell>
          <cell r="C1039" t="str">
            <v/>
          </cell>
          <cell r="D1039" t="str">
            <v/>
          </cell>
          <cell r="E1039" t="str">
            <v/>
          </cell>
          <cell r="F1039" t="str">
            <v/>
          </cell>
          <cell r="G1039" t="str">
            <v/>
          </cell>
          <cell r="H1039" t="str">
            <v/>
          </cell>
        </row>
        <row r="1040">
          <cell r="A1040" t="str">
            <v/>
          </cell>
          <cell r="B1040" t="str">
            <v/>
          </cell>
          <cell r="C1040" t="str">
            <v/>
          </cell>
          <cell r="D1040" t="str">
            <v/>
          </cell>
          <cell r="E1040" t="str">
            <v/>
          </cell>
          <cell r="F1040" t="str">
            <v/>
          </cell>
          <cell r="G1040" t="str">
            <v/>
          </cell>
          <cell r="H1040" t="str">
            <v/>
          </cell>
        </row>
        <row r="1041">
          <cell r="A1041" t="str">
            <v/>
          </cell>
          <cell r="B1041" t="str">
            <v/>
          </cell>
          <cell r="C1041" t="str">
            <v/>
          </cell>
          <cell r="D1041" t="str">
            <v/>
          </cell>
          <cell r="E1041" t="str">
            <v/>
          </cell>
          <cell r="F1041" t="str">
            <v/>
          </cell>
          <cell r="G1041" t="str">
            <v/>
          </cell>
          <cell r="H1041" t="str">
            <v/>
          </cell>
        </row>
        <row r="1042">
          <cell r="A1042" t="str">
            <v/>
          </cell>
          <cell r="B1042" t="str">
            <v/>
          </cell>
          <cell r="C1042" t="str">
            <v/>
          </cell>
          <cell r="D1042" t="str">
            <v/>
          </cell>
          <cell r="E1042" t="str">
            <v/>
          </cell>
          <cell r="F1042" t="str">
            <v/>
          </cell>
          <cell r="G1042" t="str">
            <v/>
          </cell>
          <cell r="H1042" t="str">
            <v/>
          </cell>
        </row>
        <row r="1043">
          <cell r="A1043" t="str">
            <v/>
          </cell>
          <cell r="B1043" t="str">
            <v/>
          </cell>
          <cell r="C1043" t="str">
            <v/>
          </cell>
          <cell r="D1043" t="str">
            <v/>
          </cell>
          <cell r="E1043" t="str">
            <v/>
          </cell>
          <cell r="F1043" t="str">
            <v/>
          </cell>
          <cell r="G1043" t="str">
            <v/>
          </cell>
          <cell r="H1043" t="str">
            <v/>
          </cell>
        </row>
        <row r="1044">
          <cell r="A1044" t="str">
            <v/>
          </cell>
          <cell r="B1044" t="str">
            <v/>
          </cell>
          <cell r="C1044" t="str">
            <v/>
          </cell>
          <cell r="D1044" t="str">
            <v/>
          </cell>
          <cell r="E1044" t="str">
            <v/>
          </cell>
          <cell r="F1044" t="str">
            <v/>
          </cell>
          <cell r="G1044" t="str">
            <v/>
          </cell>
          <cell r="H1044" t="str">
            <v/>
          </cell>
        </row>
        <row r="1045">
          <cell r="A1045" t="str">
            <v/>
          </cell>
          <cell r="B1045" t="str">
            <v/>
          </cell>
          <cell r="C1045" t="str">
            <v/>
          </cell>
          <cell r="D1045" t="str">
            <v/>
          </cell>
          <cell r="E1045" t="str">
            <v/>
          </cell>
          <cell r="F1045" t="str">
            <v/>
          </cell>
          <cell r="G1045" t="str">
            <v/>
          </cell>
          <cell r="H1045" t="str">
            <v/>
          </cell>
        </row>
        <row r="1046">
          <cell r="A1046" t="str">
            <v/>
          </cell>
          <cell r="B1046" t="str">
            <v/>
          </cell>
          <cell r="C1046" t="str">
            <v/>
          </cell>
          <cell r="D1046" t="str">
            <v/>
          </cell>
          <cell r="E1046" t="str">
            <v/>
          </cell>
          <cell r="F1046" t="str">
            <v/>
          </cell>
          <cell r="G1046" t="str">
            <v/>
          </cell>
          <cell r="H1046" t="str">
            <v/>
          </cell>
        </row>
        <row r="1047">
          <cell r="A1047" t="str">
            <v/>
          </cell>
          <cell r="B1047" t="str">
            <v/>
          </cell>
          <cell r="C1047" t="str">
            <v/>
          </cell>
          <cell r="D1047" t="str">
            <v/>
          </cell>
          <cell r="E1047" t="str">
            <v/>
          </cell>
          <cell r="F1047" t="str">
            <v/>
          </cell>
          <cell r="G1047" t="str">
            <v/>
          </cell>
          <cell r="H1047" t="str">
            <v/>
          </cell>
        </row>
        <row r="1048">
          <cell r="A1048" t="str">
            <v/>
          </cell>
          <cell r="B1048" t="str">
            <v/>
          </cell>
          <cell r="C1048" t="str">
            <v/>
          </cell>
          <cell r="D1048" t="str">
            <v/>
          </cell>
          <cell r="E1048" t="str">
            <v/>
          </cell>
          <cell r="F1048" t="str">
            <v/>
          </cell>
          <cell r="G1048" t="str">
            <v/>
          </cell>
          <cell r="H1048" t="str">
            <v/>
          </cell>
        </row>
        <row r="1049">
          <cell r="A1049" t="str">
            <v/>
          </cell>
          <cell r="B1049" t="str">
            <v/>
          </cell>
          <cell r="C1049" t="str">
            <v/>
          </cell>
          <cell r="D1049" t="str">
            <v/>
          </cell>
          <cell r="E1049" t="str">
            <v/>
          </cell>
          <cell r="F1049" t="str">
            <v/>
          </cell>
          <cell r="G1049" t="str">
            <v/>
          </cell>
          <cell r="H1049" t="str">
            <v/>
          </cell>
        </row>
        <row r="1050">
          <cell r="A1050" t="str">
            <v/>
          </cell>
          <cell r="B1050" t="str">
            <v/>
          </cell>
          <cell r="C1050" t="str">
            <v/>
          </cell>
          <cell r="D1050" t="str">
            <v/>
          </cell>
          <cell r="E1050" t="str">
            <v/>
          </cell>
          <cell r="F1050" t="str">
            <v/>
          </cell>
          <cell r="G1050" t="str">
            <v/>
          </cell>
          <cell r="H1050" t="str">
            <v/>
          </cell>
        </row>
        <row r="1051">
          <cell r="A1051" t="str">
            <v/>
          </cell>
          <cell r="B1051" t="str">
            <v/>
          </cell>
          <cell r="C1051" t="str">
            <v/>
          </cell>
          <cell r="D1051" t="str">
            <v/>
          </cell>
          <cell r="E1051" t="str">
            <v/>
          </cell>
          <cell r="F1051" t="str">
            <v/>
          </cell>
          <cell r="G1051" t="str">
            <v/>
          </cell>
          <cell r="H1051" t="str">
            <v/>
          </cell>
        </row>
        <row r="1052">
          <cell r="A1052" t="str">
            <v/>
          </cell>
          <cell r="B1052" t="str">
            <v/>
          </cell>
          <cell r="C1052" t="str">
            <v/>
          </cell>
          <cell r="D1052" t="str">
            <v/>
          </cell>
          <cell r="E1052" t="str">
            <v/>
          </cell>
          <cell r="F1052" t="str">
            <v/>
          </cell>
          <cell r="G1052" t="str">
            <v/>
          </cell>
          <cell r="H1052" t="str">
            <v/>
          </cell>
        </row>
        <row r="1053">
          <cell r="A1053" t="str">
            <v/>
          </cell>
          <cell r="B1053" t="str">
            <v/>
          </cell>
          <cell r="C1053" t="str">
            <v/>
          </cell>
          <cell r="D1053" t="str">
            <v/>
          </cell>
          <cell r="E1053" t="str">
            <v/>
          </cell>
          <cell r="F1053" t="str">
            <v/>
          </cell>
          <cell r="G1053" t="str">
            <v/>
          </cell>
          <cell r="H1053" t="str">
            <v/>
          </cell>
        </row>
        <row r="1054">
          <cell r="A1054" t="str">
            <v/>
          </cell>
          <cell r="B1054" t="str">
            <v/>
          </cell>
          <cell r="C1054" t="str">
            <v/>
          </cell>
          <cell r="D1054" t="str">
            <v/>
          </cell>
          <cell r="E1054" t="str">
            <v/>
          </cell>
          <cell r="F1054" t="str">
            <v/>
          </cell>
          <cell r="G1054" t="str">
            <v/>
          </cell>
          <cell r="H1054" t="str">
            <v/>
          </cell>
        </row>
        <row r="1055">
          <cell r="A1055" t="str">
            <v/>
          </cell>
          <cell r="B1055" t="str">
            <v/>
          </cell>
          <cell r="C1055" t="str">
            <v/>
          </cell>
          <cell r="D1055" t="str">
            <v/>
          </cell>
          <cell r="E1055" t="str">
            <v/>
          </cell>
          <cell r="F1055" t="str">
            <v/>
          </cell>
          <cell r="G1055" t="str">
            <v/>
          </cell>
          <cell r="H1055" t="str">
            <v/>
          </cell>
        </row>
        <row r="1056">
          <cell r="A1056" t="str">
            <v/>
          </cell>
          <cell r="B1056" t="str">
            <v/>
          </cell>
          <cell r="C1056" t="str">
            <v/>
          </cell>
          <cell r="D1056" t="str">
            <v/>
          </cell>
          <cell r="E1056" t="str">
            <v/>
          </cell>
          <cell r="F1056" t="str">
            <v/>
          </cell>
          <cell r="G1056" t="str">
            <v/>
          </cell>
          <cell r="H1056" t="str">
            <v/>
          </cell>
        </row>
        <row r="1057">
          <cell r="A1057" t="str">
            <v/>
          </cell>
          <cell r="B1057" t="str">
            <v/>
          </cell>
          <cell r="C1057" t="str">
            <v/>
          </cell>
          <cell r="D1057" t="str">
            <v/>
          </cell>
          <cell r="E1057" t="str">
            <v/>
          </cell>
          <cell r="F1057" t="str">
            <v/>
          </cell>
          <cell r="G1057" t="str">
            <v/>
          </cell>
          <cell r="H1057" t="str">
            <v/>
          </cell>
        </row>
        <row r="1058">
          <cell r="A1058" t="str">
            <v/>
          </cell>
          <cell r="B1058" t="str">
            <v/>
          </cell>
          <cell r="C1058" t="str">
            <v/>
          </cell>
          <cell r="D1058" t="str">
            <v/>
          </cell>
          <cell r="E1058" t="str">
            <v/>
          </cell>
          <cell r="F1058" t="str">
            <v/>
          </cell>
          <cell r="G1058" t="str">
            <v/>
          </cell>
          <cell r="H1058" t="str">
            <v/>
          </cell>
        </row>
        <row r="1059">
          <cell r="A1059" t="str">
            <v/>
          </cell>
          <cell r="B1059" t="str">
            <v/>
          </cell>
          <cell r="C1059" t="str">
            <v/>
          </cell>
          <cell r="D1059" t="str">
            <v/>
          </cell>
          <cell r="E1059" t="str">
            <v/>
          </cell>
          <cell r="F1059" t="str">
            <v/>
          </cell>
          <cell r="G1059" t="str">
            <v/>
          </cell>
          <cell r="H1059" t="str">
            <v/>
          </cell>
        </row>
        <row r="1060">
          <cell r="A1060" t="str">
            <v/>
          </cell>
          <cell r="B1060" t="str">
            <v/>
          </cell>
          <cell r="C1060" t="str">
            <v/>
          </cell>
          <cell r="D1060" t="str">
            <v/>
          </cell>
          <cell r="E1060" t="str">
            <v/>
          </cell>
          <cell r="F1060" t="str">
            <v/>
          </cell>
          <cell r="G1060" t="str">
            <v/>
          </cell>
          <cell r="H1060" t="str">
            <v/>
          </cell>
        </row>
        <row r="1061">
          <cell r="A1061" t="str">
            <v/>
          </cell>
          <cell r="B1061" t="str">
            <v/>
          </cell>
          <cell r="C1061" t="str">
            <v/>
          </cell>
          <cell r="D1061" t="str">
            <v/>
          </cell>
          <cell r="E1061" t="str">
            <v/>
          </cell>
          <cell r="F1061" t="str">
            <v/>
          </cell>
          <cell r="G1061" t="str">
            <v/>
          </cell>
          <cell r="H1061" t="str">
            <v/>
          </cell>
        </row>
        <row r="1062">
          <cell r="A1062" t="str">
            <v/>
          </cell>
          <cell r="B1062" t="str">
            <v/>
          </cell>
          <cell r="C1062" t="str">
            <v/>
          </cell>
          <cell r="D1062" t="str">
            <v/>
          </cell>
          <cell r="E1062" t="str">
            <v/>
          </cell>
          <cell r="F1062" t="str">
            <v/>
          </cell>
          <cell r="G1062" t="str">
            <v/>
          </cell>
          <cell r="H1062" t="str">
            <v/>
          </cell>
        </row>
        <row r="1063">
          <cell r="A1063" t="str">
            <v/>
          </cell>
          <cell r="B1063" t="str">
            <v/>
          </cell>
          <cell r="C1063" t="str">
            <v/>
          </cell>
          <cell r="D1063" t="str">
            <v/>
          </cell>
          <cell r="E1063" t="str">
            <v/>
          </cell>
          <cell r="F1063" t="str">
            <v/>
          </cell>
          <cell r="G1063" t="str">
            <v/>
          </cell>
          <cell r="H1063" t="str">
            <v/>
          </cell>
        </row>
        <row r="1064">
          <cell r="A1064" t="str">
            <v/>
          </cell>
          <cell r="B1064" t="str">
            <v/>
          </cell>
          <cell r="C1064" t="str">
            <v/>
          </cell>
          <cell r="D1064" t="str">
            <v/>
          </cell>
          <cell r="E1064" t="str">
            <v/>
          </cell>
          <cell r="F1064" t="str">
            <v/>
          </cell>
          <cell r="G1064" t="str">
            <v/>
          </cell>
          <cell r="H1064" t="str">
            <v/>
          </cell>
        </row>
        <row r="1065">
          <cell r="A1065" t="str">
            <v/>
          </cell>
          <cell r="B1065" t="str">
            <v/>
          </cell>
          <cell r="C1065" t="str">
            <v/>
          </cell>
          <cell r="D1065" t="str">
            <v/>
          </cell>
          <cell r="E1065" t="str">
            <v/>
          </cell>
          <cell r="F1065" t="str">
            <v/>
          </cell>
          <cell r="G1065" t="str">
            <v/>
          </cell>
          <cell r="H1065" t="str">
            <v/>
          </cell>
        </row>
        <row r="1066">
          <cell r="A1066" t="str">
            <v/>
          </cell>
          <cell r="B1066" t="str">
            <v/>
          </cell>
          <cell r="C1066" t="str">
            <v/>
          </cell>
          <cell r="D1066" t="str">
            <v/>
          </cell>
          <cell r="E1066" t="str">
            <v/>
          </cell>
          <cell r="F1066" t="str">
            <v/>
          </cell>
          <cell r="G1066" t="str">
            <v/>
          </cell>
          <cell r="H1066" t="str">
            <v/>
          </cell>
        </row>
        <row r="1067">
          <cell r="A1067" t="str">
            <v/>
          </cell>
          <cell r="B1067" t="str">
            <v/>
          </cell>
          <cell r="C1067" t="str">
            <v/>
          </cell>
          <cell r="D1067" t="str">
            <v/>
          </cell>
          <cell r="E1067" t="str">
            <v/>
          </cell>
          <cell r="F1067" t="str">
            <v/>
          </cell>
          <cell r="G1067" t="str">
            <v/>
          </cell>
          <cell r="H1067" t="str">
            <v/>
          </cell>
        </row>
        <row r="1068">
          <cell r="A1068" t="str">
            <v/>
          </cell>
          <cell r="B1068" t="str">
            <v/>
          </cell>
          <cell r="C1068" t="str">
            <v/>
          </cell>
          <cell r="D1068" t="str">
            <v/>
          </cell>
          <cell r="E1068" t="str">
            <v/>
          </cell>
          <cell r="F1068" t="str">
            <v/>
          </cell>
          <cell r="G1068" t="str">
            <v/>
          </cell>
          <cell r="H1068" t="str">
            <v/>
          </cell>
        </row>
        <row r="1069">
          <cell r="A1069" t="str">
            <v/>
          </cell>
          <cell r="B1069" t="str">
            <v/>
          </cell>
          <cell r="C1069" t="str">
            <v/>
          </cell>
          <cell r="D1069" t="str">
            <v/>
          </cell>
          <cell r="E1069" t="str">
            <v/>
          </cell>
          <cell r="F1069" t="str">
            <v/>
          </cell>
          <cell r="G1069" t="str">
            <v/>
          </cell>
          <cell r="H1069" t="str">
            <v/>
          </cell>
        </row>
        <row r="1070">
          <cell r="A1070" t="str">
            <v/>
          </cell>
          <cell r="B1070" t="str">
            <v/>
          </cell>
          <cell r="C1070" t="str">
            <v/>
          </cell>
          <cell r="D1070" t="str">
            <v/>
          </cell>
          <cell r="E1070" t="str">
            <v/>
          </cell>
          <cell r="F1070" t="str">
            <v/>
          </cell>
          <cell r="G1070" t="str">
            <v/>
          </cell>
          <cell r="H1070" t="str">
            <v/>
          </cell>
        </row>
        <row r="1071">
          <cell r="A1071" t="str">
            <v/>
          </cell>
          <cell r="B1071" t="str">
            <v/>
          </cell>
          <cell r="C1071" t="str">
            <v/>
          </cell>
          <cell r="D1071" t="str">
            <v/>
          </cell>
          <cell r="E1071" t="str">
            <v/>
          </cell>
          <cell r="F1071" t="str">
            <v/>
          </cell>
          <cell r="G1071" t="str">
            <v/>
          </cell>
          <cell r="H1071" t="str">
            <v/>
          </cell>
        </row>
        <row r="1072">
          <cell r="A1072" t="str">
            <v/>
          </cell>
          <cell r="B1072" t="str">
            <v/>
          </cell>
          <cell r="C1072" t="str">
            <v/>
          </cell>
          <cell r="D1072" t="str">
            <v/>
          </cell>
          <cell r="E1072" t="str">
            <v/>
          </cell>
          <cell r="F1072" t="str">
            <v/>
          </cell>
          <cell r="G1072" t="str">
            <v/>
          </cell>
          <cell r="H1072" t="str">
            <v/>
          </cell>
        </row>
        <row r="1073">
          <cell r="A1073" t="str">
            <v/>
          </cell>
          <cell r="B1073" t="str">
            <v/>
          </cell>
          <cell r="C1073" t="str">
            <v/>
          </cell>
          <cell r="D1073" t="str">
            <v/>
          </cell>
          <cell r="E1073" t="str">
            <v/>
          </cell>
          <cell r="F1073" t="str">
            <v/>
          </cell>
          <cell r="G1073" t="str">
            <v/>
          </cell>
          <cell r="H1073" t="str">
            <v/>
          </cell>
        </row>
        <row r="1074">
          <cell r="A1074" t="str">
            <v/>
          </cell>
          <cell r="B1074" t="str">
            <v/>
          </cell>
          <cell r="C1074" t="str">
            <v/>
          </cell>
          <cell r="D1074" t="str">
            <v/>
          </cell>
          <cell r="E1074" t="str">
            <v/>
          </cell>
          <cell r="F1074" t="str">
            <v/>
          </cell>
          <cell r="G1074" t="str">
            <v/>
          </cell>
          <cell r="H1074" t="str">
            <v/>
          </cell>
        </row>
        <row r="1075">
          <cell r="A1075" t="str">
            <v/>
          </cell>
          <cell r="B1075" t="str">
            <v/>
          </cell>
          <cell r="C1075" t="str">
            <v/>
          </cell>
          <cell r="D1075" t="str">
            <v/>
          </cell>
          <cell r="E1075" t="str">
            <v/>
          </cell>
          <cell r="F1075" t="str">
            <v/>
          </cell>
          <cell r="G1075" t="str">
            <v/>
          </cell>
          <cell r="H1075" t="str">
            <v/>
          </cell>
        </row>
        <row r="1076">
          <cell r="A1076" t="str">
            <v/>
          </cell>
          <cell r="B1076" t="str">
            <v/>
          </cell>
          <cell r="C1076" t="str">
            <v/>
          </cell>
          <cell r="D1076" t="str">
            <v/>
          </cell>
          <cell r="E1076" t="str">
            <v/>
          </cell>
          <cell r="F1076" t="str">
            <v/>
          </cell>
          <cell r="G1076" t="str">
            <v/>
          </cell>
          <cell r="H1076" t="str">
            <v/>
          </cell>
        </row>
        <row r="1077">
          <cell r="A1077" t="str">
            <v/>
          </cell>
          <cell r="B1077" t="str">
            <v/>
          </cell>
          <cell r="C1077" t="str">
            <v/>
          </cell>
          <cell r="D1077" t="str">
            <v/>
          </cell>
          <cell r="E1077" t="str">
            <v/>
          </cell>
          <cell r="F1077" t="str">
            <v/>
          </cell>
          <cell r="G1077" t="str">
            <v/>
          </cell>
          <cell r="H1077" t="str">
            <v/>
          </cell>
        </row>
        <row r="1078">
          <cell r="A1078" t="str">
            <v/>
          </cell>
          <cell r="B1078" t="str">
            <v/>
          </cell>
          <cell r="C1078" t="str">
            <v/>
          </cell>
          <cell r="D1078" t="str">
            <v/>
          </cell>
          <cell r="E1078" t="str">
            <v/>
          </cell>
          <cell r="F1078" t="str">
            <v/>
          </cell>
          <cell r="G1078" t="str">
            <v/>
          </cell>
          <cell r="H1078" t="str">
            <v/>
          </cell>
        </row>
        <row r="1079">
          <cell r="A1079" t="str">
            <v/>
          </cell>
          <cell r="B1079" t="str">
            <v/>
          </cell>
          <cell r="C1079" t="str">
            <v/>
          </cell>
          <cell r="D1079" t="str">
            <v/>
          </cell>
          <cell r="E1079" t="str">
            <v/>
          </cell>
          <cell r="F1079" t="str">
            <v/>
          </cell>
          <cell r="G1079" t="str">
            <v/>
          </cell>
          <cell r="H1079" t="str">
            <v/>
          </cell>
        </row>
        <row r="1080">
          <cell r="A1080" t="str">
            <v/>
          </cell>
          <cell r="B1080" t="str">
            <v/>
          </cell>
          <cell r="C1080" t="str">
            <v/>
          </cell>
          <cell r="D1080" t="str">
            <v/>
          </cell>
          <cell r="E1080" t="str">
            <v/>
          </cell>
          <cell r="F1080" t="str">
            <v/>
          </cell>
          <cell r="G1080" t="str">
            <v/>
          </cell>
          <cell r="H1080" t="str">
            <v/>
          </cell>
        </row>
        <row r="1081">
          <cell r="A1081" t="str">
            <v/>
          </cell>
          <cell r="B1081" t="str">
            <v/>
          </cell>
          <cell r="C1081" t="str">
            <v/>
          </cell>
          <cell r="D1081" t="str">
            <v/>
          </cell>
          <cell r="E1081" t="str">
            <v/>
          </cell>
          <cell r="F1081" t="str">
            <v/>
          </cell>
          <cell r="G1081" t="str">
            <v/>
          </cell>
          <cell r="H1081" t="str">
            <v/>
          </cell>
        </row>
        <row r="1082">
          <cell r="A1082" t="str">
            <v/>
          </cell>
          <cell r="B1082" t="str">
            <v/>
          </cell>
          <cell r="C1082" t="str">
            <v/>
          </cell>
          <cell r="D1082" t="str">
            <v/>
          </cell>
          <cell r="E1082" t="str">
            <v/>
          </cell>
          <cell r="F1082" t="str">
            <v/>
          </cell>
          <cell r="G1082" t="str">
            <v/>
          </cell>
          <cell r="H1082" t="str">
            <v/>
          </cell>
        </row>
        <row r="1083">
          <cell r="A1083" t="str">
            <v/>
          </cell>
          <cell r="B1083" t="str">
            <v/>
          </cell>
          <cell r="C1083" t="str">
            <v/>
          </cell>
          <cell r="D1083" t="str">
            <v/>
          </cell>
          <cell r="E1083" t="str">
            <v/>
          </cell>
          <cell r="F1083" t="str">
            <v/>
          </cell>
          <cell r="G1083" t="str">
            <v/>
          </cell>
          <cell r="H1083" t="str">
            <v/>
          </cell>
        </row>
        <row r="1084">
          <cell r="A1084" t="str">
            <v/>
          </cell>
          <cell r="B1084" t="str">
            <v/>
          </cell>
          <cell r="C1084" t="str">
            <v/>
          </cell>
          <cell r="D1084" t="str">
            <v/>
          </cell>
          <cell r="E1084" t="str">
            <v/>
          </cell>
          <cell r="F1084" t="str">
            <v/>
          </cell>
          <cell r="G1084" t="str">
            <v/>
          </cell>
          <cell r="H1084" t="str">
            <v/>
          </cell>
        </row>
        <row r="1085">
          <cell r="A1085" t="str">
            <v/>
          </cell>
          <cell r="B1085" t="str">
            <v/>
          </cell>
          <cell r="C1085" t="str">
            <v/>
          </cell>
          <cell r="D1085" t="str">
            <v/>
          </cell>
          <cell r="E1085" t="str">
            <v/>
          </cell>
          <cell r="F1085" t="str">
            <v/>
          </cell>
          <cell r="G1085" t="str">
            <v/>
          </cell>
          <cell r="H1085" t="str">
            <v/>
          </cell>
        </row>
        <row r="1086">
          <cell r="A1086" t="str">
            <v/>
          </cell>
          <cell r="B1086" t="str">
            <v/>
          </cell>
          <cell r="C1086" t="str">
            <v/>
          </cell>
          <cell r="D1086" t="str">
            <v/>
          </cell>
          <cell r="E1086" t="str">
            <v/>
          </cell>
          <cell r="F1086" t="str">
            <v/>
          </cell>
          <cell r="G1086" t="str">
            <v/>
          </cell>
          <cell r="H1086" t="str">
            <v/>
          </cell>
        </row>
        <row r="1087">
          <cell r="A1087" t="str">
            <v/>
          </cell>
          <cell r="B1087" t="str">
            <v/>
          </cell>
          <cell r="C1087" t="str">
            <v/>
          </cell>
          <cell r="D1087" t="str">
            <v/>
          </cell>
          <cell r="E1087" t="str">
            <v/>
          </cell>
          <cell r="F1087" t="str">
            <v/>
          </cell>
          <cell r="G1087" t="str">
            <v/>
          </cell>
          <cell r="H1087" t="str">
            <v/>
          </cell>
        </row>
        <row r="1088">
          <cell r="A1088" t="str">
            <v/>
          </cell>
          <cell r="B1088" t="str">
            <v/>
          </cell>
          <cell r="C1088" t="str">
            <v/>
          </cell>
          <cell r="D1088" t="str">
            <v/>
          </cell>
          <cell r="E1088" t="str">
            <v/>
          </cell>
          <cell r="F1088" t="str">
            <v/>
          </cell>
          <cell r="G1088" t="str">
            <v/>
          </cell>
          <cell r="H1088" t="str">
            <v/>
          </cell>
        </row>
        <row r="1089">
          <cell r="A1089" t="str">
            <v/>
          </cell>
          <cell r="B1089" t="str">
            <v/>
          </cell>
          <cell r="C1089" t="str">
            <v/>
          </cell>
          <cell r="D1089" t="str">
            <v/>
          </cell>
          <cell r="E1089" t="str">
            <v/>
          </cell>
          <cell r="F1089" t="str">
            <v/>
          </cell>
          <cell r="G1089" t="str">
            <v/>
          </cell>
          <cell r="H1089" t="str">
            <v/>
          </cell>
        </row>
        <row r="1090">
          <cell r="A1090" t="str">
            <v/>
          </cell>
          <cell r="B1090" t="str">
            <v/>
          </cell>
          <cell r="C1090" t="str">
            <v/>
          </cell>
          <cell r="D1090" t="str">
            <v/>
          </cell>
          <cell r="E1090" t="str">
            <v/>
          </cell>
          <cell r="F1090" t="str">
            <v/>
          </cell>
          <cell r="G1090" t="str">
            <v/>
          </cell>
          <cell r="H1090" t="str">
            <v/>
          </cell>
        </row>
        <row r="1091">
          <cell r="A1091" t="str">
            <v/>
          </cell>
          <cell r="B1091" t="str">
            <v/>
          </cell>
          <cell r="C1091" t="str">
            <v/>
          </cell>
          <cell r="D1091" t="str">
            <v/>
          </cell>
          <cell r="E1091" t="str">
            <v/>
          </cell>
          <cell r="F1091" t="str">
            <v/>
          </cell>
          <cell r="G1091" t="str">
            <v/>
          </cell>
          <cell r="H1091" t="str">
            <v/>
          </cell>
        </row>
        <row r="1092">
          <cell r="A1092" t="str">
            <v/>
          </cell>
          <cell r="B1092" t="str">
            <v/>
          </cell>
          <cell r="C1092" t="str">
            <v/>
          </cell>
          <cell r="D1092" t="str">
            <v/>
          </cell>
          <cell r="E1092" t="str">
            <v/>
          </cell>
          <cell r="F1092" t="str">
            <v/>
          </cell>
          <cell r="G1092" t="str">
            <v/>
          </cell>
          <cell r="H1092" t="str">
            <v/>
          </cell>
        </row>
        <row r="1093">
          <cell r="A1093" t="str">
            <v/>
          </cell>
          <cell r="B1093" t="str">
            <v/>
          </cell>
          <cell r="C1093" t="str">
            <v/>
          </cell>
          <cell r="D1093" t="str">
            <v/>
          </cell>
          <cell r="E1093" t="str">
            <v/>
          </cell>
          <cell r="F1093" t="str">
            <v/>
          </cell>
          <cell r="G1093" t="str">
            <v/>
          </cell>
          <cell r="H1093" t="str">
            <v/>
          </cell>
        </row>
        <row r="1094">
          <cell r="A1094" t="str">
            <v/>
          </cell>
          <cell r="B1094" t="str">
            <v/>
          </cell>
          <cell r="C1094" t="str">
            <v/>
          </cell>
          <cell r="D1094" t="str">
            <v/>
          </cell>
          <cell r="E1094" t="str">
            <v/>
          </cell>
          <cell r="F1094" t="str">
            <v/>
          </cell>
          <cell r="G1094" t="str">
            <v/>
          </cell>
          <cell r="H1094" t="str">
            <v/>
          </cell>
        </row>
        <row r="1095">
          <cell r="A1095" t="str">
            <v/>
          </cell>
          <cell r="B1095" t="str">
            <v/>
          </cell>
          <cell r="C1095" t="str">
            <v/>
          </cell>
          <cell r="D1095" t="str">
            <v/>
          </cell>
          <cell r="E1095" t="str">
            <v/>
          </cell>
          <cell r="F1095" t="str">
            <v/>
          </cell>
          <cell r="G1095" t="str">
            <v/>
          </cell>
          <cell r="H1095" t="str">
            <v/>
          </cell>
        </row>
        <row r="1096">
          <cell r="A1096" t="str">
            <v/>
          </cell>
          <cell r="B1096" t="str">
            <v/>
          </cell>
          <cell r="C1096" t="str">
            <v/>
          </cell>
          <cell r="D1096" t="str">
            <v/>
          </cell>
          <cell r="E1096" t="str">
            <v/>
          </cell>
          <cell r="F1096" t="str">
            <v/>
          </cell>
          <cell r="G1096" t="str">
            <v/>
          </cell>
          <cell r="H1096" t="str">
            <v/>
          </cell>
        </row>
        <row r="1097">
          <cell r="A1097" t="str">
            <v/>
          </cell>
          <cell r="B1097" t="str">
            <v/>
          </cell>
          <cell r="C1097" t="str">
            <v/>
          </cell>
          <cell r="D1097" t="str">
            <v/>
          </cell>
          <cell r="E1097" t="str">
            <v/>
          </cell>
          <cell r="F1097" t="str">
            <v/>
          </cell>
          <cell r="G1097" t="str">
            <v/>
          </cell>
          <cell r="H1097" t="str">
            <v/>
          </cell>
        </row>
        <row r="1098">
          <cell r="A1098" t="str">
            <v/>
          </cell>
          <cell r="B1098" t="str">
            <v/>
          </cell>
          <cell r="C1098" t="str">
            <v/>
          </cell>
          <cell r="D1098" t="str">
            <v/>
          </cell>
          <cell r="E1098" t="str">
            <v/>
          </cell>
          <cell r="F1098" t="str">
            <v/>
          </cell>
          <cell r="G1098" t="str">
            <v/>
          </cell>
          <cell r="H1098" t="str">
            <v/>
          </cell>
        </row>
        <row r="1099">
          <cell r="A1099" t="str">
            <v/>
          </cell>
          <cell r="B1099" t="str">
            <v/>
          </cell>
          <cell r="C1099" t="str">
            <v/>
          </cell>
          <cell r="D1099" t="str">
            <v/>
          </cell>
          <cell r="E1099" t="str">
            <v/>
          </cell>
          <cell r="F1099" t="str">
            <v/>
          </cell>
          <cell r="G1099" t="str">
            <v/>
          </cell>
          <cell r="H1099" t="str">
            <v/>
          </cell>
        </row>
        <row r="1100">
          <cell r="A1100" t="str">
            <v/>
          </cell>
          <cell r="B1100" t="str">
            <v/>
          </cell>
          <cell r="C1100" t="str">
            <v/>
          </cell>
          <cell r="D1100" t="str">
            <v/>
          </cell>
          <cell r="E1100" t="str">
            <v/>
          </cell>
          <cell r="F1100" t="str">
            <v/>
          </cell>
          <cell r="G1100" t="str">
            <v/>
          </cell>
          <cell r="H1100" t="str">
            <v/>
          </cell>
        </row>
        <row r="1101">
          <cell r="A1101" t="str">
            <v/>
          </cell>
          <cell r="B1101" t="str">
            <v/>
          </cell>
          <cell r="C1101" t="str">
            <v/>
          </cell>
          <cell r="D1101" t="str">
            <v/>
          </cell>
          <cell r="E1101" t="str">
            <v/>
          </cell>
          <cell r="F1101" t="str">
            <v/>
          </cell>
          <cell r="G1101" t="str">
            <v/>
          </cell>
          <cell r="H1101" t="str">
            <v/>
          </cell>
        </row>
        <row r="1102">
          <cell r="A1102" t="str">
            <v/>
          </cell>
          <cell r="B1102" t="str">
            <v/>
          </cell>
          <cell r="C1102" t="str">
            <v/>
          </cell>
          <cell r="D1102" t="str">
            <v/>
          </cell>
          <cell r="E1102" t="str">
            <v/>
          </cell>
          <cell r="F1102" t="str">
            <v/>
          </cell>
          <cell r="G1102" t="str">
            <v/>
          </cell>
          <cell r="H1102" t="str">
            <v/>
          </cell>
        </row>
        <row r="1103">
          <cell r="A1103" t="str">
            <v/>
          </cell>
          <cell r="B1103" t="str">
            <v/>
          </cell>
          <cell r="C1103" t="str">
            <v/>
          </cell>
          <cell r="D1103" t="str">
            <v/>
          </cell>
          <cell r="E1103" t="str">
            <v/>
          </cell>
          <cell r="F1103" t="str">
            <v/>
          </cell>
          <cell r="G1103" t="str">
            <v/>
          </cell>
          <cell r="H1103" t="str">
            <v/>
          </cell>
        </row>
        <row r="1104">
          <cell r="A1104" t="str">
            <v/>
          </cell>
          <cell r="B1104" t="str">
            <v/>
          </cell>
          <cell r="C1104" t="str">
            <v/>
          </cell>
          <cell r="D1104" t="str">
            <v/>
          </cell>
          <cell r="E1104" t="str">
            <v/>
          </cell>
          <cell r="F1104" t="str">
            <v/>
          </cell>
          <cell r="G1104" t="str">
            <v/>
          </cell>
          <cell r="H1104" t="str">
            <v/>
          </cell>
        </row>
        <row r="1105">
          <cell r="A1105" t="str">
            <v/>
          </cell>
          <cell r="B1105" t="str">
            <v/>
          </cell>
          <cell r="C1105" t="str">
            <v/>
          </cell>
          <cell r="D1105" t="str">
            <v/>
          </cell>
          <cell r="E1105" t="str">
            <v/>
          </cell>
          <cell r="F1105" t="str">
            <v/>
          </cell>
          <cell r="G1105" t="str">
            <v/>
          </cell>
          <cell r="H1105" t="str">
            <v/>
          </cell>
        </row>
        <row r="1106">
          <cell r="A1106" t="str">
            <v/>
          </cell>
          <cell r="B1106" t="str">
            <v/>
          </cell>
          <cell r="C1106" t="str">
            <v/>
          </cell>
          <cell r="D1106" t="str">
            <v/>
          </cell>
          <cell r="E1106" t="str">
            <v/>
          </cell>
          <cell r="F1106" t="str">
            <v/>
          </cell>
          <cell r="G1106" t="str">
            <v/>
          </cell>
          <cell r="H1106" t="str">
            <v/>
          </cell>
        </row>
        <row r="1107">
          <cell r="A1107" t="str">
            <v/>
          </cell>
          <cell r="B1107" t="str">
            <v/>
          </cell>
          <cell r="C1107" t="str">
            <v/>
          </cell>
          <cell r="D1107" t="str">
            <v/>
          </cell>
          <cell r="E1107" t="str">
            <v/>
          </cell>
          <cell r="F1107" t="str">
            <v/>
          </cell>
          <cell r="G1107" t="str">
            <v/>
          </cell>
          <cell r="H1107" t="str">
            <v/>
          </cell>
        </row>
        <row r="1108">
          <cell r="A1108" t="str">
            <v/>
          </cell>
          <cell r="B1108" t="str">
            <v/>
          </cell>
          <cell r="C1108" t="str">
            <v/>
          </cell>
          <cell r="D1108" t="str">
            <v/>
          </cell>
          <cell r="E1108" t="str">
            <v/>
          </cell>
          <cell r="F1108" t="str">
            <v/>
          </cell>
          <cell r="G1108" t="str">
            <v/>
          </cell>
          <cell r="H1108" t="str">
            <v/>
          </cell>
        </row>
        <row r="1109">
          <cell r="A1109" t="str">
            <v/>
          </cell>
          <cell r="B1109" t="str">
            <v/>
          </cell>
          <cell r="C1109" t="str">
            <v/>
          </cell>
          <cell r="D1109" t="str">
            <v/>
          </cell>
          <cell r="E1109" t="str">
            <v/>
          </cell>
          <cell r="F1109" t="str">
            <v/>
          </cell>
          <cell r="G1109" t="str">
            <v/>
          </cell>
          <cell r="H1109" t="str">
            <v/>
          </cell>
        </row>
        <row r="1110">
          <cell r="A1110" t="str">
            <v/>
          </cell>
          <cell r="B1110" t="str">
            <v/>
          </cell>
          <cell r="C1110" t="str">
            <v/>
          </cell>
          <cell r="D1110" t="str">
            <v/>
          </cell>
          <cell r="E1110" t="str">
            <v/>
          </cell>
          <cell r="F1110" t="str">
            <v/>
          </cell>
          <cell r="G1110" t="str">
            <v/>
          </cell>
          <cell r="H1110" t="str">
            <v/>
          </cell>
        </row>
        <row r="1111">
          <cell r="A1111" t="str">
            <v/>
          </cell>
          <cell r="B1111" t="str">
            <v/>
          </cell>
          <cell r="C1111" t="str">
            <v/>
          </cell>
          <cell r="D1111" t="str">
            <v/>
          </cell>
          <cell r="E1111" t="str">
            <v/>
          </cell>
          <cell r="F1111" t="str">
            <v/>
          </cell>
          <cell r="G1111" t="str">
            <v/>
          </cell>
          <cell r="H1111" t="str">
            <v/>
          </cell>
        </row>
        <row r="1112">
          <cell r="A1112" t="str">
            <v/>
          </cell>
          <cell r="B1112" t="str">
            <v/>
          </cell>
          <cell r="C1112" t="str">
            <v/>
          </cell>
          <cell r="D1112" t="str">
            <v/>
          </cell>
          <cell r="E1112" t="str">
            <v/>
          </cell>
          <cell r="F1112" t="str">
            <v/>
          </cell>
          <cell r="G1112" t="str">
            <v/>
          </cell>
          <cell r="H1112" t="str">
            <v/>
          </cell>
        </row>
        <row r="1113">
          <cell r="A1113" t="str">
            <v/>
          </cell>
          <cell r="B1113" t="str">
            <v/>
          </cell>
          <cell r="C1113" t="str">
            <v/>
          </cell>
          <cell r="D1113" t="str">
            <v/>
          </cell>
          <cell r="E1113" t="str">
            <v/>
          </cell>
          <cell r="F1113" t="str">
            <v/>
          </cell>
          <cell r="G1113" t="str">
            <v/>
          </cell>
          <cell r="H1113" t="str">
            <v/>
          </cell>
        </row>
        <row r="1114">
          <cell r="A1114" t="str">
            <v/>
          </cell>
          <cell r="B1114" t="str">
            <v/>
          </cell>
          <cell r="C1114" t="str">
            <v/>
          </cell>
          <cell r="D1114" t="str">
            <v/>
          </cell>
          <cell r="E1114" t="str">
            <v/>
          </cell>
          <cell r="F1114" t="str">
            <v/>
          </cell>
          <cell r="G1114" t="str">
            <v/>
          </cell>
          <cell r="H1114" t="str">
            <v/>
          </cell>
        </row>
        <row r="1115">
          <cell r="A1115" t="str">
            <v/>
          </cell>
          <cell r="B1115" t="str">
            <v/>
          </cell>
          <cell r="C1115" t="str">
            <v/>
          </cell>
          <cell r="D1115" t="str">
            <v/>
          </cell>
          <cell r="E1115" t="str">
            <v/>
          </cell>
          <cell r="F1115" t="str">
            <v/>
          </cell>
          <cell r="G1115" t="str">
            <v/>
          </cell>
          <cell r="H1115" t="str">
            <v/>
          </cell>
        </row>
        <row r="1116">
          <cell r="A1116" t="str">
            <v/>
          </cell>
          <cell r="B1116" t="str">
            <v/>
          </cell>
          <cell r="C1116" t="str">
            <v/>
          </cell>
          <cell r="D1116" t="str">
            <v/>
          </cell>
          <cell r="E1116" t="str">
            <v/>
          </cell>
          <cell r="F1116" t="str">
            <v/>
          </cell>
          <cell r="G1116" t="str">
            <v/>
          </cell>
          <cell r="H1116" t="str">
            <v/>
          </cell>
        </row>
        <row r="1117">
          <cell r="A1117" t="str">
            <v/>
          </cell>
          <cell r="B1117" t="str">
            <v/>
          </cell>
          <cell r="C1117" t="str">
            <v/>
          </cell>
          <cell r="D1117" t="str">
            <v/>
          </cell>
          <cell r="E1117" t="str">
            <v/>
          </cell>
          <cell r="F1117" t="str">
            <v/>
          </cell>
          <cell r="G1117" t="str">
            <v/>
          </cell>
          <cell r="H1117" t="str">
            <v/>
          </cell>
        </row>
        <row r="1118">
          <cell r="A1118" t="str">
            <v/>
          </cell>
          <cell r="B1118" t="str">
            <v/>
          </cell>
          <cell r="C1118" t="str">
            <v/>
          </cell>
          <cell r="D1118" t="str">
            <v/>
          </cell>
          <cell r="E1118" t="str">
            <v/>
          </cell>
          <cell r="F1118" t="str">
            <v/>
          </cell>
          <cell r="G1118" t="str">
            <v/>
          </cell>
          <cell r="H1118" t="str">
            <v/>
          </cell>
        </row>
        <row r="1119">
          <cell r="A1119" t="str">
            <v/>
          </cell>
          <cell r="B1119" t="str">
            <v/>
          </cell>
          <cell r="C1119" t="str">
            <v/>
          </cell>
          <cell r="D1119" t="str">
            <v/>
          </cell>
          <cell r="E1119" t="str">
            <v/>
          </cell>
          <cell r="F1119" t="str">
            <v/>
          </cell>
          <cell r="G1119" t="str">
            <v/>
          </cell>
          <cell r="H1119" t="str">
            <v/>
          </cell>
        </row>
        <row r="1120">
          <cell r="A1120" t="str">
            <v/>
          </cell>
          <cell r="B1120" t="str">
            <v/>
          </cell>
          <cell r="C1120" t="str">
            <v/>
          </cell>
          <cell r="D1120" t="str">
            <v/>
          </cell>
          <cell r="E1120" t="str">
            <v/>
          </cell>
          <cell r="F1120" t="str">
            <v/>
          </cell>
          <cell r="G1120" t="str">
            <v/>
          </cell>
          <cell r="H1120" t="str">
            <v/>
          </cell>
        </row>
        <row r="1121">
          <cell r="A1121" t="str">
            <v/>
          </cell>
          <cell r="B1121" t="str">
            <v/>
          </cell>
          <cell r="C1121" t="str">
            <v/>
          </cell>
          <cell r="D1121" t="str">
            <v/>
          </cell>
          <cell r="E1121" t="str">
            <v/>
          </cell>
          <cell r="F1121" t="str">
            <v/>
          </cell>
          <cell r="G1121" t="str">
            <v/>
          </cell>
          <cell r="H1121" t="str">
            <v/>
          </cell>
        </row>
        <row r="1122">
          <cell r="A1122" t="str">
            <v/>
          </cell>
          <cell r="B1122" t="str">
            <v/>
          </cell>
          <cell r="C1122" t="str">
            <v/>
          </cell>
          <cell r="D1122" t="str">
            <v/>
          </cell>
          <cell r="E1122" t="str">
            <v/>
          </cell>
          <cell r="F1122" t="str">
            <v/>
          </cell>
          <cell r="G1122" t="str">
            <v/>
          </cell>
          <cell r="H1122" t="str">
            <v/>
          </cell>
        </row>
        <row r="1123">
          <cell r="A1123" t="str">
            <v/>
          </cell>
          <cell r="B1123" t="str">
            <v/>
          </cell>
          <cell r="C1123" t="str">
            <v/>
          </cell>
          <cell r="D1123" t="str">
            <v/>
          </cell>
          <cell r="E1123" t="str">
            <v/>
          </cell>
          <cell r="F1123" t="str">
            <v/>
          </cell>
          <cell r="G1123" t="str">
            <v/>
          </cell>
          <cell r="H1123" t="str">
            <v/>
          </cell>
        </row>
        <row r="1124">
          <cell r="A1124" t="str">
            <v/>
          </cell>
          <cell r="B1124" t="str">
            <v/>
          </cell>
          <cell r="C1124" t="str">
            <v/>
          </cell>
          <cell r="D1124" t="str">
            <v/>
          </cell>
          <cell r="E1124" t="str">
            <v/>
          </cell>
          <cell r="F1124" t="str">
            <v/>
          </cell>
          <cell r="G1124" t="str">
            <v/>
          </cell>
          <cell r="H1124" t="str">
            <v/>
          </cell>
        </row>
        <row r="1125">
          <cell r="A1125" t="str">
            <v/>
          </cell>
          <cell r="B1125" t="str">
            <v/>
          </cell>
          <cell r="C1125" t="str">
            <v/>
          </cell>
          <cell r="D1125" t="str">
            <v/>
          </cell>
          <cell r="E1125" t="str">
            <v/>
          </cell>
          <cell r="F1125" t="str">
            <v/>
          </cell>
          <cell r="G1125" t="str">
            <v/>
          </cell>
          <cell r="H1125" t="str">
            <v/>
          </cell>
        </row>
        <row r="1126">
          <cell r="A1126" t="str">
            <v/>
          </cell>
          <cell r="B1126" t="str">
            <v/>
          </cell>
          <cell r="C1126" t="str">
            <v/>
          </cell>
          <cell r="D1126" t="str">
            <v/>
          </cell>
          <cell r="E1126" t="str">
            <v/>
          </cell>
          <cell r="F1126" t="str">
            <v/>
          </cell>
          <cell r="G1126" t="str">
            <v/>
          </cell>
          <cell r="H1126" t="str">
            <v/>
          </cell>
        </row>
        <row r="1127">
          <cell r="A1127" t="str">
            <v/>
          </cell>
          <cell r="B1127" t="str">
            <v/>
          </cell>
          <cell r="C1127" t="str">
            <v/>
          </cell>
          <cell r="D1127" t="str">
            <v/>
          </cell>
          <cell r="E1127" t="str">
            <v/>
          </cell>
          <cell r="F1127" t="str">
            <v/>
          </cell>
          <cell r="G1127" t="str">
            <v/>
          </cell>
          <cell r="H1127" t="str">
            <v/>
          </cell>
        </row>
        <row r="1128">
          <cell r="A1128" t="str">
            <v/>
          </cell>
          <cell r="B1128" t="str">
            <v/>
          </cell>
          <cell r="C1128" t="str">
            <v/>
          </cell>
          <cell r="D1128" t="str">
            <v/>
          </cell>
          <cell r="E1128" t="str">
            <v/>
          </cell>
          <cell r="F1128" t="str">
            <v/>
          </cell>
          <cell r="G1128" t="str">
            <v/>
          </cell>
          <cell r="H1128" t="str">
            <v/>
          </cell>
        </row>
        <row r="1129">
          <cell r="A1129" t="str">
            <v/>
          </cell>
          <cell r="B1129" t="str">
            <v/>
          </cell>
          <cell r="C1129" t="str">
            <v/>
          </cell>
          <cell r="D1129" t="str">
            <v/>
          </cell>
          <cell r="E1129" t="str">
            <v/>
          </cell>
          <cell r="F1129" t="str">
            <v/>
          </cell>
          <cell r="G1129" t="str">
            <v/>
          </cell>
          <cell r="H1129" t="str">
            <v/>
          </cell>
        </row>
        <row r="1130">
          <cell r="A1130" t="str">
            <v/>
          </cell>
          <cell r="B1130" t="str">
            <v/>
          </cell>
          <cell r="C1130" t="str">
            <v/>
          </cell>
          <cell r="D1130" t="str">
            <v/>
          </cell>
          <cell r="E1130" t="str">
            <v/>
          </cell>
          <cell r="F1130" t="str">
            <v/>
          </cell>
          <cell r="G1130" t="str">
            <v/>
          </cell>
          <cell r="H1130" t="str">
            <v/>
          </cell>
        </row>
        <row r="1131">
          <cell r="A1131" t="str">
            <v/>
          </cell>
          <cell r="B1131" t="str">
            <v/>
          </cell>
          <cell r="C1131" t="str">
            <v/>
          </cell>
          <cell r="D1131" t="str">
            <v/>
          </cell>
          <cell r="E1131" t="str">
            <v/>
          </cell>
          <cell r="F1131" t="str">
            <v/>
          </cell>
          <cell r="G1131" t="str">
            <v/>
          </cell>
          <cell r="H1131" t="str">
            <v/>
          </cell>
        </row>
        <row r="1132">
          <cell r="A1132" t="str">
            <v/>
          </cell>
          <cell r="B1132" t="str">
            <v/>
          </cell>
          <cell r="C1132" t="str">
            <v/>
          </cell>
          <cell r="D1132" t="str">
            <v/>
          </cell>
          <cell r="E1132" t="str">
            <v/>
          </cell>
          <cell r="F1132" t="str">
            <v/>
          </cell>
          <cell r="G1132" t="str">
            <v/>
          </cell>
          <cell r="H1132" t="str">
            <v/>
          </cell>
        </row>
        <row r="1133">
          <cell r="A1133" t="str">
            <v/>
          </cell>
          <cell r="B1133" t="str">
            <v/>
          </cell>
          <cell r="C1133" t="str">
            <v/>
          </cell>
          <cell r="D1133" t="str">
            <v/>
          </cell>
          <cell r="E1133" t="str">
            <v/>
          </cell>
          <cell r="F1133" t="str">
            <v/>
          </cell>
          <cell r="G1133" t="str">
            <v/>
          </cell>
          <cell r="H1133" t="str">
            <v/>
          </cell>
        </row>
        <row r="1134">
          <cell r="A1134" t="str">
            <v/>
          </cell>
          <cell r="B1134" t="str">
            <v/>
          </cell>
          <cell r="C1134" t="str">
            <v/>
          </cell>
          <cell r="D1134" t="str">
            <v/>
          </cell>
          <cell r="E1134" t="str">
            <v/>
          </cell>
          <cell r="F1134" t="str">
            <v/>
          </cell>
          <cell r="G1134" t="str">
            <v/>
          </cell>
          <cell r="H1134" t="str">
            <v/>
          </cell>
        </row>
        <row r="1135">
          <cell r="A1135" t="str">
            <v/>
          </cell>
          <cell r="B1135" t="str">
            <v/>
          </cell>
          <cell r="C1135" t="str">
            <v/>
          </cell>
          <cell r="D1135" t="str">
            <v/>
          </cell>
          <cell r="E1135" t="str">
            <v/>
          </cell>
          <cell r="F1135" t="str">
            <v/>
          </cell>
          <cell r="G1135" t="str">
            <v/>
          </cell>
          <cell r="H1135" t="str">
            <v/>
          </cell>
        </row>
        <row r="1136">
          <cell r="A1136" t="str">
            <v/>
          </cell>
          <cell r="B1136" t="str">
            <v/>
          </cell>
          <cell r="C1136" t="str">
            <v/>
          </cell>
          <cell r="D1136" t="str">
            <v/>
          </cell>
          <cell r="E1136" t="str">
            <v/>
          </cell>
          <cell r="F1136" t="str">
            <v/>
          </cell>
          <cell r="G1136" t="str">
            <v/>
          </cell>
          <cell r="H1136" t="str">
            <v/>
          </cell>
        </row>
        <row r="1137">
          <cell r="A1137" t="str">
            <v/>
          </cell>
          <cell r="B1137" t="str">
            <v/>
          </cell>
          <cell r="C1137" t="str">
            <v/>
          </cell>
          <cell r="D1137" t="str">
            <v/>
          </cell>
          <cell r="E1137" t="str">
            <v/>
          </cell>
          <cell r="F1137" t="str">
            <v/>
          </cell>
          <cell r="G1137" t="str">
            <v/>
          </cell>
          <cell r="H1137" t="str">
            <v/>
          </cell>
        </row>
        <row r="1138">
          <cell r="A1138" t="str">
            <v/>
          </cell>
          <cell r="B1138" t="str">
            <v/>
          </cell>
          <cell r="C1138" t="str">
            <v/>
          </cell>
          <cell r="D1138" t="str">
            <v/>
          </cell>
          <cell r="E1138" t="str">
            <v/>
          </cell>
          <cell r="F1138" t="str">
            <v/>
          </cell>
          <cell r="G1138" t="str">
            <v/>
          </cell>
          <cell r="H1138" t="str">
            <v/>
          </cell>
        </row>
        <row r="1139">
          <cell r="A1139" t="str">
            <v/>
          </cell>
          <cell r="B1139" t="str">
            <v/>
          </cell>
          <cell r="C1139" t="str">
            <v/>
          </cell>
          <cell r="D1139" t="str">
            <v/>
          </cell>
          <cell r="E1139" t="str">
            <v/>
          </cell>
          <cell r="F1139" t="str">
            <v/>
          </cell>
          <cell r="G1139" t="str">
            <v/>
          </cell>
          <cell r="H1139" t="str">
            <v/>
          </cell>
        </row>
        <row r="1140">
          <cell r="A1140" t="str">
            <v/>
          </cell>
          <cell r="B1140" t="str">
            <v/>
          </cell>
          <cell r="C1140" t="str">
            <v/>
          </cell>
          <cell r="D1140" t="str">
            <v/>
          </cell>
          <cell r="E1140" t="str">
            <v/>
          </cell>
          <cell r="F1140" t="str">
            <v/>
          </cell>
          <cell r="G1140" t="str">
            <v/>
          </cell>
          <cell r="H1140" t="str">
            <v/>
          </cell>
        </row>
        <row r="1141">
          <cell r="A1141" t="str">
            <v/>
          </cell>
          <cell r="B1141" t="str">
            <v/>
          </cell>
          <cell r="C1141" t="str">
            <v/>
          </cell>
          <cell r="D1141" t="str">
            <v/>
          </cell>
          <cell r="E1141" t="str">
            <v/>
          </cell>
          <cell r="F1141" t="str">
            <v/>
          </cell>
          <cell r="G1141" t="str">
            <v/>
          </cell>
          <cell r="H1141" t="str">
            <v/>
          </cell>
        </row>
        <row r="1142">
          <cell r="A1142" t="str">
            <v/>
          </cell>
          <cell r="B1142" t="str">
            <v/>
          </cell>
          <cell r="C1142" t="str">
            <v/>
          </cell>
          <cell r="D1142" t="str">
            <v/>
          </cell>
          <cell r="E1142" t="str">
            <v/>
          </cell>
          <cell r="F1142" t="str">
            <v/>
          </cell>
          <cell r="G1142" t="str">
            <v/>
          </cell>
          <cell r="H1142" t="str">
            <v/>
          </cell>
        </row>
        <row r="1143">
          <cell r="A1143" t="str">
            <v/>
          </cell>
          <cell r="B1143" t="str">
            <v/>
          </cell>
          <cell r="C1143" t="str">
            <v/>
          </cell>
          <cell r="D1143" t="str">
            <v/>
          </cell>
          <cell r="E1143" t="str">
            <v/>
          </cell>
          <cell r="F1143" t="str">
            <v/>
          </cell>
          <cell r="G1143" t="str">
            <v/>
          </cell>
          <cell r="H1143" t="str">
            <v/>
          </cell>
        </row>
        <row r="1144">
          <cell r="A1144" t="str">
            <v/>
          </cell>
          <cell r="B1144" t="str">
            <v/>
          </cell>
          <cell r="C1144" t="str">
            <v/>
          </cell>
          <cell r="D1144" t="str">
            <v/>
          </cell>
          <cell r="E1144" t="str">
            <v/>
          </cell>
          <cell r="F1144" t="str">
            <v/>
          </cell>
          <cell r="G1144" t="str">
            <v/>
          </cell>
          <cell r="H1144" t="str">
            <v/>
          </cell>
        </row>
        <row r="1145">
          <cell r="A1145" t="str">
            <v/>
          </cell>
          <cell r="B1145" t="str">
            <v/>
          </cell>
          <cell r="C1145" t="str">
            <v/>
          </cell>
          <cell r="D1145" t="str">
            <v/>
          </cell>
          <cell r="E1145" t="str">
            <v/>
          </cell>
          <cell r="F1145" t="str">
            <v/>
          </cell>
          <cell r="G1145" t="str">
            <v/>
          </cell>
          <cell r="H1145" t="str">
            <v/>
          </cell>
        </row>
        <row r="1146">
          <cell r="A1146" t="str">
            <v/>
          </cell>
          <cell r="B1146" t="str">
            <v/>
          </cell>
          <cell r="C1146" t="str">
            <v/>
          </cell>
          <cell r="D1146" t="str">
            <v/>
          </cell>
          <cell r="E1146" t="str">
            <v/>
          </cell>
          <cell r="F1146" t="str">
            <v/>
          </cell>
          <cell r="G1146" t="str">
            <v/>
          </cell>
          <cell r="H1146" t="str">
            <v/>
          </cell>
        </row>
        <row r="1147">
          <cell r="A1147" t="str">
            <v/>
          </cell>
          <cell r="B1147" t="str">
            <v/>
          </cell>
          <cell r="C1147" t="str">
            <v/>
          </cell>
          <cell r="D1147" t="str">
            <v/>
          </cell>
          <cell r="E1147" t="str">
            <v/>
          </cell>
          <cell r="F1147" t="str">
            <v/>
          </cell>
          <cell r="G1147" t="str">
            <v/>
          </cell>
          <cell r="H1147" t="str">
            <v/>
          </cell>
        </row>
        <row r="1148">
          <cell r="A1148" t="str">
            <v/>
          </cell>
          <cell r="B1148" t="str">
            <v/>
          </cell>
          <cell r="C1148" t="str">
            <v/>
          </cell>
          <cell r="D1148" t="str">
            <v/>
          </cell>
          <cell r="E1148" t="str">
            <v/>
          </cell>
          <cell r="F1148" t="str">
            <v/>
          </cell>
          <cell r="G1148" t="str">
            <v/>
          </cell>
          <cell r="H1148" t="str">
            <v/>
          </cell>
        </row>
        <row r="1149">
          <cell r="A1149" t="str">
            <v/>
          </cell>
          <cell r="B1149" t="str">
            <v/>
          </cell>
          <cell r="C1149" t="str">
            <v/>
          </cell>
          <cell r="D1149" t="str">
            <v/>
          </cell>
          <cell r="E1149" t="str">
            <v/>
          </cell>
          <cell r="F1149" t="str">
            <v/>
          </cell>
          <cell r="G1149" t="str">
            <v/>
          </cell>
          <cell r="H1149" t="str">
            <v/>
          </cell>
        </row>
        <row r="1150">
          <cell r="A1150" t="str">
            <v/>
          </cell>
          <cell r="B1150" t="str">
            <v/>
          </cell>
          <cell r="C1150" t="str">
            <v/>
          </cell>
          <cell r="D1150" t="str">
            <v/>
          </cell>
          <cell r="E1150" t="str">
            <v/>
          </cell>
          <cell r="F1150" t="str">
            <v/>
          </cell>
          <cell r="G1150" t="str">
            <v/>
          </cell>
          <cell r="H1150" t="str">
            <v/>
          </cell>
        </row>
        <row r="1151">
          <cell r="A1151" t="str">
            <v/>
          </cell>
          <cell r="B1151" t="str">
            <v/>
          </cell>
          <cell r="C1151" t="str">
            <v/>
          </cell>
          <cell r="D1151" t="str">
            <v/>
          </cell>
          <cell r="E1151" t="str">
            <v/>
          </cell>
          <cell r="F1151" t="str">
            <v/>
          </cell>
          <cell r="G1151" t="str">
            <v/>
          </cell>
          <cell r="H1151" t="str">
            <v/>
          </cell>
        </row>
        <row r="1152">
          <cell r="A1152" t="str">
            <v/>
          </cell>
          <cell r="B1152" t="str">
            <v/>
          </cell>
          <cell r="C1152" t="str">
            <v/>
          </cell>
          <cell r="D1152" t="str">
            <v/>
          </cell>
          <cell r="E1152" t="str">
            <v/>
          </cell>
          <cell r="F1152" t="str">
            <v/>
          </cell>
          <cell r="G1152" t="str">
            <v/>
          </cell>
          <cell r="H1152" t="str">
            <v/>
          </cell>
        </row>
        <row r="1153">
          <cell r="A1153" t="str">
            <v/>
          </cell>
          <cell r="B1153" t="str">
            <v/>
          </cell>
          <cell r="C1153" t="str">
            <v/>
          </cell>
          <cell r="D1153" t="str">
            <v/>
          </cell>
          <cell r="E1153" t="str">
            <v/>
          </cell>
          <cell r="F1153" t="str">
            <v/>
          </cell>
          <cell r="G1153" t="str">
            <v/>
          </cell>
          <cell r="H1153" t="str">
            <v/>
          </cell>
        </row>
        <row r="1154">
          <cell r="A1154" t="str">
            <v/>
          </cell>
          <cell r="B1154" t="str">
            <v/>
          </cell>
          <cell r="C1154" t="str">
            <v/>
          </cell>
          <cell r="D1154" t="str">
            <v/>
          </cell>
          <cell r="E1154" t="str">
            <v/>
          </cell>
          <cell r="F1154" t="str">
            <v/>
          </cell>
          <cell r="G1154" t="str">
            <v/>
          </cell>
          <cell r="H1154" t="str">
            <v/>
          </cell>
        </row>
        <row r="1155">
          <cell r="A1155" t="str">
            <v/>
          </cell>
          <cell r="B1155" t="str">
            <v/>
          </cell>
          <cell r="C1155" t="str">
            <v/>
          </cell>
          <cell r="D1155" t="str">
            <v/>
          </cell>
          <cell r="E1155" t="str">
            <v/>
          </cell>
          <cell r="F1155" t="str">
            <v/>
          </cell>
          <cell r="G1155" t="str">
            <v/>
          </cell>
          <cell r="H1155" t="str">
            <v/>
          </cell>
        </row>
        <row r="1156">
          <cell r="A1156" t="str">
            <v/>
          </cell>
          <cell r="B1156" t="str">
            <v/>
          </cell>
          <cell r="C1156" t="str">
            <v/>
          </cell>
          <cell r="D1156" t="str">
            <v/>
          </cell>
          <cell r="E1156" t="str">
            <v/>
          </cell>
          <cell r="F1156" t="str">
            <v/>
          </cell>
          <cell r="G1156" t="str">
            <v/>
          </cell>
          <cell r="H1156" t="str">
            <v/>
          </cell>
        </row>
        <row r="1157">
          <cell r="A1157" t="str">
            <v/>
          </cell>
          <cell r="B1157" t="str">
            <v/>
          </cell>
          <cell r="C1157" t="str">
            <v/>
          </cell>
          <cell r="D1157" t="str">
            <v/>
          </cell>
          <cell r="E1157" t="str">
            <v/>
          </cell>
          <cell r="F1157" t="str">
            <v/>
          </cell>
          <cell r="G1157" t="str">
            <v/>
          </cell>
          <cell r="H1157" t="str">
            <v/>
          </cell>
        </row>
        <row r="1158">
          <cell r="A1158" t="str">
            <v/>
          </cell>
          <cell r="B1158" t="str">
            <v/>
          </cell>
          <cell r="C1158" t="str">
            <v/>
          </cell>
          <cell r="D1158" t="str">
            <v/>
          </cell>
          <cell r="E1158" t="str">
            <v/>
          </cell>
          <cell r="F1158" t="str">
            <v/>
          </cell>
          <cell r="G1158" t="str">
            <v/>
          </cell>
          <cell r="H1158" t="str">
            <v/>
          </cell>
        </row>
        <row r="1159">
          <cell r="A1159" t="str">
            <v/>
          </cell>
          <cell r="B1159" t="str">
            <v/>
          </cell>
          <cell r="C1159" t="str">
            <v/>
          </cell>
          <cell r="D1159" t="str">
            <v/>
          </cell>
          <cell r="E1159" t="str">
            <v/>
          </cell>
          <cell r="F1159" t="str">
            <v/>
          </cell>
          <cell r="G1159" t="str">
            <v/>
          </cell>
          <cell r="H1159" t="str">
            <v/>
          </cell>
        </row>
        <row r="1160">
          <cell r="A1160" t="str">
            <v/>
          </cell>
          <cell r="B1160" t="str">
            <v/>
          </cell>
          <cell r="C1160" t="str">
            <v/>
          </cell>
          <cell r="D1160" t="str">
            <v/>
          </cell>
          <cell r="E1160" t="str">
            <v/>
          </cell>
          <cell r="F1160" t="str">
            <v/>
          </cell>
          <cell r="G1160" t="str">
            <v/>
          </cell>
          <cell r="H1160" t="str">
            <v/>
          </cell>
        </row>
        <row r="1161">
          <cell r="A1161" t="str">
            <v/>
          </cell>
          <cell r="B1161" t="str">
            <v/>
          </cell>
          <cell r="C1161" t="str">
            <v/>
          </cell>
          <cell r="D1161" t="str">
            <v/>
          </cell>
          <cell r="E1161" t="str">
            <v/>
          </cell>
          <cell r="F1161" t="str">
            <v/>
          </cell>
          <cell r="G1161" t="str">
            <v/>
          </cell>
          <cell r="H1161" t="str">
            <v/>
          </cell>
        </row>
        <row r="1162">
          <cell r="A1162" t="str">
            <v/>
          </cell>
          <cell r="B1162" t="str">
            <v/>
          </cell>
          <cell r="C1162" t="str">
            <v/>
          </cell>
          <cell r="D1162" t="str">
            <v/>
          </cell>
          <cell r="E1162" t="str">
            <v/>
          </cell>
          <cell r="F1162" t="str">
            <v/>
          </cell>
          <cell r="G1162" t="str">
            <v/>
          </cell>
          <cell r="H1162" t="str">
            <v/>
          </cell>
        </row>
        <row r="1163">
          <cell r="A1163" t="str">
            <v/>
          </cell>
          <cell r="B1163" t="str">
            <v/>
          </cell>
          <cell r="C1163" t="str">
            <v/>
          </cell>
          <cell r="D1163" t="str">
            <v/>
          </cell>
          <cell r="E1163" t="str">
            <v/>
          </cell>
          <cell r="F1163" t="str">
            <v/>
          </cell>
          <cell r="G1163" t="str">
            <v/>
          </cell>
          <cell r="H1163" t="str">
            <v/>
          </cell>
        </row>
        <row r="1164">
          <cell r="A1164" t="str">
            <v/>
          </cell>
          <cell r="B1164" t="str">
            <v/>
          </cell>
          <cell r="C1164" t="str">
            <v/>
          </cell>
          <cell r="D1164" t="str">
            <v/>
          </cell>
          <cell r="E1164" t="str">
            <v/>
          </cell>
          <cell r="F1164" t="str">
            <v/>
          </cell>
          <cell r="G1164" t="str">
            <v/>
          </cell>
          <cell r="H1164" t="str">
            <v/>
          </cell>
        </row>
        <row r="1165">
          <cell r="A1165" t="str">
            <v/>
          </cell>
          <cell r="B1165" t="str">
            <v/>
          </cell>
          <cell r="C1165" t="str">
            <v/>
          </cell>
          <cell r="D1165" t="str">
            <v/>
          </cell>
          <cell r="E1165" t="str">
            <v/>
          </cell>
          <cell r="F1165" t="str">
            <v/>
          </cell>
          <cell r="G1165" t="str">
            <v/>
          </cell>
          <cell r="H1165" t="str">
            <v/>
          </cell>
        </row>
        <row r="1166">
          <cell r="A1166" t="str">
            <v/>
          </cell>
          <cell r="B1166" t="str">
            <v/>
          </cell>
          <cell r="C1166" t="str">
            <v/>
          </cell>
          <cell r="D1166" t="str">
            <v/>
          </cell>
          <cell r="E1166" t="str">
            <v/>
          </cell>
          <cell r="F1166" t="str">
            <v/>
          </cell>
          <cell r="G1166" t="str">
            <v/>
          </cell>
          <cell r="H1166" t="str">
            <v/>
          </cell>
        </row>
        <row r="1167">
          <cell r="A1167" t="str">
            <v/>
          </cell>
          <cell r="B1167" t="str">
            <v/>
          </cell>
          <cell r="C1167" t="str">
            <v/>
          </cell>
          <cell r="D1167" t="str">
            <v/>
          </cell>
          <cell r="E1167" t="str">
            <v/>
          </cell>
          <cell r="F1167" t="str">
            <v/>
          </cell>
          <cell r="G1167" t="str">
            <v/>
          </cell>
          <cell r="H1167" t="str">
            <v/>
          </cell>
        </row>
        <row r="1168">
          <cell r="A1168" t="str">
            <v/>
          </cell>
          <cell r="B1168" t="str">
            <v/>
          </cell>
          <cell r="C1168" t="str">
            <v/>
          </cell>
          <cell r="D1168" t="str">
            <v/>
          </cell>
          <cell r="E1168" t="str">
            <v/>
          </cell>
          <cell r="F1168" t="str">
            <v/>
          </cell>
          <cell r="G1168" t="str">
            <v/>
          </cell>
          <cell r="H1168" t="str">
            <v/>
          </cell>
        </row>
        <row r="1169">
          <cell r="A1169" t="str">
            <v/>
          </cell>
          <cell r="B1169" t="str">
            <v/>
          </cell>
          <cell r="C1169" t="str">
            <v/>
          </cell>
          <cell r="D1169" t="str">
            <v/>
          </cell>
          <cell r="E1169" t="str">
            <v/>
          </cell>
          <cell r="F1169" t="str">
            <v/>
          </cell>
          <cell r="G1169" t="str">
            <v/>
          </cell>
          <cell r="H1169" t="str">
            <v/>
          </cell>
        </row>
        <row r="1170">
          <cell r="A1170" t="str">
            <v/>
          </cell>
          <cell r="B1170" t="str">
            <v/>
          </cell>
          <cell r="C1170" t="str">
            <v/>
          </cell>
          <cell r="D1170" t="str">
            <v/>
          </cell>
          <cell r="E1170" t="str">
            <v/>
          </cell>
          <cell r="F1170" t="str">
            <v/>
          </cell>
          <cell r="G1170" t="str">
            <v/>
          </cell>
          <cell r="H1170" t="str">
            <v/>
          </cell>
        </row>
        <row r="1171">
          <cell r="A1171" t="str">
            <v/>
          </cell>
          <cell r="B1171" t="str">
            <v/>
          </cell>
          <cell r="C1171" t="str">
            <v/>
          </cell>
          <cell r="D1171" t="str">
            <v/>
          </cell>
          <cell r="E1171" t="str">
            <v/>
          </cell>
          <cell r="F1171" t="str">
            <v/>
          </cell>
          <cell r="G1171" t="str">
            <v/>
          </cell>
          <cell r="H1171" t="str">
            <v/>
          </cell>
        </row>
        <row r="1172">
          <cell r="A1172" t="str">
            <v/>
          </cell>
          <cell r="B1172" t="str">
            <v/>
          </cell>
          <cell r="C1172" t="str">
            <v/>
          </cell>
          <cell r="D1172" t="str">
            <v/>
          </cell>
          <cell r="E1172" t="str">
            <v/>
          </cell>
          <cell r="F1172" t="str">
            <v/>
          </cell>
          <cell r="G1172" t="str">
            <v/>
          </cell>
          <cell r="H1172" t="str">
            <v/>
          </cell>
        </row>
        <row r="1173">
          <cell r="A1173" t="str">
            <v/>
          </cell>
          <cell r="B1173" t="str">
            <v/>
          </cell>
          <cell r="C1173" t="str">
            <v/>
          </cell>
          <cell r="D1173" t="str">
            <v/>
          </cell>
          <cell r="E1173" t="str">
            <v/>
          </cell>
          <cell r="F1173" t="str">
            <v/>
          </cell>
          <cell r="G1173" t="str">
            <v/>
          </cell>
          <cell r="H1173" t="str">
            <v/>
          </cell>
        </row>
        <row r="1174">
          <cell r="A1174" t="str">
            <v/>
          </cell>
          <cell r="B1174" t="str">
            <v/>
          </cell>
          <cell r="C1174" t="str">
            <v/>
          </cell>
          <cell r="D1174" t="str">
            <v/>
          </cell>
          <cell r="E1174" t="str">
            <v/>
          </cell>
          <cell r="F1174" t="str">
            <v/>
          </cell>
          <cell r="G1174" t="str">
            <v/>
          </cell>
          <cell r="H1174" t="str">
            <v/>
          </cell>
        </row>
        <row r="1175">
          <cell r="A1175" t="str">
            <v/>
          </cell>
          <cell r="B1175" t="str">
            <v/>
          </cell>
          <cell r="C1175" t="str">
            <v/>
          </cell>
          <cell r="D1175" t="str">
            <v/>
          </cell>
          <cell r="E1175" t="str">
            <v/>
          </cell>
          <cell r="F1175" t="str">
            <v/>
          </cell>
          <cell r="G1175" t="str">
            <v/>
          </cell>
          <cell r="H1175" t="str">
            <v/>
          </cell>
        </row>
        <row r="1176">
          <cell r="A1176" t="str">
            <v/>
          </cell>
          <cell r="B1176" t="str">
            <v/>
          </cell>
          <cell r="C1176" t="str">
            <v/>
          </cell>
          <cell r="D1176" t="str">
            <v/>
          </cell>
          <cell r="E1176" t="str">
            <v/>
          </cell>
          <cell r="F1176" t="str">
            <v/>
          </cell>
          <cell r="G1176" t="str">
            <v/>
          </cell>
          <cell r="H1176" t="str">
            <v/>
          </cell>
        </row>
        <row r="1177">
          <cell r="A1177" t="str">
            <v/>
          </cell>
          <cell r="B1177" t="str">
            <v/>
          </cell>
          <cell r="C1177" t="str">
            <v/>
          </cell>
          <cell r="D1177" t="str">
            <v/>
          </cell>
          <cell r="E1177" t="str">
            <v/>
          </cell>
          <cell r="F1177" t="str">
            <v/>
          </cell>
          <cell r="G1177" t="str">
            <v/>
          </cell>
          <cell r="H1177" t="str">
            <v/>
          </cell>
        </row>
        <row r="1178">
          <cell r="A1178" t="str">
            <v/>
          </cell>
          <cell r="B1178" t="str">
            <v/>
          </cell>
          <cell r="C1178" t="str">
            <v/>
          </cell>
          <cell r="D1178" t="str">
            <v/>
          </cell>
          <cell r="E1178" t="str">
            <v/>
          </cell>
          <cell r="F1178" t="str">
            <v/>
          </cell>
          <cell r="G1178" t="str">
            <v/>
          </cell>
          <cell r="H1178" t="str">
            <v/>
          </cell>
        </row>
        <row r="1179">
          <cell r="A1179" t="str">
            <v/>
          </cell>
          <cell r="B1179" t="str">
            <v/>
          </cell>
          <cell r="C1179" t="str">
            <v/>
          </cell>
          <cell r="D1179" t="str">
            <v/>
          </cell>
          <cell r="E1179" t="str">
            <v/>
          </cell>
          <cell r="F1179" t="str">
            <v/>
          </cell>
          <cell r="G1179" t="str">
            <v/>
          </cell>
          <cell r="H1179" t="str">
            <v/>
          </cell>
        </row>
        <row r="1180">
          <cell r="A1180" t="str">
            <v/>
          </cell>
          <cell r="B1180" t="str">
            <v/>
          </cell>
          <cell r="C1180" t="str">
            <v/>
          </cell>
          <cell r="D1180" t="str">
            <v/>
          </cell>
          <cell r="E1180" t="str">
            <v/>
          </cell>
          <cell r="F1180" t="str">
            <v/>
          </cell>
          <cell r="G1180" t="str">
            <v/>
          </cell>
          <cell r="H1180" t="str">
            <v/>
          </cell>
        </row>
        <row r="1181">
          <cell r="A1181" t="str">
            <v/>
          </cell>
          <cell r="B1181" t="str">
            <v/>
          </cell>
          <cell r="C1181" t="str">
            <v/>
          </cell>
          <cell r="D1181" t="str">
            <v/>
          </cell>
          <cell r="E1181" t="str">
            <v/>
          </cell>
          <cell r="F1181" t="str">
            <v/>
          </cell>
          <cell r="G1181" t="str">
            <v/>
          </cell>
          <cell r="H1181" t="str">
            <v/>
          </cell>
        </row>
        <row r="1182">
          <cell r="A1182" t="str">
            <v/>
          </cell>
          <cell r="B1182" t="str">
            <v/>
          </cell>
          <cell r="C1182" t="str">
            <v/>
          </cell>
          <cell r="D1182" t="str">
            <v/>
          </cell>
          <cell r="E1182" t="str">
            <v/>
          </cell>
          <cell r="F1182" t="str">
            <v/>
          </cell>
          <cell r="G1182" t="str">
            <v/>
          </cell>
          <cell r="H1182" t="str">
            <v/>
          </cell>
        </row>
        <row r="1183">
          <cell r="A1183" t="str">
            <v/>
          </cell>
          <cell r="B1183" t="str">
            <v/>
          </cell>
          <cell r="C1183" t="str">
            <v/>
          </cell>
          <cell r="D1183" t="str">
            <v/>
          </cell>
          <cell r="E1183" t="str">
            <v/>
          </cell>
          <cell r="F1183" t="str">
            <v/>
          </cell>
          <cell r="G1183" t="str">
            <v/>
          </cell>
          <cell r="H1183" t="str">
            <v/>
          </cell>
        </row>
        <row r="1184">
          <cell r="A1184" t="str">
            <v/>
          </cell>
          <cell r="B1184" t="str">
            <v/>
          </cell>
          <cell r="C1184" t="str">
            <v/>
          </cell>
          <cell r="D1184" t="str">
            <v/>
          </cell>
          <cell r="E1184" t="str">
            <v/>
          </cell>
          <cell r="F1184" t="str">
            <v/>
          </cell>
          <cell r="G1184" t="str">
            <v/>
          </cell>
          <cell r="H1184" t="str">
            <v/>
          </cell>
        </row>
        <row r="1185">
          <cell r="A1185" t="str">
            <v/>
          </cell>
          <cell r="B1185" t="str">
            <v/>
          </cell>
          <cell r="C1185" t="str">
            <v/>
          </cell>
          <cell r="D1185" t="str">
            <v/>
          </cell>
          <cell r="E1185" t="str">
            <v/>
          </cell>
          <cell r="F1185" t="str">
            <v/>
          </cell>
          <cell r="G1185" t="str">
            <v/>
          </cell>
          <cell r="H1185" t="str">
            <v/>
          </cell>
        </row>
        <row r="1186">
          <cell r="A1186" t="str">
            <v/>
          </cell>
          <cell r="B1186" t="str">
            <v/>
          </cell>
          <cell r="C1186" t="str">
            <v/>
          </cell>
          <cell r="D1186" t="str">
            <v/>
          </cell>
          <cell r="E1186" t="str">
            <v/>
          </cell>
          <cell r="F1186" t="str">
            <v/>
          </cell>
          <cell r="G1186" t="str">
            <v/>
          </cell>
          <cell r="H1186" t="str">
            <v/>
          </cell>
        </row>
        <row r="1187">
          <cell r="A1187" t="str">
            <v/>
          </cell>
          <cell r="B1187" t="str">
            <v/>
          </cell>
          <cell r="C1187" t="str">
            <v/>
          </cell>
          <cell r="D1187" t="str">
            <v/>
          </cell>
          <cell r="E1187" t="str">
            <v/>
          </cell>
          <cell r="F1187" t="str">
            <v/>
          </cell>
          <cell r="G1187" t="str">
            <v/>
          </cell>
          <cell r="H1187" t="str">
            <v/>
          </cell>
        </row>
        <row r="1188">
          <cell r="A1188" t="str">
            <v/>
          </cell>
          <cell r="B1188" t="str">
            <v/>
          </cell>
          <cell r="C1188" t="str">
            <v/>
          </cell>
          <cell r="D1188" t="str">
            <v/>
          </cell>
          <cell r="E1188" t="str">
            <v/>
          </cell>
          <cell r="F1188" t="str">
            <v/>
          </cell>
          <cell r="G1188" t="str">
            <v/>
          </cell>
          <cell r="H1188" t="str">
            <v/>
          </cell>
        </row>
        <row r="1189">
          <cell r="A1189" t="str">
            <v/>
          </cell>
          <cell r="B1189" t="str">
            <v/>
          </cell>
          <cell r="C1189" t="str">
            <v/>
          </cell>
          <cell r="D1189" t="str">
            <v/>
          </cell>
          <cell r="E1189" t="str">
            <v/>
          </cell>
          <cell r="F1189" t="str">
            <v/>
          </cell>
          <cell r="G1189" t="str">
            <v/>
          </cell>
          <cell r="H1189" t="str">
            <v/>
          </cell>
        </row>
        <row r="1190">
          <cell r="A1190" t="str">
            <v/>
          </cell>
          <cell r="B1190" t="str">
            <v/>
          </cell>
          <cell r="C1190" t="str">
            <v/>
          </cell>
          <cell r="D1190" t="str">
            <v/>
          </cell>
          <cell r="E1190" t="str">
            <v/>
          </cell>
          <cell r="F1190" t="str">
            <v/>
          </cell>
          <cell r="G1190" t="str">
            <v/>
          </cell>
          <cell r="H1190" t="str">
            <v/>
          </cell>
        </row>
        <row r="1191">
          <cell r="A1191" t="str">
            <v/>
          </cell>
          <cell r="B1191" t="str">
            <v/>
          </cell>
          <cell r="C1191" t="str">
            <v/>
          </cell>
          <cell r="D1191" t="str">
            <v/>
          </cell>
          <cell r="E1191" t="str">
            <v/>
          </cell>
          <cell r="F1191" t="str">
            <v/>
          </cell>
          <cell r="G1191" t="str">
            <v/>
          </cell>
          <cell r="H1191" t="str">
            <v/>
          </cell>
        </row>
        <row r="1192">
          <cell r="A1192" t="str">
            <v/>
          </cell>
          <cell r="B1192" t="str">
            <v/>
          </cell>
          <cell r="C1192" t="str">
            <v/>
          </cell>
          <cell r="D1192" t="str">
            <v/>
          </cell>
          <cell r="E1192" t="str">
            <v/>
          </cell>
          <cell r="F1192" t="str">
            <v/>
          </cell>
          <cell r="G1192" t="str">
            <v/>
          </cell>
          <cell r="H1192" t="str">
            <v/>
          </cell>
        </row>
        <row r="1193">
          <cell r="A1193" t="str">
            <v/>
          </cell>
          <cell r="B1193" t="str">
            <v/>
          </cell>
          <cell r="C1193" t="str">
            <v/>
          </cell>
          <cell r="D1193" t="str">
            <v/>
          </cell>
          <cell r="E1193" t="str">
            <v/>
          </cell>
          <cell r="F1193" t="str">
            <v/>
          </cell>
          <cell r="G1193" t="str">
            <v/>
          </cell>
          <cell r="H1193" t="str">
            <v/>
          </cell>
        </row>
        <row r="1194">
          <cell r="A1194" t="str">
            <v/>
          </cell>
          <cell r="B1194" t="str">
            <v/>
          </cell>
          <cell r="C1194" t="str">
            <v/>
          </cell>
          <cell r="D1194" t="str">
            <v/>
          </cell>
          <cell r="E1194" t="str">
            <v/>
          </cell>
          <cell r="F1194" t="str">
            <v/>
          </cell>
          <cell r="G1194" t="str">
            <v/>
          </cell>
          <cell r="H1194" t="str">
            <v/>
          </cell>
        </row>
        <row r="1195">
          <cell r="A1195" t="str">
            <v/>
          </cell>
          <cell r="B1195" t="str">
            <v/>
          </cell>
          <cell r="C1195" t="str">
            <v/>
          </cell>
          <cell r="D1195" t="str">
            <v/>
          </cell>
          <cell r="E1195" t="str">
            <v/>
          </cell>
          <cell r="F1195" t="str">
            <v/>
          </cell>
          <cell r="G1195" t="str">
            <v/>
          </cell>
          <cell r="H1195" t="str">
            <v/>
          </cell>
        </row>
        <row r="1196">
          <cell r="A1196" t="str">
            <v/>
          </cell>
          <cell r="B1196" t="str">
            <v/>
          </cell>
          <cell r="C1196" t="str">
            <v/>
          </cell>
          <cell r="D1196" t="str">
            <v/>
          </cell>
          <cell r="E1196" t="str">
            <v/>
          </cell>
          <cell r="F1196" t="str">
            <v/>
          </cell>
          <cell r="G1196" t="str">
            <v/>
          </cell>
          <cell r="H1196" t="str">
            <v/>
          </cell>
        </row>
        <row r="1197">
          <cell r="A1197" t="str">
            <v/>
          </cell>
          <cell r="B1197" t="str">
            <v/>
          </cell>
          <cell r="C1197" t="str">
            <v/>
          </cell>
          <cell r="D1197" t="str">
            <v/>
          </cell>
          <cell r="E1197" t="str">
            <v/>
          </cell>
          <cell r="F1197" t="str">
            <v/>
          </cell>
          <cell r="G1197" t="str">
            <v/>
          </cell>
          <cell r="H1197" t="str">
            <v/>
          </cell>
        </row>
        <row r="1198">
          <cell r="A1198" t="str">
            <v/>
          </cell>
          <cell r="B1198" t="str">
            <v/>
          </cell>
          <cell r="C1198" t="str">
            <v/>
          </cell>
          <cell r="D1198" t="str">
            <v/>
          </cell>
          <cell r="E1198" t="str">
            <v/>
          </cell>
          <cell r="F1198" t="str">
            <v/>
          </cell>
          <cell r="G1198" t="str">
            <v/>
          </cell>
          <cell r="H1198" t="str">
            <v/>
          </cell>
        </row>
        <row r="1199">
          <cell r="A1199" t="str">
            <v/>
          </cell>
          <cell r="B1199" t="str">
            <v/>
          </cell>
          <cell r="C1199" t="str">
            <v/>
          </cell>
          <cell r="D1199" t="str">
            <v/>
          </cell>
          <cell r="E1199" t="str">
            <v/>
          </cell>
          <cell r="F1199" t="str">
            <v/>
          </cell>
          <cell r="G1199" t="str">
            <v/>
          </cell>
          <cell r="H1199" t="str">
            <v/>
          </cell>
        </row>
        <row r="1200">
          <cell r="A1200" t="str">
            <v/>
          </cell>
          <cell r="B1200" t="str">
            <v/>
          </cell>
          <cell r="C1200" t="str">
            <v/>
          </cell>
          <cell r="D1200" t="str">
            <v/>
          </cell>
          <cell r="E1200" t="str">
            <v/>
          </cell>
          <cell r="F1200" t="str">
            <v/>
          </cell>
          <cell r="G1200" t="str">
            <v/>
          </cell>
          <cell r="H1200" t="str">
            <v/>
          </cell>
        </row>
        <row r="1201">
          <cell r="A1201" t="str">
            <v/>
          </cell>
          <cell r="B1201" t="str">
            <v/>
          </cell>
          <cell r="C1201" t="str">
            <v/>
          </cell>
          <cell r="D1201" t="str">
            <v/>
          </cell>
          <cell r="E1201" t="str">
            <v/>
          </cell>
          <cell r="F1201" t="str">
            <v/>
          </cell>
          <cell r="G1201" t="str">
            <v/>
          </cell>
          <cell r="H1201" t="str">
            <v/>
          </cell>
        </row>
        <row r="1202">
          <cell r="A1202" t="str">
            <v/>
          </cell>
          <cell r="B1202" t="str">
            <v/>
          </cell>
          <cell r="C1202" t="str">
            <v/>
          </cell>
          <cell r="D1202" t="str">
            <v/>
          </cell>
          <cell r="E1202" t="str">
            <v/>
          </cell>
          <cell r="F1202" t="str">
            <v/>
          </cell>
          <cell r="G1202" t="str">
            <v/>
          </cell>
          <cell r="H1202" t="str">
            <v/>
          </cell>
        </row>
        <row r="1203">
          <cell r="A1203" t="str">
            <v/>
          </cell>
          <cell r="B1203" t="str">
            <v/>
          </cell>
          <cell r="C1203" t="str">
            <v/>
          </cell>
          <cell r="D1203" t="str">
            <v/>
          </cell>
          <cell r="E1203" t="str">
            <v/>
          </cell>
          <cell r="F1203" t="str">
            <v/>
          </cell>
          <cell r="G1203" t="str">
            <v/>
          </cell>
          <cell r="H1203" t="str">
            <v/>
          </cell>
        </row>
        <row r="1204">
          <cell r="A1204" t="str">
            <v/>
          </cell>
          <cell r="B1204" t="str">
            <v/>
          </cell>
          <cell r="C1204" t="str">
            <v/>
          </cell>
          <cell r="D1204" t="str">
            <v/>
          </cell>
          <cell r="E1204" t="str">
            <v/>
          </cell>
          <cell r="F1204" t="str">
            <v/>
          </cell>
          <cell r="G1204" t="str">
            <v/>
          </cell>
          <cell r="H1204" t="str">
            <v/>
          </cell>
        </row>
        <row r="1205">
          <cell r="A1205" t="str">
            <v/>
          </cell>
          <cell r="B1205" t="str">
            <v/>
          </cell>
          <cell r="C1205" t="str">
            <v/>
          </cell>
          <cell r="D1205" t="str">
            <v/>
          </cell>
          <cell r="E1205" t="str">
            <v/>
          </cell>
          <cell r="F1205" t="str">
            <v/>
          </cell>
          <cell r="G1205" t="str">
            <v/>
          </cell>
          <cell r="H1205" t="str">
            <v/>
          </cell>
        </row>
        <row r="1206">
          <cell r="A1206" t="str">
            <v/>
          </cell>
          <cell r="B1206" t="str">
            <v/>
          </cell>
          <cell r="C1206" t="str">
            <v/>
          </cell>
          <cell r="D1206" t="str">
            <v/>
          </cell>
          <cell r="E1206" t="str">
            <v/>
          </cell>
          <cell r="F1206" t="str">
            <v/>
          </cell>
          <cell r="G1206" t="str">
            <v/>
          </cell>
          <cell r="H1206" t="str">
            <v/>
          </cell>
        </row>
        <row r="1207">
          <cell r="A1207" t="str">
            <v/>
          </cell>
          <cell r="B1207" t="str">
            <v/>
          </cell>
          <cell r="C1207" t="str">
            <v/>
          </cell>
          <cell r="D1207" t="str">
            <v/>
          </cell>
          <cell r="E1207" t="str">
            <v/>
          </cell>
          <cell r="F1207" t="str">
            <v/>
          </cell>
          <cell r="G1207" t="str">
            <v/>
          </cell>
          <cell r="H1207" t="str">
            <v/>
          </cell>
        </row>
        <row r="1208">
          <cell r="A1208" t="str">
            <v/>
          </cell>
          <cell r="B1208" t="str">
            <v/>
          </cell>
          <cell r="C1208" t="str">
            <v/>
          </cell>
          <cell r="D1208" t="str">
            <v/>
          </cell>
          <cell r="E1208" t="str">
            <v/>
          </cell>
          <cell r="F1208" t="str">
            <v/>
          </cell>
          <cell r="G1208" t="str">
            <v/>
          </cell>
          <cell r="H1208" t="str">
            <v/>
          </cell>
        </row>
        <row r="1209">
          <cell r="A1209" t="str">
            <v/>
          </cell>
          <cell r="B1209" t="str">
            <v/>
          </cell>
          <cell r="C1209" t="str">
            <v/>
          </cell>
          <cell r="D1209" t="str">
            <v/>
          </cell>
          <cell r="E1209" t="str">
            <v/>
          </cell>
          <cell r="F1209" t="str">
            <v/>
          </cell>
          <cell r="G1209" t="str">
            <v/>
          </cell>
          <cell r="H1209" t="str">
            <v/>
          </cell>
        </row>
        <row r="1210">
          <cell r="A1210" t="str">
            <v/>
          </cell>
          <cell r="B1210" t="str">
            <v/>
          </cell>
          <cell r="C1210" t="str">
            <v/>
          </cell>
          <cell r="D1210" t="str">
            <v/>
          </cell>
          <cell r="E1210" t="str">
            <v/>
          </cell>
          <cell r="F1210" t="str">
            <v/>
          </cell>
          <cell r="G1210" t="str">
            <v/>
          </cell>
          <cell r="H1210" t="str">
            <v/>
          </cell>
        </row>
        <row r="1211">
          <cell r="A1211" t="str">
            <v/>
          </cell>
          <cell r="B1211" t="str">
            <v/>
          </cell>
          <cell r="C1211" t="str">
            <v/>
          </cell>
          <cell r="D1211" t="str">
            <v/>
          </cell>
          <cell r="E1211" t="str">
            <v/>
          </cell>
          <cell r="F1211" t="str">
            <v/>
          </cell>
          <cell r="G1211" t="str">
            <v/>
          </cell>
          <cell r="H1211" t="str">
            <v/>
          </cell>
        </row>
        <row r="1212">
          <cell r="A1212" t="str">
            <v/>
          </cell>
          <cell r="B1212" t="str">
            <v/>
          </cell>
          <cell r="C1212" t="str">
            <v/>
          </cell>
          <cell r="D1212" t="str">
            <v/>
          </cell>
          <cell r="E1212" t="str">
            <v/>
          </cell>
          <cell r="F1212" t="str">
            <v/>
          </cell>
          <cell r="G1212" t="str">
            <v/>
          </cell>
          <cell r="H1212" t="str">
            <v/>
          </cell>
        </row>
        <row r="1213">
          <cell r="A1213" t="str">
            <v/>
          </cell>
          <cell r="B1213" t="str">
            <v/>
          </cell>
          <cell r="C1213" t="str">
            <v/>
          </cell>
          <cell r="D1213" t="str">
            <v/>
          </cell>
          <cell r="E1213" t="str">
            <v/>
          </cell>
          <cell r="F1213" t="str">
            <v/>
          </cell>
          <cell r="G1213" t="str">
            <v/>
          </cell>
          <cell r="H1213" t="str">
            <v/>
          </cell>
        </row>
        <row r="1214">
          <cell r="A1214" t="str">
            <v/>
          </cell>
          <cell r="B1214" t="str">
            <v/>
          </cell>
          <cell r="C1214" t="str">
            <v/>
          </cell>
          <cell r="D1214" t="str">
            <v/>
          </cell>
          <cell r="E1214" t="str">
            <v/>
          </cell>
          <cell r="F1214" t="str">
            <v/>
          </cell>
          <cell r="G1214" t="str">
            <v/>
          </cell>
          <cell r="H1214" t="str">
            <v/>
          </cell>
        </row>
        <row r="1215">
          <cell r="A1215" t="str">
            <v/>
          </cell>
          <cell r="B1215" t="str">
            <v/>
          </cell>
          <cell r="C1215" t="str">
            <v/>
          </cell>
          <cell r="D1215" t="str">
            <v/>
          </cell>
          <cell r="E1215" t="str">
            <v/>
          </cell>
          <cell r="F1215" t="str">
            <v/>
          </cell>
          <cell r="G1215" t="str">
            <v/>
          </cell>
          <cell r="H1215" t="str">
            <v/>
          </cell>
        </row>
        <row r="1216">
          <cell r="A1216" t="str">
            <v/>
          </cell>
          <cell r="B1216" t="str">
            <v/>
          </cell>
          <cell r="C1216" t="str">
            <v/>
          </cell>
          <cell r="D1216" t="str">
            <v/>
          </cell>
          <cell r="E1216" t="str">
            <v/>
          </cell>
          <cell r="F1216" t="str">
            <v/>
          </cell>
          <cell r="G1216" t="str">
            <v/>
          </cell>
          <cell r="H1216" t="str">
            <v/>
          </cell>
        </row>
        <row r="1217">
          <cell r="A1217" t="str">
            <v/>
          </cell>
          <cell r="B1217" t="str">
            <v/>
          </cell>
          <cell r="C1217" t="str">
            <v/>
          </cell>
          <cell r="D1217" t="str">
            <v/>
          </cell>
          <cell r="E1217" t="str">
            <v/>
          </cell>
          <cell r="F1217" t="str">
            <v/>
          </cell>
          <cell r="G1217" t="str">
            <v/>
          </cell>
          <cell r="H1217" t="str">
            <v/>
          </cell>
        </row>
        <row r="1218">
          <cell r="A1218" t="str">
            <v/>
          </cell>
          <cell r="B1218" t="str">
            <v/>
          </cell>
          <cell r="C1218" t="str">
            <v/>
          </cell>
          <cell r="D1218" t="str">
            <v/>
          </cell>
          <cell r="E1218" t="str">
            <v/>
          </cell>
          <cell r="F1218" t="str">
            <v/>
          </cell>
          <cell r="G1218" t="str">
            <v/>
          </cell>
          <cell r="H1218" t="str">
            <v/>
          </cell>
        </row>
        <row r="1219">
          <cell r="A1219" t="str">
            <v/>
          </cell>
          <cell r="B1219" t="str">
            <v/>
          </cell>
          <cell r="C1219" t="str">
            <v/>
          </cell>
          <cell r="D1219" t="str">
            <v/>
          </cell>
          <cell r="E1219" t="str">
            <v/>
          </cell>
          <cell r="F1219" t="str">
            <v/>
          </cell>
          <cell r="G1219" t="str">
            <v/>
          </cell>
          <cell r="H1219" t="str">
            <v/>
          </cell>
        </row>
        <row r="1220">
          <cell r="A1220" t="str">
            <v/>
          </cell>
          <cell r="B1220" t="str">
            <v/>
          </cell>
          <cell r="C1220" t="str">
            <v/>
          </cell>
          <cell r="D1220" t="str">
            <v/>
          </cell>
          <cell r="E1220" t="str">
            <v/>
          </cell>
          <cell r="F1220" t="str">
            <v/>
          </cell>
          <cell r="G1220" t="str">
            <v/>
          </cell>
          <cell r="H1220" t="str">
            <v/>
          </cell>
        </row>
        <row r="1221">
          <cell r="A1221" t="str">
            <v/>
          </cell>
          <cell r="B1221" t="str">
            <v/>
          </cell>
          <cell r="C1221" t="str">
            <v/>
          </cell>
          <cell r="D1221" t="str">
            <v/>
          </cell>
          <cell r="E1221" t="str">
            <v/>
          </cell>
          <cell r="F1221" t="str">
            <v/>
          </cell>
          <cell r="G1221" t="str">
            <v/>
          </cell>
          <cell r="H1221" t="str">
            <v/>
          </cell>
        </row>
        <row r="1222">
          <cell r="A1222" t="str">
            <v/>
          </cell>
          <cell r="B1222" t="str">
            <v/>
          </cell>
          <cell r="C1222" t="str">
            <v/>
          </cell>
          <cell r="D1222" t="str">
            <v/>
          </cell>
          <cell r="E1222" t="str">
            <v/>
          </cell>
          <cell r="F1222" t="str">
            <v/>
          </cell>
          <cell r="G1222" t="str">
            <v/>
          </cell>
          <cell r="H1222" t="str">
            <v/>
          </cell>
        </row>
        <row r="1223">
          <cell r="A1223" t="str">
            <v/>
          </cell>
          <cell r="B1223" t="str">
            <v/>
          </cell>
          <cell r="C1223" t="str">
            <v/>
          </cell>
          <cell r="D1223" t="str">
            <v/>
          </cell>
          <cell r="E1223" t="str">
            <v/>
          </cell>
          <cell r="F1223" t="str">
            <v/>
          </cell>
          <cell r="G1223" t="str">
            <v/>
          </cell>
          <cell r="H1223" t="str">
            <v/>
          </cell>
        </row>
        <row r="1224">
          <cell r="A1224" t="str">
            <v/>
          </cell>
          <cell r="B1224" t="str">
            <v/>
          </cell>
          <cell r="C1224" t="str">
            <v/>
          </cell>
          <cell r="D1224" t="str">
            <v/>
          </cell>
          <cell r="E1224" t="str">
            <v/>
          </cell>
          <cell r="F1224" t="str">
            <v/>
          </cell>
          <cell r="G1224" t="str">
            <v/>
          </cell>
          <cell r="H1224" t="str">
            <v/>
          </cell>
        </row>
        <row r="1225">
          <cell r="A1225" t="str">
            <v/>
          </cell>
          <cell r="B1225" t="str">
            <v/>
          </cell>
          <cell r="C1225" t="str">
            <v/>
          </cell>
          <cell r="D1225" t="str">
            <v/>
          </cell>
          <cell r="E1225" t="str">
            <v/>
          </cell>
          <cell r="F1225" t="str">
            <v/>
          </cell>
          <cell r="G1225" t="str">
            <v/>
          </cell>
          <cell r="H1225" t="str">
            <v/>
          </cell>
        </row>
        <row r="1226">
          <cell r="A1226" t="str">
            <v/>
          </cell>
          <cell r="B1226" t="str">
            <v/>
          </cell>
          <cell r="C1226" t="str">
            <v/>
          </cell>
          <cell r="D1226" t="str">
            <v/>
          </cell>
          <cell r="E1226" t="str">
            <v/>
          </cell>
          <cell r="F1226" t="str">
            <v/>
          </cell>
          <cell r="G1226" t="str">
            <v/>
          </cell>
          <cell r="H1226" t="str">
            <v/>
          </cell>
        </row>
        <row r="1227">
          <cell r="A1227" t="str">
            <v/>
          </cell>
          <cell r="B1227" t="str">
            <v/>
          </cell>
          <cell r="C1227" t="str">
            <v/>
          </cell>
          <cell r="D1227" t="str">
            <v/>
          </cell>
          <cell r="E1227" t="str">
            <v/>
          </cell>
          <cell r="F1227" t="str">
            <v/>
          </cell>
          <cell r="G1227" t="str">
            <v/>
          </cell>
          <cell r="H1227" t="str">
            <v/>
          </cell>
        </row>
        <row r="1228">
          <cell r="A1228" t="str">
            <v/>
          </cell>
          <cell r="B1228" t="str">
            <v/>
          </cell>
          <cell r="C1228" t="str">
            <v/>
          </cell>
          <cell r="D1228" t="str">
            <v/>
          </cell>
          <cell r="E1228" t="str">
            <v/>
          </cell>
          <cell r="F1228" t="str">
            <v/>
          </cell>
          <cell r="G1228" t="str">
            <v/>
          </cell>
          <cell r="H1228" t="str">
            <v/>
          </cell>
        </row>
        <row r="1229">
          <cell r="A1229" t="str">
            <v/>
          </cell>
          <cell r="B1229" t="str">
            <v/>
          </cell>
          <cell r="C1229" t="str">
            <v/>
          </cell>
          <cell r="D1229" t="str">
            <v/>
          </cell>
          <cell r="E1229" t="str">
            <v/>
          </cell>
          <cell r="F1229" t="str">
            <v/>
          </cell>
          <cell r="G1229" t="str">
            <v/>
          </cell>
          <cell r="H1229" t="str">
            <v/>
          </cell>
        </row>
        <row r="1230">
          <cell r="A1230" t="str">
            <v/>
          </cell>
          <cell r="B1230" t="str">
            <v/>
          </cell>
          <cell r="C1230" t="str">
            <v/>
          </cell>
          <cell r="D1230" t="str">
            <v/>
          </cell>
          <cell r="E1230" t="str">
            <v/>
          </cell>
          <cell r="F1230" t="str">
            <v/>
          </cell>
          <cell r="G1230" t="str">
            <v/>
          </cell>
          <cell r="H1230" t="str">
            <v/>
          </cell>
        </row>
        <row r="1231">
          <cell r="A1231" t="str">
            <v/>
          </cell>
          <cell r="B1231" t="str">
            <v/>
          </cell>
          <cell r="C1231" t="str">
            <v/>
          </cell>
          <cell r="D1231" t="str">
            <v/>
          </cell>
          <cell r="E1231" t="str">
            <v/>
          </cell>
          <cell r="F1231" t="str">
            <v/>
          </cell>
          <cell r="G1231" t="str">
            <v/>
          </cell>
          <cell r="H1231" t="str">
            <v/>
          </cell>
        </row>
        <row r="1232">
          <cell r="A1232" t="str">
            <v/>
          </cell>
          <cell r="B1232" t="str">
            <v/>
          </cell>
          <cell r="C1232" t="str">
            <v/>
          </cell>
          <cell r="D1232" t="str">
            <v/>
          </cell>
          <cell r="E1232" t="str">
            <v/>
          </cell>
          <cell r="F1232" t="str">
            <v/>
          </cell>
          <cell r="G1232" t="str">
            <v/>
          </cell>
          <cell r="H1232" t="str">
            <v/>
          </cell>
        </row>
        <row r="1233">
          <cell r="A1233" t="str">
            <v/>
          </cell>
          <cell r="B1233" t="str">
            <v/>
          </cell>
          <cell r="C1233" t="str">
            <v/>
          </cell>
          <cell r="D1233" t="str">
            <v/>
          </cell>
          <cell r="E1233" t="str">
            <v/>
          </cell>
          <cell r="F1233" t="str">
            <v/>
          </cell>
          <cell r="G1233" t="str">
            <v/>
          </cell>
          <cell r="H1233" t="str">
            <v/>
          </cell>
        </row>
        <row r="1234">
          <cell r="A1234" t="str">
            <v/>
          </cell>
          <cell r="B1234" t="str">
            <v/>
          </cell>
          <cell r="C1234" t="str">
            <v/>
          </cell>
          <cell r="D1234" t="str">
            <v/>
          </cell>
          <cell r="E1234" t="str">
            <v/>
          </cell>
          <cell r="F1234" t="str">
            <v/>
          </cell>
          <cell r="G1234" t="str">
            <v/>
          </cell>
          <cell r="H1234" t="str">
            <v/>
          </cell>
        </row>
        <row r="1235">
          <cell r="A1235" t="str">
            <v/>
          </cell>
          <cell r="B1235" t="str">
            <v/>
          </cell>
          <cell r="C1235" t="str">
            <v/>
          </cell>
          <cell r="D1235" t="str">
            <v/>
          </cell>
          <cell r="E1235" t="str">
            <v/>
          </cell>
          <cell r="F1235" t="str">
            <v/>
          </cell>
          <cell r="G1235" t="str">
            <v/>
          </cell>
          <cell r="H1235" t="str">
            <v/>
          </cell>
        </row>
        <row r="1236">
          <cell r="A1236" t="str">
            <v/>
          </cell>
          <cell r="B1236" t="str">
            <v/>
          </cell>
          <cell r="C1236" t="str">
            <v/>
          </cell>
          <cell r="D1236" t="str">
            <v/>
          </cell>
          <cell r="E1236" t="str">
            <v/>
          </cell>
          <cell r="F1236" t="str">
            <v/>
          </cell>
          <cell r="G1236" t="str">
            <v/>
          </cell>
          <cell r="H1236" t="str">
            <v/>
          </cell>
        </row>
        <row r="1237">
          <cell r="A1237" t="str">
            <v/>
          </cell>
          <cell r="B1237" t="str">
            <v/>
          </cell>
          <cell r="C1237" t="str">
            <v/>
          </cell>
          <cell r="D1237" t="str">
            <v/>
          </cell>
          <cell r="E1237" t="str">
            <v/>
          </cell>
          <cell r="F1237" t="str">
            <v/>
          </cell>
          <cell r="G1237" t="str">
            <v/>
          </cell>
          <cell r="H1237" t="str">
            <v/>
          </cell>
        </row>
        <row r="1238">
          <cell r="A1238" t="str">
            <v/>
          </cell>
          <cell r="B1238" t="str">
            <v/>
          </cell>
          <cell r="C1238" t="str">
            <v/>
          </cell>
          <cell r="D1238" t="str">
            <v/>
          </cell>
          <cell r="E1238" t="str">
            <v/>
          </cell>
          <cell r="F1238" t="str">
            <v/>
          </cell>
          <cell r="G1238" t="str">
            <v/>
          </cell>
          <cell r="H1238" t="str">
            <v/>
          </cell>
        </row>
        <row r="1239">
          <cell r="A1239" t="str">
            <v/>
          </cell>
          <cell r="B1239" t="str">
            <v/>
          </cell>
          <cell r="C1239" t="str">
            <v/>
          </cell>
          <cell r="D1239" t="str">
            <v/>
          </cell>
          <cell r="E1239" t="str">
            <v/>
          </cell>
          <cell r="F1239" t="str">
            <v/>
          </cell>
          <cell r="G1239" t="str">
            <v/>
          </cell>
          <cell r="H1239" t="str">
            <v/>
          </cell>
        </row>
        <row r="1240">
          <cell r="A1240" t="str">
            <v/>
          </cell>
          <cell r="B1240" t="str">
            <v/>
          </cell>
          <cell r="C1240" t="str">
            <v/>
          </cell>
          <cell r="D1240" t="str">
            <v/>
          </cell>
          <cell r="E1240" t="str">
            <v/>
          </cell>
          <cell r="F1240" t="str">
            <v/>
          </cell>
          <cell r="G1240" t="str">
            <v/>
          </cell>
          <cell r="H1240" t="str">
            <v/>
          </cell>
        </row>
        <row r="1241">
          <cell r="A1241" t="str">
            <v/>
          </cell>
          <cell r="B1241" t="str">
            <v/>
          </cell>
          <cell r="C1241" t="str">
            <v/>
          </cell>
          <cell r="D1241" t="str">
            <v/>
          </cell>
          <cell r="E1241" t="str">
            <v/>
          </cell>
          <cell r="F1241" t="str">
            <v/>
          </cell>
          <cell r="G1241" t="str">
            <v/>
          </cell>
          <cell r="H1241" t="str">
            <v/>
          </cell>
        </row>
        <row r="1242">
          <cell r="A1242" t="str">
            <v/>
          </cell>
          <cell r="B1242" t="str">
            <v/>
          </cell>
          <cell r="C1242" t="str">
            <v/>
          </cell>
          <cell r="D1242" t="str">
            <v/>
          </cell>
          <cell r="E1242" t="str">
            <v/>
          </cell>
          <cell r="F1242" t="str">
            <v/>
          </cell>
          <cell r="G1242" t="str">
            <v/>
          </cell>
          <cell r="H1242" t="str">
            <v/>
          </cell>
        </row>
        <row r="1243">
          <cell r="A1243" t="str">
            <v/>
          </cell>
          <cell r="B1243" t="str">
            <v/>
          </cell>
          <cell r="C1243" t="str">
            <v/>
          </cell>
          <cell r="D1243" t="str">
            <v/>
          </cell>
          <cell r="E1243" t="str">
            <v/>
          </cell>
          <cell r="F1243" t="str">
            <v/>
          </cell>
          <cell r="G1243" t="str">
            <v/>
          </cell>
          <cell r="H1243" t="str">
            <v/>
          </cell>
        </row>
        <row r="1244">
          <cell r="A1244" t="str">
            <v/>
          </cell>
          <cell r="B1244" t="str">
            <v/>
          </cell>
          <cell r="C1244" t="str">
            <v/>
          </cell>
          <cell r="D1244" t="str">
            <v/>
          </cell>
          <cell r="E1244" t="str">
            <v/>
          </cell>
          <cell r="F1244" t="str">
            <v/>
          </cell>
          <cell r="G1244" t="str">
            <v/>
          </cell>
          <cell r="H1244" t="str">
            <v/>
          </cell>
        </row>
        <row r="1245">
          <cell r="A1245" t="str">
            <v/>
          </cell>
          <cell r="B1245" t="str">
            <v/>
          </cell>
          <cell r="C1245" t="str">
            <v/>
          </cell>
          <cell r="D1245" t="str">
            <v/>
          </cell>
          <cell r="E1245" t="str">
            <v/>
          </cell>
          <cell r="F1245" t="str">
            <v/>
          </cell>
          <cell r="G1245" t="str">
            <v/>
          </cell>
          <cell r="H1245" t="str">
            <v/>
          </cell>
        </row>
        <row r="1246">
          <cell r="A1246" t="str">
            <v/>
          </cell>
          <cell r="B1246" t="str">
            <v/>
          </cell>
          <cell r="C1246" t="str">
            <v/>
          </cell>
          <cell r="D1246" t="str">
            <v/>
          </cell>
          <cell r="E1246" t="str">
            <v/>
          </cell>
          <cell r="F1246" t="str">
            <v/>
          </cell>
          <cell r="G1246" t="str">
            <v/>
          </cell>
          <cell r="H1246" t="str">
            <v/>
          </cell>
        </row>
        <row r="1247">
          <cell r="A1247" t="str">
            <v/>
          </cell>
          <cell r="B1247" t="str">
            <v/>
          </cell>
          <cell r="C1247" t="str">
            <v/>
          </cell>
          <cell r="D1247" t="str">
            <v/>
          </cell>
          <cell r="E1247" t="str">
            <v/>
          </cell>
          <cell r="F1247" t="str">
            <v/>
          </cell>
          <cell r="G1247" t="str">
            <v/>
          </cell>
          <cell r="H1247" t="str">
            <v/>
          </cell>
        </row>
        <row r="1248">
          <cell r="A1248" t="str">
            <v/>
          </cell>
          <cell r="B1248" t="str">
            <v/>
          </cell>
          <cell r="C1248" t="str">
            <v/>
          </cell>
          <cell r="D1248" t="str">
            <v/>
          </cell>
          <cell r="E1248" t="str">
            <v/>
          </cell>
          <cell r="F1248" t="str">
            <v/>
          </cell>
          <cell r="G1248" t="str">
            <v/>
          </cell>
          <cell r="H1248" t="str">
            <v/>
          </cell>
        </row>
        <row r="1249">
          <cell r="A1249" t="str">
            <v/>
          </cell>
          <cell r="B1249" t="str">
            <v/>
          </cell>
          <cell r="C1249" t="str">
            <v/>
          </cell>
          <cell r="D1249" t="str">
            <v/>
          </cell>
          <cell r="E1249" t="str">
            <v/>
          </cell>
          <cell r="F1249" t="str">
            <v/>
          </cell>
          <cell r="G1249" t="str">
            <v/>
          </cell>
          <cell r="H1249" t="str">
            <v/>
          </cell>
        </row>
        <row r="1250">
          <cell r="A1250" t="str">
            <v/>
          </cell>
          <cell r="B1250" t="str">
            <v/>
          </cell>
          <cell r="C1250" t="str">
            <v/>
          </cell>
          <cell r="D1250" t="str">
            <v/>
          </cell>
          <cell r="E1250" t="str">
            <v/>
          </cell>
          <cell r="F1250" t="str">
            <v/>
          </cell>
          <cell r="G1250" t="str">
            <v/>
          </cell>
          <cell r="H1250" t="str">
            <v/>
          </cell>
        </row>
        <row r="1251">
          <cell r="A1251" t="str">
            <v/>
          </cell>
          <cell r="B1251" t="str">
            <v/>
          </cell>
          <cell r="C1251" t="str">
            <v/>
          </cell>
          <cell r="D1251" t="str">
            <v/>
          </cell>
          <cell r="E1251" t="str">
            <v/>
          </cell>
          <cell r="F1251" t="str">
            <v/>
          </cell>
          <cell r="G1251" t="str">
            <v/>
          </cell>
          <cell r="H1251" t="str">
            <v/>
          </cell>
        </row>
        <row r="1252">
          <cell r="A1252" t="str">
            <v/>
          </cell>
          <cell r="B1252" t="str">
            <v/>
          </cell>
          <cell r="C1252" t="str">
            <v/>
          </cell>
          <cell r="D1252" t="str">
            <v/>
          </cell>
          <cell r="E1252" t="str">
            <v/>
          </cell>
          <cell r="F1252" t="str">
            <v/>
          </cell>
          <cell r="G1252" t="str">
            <v/>
          </cell>
          <cell r="H1252" t="str">
            <v/>
          </cell>
        </row>
        <row r="1253">
          <cell r="A1253" t="str">
            <v/>
          </cell>
          <cell r="B1253" t="str">
            <v/>
          </cell>
          <cell r="C1253" t="str">
            <v/>
          </cell>
          <cell r="D1253" t="str">
            <v/>
          </cell>
          <cell r="E1253" t="str">
            <v/>
          </cell>
          <cell r="F1253" t="str">
            <v/>
          </cell>
          <cell r="G1253" t="str">
            <v/>
          </cell>
          <cell r="H1253" t="str">
            <v/>
          </cell>
        </row>
        <row r="1254">
          <cell r="A1254" t="str">
            <v/>
          </cell>
          <cell r="B1254" t="str">
            <v/>
          </cell>
          <cell r="C1254" t="str">
            <v/>
          </cell>
          <cell r="D1254" t="str">
            <v/>
          </cell>
          <cell r="E1254" t="str">
            <v/>
          </cell>
          <cell r="F1254" t="str">
            <v/>
          </cell>
          <cell r="G1254" t="str">
            <v/>
          </cell>
          <cell r="H1254" t="str">
            <v/>
          </cell>
        </row>
        <row r="1255">
          <cell r="A1255" t="str">
            <v/>
          </cell>
          <cell r="B1255" t="str">
            <v/>
          </cell>
          <cell r="C1255" t="str">
            <v/>
          </cell>
          <cell r="D1255" t="str">
            <v/>
          </cell>
          <cell r="E1255" t="str">
            <v/>
          </cell>
          <cell r="F1255" t="str">
            <v/>
          </cell>
          <cell r="G1255" t="str">
            <v/>
          </cell>
          <cell r="H1255" t="str">
            <v/>
          </cell>
        </row>
        <row r="1256">
          <cell r="A1256" t="str">
            <v/>
          </cell>
          <cell r="B1256" t="str">
            <v/>
          </cell>
          <cell r="C1256" t="str">
            <v/>
          </cell>
          <cell r="D1256" t="str">
            <v/>
          </cell>
          <cell r="E1256" t="str">
            <v/>
          </cell>
          <cell r="F1256" t="str">
            <v/>
          </cell>
          <cell r="G1256" t="str">
            <v/>
          </cell>
          <cell r="H1256" t="str">
            <v/>
          </cell>
        </row>
        <row r="1257">
          <cell r="A1257" t="str">
            <v/>
          </cell>
          <cell r="B1257" t="str">
            <v/>
          </cell>
          <cell r="C1257" t="str">
            <v/>
          </cell>
          <cell r="D1257" t="str">
            <v/>
          </cell>
          <cell r="E1257" t="str">
            <v/>
          </cell>
          <cell r="F1257" t="str">
            <v/>
          </cell>
          <cell r="G1257" t="str">
            <v/>
          </cell>
          <cell r="H1257" t="str">
            <v/>
          </cell>
        </row>
        <row r="1258">
          <cell r="A1258" t="str">
            <v/>
          </cell>
          <cell r="B1258" t="str">
            <v/>
          </cell>
          <cell r="C1258" t="str">
            <v/>
          </cell>
          <cell r="D1258" t="str">
            <v/>
          </cell>
          <cell r="E1258" t="str">
            <v/>
          </cell>
          <cell r="F1258" t="str">
            <v/>
          </cell>
          <cell r="G1258" t="str">
            <v/>
          </cell>
          <cell r="H1258" t="str">
            <v/>
          </cell>
        </row>
        <row r="1259">
          <cell r="A1259" t="str">
            <v/>
          </cell>
          <cell r="B1259" t="str">
            <v/>
          </cell>
          <cell r="C1259" t="str">
            <v/>
          </cell>
          <cell r="D1259" t="str">
            <v/>
          </cell>
          <cell r="E1259" t="str">
            <v/>
          </cell>
          <cell r="F1259" t="str">
            <v/>
          </cell>
          <cell r="G1259" t="str">
            <v/>
          </cell>
          <cell r="H1259" t="str">
            <v/>
          </cell>
        </row>
        <row r="1260">
          <cell r="A1260" t="str">
            <v/>
          </cell>
          <cell r="B1260" t="str">
            <v/>
          </cell>
          <cell r="C1260" t="str">
            <v/>
          </cell>
          <cell r="D1260" t="str">
            <v/>
          </cell>
          <cell r="E1260" t="str">
            <v/>
          </cell>
          <cell r="F1260" t="str">
            <v/>
          </cell>
          <cell r="G1260" t="str">
            <v/>
          </cell>
          <cell r="H1260" t="str">
            <v/>
          </cell>
        </row>
        <row r="1261">
          <cell r="A1261" t="str">
            <v/>
          </cell>
          <cell r="B1261" t="str">
            <v/>
          </cell>
          <cell r="C1261" t="str">
            <v/>
          </cell>
          <cell r="D1261" t="str">
            <v/>
          </cell>
          <cell r="E1261" t="str">
            <v/>
          </cell>
          <cell r="F1261" t="str">
            <v/>
          </cell>
          <cell r="G1261" t="str">
            <v/>
          </cell>
          <cell r="H1261" t="str">
            <v/>
          </cell>
        </row>
        <row r="1262">
          <cell r="A1262" t="str">
            <v/>
          </cell>
          <cell r="B1262" t="str">
            <v/>
          </cell>
          <cell r="C1262" t="str">
            <v/>
          </cell>
          <cell r="D1262" t="str">
            <v/>
          </cell>
          <cell r="E1262" t="str">
            <v/>
          </cell>
          <cell r="F1262" t="str">
            <v/>
          </cell>
          <cell r="G1262" t="str">
            <v/>
          </cell>
          <cell r="H1262" t="str">
            <v/>
          </cell>
        </row>
        <row r="1263">
          <cell r="A1263" t="str">
            <v/>
          </cell>
          <cell r="B1263" t="str">
            <v/>
          </cell>
          <cell r="C1263" t="str">
            <v/>
          </cell>
          <cell r="D1263" t="str">
            <v/>
          </cell>
          <cell r="E1263" t="str">
            <v/>
          </cell>
          <cell r="F1263" t="str">
            <v/>
          </cell>
          <cell r="G1263" t="str">
            <v/>
          </cell>
          <cell r="H1263" t="str">
            <v/>
          </cell>
        </row>
        <row r="1264">
          <cell r="A1264" t="str">
            <v/>
          </cell>
          <cell r="B1264" t="str">
            <v/>
          </cell>
          <cell r="C1264" t="str">
            <v/>
          </cell>
          <cell r="D1264" t="str">
            <v/>
          </cell>
          <cell r="E1264" t="str">
            <v/>
          </cell>
          <cell r="F1264" t="str">
            <v/>
          </cell>
          <cell r="G1264" t="str">
            <v/>
          </cell>
          <cell r="H1264" t="str">
            <v/>
          </cell>
        </row>
        <row r="1265">
          <cell r="A1265" t="str">
            <v/>
          </cell>
          <cell r="B1265" t="str">
            <v/>
          </cell>
          <cell r="C1265" t="str">
            <v/>
          </cell>
          <cell r="D1265" t="str">
            <v/>
          </cell>
          <cell r="E1265" t="str">
            <v/>
          </cell>
          <cell r="F1265" t="str">
            <v/>
          </cell>
          <cell r="G1265" t="str">
            <v/>
          </cell>
          <cell r="H1265" t="str">
            <v/>
          </cell>
        </row>
        <row r="1266">
          <cell r="A1266" t="str">
            <v/>
          </cell>
          <cell r="B1266" t="str">
            <v/>
          </cell>
          <cell r="C1266" t="str">
            <v/>
          </cell>
          <cell r="D1266" t="str">
            <v/>
          </cell>
          <cell r="E1266" t="str">
            <v/>
          </cell>
          <cell r="F1266" t="str">
            <v/>
          </cell>
          <cell r="G1266" t="str">
            <v/>
          </cell>
          <cell r="H1266" t="str">
            <v/>
          </cell>
        </row>
        <row r="1267">
          <cell r="A1267" t="str">
            <v/>
          </cell>
          <cell r="B1267" t="str">
            <v/>
          </cell>
          <cell r="C1267" t="str">
            <v/>
          </cell>
          <cell r="D1267" t="str">
            <v/>
          </cell>
          <cell r="E1267" t="str">
            <v/>
          </cell>
          <cell r="F1267" t="str">
            <v/>
          </cell>
          <cell r="G1267" t="str">
            <v/>
          </cell>
          <cell r="H1267" t="str">
            <v/>
          </cell>
        </row>
        <row r="1268">
          <cell r="A1268" t="str">
            <v/>
          </cell>
          <cell r="B1268" t="str">
            <v/>
          </cell>
          <cell r="C1268" t="str">
            <v/>
          </cell>
          <cell r="D1268" t="str">
            <v/>
          </cell>
          <cell r="E1268" t="str">
            <v/>
          </cell>
          <cell r="F1268" t="str">
            <v/>
          </cell>
          <cell r="G1268" t="str">
            <v/>
          </cell>
          <cell r="H1268" t="str">
            <v/>
          </cell>
        </row>
        <row r="1269">
          <cell r="A1269" t="str">
            <v/>
          </cell>
          <cell r="B1269" t="str">
            <v/>
          </cell>
          <cell r="C1269" t="str">
            <v/>
          </cell>
          <cell r="D1269" t="str">
            <v/>
          </cell>
          <cell r="E1269" t="str">
            <v/>
          </cell>
          <cell r="F1269" t="str">
            <v/>
          </cell>
          <cell r="G1269" t="str">
            <v/>
          </cell>
          <cell r="H1269" t="str">
            <v/>
          </cell>
        </row>
        <row r="1270">
          <cell r="A1270" t="str">
            <v/>
          </cell>
          <cell r="B1270" t="str">
            <v/>
          </cell>
          <cell r="C1270" t="str">
            <v/>
          </cell>
          <cell r="D1270" t="str">
            <v/>
          </cell>
          <cell r="E1270" t="str">
            <v/>
          </cell>
          <cell r="F1270" t="str">
            <v/>
          </cell>
          <cell r="G1270" t="str">
            <v/>
          </cell>
          <cell r="H1270" t="str">
            <v/>
          </cell>
        </row>
        <row r="1271">
          <cell r="A1271" t="str">
            <v/>
          </cell>
          <cell r="B1271" t="str">
            <v/>
          </cell>
          <cell r="C1271" t="str">
            <v/>
          </cell>
          <cell r="D1271" t="str">
            <v/>
          </cell>
          <cell r="E1271" t="str">
            <v/>
          </cell>
          <cell r="F1271" t="str">
            <v/>
          </cell>
          <cell r="G1271" t="str">
            <v/>
          </cell>
          <cell r="H1271" t="str">
            <v/>
          </cell>
        </row>
        <row r="1272">
          <cell r="A1272" t="str">
            <v/>
          </cell>
          <cell r="B1272" t="str">
            <v/>
          </cell>
          <cell r="C1272" t="str">
            <v/>
          </cell>
          <cell r="D1272" t="str">
            <v/>
          </cell>
          <cell r="E1272" t="str">
            <v/>
          </cell>
          <cell r="F1272" t="str">
            <v/>
          </cell>
          <cell r="G1272" t="str">
            <v/>
          </cell>
          <cell r="H1272" t="str">
            <v/>
          </cell>
        </row>
        <row r="1273">
          <cell r="A1273" t="str">
            <v/>
          </cell>
          <cell r="B1273" t="str">
            <v/>
          </cell>
          <cell r="C1273" t="str">
            <v/>
          </cell>
          <cell r="D1273" t="str">
            <v/>
          </cell>
          <cell r="E1273" t="str">
            <v/>
          </cell>
          <cell r="F1273" t="str">
            <v/>
          </cell>
          <cell r="G1273" t="str">
            <v/>
          </cell>
          <cell r="H1273" t="str">
            <v/>
          </cell>
        </row>
        <row r="1274">
          <cell r="A1274" t="str">
            <v/>
          </cell>
          <cell r="B1274" t="str">
            <v/>
          </cell>
          <cell r="C1274" t="str">
            <v/>
          </cell>
          <cell r="D1274" t="str">
            <v/>
          </cell>
          <cell r="E1274" t="str">
            <v/>
          </cell>
          <cell r="F1274" t="str">
            <v/>
          </cell>
          <cell r="G1274" t="str">
            <v/>
          </cell>
          <cell r="H1274" t="str">
            <v/>
          </cell>
        </row>
        <row r="1275">
          <cell r="A1275" t="str">
            <v/>
          </cell>
          <cell r="B1275" t="str">
            <v/>
          </cell>
          <cell r="C1275" t="str">
            <v/>
          </cell>
          <cell r="D1275" t="str">
            <v/>
          </cell>
          <cell r="E1275" t="str">
            <v/>
          </cell>
          <cell r="F1275" t="str">
            <v/>
          </cell>
          <cell r="G1275" t="str">
            <v/>
          </cell>
          <cell r="H1275" t="str">
            <v/>
          </cell>
        </row>
        <row r="1276">
          <cell r="A1276" t="str">
            <v/>
          </cell>
          <cell r="B1276" t="str">
            <v/>
          </cell>
          <cell r="C1276" t="str">
            <v/>
          </cell>
          <cell r="D1276" t="str">
            <v/>
          </cell>
          <cell r="E1276" t="str">
            <v/>
          </cell>
          <cell r="F1276" t="str">
            <v/>
          </cell>
          <cell r="G1276" t="str">
            <v/>
          </cell>
          <cell r="H1276" t="str">
            <v/>
          </cell>
        </row>
        <row r="1277">
          <cell r="A1277" t="str">
            <v/>
          </cell>
          <cell r="B1277" t="str">
            <v/>
          </cell>
          <cell r="C1277" t="str">
            <v/>
          </cell>
          <cell r="D1277" t="str">
            <v/>
          </cell>
          <cell r="E1277" t="str">
            <v/>
          </cell>
          <cell r="F1277" t="str">
            <v/>
          </cell>
          <cell r="G1277" t="str">
            <v/>
          </cell>
          <cell r="H1277" t="str">
            <v/>
          </cell>
        </row>
        <row r="1278">
          <cell r="A1278" t="str">
            <v/>
          </cell>
          <cell r="B1278" t="str">
            <v/>
          </cell>
          <cell r="C1278" t="str">
            <v/>
          </cell>
          <cell r="D1278" t="str">
            <v/>
          </cell>
          <cell r="E1278" t="str">
            <v/>
          </cell>
          <cell r="F1278" t="str">
            <v/>
          </cell>
          <cell r="G1278" t="str">
            <v/>
          </cell>
          <cell r="H1278" t="str">
            <v/>
          </cell>
        </row>
        <row r="1279">
          <cell r="A1279" t="str">
            <v/>
          </cell>
          <cell r="B1279" t="str">
            <v/>
          </cell>
          <cell r="C1279" t="str">
            <v/>
          </cell>
          <cell r="D1279" t="str">
            <v/>
          </cell>
          <cell r="E1279" t="str">
            <v/>
          </cell>
          <cell r="F1279" t="str">
            <v/>
          </cell>
          <cell r="G1279" t="str">
            <v/>
          </cell>
          <cell r="H1279" t="str">
            <v/>
          </cell>
        </row>
        <row r="1280">
          <cell r="A1280" t="str">
            <v/>
          </cell>
          <cell r="B1280" t="str">
            <v/>
          </cell>
          <cell r="C1280" t="str">
            <v/>
          </cell>
          <cell r="D1280" t="str">
            <v/>
          </cell>
          <cell r="E1280" t="str">
            <v/>
          </cell>
          <cell r="F1280" t="str">
            <v/>
          </cell>
          <cell r="G1280" t="str">
            <v/>
          </cell>
          <cell r="H1280" t="str">
            <v/>
          </cell>
        </row>
        <row r="1281">
          <cell r="A1281" t="str">
            <v/>
          </cell>
          <cell r="B1281" t="str">
            <v/>
          </cell>
          <cell r="C1281" t="str">
            <v/>
          </cell>
          <cell r="D1281" t="str">
            <v/>
          </cell>
          <cell r="E1281" t="str">
            <v/>
          </cell>
          <cell r="F1281" t="str">
            <v/>
          </cell>
          <cell r="G1281" t="str">
            <v/>
          </cell>
          <cell r="H1281" t="str">
            <v/>
          </cell>
        </row>
        <row r="1282">
          <cell r="A1282" t="str">
            <v/>
          </cell>
          <cell r="B1282" t="str">
            <v/>
          </cell>
          <cell r="C1282" t="str">
            <v/>
          </cell>
          <cell r="D1282" t="str">
            <v/>
          </cell>
          <cell r="E1282" t="str">
            <v/>
          </cell>
          <cell r="F1282" t="str">
            <v/>
          </cell>
          <cell r="G1282" t="str">
            <v/>
          </cell>
          <cell r="H1282" t="str">
            <v/>
          </cell>
        </row>
        <row r="1283">
          <cell r="A1283" t="str">
            <v/>
          </cell>
          <cell r="B1283" t="str">
            <v/>
          </cell>
          <cell r="C1283" t="str">
            <v/>
          </cell>
          <cell r="D1283" t="str">
            <v/>
          </cell>
          <cell r="E1283" t="str">
            <v/>
          </cell>
          <cell r="F1283" t="str">
            <v/>
          </cell>
          <cell r="G1283" t="str">
            <v/>
          </cell>
          <cell r="H1283" t="str">
            <v/>
          </cell>
        </row>
        <row r="1284">
          <cell r="A1284" t="str">
            <v/>
          </cell>
          <cell r="B1284" t="str">
            <v/>
          </cell>
          <cell r="C1284" t="str">
            <v/>
          </cell>
          <cell r="D1284" t="str">
            <v/>
          </cell>
          <cell r="E1284" t="str">
            <v/>
          </cell>
          <cell r="F1284" t="str">
            <v/>
          </cell>
          <cell r="G1284" t="str">
            <v/>
          </cell>
          <cell r="H1284" t="str">
            <v/>
          </cell>
        </row>
        <row r="1285">
          <cell r="A1285" t="str">
            <v/>
          </cell>
          <cell r="B1285" t="str">
            <v/>
          </cell>
          <cell r="C1285" t="str">
            <v/>
          </cell>
          <cell r="D1285" t="str">
            <v/>
          </cell>
          <cell r="E1285" t="str">
            <v/>
          </cell>
          <cell r="F1285" t="str">
            <v/>
          </cell>
          <cell r="G1285" t="str">
            <v/>
          </cell>
          <cell r="H1285" t="str">
            <v/>
          </cell>
        </row>
        <row r="1286">
          <cell r="A1286" t="str">
            <v/>
          </cell>
          <cell r="B1286" t="str">
            <v/>
          </cell>
          <cell r="C1286" t="str">
            <v/>
          </cell>
          <cell r="D1286" t="str">
            <v/>
          </cell>
          <cell r="E1286" t="str">
            <v/>
          </cell>
          <cell r="F1286" t="str">
            <v/>
          </cell>
          <cell r="G1286" t="str">
            <v/>
          </cell>
          <cell r="H1286" t="str">
            <v/>
          </cell>
        </row>
        <row r="1287">
          <cell r="A1287" t="str">
            <v/>
          </cell>
          <cell r="B1287" t="str">
            <v/>
          </cell>
          <cell r="C1287" t="str">
            <v/>
          </cell>
          <cell r="D1287" t="str">
            <v/>
          </cell>
          <cell r="E1287" t="str">
            <v/>
          </cell>
          <cell r="F1287" t="str">
            <v/>
          </cell>
          <cell r="G1287" t="str">
            <v/>
          </cell>
          <cell r="H1287" t="str">
            <v/>
          </cell>
        </row>
        <row r="1288">
          <cell r="A1288" t="str">
            <v/>
          </cell>
          <cell r="B1288" t="str">
            <v/>
          </cell>
          <cell r="C1288" t="str">
            <v/>
          </cell>
          <cell r="D1288" t="str">
            <v/>
          </cell>
          <cell r="E1288" t="str">
            <v/>
          </cell>
          <cell r="F1288" t="str">
            <v/>
          </cell>
          <cell r="G1288" t="str">
            <v/>
          </cell>
          <cell r="H1288" t="str">
            <v/>
          </cell>
        </row>
        <row r="1289">
          <cell r="A1289" t="str">
            <v/>
          </cell>
          <cell r="B1289" t="str">
            <v/>
          </cell>
          <cell r="C1289" t="str">
            <v/>
          </cell>
          <cell r="D1289" t="str">
            <v/>
          </cell>
          <cell r="E1289" t="str">
            <v/>
          </cell>
          <cell r="F1289" t="str">
            <v/>
          </cell>
          <cell r="G1289" t="str">
            <v/>
          </cell>
          <cell r="H1289" t="str">
            <v/>
          </cell>
        </row>
        <row r="1290">
          <cell r="A1290" t="str">
            <v/>
          </cell>
          <cell r="B1290" t="str">
            <v/>
          </cell>
          <cell r="C1290" t="str">
            <v/>
          </cell>
          <cell r="D1290" t="str">
            <v/>
          </cell>
          <cell r="E1290" t="str">
            <v/>
          </cell>
          <cell r="F1290" t="str">
            <v/>
          </cell>
          <cell r="G1290" t="str">
            <v/>
          </cell>
          <cell r="H1290" t="str">
            <v/>
          </cell>
        </row>
        <row r="1291">
          <cell r="A1291" t="str">
            <v/>
          </cell>
          <cell r="B1291" t="str">
            <v/>
          </cell>
          <cell r="C1291" t="str">
            <v/>
          </cell>
          <cell r="D1291" t="str">
            <v/>
          </cell>
          <cell r="E1291" t="str">
            <v/>
          </cell>
          <cell r="F1291" t="str">
            <v/>
          </cell>
          <cell r="G1291" t="str">
            <v/>
          </cell>
          <cell r="H1291" t="str">
            <v/>
          </cell>
        </row>
        <row r="1292">
          <cell r="A1292" t="str">
            <v/>
          </cell>
          <cell r="B1292" t="str">
            <v/>
          </cell>
          <cell r="C1292" t="str">
            <v/>
          </cell>
          <cell r="D1292" t="str">
            <v/>
          </cell>
          <cell r="E1292" t="str">
            <v/>
          </cell>
          <cell r="F1292" t="str">
            <v/>
          </cell>
          <cell r="G1292" t="str">
            <v/>
          </cell>
          <cell r="H1292" t="str">
            <v/>
          </cell>
        </row>
        <row r="1293">
          <cell r="A1293" t="str">
            <v/>
          </cell>
          <cell r="B1293" t="str">
            <v/>
          </cell>
          <cell r="C1293" t="str">
            <v/>
          </cell>
          <cell r="D1293" t="str">
            <v/>
          </cell>
          <cell r="E1293" t="str">
            <v/>
          </cell>
          <cell r="F1293" t="str">
            <v/>
          </cell>
          <cell r="G1293" t="str">
            <v/>
          </cell>
          <cell r="H1293" t="str">
            <v/>
          </cell>
        </row>
        <row r="1294">
          <cell r="A1294" t="str">
            <v/>
          </cell>
          <cell r="B1294" t="str">
            <v/>
          </cell>
          <cell r="C1294" t="str">
            <v/>
          </cell>
          <cell r="D1294" t="str">
            <v/>
          </cell>
          <cell r="E1294" t="str">
            <v/>
          </cell>
          <cell r="F1294" t="str">
            <v/>
          </cell>
          <cell r="G1294" t="str">
            <v/>
          </cell>
          <cell r="H1294" t="str">
            <v/>
          </cell>
        </row>
        <row r="1295">
          <cell r="A1295" t="str">
            <v/>
          </cell>
          <cell r="B1295" t="str">
            <v/>
          </cell>
          <cell r="C1295" t="str">
            <v/>
          </cell>
          <cell r="D1295" t="str">
            <v/>
          </cell>
          <cell r="E1295" t="str">
            <v/>
          </cell>
          <cell r="F1295" t="str">
            <v/>
          </cell>
          <cell r="G1295" t="str">
            <v/>
          </cell>
          <cell r="H1295" t="str">
            <v/>
          </cell>
        </row>
        <row r="1296">
          <cell r="A1296" t="str">
            <v/>
          </cell>
          <cell r="B1296" t="str">
            <v/>
          </cell>
          <cell r="C1296" t="str">
            <v/>
          </cell>
          <cell r="D1296" t="str">
            <v/>
          </cell>
          <cell r="E1296" t="str">
            <v/>
          </cell>
          <cell r="F1296" t="str">
            <v/>
          </cell>
          <cell r="G1296" t="str">
            <v/>
          </cell>
          <cell r="H1296" t="str">
            <v/>
          </cell>
        </row>
        <row r="1297">
          <cell r="A1297" t="str">
            <v/>
          </cell>
          <cell r="B1297" t="str">
            <v/>
          </cell>
          <cell r="C1297" t="str">
            <v/>
          </cell>
          <cell r="D1297" t="str">
            <v/>
          </cell>
          <cell r="E1297" t="str">
            <v/>
          </cell>
          <cell r="F1297" t="str">
            <v/>
          </cell>
          <cell r="G1297" t="str">
            <v/>
          </cell>
          <cell r="H1297" t="str">
            <v/>
          </cell>
        </row>
        <row r="1298">
          <cell r="A1298" t="str">
            <v/>
          </cell>
          <cell r="B1298" t="str">
            <v/>
          </cell>
          <cell r="C1298" t="str">
            <v/>
          </cell>
          <cell r="D1298" t="str">
            <v/>
          </cell>
          <cell r="E1298" t="str">
            <v/>
          </cell>
          <cell r="F1298" t="str">
            <v/>
          </cell>
          <cell r="G1298" t="str">
            <v/>
          </cell>
          <cell r="H1298" t="str">
            <v/>
          </cell>
        </row>
        <row r="1299">
          <cell r="A1299" t="str">
            <v/>
          </cell>
          <cell r="B1299" t="str">
            <v/>
          </cell>
          <cell r="C1299" t="str">
            <v/>
          </cell>
          <cell r="D1299" t="str">
            <v/>
          </cell>
          <cell r="E1299" t="str">
            <v/>
          </cell>
          <cell r="F1299" t="str">
            <v/>
          </cell>
          <cell r="G1299" t="str">
            <v/>
          </cell>
          <cell r="H1299" t="str">
            <v/>
          </cell>
        </row>
        <row r="1300">
          <cell r="A1300" t="str">
            <v/>
          </cell>
          <cell r="B1300" t="str">
            <v/>
          </cell>
          <cell r="C1300" t="str">
            <v/>
          </cell>
          <cell r="D1300" t="str">
            <v/>
          </cell>
          <cell r="E1300" t="str">
            <v/>
          </cell>
          <cell r="F1300" t="str">
            <v/>
          </cell>
          <cell r="G1300" t="str">
            <v/>
          </cell>
          <cell r="H1300" t="str">
            <v/>
          </cell>
        </row>
        <row r="1301">
          <cell r="A1301" t="str">
            <v/>
          </cell>
          <cell r="B1301" t="str">
            <v/>
          </cell>
          <cell r="C1301" t="str">
            <v/>
          </cell>
          <cell r="D1301" t="str">
            <v/>
          </cell>
          <cell r="E1301" t="str">
            <v/>
          </cell>
          <cell r="F1301" t="str">
            <v/>
          </cell>
          <cell r="G1301" t="str">
            <v/>
          </cell>
          <cell r="H1301" t="str">
            <v/>
          </cell>
        </row>
        <row r="1302">
          <cell r="A1302" t="str">
            <v/>
          </cell>
          <cell r="B1302" t="str">
            <v/>
          </cell>
          <cell r="C1302" t="str">
            <v/>
          </cell>
          <cell r="D1302" t="str">
            <v/>
          </cell>
          <cell r="E1302" t="str">
            <v/>
          </cell>
          <cell r="F1302" t="str">
            <v/>
          </cell>
          <cell r="G1302" t="str">
            <v/>
          </cell>
          <cell r="H1302" t="str">
            <v/>
          </cell>
        </row>
        <row r="1303">
          <cell r="A1303" t="str">
            <v/>
          </cell>
          <cell r="B1303" t="str">
            <v/>
          </cell>
          <cell r="C1303" t="str">
            <v/>
          </cell>
          <cell r="D1303" t="str">
            <v/>
          </cell>
          <cell r="E1303" t="str">
            <v/>
          </cell>
          <cell r="F1303" t="str">
            <v/>
          </cell>
          <cell r="G1303" t="str">
            <v/>
          </cell>
          <cell r="H1303" t="str">
            <v/>
          </cell>
        </row>
        <row r="1304">
          <cell r="A1304" t="str">
            <v/>
          </cell>
          <cell r="B1304" t="str">
            <v/>
          </cell>
          <cell r="C1304" t="str">
            <v/>
          </cell>
          <cell r="D1304" t="str">
            <v/>
          </cell>
          <cell r="E1304" t="str">
            <v/>
          </cell>
          <cell r="F1304" t="str">
            <v/>
          </cell>
          <cell r="G1304" t="str">
            <v/>
          </cell>
          <cell r="H1304" t="str">
            <v/>
          </cell>
        </row>
        <row r="1305">
          <cell r="A1305" t="str">
            <v/>
          </cell>
          <cell r="B1305" t="str">
            <v/>
          </cell>
          <cell r="C1305" t="str">
            <v/>
          </cell>
          <cell r="D1305" t="str">
            <v/>
          </cell>
          <cell r="E1305" t="str">
            <v/>
          </cell>
          <cell r="F1305" t="str">
            <v/>
          </cell>
          <cell r="G1305" t="str">
            <v/>
          </cell>
          <cell r="H1305" t="str">
            <v/>
          </cell>
        </row>
        <row r="1306">
          <cell r="A1306" t="str">
            <v/>
          </cell>
          <cell r="B1306" t="str">
            <v/>
          </cell>
          <cell r="C1306" t="str">
            <v/>
          </cell>
          <cell r="D1306" t="str">
            <v/>
          </cell>
          <cell r="E1306" t="str">
            <v/>
          </cell>
          <cell r="F1306" t="str">
            <v/>
          </cell>
          <cell r="G1306" t="str">
            <v/>
          </cell>
          <cell r="H1306" t="str">
            <v/>
          </cell>
        </row>
        <row r="1307">
          <cell r="A1307" t="str">
            <v/>
          </cell>
          <cell r="B1307" t="str">
            <v/>
          </cell>
          <cell r="C1307" t="str">
            <v/>
          </cell>
          <cell r="D1307" t="str">
            <v/>
          </cell>
          <cell r="E1307" t="str">
            <v/>
          </cell>
          <cell r="F1307" t="str">
            <v/>
          </cell>
          <cell r="G1307" t="str">
            <v/>
          </cell>
          <cell r="H1307" t="str">
            <v/>
          </cell>
        </row>
        <row r="1308">
          <cell r="A1308" t="str">
            <v/>
          </cell>
          <cell r="B1308" t="str">
            <v/>
          </cell>
          <cell r="C1308" t="str">
            <v/>
          </cell>
          <cell r="D1308" t="str">
            <v/>
          </cell>
          <cell r="E1308" t="str">
            <v/>
          </cell>
          <cell r="F1308" t="str">
            <v/>
          </cell>
          <cell r="G1308" t="str">
            <v/>
          </cell>
          <cell r="H1308" t="str">
            <v/>
          </cell>
        </row>
        <row r="1309">
          <cell r="A1309" t="str">
            <v/>
          </cell>
          <cell r="B1309" t="str">
            <v/>
          </cell>
          <cell r="C1309" t="str">
            <v/>
          </cell>
          <cell r="D1309" t="str">
            <v/>
          </cell>
          <cell r="E1309" t="str">
            <v/>
          </cell>
          <cell r="F1309" t="str">
            <v/>
          </cell>
          <cell r="G1309" t="str">
            <v/>
          </cell>
          <cell r="H1309" t="str">
            <v/>
          </cell>
        </row>
        <row r="1310">
          <cell r="A1310" t="str">
            <v/>
          </cell>
          <cell r="B1310" t="str">
            <v/>
          </cell>
          <cell r="C1310" t="str">
            <v/>
          </cell>
          <cell r="D1310" t="str">
            <v/>
          </cell>
          <cell r="E1310" t="str">
            <v/>
          </cell>
          <cell r="F1310" t="str">
            <v/>
          </cell>
          <cell r="G1310" t="str">
            <v/>
          </cell>
          <cell r="H1310" t="str">
            <v/>
          </cell>
        </row>
        <row r="1311">
          <cell r="A1311" t="str">
            <v/>
          </cell>
          <cell r="B1311" t="str">
            <v/>
          </cell>
          <cell r="C1311" t="str">
            <v/>
          </cell>
          <cell r="D1311" t="str">
            <v/>
          </cell>
          <cell r="E1311" t="str">
            <v/>
          </cell>
          <cell r="F1311" t="str">
            <v/>
          </cell>
          <cell r="G1311" t="str">
            <v/>
          </cell>
          <cell r="H1311" t="str">
            <v/>
          </cell>
        </row>
        <row r="1312">
          <cell r="A1312" t="str">
            <v/>
          </cell>
          <cell r="B1312" t="str">
            <v/>
          </cell>
          <cell r="C1312" t="str">
            <v/>
          </cell>
          <cell r="D1312" t="str">
            <v/>
          </cell>
          <cell r="E1312" t="str">
            <v/>
          </cell>
          <cell r="F1312" t="str">
            <v/>
          </cell>
          <cell r="G1312" t="str">
            <v/>
          </cell>
          <cell r="H1312" t="str">
            <v/>
          </cell>
        </row>
        <row r="1313">
          <cell r="A1313" t="str">
            <v/>
          </cell>
          <cell r="B1313" t="str">
            <v/>
          </cell>
          <cell r="C1313" t="str">
            <v/>
          </cell>
          <cell r="D1313" t="str">
            <v/>
          </cell>
          <cell r="E1313" t="str">
            <v/>
          </cell>
          <cell r="F1313" t="str">
            <v/>
          </cell>
          <cell r="G1313" t="str">
            <v/>
          </cell>
          <cell r="H1313" t="str">
            <v/>
          </cell>
        </row>
        <row r="1314">
          <cell r="A1314" t="str">
            <v/>
          </cell>
          <cell r="B1314" t="str">
            <v/>
          </cell>
          <cell r="C1314" t="str">
            <v/>
          </cell>
          <cell r="D1314" t="str">
            <v/>
          </cell>
          <cell r="E1314" t="str">
            <v/>
          </cell>
          <cell r="F1314" t="str">
            <v/>
          </cell>
          <cell r="G1314" t="str">
            <v/>
          </cell>
          <cell r="H1314" t="str">
            <v/>
          </cell>
        </row>
        <row r="1315">
          <cell r="A1315" t="str">
            <v/>
          </cell>
          <cell r="B1315" t="str">
            <v/>
          </cell>
          <cell r="C1315" t="str">
            <v/>
          </cell>
          <cell r="D1315" t="str">
            <v/>
          </cell>
          <cell r="E1315" t="str">
            <v/>
          </cell>
          <cell r="F1315" t="str">
            <v/>
          </cell>
          <cell r="G1315" t="str">
            <v/>
          </cell>
          <cell r="H1315" t="str">
            <v/>
          </cell>
        </row>
        <row r="1316">
          <cell r="A1316" t="str">
            <v/>
          </cell>
          <cell r="B1316" t="str">
            <v/>
          </cell>
          <cell r="C1316" t="str">
            <v/>
          </cell>
          <cell r="D1316" t="str">
            <v/>
          </cell>
          <cell r="E1316" t="str">
            <v/>
          </cell>
          <cell r="F1316" t="str">
            <v/>
          </cell>
          <cell r="G1316" t="str">
            <v/>
          </cell>
          <cell r="H1316" t="str">
            <v/>
          </cell>
        </row>
        <row r="1317">
          <cell r="A1317" t="str">
            <v/>
          </cell>
          <cell r="B1317" t="str">
            <v/>
          </cell>
          <cell r="C1317" t="str">
            <v/>
          </cell>
          <cell r="D1317" t="str">
            <v/>
          </cell>
          <cell r="E1317" t="str">
            <v/>
          </cell>
          <cell r="F1317" t="str">
            <v/>
          </cell>
          <cell r="G1317" t="str">
            <v/>
          </cell>
          <cell r="H1317" t="str">
            <v/>
          </cell>
        </row>
        <row r="1318">
          <cell r="A1318" t="str">
            <v/>
          </cell>
          <cell r="B1318" t="str">
            <v/>
          </cell>
          <cell r="C1318" t="str">
            <v/>
          </cell>
          <cell r="D1318" t="str">
            <v/>
          </cell>
          <cell r="E1318" t="str">
            <v/>
          </cell>
          <cell r="F1318" t="str">
            <v/>
          </cell>
          <cell r="G1318" t="str">
            <v/>
          </cell>
          <cell r="H1318" t="str">
            <v/>
          </cell>
        </row>
        <row r="1319">
          <cell r="A1319" t="str">
            <v/>
          </cell>
          <cell r="B1319" t="str">
            <v/>
          </cell>
          <cell r="C1319" t="str">
            <v/>
          </cell>
          <cell r="D1319" t="str">
            <v/>
          </cell>
          <cell r="E1319" t="str">
            <v/>
          </cell>
          <cell r="F1319" t="str">
            <v/>
          </cell>
          <cell r="G1319" t="str">
            <v/>
          </cell>
          <cell r="H1319" t="str">
            <v/>
          </cell>
        </row>
        <row r="1320">
          <cell r="A1320" t="str">
            <v/>
          </cell>
          <cell r="B1320" t="str">
            <v/>
          </cell>
          <cell r="C1320" t="str">
            <v/>
          </cell>
          <cell r="D1320" t="str">
            <v/>
          </cell>
          <cell r="E1320" t="str">
            <v/>
          </cell>
          <cell r="F1320" t="str">
            <v/>
          </cell>
          <cell r="G1320" t="str">
            <v/>
          </cell>
          <cell r="H1320" t="str">
            <v/>
          </cell>
        </row>
        <row r="1321">
          <cell r="A1321" t="str">
            <v/>
          </cell>
          <cell r="B1321" t="str">
            <v/>
          </cell>
          <cell r="C1321" t="str">
            <v/>
          </cell>
          <cell r="D1321" t="str">
            <v/>
          </cell>
          <cell r="E1321" t="str">
            <v/>
          </cell>
          <cell r="F1321" t="str">
            <v/>
          </cell>
          <cell r="G1321" t="str">
            <v/>
          </cell>
          <cell r="H1321" t="str">
            <v/>
          </cell>
        </row>
        <row r="1322">
          <cell r="A1322" t="str">
            <v/>
          </cell>
          <cell r="B1322" t="str">
            <v/>
          </cell>
          <cell r="C1322" t="str">
            <v/>
          </cell>
          <cell r="D1322" t="str">
            <v/>
          </cell>
          <cell r="E1322" t="str">
            <v/>
          </cell>
          <cell r="F1322" t="str">
            <v/>
          </cell>
          <cell r="G1322" t="str">
            <v/>
          </cell>
          <cell r="H1322" t="str">
            <v/>
          </cell>
        </row>
        <row r="1323">
          <cell r="A1323" t="str">
            <v/>
          </cell>
          <cell r="B1323" t="str">
            <v/>
          </cell>
          <cell r="C1323" t="str">
            <v/>
          </cell>
          <cell r="D1323" t="str">
            <v/>
          </cell>
          <cell r="E1323" t="str">
            <v/>
          </cell>
          <cell r="F1323" t="str">
            <v/>
          </cell>
          <cell r="G1323" t="str">
            <v/>
          </cell>
          <cell r="H1323" t="str">
            <v/>
          </cell>
        </row>
        <row r="1324">
          <cell r="A1324" t="str">
            <v/>
          </cell>
          <cell r="B1324" t="str">
            <v/>
          </cell>
          <cell r="C1324" t="str">
            <v/>
          </cell>
          <cell r="D1324" t="str">
            <v/>
          </cell>
          <cell r="E1324" t="str">
            <v/>
          </cell>
          <cell r="F1324" t="str">
            <v/>
          </cell>
          <cell r="G1324" t="str">
            <v/>
          </cell>
          <cell r="H1324" t="str">
            <v/>
          </cell>
        </row>
        <row r="1325">
          <cell r="A1325" t="str">
            <v/>
          </cell>
          <cell r="B1325" t="str">
            <v/>
          </cell>
          <cell r="C1325" t="str">
            <v/>
          </cell>
          <cell r="D1325" t="str">
            <v/>
          </cell>
          <cell r="E1325" t="str">
            <v/>
          </cell>
          <cell r="F1325" t="str">
            <v/>
          </cell>
          <cell r="G1325" t="str">
            <v/>
          </cell>
          <cell r="H1325" t="str">
            <v/>
          </cell>
        </row>
        <row r="1326">
          <cell r="A1326" t="str">
            <v/>
          </cell>
          <cell r="B1326" t="str">
            <v/>
          </cell>
          <cell r="C1326" t="str">
            <v/>
          </cell>
          <cell r="D1326" t="str">
            <v/>
          </cell>
          <cell r="E1326" t="str">
            <v/>
          </cell>
          <cell r="F1326" t="str">
            <v/>
          </cell>
          <cell r="G1326" t="str">
            <v/>
          </cell>
          <cell r="H1326" t="str">
            <v/>
          </cell>
        </row>
        <row r="1327">
          <cell r="A1327" t="str">
            <v/>
          </cell>
          <cell r="B1327" t="str">
            <v/>
          </cell>
          <cell r="C1327" t="str">
            <v/>
          </cell>
          <cell r="D1327" t="str">
            <v/>
          </cell>
          <cell r="E1327" t="str">
            <v/>
          </cell>
          <cell r="F1327" t="str">
            <v/>
          </cell>
          <cell r="G1327" t="str">
            <v/>
          </cell>
          <cell r="H1327" t="str">
            <v/>
          </cell>
        </row>
        <row r="1328">
          <cell r="A1328" t="str">
            <v/>
          </cell>
          <cell r="B1328" t="str">
            <v/>
          </cell>
          <cell r="C1328" t="str">
            <v/>
          </cell>
          <cell r="D1328" t="str">
            <v/>
          </cell>
          <cell r="E1328" t="str">
            <v/>
          </cell>
          <cell r="F1328" t="str">
            <v/>
          </cell>
          <cell r="G1328" t="str">
            <v/>
          </cell>
          <cell r="H1328" t="str">
            <v/>
          </cell>
        </row>
        <row r="1329">
          <cell r="A1329" t="str">
            <v/>
          </cell>
          <cell r="B1329" t="str">
            <v/>
          </cell>
          <cell r="C1329" t="str">
            <v/>
          </cell>
          <cell r="D1329" t="str">
            <v/>
          </cell>
          <cell r="E1329" t="str">
            <v/>
          </cell>
          <cell r="F1329" t="str">
            <v/>
          </cell>
          <cell r="G1329" t="str">
            <v/>
          </cell>
          <cell r="H1329" t="str">
            <v/>
          </cell>
        </row>
        <row r="1330">
          <cell r="A1330" t="str">
            <v/>
          </cell>
          <cell r="B1330" t="str">
            <v/>
          </cell>
          <cell r="C1330" t="str">
            <v/>
          </cell>
          <cell r="D1330" t="str">
            <v/>
          </cell>
          <cell r="E1330" t="str">
            <v/>
          </cell>
          <cell r="F1330" t="str">
            <v/>
          </cell>
          <cell r="G1330" t="str">
            <v/>
          </cell>
          <cell r="H1330" t="str">
            <v/>
          </cell>
        </row>
        <row r="1331">
          <cell r="A1331" t="str">
            <v/>
          </cell>
          <cell r="B1331" t="str">
            <v/>
          </cell>
          <cell r="C1331" t="str">
            <v/>
          </cell>
          <cell r="D1331" t="str">
            <v/>
          </cell>
          <cell r="E1331" t="str">
            <v/>
          </cell>
          <cell r="F1331" t="str">
            <v/>
          </cell>
          <cell r="G1331" t="str">
            <v/>
          </cell>
          <cell r="H1331" t="str">
            <v/>
          </cell>
        </row>
        <row r="1332">
          <cell r="A1332" t="str">
            <v/>
          </cell>
          <cell r="B1332" t="str">
            <v/>
          </cell>
          <cell r="C1332" t="str">
            <v/>
          </cell>
          <cell r="D1332" t="str">
            <v/>
          </cell>
          <cell r="E1332" t="str">
            <v/>
          </cell>
          <cell r="F1332" t="str">
            <v/>
          </cell>
          <cell r="G1332" t="str">
            <v/>
          </cell>
          <cell r="H1332" t="str">
            <v/>
          </cell>
        </row>
        <row r="1333">
          <cell r="A1333" t="str">
            <v/>
          </cell>
          <cell r="B1333" t="str">
            <v/>
          </cell>
          <cell r="C1333" t="str">
            <v/>
          </cell>
          <cell r="D1333" t="str">
            <v/>
          </cell>
          <cell r="E1333" t="str">
            <v/>
          </cell>
          <cell r="F1333" t="str">
            <v/>
          </cell>
          <cell r="G1333" t="str">
            <v/>
          </cell>
          <cell r="H1333" t="str">
            <v/>
          </cell>
        </row>
        <row r="1334">
          <cell r="A1334" t="str">
            <v/>
          </cell>
          <cell r="B1334" t="str">
            <v/>
          </cell>
          <cell r="C1334" t="str">
            <v/>
          </cell>
          <cell r="D1334" t="str">
            <v/>
          </cell>
          <cell r="E1334" t="str">
            <v/>
          </cell>
          <cell r="F1334" t="str">
            <v/>
          </cell>
          <cell r="G1334" t="str">
            <v/>
          </cell>
          <cell r="H1334" t="str">
            <v/>
          </cell>
        </row>
        <row r="1335">
          <cell r="A1335" t="str">
            <v/>
          </cell>
          <cell r="B1335" t="str">
            <v/>
          </cell>
          <cell r="C1335" t="str">
            <v/>
          </cell>
          <cell r="D1335" t="str">
            <v/>
          </cell>
          <cell r="E1335" t="str">
            <v/>
          </cell>
          <cell r="F1335" t="str">
            <v/>
          </cell>
          <cell r="G1335" t="str">
            <v/>
          </cell>
          <cell r="H1335" t="str">
            <v/>
          </cell>
        </row>
        <row r="1336">
          <cell r="A1336" t="str">
            <v/>
          </cell>
          <cell r="B1336" t="str">
            <v/>
          </cell>
          <cell r="C1336" t="str">
            <v/>
          </cell>
          <cell r="D1336" t="str">
            <v/>
          </cell>
          <cell r="E1336" t="str">
            <v/>
          </cell>
          <cell r="F1336" t="str">
            <v/>
          </cell>
          <cell r="G1336" t="str">
            <v/>
          </cell>
          <cell r="H1336" t="str">
            <v/>
          </cell>
        </row>
        <row r="1337">
          <cell r="A1337" t="str">
            <v/>
          </cell>
          <cell r="B1337" t="str">
            <v/>
          </cell>
          <cell r="C1337" t="str">
            <v/>
          </cell>
          <cell r="D1337" t="str">
            <v/>
          </cell>
          <cell r="E1337" t="str">
            <v/>
          </cell>
          <cell r="F1337" t="str">
            <v/>
          </cell>
          <cell r="G1337" t="str">
            <v/>
          </cell>
          <cell r="H1337" t="str">
            <v/>
          </cell>
        </row>
        <row r="1338">
          <cell r="A1338" t="str">
            <v/>
          </cell>
          <cell r="B1338" t="str">
            <v/>
          </cell>
          <cell r="C1338" t="str">
            <v/>
          </cell>
          <cell r="D1338" t="str">
            <v/>
          </cell>
          <cell r="E1338" t="str">
            <v/>
          </cell>
          <cell r="F1338" t="str">
            <v/>
          </cell>
          <cell r="G1338" t="str">
            <v/>
          </cell>
          <cell r="H1338" t="str">
            <v/>
          </cell>
        </row>
        <row r="1339">
          <cell r="A1339" t="str">
            <v/>
          </cell>
          <cell r="B1339" t="str">
            <v/>
          </cell>
          <cell r="C1339" t="str">
            <v/>
          </cell>
          <cell r="D1339" t="str">
            <v/>
          </cell>
          <cell r="E1339" t="str">
            <v/>
          </cell>
          <cell r="F1339" t="str">
            <v/>
          </cell>
          <cell r="G1339" t="str">
            <v/>
          </cell>
          <cell r="H1339" t="str">
            <v/>
          </cell>
        </row>
        <row r="1340">
          <cell r="A1340" t="str">
            <v/>
          </cell>
          <cell r="B1340" t="str">
            <v/>
          </cell>
          <cell r="C1340" t="str">
            <v/>
          </cell>
          <cell r="D1340" t="str">
            <v/>
          </cell>
          <cell r="E1340" t="str">
            <v/>
          </cell>
          <cell r="F1340" t="str">
            <v/>
          </cell>
          <cell r="G1340" t="str">
            <v/>
          </cell>
          <cell r="H1340" t="str">
            <v/>
          </cell>
        </row>
        <row r="1341">
          <cell r="A1341" t="str">
            <v/>
          </cell>
          <cell r="B1341" t="str">
            <v/>
          </cell>
          <cell r="C1341" t="str">
            <v/>
          </cell>
          <cell r="D1341" t="str">
            <v/>
          </cell>
          <cell r="E1341" t="str">
            <v/>
          </cell>
          <cell r="F1341" t="str">
            <v/>
          </cell>
          <cell r="G1341" t="str">
            <v/>
          </cell>
          <cell r="H1341" t="str">
            <v/>
          </cell>
        </row>
        <row r="1342">
          <cell r="A1342" t="str">
            <v/>
          </cell>
          <cell r="B1342" t="str">
            <v/>
          </cell>
          <cell r="C1342" t="str">
            <v/>
          </cell>
          <cell r="D1342" t="str">
            <v/>
          </cell>
          <cell r="E1342" t="str">
            <v/>
          </cell>
          <cell r="F1342" t="str">
            <v/>
          </cell>
          <cell r="G1342" t="str">
            <v/>
          </cell>
          <cell r="H1342" t="str">
            <v/>
          </cell>
        </row>
        <row r="1343">
          <cell r="A1343" t="str">
            <v/>
          </cell>
          <cell r="B1343" t="str">
            <v/>
          </cell>
          <cell r="C1343" t="str">
            <v/>
          </cell>
          <cell r="D1343" t="str">
            <v/>
          </cell>
          <cell r="E1343" t="str">
            <v/>
          </cell>
          <cell r="F1343" t="str">
            <v/>
          </cell>
          <cell r="G1343" t="str">
            <v/>
          </cell>
          <cell r="H1343" t="str">
            <v/>
          </cell>
        </row>
        <row r="1344">
          <cell r="A1344" t="str">
            <v/>
          </cell>
          <cell r="B1344" t="str">
            <v/>
          </cell>
          <cell r="C1344" t="str">
            <v/>
          </cell>
          <cell r="D1344" t="str">
            <v/>
          </cell>
          <cell r="E1344" t="str">
            <v/>
          </cell>
          <cell r="F1344" t="str">
            <v/>
          </cell>
          <cell r="G1344" t="str">
            <v/>
          </cell>
          <cell r="H1344" t="str">
            <v/>
          </cell>
        </row>
        <row r="1345">
          <cell r="A1345" t="str">
            <v/>
          </cell>
          <cell r="B1345" t="str">
            <v/>
          </cell>
          <cell r="C1345" t="str">
            <v/>
          </cell>
          <cell r="D1345" t="str">
            <v/>
          </cell>
          <cell r="E1345" t="str">
            <v/>
          </cell>
          <cell r="F1345" t="str">
            <v/>
          </cell>
          <cell r="G1345" t="str">
            <v/>
          </cell>
          <cell r="H1345" t="str">
            <v/>
          </cell>
        </row>
        <row r="1346">
          <cell r="A1346" t="str">
            <v/>
          </cell>
          <cell r="B1346" t="str">
            <v/>
          </cell>
          <cell r="C1346" t="str">
            <v/>
          </cell>
          <cell r="D1346" t="str">
            <v/>
          </cell>
          <cell r="E1346" t="str">
            <v/>
          </cell>
          <cell r="F1346" t="str">
            <v/>
          </cell>
          <cell r="G1346" t="str">
            <v/>
          </cell>
          <cell r="H1346" t="str">
            <v/>
          </cell>
        </row>
        <row r="1347">
          <cell r="A1347" t="str">
            <v/>
          </cell>
          <cell r="B1347" t="str">
            <v/>
          </cell>
          <cell r="C1347" t="str">
            <v/>
          </cell>
          <cell r="D1347" t="str">
            <v/>
          </cell>
          <cell r="E1347" t="str">
            <v/>
          </cell>
          <cell r="F1347" t="str">
            <v/>
          </cell>
          <cell r="G1347" t="str">
            <v/>
          </cell>
          <cell r="H1347" t="str">
            <v/>
          </cell>
        </row>
        <row r="1348">
          <cell r="A1348" t="str">
            <v/>
          </cell>
          <cell r="B1348" t="str">
            <v/>
          </cell>
          <cell r="C1348" t="str">
            <v/>
          </cell>
          <cell r="D1348" t="str">
            <v/>
          </cell>
          <cell r="E1348" t="str">
            <v/>
          </cell>
          <cell r="F1348" t="str">
            <v/>
          </cell>
          <cell r="G1348" t="str">
            <v/>
          </cell>
          <cell r="H1348" t="str">
            <v/>
          </cell>
        </row>
        <row r="1349">
          <cell r="A1349" t="str">
            <v/>
          </cell>
          <cell r="B1349" t="str">
            <v/>
          </cell>
          <cell r="C1349" t="str">
            <v/>
          </cell>
          <cell r="D1349" t="str">
            <v/>
          </cell>
          <cell r="E1349" t="str">
            <v/>
          </cell>
          <cell r="F1349" t="str">
            <v/>
          </cell>
          <cell r="G1349" t="str">
            <v/>
          </cell>
          <cell r="H1349" t="str">
            <v/>
          </cell>
        </row>
        <row r="1350">
          <cell r="A1350" t="str">
            <v/>
          </cell>
          <cell r="B1350" t="str">
            <v/>
          </cell>
          <cell r="C1350" t="str">
            <v/>
          </cell>
          <cell r="D1350" t="str">
            <v/>
          </cell>
          <cell r="E1350" t="str">
            <v/>
          </cell>
          <cell r="F1350" t="str">
            <v/>
          </cell>
          <cell r="G1350" t="str">
            <v/>
          </cell>
          <cell r="H1350" t="str">
            <v/>
          </cell>
        </row>
        <row r="1351">
          <cell r="A1351" t="str">
            <v/>
          </cell>
          <cell r="B1351" t="str">
            <v/>
          </cell>
          <cell r="C1351" t="str">
            <v/>
          </cell>
          <cell r="D1351" t="str">
            <v/>
          </cell>
          <cell r="E1351" t="str">
            <v/>
          </cell>
          <cell r="F1351" t="str">
            <v/>
          </cell>
          <cell r="G1351" t="str">
            <v/>
          </cell>
          <cell r="H1351" t="str">
            <v/>
          </cell>
        </row>
        <row r="1352">
          <cell r="A1352" t="str">
            <v/>
          </cell>
          <cell r="B1352" t="str">
            <v/>
          </cell>
          <cell r="C1352" t="str">
            <v/>
          </cell>
          <cell r="D1352" t="str">
            <v/>
          </cell>
          <cell r="E1352" t="str">
            <v/>
          </cell>
          <cell r="F1352" t="str">
            <v/>
          </cell>
          <cell r="G1352" t="str">
            <v/>
          </cell>
          <cell r="H1352" t="str">
            <v/>
          </cell>
        </row>
        <row r="1353">
          <cell r="A1353" t="str">
            <v/>
          </cell>
          <cell r="B1353" t="str">
            <v/>
          </cell>
          <cell r="C1353" t="str">
            <v/>
          </cell>
          <cell r="D1353" t="str">
            <v/>
          </cell>
          <cell r="E1353" t="str">
            <v/>
          </cell>
          <cell r="F1353" t="str">
            <v/>
          </cell>
          <cell r="G1353" t="str">
            <v/>
          </cell>
          <cell r="H1353" t="str">
            <v/>
          </cell>
        </row>
        <row r="1354">
          <cell r="A1354" t="str">
            <v/>
          </cell>
          <cell r="B1354" t="str">
            <v/>
          </cell>
          <cell r="C1354" t="str">
            <v/>
          </cell>
          <cell r="D1354" t="str">
            <v/>
          </cell>
          <cell r="E1354" t="str">
            <v/>
          </cell>
          <cell r="F1354" t="str">
            <v/>
          </cell>
          <cell r="G1354" t="str">
            <v/>
          </cell>
          <cell r="H1354" t="str">
            <v/>
          </cell>
        </row>
        <row r="1355">
          <cell r="A1355" t="str">
            <v/>
          </cell>
          <cell r="B1355" t="str">
            <v/>
          </cell>
          <cell r="C1355" t="str">
            <v/>
          </cell>
          <cell r="D1355" t="str">
            <v/>
          </cell>
          <cell r="E1355" t="str">
            <v/>
          </cell>
          <cell r="F1355" t="str">
            <v/>
          </cell>
          <cell r="G1355" t="str">
            <v/>
          </cell>
          <cell r="H1355" t="str">
            <v/>
          </cell>
        </row>
        <row r="1356">
          <cell r="A1356" t="str">
            <v/>
          </cell>
          <cell r="B1356" t="str">
            <v/>
          </cell>
          <cell r="C1356" t="str">
            <v/>
          </cell>
          <cell r="D1356" t="str">
            <v/>
          </cell>
          <cell r="E1356" t="str">
            <v/>
          </cell>
          <cell r="F1356" t="str">
            <v/>
          </cell>
          <cell r="G1356" t="str">
            <v/>
          </cell>
          <cell r="H1356" t="str">
            <v/>
          </cell>
        </row>
        <row r="1357">
          <cell r="A1357" t="str">
            <v/>
          </cell>
          <cell r="B1357" t="str">
            <v/>
          </cell>
          <cell r="C1357" t="str">
            <v/>
          </cell>
          <cell r="D1357" t="str">
            <v/>
          </cell>
          <cell r="E1357" t="str">
            <v/>
          </cell>
          <cell r="F1357" t="str">
            <v/>
          </cell>
          <cell r="G1357" t="str">
            <v/>
          </cell>
          <cell r="H1357" t="str">
            <v/>
          </cell>
        </row>
        <row r="1358">
          <cell r="A1358" t="str">
            <v/>
          </cell>
          <cell r="B1358" t="str">
            <v/>
          </cell>
          <cell r="C1358" t="str">
            <v/>
          </cell>
          <cell r="D1358" t="str">
            <v/>
          </cell>
          <cell r="E1358" t="str">
            <v/>
          </cell>
          <cell r="F1358" t="str">
            <v/>
          </cell>
          <cell r="G1358" t="str">
            <v/>
          </cell>
          <cell r="H1358" t="str">
            <v/>
          </cell>
        </row>
        <row r="1359">
          <cell r="A1359" t="str">
            <v/>
          </cell>
          <cell r="B1359" t="str">
            <v/>
          </cell>
          <cell r="C1359" t="str">
            <v/>
          </cell>
          <cell r="D1359" t="str">
            <v/>
          </cell>
          <cell r="E1359" t="str">
            <v/>
          </cell>
          <cell r="F1359" t="str">
            <v/>
          </cell>
          <cell r="G1359" t="str">
            <v/>
          </cell>
          <cell r="H1359" t="str">
            <v/>
          </cell>
        </row>
        <row r="1360">
          <cell r="A1360" t="str">
            <v/>
          </cell>
          <cell r="B1360" t="str">
            <v/>
          </cell>
          <cell r="C1360" t="str">
            <v/>
          </cell>
          <cell r="D1360" t="str">
            <v/>
          </cell>
          <cell r="E1360" t="str">
            <v/>
          </cell>
          <cell r="F1360" t="str">
            <v/>
          </cell>
          <cell r="G1360" t="str">
            <v/>
          </cell>
          <cell r="H1360" t="str">
            <v/>
          </cell>
        </row>
        <row r="1361">
          <cell r="A1361" t="str">
            <v/>
          </cell>
          <cell r="B1361" t="str">
            <v/>
          </cell>
          <cell r="C1361" t="str">
            <v/>
          </cell>
          <cell r="D1361" t="str">
            <v/>
          </cell>
          <cell r="E1361" t="str">
            <v/>
          </cell>
          <cell r="F1361" t="str">
            <v/>
          </cell>
          <cell r="G1361" t="str">
            <v/>
          </cell>
          <cell r="H1361" t="str">
            <v/>
          </cell>
        </row>
        <row r="1362">
          <cell r="A1362" t="str">
            <v/>
          </cell>
          <cell r="B1362" t="str">
            <v/>
          </cell>
          <cell r="C1362" t="str">
            <v/>
          </cell>
          <cell r="D1362" t="str">
            <v/>
          </cell>
          <cell r="E1362" t="str">
            <v/>
          </cell>
          <cell r="F1362" t="str">
            <v/>
          </cell>
          <cell r="G1362" t="str">
            <v/>
          </cell>
          <cell r="H1362" t="str">
            <v/>
          </cell>
        </row>
        <row r="1363">
          <cell r="A1363" t="str">
            <v/>
          </cell>
          <cell r="B1363" t="str">
            <v/>
          </cell>
          <cell r="C1363" t="str">
            <v/>
          </cell>
          <cell r="D1363" t="str">
            <v/>
          </cell>
          <cell r="E1363" t="str">
            <v/>
          </cell>
          <cell r="F1363" t="str">
            <v/>
          </cell>
          <cell r="G1363" t="str">
            <v/>
          </cell>
          <cell r="H1363" t="str">
            <v/>
          </cell>
        </row>
        <row r="1364">
          <cell r="A1364" t="str">
            <v/>
          </cell>
          <cell r="B1364" t="str">
            <v/>
          </cell>
          <cell r="C1364" t="str">
            <v/>
          </cell>
          <cell r="D1364" t="str">
            <v/>
          </cell>
          <cell r="E1364" t="str">
            <v/>
          </cell>
          <cell r="F1364" t="str">
            <v/>
          </cell>
          <cell r="G1364" t="str">
            <v/>
          </cell>
          <cell r="H1364" t="str">
            <v/>
          </cell>
        </row>
        <row r="1365">
          <cell r="A1365" t="str">
            <v/>
          </cell>
          <cell r="B1365" t="str">
            <v/>
          </cell>
          <cell r="C1365" t="str">
            <v/>
          </cell>
          <cell r="D1365" t="str">
            <v/>
          </cell>
          <cell r="E1365" t="str">
            <v/>
          </cell>
          <cell r="F1365" t="str">
            <v/>
          </cell>
          <cell r="G1365" t="str">
            <v/>
          </cell>
          <cell r="H1365" t="str">
            <v/>
          </cell>
        </row>
        <row r="1366">
          <cell r="A1366" t="str">
            <v/>
          </cell>
          <cell r="B1366" t="str">
            <v/>
          </cell>
          <cell r="C1366" t="str">
            <v/>
          </cell>
          <cell r="D1366" t="str">
            <v/>
          </cell>
          <cell r="E1366" t="str">
            <v/>
          </cell>
          <cell r="F1366" t="str">
            <v/>
          </cell>
          <cell r="G1366" t="str">
            <v/>
          </cell>
          <cell r="H1366" t="str">
            <v/>
          </cell>
        </row>
        <row r="1367">
          <cell r="A1367" t="str">
            <v/>
          </cell>
          <cell r="B1367" t="str">
            <v/>
          </cell>
          <cell r="C1367" t="str">
            <v/>
          </cell>
          <cell r="D1367" t="str">
            <v/>
          </cell>
          <cell r="E1367" t="str">
            <v/>
          </cell>
          <cell r="F1367" t="str">
            <v/>
          </cell>
          <cell r="G1367" t="str">
            <v/>
          </cell>
          <cell r="H1367" t="str">
            <v/>
          </cell>
        </row>
        <row r="1368">
          <cell r="A1368" t="str">
            <v/>
          </cell>
          <cell r="B1368" t="str">
            <v/>
          </cell>
          <cell r="C1368" t="str">
            <v/>
          </cell>
          <cell r="D1368" t="str">
            <v/>
          </cell>
          <cell r="E1368" t="str">
            <v/>
          </cell>
          <cell r="F1368" t="str">
            <v/>
          </cell>
          <cell r="G1368" t="str">
            <v/>
          </cell>
          <cell r="H1368" t="str">
            <v/>
          </cell>
        </row>
        <row r="1369">
          <cell r="A1369" t="str">
            <v/>
          </cell>
          <cell r="B1369" t="str">
            <v/>
          </cell>
          <cell r="C1369" t="str">
            <v/>
          </cell>
          <cell r="D1369" t="str">
            <v/>
          </cell>
          <cell r="E1369" t="str">
            <v/>
          </cell>
          <cell r="F1369" t="str">
            <v/>
          </cell>
          <cell r="G1369" t="str">
            <v/>
          </cell>
          <cell r="H1369" t="str">
            <v/>
          </cell>
        </row>
        <row r="1370">
          <cell r="A1370" t="str">
            <v/>
          </cell>
          <cell r="B1370" t="str">
            <v/>
          </cell>
          <cell r="C1370" t="str">
            <v/>
          </cell>
          <cell r="D1370" t="str">
            <v/>
          </cell>
          <cell r="E1370" t="str">
            <v/>
          </cell>
          <cell r="F1370" t="str">
            <v/>
          </cell>
          <cell r="G1370" t="str">
            <v/>
          </cell>
          <cell r="H1370" t="str">
            <v/>
          </cell>
        </row>
        <row r="1371">
          <cell r="A1371" t="str">
            <v/>
          </cell>
          <cell r="B1371" t="str">
            <v/>
          </cell>
          <cell r="C1371" t="str">
            <v/>
          </cell>
          <cell r="D1371" t="str">
            <v/>
          </cell>
          <cell r="E1371" t="str">
            <v/>
          </cell>
          <cell r="F1371" t="str">
            <v/>
          </cell>
          <cell r="G1371" t="str">
            <v/>
          </cell>
          <cell r="H1371" t="str">
            <v/>
          </cell>
        </row>
        <row r="1372">
          <cell r="A1372" t="str">
            <v/>
          </cell>
          <cell r="B1372" t="str">
            <v/>
          </cell>
          <cell r="C1372" t="str">
            <v/>
          </cell>
          <cell r="D1372" t="str">
            <v/>
          </cell>
          <cell r="E1372" t="str">
            <v/>
          </cell>
          <cell r="F1372" t="str">
            <v/>
          </cell>
          <cell r="G1372" t="str">
            <v/>
          </cell>
          <cell r="H1372" t="str">
            <v/>
          </cell>
        </row>
        <row r="1373">
          <cell r="A1373" t="str">
            <v/>
          </cell>
          <cell r="B1373" t="str">
            <v/>
          </cell>
          <cell r="C1373" t="str">
            <v/>
          </cell>
          <cell r="D1373" t="str">
            <v/>
          </cell>
          <cell r="E1373" t="str">
            <v/>
          </cell>
          <cell r="F1373" t="str">
            <v/>
          </cell>
          <cell r="G1373" t="str">
            <v/>
          </cell>
          <cell r="H1373" t="str">
            <v/>
          </cell>
        </row>
        <row r="1374">
          <cell r="A1374" t="str">
            <v/>
          </cell>
          <cell r="B1374" t="str">
            <v/>
          </cell>
          <cell r="C1374" t="str">
            <v/>
          </cell>
          <cell r="D1374" t="str">
            <v/>
          </cell>
          <cell r="E1374" t="str">
            <v/>
          </cell>
          <cell r="F1374" t="str">
            <v/>
          </cell>
          <cell r="G1374" t="str">
            <v/>
          </cell>
          <cell r="H1374" t="str">
            <v/>
          </cell>
        </row>
        <row r="1375">
          <cell r="A1375" t="str">
            <v/>
          </cell>
          <cell r="B1375" t="str">
            <v/>
          </cell>
          <cell r="C1375" t="str">
            <v/>
          </cell>
          <cell r="D1375" t="str">
            <v/>
          </cell>
          <cell r="E1375" t="str">
            <v/>
          </cell>
          <cell r="F1375" t="str">
            <v/>
          </cell>
          <cell r="G1375" t="str">
            <v/>
          </cell>
          <cell r="H1375" t="str">
            <v/>
          </cell>
        </row>
        <row r="1376">
          <cell r="A1376" t="str">
            <v/>
          </cell>
          <cell r="B1376" t="str">
            <v/>
          </cell>
          <cell r="C1376" t="str">
            <v/>
          </cell>
          <cell r="D1376" t="str">
            <v/>
          </cell>
          <cell r="E1376" t="str">
            <v/>
          </cell>
          <cell r="F1376" t="str">
            <v/>
          </cell>
          <cell r="G1376" t="str">
            <v/>
          </cell>
          <cell r="H1376" t="str">
            <v/>
          </cell>
        </row>
        <row r="1377">
          <cell r="A1377" t="str">
            <v/>
          </cell>
          <cell r="B1377" t="str">
            <v/>
          </cell>
          <cell r="C1377" t="str">
            <v/>
          </cell>
          <cell r="D1377" t="str">
            <v/>
          </cell>
          <cell r="E1377" t="str">
            <v/>
          </cell>
          <cell r="F1377" t="str">
            <v/>
          </cell>
          <cell r="G1377" t="str">
            <v/>
          </cell>
          <cell r="H1377" t="str">
            <v/>
          </cell>
        </row>
        <row r="1378">
          <cell r="A1378" t="str">
            <v/>
          </cell>
          <cell r="B1378" t="str">
            <v/>
          </cell>
          <cell r="C1378" t="str">
            <v/>
          </cell>
          <cell r="D1378" t="str">
            <v/>
          </cell>
          <cell r="E1378" t="str">
            <v/>
          </cell>
          <cell r="F1378" t="str">
            <v/>
          </cell>
          <cell r="G1378" t="str">
            <v/>
          </cell>
          <cell r="H1378" t="str">
            <v/>
          </cell>
        </row>
        <row r="1379">
          <cell r="A1379" t="str">
            <v/>
          </cell>
          <cell r="B1379" t="str">
            <v/>
          </cell>
          <cell r="C1379" t="str">
            <v/>
          </cell>
          <cell r="D1379" t="str">
            <v/>
          </cell>
          <cell r="E1379" t="str">
            <v/>
          </cell>
          <cell r="F1379" t="str">
            <v/>
          </cell>
          <cell r="G1379" t="str">
            <v/>
          </cell>
          <cell r="H1379" t="str">
            <v/>
          </cell>
        </row>
        <row r="1380">
          <cell r="A1380" t="str">
            <v/>
          </cell>
          <cell r="B1380" t="str">
            <v/>
          </cell>
          <cell r="C1380" t="str">
            <v/>
          </cell>
          <cell r="D1380" t="str">
            <v/>
          </cell>
          <cell r="E1380" t="str">
            <v/>
          </cell>
          <cell r="F1380" t="str">
            <v/>
          </cell>
          <cell r="G1380" t="str">
            <v/>
          </cell>
          <cell r="H1380" t="str">
            <v/>
          </cell>
        </row>
        <row r="1381">
          <cell r="A1381" t="str">
            <v/>
          </cell>
          <cell r="B1381" t="str">
            <v/>
          </cell>
          <cell r="C1381" t="str">
            <v/>
          </cell>
          <cell r="D1381" t="str">
            <v/>
          </cell>
          <cell r="E1381" t="str">
            <v/>
          </cell>
          <cell r="F1381" t="str">
            <v/>
          </cell>
          <cell r="G1381" t="str">
            <v/>
          </cell>
          <cell r="H1381" t="str">
            <v/>
          </cell>
        </row>
        <row r="1382">
          <cell r="A1382" t="str">
            <v/>
          </cell>
          <cell r="B1382" t="str">
            <v/>
          </cell>
          <cell r="C1382" t="str">
            <v/>
          </cell>
          <cell r="D1382" t="str">
            <v/>
          </cell>
          <cell r="E1382" t="str">
            <v/>
          </cell>
          <cell r="F1382" t="str">
            <v/>
          </cell>
          <cell r="G1382" t="str">
            <v/>
          </cell>
          <cell r="H1382" t="str">
            <v/>
          </cell>
        </row>
        <row r="1383">
          <cell r="A1383" t="str">
            <v/>
          </cell>
          <cell r="B1383" t="str">
            <v/>
          </cell>
          <cell r="C1383" t="str">
            <v/>
          </cell>
          <cell r="D1383" t="str">
            <v/>
          </cell>
          <cell r="E1383" t="str">
            <v/>
          </cell>
          <cell r="F1383" t="str">
            <v/>
          </cell>
          <cell r="G1383" t="str">
            <v/>
          </cell>
          <cell r="H1383" t="str">
            <v/>
          </cell>
        </row>
        <row r="1384">
          <cell r="A1384" t="str">
            <v/>
          </cell>
          <cell r="B1384" t="str">
            <v/>
          </cell>
          <cell r="C1384" t="str">
            <v/>
          </cell>
          <cell r="D1384" t="str">
            <v/>
          </cell>
          <cell r="E1384" t="str">
            <v/>
          </cell>
          <cell r="F1384" t="str">
            <v/>
          </cell>
          <cell r="G1384" t="str">
            <v/>
          </cell>
          <cell r="H1384" t="str">
            <v/>
          </cell>
        </row>
        <row r="1385">
          <cell r="A1385" t="str">
            <v/>
          </cell>
          <cell r="B1385" t="str">
            <v/>
          </cell>
          <cell r="C1385" t="str">
            <v/>
          </cell>
          <cell r="D1385" t="str">
            <v/>
          </cell>
          <cell r="E1385" t="str">
            <v/>
          </cell>
          <cell r="F1385" t="str">
            <v/>
          </cell>
          <cell r="G1385" t="str">
            <v/>
          </cell>
          <cell r="H1385" t="str">
            <v/>
          </cell>
        </row>
        <row r="1386">
          <cell r="A1386" t="str">
            <v/>
          </cell>
          <cell r="B1386" t="str">
            <v/>
          </cell>
          <cell r="C1386" t="str">
            <v/>
          </cell>
          <cell r="D1386" t="str">
            <v/>
          </cell>
          <cell r="E1386" t="str">
            <v/>
          </cell>
          <cell r="F1386" t="str">
            <v/>
          </cell>
          <cell r="G1386" t="str">
            <v/>
          </cell>
          <cell r="H1386" t="str">
            <v/>
          </cell>
        </row>
        <row r="1387">
          <cell r="A1387" t="str">
            <v/>
          </cell>
          <cell r="B1387" t="str">
            <v/>
          </cell>
          <cell r="C1387" t="str">
            <v/>
          </cell>
          <cell r="D1387" t="str">
            <v/>
          </cell>
          <cell r="E1387" t="str">
            <v/>
          </cell>
          <cell r="F1387" t="str">
            <v/>
          </cell>
          <cell r="G1387" t="str">
            <v/>
          </cell>
          <cell r="H1387" t="str">
            <v/>
          </cell>
        </row>
        <row r="1388">
          <cell r="A1388" t="str">
            <v/>
          </cell>
          <cell r="B1388" t="str">
            <v/>
          </cell>
          <cell r="C1388" t="str">
            <v/>
          </cell>
          <cell r="D1388" t="str">
            <v/>
          </cell>
          <cell r="E1388" t="str">
            <v/>
          </cell>
          <cell r="F1388" t="str">
            <v/>
          </cell>
          <cell r="G1388" t="str">
            <v/>
          </cell>
          <cell r="H1388" t="str">
            <v/>
          </cell>
        </row>
        <row r="1389">
          <cell r="A1389" t="str">
            <v/>
          </cell>
          <cell r="B1389" t="str">
            <v/>
          </cell>
          <cell r="C1389" t="str">
            <v/>
          </cell>
          <cell r="D1389" t="str">
            <v/>
          </cell>
          <cell r="E1389" t="str">
            <v/>
          </cell>
          <cell r="F1389" t="str">
            <v/>
          </cell>
          <cell r="G1389" t="str">
            <v/>
          </cell>
          <cell r="H1389" t="str">
            <v/>
          </cell>
        </row>
        <row r="1390">
          <cell r="A1390" t="str">
            <v/>
          </cell>
          <cell r="B1390" t="str">
            <v/>
          </cell>
          <cell r="C1390" t="str">
            <v/>
          </cell>
          <cell r="D1390" t="str">
            <v/>
          </cell>
          <cell r="E1390" t="str">
            <v/>
          </cell>
          <cell r="F1390" t="str">
            <v/>
          </cell>
          <cell r="G1390" t="str">
            <v/>
          </cell>
          <cell r="H1390" t="str">
            <v/>
          </cell>
        </row>
        <row r="1391">
          <cell r="A1391" t="str">
            <v/>
          </cell>
          <cell r="B1391" t="str">
            <v/>
          </cell>
          <cell r="C1391" t="str">
            <v/>
          </cell>
          <cell r="D1391" t="str">
            <v/>
          </cell>
          <cell r="E1391" t="str">
            <v/>
          </cell>
          <cell r="F1391" t="str">
            <v/>
          </cell>
          <cell r="G1391" t="str">
            <v/>
          </cell>
          <cell r="H1391" t="str">
            <v/>
          </cell>
        </row>
        <row r="1392">
          <cell r="A1392" t="str">
            <v/>
          </cell>
          <cell r="B1392" t="str">
            <v/>
          </cell>
          <cell r="C1392" t="str">
            <v/>
          </cell>
          <cell r="D1392" t="str">
            <v/>
          </cell>
          <cell r="E1392" t="str">
            <v/>
          </cell>
          <cell r="F1392" t="str">
            <v/>
          </cell>
          <cell r="G1392" t="str">
            <v/>
          </cell>
          <cell r="H1392" t="str">
            <v/>
          </cell>
        </row>
        <row r="1393">
          <cell r="A1393" t="str">
            <v/>
          </cell>
          <cell r="B1393" t="str">
            <v/>
          </cell>
          <cell r="C1393" t="str">
            <v/>
          </cell>
          <cell r="D1393" t="str">
            <v/>
          </cell>
          <cell r="E1393" t="str">
            <v/>
          </cell>
          <cell r="F1393" t="str">
            <v/>
          </cell>
          <cell r="G1393" t="str">
            <v/>
          </cell>
          <cell r="H1393" t="str">
            <v/>
          </cell>
        </row>
        <row r="1394">
          <cell r="A1394" t="str">
            <v/>
          </cell>
          <cell r="B1394" t="str">
            <v/>
          </cell>
          <cell r="C1394" t="str">
            <v/>
          </cell>
          <cell r="D1394" t="str">
            <v/>
          </cell>
          <cell r="E1394" t="str">
            <v/>
          </cell>
          <cell r="F1394" t="str">
            <v/>
          </cell>
          <cell r="G1394" t="str">
            <v/>
          </cell>
          <cell r="H1394" t="str">
            <v/>
          </cell>
        </row>
        <row r="1395">
          <cell r="A1395" t="str">
            <v/>
          </cell>
          <cell r="B1395" t="str">
            <v/>
          </cell>
          <cell r="C1395" t="str">
            <v/>
          </cell>
          <cell r="D1395" t="str">
            <v/>
          </cell>
          <cell r="E1395" t="str">
            <v/>
          </cell>
          <cell r="F1395" t="str">
            <v/>
          </cell>
          <cell r="G1395" t="str">
            <v/>
          </cell>
          <cell r="H1395" t="str">
            <v/>
          </cell>
        </row>
        <row r="1396">
          <cell r="A1396" t="str">
            <v/>
          </cell>
          <cell r="B1396" t="str">
            <v/>
          </cell>
          <cell r="C1396" t="str">
            <v/>
          </cell>
          <cell r="D1396" t="str">
            <v/>
          </cell>
          <cell r="E1396" t="str">
            <v/>
          </cell>
          <cell r="F1396" t="str">
            <v/>
          </cell>
          <cell r="G1396" t="str">
            <v/>
          </cell>
          <cell r="H1396" t="str">
            <v/>
          </cell>
        </row>
        <row r="1397">
          <cell r="A1397" t="str">
            <v/>
          </cell>
          <cell r="B1397" t="str">
            <v/>
          </cell>
          <cell r="C1397" t="str">
            <v/>
          </cell>
          <cell r="D1397" t="str">
            <v/>
          </cell>
          <cell r="E1397" t="str">
            <v/>
          </cell>
          <cell r="F1397" t="str">
            <v/>
          </cell>
          <cell r="G1397" t="str">
            <v/>
          </cell>
          <cell r="H1397" t="str">
            <v/>
          </cell>
        </row>
        <row r="1398">
          <cell r="A1398" t="str">
            <v/>
          </cell>
          <cell r="B1398" t="str">
            <v/>
          </cell>
          <cell r="C1398" t="str">
            <v/>
          </cell>
          <cell r="D1398" t="str">
            <v/>
          </cell>
          <cell r="E1398" t="str">
            <v/>
          </cell>
          <cell r="F1398" t="str">
            <v/>
          </cell>
          <cell r="G1398" t="str">
            <v/>
          </cell>
          <cell r="H1398" t="str">
            <v/>
          </cell>
        </row>
        <row r="1399">
          <cell r="A1399" t="str">
            <v/>
          </cell>
          <cell r="B1399" t="str">
            <v/>
          </cell>
          <cell r="C1399" t="str">
            <v/>
          </cell>
          <cell r="D1399" t="str">
            <v/>
          </cell>
          <cell r="E1399" t="str">
            <v/>
          </cell>
          <cell r="F1399" t="str">
            <v/>
          </cell>
          <cell r="G1399" t="str">
            <v/>
          </cell>
          <cell r="H1399" t="str">
            <v/>
          </cell>
        </row>
        <row r="1400">
          <cell r="A1400" t="str">
            <v/>
          </cell>
          <cell r="B1400" t="str">
            <v/>
          </cell>
          <cell r="C1400" t="str">
            <v/>
          </cell>
          <cell r="D1400" t="str">
            <v/>
          </cell>
          <cell r="E1400" t="str">
            <v/>
          </cell>
          <cell r="F1400" t="str">
            <v/>
          </cell>
          <cell r="G1400" t="str">
            <v/>
          </cell>
          <cell r="H1400" t="str">
            <v/>
          </cell>
        </row>
        <row r="1401">
          <cell r="A1401" t="str">
            <v/>
          </cell>
          <cell r="B1401" t="str">
            <v/>
          </cell>
          <cell r="C1401" t="str">
            <v/>
          </cell>
          <cell r="D1401" t="str">
            <v/>
          </cell>
          <cell r="E1401" t="str">
            <v/>
          </cell>
          <cell r="F1401" t="str">
            <v/>
          </cell>
          <cell r="G1401" t="str">
            <v/>
          </cell>
          <cell r="H1401" t="str">
            <v/>
          </cell>
        </row>
        <row r="1402">
          <cell r="A1402" t="str">
            <v/>
          </cell>
          <cell r="B1402" t="str">
            <v/>
          </cell>
          <cell r="C1402" t="str">
            <v/>
          </cell>
          <cell r="D1402" t="str">
            <v/>
          </cell>
          <cell r="E1402" t="str">
            <v/>
          </cell>
          <cell r="F1402" t="str">
            <v/>
          </cell>
          <cell r="G1402" t="str">
            <v/>
          </cell>
          <cell r="H1402" t="str">
            <v/>
          </cell>
        </row>
        <row r="1403">
          <cell r="A1403" t="str">
            <v/>
          </cell>
          <cell r="B1403" t="str">
            <v/>
          </cell>
          <cell r="C1403" t="str">
            <v/>
          </cell>
          <cell r="D1403" t="str">
            <v/>
          </cell>
          <cell r="E1403" t="str">
            <v/>
          </cell>
          <cell r="F1403" t="str">
            <v/>
          </cell>
          <cell r="G1403" t="str">
            <v/>
          </cell>
          <cell r="H1403" t="str">
            <v/>
          </cell>
        </row>
        <row r="1404">
          <cell r="A1404" t="str">
            <v/>
          </cell>
          <cell r="B1404" t="str">
            <v/>
          </cell>
          <cell r="C1404" t="str">
            <v/>
          </cell>
          <cell r="D1404" t="str">
            <v/>
          </cell>
          <cell r="E1404" t="str">
            <v/>
          </cell>
          <cell r="F1404" t="str">
            <v/>
          </cell>
          <cell r="G1404" t="str">
            <v/>
          </cell>
          <cell r="H1404" t="str">
            <v/>
          </cell>
        </row>
        <row r="1405">
          <cell r="A1405" t="str">
            <v/>
          </cell>
          <cell r="B1405" t="str">
            <v/>
          </cell>
          <cell r="C1405" t="str">
            <v/>
          </cell>
          <cell r="D1405" t="str">
            <v/>
          </cell>
          <cell r="E1405" t="str">
            <v/>
          </cell>
          <cell r="F1405" t="str">
            <v/>
          </cell>
          <cell r="G1405" t="str">
            <v/>
          </cell>
          <cell r="H1405" t="str">
            <v/>
          </cell>
        </row>
        <row r="1406">
          <cell r="A1406" t="str">
            <v/>
          </cell>
          <cell r="B1406" t="str">
            <v/>
          </cell>
          <cell r="C1406" t="str">
            <v/>
          </cell>
          <cell r="D1406" t="str">
            <v/>
          </cell>
          <cell r="E1406" t="str">
            <v/>
          </cell>
          <cell r="F1406" t="str">
            <v/>
          </cell>
          <cell r="G1406" t="str">
            <v/>
          </cell>
          <cell r="H1406" t="str">
            <v/>
          </cell>
        </row>
        <row r="1407">
          <cell r="A1407" t="str">
            <v/>
          </cell>
          <cell r="B1407" t="str">
            <v/>
          </cell>
          <cell r="C1407" t="str">
            <v/>
          </cell>
          <cell r="D1407" t="str">
            <v/>
          </cell>
          <cell r="E1407" t="str">
            <v/>
          </cell>
          <cell r="F1407" t="str">
            <v/>
          </cell>
          <cell r="G1407" t="str">
            <v/>
          </cell>
          <cell r="H1407" t="str">
            <v/>
          </cell>
        </row>
        <row r="1408">
          <cell r="A1408" t="str">
            <v/>
          </cell>
          <cell r="B1408" t="str">
            <v/>
          </cell>
          <cell r="C1408" t="str">
            <v/>
          </cell>
          <cell r="D1408" t="str">
            <v/>
          </cell>
          <cell r="E1408" t="str">
            <v/>
          </cell>
          <cell r="F1408" t="str">
            <v/>
          </cell>
          <cell r="G1408" t="str">
            <v/>
          </cell>
          <cell r="H1408" t="str">
            <v/>
          </cell>
        </row>
        <row r="1409">
          <cell r="A1409" t="str">
            <v/>
          </cell>
          <cell r="B1409" t="str">
            <v/>
          </cell>
          <cell r="C1409" t="str">
            <v/>
          </cell>
          <cell r="D1409" t="str">
            <v/>
          </cell>
          <cell r="E1409" t="str">
            <v/>
          </cell>
          <cell r="F1409" t="str">
            <v/>
          </cell>
          <cell r="G1409" t="str">
            <v/>
          </cell>
          <cell r="H1409" t="str">
            <v/>
          </cell>
        </row>
        <row r="1410">
          <cell r="A1410" t="str">
            <v/>
          </cell>
          <cell r="B1410" t="str">
            <v/>
          </cell>
          <cell r="C1410" t="str">
            <v/>
          </cell>
          <cell r="D1410" t="str">
            <v/>
          </cell>
          <cell r="E1410" t="str">
            <v/>
          </cell>
          <cell r="F1410" t="str">
            <v/>
          </cell>
          <cell r="G1410" t="str">
            <v/>
          </cell>
          <cell r="H1410" t="str">
            <v/>
          </cell>
        </row>
        <row r="1411">
          <cell r="A1411" t="str">
            <v/>
          </cell>
          <cell r="B1411" t="str">
            <v/>
          </cell>
          <cell r="C1411" t="str">
            <v/>
          </cell>
          <cell r="D1411" t="str">
            <v/>
          </cell>
          <cell r="E1411" t="str">
            <v/>
          </cell>
          <cell r="F1411" t="str">
            <v/>
          </cell>
          <cell r="G1411" t="str">
            <v/>
          </cell>
          <cell r="H1411" t="str">
            <v/>
          </cell>
        </row>
        <row r="1412">
          <cell r="A1412" t="str">
            <v/>
          </cell>
          <cell r="B1412" t="str">
            <v/>
          </cell>
          <cell r="C1412" t="str">
            <v/>
          </cell>
          <cell r="D1412" t="str">
            <v/>
          </cell>
          <cell r="E1412" t="str">
            <v/>
          </cell>
          <cell r="F1412" t="str">
            <v/>
          </cell>
          <cell r="G1412" t="str">
            <v/>
          </cell>
          <cell r="H1412" t="str">
            <v/>
          </cell>
        </row>
        <row r="1413">
          <cell r="A1413" t="str">
            <v/>
          </cell>
          <cell r="B1413" t="str">
            <v/>
          </cell>
          <cell r="C1413" t="str">
            <v/>
          </cell>
          <cell r="D1413" t="str">
            <v/>
          </cell>
          <cell r="E1413" t="str">
            <v/>
          </cell>
          <cell r="F1413" t="str">
            <v/>
          </cell>
          <cell r="G1413" t="str">
            <v/>
          </cell>
          <cell r="H1413" t="str">
            <v/>
          </cell>
        </row>
        <row r="1414">
          <cell r="A1414" t="str">
            <v/>
          </cell>
          <cell r="B1414" t="str">
            <v/>
          </cell>
          <cell r="C1414" t="str">
            <v/>
          </cell>
          <cell r="D1414" t="str">
            <v/>
          </cell>
          <cell r="E1414" t="str">
            <v/>
          </cell>
          <cell r="F1414" t="str">
            <v/>
          </cell>
          <cell r="G1414" t="str">
            <v/>
          </cell>
          <cell r="H1414" t="str">
            <v/>
          </cell>
        </row>
        <row r="1415">
          <cell r="A1415" t="str">
            <v/>
          </cell>
          <cell r="B1415" t="str">
            <v/>
          </cell>
          <cell r="C1415" t="str">
            <v/>
          </cell>
          <cell r="D1415" t="str">
            <v/>
          </cell>
          <cell r="E1415" t="str">
            <v/>
          </cell>
          <cell r="F1415" t="str">
            <v/>
          </cell>
          <cell r="G1415" t="str">
            <v/>
          </cell>
          <cell r="H1415" t="str">
            <v/>
          </cell>
        </row>
        <row r="1416">
          <cell r="A1416" t="str">
            <v/>
          </cell>
          <cell r="B1416" t="str">
            <v/>
          </cell>
          <cell r="C1416" t="str">
            <v/>
          </cell>
          <cell r="D1416" t="str">
            <v/>
          </cell>
          <cell r="E1416" t="str">
            <v/>
          </cell>
          <cell r="F1416" t="str">
            <v/>
          </cell>
          <cell r="G1416" t="str">
            <v/>
          </cell>
          <cell r="H1416" t="str">
            <v/>
          </cell>
        </row>
        <row r="1417">
          <cell r="A1417" t="str">
            <v/>
          </cell>
          <cell r="B1417" t="str">
            <v/>
          </cell>
          <cell r="C1417" t="str">
            <v/>
          </cell>
          <cell r="D1417" t="str">
            <v/>
          </cell>
          <cell r="E1417" t="str">
            <v/>
          </cell>
          <cell r="F1417" t="str">
            <v/>
          </cell>
          <cell r="G1417" t="str">
            <v/>
          </cell>
          <cell r="H1417" t="str">
            <v/>
          </cell>
        </row>
        <row r="1418">
          <cell r="A1418" t="str">
            <v/>
          </cell>
          <cell r="B1418" t="str">
            <v/>
          </cell>
          <cell r="C1418" t="str">
            <v/>
          </cell>
          <cell r="D1418" t="str">
            <v/>
          </cell>
          <cell r="E1418" t="str">
            <v/>
          </cell>
          <cell r="F1418" t="str">
            <v/>
          </cell>
          <cell r="G1418" t="str">
            <v/>
          </cell>
          <cell r="H1418" t="str">
            <v/>
          </cell>
        </row>
        <row r="1419">
          <cell r="A1419" t="str">
            <v/>
          </cell>
          <cell r="B1419" t="str">
            <v/>
          </cell>
          <cell r="C1419" t="str">
            <v/>
          </cell>
          <cell r="D1419" t="str">
            <v/>
          </cell>
          <cell r="E1419" t="str">
            <v/>
          </cell>
          <cell r="F1419" t="str">
            <v/>
          </cell>
          <cell r="G1419" t="str">
            <v/>
          </cell>
          <cell r="H1419" t="str">
            <v/>
          </cell>
        </row>
        <row r="1420">
          <cell r="A1420" t="str">
            <v/>
          </cell>
          <cell r="B1420" t="str">
            <v/>
          </cell>
          <cell r="C1420" t="str">
            <v/>
          </cell>
          <cell r="D1420" t="str">
            <v/>
          </cell>
          <cell r="E1420" t="str">
            <v/>
          </cell>
          <cell r="F1420" t="str">
            <v/>
          </cell>
          <cell r="G1420" t="str">
            <v/>
          </cell>
          <cell r="H1420" t="str">
            <v/>
          </cell>
        </row>
        <row r="1421">
          <cell r="A1421" t="str">
            <v/>
          </cell>
          <cell r="B1421" t="str">
            <v/>
          </cell>
          <cell r="C1421" t="str">
            <v/>
          </cell>
          <cell r="D1421" t="str">
            <v/>
          </cell>
          <cell r="E1421" t="str">
            <v/>
          </cell>
          <cell r="F1421" t="str">
            <v/>
          </cell>
          <cell r="G1421" t="str">
            <v/>
          </cell>
          <cell r="H1421" t="str">
            <v/>
          </cell>
        </row>
        <row r="1422">
          <cell r="A1422" t="str">
            <v/>
          </cell>
          <cell r="B1422" t="str">
            <v/>
          </cell>
          <cell r="C1422" t="str">
            <v/>
          </cell>
          <cell r="D1422" t="str">
            <v/>
          </cell>
          <cell r="E1422" t="str">
            <v/>
          </cell>
          <cell r="F1422" t="str">
            <v/>
          </cell>
          <cell r="G1422" t="str">
            <v/>
          </cell>
          <cell r="H1422" t="str">
            <v/>
          </cell>
        </row>
        <row r="1423">
          <cell r="A1423" t="str">
            <v/>
          </cell>
          <cell r="B1423" t="str">
            <v/>
          </cell>
          <cell r="C1423" t="str">
            <v/>
          </cell>
          <cell r="D1423" t="str">
            <v/>
          </cell>
          <cell r="E1423" t="str">
            <v/>
          </cell>
          <cell r="F1423" t="str">
            <v/>
          </cell>
          <cell r="G1423" t="str">
            <v/>
          </cell>
          <cell r="H1423" t="str">
            <v/>
          </cell>
        </row>
        <row r="1424">
          <cell r="A1424" t="str">
            <v/>
          </cell>
          <cell r="B1424" t="str">
            <v/>
          </cell>
          <cell r="C1424" t="str">
            <v/>
          </cell>
          <cell r="D1424" t="str">
            <v/>
          </cell>
          <cell r="E1424" t="str">
            <v/>
          </cell>
          <cell r="F1424" t="str">
            <v/>
          </cell>
          <cell r="G1424" t="str">
            <v/>
          </cell>
          <cell r="H1424" t="str">
            <v/>
          </cell>
        </row>
        <row r="1425">
          <cell r="A1425" t="str">
            <v/>
          </cell>
          <cell r="B1425" t="str">
            <v/>
          </cell>
          <cell r="C1425" t="str">
            <v/>
          </cell>
          <cell r="D1425" t="str">
            <v/>
          </cell>
          <cell r="E1425" t="str">
            <v/>
          </cell>
          <cell r="F1425" t="str">
            <v/>
          </cell>
          <cell r="G1425" t="str">
            <v/>
          </cell>
          <cell r="H1425" t="str">
            <v/>
          </cell>
        </row>
        <row r="1426">
          <cell r="A1426" t="str">
            <v/>
          </cell>
          <cell r="B1426" t="str">
            <v/>
          </cell>
          <cell r="C1426" t="str">
            <v/>
          </cell>
          <cell r="D1426" t="str">
            <v/>
          </cell>
          <cell r="E1426" t="str">
            <v/>
          </cell>
          <cell r="F1426" t="str">
            <v/>
          </cell>
          <cell r="G1426" t="str">
            <v/>
          </cell>
          <cell r="H1426" t="str">
            <v/>
          </cell>
        </row>
        <row r="1427">
          <cell r="A1427" t="str">
            <v/>
          </cell>
          <cell r="B1427" t="str">
            <v/>
          </cell>
          <cell r="C1427" t="str">
            <v/>
          </cell>
          <cell r="D1427" t="str">
            <v/>
          </cell>
          <cell r="E1427" t="str">
            <v/>
          </cell>
          <cell r="F1427" t="str">
            <v/>
          </cell>
          <cell r="G1427" t="str">
            <v/>
          </cell>
          <cell r="H1427" t="str">
            <v/>
          </cell>
        </row>
        <row r="1428">
          <cell r="A1428" t="str">
            <v/>
          </cell>
          <cell r="B1428" t="str">
            <v/>
          </cell>
          <cell r="C1428" t="str">
            <v/>
          </cell>
          <cell r="D1428" t="str">
            <v/>
          </cell>
          <cell r="E1428" t="str">
            <v/>
          </cell>
          <cell r="F1428" t="str">
            <v/>
          </cell>
          <cell r="G1428" t="str">
            <v/>
          </cell>
          <cell r="H1428" t="str">
            <v/>
          </cell>
        </row>
        <row r="1429">
          <cell r="A1429" t="str">
            <v/>
          </cell>
          <cell r="B1429" t="str">
            <v/>
          </cell>
          <cell r="C1429" t="str">
            <v/>
          </cell>
          <cell r="D1429" t="str">
            <v/>
          </cell>
          <cell r="E1429" t="str">
            <v/>
          </cell>
          <cell r="F1429" t="str">
            <v/>
          </cell>
          <cell r="G1429" t="str">
            <v/>
          </cell>
          <cell r="H1429" t="str">
            <v/>
          </cell>
        </row>
        <row r="1430">
          <cell r="A1430" t="str">
            <v/>
          </cell>
          <cell r="B1430" t="str">
            <v/>
          </cell>
          <cell r="C1430" t="str">
            <v/>
          </cell>
          <cell r="D1430" t="str">
            <v/>
          </cell>
          <cell r="E1430" t="str">
            <v/>
          </cell>
          <cell r="F1430" t="str">
            <v/>
          </cell>
          <cell r="G1430" t="str">
            <v/>
          </cell>
          <cell r="H1430" t="str">
            <v/>
          </cell>
        </row>
        <row r="1431">
          <cell r="A1431" t="str">
            <v/>
          </cell>
          <cell r="B1431" t="str">
            <v/>
          </cell>
          <cell r="C1431" t="str">
            <v/>
          </cell>
          <cell r="D1431" t="str">
            <v/>
          </cell>
          <cell r="E1431" t="str">
            <v/>
          </cell>
          <cell r="F1431" t="str">
            <v/>
          </cell>
          <cell r="G1431" t="str">
            <v/>
          </cell>
          <cell r="H1431" t="str">
            <v/>
          </cell>
        </row>
        <row r="1432">
          <cell r="A1432" t="str">
            <v/>
          </cell>
          <cell r="B1432" t="str">
            <v/>
          </cell>
          <cell r="C1432" t="str">
            <v/>
          </cell>
          <cell r="D1432" t="str">
            <v/>
          </cell>
          <cell r="E1432" t="str">
            <v/>
          </cell>
          <cell r="F1432" t="str">
            <v/>
          </cell>
          <cell r="G1432" t="str">
            <v/>
          </cell>
          <cell r="H1432" t="str">
            <v/>
          </cell>
        </row>
        <row r="1433">
          <cell r="A1433" t="str">
            <v/>
          </cell>
          <cell r="B1433" t="str">
            <v/>
          </cell>
          <cell r="C1433" t="str">
            <v/>
          </cell>
          <cell r="D1433" t="str">
            <v/>
          </cell>
          <cell r="E1433" t="str">
            <v/>
          </cell>
          <cell r="F1433" t="str">
            <v/>
          </cell>
          <cell r="G1433" t="str">
            <v/>
          </cell>
          <cell r="H1433" t="str">
            <v/>
          </cell>
        </row>
        <row r="1434">
          <cell r="A1434" t="str">
            <v/>
          </cell>
          <cell r="B1434" t="str">
            <v/>
          </cell>
          <cell r="C1434" t="str">
            <v/>
          </cell>
          <cell r="D1434" t="str">
            <v/>
          </cell>
          <cell r="E1434" t="str">
            <v/>
          </cell>
          <cell r="F1434" t="str">
            <v/>
          </cell>
          <cell r="G1434" t="str">
            <v/>
          </cell>
          <cell r="H1434" t="str">
            <v/>
          </cell>
        </row>
        <row r="1435">
          <cell r="A1435" t="str">
            <v/>
          </cell>
          <cell r="B1435" t="str">
            <v/>
          </cell>
          <cell r="C1435" t="str">
            <v/>
          </cell>
          <cell r="D1435" t="str">
            <v/>
          </cell>
          <cell r="E1435" t="str">
            <v/>
          </cell>
          <cell r="F1435" t="str">
            <v/>
          </cell>
          <cell r="G1435" t="str">
            <v/>
          </cell>
          <cell r="H1435" t="str">
            <v/>
          </cell>
        </row>
        <row r="1436">
          <cell r="A1436" t="str">
            <v/>
          </cell>
          <cell r="B1436" t="str">
            <v/>
          </cell>
          <cell r="C1436" t="str">
            <v/>
          </cell>
          <cell r="D1436" t="str">
            <v/>
          </cell>
          <cell r="E1436" t="str">
            <v/>
          </cell>
          <cell r="F1436" t="str">
            <v/>
          </cell>
          <cell r="G1436" t="str">
            <v/>
          </cell>
          <cell r="H1436" t="str">
            <v/>
          </cell>
        </row>
        <row r="1437">
          <cell r="A1437" t="str">
            <v/>
          </cell>
          <cell r="B1437" t="str">
            <v/>
          </cell>
          <cell r="C1437" t="str">
            <v/>
          </cell>
          <cell r="D1437" t="str">
            <v/>
          </cell>
          <cell r="E1437" t="str">
            <v/>
          </cell>
          <cell r="F1437" t="str">
            <v/>
          </cell>
          <cell r="G1437" t="str">
            <v/>
          </cell>
          <cell r="H1437" t="str">
            <v/>
          </cell>
        </row>
        <row r="1438">
          <cell r="A1438" t="str">
            <v/>
          </cell>
          <cell r="B1438" t="str">
            <v/>
          </cell>
          <cell r="C1438" t="str">
            <v/>
          </cell>
          <cell r="D1438" t="str">
            <v/>
          </cell>
          <cell r="E1438" t="str">
            <v/>
          </cell>
          <cell r="F1438" t="str">
            <v/>
          </cell>
          <cell r="G1438" t="str">
            <v/>
          </cell>
          <cell r="H1438" t="str">
            <v/>
          </cell>
        </row>
        <row r="1439">
          <cell r="A1439" t="str">
            <v/>
          </cell>
          <cell r="B1439" t="str">
            <v/>
          </cell>
          <cell r="C1439" t="str">
            <v/>
          </cell>
          <cell r="D1439" t="str">
            <v/>
          </cell>
          <cell r="E1439" t="str">
            <v/>
          </cell>
          <cell r="F1439" t="str">
            <v/>
          </cell>
          <cell r="G1439" t="str">
            <v/>
          </cell>
          <cell r="H1439" t="str">
            <v/>
          </cell>
        </row>
        <row r="1440">
          <cell r="A1440" t="str">
            <v/>
          </cell>
          <cell r="B1440" t="str">
            <v/>
          </cell>
          <cell r="C1440" t="str">
            <v/>
          </cell>
          <cell r="D1440" t="str">
            <v/>
          </cell>
          <cell r="E1440" t="str">
            <v/>
          </cell>
          <cell r="F1440" t="str">
            <v/>
          </cell>
          <cell r="G1440" t="str">
            <v/>
          </cell>
          <cell r="H1440" t="str">
            <v/>
          </cell>
        </row>
        <row r="1441">
          <cell r="A1441" t="str">
            <v/>
          </cell>
          <cell r="B1441" t="str">
            <v/>
          </cell>
          <cell r="C1441" t="str">
            <v/>
          </cell>
          <cell r="D1441" t="str">
            <v/>
          </cell>
          <cell r="E1441" t="str">
            <v/>
          </cell>
          <cell r="F1441" t="str">
            <v/>
          </cell>
          <cell r="G1441" t="str">
            <v/>
          </cell>
          <cell r="H1441" t="str">
            <v/>
          </cell>
        </row>
        <row r="1442">
          <cell r="A1442" t="str">
            <v/>
          </cell>
          <cell r="B1442" t="str">
            <v/>
          </cell>
          <cell r="C1442" t="str">
            <v/>
          </cell>
          <cell r="D1442" t="str">
            <v/>
          </cell>
          <cell r="E1442" t="str">
            <v/>
          </cell>
          <cell r="F1442" t="str">
            <v/>
          </cell>
          <cell r="G1442" t="str">
            <v/>
          </cell>
          <cell r="H1442" t="str">
            <v/>
          </cell>
        </row>
        <row r="1443">
          <cell r="A1443" t="str">
            <v/>
          </cell>
          <cell r="B1443" t="str">
            <v/>
          </cell>
          <cell r="C1443" t="str">
            <v/>
          </cell>
          <cell r="D1443" t="str">
            <v/>
          </cell>
          <cell r="E1443" t="str">
            <v/>
          </cell>
          <cell r="F1443" t="str">
            <v/>
          </cell>
          <cell r="G1443" t="str">
            <v/>
          </cell>
          <cell r="H1443" t="str">
            <v/>
          </cell>
        </row>
        <row r="1444">
          <cell r="A1444" t="str">
            <v/>
          </cell>
          <cell r="B1444" t="str">
            <v/>
          </cell>
          <cell r="C1444" t="str">
            <v/>
          </cell>
          <cell r="D1444" t="str">
            <v/>
          </cell>
          <cell r="E1444" t="str">
            <v/>
          </cell>
          <cell r="F1444" t="str">
            <v/>
          </cell>
          <cell r="G1444" t="str">
            <v/>
          </cell>
          <cell r="H1444" t="str">
            <v/>
          </cell>
        </row>
        <row r="1445">
          <cell r="A1445" t="str">
            <v/>
          </cell>
          <cell r="B1445" t="str">
            <v/>
          </cell>
          <cell r="C1445" t="str">
            <v/>
          </cell>
          <cell r="D1445" t="str">
            <v/>
          </cell>
          <cell r="E1445" t="str">
            <v/>
          </cell>
          <cell r="F1445" t="str">
            <v/>
          </cell>
          <cell r="G1445" t="str">
            <v/>
          </cell>
          <cell r="H1445" t="str">
            <v/>
          </cell>
        </row>
        <row r="1446">
          <cell r="A1446" t="str">
            <v/>
          </cell>
          <cell r="B1446" t="str">
            <v/>
          </cell>
          <cell r="C1446" t="str">
            <v/>
          </cell>
          <cell r="D1446" t="str">
            <v/>
          </cell>
          <cell r="E1446" t="str">
            <v/>
          </cell>
          <cell r="F1446" t="str">
            <v/>
          </cell>
          <cell r="G1446" t="str">
            <v/>
          </cell>
          <cell r="H1446" t="str">
            <v/>
          </cell>
        </row>
        <row r="1447">
          <cell r="A1447" t="str">
            <v/>
          </cell>
          <cell r="B1447" t="str">
            <v/>
          </cell>
          <cell r="C1447" t="str">
            <v/>
          </cell>
          <cell r="D1447" t="str">
            <v/>
          </cell>
          <cell r="E1447" t="str">
            <v/>
          </cell>
          <cell r="F1447" t="str">
            <v/>
          </cell>
          <cell r="G1447" t="str">
            <v/>
          </cell>
          <cell r="H1447" t="str">
            <v/>
          </cell>
        </row>
        <row r="1448">
          <cell r="A1448" t="str">
            <v/>
          </cell>
          <cell r="B1448" t="str">
            <v/>
          </cell>
          <cell r="C1448" t="str">
            <v/>
          </cell>
          <cell r="D1448" t="str">
            <v/>
          </cell>
          <cell r="E1448" t="str">
            <v/>
          </cell>
          <cell r="F1448" t="str">
            <v/>
          </cell>
          <cell r="G1448" t="str">
            <v/>
          </cell>
          <cell r="H1448" t="str">
            <v/>
          </cell>
        </row>
        <row r="1449">
          <cell r="A1449" t="str">
            <v/>
          </cell>
          <cell r="B1449" t="str">
            <v/>
          </cell>
          <cell r="C1449" t="str">
            <v/>
          </cell>
          <cell r="D1449" t="str">
            <v/>
          </cell>
          <cell r="E1449" t="str">
            <v/>
          </cell>
          <cell r="F1449" t="str">
            <v/>
          </cell>
          <cell r="G1449" t="str">
            <v/>
          </cell>
          <cell r="H1449" t="str">
            <v/>
          </cell>
        </row>
        <row r="1450">
          <cell r="A1450" t="str">
            <v/>
          </cell>
          <cell r="B1450" t="str">
            <v/>
          </cell>
          <cell r="C1450" t="str">
            <v/>
          </cell>
          <cell r="D1450" t="str">
            <v/>
          </cell>
          <cell r="E1450" t="str">
            <v/>
          </cell>
          <cell r="F1450" t="str">
            <v/>
          </cell>
          <cell r="G1450" t="str">
            <v/>
          </cell>
          <cell r="H1450" t="str">
            <v/>
          </cell>
        </row>
        <row r="1451">
          <cell r="A1451" t="str">
            <v/>
          </cell>
          <cell r="B1451" t="str">
            <v/>
          </cell>
          <cell r="C1451" t="str">
            <v/>
          </cell>
          <cell r="D1451" t="str">
            <v/>
          </cell>
          <cell r="E1451" t="str">
            <v/>
          </cell>
          <cell r="F1451" t="str">
            <v/>
          </cell>
          <cell r="G1451" t="str">
            <v/>
          </cell>
          <cell r="H1451" t="str">
            <v/>
          </cell>
        </row>
        <row r="1452">
          <cell r="A1452" t="str">
            <v/>
          </cell>
          <cell r="B1452" t="str">
            <v/>
          </cell>
          <cell r="C1452" t="str">
            <v/>
          </cell>
          <cell r="D1452" t="str">
            <v/>
          </cell>
          <cell r="E1452" t="str">
            <v/>
          </cell>
          <cell r="F1452" t="str">
            <v/>
          </cell>
          <cell r="G1452" t="str">
            <v/>
          </cell>
          <cell r="H1452" t="str">
            <v/>
          </cell>
        </row>
        <row r="1453">
          <cell r="A1453" t="str">
            <v/>
          </cell>
          <cell r="B1453" t="str">
            <v/>
          </cell>
          <cell r="C1453" t="str">
            <v/>
          </cell>
          <cell r="D1453" t="str">
            <v/>
          </cell>
          <cell r="E1453" t="str">
            <v/>
          </cell>
          <cell r="F1453" t="str">
            <v/>
          </cell>
          <cell r="G1453" t="str">
            <v/>
          </cell>
          <cell r="H1453" t="str">
            <v/>
          </cell>
        </row>
        <row r="1454">
          <cell r="A1454" t="str">
            <v/>
          </cell>
          <cell r="B1454" t="str">
            <v/>
          </cell>
          <cell r="C1454" t="str">
            <v/>
          </cell>
          <cell r="D1454" t="str">
            <v/>
          </cell>
          <cell r="E1454" t="str">
            <v/>
          </cell>
          <cell r="F1454" t="str">
            <v/>
          </cell>
          <cell r="G1454" t="str">
            <v/>
          </cell>
          <cell r="H1454" t="str">
            <v/>
          </cell>
        </row>
        <row r="1455">
          <cell r="A1455" t="str">
            <v/>
          </cell>
          <cell r="B1455" t="str">
            <v/>
          </cell>
          <cell r="C1455" t="str">
            <v/>
          </cell>
          <cell r="D1455" t="str">
            <v/>
          </cell>
          <cell r="E1455" t="str">
            <v/>
          </cell>
          <cell r="F1455" t="str">
            <v/>
          </cell>
          <cell r="G1455" t="str">
            <v/>
          </cell>
          <cell r="H1455" t="str">
            <v/>
          </cell>
        </row>
        <row r="1456">
          <cell r="A1456" t="str">
            <v/>
          </cell>
          <cell r="B1456" t="str">
            <v/>
          </cell>
          <cell r="C1456" t="str">
            <v/>
          </cell>
          <cell r="D1456" t="str">
            <v/>
          </cell>
          <cell r="E1456" t="str">
            <v/>
          </cell>
          <cell r="F1456" t="str">
            <v/>
          </cell>
          <cell r="G1456" t="str">
            <v/>
          </cell>
          <cell r="H1456" t="str">
            <v/>
          </cell>
        </row>
        <row r="1457">
          <cell r="A1457" t="str">
            <v/>
          </cell>
          <cell r="B1457" t="str">
            <v/>
          </cell>
          <cell r="C1457" t="str">
            <v/>
          </cell>
          <cell r="D1457" t="str">
            <v/>
          </cell>
          <cell r="E1457" t="str">
            <v/>
          </cell>
          <cell r="F1457" t="str">
            <v/>
          </cell>
          <cell r="G1457" t="str">
            <v/>
          </cell>
          <cell r="H1457" t="str">
            <v/>
          </cell>
        </row>
        <row r="1458">
          <cell r="A1458" t="str">
            <v/>
          </cell>
          <cell r="B1458" t="str">
            <v/>
          </cell>
          <cell r="C1458" t="str">
            <v/>
          </cell>
          <cell r="D1458" t="str">
            <v/>
          </cell>
          <cell r="E1458" t="str">
            <v/>
          </cell>
          <cell r="F1458" t="str">
            <v/>
          </cell>
          <cell r="G1458" t="str">
            <v/>
          </cell>
          <cell r="H1458" t="str">
            <v/>
          </cell>
        </row>
        <row r="1459">
          <cell r="A1459" t="str">
            <v/>
          </cell>
          <cell r="B1459" t="str">
            <v/>
          </cell>
          <cell r="C1459" t="str">
            <v/>
          </cell>
          <cell r="D1459" t="str">
            <v/>
          </cell>
          <cell r="E1459" t="str">
            <v/>
          </cell>
          <cell r="F1459" t="str">
            <v/>
          </cell>
          <cell r="G1459" t="str">
            <v/>
          </cell>
          <cell r="H1459" t="str">
            <v/>
          </cell>
        </row>
        <row r="1460">
          <cell r="A1460" t="str">
            <v/>
          </cell>
          <cell r="B1460" t="str">
            <v/>
          </cell>
          <cell r="C1460" t="str">
            <v/>
          </cell>
          <cell r="D1460" t="str">
            <v/>
          </cell>
          <cell r="E1460" t="str">
            <v/>
          </cell>
          <cell r="F1460" t="str">
            <v/>
          </cell>
          <cell r="G1460" t="str">
            <v/>
          </cell>
          <cell r="H1460" t="str">
            <v/>
          </cell>
        </row>
        <row r="1461">
          <cell r="A1461" t="str">
            <v/>
          </cell>
          <cell r="B1461" t="str">
            <v/>
          </cell>
          <cell r="C1461" t="str">
            <v/>
          </cell>
          <cell r="D1461" t="str">
            <v/>
          </cell>
          <cell r="E1461" t="str">
            <v/>
          </cell>
          <cell r="F1461" t="str">
            <v/>
          </cell>
          <cell r="G1461" t="str">
            <v/>
          </cell>
          <cell r="H1461" t="str">
            <v/>
          </cell>
        </row>
        <row r="1462">
          <cell r="A1462" t="str">
            <v/>
          </cell>
          <cell r="B1462" t="str">
            <v/>
          </cell>
          <cell r="C1462" t="str">
            <v/>
          </cell>
          <cell r="D1462" t="str">
            <v/>
          </cell>
          <cell r="E1462" t="str">
            <v/>
          </cell>
          <cell r="F1462" t="str">
            <v/>
          </cell>
          <cell r="G1462" t="str">
            <v/>
          </cell>
          <cell r="H1462" t="str">
            <v/>
          </cell>
        </row>
        <row r="1463">
          <cell r="A1463" t="str">
            <v/>
          </cell>
          <cell r="B1463" t="str">
            <v/>
          </cell>
          <cell r="C1463" t="str">
            <v/>
          </cell>
          <cell r="D1463" t="str">
            <v/>
          </cell>
          <cell r="E1463" t="str">
            <v/>
          </cell>
          <cell r="F1463" t="str">
            <v/>
          </cell>
          <cell r="G1463" t="str">
            <v/>
          </cell>
          <cell r="H1463" t="str">
            <v/>
          </cell>
        </row>
        <row r="1464">
          <cell r="A1464" t="str">
            <v/>
          </cell>
          <cell r="B1464" t="str">
            <v/>
          </cell>
          <cell r="C1464" t="str">
            <v/>
          </cell>
          <cell r="D1464" t="str">
            <v/>
          </cell>
          <cell r="E1464" t="str">
            <v/>
          </cell>
          <cell r="F1464" t="str">
            <v/>
          </cell>
          <cell r="G1464" t="str">
            <v/>
          </cell>
          <cell r="H1464" t="str">
            <v/>
          </cell>
        </row>
        <row r="1465">
          <cell r="A1465" t="str">
            <v/>
          </cell>
          <cell r="B1465" t="str">
            <v/>
          </cell>
          <cell r="C1465" t="str">
            <v/>
          </cell>
          <cell r="D1465" t="str">
            <v/>
          </cell>
          <cell r="E1465" t="str">
            <v/>
          </cell>
          <cell r="F1465" t="str">
            <v/>
          </cell>
          <cell r="G1465" t="str">
            <v/>
          </cell>
          <cell r="H1465" t="str">
            <v/>
          </cell>
        </row>
        <row r="1466">
          <cell r="A1466" t="str">
            <v/>
          </cell>
          <cell r="B1466" t="str">
            <v/>
          </cell>
          <cell r="C1466" t="str">
            <v/>
          </cell>
          <cell r="D1466" t="str">
            <v/>
          </cell>
          <cell r="E1466" t="str">
            <v/>
          </cell>
          <cell r="F1466" t="str">
            <v/>
          </cell>
          <cell r="G1466" t="str">
            <v/>
          </cell>
          <cell r="H1466" t="str">
            <v/>
          </cell>
        </row>
        <row r="1467">
          <cell r="A1467" t="str">
            <v/>
          </cell>
          <cell r="B1467" t="str">
            <v/>
          </cell>
          <cell r="C1467" t="str">
            <v/>
          </cell>
          <cell r="D1467" t="str">
            <v/>
          </cell>
          <cell r="E1467" t="str">
            <v/>
          </cell>
          <cell r="F1467" t="str">
            <v/>
          </cell>
          <cell r="G1467" t="str">
            <v/>
          </cell>
          <cell r="H1467" t="str">
            <v/>
          </cell>
        </row>
        <row r="1468">
          <cell r="A1468" t="str">
            <v/>
          </cell>
          <cell r="B1468" t="str">
            <v/>
          </cell>
          <cell r="C1468" t="str">
            <v/>
          </cell>
          <cell r="D1468" t="str">
            <v/>
          </cell>
          <cell r="E1468" t="str">
            <v/>
          </cell>
          <cell r="F1468" t="str">
            <v/>
          </cell>
          <cell r="G1468" t="str">
            <v/>
          </cell>
          <cell r="H1468" t="str">
            <v/>
          </cell>
        </row>
        <row r="1469">
          <cell r="A1469" t="str">
            <v/>
          </cell>
          <cell r="B1469" t="str">
            <v/>
          </cell>
          <cell r="C1469" t="str">
            <v/>
          </cell>
          <cell r="D1469" t="str">
            <v/>
          </cell>
          <cell r="E1469" t="str">
            <v/>
          </cell>
          <cell r="F1469" t="str">
            <v/>
          </cell>
          <cell r="G1469" t="str">
            <v/>
          </cell>
          <cell r="H1469" t="str">
            <v/>
          </cell>
        </row>
        <row r="1470">
          <cell r="A1470" t="str">
            <v/>
          </cell>
          <cell r="B1470" t="str">
            <v/>
          </cell>
          <cell r="C1470" t="str">
            <v/>
          </cell>
          <cell r="D1470" t="str">
            <v/>
          </cell>
          <cell r="E1470" t="str">
            <v/>
          </cell>
          <cell r="F1470" t="str">
            <v/>
          </cell>
          <cell r="G1470" t="str">
            <v/>
          </cell>
          <cell r="H1470" t="str">
            <v/>
          </cell>
        </row>
        <row r="1471">
          <cell r="A1471" t="str">
            <v/>
          </cell>
          <cell r="B1471" t="str">
            <v/>
          </cell>
          <cell r="C1471" t="str">
            <v/>
          </cell>
          <cell r="D1471" t="str">
            <v/>
          </cell>
          <cell r="E1471" t="str">
            <v/>
          </cell>
          <cell r="F1471" t="str">
            <v/>
          </cell>
          <cell r="G1471" t="str">
            <v/>
          </cell>
          <cell r="H1471" t="str">
            <v/>
          </cell>
        </row>
        <row r="1472">
          <cell r="A1472" t="str">
            <v/>
          </cell>
          <cell r="B1472" t="str">
            <v/>
          </cell>
          <cell r="C1472" t="str">
            <v/>
          </cell>
          <cell r="D1472" t="str">
            <v/>
          </cell>
          <cell r="E1472" t="str">
            <v/>
          </cell>
          <cell r="F1472" t="str">
            <v/>
          </cell>
          <cell r="G1472" t="str">
            <v/>
          </cell>
          <cell r="H1472" t="str">
            <v/>
          </cell>
        </row>
        <row r="1473">
          <cell r="A1473" t="str">
            <v/>
          </cell>
          <cell r="B1473" t="str">
            <v/>
          </cell>
          <cell r="C1473" t="str">
            <v/>
          </cell>
          <cell r="D1473" t="str">
            <v/>
          </cell>
          <cell r="E1473" t="str">
            <v/>
          </cell>
          <cell r="F1473" t="str">
            <v/>
          </cell>
          <cell r="G1473" t="str">
            <v/>
          </cell>
          <cell r="H1473" t="str">
            <v/>
          </cell>
        </row>
        <row r="1474">
          <cell r="A1474" t="str">
            <v/>
          </cell>
          <cell r="B1474" t="str">
            <v/>
          </cell>
          <cell r="C1474" t="str">
            <v/>
          </cell>
          <cell r="D1474" t="str">
            <v/>
          </cell>
          <cell r="E1474" t="str">
            <v/>
          </cell>
          <cell r="F1474" t="str">
            <v/>
          </cell>
          <cell r="G1474" t="str">
            <v/>
          </cell>
          <cell r="H1474" t="str">
            <v/>
          </cell>
        </row>
        <row r="1475">
          <cell r="A1475" t="str">
            <v/>
          </cell>
          <cell r="B1475" t="str">
            <v/>
          </cell>
          <cell r="C1475" t="str">
            <v/>
          </cell>
          <cell r="D1475" t="str">
            <v/>
          </cell>
          <cell r="E1475" t="str">
            <v/>
          </cell>
          <cell r="F1475" t="str">
            <v/>
          </cell>
          <cell r="G1475" t="str">
            <v/>
          </cell>
          <cell r="H1475" t="str">
            <v/>
          </cell>
        </row>
        <row r="1476">
          <cell r="A1476" t="str">
            <v/>
          </cell>
          <cell r="B1476" t="str">
            <v/>
          </cell>
          <cell r="C1476" t="str">
            <v/>
          </cell>
          <cell r="D1476" t="str">
            <v/>
          </cell>
          <cell r="E1476" t="str">
            <v/>
          </cell>
          <cell r="F1476" t="str">
            <v/>
          </cell>
          <cell r="G1476" t="str">
            <v/>
          </cell>
          <cell r="H1476" t="str">
            <v/>
          </cell>
        </row>
        <row r="1477">
          <cell r="A1477" t="str">
            <v/>
          </cell>
          <cell r="B1477" t="str">
            <v/>
          </cell>
          <cell r="C1477" t="str">
            <v/>
          </cell>
          <cell r="D1477" t="str">
            <v/>
          </cell>
          <cell r="E1477" t="str">
            <v/>
          </cell>
          <cell r="F1477" t="str">
            <v/>
          </cell>
          <cell r="G1477" t="str">
            <v/>
          </cell>
          <cell r="H1477" t="str">
            <v/>
          </cell>
        </row>
        <row r="1478">
          <cell r="A1478" t="str">
            <v/>
          </cell>
          <cell r="B1478" t="str">
            <v/>
          </cell>
          <cell r="C1478" t="str">
            <v/>
          </cell>
          <cell r="D1478" t="str">
            <v/>
          </cell>
          <cell r="E1478" t="str">
            <v/>
          </cell>
          <cell r="F1478" t="str">
            <v/>
          </cell>
          <cell r="G1478" t="str">
            <v/>
          </cell>
          <cell r="H1478" t="str">
            <v/>
          </cell>
        </row>
        <row r="1479">
          <cell r="A1479" t="str">
            <v/>
          </cell>
          <cell r="B1479" t="str">
            <v/>
          </cell>
          <cell r="C1479" t="str">
            <v/>
          </cell>
          <cell r="D1479" t="str">
            <v/>
          </cell>
          <cell r="E1479" t="str">
            <v/>
          </cell>
          <cell r="F1479" t="str">
            <v/>
          </cell>
          <cell r="G1479" t="str">
            <v/>
          </cell>
          <cell r="H1479" t="str">
            <v/>
          </cell>
        </row>
        <row r="1480">
          <cell r="A1480" t="str">
            <v/>
          </cell>
          <cell r="B1480" t="str">
            <v/>
          </cell>
          <cell r="C1480" t="str">
            <v/>
          </cell>
          <cell r="D1480" t="str">
            <v/>
          </cell>
          <cell r="E1480" t="str">
            <v/>
          </cell>
          <cell r="F1480" t="str">
            <v/>
          </cell>
          <cell r="G1480" t="str">
            <v/>
          </cell>
          <cell r="H1480" t="str">
            <v/>
          </cell>
        </row>
        <row r="1481">
          <cell r="A1481" t="str">
            <v/>
          </cell>
          <cell r="B1481" t="str">
            <v/>
          </cell>
          <cell r="C1481" t="str">
            <v/>
          </cell>
          <cell r="D1481" t="str">
            <v/>
          </cell>
          <cell r="E1481" t="str">
            <v/>
          </cell>
          <cell r="F1481" t="str">
            <v/>
          </cell>
          <cell r="G1481" t="str">
            <v/>
          </cell>
          <cell r="H1481" t="str">
            <v/>
          </cell>
        </row>
        <row r="1482">
          <cell r="A1482" t="str">
            <v/>
          </cell>
          <cell r="B1482" t="str">
            <v/>
          </cell>
          <cell r="C1482" t="str">
            <v/>
          </cell>
          <cell r="D1482" t="str">
            <v/>
          </cell>
          <cell r="E1482" t="str">
            <v/>
          </cell>
          <cell r="F1482" t="str">
            <v/>
          </cell>
          <cell r="G1482" t="str">
            <v/>
          </cell>
          <cell r="H1482" t="str">
            <v/>
          </cell>
        </row>
        <row r="1483">
          <cell r="A1483" t="str">
            <v/>
          </cell>
          <cell r="B1483" t="str">
            <v/>
          </cell>
          <cell r="C1483" t="str">
            <v/>
          </cell>
          <cell r="D1483" t="str">
            <v/>
          </cell>
          <cell r="E1483" t="str">
            <v/>
          </cell>
          <cell r="F1483" t="str">
            <v/>
          </cell>
          <cell r="G1483" t="str">
            <v/>
          </cell>
          <cell r="H1483" t="str">
            <v/>
          </cell>
        </row>
        <row r="1484">
          <cell r="A1484" t="str">
            <v/>
          </cell>
          <cell r="B1484" t="str">
            <v/>
          </cell>
          <cell r="C1484" t="str">
            <v/>
          </cell>
          <cell r="D1484" t="str">
            <v/>
          </cell>
          <cell r="E1484" t="str">
            <v/>
          </cell>
          <cell r="F1484" t="str">
            <v/>
          </cell>
          <cell r="G1484" t="str">
            <v/>
          </cell>
          <cell r="H1484" t="str">
            <v/>
          </cell>
        </row>
        <row r="1485">
          <cell r="A1485" t="str">
            <v/>
          </cell>
          <cell r="B1485" t="str">
            <v/>
          </cell>
          <cell r="C1485" t="str">
            <v/>
          </cell>
          <cell r="D1485" t="str">
            <v/>
          </cell>
          <cell r="E1485" t="str">
            <v/>
          </cell>
          <cell r="F1485" t="str">
            <v/>
          </cell>
          <cell r="G1485" t="str">
            <v/>
          </cell>
          <cell r="H1485" t="str">
            <v/>
          </cell>
        </row>
        <row r="1486">
          <cell r="A1486" t="str">
            <v/>
          </cell>
          <cell r="B1486" t="str">
            <v/>
          </cell>
          <cell r="C1486" t="str">
            <v/>
          </cell>
          <cell r="D1486" t="str">
            <v/>
          </cell>
          <cell r="E1486" t="str">
            <v/>
          </cell>
          <cell r="F1486" t="str">
            <v/>
          </cell>
          <cell r="G1486" t="str">
            <v/>
          </cell>
          <cell r="H1486" t="str">
            <v/>
          </cell>
        </row>
        <row r="1487">
          <cell r="A1487" t="str">
            <v/>
          </cell>
          <cell r="B1487" t="str">
            <v/>
          </cell>
          <cell r="C1487" t="str">
            <v/>
          </cell>
          <cell r="D1487" t="str">
            <v/>
          </cell>
          <cell r="E1487" t="str">
            <v/>
          </cell>
          <cell r="F1487" t="str">
            <v/>
          </cell>
          <cell r="G1487" t="str">
            <v/>
          </cell>
          <cell r="H1487" t="str">
            <v/>
          </cell>
        </row>
        <row r="1488">
          <cell r="A1488" t="str">
            <v/>
          </cell>
          <cell r="B1488" t="str">
            <v/>
          </cell>
          <cell r="C1488" t="str">
            <v/>
          </cell>
          <cell r="D1488" t="str">
            <v/>
          </cell>
          <cell r="E1488" t="str">
            <v/>
          </cell>
          <cell r="F1488" t="str">
            <v/>
          </cell>
          <cell r="G1488" t="str">
            <v/>
          </cell>
          <cell r="H1488" t="str">
            <v/>
          </cell>
        </row>
        <row r="1489">
          <cell r="A1489" t="str">
            <v/>
          </cell>
          <cell r="B1489" t="str">
            <v/>
          </cell>
          <cell r="C1489" t="str">
            <v/>
          </cell>
          <cell r="D1489" t="str">
            <v/>
          </cell>
          <cell r="E1489" t="str">
            <v/>
          </cell>
          <cell r="F1489" t="str">
            <v/>
          </cell>
          <cell r="G1489" t="str">
            <v/>
          </cell>
          <cell r="H1489" t="str">
            <v/>
          </cell>
        </row>
        <row r="1490">
          <cell r="A1490" t="str">
            <v/>
          </cell>
          <cell r="B1490" t="str">
            <v/>
          </cell>
          <cell r="C1490" t="str">
            <v/>
          </cell>
          <cell r="D1490" t="str">
            <v/>
          </cell>
          <cell r="E1490" t="str">
            <v/>
          </cell>
          <cell r="F1490" t="str">
            <v/>
          </cell>
          <cell r="G1490" t="str">
            <v/>
          </cell>
          <cell r="H1490" t="str">
            <v/>
          </cell>
        </row>
        <row r="1491">
          <cell r="A1491" t="str">
            <v/>
          </cell>
          <cell r="B1491" t="str">
            <v/>
          </cell>
          <cell r="C1491" t="str">
            <v/>
          </cell>
          <cell r="D1491" t="str">
            <v/>
          </cell>
          <cell r="E1491" t="str">
            <v/>
          </cell>
          <cell r="F1491" t="str">
            <v/>
          </cell>
          <cell r="G1491" t="str">
            <v/>
          </cell>
          <cell r="H1491" t="str">
            <v/>
          </cell>
        </row>
        <row r="1492">
          <cell r="A1492" t="str">
            <v/>
          </cell>
          <cell r="B1492" t="str">
            <v/>
          </cell>
          <cell r="C1492" t="str">
            <v/>
          </cell>
          <cell r="D1492" t="str">
            <v/>
          </cell>
          <cell r="E1492" t="str">
            <v/>
          </cell>
          <cell r="F1492" t="str">
            <v/>
          </cell>
          <cell r="G1492" t="str">
            <v/>
          </cell>
          <cell r="H1492" t="str">
            <v/>
          </cell>
        </row>
        <row r="1493">
          <cell r="A1493" t="str">
            <v/>
          </cell>
          <cell r="B1493" t="str">
            <v/>
          </cell>
          <cell r="C1493" t="str">
            <v/>
          </cell>
          <cell r="D1493" t="str">
            <v/>
          </cell>
          <cell r="E1493" t="str">
            <v/>
          </cell>
          <cell r="F1493" t="str">
            <v/>
          </cell>
          <cell r="G1493" t="str">
            <v/>
          </cell>
          <cell r="H1493" t="str">
            <v/>
          </cell>
        </row>
        <row r="1494">
          <cell r="A1494" t="str">
            <v/>
          </cell>
          <cell r="B1494" t="str">
            <v/>
          </cell>
          <cell r="C1494" t="str">
            <v/>
          </cell>
          <cell r="D1494" t="str">
            <v/>
          </cell>
          <cell r="E1494" t="str">
            <v/>
          </cell>
          <cell r="F1494" t="str">
            <v/>
          </cell>
          <cell r="G1494" t="str">
            <v/>
          </cell>
          <cell r="H1494" t="str">
            <v/>
          </cell>
        </row>
        <row r="1495">
          <cell r="A1495" t="str">
            <v/>
          </cell>
          <cell r="B1495" t="str">
            <v/>
          </cell>
          <cell r="C1495" t="str">
            <v/>
          </cell>
          <cell r="D1495" t="str">
            <v/>
          </cell>
          <cell r="E1495" t="str">
            <v/>
          </cell>
          <cell r="F1495" t="str">
            <v/>
          </cell>
          <cell r="G1495" t="str">
            <v/>
          </cell>
          <cell r="H1495" t="str">
            <v/>
          </cell>
        </row>
        <row r="1496">
          <cell r="A1496" t="str">
            <v/>
          </cell>
          <cell r="B1496" t="str">
            <v/>
          </cell>
          <cell r="C1496" t="str">
            <v/>
          </cell>
          <cell r="D1496" t="str">
            <v/>
          </cell>
          <cell r="E1496" t="str">
            <v/>
          </cell>
          <cell r="F1496" t="str">
            <v/>
          </cell>
          <cell r="G1496" t="str">
            <v/>
          </cell>
          <cell r="H1496" t="str">
            <v/>
          </cell>
        </row>
        <row r="1497">
          <cell r="A1497" t="str">
            <v/>
          </cell>
          <cell r="B1497" t="str">
            <v/>
          </cell>
          <cell r="C1497" t="str">
            <v/>
          </cell>
          <cell r="D1497" t="str">
            <v/>
          </cell>
          <cell r="E1497" t="str">
            <v/>
          </cell>
          <cell r="F1497" t="str">
            <v/>
          </cell>
          <cell r="G1497" t="str">
            <v/>
          </cell>
          <cell r="H1497" t="str">
            <v/>
          </cell>
        </row>
        <row r="1498">
          <cell r="A1498" t="str">
            <v/>
          </cell>
          <cell r="B1498" t="str">
            <v/>
          </cell>
          <cell r="C1498" t="str">
            <v/>
          </cell>
          <cell r="D1498" t="str">
            <v/>
          </cell>
          <cell r="E1498" t="str">
            <v/>
          </cell>
          <cell r="F1498" t="str">
            <v/>
          </cell>
          <cell r="G1498" t="str">
            <v/>
          </cell>
          <cell r="H1498" t="str">
            <v/>
          </cell>
        </row>
        <row r="1499">
          <cell r="A1499" t="str">
            <v/>
          </cell>
          <cell r="B1499" t="str">
            <v/>
          </cell>
          <cell r="C1499" t="str">
            <v/>
          </cell>
          <cell r="D1499" t="str">
            <v/>
          </cell>
          <cell r="E1499" t="str">
            <v/>
          </cell>
          <cell r="F1499" t="str">
            <v/>
          </cell>
          <cell r="G1499" t="str">
            <v/>
          </cell>
          <cell r="H1499" t="str">
            <v/>
          </cell>
        </row>
        <row r="1500">
          <cell r="A1500" t="str">
            <v/>
          </cell>
          <cell r="B1500" t="str">
            <v/>
          </cell>
          <cell r="C1500" t="str">
            <v/>
          </cell>
          <cell r="D1500" t="str">
            <v/>
          </cell>
          <cell r="E1500" t="str">
            <v/>
          </cell>
          <cell r="F1500" t="str">
            <v/>
          </cell>
          <cell r="G1500" t="str">
            <v/>
          </cell>
          <cell r="H1500" t="str">
            <v/>
          </cell>
        </row>
        <row r="1501">
          <cell r="A1501" t="str">
            <v/>
          </cell>
          <cell r="B1501" t="str">
            <v/>
          </cell>
          <cell r="C1501" t="str">
            <v/>
          </cell>
          <cell r="D1501" t="str">
            <v/>
          </cell>
          <cell r="E1501" t="str">
            <v/>
          </cell>
          <cell r="F1501" t="str">
            <v/>
          </cell>
          <cell r="G1501" t="str">
            <v/>
          </cell>
          <cell r="H1501" t="str">
            <v/>
          </cell>
        </row>
        <row r="1502">
          <cell r="A1502" t="str">
            <v/>
          </cell>
          <cell r="B1502" t="str">
            <v/>
          </cell>
          <cell r="C1502" t="str">
            <v/>
          </cell>
          <cell r="D1502" t="str">
            <v/>
          </cell>
          <cell r="E1502" t="str">
            <v/>
          </cell>
          <cell r="F1502" t="str">
            <v/>
          </cell>
          <cell r="G1502" t="str">
            <v/>
          </cell>
          <cell r="H1502" t="str">
            <v/>
          </cell>
        </row>
        <row r="1503">
          <cell r="A1503" t="str">
            <v/>
          </cell>
          <cell r="B1503" t="str">
            <v/>
          </cell>
          <cell r="C1503" t="str">
            <v/>
          </cell>
          <cell r="D1503" t="str">
            <v/>
          </cell>
          <cell r="E1503" t="str">
            <v/>
          </cell>
          <cell r="F1503" t="str">
            <v/>
          </cell>
          <cell r="G1503" t="str">
            <v/>
          </cell>
          <cell r="H1503" t="str">
            <v/>
          </cell>
        </row>
        <row r="1504">
          <cell r="A1504" t="str">
            <v/>
          </cell>
          <cell r="B1504" t="str">
            <v/>
          </cell>
          <cell r="C1504" t="str">
            <v/>
          </cell>
          <cell r="D1504" t="str">
            <v/>
          </cell>
          <cell r="E1504" t="str">
            <v/>
          </cell>
          <cell r="F1504" t="str">
            <v/>
          </cell>
          <cell r="G1504" t="str">
            <v/>
          </cell>
          <cell r="H1504" t="str">
            <v/>
          </cell>
        </row>
        <row r="1505">
          <cell r="A1505" t="str">
            <v/>
          </cell>
          <cell r="B1505" t="str">
            <v/>
          </cell>
          <cell r="C1505" t="str">
            <v/>
          </cell>
          <cell r="D1505" t="str">
            <v/>
          </cell>
          <cell r="E1505" t="str">
            <v/>
          </cell>
          <cell r="F1505" t="str">
            <v/>
          </cell>
          <cell r="G1505" t="str">
            <v/>
          </cell>
          <cell r="H1505" t="str">
            <v/>
          </cell>
        </row>
        <row r="1506">
          <cell r="A1506" t="str">
            <v/>
          </cell>
          <cell r="B1506" t="str">
            <v/>
          </cell>
          <cell r="C1506" t="str">
            <v/>
          </cell>
          <cell r="D1506" t="str">
            <v/>
          </cell>
          <cell r="E1506" t="str">
            <v/>
          </cell>
          <cell r="F1506" t="str">
            <v/>
          </cell>
          <cell r="G1506" t="str">
            <v/>
          </cell>
          <cell r="H1506" t="str">
            <v/>
          </cell>
        </row>
        <row r="1507">
          <cell r="A1507" t="str">
            <v/>
          </cell>
          <cell r="B1507" t="str">
            <v/>
          </cell>
          <cell r="C1507" t="str">
            <v/>
          </cell>
          <cell r="D1507" t="str">
            <v/>
          </cell>
          <cell r="E1507" t="str">
            <v/>
          </cell>
          <cell r="F1507" t="str">
            <v/>
          </cell>
          <cell r="G1507" t="str">
            <v/>
          </cell>
          <cell r="H1507" t="str">
            <v/>
          </cell>
        </row>
        <row r="1508">
          <cell r="A1508" t="str">
            <v/>
          </cell>
          <cell r="B1508" t="str">
            <v/>
          </cell>
          <cell r="C1508" t="str">
            <v/>
          </cell>
          <cell r="D1508" t="str">
            <v/>
          </cell>
          <cell r="E1508" t="str">
            <v/>
          </cell>
          <cell r="F1508" t="str">
            <v/>
          </cell>
          <cell r="G1508" t="str">
            <v/>
          </cell>
          <cell r="H1508" t="str">
            <v/>
          </cell>
        </row>
        <row r="1509">
          <cell r="A1509" t="str">
            <v/>
          </cell>
          <cell r="B1509" t="str">
            <v/>
          </cell>
          <cell r="C1509" t="str">
            <v/>
          </cell>
          <cell r="D1509" t="str">
            <v/>
          </cell>
          <cell r="E1509" t="str">
            <v/>
          </cell>
          <cell r="F1509" t="str">
            <v/>
          </cell>
          <cell r="G1509" t="str">
            <v/>
          </cell>
          <cell r="H1509" t="str">
            <v/>
          </cell>
        </row>
        <row r="1510">
          <cell r="A1510" t="str">
            <v/>
          </cell>
          <cell r="B1510" t="str">
            <v/>
          </cell>
          <cell r="C1510" t="str">
            <v/>
          </cell>
          <cell r="D1510" t="str">
            <v/>
          </cell>
          <cell r="E1510" t="str">
            <v/>
          </cell>
          <cell r="F1510" t="str">
            <v/>
          </cell>
          <cell r="G1510" t="str">
            <v/>
          </cell>
          <cell r="H1510" t="str">
            <v/>
          </cell>
        </row>
        <row r="1511">
          <cell r="A1511" t="str">
            <v/>
          </cell>
          <cell r="B1511" t="str">
            <v/>
          </cell>
          <cell r="C1511" t="str">
            <v/>
          </cell>
          <cell r="D1511" t="str">
            <v/>
          </cell>
          <cell r="E1511" t="str">
            <v/>
          </cell>
          <cell r="F1511" t="str">
            <v/>
          </cell>
          <cell r="G1511" t="str">
            <v/>
          </cell>
          <cell r="H1511" t="str">
            <v/>
          </cell>
        </row>
        <row r="1512">
          <cell r="A1512" t="str">
            <v/>
          </cell>
          <cell r="B1512" t="str">
            <v/>
          </cell>
          <cell r="C1512" t="str">
            <v/>
          </cell>
          <cell r="D1512" t="str">
            <v/>
          </cell>
          <cell r="E1512" t="str">
            <v/>
          </cell>
          <cell r="F1512" t="str">
            <v/>
          </cell>
          <cell r="G1512" t="str">
            <v/>
          </cell>
          <cell r="H1512" t="str">
            <v/>
          </cell>
        </row>
        <row r="1513">
          <cell r="A1513" t="str">
            <v/>
          </cell>
          <cell r="B1513" t="str">
            <v/>
          </cell>
          <cell r="C1513" t="str">
            <v/>
          </cell>
          <cell r="D1513" t="str">
            <v/>
          </cell>
          <cell r="E1513" t="str">
            <v/>
          </cell>
          <cell r="F1513" t="str">
            <v/>
          </cell>
          <cell r="G1513" t="str">
            <v/>
          </cell>
          <cell r="H1513" t="str">
            <v/>
          </cell>
        </row>
        <row r="1514">
          <cell r="A1514" t="str">
            <v/>
          </cell>
          <cell r="B1514" t="str">
            <v/>
          </cell>
          <cell r="C1514" t="str">
            <v/>
          </cell>
          <cell r="D1514" t="str">
            <v/>
          </cell>
          <cell r="E1514" t="str">
            <v/>
          </cell>
          <cell r="F1514" t="str">
            <v/>
          </cell>
          <cell r="G1514" t="str">
            <v/>
          </cell>
          <cell r="H1514" t="str">
            <v/>
          </cell>
        </row>
        <row r="1515">
          <cell r="A1515" t="str">
            <v/>
          </cell>
          <cell r="B1515" t="str">
            <v/>
          </cell>
          <cell r="C1515" t="str">
            <v/>
          </cell>
          <cell r="D1515" t="str">
            <v/>
          </cell>
          <cell r="E1515" t="str">
            <v/>
          </cell>
          <cell r="F1515" t="str">
            <v/>
          </cell>
          <cell r="G1515" t="str">
            <v/>
          </cell>
          <cell r="H1515" t="str">
            <v/>
          </cell>
        </row>
        <row r="1516">
          <cell r="A1516" t="str">
            <v/>
          </cell>
          <cell r="B1516" t="str">
            <v/>
          </cell>
          <cell r="C1516" t="str">
            <v/>
          </cell>
          <cell r="D1516" t="str">
            <v/>
          </cell>
          <cell r="E1516" t="str">
            <v/>
          </cell>
          <cell r="F1516" t="str">
            <v/>
          </cell>
          <cell r="G1516" t="str">
            <v/>
          </cell>
          <cell r="H1516" t="str">
            <v/>
          </cell>
        </row>
        <row r="1517">
          <cell r="A1517" t="str">
            <v/>
          </cell>
          <cell r="B1517" t="str">
            <v/>
          </cell>
          <cell r="C1517" t="str">
            <v/>
          </cell>
          <cell r="D1517" t="str">
            <v/>
          </cell>
          <cell r="E1517" t="str">
            <v/>
          </cell>
          <cell r="F1517" t="str">
            <v/>
          </cell>
          <cell r="G1517" t="str">
            <v/>
          </cell>
          <cell r="H1517" t="str">
            <v/>
          </cell>
        </row>
        <row r="1518">
          <cell r="A1518" t="str">
            <v/>
          </cell>
          <cell r="B1518" t="str">
            <v/>
          </cell>
          <cell r="C1518" t="str">
            <v/>
          </cell>
          <cell r="D1518" t="str">
            <v/>
          </cell>
          <cell r="E1518" t="str">
            <v/>
          </cell>
          <cell r="F1518" t="str">
            <v/>
          </cell>
          <cell r="G1518" t="str">
            <v/>
          </cell>
          <cell r="H1518" t="str">
            <v/>
          </cell>
        </row>
        <row r="1519">
          <cell r="A1519" t="str">
            <v/>
          </cell>
          <cell r="B1519" t="str">
            <v/>
          </cell>
          <cell r="C1519" t="str">
            <v/>
          </cell>
          <cell r="D1519" t="str">
            <v/>
          </cell>
          <cell r="E1519" t="str">
            <v/>
          </cell>
          <cell r="F1519" t="str">
            <v/>
          </cell>
          <cell r="G1519" t="str">
            <v/>
          </cell>
          <cell r="H1519" t="str">
            <v/>
          </cell>
        </row>
        <row r="1520">
          <cell r="A1520" t="str">
            <v/>
          </cell>
          <cell r="B1520" t="str">
            <v/>
          </cell>
          <cell r="C1520" t="str">
            <v/>
          </cell>
          <cell r="D1520" t="str">
            <v/>
          </cell>
          <cell r="E1520" t="str">
            <v/>
          </cell>
          <cell r="F1520" t="str">
            <v/>
          </cell>
          <cell r="G1520" t="str">
            <v/>
          </cell>
          <cell r="H1520" t="str">
            <v/>
          </cell>
        </row>
        <row r="1521">
          <cell r="A1521" t="str">
            <v/>
          </cell>
          <cell r="B1521" t="str">
            <v/>
          </cell>
          <cell r="C1521" t="str">
            <v/>
          </cell>
          <cell r="D1521" t="str">
            <v/>
          </cell>
          <cell r="E1521" t="str">
            <v/>
          </cell>
          <cell r="F1521" t="str">
            <v/>
          </cell>
          <cell r="G1521" t="str">
            <v/>
          </cell>
          <cell r="H1521" t="str">
            <v/>
          </cell>
        </row>
        <row r="1522">
          <cell r="A1522" t="str">
            <v/>
          </cell>
          <cell r="B1522" t="str">
            <v/>
          </cell>
          <cell r="C1522" t="str">
            <v/>
          </cell>
          <cell r="D1522" t="str">
            <v/>
          </cell>
          <cell r="E1522" t="str">
            <v/>
          </cell>
          <cell r="F1522" t="str">
            <v/>
          </cell>
          <cell r="G1522" t="str">
            <v/>
          </cell>
          <cell r="H1522" t="str">
            <v/>
          </cell>
        </row>
        <row r="1523">
          <cell r="A1523" t="str">
            <v/>
          </cell>
          <cell r="B1523" t="str">
            <v/>
          </cell>
          <cell r="C1523" t="str">
            <v/>
          </cell>
          <cell r="D1523" t="str">
            <v/>
          </cell>
          <cell r="E1523" t="str">
            <v/>
          </cell>
          <cell r="F1523" t="str">
            <v/>
          </cell>
          <cell r="G1523" t="str">
            <v/>
          </cell>
          <cell r="H1523" t="str">
            <v/>
          </cell>
        </row>
        <row r="1524">
          <cell r="A1524" t="str">
            <v/>
          </cell>
          <cell r="B1524" t="str">
            <v/>
          </cell>
          <cell r="C1524" t="str">
            <v/>
          </cell>
          <cell r="D1524" t="str">
            <v/>
          </cell>
          <cell r="E1524" t="str">
            <v/>
          </cell>
          <cell r="F1524" t="str">
            <v/>
          </cell>
          <cell r="G1524" t="str">
            <v/>
          </cell>
          <cell r="H1524" t="str">
            <v/>
          </cell>
        </row>
        <row r="1525">
          <cell r="A1525" t="str">
            <v/>
          </cell>
          <cell r="B1525" t="str">
            <v/>
          </cell>
          <cell r="C1525" t="str">
            <v/>
          </cell>
          <cell r="D1525" t="str">
            <v/>
          </cell>
          <cell r="E1525" t="str">
            <v/>
          </cell>
          <cell r="F1525" t="str">
            <v/>
          </cell>
          <cell r="G1525" t="str">
            <v/>
          </cell>
          <cell r="H1525" t="str">
            <v/>
          </cell>
        </row>
        <row r="1526">
          <cell r="A1526" t="str">
            <v/>
          </cell>
          <cell r="B1526" t="str">
            <v/>
          </cell>
          <cell r="C1526" t="str">
            <v/>
          </cell>
          <cell r="D1526" t="str">
            <v/>
          </cell>
          <cell r="E1526" t="str">
            <v/>
          </cell>
          <cell r="F1526" t="str">
            <v/>
          </cell>
          <cell r="G1526" t="str">
            <v/>
          </cell>
          <cell r="H1526" t="str">
            <v/>
          </cell>
        </row>
        <row r="1527">
          <cell r="A1527" t="str">
            <v/>
          </cell>
          <cell r="B1527" t="str">
            <v/>
          </cell>
          <cell r="C1527" t="str">
            <v/>
          </cell>
          <cell r="D1527" t="str">
            <v/>
          </cell>
          <cell r="E1527" t="str">
            <v/>
          </cell>
          <cell r="F1527" t="str">
            <v/>
          </cell>
          <cell r="G1527" t="str">
            <v/>
          </cell>
          <cell r="H1527" t="str">
            <v/>
          </cell>
        </row>
        <row r="1528">
          <cell r="A1528" t="str">
            <v/>
          </cell>
          <cell r="B1528" t="str">
            <v/>
          </cell>
          <cell r="C1528" t="str">
            <v/>
          </cell>
          <cell r="D1528" t="str">
            <v/>
          </cell>
          <cell r="E1528" t="str">
            <v/>
          </cell>
          <cell r="F1528" t="str">
            <v/>
          </cell>
          <cell r="G1528" t="str">
            <v/>
          </cell>
          <cell r="H1528" t="str">
            <v/>
          </cell>
        </row>
        <row r="1529">
          <cell r="A1529" t="str">
            <v/>
          </cell>
          <cell r="B1529" t="str">
            <v/>
          </cell>
          <cell r="C1529" t="str">
            <v/>
          </cell>
          <cell r="D1529" t="str">
            <v/>
          </cell>
          <cell r="E1529" t="str">
            <v/>
          </cell>
          <cell r="F1529" t="str">
            <v/>
          </cell>
          <cell r="G1529" t="str">
            <v/>
          </cell>
          <cell r="H1529" t="str">
            <v/>
          </cell>
        </row>
        <row r="1530">
          <cell r="A1530" t="str">
            <v/>
          </cell>
          <cell r="B1530" t="str">
            <v/>
          </cell>
          <cell r="C1530" t="str">
            <v/>
          </cell>
          <cell r="D1530" t="str">
            <v/>
          </cell>
          <cell r="E1530" t="str">
            <v/>
          </cell>
          <cell r="F1530" t="str">
            <v/>
          </cell>
          <cell r="G1530" t="str">
            <v/>
          </cell>
          <cell r="H1530" t="str">
            <v/>
          </cell>
        </row>
        <row r="1531">
          <cell r="A1531" t="str">
            <v/>
          </cell>
          <cell r="B1531" t="str">
            <v/>
          </cell>
          <cell r="C1531" t="str">
            <v/>
          </cell>
          <cell r="D1531" t="str">
            <v/>
          </cell>
          <cell r="E1531" t="str">
            <v/>
          </cell>
          <cell r="F1531" t="str">
            <v/>
          </cell>
          <cell r="G1531" t="str">
            <v/>
          </cell>
          <cell r="H1531" t="str">
            <v/>
          </cell>
        </row>
        <row r="1532">
          <cell r="A1532" t="str">
            <v/>
          </cell>
          <cell r="B1532" t="str">
            <v/>
          </cell>
          <cell r="C1532" t="str">
            <v/>
          </cell>
          <cell r="D1532" t="str">
            <v/>
          </cell>
          <cell r="E1532" t="str">
            <v/>
          </cell>
          <cell r="F1532" t="str">
            <v/>
          </cell>
          <cell r="G1532" t="str">
            <v/>
          </cell>
          <cell r="H1532" t="str">
            <v/>
          </cell>
        </row>
        <row r="1533">
          <cell r="A1533" t="str">
            <v/>
          </cell>
          <cell r="B1533" t="str">
            <v/>
          </cell>
          <cell r="C1533" t="str">
            <v/>
          </cell>
          <cell r="D1533" t="str">
            <v/>
          </cell>
          <cell r="E1533" t="str">
            <v/>
          </cell>
          <cell r="F1533" t="str">
            <v/>
          </cell>
          <cell r="G1533" t="str">
            <v/>
          </cell>
          <cell r="H1533" t="str">
            <v/>
          </cell>
        </row>
        <row r="1534">
          <cell r="A1534" t="str">
            <v/>
          </cell>
          <cell r="B1534" t="str">
            <v/>
          </cell>
          <cell r="C1534" t="str">
            <v/>
          </cell>
          <cell r="D1534" t="str">
            <v/>
          </cell>
          <cell r="E1534" t="str">
            <v/>
          </cell>
          <cell r="F1534" t="str">
            <v/>
          </cell>
          <cell r="G1534" t="str">
            <v/>
          </cell>
          <cell r="H1534" t="str">
            <v/>
          </cell>
        </row>
        <row r="1535">
          <cell r="A1535" t="str">
            <v/>
          </cell>
          <cell r="B1535" t="str">
            <v/>
          </cell>
          <cell r="C1535" t="str">
            <v/>
          </cell>
          <cell r="D1535" t="str">
            <v/>
          </cell>
          <cell r="E1535" t="str">
            <v/>
          </cell>
          <cell r="F1535" t="str">
            <v/>
          </cell>
          <cell r="G1535" t="str">
            <v/>
          </cell>
          <cell r="H1535" t="str">
            <v/>
          </cell>
        </row>
        <row r="1536">
          <cell r="A1536" t="str">
            <v/>
          </cell>
          <cell r="B1536" t="str">
            <v/>
          </cell>
          <cell r="C1536" t="str">
            <v/>
          </cell>
          <cell r="D1536" t="str">
            <v/>
          </cell>
          <cell r="E1536" t="str">
            <v/>
          </cell>
          <cell r="F1536" t="str">
            <v/>
          </cell>
          <cell r="G1536" t="str">
            <v/>
          </cell>
          <cell r="H1536" t="str">
            <v/>
          </cell>
        </row>
        <row r="1537">
          <cell r="A1537" t="str">
            <v/>
          </cell>
          <cell r="B1537" t="str">
            <v/>
          </cell>
          <cell r="C1537" t="str">
            <v/>
          </cell>
          <cell r="D1537" t="str">
            <v/>
          </cell>
          <cell r="E1537" t="str">
            <v/>
          </cell>
          <cell r="F1537" t="str">
            <v/>
          </cell>
          <cell r="G1537" t="str">
            <v/>
          </cell>
          <cell r="H1537" t="str">
            <v/>
          </cell>
        </row>
        <row r="1538">
          <cell r="A1538" t="str">
            <v/>
          </cell>
          <cell r="B1538" t="str">
            <v/>
          </cell>
          <cell r="C1538" t="str">
            <v/>
          </cell>
          <cell r="D1538" t="str">
            <v/>
          </cell>
          <cell r="E1538" t="str">
            <v/>
          </cell>
          <cell r="F1538" t="str">
            <v/>
          </cell>
          <cell r="G1538" t="str">
            <v/>
          </cell>
          <cell r="H1538" t="str">
            <v/>
          </cell>
        </row>
        <row r="1539">
          <cell r="A1539" t="str">
            <v/>
          </cell>
          <cell r="B1539" t="str">
            <v/>
          </cell>
          <cell r="C1539" t="str">
            <v/>
          </cell>
          <cell r="D1539" t="str">
            <v/>
          </cell>
          <cell r="E1539" t="str">
            <v/>
          </cell>
          <cell r="F1539" t="str">
            <v/>
          </cell>
          <cell r="G1539" t="str">
            <v/>
          </cell>
          <cell r="H1539" t="str">
            <v/>
          </cell>
        </row>
        <row r="1540">
          <cell r="A1540" t="str">
            <v/>
          </cell>
          <cell r="B1540" t="str">
            <v/>
          </cell>
          <cell r="C1540" t="str">
            <v/>
          </cell>
          <cell r="D1540" t="str">
            <v/>
          </cell>
          <cell r="E1540" t="str">
            <v/>
          </cell>
          <cell r="F1540" t="str">
            <v/>
          </cell>
          <cell r="G1540" t="str">
            <v/>
          </cell>
          <cell r="H1540" t="str">
            <v/>
          </cell>
        </row>
        <row r="1541">
          <cell r="A1541" t="str">
            <v/>
          </cell>
          <cell r="B1541" t="str">
            <v/>
          </cell>
          <cell r="C1541" t="str">
            <v/>
          </cell>
          <cell r="D1541" t="str">
            <v/>
          </cell>
          <cell r="E1541" t="str">
            <v/>
          </cell>
          <cell r="F1541" t="str">
            <v/>
          </cell>
          <cell r="G1541" t="str">
            <v/>
          </cell>
          <cell r="H1541" t="str">
            <v/>
          </cell>
        </row>
        <row r="1542">
          <cell r="A1542" t="str">
            <v/>
          </cell>
          <cell r="B1542" t="str">
            <v/>
          </cell>
          <cell r="C1542" t="str">
            <v/>
          </cell>
          <cell r="D1542" t="str">
            <v/>
          </cell>
          <cell r="E1542" t="str">
            <v/>
          </cell>
          <cell r="F1542" t="str">
            <v/>
          </cell>
          <cell r="G1542" t="str">
            <v/>
          </cell>
          <cell r="H1542" t="str">
            <v/>
          </cell>
        </row>
        <row r="1543">
          <cell r="A1543" t="str">
            <v/>
          </cell>
          <cell r="B1543" t="str">
            <v/>
          </cell>
          <cell r="C1543" t="str">
            <v/>
          </cell>
          <cell r="D1543" t="str">
            <v/>
          </cell>
          <cell r="E1543" t="str">
            <v/>
          </cell>
          <cell r="F1543" t="str">
            <v/>
          </cell>
          <cell r="G1543" t="str">
            <v/>
          </cell>
          <cell r="H1543" t="str">
            <v/>
          </cell>
        </row>
        <row r="1544">
          <cell r="A1544" t="str">
            <v/>
          </cell>
          <cell r="B1544" t="str">
            <v/>
          </cell>
          <cell r="C1544" t="str">
            <v/>
          </cell>
          <cell r="D1544" t="str">
            <v/>
          </cell>
          <cell r="E1544" t="str">
            <v/>
          </cell>
          <cell r="F1544" t="str">
            <v/>
          </cell>
          <cell r="G1544" t="str">
            <v/>
          </cell>
          <cell r="H1544" t="str">
            <v/>
          </cell>
        </row>
        <row r="1545">
          <cell r="A1545" t="str">
            <v/>
          </cell>
          <cell r="B1545" t="str">
            <v/>
          </cell>
          <cell r="C1545" t="str">
            <v/>
          </cell>
          <cell r="D1545" t="str">
            <v/>
          </cell>
          <cell r="E1545" t="str">
            <v/>
          </cell>
          <cell r="F1545" t="str">
            <v/>
          </cell>
          <cell r="G1545" t="str">
            <v/>
          </cell>
          <cell r="H1545" t="str">
            <v/>
          </cell>
        </row>
        <row r="1546">
          <cell r="A1546" t="str">
            <v/>
          </cell>
          <cell r="B1546" t="str">
            <v/>
          </cell>
          <cell r="C1546" t="str">
            <v/>
          </cell>
          <cell r="D1546" t="str">
            <v/>
          </cell>
          <cell r="E1546" t="str">
            <v/>
          </cell>
          <cell r="F1546" t="str">
            <v/>
          </cell>
          <cell r="G1546" t="str">
            <v/>
          </cell>
          <cell r="H1546" t="str">
            <v/>
          </cell>
        </row>
        <row r="1547">
          <cell r="A1547" t="str">
            <v/>
          </cell>
          <cell r="B1547" t="str">
            <v/>
          </cell>
          <cell r="C1547" t="str">
            <v/>
          </cell>
          <cell r="D1547" t="str">
            <v/>
          </cell>
          <cell r="E1547" t="str">
            <v/>
          </cell>
          <cell r="F1547" t="str">
            <v/>
          </cell>
          <cell r="G1547" t="str">
            <v/>
          </cell>
          <cell r="H1547" t="str">
            <v/>
          </cell>
        </row>
        <row r="1548">
          <cell r="A1548" t="str">
            <v/>
          </cell>
          <cell r="B1548" t="str">
            <v/>
          </cell>
          <cell r="C1548" t="str">
            <v/>
          </cell>
          <cell r="D1548" t="str">
            <v/>
          </cell>
          <cell r="E1548" t="str">
            <v/>
          </cell>
          <cell r="F1548" t="str">
            <v/>
          </cell>
          <cell r="G1548" t="str">
            <v/>
          </cell>
          <cell r="H1548" t="str">
            <v/>
          </cell>
        </row>
        <row r="1549">
          <cell r="A1549" t="str">
            <v/>
          </cell>
          <cell r="B1549" t="str">
            <v/>
          </cell>
          <cell r="C1549" t="str">
            <v/>
          </cell>
          <cell r="D1549" t="str">
            <v/>
          </cell>
          <cell r="E1549" t="str">
            <v/>
          </cell>
          <cell r="F1549" t="str">
            <v/>
          </cell>
          <cell r="G1549" t="str">
            <v/>
          </cell>
          <cell r="H1549" t="str">
            <v/>
          </cell>
        </row>
        <row r="1550">
          <cell r="A1550" t="str">
            <v/>
          </cell>
          <cell r="B1550" t="str">
            <v/>
          </cell>
          <cell r="C1550" t="str">
            <v/>
          </cell>
          <cell r="D1550" t="str">
            <v/>
          </cell>
          <cell r="E1550" t="str">
            <v/>
          </cell>
          <cell r="F1550" t="str">
            <v/>
          </cell>
          <cell r="G1550" t="str">
            <v/>
          </cell>
          <cell r="H1550" t="str">
            <v/>
          </cell>
        </row>
        <row r="1551">
          <cell r="A1551" t="str">
            <v/>
          </cell>
          <cell r="B1551" t="str">
            <v/>
          </cell>
          <cell r="C1551" t="str">
            <v/>
          </cell>
          <cell r="D1551" t="str">
            <v/>
          </cell>
          <cell r="E1551" t="str">
            <v/>
          </cell>
          <cell r="F1551" t="str">
            <v/>
          </cell>
          <cell r="G1551" t="str">
            <v/>
          </cell>
          <cell r="H1551" t="str">
            <v/>
          </cell>
        </row>
        <row r="1552">
          <cell r="A1552" t="str">
            <v/>
          </cell>
          <cell r="B1552" t="str">
            <v/>
          </cell>
          <cell r="C1552" t="str">
            <v/>
          </cell>
          <cell r="D1552" t="str">
            <v/>
          </cell>
          <cell r="E1552" t="str">
            <v/>
          </cell>
          <cell r="F1552" t="str">
            <v/>
          </cell>
          <cell r="G1552" t="str">
            <v/>
          </cell>
          <cell r="H1552" t="str">
            <v/>
          </cell>
        </row>
        <row r="1553">
          <cell r="A1553" t="str">
            <v/>
          </cell>
          <cell r="B1553" t="str">
            <v/>
          </cell>
          <cell r="C1553" t="str">
            <v/>
          </cell>
          <cell r="D1553" t="str">
            <v/>
          </cell>
          <cell r="E1553" t="str">
            <v/>
          </cell>
          <cell r="F1553" t="str">
            <v/>
          </cell>
          <cell r="G1553" t="str">
            <v/>
          </cell>
          <cell r="H1553" t="str">
            <v/>
          </cell>
        </row>
        <row r="1554">
          <cell r="A1554" t="str">
            <v/>
          </cell>
          <cell r="B1554" t="str">
            <v/>
          </cell>
          <cell r="C1554" t="str">
            <v/>
          </cell>
          <cell r="D1554" t="str">
            <v/>
          </cell>
          <cell r="E1554" t="str">
            <v/>
          </cell>
          <cell r="F1554" t="str">
            <v/>
          </cell>
          <cell r="G1554" t="str">
            <v/>
          </cell>
          <cell r="H1554" t="str">
            <v/>
          </cell>
        </row>
        <row r="1555">
          <cell r="A1555" t="str">
            <v/>
          </cell>
          <cell r="B1555" t="str">
            <v/>
          </cell>
          <cell r="C1555" t="str">
            <v/>
          </cell>
          <cell r="D1555" t="str">
            <v/>
          </cell>
          <cell r="E1555" t="str">
            <v/>
          </cell>
          <cell r="F1555" t="str">
            <v/>
          </cell>
          <cell r="G1555" t="str">
            <v/>
          </cell>
          <cell r="H1555" t="str">
            <v/>
          </cell>
        </row>
        <row r="1556">
          <cell r="A1556" t="str">
            <v/>
          </cell>
          <cell r="B1556" t="str">
            <v/>
          </cell>
          <cell r="C1556" t="str">
            <v/>
          </cell>
          <cell r="D1556" t="str">
            <v/>
          </cell>
          <cell r="E1556" t="str">
            <v/>
          </cell>
          <cell r="F1556" t="str">
            <v/>
          </cell>
          <cell r="G1556" t="str">
            <v/>
          </cell>
          <cell r="H1556" t="str">
            <v/>
          </cell>
        </row>
        <row r="1557">
          <cell r="A1557" t="str">
            <v/>
          </cell>
          <cell r="B1557" t="str">
            <v/>
          </cell>
          <cell r="C1557" t="str">
            <v/>
          </cell>
          <cell r="D1557" t="str">
            <v/>
          </cell>
          <cell r="E1557" t="str">
            <v/>
          </cell>
          <cell r="F1557" t="str">
            <v/>
          </cell>
          <cell r="G1557" t="str">
            <v/>
          </cell>
          <cell r="H1557" t="str">
            <v/>
          </cell>
        </row>
        <row r="1558">
          <cell r="A1558" t="str">
            <v/>
          </cell>
          <cell r="B1558" t="str">
            <v/>
          </cell>
          <cell r="C1558" t="str">
            <v/>
          </cell>
          <cell r="D1558" t="str">
            <v/>
          </cell>
          <cell r="E1558" t="str">
            <v/>
          </cell>
          <cell r="F1558" t="str">
            <v/>
          </cell>
          <cell r="G1558" t="str">
            <v/>
          </cell>
          <cell r="H1558" t="str">
            <v/>
          </cell>
        </row>
        <row r="1559">
          <cell r="A1559" t="str">
            <v/>
          </cell>
          <cell r="B1559" t="str">
            <v/>
          </cell>
          <cell r="C1559" t="str">
            <v/>
          </cell>
          <cell r="D1559" t="str">
            <v/>
          </cell>
          <cell r="E1559" t="str">
            <v/>
          </cell>
          <cell r="F1559" t="str">
            <v/>
          </cell>
          <cell r="G1559" t="str">
            <v/>
          </cell>
          <cell r="H1559" t="str">
            <v/>
          </cell>
        </row>
        <row r="1560">
          <cell r="A1560" t="str">
            <v/>
          </cell>
          <cell r="B1560" t="str">
            <v/>
          </cell>
          <cell r="C1560" t="str">
            <v/>
          </cell>
          <cell r="D1560" t="str">
            <v/>
          </cell>
          <cell r="E1560" t="str">
            <v/>
          </cell>
          <cell r="F1560" t="str">
            <v/>
          </cell>
          <cell r="G1560" t="str">
            <v/>
          </cell>
          <cell r="H1560" t="str">
            <v/>
          </cell>
        </row>
        <row r="1561">
          <cell r="A1561" t="str">
            <v/>
          </cell>
          <cell r="B1561" t="str">
            <v/>
          </cell>
          <cell r="C1561" t="str">
            <v/>
          </cell>
          <cell r="D1561" t="str">
            <v/>
          </cell>
          <cell r="E1561" t="str">
            <v/>
          </cell>
          <cell r="F1561" t="str">
            <v/>
          </cell>
          <cell r="G1561" t="str">
            <v/>
          </cell>
          <cell r="H1561" t="str">
            <v/>
          </cell>
        </row>
        <row r="1562">
          <cell r="A1562" t="str">
            <v/>
          </cell>
          <cell r="B1562" t="str">
            <v/>
          </cell>
          <cell r="C1562" t="str">
            <v/>
          </cell>
          <cell r="D1562" t="str">
            <v/>
          </cell>
          <cell r="E1562" t="str">
            <v/>
          </cell>
          <cell r="F1562" t="str">
            <v/>
          </cell>
          <cell r="G1562" t="str">
            <v/>
          </cell>
          <cell r="H1562" t="str">
            <v/>
          </cell>
        </row>
        <row r="1563">
          <cell r="A1563" t="str">
            <v/>
          </cell>
          <cell r="B1563" t="str">
            <v/>
          </cell>
          <cell r="C1563" t="str">
            <v/>
          </cell>
          <cell r="D1563" t="str">
            <v/>
          </cell>
          <cell r="E1563" t="str">
            <v/>
          </cell>
          <cell r="F1563" t="str">
            <v/>
          </cell>
          <cell r="G1563" t="str">
            <v/>
          </cell>
          <cell r="H1563" t="str">
            <v/>
          </cell>
        </row>
        <row r="1564">
          <cell r="A1564" t="str">
            <v/>
          </cell>
          <cell r="B1564" t="str">
            <v/>
          </cell>
          <cell r="C1564" t="str">
            <v/>
          </cell>
          <cell r="D1564" t="str">
            <v/>
          </cell>
          <cell r="E1564" t="str">
            <v/>
          </cell>
          <cell r="F1564" t="str">
            <v/>
          </cell>
          <cell r="G1564" t="str">
            <v/>
          </cell>
          <cell r="H1564" t="str">
            <v/>
          </cell>
        </row>
        <row r="1565">
          <cell r="A1565" t="str">
            <v/>
          </cell>
          <cell r="B1565" t="str">
            <v/>
          </cell>
          <cell r="C1565" t="str">
            <v/>
          </cell>
          <cell r="D1565" t="str">
            <v/>
          </cell>
          <cell r="E1565" t="str">
            <v/>
          </cell>
          <cell r="F1565" t="str">
            <v/>
          </cell>
          <cell r="G1565" t="str">
            <v/>
          </cell>
          <cell r="H1565" t="str">
            <v/>
          </cell>
        </row>
        <row r="1566">
          <cell r="A1566" t="str">
            <v/>
          </cell>
          <cell r="B1566" t="str">
            <v/>
          </cell>
          <cell r="C1566" t="str">
            <v/>
          </cell>
          <cell r="D1566" t="str">
            <v/>
          </cell>
          <cell r="E1566" t="str">
            <v/>
          </cell>
          <cell r="F1566" t="str">
            <v/>
          </cell>
          <cell r="G1566" t="str">
            <v/>
          </cell>
          <cell r="H1566" t="str">
            <v/>
          </cell>
        </row>
        <row r="1567">
          <cell r="A1567" t="str">
            <v/>
          </cell>
          <cell r="B1567" t="str">
            <v/>
          </cell>
          <cell r="C1567" t="str">
            <v/>
          </cell>
          <cell r="D1567" t="str">
            <v/>
          </cell>
          <cell r="E1567" t="str">
            <v/>
          </cell>
          <cell r="F1567" t="str">
            <v/>
          </cell>
          <cell r="G1567" t="str">
            <v/>
          </cell>
          <cell r="H1567" t="str">
            <v/>
          </cell>
        </row>
        <row r="1568">
          <cell r="A1568" t="str">
            <v/>
          </cell>
          <cell r="B1568" t="str">
            <v/>
          </cell>
          <cell r="C1568" t="str">
            <v/>
          </cell>
          <cell r="D1568" t="str">
            <v/>
          </cell>
          <cell r="E1568" t="str">
            <v/>
          </cell>
          <cell r="F1568" t="str">
            <v/>
          </cell>
          <cell r="G1568" t="str">
            <v/>
          </cell>
          <cell r="H1568" t="str">
            <v/>
          </cell>
        </row>
        <row r="1569">
          <cell r="A1569" t="str">
            <v/>
          </cell>
          <cell r="B1569" t="str">
            <v/>
          </cell>
          <cell r="C1569" t="str">
            <v/>
          </cell>
          <cell r="D1569" t="str">
            <v/>
          </cell>
          <cell r="E1569" t="str">
            <v/>
          </cell>
          <cell r="F1569" t="str">
            <v/>
          </cell>
          <cell r="G1569" t="str">
            <v/>
          </cell>
          <cell r="H1569" t="str">
            <v/>
          </cell>
        </row>
        <row r="1570">
          <cell r="A1570" t="str">
            <v/>
          </cell>
          <cell r="B1570" t="str">
            <v/>
          </cell>
          <cell r="C1570" t="str">
            <v/>
          </cell>
          <cell r="D1570" t="str">
            <v/>
          </cell>
          <cell r="E1570" t="str">
            <v/>
          </cell>
          <cell r="F1570" t="str">
            <v/>
          </cell>
          <cell r="G1570" t="str">
            <v/>
          </cell>
          <cell r="H1570" t="str">
            <v/>
          </cell>
        </row>
        <row r="1571">
          <cell r="A1571" t="str">
            <v/>
          </cell>
          <cell r="B1571" t="str">
            <v/>
          </cell>
          <cell r="C1571" t="str">
            <v/>
          </cell>
          <cell r="D1571" t="str">
            <v/>
          </cell>
          <cell r="E1571" t="str">
            <v/>
          </cell>
          <cell r="F1571" t="str">
            <v/>
          </cell>
          <cell r="G1571" t="str">
            <v/>
          </cell>
          <cell r="H1571" t="str">
            <v/>
          </cell>
        </row>
        <row r="1572">
          <cell r="A1572" t="str">
            <v/>
          </cell>
          <cell r="B1572" t="str">
            <v/>
          </cell>
          <cell r="C1572" t="str">
            <v/>
          </cell>
          <cell r="D1572" t="str">
            <v/>
          </cell>
          <cell r="E1572" t="str">
            <v/>
          </cell>
          <cell r="F1572" t="str">
            <v/>
          </cell>
          <cell r="G1572" t="str">
            <v/>
          </cell>
          <cell r="H1572" t="str">
            <v/>
          </cell>
        </row>
        <row r="1573">
          <cell r="A1573" t="str">
            <v/>
          </cell>
          <cell r="B1573" t="str">
            <v/>
          </cell>
          <cell r="C1573" t="str">
            <v/>
          </cell>
          <cell r="D1573" t="str">
            <v/>
          </cell>
          <cell r="E1573" t="str">
            <v/>
          </cell>
          <cell r="F1573" t="str">
            <v/>
          </cell>
          <cell r="G1573" t="str">
            <v/>
          </cell>
          <cell r="H1573" t="str">
            <v/>
          </cell>
        </row>
        <row r="1574">
          <cell r="A1574" t="str">
            <v/>
          </cell>
          <cell r="B1574" t="str">
            <v/>
          </cell>
          <cell r="C1574" t="str">
            <v/>
          </cell>
          <cell r="D1574" t="str">
            <v/>
          </cell>
          <cell r="E1574" t="str">
            <v/>
          </cell>
          <cell r="F1574" t="str">
            <v/>
          </cell>
          <cell r="G1574" t="str">
            <v/>
          </cell>
          <cell r="H1574" t="str">
            <v/>
          </cell>
        </row>
        <row r="1575">
          <cell r="A1575" t="str">
            <v/>
          </cell>
          <cell r="B1575" t="str">
            <v/>
          </cell>
          <cell r="C1575" t="str">
            <v/>
          </cell>
          <cell r="D1575" t="str">
            <v/>
          </cell>
          <cell r="E1575" t="str">
            <v/>
          </cell>
          <cell r="F1575" t="str">
            <v/>
          </cell>
          <cell r="G1575" t="str">
            <v/>
          </cell>
          <cell r="H1575" t="str">
            <v/>
          </cell>
        </row>
        <row r="1576">
          <cell r="A1576" t="str">
            <v/>
          </cell>
          <cell r="B1576" t="str">
            <v/>
          </cell>
          <cell r="C1576" t="str">
            <v/>
          </cell>
          <cell r="D1576" t="str">
            <v/>
          </cell>
          <cell r="E1576" t="str">
            <v/>
          </cell>
          <cell r="F1576" t="str">
            <v/>
          </cell>
          <cell r="G1576" t="str">
            <v/>
          </cell>
          <cell r="H1576" t="str">
            <v/>
          </cell>
        </row>
        <row r="1577">
          <cell r="A1577" t="str">
            <v/>
          </cell>
          <cell r="B1577" t="str">
            <v/>
          </cell>
          <cell r="C1577" t="str">
            <v/>
          </cell>
          <cell r="D1577" t="str">
            <v/>
          </cell>
          <cell r="E1577" t="str">
            <v/>
          </cell>
          <cell r="F1577" t="str">
            <v/>
          </cell>
          <cell r="G1577" t="str">
            <v/>
          </cell>
          <cell r="H1577" t="str">
            <v/>
          </cell>
        </row>
        <row r="1578">
          <cell r="A1578" t="str">
            <v/>
          </cell>
          <cell r="B1578" t="str">
            <v/>
          </cell>
          <cell r="C1578" t="str">
            <v/>
          </cell>
          <cell r="D1578" t="str">
            <v/>
          </cell>
          <cell r="E1578" t="str">
            <v/>
          </cell>
          <cell r="F1578" t="str">
            <v/>
          </cell>
          <cell r="G1578" t="str">
            <v/>
          </cell>
          <cell r="H1578" t="str">
            <v/>
          </cell>
        </row>
        <row r="1579">
          <cell r="A1579" t="str">
            <v/>
          </cell>
          <cell r="B1579" t="str">
            <v/>
          </cell>
          <cell r="C1579" t="str">
            <v/>
          </cell>
          <cell r="D1579" t="str">
            <v/>
          </cell>
          <cell r="E1579" t="str">
            <v/>
          </cell>
          <cell r="F1579" t="str">
            <v/>
          </cell>
          <cell r="G1579" t="str">
            <v/>
          </cell>
          <cell r="H1579" t="str">
            <v/>
          </cell>
        </row>
        <row r="1580">
          <cell r="A1580" t="str">
            <v/>
          </cell>
          <cell r="B1580" t="str">
            <v/>
          </cell>
          <cell r="C1580" t="str">
            <v/>
          </cell>
          <cell r="D1580" t="str">
            <v/>
          </cell>
          <cell r="E1580" t="str">
            <v/>
          </cell>
          <cell r="F1580" t="str">
            <v/>
          </cell>
          <cell r="G1580" t="str">
            <v/>
          </cell>
          <cell r="H1580" t="str">
            <v/>
          </cell>
        </row>
        <row r="1581">
          <cell r="A1581" t="str">
            <v/>
          </cell>
          <cell r="B1581" t="str">
            <v/>
          </cell>
          <cell r="C1581" t="str">
            <v/>
          </cell>
          <cell r="D1581" t="str">
            <v/>
          </cell>
          <cell r="E1581" t="str">
            <v/>
          </cell>
          <cell r="F1581" t="str">
            <v/>
          </cell>
          <cell r="G1581" t="str">
            <v/>
          </cell>
          <cell r="H1581" t="str">
            <v/>
          </cell>
        </row>
        <row r="1582">
          <cell r="A1582" t="str">
            <v/>
          </cell>
          <cell r="B1582" t="str">
            <v/>
          </cell>
          <cell r="C1582" t="str">
            <v/>
          </cell>
          <cell r="D1582" t="str">
            <v/>
          </cell>
          <cell r="E1582" t="str">
            <v/>
          </cell>
          <cell r="F1582" t="str">
            <v/>
          </cell>
          <cell r="G1582" t="str">
            <v/>
          </cell>
          <cell r="H1582" t="str">
            <v/>
          </cell>
        </row>
        <row r="1583">
          <cell r="A1583" t="str">
            <v/>
          </cell>
          <cell r="B1583" t="str">
            <v/>
          </cell>
          <cell r="C1583" t="str">
            <v/>
          </cell>
          <cell r="D1583" t="str">
            <v/>
          </cell>
          <cell r="E1583" t="str">
            <v/>
          </cell>
          <cell r="F1583" t="str">
            <v/>
          </cell>
          <cell r="G1583" t="str">
            <v/>
          </cell>
          <cell r="H1583" t="str">
            <v/>
          </cell>
        </row>
        <row r="1584">
          <cell r="A1584" t="str">
            <v/>
          </cell>
          <cell r="B1584" t="str">
            <v/>
          </cell>
          <cell r="C1584" t="str">
            <v/>
          </cell>
          <cell r="D1584" t="str">
            <v/>
          </cell>
          <cell r="E1584" t="str">
            <v/>
          </cell>
          <cell r="F1584" t="str">
            <v/>
          </cell>
          <cell r="G1584" t="str">
            <v/>
          </cell>
          <cell r="H1584" t="str">
            <v/>
          </cell>
        </row>
        <row r="1585">
          <cell r="A1585" t="str">
            <v/>
          </cell>
          <cell r="B1585" t="str">
            <v/>
          </cell>
          <cell r="C1585" t="str">
            <v/>
          </cell>
          <cell r="D1585" t="str">
            <v/>
          </cell>
          <cell r="E1585" t="str">
            <v/>
          </cell>
          <cell r="F1585" t="str">
            <v/>
          </cell>
          <cell r="G1585" t="str">
            <v/>
          </cell>
          <cell r="H1585" t="str">
            <v/>
          </cell>
        </row>
        <row r="1586">
          <cell r="A1586" t="str">
            <v/>
          </cell>
          <cell r="B1586" t="str">
            <v/>
          </cell>
          <cell r="C1586" t="str">
            <v/>
          </cell>
          <cell r="D1586" t="str">
            <v/>
          </cell>
          <cell r="E1586" t="str">
            <v/>
          </cell>
          <cell r="F1586" t="str">
            <v/>
          </cell>
          <cell r="G1586" t="str">
            <v/>
          </cell>
          <cell r="H1586" t="str">
            <v/>
          </cell>
        </row>
        <row r="1587">
          <cell r="A1587" t="str">
            <v/>
          </cell>
          <cell r="B1587" t="str">
            <v/>
          </cell>
          <cell r="C1587" t="str">
            <v/>
          </cell>
          <cell r="D1587" t="str">
            <v/>
          </cell>
          <cell r="E1587" t="str">
            <v/>
          </cell>
          <cell r="F1587" t="str">
            <v/>
          </cell>
          <cell r="G1587" t="str">
            <v/>
          </cell>
          <cell r="H1587" t="str">
            <v/>
          </cell>
        </row>
        <row r="1588">
          <cell r="A1588" t="str">
            <v/>
          </cell>
          <cell r="B1588" t="str">
            <v/>
          </cell>
          <cell r="C1588" t="str">
            <v/>
          </cell>
          <cell r="D1588" t="str">
            <v/>
          </cell>
          <cell r="E1588" t="str">
            <v/>
          </cell>
          <cell r="F1588" t="str">
            <v/>
          </cell>
          <cell r="G1588" t="str">
            <v/>
          </cell>
          <cell r="H1588" t="str">
            <v/>
          </cell>
        </row>
        <row r="1589">
          <cell r="A1589" t="str">
            <v/>
          </cell>
          <cell r="B1589" t="str">
            <v/>
          </cell>
          <cell r="C1589" t="str">
            <v/>
          </cell>
          <cell r="D1589" t="str">
            <v/>
          </cell>
          <cell r="E1589" t="str">
            <v/>
          </cell>
          <cell r="F1589" t="str">
            <v/>
          </cell>
          <cell r="G1589" t="str">
            <v/>
          </cell>
          <cell r="H1589" t="str">
            <v/>
          </cell>
        </row>
        <row r="1590">
          <cell r="A1590" t="str">
            <v/>
          </cell>
          <cell r="B1590" t="str">
            <v/>
          </cell>
          <cell r="C1590" t="str">
            <v/>
          </cell>
          <cell r="D1590" t="str">
            <v/>
          </cell>
          <cell r="E1590" t="str">
            <v/>
          </cell>
          <cell r="F1590" t="str">
            <v/>
          </cell>
          <cell r="G1590" t="str">
            <v/>
          </cell>
          <cell r="H1590" t="str">
            <v/>
          </cell>
        </row>
        <row r="1591">
          <cell r="A1591" t="str">
            <v/>
          </cell>
          <cell r="B1591" t="str">
            <v/>
          </cell>
          <cell r="C1591" t="str">
            <v/>
          </cell>
          <cell r="D1591" t="str">
            <v/>
          </cell>
          <cell r="E1591" t="str">
            <v/>
          </cell>
          <cell r="F1591" t="str">
            <v/>
          </cell>
          <cell r="G1591" t="str">
            <v/>
          </cell>
          <cell r="H1591" t="str">
            <v/>
          </cell>
        </row>
        <row r="1592">
          <cell r="A1592" t="str">
            <v/>
          </cell>
          <cell r="B1592" t="str">
            <v/>
          </cell>
          <cell r="C1592" t="str">
            <v/>
          </cell>
          <cell r="D1592" t="str">
            <v/>
          </cell>
          <cell r="E1592" t="str">
            <v/>
          </cell>
          <cell r="F1592" t="str">
            <v/>
          </cell>
          <cell r="G1592" t="str">
            <v/>
          </cell>
          <cell r="H1592" t="str">
            <v/>
          </cell>
        </row>
        <row r="1593">
          <cell r="A1593" t="str">
            <v/>
          </cell>
          <cell r="B1593" t="str">
            <v/>
          </cell>
          <cell r="C1593" t="str">
            <v/>
          </cell>
          <cell r="D1593" t="str">
            <v/>
          </cell>
          <cell r="E1593" t="str">
            <v/>
          </cell>
          <cell r="F1593" t="str">
            <v/>
          </cell>
          <cell r="G1593" t="str">
            <v/>
          </cell>
          <cell r="H1593" t="str">
            <v/>
          </cell>
        </row>
        <row r="1594">
          <cell r="A1594" t="str">
            <v/>
          </cell>
          <cell r="B1594" t="str">
            <v/>
          </cell>
          <cell r="C1594" t="str">
            <v/>
          </cell>
          <cell r="D1594" t="str">
            <v/>
          </cell>
          <cell r="E1594" t="str">
            <v/>
          </cell>
          <cell r="F1594" t="str">
            <v/>
          </cell>
          <cell r="G1594" t="str">
            <v/>
          </cell>
          <cell r="H1594" t="str">
            <v/>
          </cell>
        </row>
        <row r="1595">
          <cell r="A1595" t="str">
            <v/>
          </cell>
          <cell r="B1595" t="str">
            <v/>
          </cell>
          <cell r="C1595" t="str">
            <v/>
          </cell>
          <cell r="D1595" t="str">
            <v/>
          </cell>
          <cell r="E1595" t="str">
            <v/>
          </cell>
          <cell r="F1595" t="str">
            <v/>
          </cell>
          <cell r="G1595" t="str">
            <v/>
          </cell>
          <cell r="H1595" t="str">
            <v/>
          </cell>
        </row>
        <row r="1596">
          <cell r="A1596" t="str">
            <v/>
          </cell>
          <cell r="B1596" t="str">
            <v/>
          </cell>
          <cell r="C1596" t="str">
            <v/>
          </cell>
          <cell r="D1596" t="str">
            <v/>
          </cell>
          <cell r="E1596" t="str">
            <v/>
          </cell>
          <cell r="F1596" t="str">
            <v/>
          </cell>
          <cell r="G1596" t="str">
            <v/>
          </cell>
          <cell r="H1596" t="str">
            <v/>
          </cell>
        </row>
        <row r="1597">
          <cell r="A1597" t="str">
            <v/>
          </cell>
          <cell r="B1597" t="str">
            <v/>
          </cell>
          <cell r="C1597" t="str">
            <v/>
          </cell>
          <cell r="D1597" t="str">
            <v/>
          </cell>
          <cell r="E1597" t="str">
            <v/>
          </cell>
          <cell r="F1597" t="str">
            <v/>
          </cell>
          <cell r="G1597" t="str">
            <v/>
          </cell>
          <cell r="H1597" t="str">
            <v/>
          </cell>
        </row>
        <row r="1598">
          <cell r="A1598" t="str">
            <v/>
          </cell>
          <cell r="B1598" t="str">
            <v/>
          </cell>
          <cell r="C1598" t="str">
            <v/>
          </cell>
          <cell r="D1598" t="str">
            <v/>
          </cell>
          <cell r="E1598" t="str">
            <v/>
          </cell>
          <cell r="F1598" t="str">
            <v/>
          </cell>
          <cell r="G1598" t="str">
            <v/>
          </cell>
          <cell r="H1598" t="str">
            <v/>
          </cell>
        </row>
        <row r="1599">
          <cell r="A1599" t="str">
            <v/>
          </cell>
          <cell r="B1599" t="str">
            <v/>
          </cell>
          <cell r="C1599" t="str">
            <v/>
          </cell>
          <cell r="D1599" t="str">
            <v/>
          </cell>
          <cell r="E1599" t="str">
            <v/>
          </cell>
          <cell r="F1599" t="str">
            <v/>
          </cell>
          <cell r="G1599" t="str">
            <v/>
          </cell>
          <cell r="H1599" t="str">
            <v/>
          </cell>
        </row>
        <row r="1600">
          <cell r="A1600" t="str">
            <v/>
          </cell>
          <cell r="B1600" t="str">
            <v/>
          </cell>
          <cell r="C1600" t="str">
            <v/>
          </cell>
          <cell r="D1600" t="str">
            <v/>
          </cell>
          <cell r="E1600" t="str">
            <v/>
          </cell>
          <cell r="F1600" t="str">
            <v/>
          </cell>
          <cell r="G1600" t="str">
            <v/>
          </cell>
          <cell r="H1600" t="str">
            <v/>
          </cell>
        </row>
        <row r="1601">
          <cell r="A1601" t="str">
            <v/>
          </cell>
          <cell r="B1601" t="str">
            <v/>
          </cell>
          <cell r="C1601" t="str">
            <v/>
          </cell>
          <cell r="D1601" t="str">
            <v/>
          </cell>
          <cell r="E1601" t="str">
            <v/>
          </cell>
          <cell r="F1601" t="str">
            <v/>
          </cell>
          <cell r="G1601" t="str">
            <v/>
          </cell>
          <cell r="H1601" t="str">
            <v/>
          </cell>
        </row>
        <row r="1602">
          <cell r="A1602" t="str">
            <v/>
          </cell>
          <cell r="B1602" t="str">
            <v/>
          </cell>
          <cell r="C1602" t="str">
            <v/>
          </cell>
          <cell r="D1602" t="str">
            <v/>
          </cell>
          <cell r="E1602" t="str">
            <v/>
          </cell>
          <cell r="F1602" t="str">
            <v/>
          </cell>
          <cell r="G1602" t="str">
            <v/>
          </cell>
          <cell r="H1602" t="str">
            <v/>
          </cell>
        </row>
        <row r="1603">
          <cell r="A1603" t="str">
            <v/>
          </cell>
          <cell r="B1603" t="str">
            <v/>
          </cell>
          <cell r="C1603" t="str">
            <v/>
          </cell>
          <cell r="D1603" t="str">
            <v/>
          </cell>
          <cell r="E1603" t="str">
            <v/>
          </cell>
          <cell r="F1603" t="str">
            <v/>
          </cell>
          <cell r="G1603" t="str">
            <v/>
          </cell>
          <cell r="H1603" t="str">
            <v/>
          </cell>
        </row>
        <row r="1604">
          <cell r="A1604" t="str">
            <v/>
          </cell>
          <cell r="B1604" t="str">
            <v/>
          </cell>
          <cell r="C1604" t="str">
            <v/>
          </cell>
          <cell r="D1604" t="str">
            <v/>
          </cell>
          <cell r="E1604" t="str">
            <v/>
          </cell>
          <cell r="F1604" t="str">
            <v/>
          </cell>
          <cell r="G1604" t="str">
            <v/>
          </cell>
          <cell r="H1604" t="str">
            <v/>
          </cell>
        </row>
        <row r="1605">
          <cell r="A1605" t="str">
            <v/>
          </cell>
          <cell r="B1605" t="str">
            <v/>
          </cell>
          <cell r="C1605" t="str">
            <v/>
          </cell>
          <cell r="D1605" t="str">
            <v/>
          </cell>
          <cell r="E1605" t="str">
            <v/>
          </cell>
          <cell r="F1605" t="str">
            <v/>
          </cell>
          <cell r="G1605" t="str">
            <v/>
          </cell>
          <cell r="H1605" t="str">
            <v/>
          </cell>
        </row>
        <row r="1606">
          <cell r="A1606" t="str">
            <v/>
          </cell>
          <cell r="B1606" t="str">
            <v/>
          </cell>
          <cell r="C1606" t="str">
            <v/>
          </cell>
          <cell r="D1606" t="str">
            <v/>
          </cell>
          <cell r="E1606" t="str">
            <v/>
          </cell>
          <cell r="F1606" t="str">
            <v/>
          </cell>
          <cell r="G1606" t="str">
            <v/>
          </cell>
          <cell r="H1606" t="str">
            <v/>
          </cell>
        </row>
        <row r="1607">
          <cell r="A1607" t="str">
            <v/>
          </cell>
          <cell r="B1607" t="str">
            <v/>
          </cell>
          <cell r="C1607" t="str">
            <v/>
          </cell>
          <cell r="D1607" t="str">
            <v/>
          </cell>
          <cell r="E1607" t="str">
            <v/>
          </cell>
          <cell r="F1607" t="str">
            <v/>
          </cell>
          <cell r="G1607" t="str">
            <v/>
          </cell>
          <cell r="H1607" t="str">
            <v/>
          </cell>
        </row>
        <row r="1608">
          <cell r="A1608" t="str">
            <v/>
          </cell>
          <cell r="B1608" t="str">
            <v/>
          </cell>
          <cell r="C1608" t="str">
            <v/>
          </cell>
          <cell r="D1608" t="str">
            <v/>
          </cell>
          <cell r="E1608" t="str">
            <v/>
          </cell>
          <cell r="F1608" t="str">
            <v/>
          </cell>
          <cell r="G1608" t="str">
            <v/>
          </cell>
          <cell r="H1608" t="str">
            <v/>
          </cell>
        </row>
        <row r="1609">
          <cell r="A1609" t="str">
            <v/>
          </cell>
          <cell r="B1609" t="str">
            <v/>
          </cell>
          <cell r="C1609" t="str">
            <v/>
          </cell>
          <cell r="D1609" t="str">
            <v/>
          </cell>
          <cell r="E1609" t="str">
            <v/>
          </cell>
          <cell r="F1609" t="str">
            <v/>
          </cell>
          <cell r="G1609" t="str">
            <v/>
          </cell>
          <cell r="H1609" t="str">
            <v/>
          </cell>
        </row>
        <row r="1610">
          <cell r="A1610" t="str">
            <v/>
          </cell>
          <cell r="B1610" t="str">
            <v/>
          </cell>
          <cell r="C1610" t="str">
            <v/>
          </cell>
          <cell r="D1610" t="str">
            <v/>
          </cell>
          <cell r="E1610" t="str">
            <v/>
          </cell>
          <cell r="F1610" t="str">
            <v/>
          </cell>
          <cell r="G1610" t="str">
            <v/>
          </cell>
          <cell r="H1610" t="str">
            <v/>
          </cell>
        </row>
        <row r="1611">
          <cell r="A1611" t="str">
            <v/>
          </cell>
          <cell r="B1611" t="str">
            <v/>
          </cell>
          <cell r="C1611" t="str">
            <v/>
          </cell>
          <cell r="D1611" t="str">
            <v/>
          </cell>
          <cell r="E1611" t="str">
            <v/>
          </cell>
          <cell r="F1611" t="str">
            <v/>
          </cell>
          <cell r="G1611" t="str">
            <v/>
          </cell>
          <cell r="H1611" t="str">
            <v/>
          </cell>
        </row>
        <row r="1612">
          <cell r="A1612" t="str">
            <v/>
          </cell>
          <cell r="B1612" t="str">
            <v/>
          </cell>
          <cell r="C1612" t="str">
            <v/>
          </cell>
          <cell r="D1612" t="str">
            <v/>
          </cell>
          <cell r="E1612" t="str">
            <v/>
          </cell>
          <cell r="F1612" t="str">
            <v/>
          </cell>
          <cell r="G1612" t="str">
            <v/>
          </cell>
          <cell r="H1612" t="str">
            <v/>
          </cell>
        </row>
        <row r="1613">
          <cell r="A1613" t="str">
            <v/>
          </cell>
          <cell r="B1613" t="str">
            <v/>
          </cell>
          <cell r="C1613" t="str">
            <v/>
          </cell>
          <cell r="D1613" t="str">
            <v/>
          </cell>
          <cell r="E1613" t="str">
            <v/>
          </cell>
          <cell r="F1613" t="str">
            <v/>
          </cell>
          <cell r="G1613" t="str">
            <v/>
          </cell>
          <cell r="H1613" t="str">
            <v/>
          </cell>
        </row>
        <row r="1614">
          <cell r="A1614" t="str">
            <v/>
          </cell>
          <cell r="B1614" t="str">
            <v/>
          </cell>
          <cell r="C1614" t="str">
            <v/>
          </cell>
          <cell r="D1614" t="str">
            <v/>
          </cell>
          <cell r="E1614" t="str">
            <v/>
          </cell>
          <cell r="F1614" t="str">
            <v/>
          </cell>
          <cell r="G1614" t="str">
            <v/>
          </cell>
          <cell r="H1614" t="str">
            <v/>
          </cell>
        </row>
        <row r="1615">
          <cell r="A1615" t="str">
            <v/>
          </cell>
          <cell r="B1615" t="str">
            <v/>
          </cell>
          <cell r="C1615" t="str">
            <v/>
          </cell>
          <cell r="D1615" t="str">
            <v/>
          </cell>
          <cell r="E1615" t="str">
            <v/>
          </cell>
          <cell r="F1615" t="str">
            <v/>
          </cell>
          <cell r="G1615" t="str">
            <v/>
          </cell>
          <cell r="H1615" t="str">
            <v/>
          </cell>
        </row>
        <row r="1616">
          <cell r="A1616" t="str">
            <v/>
          </cell>
          <cell r="B1616" t="str">
            <v/>
          </cell>
          <cell r="C1616" t="str">
            <v/>
          </cell>
          <cell r="D1616" t="str">
            <v/>
          </cell>
          <cell r="E1616" t="str">
            <v/>
          </cell>
          <cell r="F1616" t="str">
            <v/>
          </cell>
          <cell r="G1616" t="str">
            <v/>
          </cell>
          <cell r="H1616" t="str">
            <v/>
          </cell>
        </row>
        <row r="1617">
          <cell r="A1617" t="str">
            <v/>
          </cell>
          <cell r="B1617" t="str">
            <v/>
          </cell>
          <cell r="C1617" t="str">
            <v/>
          </cell>
          <cell r="D1617" t="str">
            <v/>
          </cell>
          <cell r="E1617" t="str">
            <v/>
          </cell>
          <cell r="F1617" t="str">
            <v/>
          </cell>
          <cell r="G1617" t="str">
            <v/>
          </cell>
          <cell r="H1617" t="str">
            <v/>
          </cell>
        </row>
        <row r="1618">
          <cell r="A1618" t="str">
            <v/>
          </cell>
          <cell r="B1618" t="str">
            <v/>
          </cell>
          <cell r="C1618" t="str">
            <v/>
          </cell>
          <cell r="D1618" t="str">
            <v/>
          </cell>
          <cell r="E1618" t="str">
            <v/>
          </cell>
          <cell r="F1618" t="str">
            <v/>
          </cell>
          <cell r="G1618" t="str">
            <v/>
          </cell>
          <cell r="H1618" t="str">
            <v/>
          </cell>
        </row>
        <row r="1619">
          <cell r="A1619" t="str">
            <v/>
          </cell>
          <cell r="B1619" t="str">
            <v/>
          </cell>
          <cell r="C1619" t="str">
            <v/>
          </cell>
          <cell r="D1619" t="str">
            <v/>
          </cell>
          <cell r="E1619" t="str">
            <v/>
          </cell>
          <cell r="F1619" t="str">
            <v/>
          </cell>
          <cell r="G1619" t="str">
            <v/>
          </cell>
          <cell r="H1619" t="str">
            <v/>
          </cell>
        </row>
        <row r="1620">
          <cell r="A1620" t="str">
            <v/>
          </cell>
          <cell r="B1620" t="str">
            <v/>
          </cell>
          <cell r="C1620" t="str">
            <v/>
          </cell>
          <cell r="D1620" t="str">
            <v/>
          </cell>
          <cell r="E1620" t="str">
            <v/>
          </cell>
          <cell r="F1620" t="str">
            <v/>
          </cell>
          <cell r="G1620" t="str">
            <v/>
          </cell>
          <cell r="H1620" t="str">
            <v/>
          </cell>
        </row>
        <row r="1621">
          <cell r="A1621" t="str">
            <v/>
          </cell>
          <cell r="B1621" t="str">
            <v/>
          </cell>
          <cell r="C1621" t="str">
            <v/>
          </cell>
          <cell r="D1621" t="str">
            <v/>
          </cell>
          <cell r="E1621" t="str">
            <v/>
          </cell>
          <cell r="F1621" t="str">
            <v/>
          </cell>
          <cell r="G1621" t="str">
            <v/>
          </cell>
          <cell r="H1621" t="str">
            <v/>
          </cell>
        </row>
        <row r="1622">
          <cell r="A1622" t="str">
            <v/>
          </cell>
          <cell r="B1622" t="str">
            <v/>
          </cell>
          <cell r="C1622" t="str">
            <v/>
          </cell>
          <cell r="D1622" t="str">
            <v/>
          </cell>
          <cell r="E1622" t="str">
            <v/>
          </cell>
          <cell r="F1622" t="str">
            <v/>
          </cell>
          <cell r="G1622" t="str">
            <v/>
          </cell>
          <cell r="H1622" t="str">
            <v/>
          </cell>
        </row>
        <row r="1623">
          <cell r="A1623" t="str">
            <v/>
          </cell>
          <cell r="B1623" t="str">
            <v/>
          </cell>
          <cell r="C1623" t="str">
            <v/>
          </cell>
          <cell r="D1623" t="str">
            <v/>
          </cell>
          <cell r="E1623" t="str">
            <v/>
          </cell>
          <cell r="F1623" t="str">
            <v/>
          </cell>
          <cell r="G1623" t="str">
            <v/>
          </cell>
          <cell r="H1623" t="str">
            <v/>
          </cell>
        </row>
        <row r="1624">
          <cell r="A1624" t="str">
            <v/>
          </cell>
          <cell r="B1624" t="str">
            <v/>
          </cell>
          <cell r="C1624" t="str">
            <v/>
          </cell>
          <cell r="D1624" t="str">
            <v/>
          </cell>
          <cell r="E1624" t="str">
            <v/>
          </cell>
          <cell r="F1624" t="str">
            <v/>
          </cell>
          <cell r="G1624" t="str">
            <v/>
          </cell>
          <cell r="H1624" t="str">
            <v/>
          </cell>
        </row>
        <row r="1625">
          <cell r="A1625" t="str">
            <v/>
          </cell>
          <cell r="B1625" t="str">
            <v/>
          </cell>
          <cell r="C1625" t="str">
            <v/>
          </cell>
          <cell r="D1625" t="str">
            <v/>
          </cell>
          <cell r="E1625" t="str">
            <v/>
          </cell>
          <cell r="F1625" t="str">
            <v/>
          </cell>
          <cell r="G1625" t="str">
            <v/>
          </cell>
          <cell r="H1625" t="str">
            <v/>
          </cell>
        </row>
        <row r="1626">
          <cell r="A1626" t="str">
            <v/>
          </cell>
          <cell r="B1626" t="str">
            <v/>
          </cell>
          <cell r="C1626" t="str">
            <v/>
          </cell>
          <cell r="D1626" t="str">
            <v/>
          </cell>
          <cell r="E1626" t="str">
            <v/>
          </cell>
          <cell r="F1626" t="str">
            <v/>
          </cell>
          <cell r="G1626" t="str">
            <v/>
          </cell>
          <cell r="H1626" t="str">
            <v/>
          </cell>
        </row>
        <row r="1627">
          <cell r="A1627" t="str">
            <v/>
          </cell>
          <cell r="B1627" t="str">
            <v/>
          </cell>
          <cell r="C1627" t="str">
            <v/>
          </cell>
          <cell r="D1627" t="str">
            <v/>
          </cell>
          <cell r="E1627" t="str">
            <v/>
          </cell>
          <cell r="F1627" t="str">
            <v/>
          </cell>
          <cell r="G1627" t="str">
            <v/>
          </cell>
          <cell r="H1627" t="str">
            <v/>
          </cell>
        </row>
        <row r="1628">
          <cell r="A1628" t="str">
            <v/>
          </cell>
          <cell r="B1628" t="str">
            <v/>
          </cell>
          <cell r="C1628" t="str">
            <v/>
          </cell>
          <cell r="D1628" t="str">
            <v/>
          </cell>
          <cell r="E1628" t="str">
            <v/>
          </cell>
          <cell r="F1628" t="str">
            <v/>
          </cell>
          <cell r="G1628" t="str">
            <v/>
          </cell>
          <cell r="H1628" t="str">
            <v/>
          </cell>
        </row>
        <row r="1629">
          <cell r="A1629" t="str">
            <v/>
          </cell>
          <cell r="B1629" t="str">
            <v/>
          </cell>
          <cell r="C1629" t="str">
            <v/>
          </cell>
          <cell r="D1629" t="str">
            <v/>
          </cell>
          <cell r="E1629" t="str">
            <v/>
          </cell>
          <cell r="F1629" t="str">
            <v/>
          </cell>
          <cell r="G1629" t="str">
            <v/>
          </cell>
          <cell r="H1629" t="str">
            <v/>
          </cell>
        </row>
        <row r="1630">
          <cell r="A1630" t="str">
            <v/>
          </cell>
          <cell r="B1630" t="str">
            <v/>
          </cell>
          <cell r="C1630" t="str">
            <v/>
          </cell>
          <cell r="D1630" t="str">
            <v/>
          </cell>
          <cell r="E1630" t="str">
            <v/>
          </cell>
          <cell r="F1630" t="str">
            <v/>
          </cell>
          <cell r="G1630" t="str">
            <v/>
          </cell>
          <cell r="H1630" t="str">
            <v/>
          </cell>
        </row>
        <row r="1631">
          <cell r="A1631" t="str">
            <v/>
          </cell>
          <cell r="B1631" t="str">
            <v/>
          </cell>
          <cell r="C1631" t="str">
            <v/>
          </cell>
          <cell r="D1631" t="str">
            <v/>
          </cell>
          <cell r="E1631" t="str">
            <v/>
          </cell>
          <cell r="F1631" t="str">
            <v/>
          </cell>
          <cell r="G1631" t="str">
            <v/>
          </cell>
          <cell r="H1631" t="str">
            <v/>
          </cell>
        </row>
        <row r="1632">
          <cell r="A1632" t="str">
            <v/>
          </cell>
          <cell r="B1632" t="str">
            <v/>
          </cell>
          <cell r="C1632" t="str">
            <v/>
          </cell>
          <cell r="D1632" t="str">
            <v/>
          </cell>
          <cell r="E1632" t="str">
            <v/>
          </cell>
          <cell r="F1632" t="str">
            <v/>
          </cell>
          <cell r="G1632" t="str">
            <v/>
          </cell>
          <cell r="H1632" t="str">
            <v/>
          </cell>
        </row>
        <row r="1633">
          <cell r="A1633" t="str">
            <v/>
          </cell>
          <cell r="B1633" t="str">
            <v/>
          </cell>
          <cell r="C1633" t="str">
            <v/>
          </cell>
          <cell r="D1633" t="str">
            <v/>
          </cell>
          <cell r="E1633" t="str">
            <v/>
          </cell>
          <cell r="F1633" t="str">
            <v/>
          </cell>
          <cell r="G1633" t="str">
            <v/>
          </cell>
          <cell r="H1633" t="str">
            <v/>
          </cell>
        </row>
        <row r="1634">
          <cell r="A1634" t="str">
            <v/>
          </cell>
          <cell r="B1634" t="str">
            <v/>
          </cell>
          <cell r="C1634" t="str">
            <v/>
          </cell>
          <cell r="D1634" t="str">
            <v/>
          </cell>
          <cell r="E1634" t="str">
            <v/>
          </cell>
          <cell r="F1634" t="str">
            <v/>
          </cell>
          <cell r="G1634" t="str">
            <v/>
          </cell>
          <cell r="H1634" t="str">
            <v/>
          </cell>
        </row>
        <row r="1635">
          <cell r="A1635" t="str">
            <v/>
          </cell>
          <cell r="B1635" t="str">
            <v/>
          </cell>
          <cell r="C1635" t="str">
            <v/>
          </cell>
          <cell r="D1635" t="str">
            <v/>
          </cell>
          <cell r="E1635" t="str">
            <v/>
          </cell>
          <cell r="F1635" t="str">
            <v/>
          </cell>
          <cell r="G1635" t="str">
            <v/>
          </cell>
          <cell r="H1635" t="str">
            <v/>
          </cell>
        </row>
        <row r="1636">
          <cell r="A1636" t="str">
            <v/>
          </cell>
          <cell r="B1636" t="str">
            <v/>
          </cell>
          <cell r="C1636" t="str">
            <v/>
          </cell>
          <cell r="D1636" t="str">
            <v/>
          </cell>
          <cell r="E1636" t="str">
            <v/>
          </cell>
          <cell r="F1636" t="str">
            <v/>
          </cell>
          <cell r="G1636" t="str">
            <v/>
          </cell>
          <cell r="H1636" t="str">
            <v/>
          </cell>
        </row>
        <row r="1637">
          <cell r="A1637" t="str">
            <v/>
          </cell>
          <cell r="B1637" t="str">
            <v/>
          </cell>
          <cell r="C1637" t="str">
            <v/>
          </cell>
          <cell r="D1637" t="str">
            <v/>
          </cell>
          <cell r="E1637" t="str">
            <v/>
          </cell>
          <cell r="F1637" t="str">
            <v/>
          </cell>
          <cell r="G1637" t="str">
            <v/>
          </cell>
          <cell r="H1637" t="str">
            <v/>
          </cell>
        </row>
        <row r="1638">
          <cell r="A1638" t="str">
            <v/>
          </cell>
          <cell r="B1638" t="str">
            <v/>
          </cell>
          <cell r="C1638" t="str">
            <v/>
          </cell>
          <cell r="D1638" t="str">
            <v/>
          </cell>
          <cell r="E1638" t="str">
            <v/>
          </cell>
          <cell r="F1638" t="str">
            <v/>
          </cell>
          <cell r="G1638" t="str">
            <v/>
          </cell>
          <cell r="H1638" t="str">
            <v/>
          </cell>
        </row>
        <row r="1639">
          <cell r="A1639" t="str">
            <v/>
          </cell>
          <cell r="B1639" t="str">
            <v/>
          </cell>
          <cell r="C1639" t="str">
            <v/>
          </cell>
          <cell r="D1639" t="str">
            <v/>
          </cell>
          <cell r="E1639" t="str">
            <v/>
          </cell>
          <cell r="F1639" t="str">
            <v/>
          </cell>
          <cell r="G1639" t="str">
            <v/>
          </cell>
          <cell r="H1639" t="str">
            <v/>
          </cell>
        </row>
        <row r="1640">
          <cell r="A1640" t="str">
            <v/>
          </cell>
          <cell r="B1640" t="str">
            <v/>
          </cell>
          <cell r="C1640" t="str">
            <v/>
          </cell>
          <cell r="D1640" t="str">
            <v/>
          </cell>
          <cell r="E1640" t="str">
            <v/>
          </cell>
          <cell r="F1640" t="str">
            <v/>
          </cell>
          <cell r="G1640" t="str">
            <v/>
          </cell>
          <cell r="H1640" t="str">
            <v/>
          </cell>
        </row>
        <row r="1641">
          <cell r="A1641" t="str">
            <v/>
          </cell>
          <cell r="B1641" t="str">
            <v/>
          </cell>
          <cell r="C1641" t="str">
            <v/>
          </cell>
          <cell r="D1641" t="str">
            <v/>
          </cell>
          <cell r="E1641" t="str">
            <v/>
          </cell>
          <cell r="F1641" t="str">
            <v/>
          </cell>
          <cell r="G1641" t="str">
            <v/>
          </cell>
          <cell r="H1641" t="str">
            <v/>
          </cell>
        </row>
        <row r="1642">
          <cell r="A1642" t="str">
            <v/>
          </cell>
          <cell r="B1642" t="str">
            <v/>
          </cell>
          <cell r="C1642" t="str">
            <v/>
          </cell>
          <cell r="D1642" t="str">
            <v/>
          </cell>
          <cell r="E1642" t="str">
            <v/>
          </cell>
          <cell r="F1642" t="str">
            <v/>
          </cell>
          <cell r="G1642" t="str">
            <v/>
          </cell>
          <cell r="H1642" t="str">
            <v/>
          </cell>
        </row>
        <row r="1643">
          <cell r="A1643" t="str">
            <v/>
          </cell>
          <cell r="B1643" t="str">
            <v/>
          </cell>
          <cell r="C1643" t="str">
            <v/>
          </cell>
          <cell r="D1643" t="str">
            <v/>
          </cell>
          <cell r="E1643" t="str">
            <v/>
          </cell>
          <cell r="F1643" t="str">
            <v/>
          </cell>
          <cell r="G1643" t="str">
            <v/>
          </cell>
          <cell r="H1643" t="str">
            <v/>
          </cell>
        </row>
        <row r="1644">
          <cell r="A1644" t="str">
            <v/>
          </cell>
          <cell r="B1644" t="str">
            <v/>
          </cell>
          <cell r="C1644" t="str">
            <v/>
          </cell>
          <cell r="D1644" t="str">
            <v/>
          </cell>
          <cell r="E1644" t="str">
            <v/>
          </cell>
          <cell r="F1644" t="str">
            <v/>
          </cell>
          <cell r="G1644" t="str">
            <v/>
          </cell>
          <cell r="H1644" t="str">
            <v/>
          </cell>
        </row>
        <row r="1645">
          <cell r="A1645" t="str">
            <v/>
          </cell>
          <cell r="B1645" t="str">
            <v/>
          </cell>
          <cell r="C1645" t="str">
            <v/>
          </cell>
          <cell r="D1645" t="str">
            <v/>
          </cell>
          <cell r="E1645" t="str">
            <v/>
          </cell>
          <cell r="F1645" t="str">
            <v/>
          </cell>
          <cell r="G1645" t="str">
            <v/>
          </cell>
          <cell r="H1645" t="str">
            <v/>
          </cell>
        </row>
        <row r="1646">
          <cell r="A1646" t="str">
            <v/>
          </cell>
          <cell r="B1646" t="str">
            <v/>
          </cell>
          <cell r="C1646" t="str">
            <v/>
          </cell>
          <cell r="D1646" t="str">
            <v/>
          </cell>
          <cell r="E1646" t="str">
            <v/>
          </cell>
          <cell r="F1646" t="str">
            <v/>
          </cell>
          <cell r="G1646" t="str">
            <v/>
          </cell>
          <cell r="H1646" t="str">
            <v/>
          </cell>
        </row>
        <row r="1647">
          <cell r="A1647" t="str">
            <v/>
          </cell>
          <cell r="B1647" t="str">
            <v/>
          </cell>
          <cell r="C1647" t="str">
            <v/>
          </cell>
          <cell r="D1647" t="str">
            <v/>
          </cell>
          <cell r="E1647" t="str">
            <v/>
          </cell>
          <cell r="F1647" t="str">
            <v/>
          </cell>
          <cell r="G1647" t="str">
            <v/>
          </cell>
          <cell r="H1647" t="str">
            <v/>
          </cell>
        </row>
        <row r="1648">
          <cell r="A1648" t="str">
            <v/>
          </cell>
          <cell r="B1648" t="str">
            <v/>
          </cell>
          <cell r="C1648" t="str">
            <v/>
          </cell>
          <cell r="D1648" t="str">
            <v/>
          </cell>
          <cell r="E1648" t="str">
            <v/>
          </cell>
          <cell r="F1648" t="str">
            <v/>
          </cell>
          <cell r="G1648" t="str">
            <v/>
          </cell>
          <cell r="H1648" t="str">
            <v/>
          </cell>
        </row>
        <row r="1649">
          <cell r="A1649" t="str">
            <v/>
          </cell>
          <cell r="B1649" t="str">
            <v/>
          </cell>
          <cell r="C1649" t="str">
            <v/>
          </cell>
          <cell r="D1649" t="str">
            <v/>
          </cell>
          <cell r="E1649" t="str">
            <v/>
          </cell>
          <cell r="F1649" t="str">
            <v/>
          </cell>
          <cell r="G1649" t="str">
            <v/>
          </cell>
          <cell r="H1649" t="str">
            <v/>
          </cell>
        </row>
        <row r="1650">
          <cell r="A1650" t="str">
            <v/>
          </cell>
          <cell r="B1650" t="str">
            <v/>
          </cell>
          <cell r="C1650" t="str">
            <v/>
          </cell>
          <cell r="D1650" t="str">
            <v/>
          </cell>
          <cell r="E1650" t="str">
            <v/>
          </cell>
          <cell r="F1650" t="str">
            <v/>
          </cell>
          <cell r="G1650" t="str">
            <v/>
          </cell>
          <cell r="H1650" t="str">
            <v/>
          </cell>
        </row>
        <row r="1651">
          <cell r="A1651" t="str">
            <v/>
          </cell>
          <cell r="B1651" t="str">
            <v/>
          </cell>
          <cell r="C1651" t="str">
            <v/>
          </cell>
          <cell r="D1651" t="str">
            <v/>
          </cell>
          <cell r="E1651" t="str">
            <v/>
          </cell>
          <cell r="F1651" t="str">
            <v/>
          </cell>
          <cell r="G1651" t="str">
            <v/>
          </cell>
          <cell r="H1651" t="str">
            <v/>
          </cell>
        </row>
        <row r="1652">
          <cell r="A1652" t="str">
            <v/>
          </cell>
          <cell r="B1652" t="str">
            <v/>
          </cell>
          <cell r="C1652" t="str">
            <v/>
          </cell>
          <cell r="D1652" t="str">
            <v/>
          </cell>
          <cell r="E1652" t="str">
            <v/>
          </cell>
          <cell r="F1652" t="str">
            <v/>
          </cell>
          <cell r="G1652" t="str">
            <v/>
          </cell>
          <cell r="H1652" t="str">
            <v/>
          </cell>
        </row>
        <row r="1653">
          <cell r="A1653" t="str">
            <v/>
          </cell>
          <cell r="B1653" t="str">
            <v/>
          </cell>
          <cell r="C1653" t="str">
            <v/>
          </cell>
          <cell r="D1653" t="str">
            <v/>
          </cell>
          <cell r="E1653" t="str">
            <v/>
          </cell>
          <cell r="F1653" t="str">
            <v/>
          </cell>
          <cell r="G1653" t="str">
            <v/>
          </cell>
          <cell r="H1653" t="str">
            <v/>
          </cell>
        </row>
        <row r="1654">
          <cell r="A1654" t="str">
            <v/>
          </cell>
          <cell r="B1654" t="str">
            <v/>
          </cell>
          <cell r="C1654" t="str">
            <v/>
          </cell>
          <cell r="D1654" t="str">
            <v/>
          </cell>
          <cell r="E1654" t="str">
            <v/>
          </cell>
          <cell r="F1654" t="str">
            <v/>
          </cell>
          <cell r="G1654" t="str">
            <v/>
          </cell>
          <cell r="H1654" t="str">
            <v/>
          </cell>
        </row>
        <row r="1655">
          <cell r="A1655" t="str">
            <v/>
          </cell>
          <cell r="B1655" t="str">
            <v/>
          </cell>
          <cell r="C1655" t="str">
            <v/>
          </cell>
          <cell r="D1655" t="str">
            <v/>
          </cell>
          <cell r="E1655" t="str">
            <v/>
          </cell>
          <cell r="F1655" t="str">
            <v/>
          </cell>
          <cell r="G1655" t="str">
            <v/>
          </cell>
          <cell r="H1655" t="str">
            <v/>
          </cell>
        </row>
        <row r="1656">
          <cell r="A1656" t="str">
            <v/>
          </cell>
          <cell r="B1656" t="str">
            <v/>
          </cell>
          <cell r="C1656" t="str">
            <v/>
          </cell>
          <cell r="D1656" t="str">
            <v/>
          </cell>
          <cell r="E1656" t="str">
            <v/>
          </cell>
          <cell r="F1656" t="str">
            <v/>
          </cell>
          <cell r="G1656" t="str">
            <v/>
          </cell>
          <cell r="H1656" t="str">
            <v/>
          </cell>
        </row>
        <row r="1657">
          <cell r="A1657" t="str">
            <v/>
          </cell>
          <cell r="B1657" t="str">
            <v/>
          </cell>
          <cell r="C1657" t="str">
            <v/>
          </cell>
          <cell r="D1657" t="str">
            <v/>
          </cell>
          <cell r="E1657" t="str">
            <v/>
          </cell>
          <cell r="F1657" t="str">
            <v/>
          </cell>
          <cell r="G1657" t="str">
            <v/>
          </cell>
          <cell r="H1657" t="str">
            <v/>
          </cell>
        </row>
        <row r="1658">
          <cell r="A1658" t="str">
            <v/>
          </cell>
          <cell r="B1658" t="str">
            <v/>
          </cell>
          <cell r="C1658" t="str">
            <v/>
          </cell>
          <cell r="D1658" t="str">
            <v/>
          </cell>
          <cell r="E1658" t="str">
            <v/>
          </cell>
          <cell r="F1658" t="str">
            <v/>
          </cell>
          <cell r="G1658" t="str">
            <v/>
          </cell>
          <cell r="H1658" t="str">
            <v/>
          </cell>
        </row>
        <row r="1659">
          <cell r="A1659" t="str">
            <v/>
          </cell>
          <cell r="B1659" t="str">
            <v/>
          </cell>
          <cell r="C1659" t="str">
            <v/>
          </cell>
          <cell r="D1659" t="str">
            <v/>
          </cell>
          <cell r="E1659" t="str">
            <v/>
          </cell>
          <cell r="F1659" t="str">
            <v/>
          </cell>
          <cell r="G1659" t="str">
            <v/>
          </cell>
          <cell r="H1659" t="str">
            <v/>
          </cell>
        </row>
        <row r="1660">
          <cell r="A1660" t="str">
            <v/>
          </cell>
          <cell r="B1660" t="str">
            <v/>
          </cell>
          <cell r="C1660" t="str">
            <v/>
          </cell>
          <cell r="D1660" t="str">
            <v/>
          </cell>
          <cell r="E1660" t="str">
            <v/>
          </cell>
          <cell r="F1660" t="str">
            <v/>
          </cell>
          <cell r="G1660" t="str">
            <v/>
          </cell>
          <cell r="H1660" t="str">
            <v/>
          </cell>
        </row>
        <row r="1661">
          <cell r="A1661" t="str">
            <v/>
          </cell>
          <cell r="B1661" t="str">
            <v/>
          </cell>
          <cell r="C1661" t="str">
            <v/>
          </cell>
          <cell r="D1661" t="str">
            <v/>
          </cell>
          <cell r="E1661" t="str">
            <v/>
          </cell>
          <cell r="F1661" t="str">
            <v/>
          </cell>
          <cell r="G1661" t="str">
            <v/>
          </cell>
          <cell r="H1661" t="str">
            <v/>
          </cell>
        </row>
        <row r="1662">
          <cell r="A1662" t="str">
            <v/>
          </cell>
          <cell r="B1662" t="str">
            <v/>
          </cell>
          <cell r="C1662" t="str">
            <v/>
          </cell>
          <cell r="D1662" t="str">
            <v/>
          </cell>
          <cell r="E1662" t="str">
            <v/>
          </cell>
          <cell r="F1662" t="str">
            <v/>
          </cell>
          <cell r="G1662" t="str">
            <v/>
          </cell>
          <cell r="H1662" t="str">
            <v/>
          </cell>
        </row>
        <row r="1663">
          <cell r="A1663" t="str">
            <v/>
          </cell>
          <cell r="B1663" t="str">
            <v/>
          </cell>
          <cell r="C1663" t="str">
            <v/>
          </cell>
          <cell r="D1663" t="str">
            <v/>
          </cell>
          <cell r="E1663" t="str">
            <v/>
          </cell>
          <cell r="F1663" t="str">
            <v/>
          </cell>
          <cell r="G1663" t="str">
            <v/>
          </cell>
          <cell r="H1663" t="str">
            <v/>
          </cell>
        </row>
        <row r="1664">
          <cell r="A1664" t="str">
            <v/>
          </cell>
          <cell r="B1664" t="str">
            <v/>
          </cell>
          <cell r="C1664" t="str">
            <v/>
          </cell>
          <cell r="D1664" t="str">
            <v/>
          </cell>
          <cell r="E1664" t="str">
            <v/>
          </cell>
          <cell r="F1664" t="str">
            <v/>
          </cell>
          <cell r="G1664" t="str">
            <v/>
          </cell>
          <cell r="H1664" t="str">
            <v/>
          </cell>
        </row>
        <row r="1665">
          <cell r="A1665" t="str">
            <v/>
          </cell>
          <cell r="B1665" t="str">
            <v/>
          </cell>
          <cell r="C1665" t="str">
            <v/>
          </cell>
          <cell r="D1665" t="str">
            <v/>
          </cell>
          <cell r="E1665" t="str">
            <v/>
          </cell>
          <cell r="F1665" t="str">
            <v/>
          </cell>
          <cell r="G1665" t="str">
            <v/>
          </cell>
          <cell r="H1665" t="str">
            <v/>
          </cell>
        </row>
        <row r="1666">
          <cell r="A1666" t="str">
            <v/>
          </cell>
          <cell r="B1666" t="str">
            <v/>
          </cell>
          <cell r="C1666" t="str">
            <v/>
          </cell>
          <cell r="D1666" t="str">
            <v/>
          </cell>
          <cell r="E1666" t="str">
            <v/>
          </cell>
          <cell r="F1666" t="str">
            <v/>
          </cell>
          <cell r="G1666" t="str">
            <v/>
          </cell>
          <cell r="H1666" t="str">
            <v/>
          </cell>
        </row>
        <row r="1667">
          <cell r="A1667" t="str">
            <v/>
          </cell>
          <cell r="B1667" t="str">
            <v/>
          </cell>
          <cell r="C1667" t="str">
            <v/>
          </cell>
          <cell r="D1667" t="str">
            <v/>
          </cell>
          <cell r="E1667" t="str">
            <v/>
          </cell>
          <cell r="F1667" t="str">
            <v/>
          </cell>
          <cell r="G1667" t="str">
            <v/>
          </cell>
          <cell r="H1667" t="str">
            <v/>
          </cell>
        </row>
        <row r="1668">
          <cell r="A1668" t="str">
            <v/>
          </cell>
          <cell r="B1668" t="str">
            <v/>
          </cell>
          <cell r="C1668" t="str">
            <v/>
          </cell>
          <cell r="D1668" t="str">
            <v/>
          </cell>
          <cell r="E1668" t="str">
            <v/>
          </cell>
          <cell r="F1668" t="str">
            <v/>
          </cell>
          <cell r="G1668" t="str">
            <v/>
          </cell>
          <cell r="H1668" t="str">
            <v/>
          </cell>
        </row>
        <row r="1669">
          <cell r="A1669" t="str">
            <v/>
          </cell>
          <cell r="B1669" t="str">
            <v/>
          </cell>
          <cell r="C1669" t="str">
            <v/>
          </cell>
          <cell r="D1669" t="str">
            <v/>
          </cell>
          <cell r="E1669" t="str">
            <v/>
          </cell>
          <cell r="F1669" t="str">
            <v/>
          </cell>
          <cell r="G1669" t="str">
            <v/>
          </cell>
          <cell r="H1669" t="str">
            <v/>
          </cell>
        </row>
        <row r="1670">
          <cell r="A1670" t="str">
            <v/>
          </cell>
          <cell r="B1670" t="str">
            <v/>
          </cell>
          <cell r="C1670" t="str">
            <v/>
          </cell>
          <cell r="D1670" t="str">
            <v/>
          </cell>
          <cell r="E1670" t="str">
            <v/>
          </cell>
          <cell r="F1670" t="str">
            <v/>
          </cell>
          <cell r="G1670" t="str">
            <v/>
          </cell>
          <cell r="H1670" t="str">
            <v/>
          </cell>
        </row>
        <row r="1671">
          <cell r="A1671" t="str">
            <v/>
          </cell>
          <cell r="B1671" t="str">
            <v/>
          </cell>
          <cell r="C1671" t="str">
            <v/>
          </cell>
          <cell r="D1671" t="str">
            <v/>
          </cell>
          <cell r="E1671" t="str">
            <v/>
          </cell>
          <cell r="F1671" t="str">
            <v/>
          </cell>
          <cell r="G1671" t="str">
            <v/>
          </cell>
          <cell r="H1671" t="str">
            <v/>
          </cell>
        </row>
        <row r="1672">
          <cell r="A1672" t="str">
            <v/>
          </cell>
          <cell r="B1672" t="str">
            <v/>
          </cell>
          <cell r="C1672" t="str">
            <v/>
          </cell>
          <cell r="D1672" t="str">
            <v/>
          </cell>
          <cell r="E1672" t="str">
            <v/>
          </cell>
          <cell r="F1672" t="str">
            <v/>
          </cell>
          <cell r="G1672" t="str">
            <v/>
          </cell>
          <cell r="H1672" t="str">
            <v/>
          </cell>
        </row>
        <row r="1673">
          <cell r="A1673" t="str">
            <v/>
          </cell>
          <cell r="B1673" t="str">
            <v/>
          </cell>
          <cell r="C1673" t="str">
            <v/>
          </cell>
          <cell r="D1673" t="str">
            <v/>
          </cell>
          <cell r="E1673" t="str">
            <v/>
          </cell>
          <cell r="F1673" t="str">
            <v/>
          </cell>
          <cell r="G1673" t="str">
            <v/>
          </cell>
          <cell r="H1673" t="str">
            <v/>
          </cell>
        </row>
        <row r="1674">
          <cell r="A1674" t="str">
            <v/>
          </cell>
          <cell r="B1674" t="str">
            <v/>
          </cell>
          <cell r="C1674" t="str">
            <v/>
          </cell>
          <cell r="D1674" t="str">
            <v/>
          </cell>
          <cell r="E1674" t="str">
            <v/>
          </cell>
          <cell r="F1674" t="str">
            <v/>
          </cell>
          <cell r="G1674" t="str">
            <v/>
          </cell>
          <cell r="H1674" t="str">
            <v/>
          </cell>
        </row>
        <row r="1675">
          <cell r="A1675" t="str">
            <v/>
          </cell>
          <cell r="B1675" t="str">
            <v/>
          </cell>
          <cell r="C1675" t="str">
            <v/>
          </cell>
          <cell r="D1675" t="str">
            <v/>
          </cell>
          <cell r="E1675" t="str">
            <v/>
          </cell>
          <cell r="F1675" t="str">
            <v/>
          </cell>
          <cell r="G1675" t="str">
            <v/>
          </cell>
          <cell r="H1675" t="str">
            <v/>
          </cell>
        </row>
        <row r="1676">
          <cell r="A1676" t="str">
            <v/>
          </cell>
          <cell r="B1676" t="str">
            <v/>
          </cell>
          <cell r="C1676" t="str">
            <v/>
          </cell>
          <cell r="D1676" t="str">
            <v/>
          </cell>
          <cell r="E1676" t="str">
            <v/>
          </cell>
          <cell r="F1676" t="str">
            <v/>
          </cell>
          <cell r="G1676" t="str">
            <v/>
          </cell>
          <cell r="H1676" t="str">
            <v/>
          </cell>
        </row>
        <row r="1677">
          <cell r="A1677" t="str">
            <v/>
          </cell>
          <cell r="B1677" t="str">
            <v/>
          </cell>
          <cell r="C1677" t="str">
            <v/>
          </cell>
          <cell r="D1677" t="str">
            <v/>
          </cell>
          <cell r="E1677" t="str">
            <v/>
          </cell>
          <cell r="F1677" t="str">
            <v/>
          </cell>
          <cell r="G1677" t="str">
            <v/>
          </cell>
          <cell r="H1677" t="str">
            <v/>
          </cell>
        </row>
        <row r="1678">
          <cell r="A1678" t="str">
            <v/>
          </cell>
          <cell r="B1678" t="str">
            <v/>
          </cell>
          <cell r="C1678" t="str">
            <v/>
          </cell>
          <cell r="D1678" t="str">
            <v/>
          </cell>
          <cell r="E1678" t="str">
            <v/>
          </cell>
          <cell r="F1678" t="str">
            <v/>
          </cell>
          <cell r="G1678" t="str">
            <v/>
          </cell>
          <cell r="H1678" t="str">
            <v/>
          </cell>
        </row>
        <row r="1679">
          <cell r="A1679" t="str">
            <v/>
          </cell>
          <cell r="B1679" t="str">
            <v/>
          </cell>
          <cell r="C1679" t="str">
            <v/>
          </cell>
          <cell r="D1679" t="str">
            <v/>
          </cell>
          <cell r="E1679" t="str">
            <v/>
          </cell>
          <cell r="F1679" t="str">
            <v/>
          </cell>
          <cell r="G1679" t="str">
            <v/>
          </cell>
          <cell r="H1679" t="str">
            <v/>
          </cell>
        </row>
        <row r="1680">
          <cell r="A1680" t="str">
            <v/>
          </cell>
          <cell r="B1680" t="str">
            <v/>
          </cell>
          <cell r="C1680" t="str">
            <v/>
          </cell>
          <cell r="D1680" t="str">
            <v/>
          </cell>
          <cell r="E1680" t="str">
            <v/>
          </cell>
          <cell r="F1680" t="str">
            <v/>
          </cell>
          <cell r="G1680" t="str">
            <v/>
          </cell>
          <cell r="H1680" t="str">
            <v/>
          </cell>
        </row>
        <row r="1681">
          <cell r="A1681" t="str">
            <v/>
          </cell>
          <cell r="B1681" t="str">
            <v/>
          </cell>
          <cell r="C1681" t="str">
            <v/>
          </cell>
          <cell r="D1681" t="str">
            <v/>
          </cell>
          <cell r="E1681" t="str">
            <v/>
          </cell>
          <cell r="F1681" t="str">
            <v/>
          </cell>
          <cell r="G1681" t="str">
            <v/>
          </cell>
          <cell r="H1681" t="str">
            <v/>
          </cell>
        </row>
        <row r="1682">
          <cell r="A1682" t="str">
            <v/>
          </cell>
          <cell r="B1682" t="str">
            <v/>
          </cell>
          <cell r="C1682" t="str">
            <v/>
          </cell>
          <cell r="D1682" t="str">
            <v/>
          </cell>
          <cell r="E1682" t="str">
            <v/>
          </cell>
          <cell r="F1682" t="str">
            <v/>
          </cell>
          <cell r="G1682" t="str">
            <v/>
          </cell>
          <cell r="H1682" t="str">
            <v/>
          </cell>
        </row>
        <row r="1683">
          <cell r="A1683" t="str">
            <v/>
          </cell>
          <cell r="B1683" t="str">
            <v/>
          </cell>
          <cell r="C1683" t="str">
            <v/>
          </cell>
          <cell r="D1683" t="str">
            <v/>
          </cell>
          <cell r="E1683" t="str">
            <v/>
          </cell>
          <cell r="F1683" t="str">
            <v/>
          </cell>
          <cell r="G1683" t="str">
            <v/>
          </cell>
          <cell r="H1683" t="str">
            <v/>
          </cell>
        </row>
        <row r="1684">
          <cell r="A1684" t="str">
            <v/>
          </cell>
          <cell r="B1684" t="str">
            <v/>
          </cell>
          <cell r="C1684" t="str">
            <v/>
          </cell>
          <cell r="D1684" t="str">
            <v/>
          </cell>
          <cell r="E1684" t="str">
            <v/>
          </cell>
          <cell r="F1684" t="str">
            <v/>
          </cell>
          <cell r="G1684" t="str">
            <v/>
          </cell>
          <cell r="H1684" t="str">
            <v/>
          </cell>
        </row>
        <row r="1685">
          <cell r="A1685" t="str">
            <v/>
          </cell>
          <cell r="B1685" t="str">
            <v/>
          </cell>
          <cell r="C1685" t="str">
            <v/>
          </cell>
          <cell r="D1685" t="str">
            <v/>
          </cell>
          <cell r="E1685" t="str">
            <v/>
          </cell>
          <cell r="F1685" t="str">
            <v/>
          </cell>
          <cell r="G1685" t="str">
            <v/>
          </cell>
          <cell r="H1685" t="str">
            <v/>
          </cell>
        </row>
        <row r="1686">
          <cell r="A1686" t="str">
            <v/>
          </cell>
          <cell r="B1686" t="str">
            <v/>
          </cell>
          <cell r="C1686" t="str">
            <v/>
          </cell>
          <cell r="D1686" t="str">
            <v/>
          </cell>
          <cell r="E1686" t="str">
            <v/>
          </cell>
          <cell r="F1686" t="str">
            <v/>
          </cell>
          <cell r="G1686" t="str">
            <v/>
          </cell>
          <cell r="H1686" t="str">
            <v/>
          </cell>
        </row>
        <row r="1687">
          <cell r="A1687" t="str">
            <v/>
          </cell>
          <cell r="B1687" t="str">
            <v/>
          </cell>
          <cell r="C1687" t="str">
            <v/>
          </cell>
          <cell r="D1687" t="str">
            <v/>
          </cell>
          <cell r="E1687" t="str">
            <v/>
          </cell>
          <cell r="F1687" t="str">
            <v/>
          </cell>
          <cell r="G1687" t="str">
            <v/>
          </cell>
          <cell r="H1687" t="str">
            <v/>
          </cell>
        </row>
        <row r="1688">
          <cell r="A1688" t="str">
            <v/>
          </cell>
          <cell r="B1688" t="str">
            <v/>
          </cell>
          <cell r="C1688" t="str">
            <v/>
          </cell>
          <cell r="D1688" t="str">
            <v/>
          </cell>
          <cell r="E1688" t="str">
            <v/>
          </cell>
          <cell r="F1688" t="str">
            <v/>
          </cell>
          <cell r="G1688" t="str">
            <v/>
          </cell>
          <cell r="H1688" t="str">
            <v/>
          </cell>
        </row>
        <row r="1689">
          <cell r="A1689" t="str">
            <v/>
          </cell>
          <cell r="B1689" t="str">
            <v/>
          </cell>
          <cell r="C1689" t="str">
            <v/>
          </cell>
          <cell r="D1689" t="str">
            <v/>
          </cell>
          <cell r="E1689" t="str">
            <v/>
          </cell>
          <cell r="F1689" t="str">
            <v/>
          </cell>
          <cell r="G1689" t="str">
            <v/>
          </cell>
          <cell r="H1689" t="str">
            <v/>
          </cell>
        </row>
        <row r="1690">
          <cell r="A1690" t="str">
            <v/>
          </cell>
          <cell r="B1690" t="str">
            <v/>
          </cell>
          <cell r="C1690" t="str">
            <v/>
          </cell>
          <cell r="D1690" t="str">
            <v/>
          </cell>
          <cell r="E1690" t="str">
            <v/>
          </cell>
          <cell r="F1690" t="str">
            <v/>
          </cell>
          <cell r="G1690" t="str">
            <v/>
          </cell>
          <cell r="H1690" t="str">
            <v/>
          </cell>
        </row>
        <row r="1691">
          <cell r="A1691" t="str">
            <v/>
          </cell>
          <cell r="B1691" t="str">
            <v/>
          </cell>
          <cell r="C1691" t="str">
            <v/>
          </cell>
          <cell r="D1691" t="str">
            <v/>
          </cell>
          <cell r="E1691" t="str">
            <v/>
          </cell>
          <cell r="F1691" t="str">
            <v/>
          </cell>
          <cell r="G1691" t="str">
            <v/>
          </cell>
          <cell r="H1691" t="str">
            <v/>
          </cell>
        </row>
        <row r="1692">
          <cell r="A1692" t="str">
            <v/>
          </cell>
          <cell r="B1692" t="str">
            <v/>
          </cell>
          <cell r="C1692" t="str">
            <v/>
          </cell>
          <cell r="D1692" t="str">
            <v/>
          </cell>
          <cell r="E1692" t="str">
            <v/>
          </cell>
          <cell r="F1692" t="str">
            <v/>
          </cell>
          <cell r="G1692" t="str">
            <v/>
          </cell>
          <cell r="H1692" t="str">
            <v/>
          </cell>
        </row>
        <row r="1693">
          <cell r="A1693" t="str">
            <v/>
          </cell>
          <cell r="B1693" t="str">
            <v/>
          </cell>
          <cell r="C1693" t="str">
            <v/>
          </cell>
          <cell r="D1693" t="str">
            <v/>
          </cell>
          <cell r="E1693" t="str">
            <v/>
          </cell>
          <cell r="F1693" t="str">
            <v/>
          </cell>
          <cell r="G1693" t="str">
            <v/>
          </cell>
          <cell r="H1693" t="str">
            <v/>
          </cell>
        </row>
        <row r="1694">
          <cell r="A1694" t="str">
            <v/>
          </cell>
          <cell r="B1694" t="str">
            <v/>
          </cell>
          <cell r="C1694" t="str">
            <v/>
          </cell>
          <cell r="D1694" t="str">
            <v/>
          </cell>
          <cell r="E1694" t="str">
            <v/>
          </cell>
          <cell r="F1694" t="str">
            <v/>
          </cell>
          <cell r="G1694" t="str">
            <v/>
          </cell>
          <cell r="H1694" t="str">
            <v/>
          </cell>
        </row>
        <row r="1695">
          <cell r="A1695" t="str">
            <v/>
          </cell>
          <cell r="B1695" t="str">
            <v/>
          </cell>
          <cell r="C1695" t="str">
            <v/>
          </cell>
          <cell r="D1695" t="str">
            <v/>
          </cell>
          <cell r="E1695" t="str">
            <v/>
          </cell>
          <cell r="F1695" t="str">
            <v/>
          </cell>
          <cell r="G1695" t="str">
            <v/>
          </cell>
          <cell r="H1695" t="str">
            <v/>
          </cell>
        </row>
        <row r="1696">
          <cell r="A1696" t="str">
            <v/>
          </cell>
          <cell r="B1696" t="str">
            <v/>
          </cell>
          <cell r="C1696" t="str">
            <v/>
          </cell>
          <cell r="D1696" t="str">
            <v/>
          </cell>
          <cell r="E1696" t="str">
            <v/>
          </cell>
          <cell r="F1696" t="str">
            <v/>
          </cell>
          <cell r="G1696" t="str">
            <v/>
          </cell>
          <cell r="H1696" t="str">
            <v/>
          </cell>
        </row>
        <row r="1697">
          <cell r="A1697" t="str">
            <v/>
          </cell>
          <cell r="B1697" t="str">
            <v/>
          </cell>
          <cell r="C1697" t="str">
            <v/>
          </cell>
          <cell r="D1697" t="str">
            <v/>
          </cell>
          <cell r="E1697" t="str">
            <v/>
          </cell>
          <cell r="F1697" t="str">
            <v/>
          </cell>
          <cell r="G1697" t="str">
            <v/>
          </cell>
          <cell r="H1697" t="str">
            <v/>
          </cell>
        </row>
        <row r="1698">
          <cell r="A1698" t="str">
            <v/>
          </cell>
          <cell r="B1698" t="str">
            <v/>
          </cell>
          <cell r="C1698" t="str">
            <v/>
          </cell>
          <cell r="D1698" t="str">
            <v/>
          </cell>
          <cell r="E1698" t="str">
            <v/>
          </cell>
          <cell r="F1698" t="str">
            <v/>
          </cell>
          <cell r="G1698" t="str">
            <v/>
          </cell>
          <cell r="H1698" t="str">
            <v/>
          </cell>
        </row>
        <row r="1699">
          <cell r="A1699" t="str">
            <v/>
          </cell>
          <cell r="B1699" t="str">
            <v/>
          </cell>
          <cell r="C1699" t="str">
            <v/>
          </cell>
          <cell r="D1699" t="str">
            <v/>
          </cell>
          <cell r="E1699" t="str">
            <v/>
          </cell>
          <cell r="F1699" t="str">
            <v/>
          </cell>
          <cell r="G1699" t="str">
            <v/>
          </cell>
          <cell r="H1699" t="str">
            <v/>
          </cell>
        </row>
        <row r="1700">
          <cell r="A1700" t="str">
            <v/>
          </cell>
          <cell r="B1700" t="str">
            <v/>
          </cell>
          <cell r="C1700" t="str">
            <v/>
          </cell>
          <cell r="D1700" t="str">
            <v/>
          </cell>
          <cell r="E1700" t="str">
            <v/>
          </cell>
          <cell r="F1700" t="str">
            <v/>
          </cell>
          <cell r="G1700" t="str">
            <v/>
          </cell>
          <cell r="H1700" t="str">
            <v/>
          </cell>
        </row>
        <row r="1701">
          <cell r="A1701" t="str">
            <v/>
          </cell>
          <cell r="B1701" t="str">
            <v/>
          </cell>
          <cell r="C1701" t="str">
            <v/>
          </cell>
          <cell r="D1701" t="str">
            <v/>
          </cell>
          <cell r="E1701" t="str">
            <v/>
          </cell>
          <cell r="F1701" t="str">
            <v/>
          </cell>
          <cell r="G1701" t="str">
            <v/>
          </cell>
          <cell r="H1701" t="str">
            <v/>
          </cell>
        </row>
        <row r="1702">
          <cell r="A1702" t="str">
            <v/>
          </cell>
          <cell r="B1702" t="str">
            <v/>
          </cell>
          <cell r="C1702" t="str">
            <v/>
          </cell>
          <cell r="D1702" t="str">
            <v/>
          </cell>
          <cell r="E1702" t="str">
            <v/>
          </cell>
          <cell r="F1702" t="str">
            <v/>
          </cell>
          <cell r="G1702" t="str">
            <v/>
          </cell>
          <cell r="H1702" t="str">
            <v/>
          </cell>
        </row>
        <row r="1703">
          <cell r="A1703" t="str">
            <v/>
          </cell>
          <cell r="B1703" t="str">
            <v/>
          </cell>
          <cell r="C1703" t="str">
            <v/>
          </cell>
          <cell r="D1703" t="str">
            <v/>
          </cell>
          <cell r="E1703" t="str">
            <v/>
          </cell>
          <cell r="F1703" t="str">
            <v/>
          </cell>
          <cell r="G1703" t="str">
            <v/>
          </cell>
          <cell r="H1703" t="str">
            <v/>
          </cell>
        </row>
        <row r="1704">
          <cell r="A1704" t="str">
            <v/>
          </cell>
          <cell r="B1704" t="str">
            <v/>
          </cell>
          <cell r="C1704" t="str">
            <v/>
          </cell>
          <cell r="D1704" t="str">
            <v/>
          </cell>
          <cell r="E1704" t="str">
            <v/>
          </cell>
          <cell r="F1704" t="str">
            <v/>
          </cell>
          <cell r="G1704" t="str">
            <v/>
          </cell>
          <cell r="H1704" t="str">
            <v/>
          </cell>
        </row>
        <row r="1705">
          <cell r="A1705" t="str">
            <v/>
          </cell>
          <cell r="B1705" t="str">
            <v/>
          </cell>
          <cell r="C1705" t="str">
            <v/>
          </cell>
          <cell r="D1705" t="str">
            <v/>
          </cell>
          <cell r="E1705" t="str">
            <v/>
          </cell>
          <cell r="F1705" t="str">
            <v/>
          </cell>
          <cell r="G1705" t="str">
            <v/>
          </cell>
          <cell r="H1705" t="str">
            <v/>
          </cell>
        </row>
        <row r="1706">
          <cell r="A1706" t="str">
            <v/>
          </cell>
          <cell r="B1706" t="str">
            <v/>
          </cell>
          <cell r="C1706" t="str">
            <v/>
          </cell>
          <cell r="D1706" t="str">
            <v/>
          </cell>
          <cell r="E1706" t="str">
            <v/>
          </cell>
          <cell r="F1706" t="str">
            <v/>
          </cell>
          <cell r="G1706" t="str">
            <v/>
          </cell>
          <cell r="H1706" t="str">
            <v/>
          </cell>
        </row>
        <row r="1707">
          <cell r="A1707" t="str">
            <v/>
          </cell>
          <cell r="B1707" t="str">
            <v/>
          </cell>
          <cell r="C1707" t="str">
            <v/>
          </cell>
          <cell r="D1707" t="str">
            <v/>
          </cell>
          <cell r="E1707" t="str">
            <v/>
          </cell>
          <cell r="F1707" t="str">
            <v/>
          </cell>
          <cell r="G1707" t="str">
            <v/>
          </cell>
          <cell r="H1707" t="str">
            <v/>
          </cell>
        </row>
        <row r="1708">
          <cell r="A1708" t="str">
            <v/>
          </cell>
          <cell r="B1708" t="str">
            <v/>
          </cell>
          <cell r="C1708" t="str">
            <v/>
          </cell>
          <cell r="D1708" t="str">
            <v/>
          </cell>
          <cell r="E1708" t="str">
            <v/>
          </cell>
          <cell r="F1708" t="str">
            <v/>
          </cell>
          <cell r="G1708" t="str">
            <v/>
          </cell>
          <cell r="H1708" t="str">
            <v/>
          </cell>
        </row>
        <row r="1709">
          <cell r="A1709" t="str">
            <v/>
          </cell>
          <cell r="B1709" t="str">
            <v/>
          </cell>
          <cell r="C1709" t="str">
            <v/>
          </cell>
          <cell r="D1709" t="str">
            <v/>
          </cell>
          <cell r="E1709" t="str">
            <v/>
          </cell>
          <cell r="F1709" t="str">
            <v/>
          </cell>
          <cell r="G1709" t="str">
            <v/>
          </cell>
          <cell r="H1709" t="str">
            <v/>
          </cell>
        </row>
        <row r="1710">
          <cell r="A1710" t="str">
            <v/>
          </cell>
          <cell r="B1710" t="str">
            <v/>
          </cell>
          <cell r="C1710" t="str">
            <v/>
          </cell>
          <cell r="D1710" t="str">
            <v/>
          </cell>
          <cell r="E1710" t="str">
            <v/>
          </cell>
          <cell r="F1710" t="str">
            <v/>
          </cell>
          <cell r="G1710" t="str">
            <v/>
          </cell>
          <cell r="H1710" t="str">
            <v/>
          </cell>
        </row>
        <row r="1711">
          <cell r="A1711" t="str">
            <v/>
          </cell>
          <cell r="B1711" t="str">
            <v/>
          </cell>
          <cell r="C1711" t="str">
            <v/>
          </cell>
          <cell r="D1711" t="str">
            <v/>
          </cell>
          <cell r="E1711" t="str">
            <v/>
          </cell>
          <cell r="F1711" t="str">
            <v/>
          </cell>
          <cell r="G1711" t="str">
            <v/>
          </cell>
          <cell r="H1711" t="str">
            <v/>
          </cell>
        </row>
        <row r="1712">
          <cell r="A1712" t="str">
            <v/>
          </cell>
          <cell r="B1712" t="str">
            <v/>
          </cell>
          <cell r="C1712" t="str">
            <v/>
          </cell>
          <cell r="D1712" t="str">
            <v/>
          </cell>
          <cell r="E1712" t="str">
            <v/>
          </cell>
          <cell r="F1712" t="str">
            <v/>
          </cell>
          <cell r="G1712" t="str">
            <v/>
          </cell>
          <cell r="H1712" t="str">
            <v/>
          </cell>
        </row>
        <row r="1713">
          <cell r="A1713" t="str">
            <v/>
          </cell>
          <cell r="B1713" t="str">
            <v/>
          </cell>
          <cell r="C1713" t="str">
            <v/>
          </cell>
          <cell r="D1713" t="str">
            <v/>
          </cell>
          <cell r="E1713" t="str">
            <v/>
          </cell>
          <cell r="F1713" t="str">
            <v/>
          </cell>
          <cell r="G1713" t="str">
            <v/>
          </cell>
          <cell r="H1713" t="str">
            <v/>
          </cell>
        </row>
        <row r="1714">
          <cell r="A1714" t="str">
            <v/>
          </cell>
          <cell r="B1714" t="str">
            <v/>
          </cell>
          <cell r="C1714" t="str">
            <v/>
          </cell>
          <cell r="D1714" t="str">
            <v/>
          </cell>
          <cell r="E1714" t="str">
            <v/>
          </cell>
          <cell r="F1714" t="str">
            <v/>
          </cell>
          <cell r="G1714" t="str">
            <v/>
          </cell>
          <cell r="H1714" t="str">
            <v/>
          </cell>
        </row>
        <row r="1715">
          <cell r="A1715" t="str">
            <v/>
          </cell>
          <cell r="B1715" t="str">
            <v/>
          </cell>
          <cell r="C1715" t="str">
            <v/>
          </cell>
          <cell r="D1715" t="str">
            <v/>
          </cell>
          <cell r="E1715" t="str">
            <v/>
          </cell>
          <cell r="F1715" t="str">
            <v/>
          </cell>
          <cell r="G1715" t="str">
            <v/>
          </cell>
          <cell r="H1715" t="str">
            <v/>
          </cell>
        </row>
        <row r="1716">
          <cell r="A1716" t="str">
            <v/>
          </cell>
          <cell r="B1716" t="str">
            <v/>
          </cell>
          <cell r="C1716" t="str">
            <v/>
          </cell>
          <cell r="D1716" t="str">
            <v/>
          </cell>
          <cell r="E1716" t="str">
            <v/>
          </cell>
          <cell r="F1716" t="str">
            <v/>
          </cell>
          <cell r="G1716" t="str">
            <v/>
          </cell>
          <cell r="H1716" t="str">
            <v/>
          </cell>
        </row>
        <row r="1717">
          <cell r="A1717" t="str">
            <v/>
          </cell>
          <cell r="B1717" t="str">
            <v/>
          </cell>
          <cell r="C1717" t="str">
            <v/>
          </cell>
          <cell r="D1717" t="str">
            <v/>
          </cell>
          <cell r="E1717" t="str">
            <v/>
          </cell>
          <cell r="F1717" t="str">
            <v/>
          </cell>
          <cell r="G1717" t="str">
            <v/>
          </cell>
          <cell r="H1717" t="str">
            <v/>
          </cell>
        </row>
        <row r="1718">
          <cell r="A1718" t="str">
            <v/>
          </cell>
          <cell r="B1718" t="str">
            <v/>
          </cell>
          <cell r="C1718" t="str">
            <v/>
          </cell>
          <cell r="D1718" t="str">
            <v/>
          </cell>
          <cell r="E1718" t="str">
            <v/>
          </cell>
          <cell r="F1718" t="str">
            <v/>
          </cell>
          <cell r="G1718" t="str">
            <v/>
          </cell>
          <cell r="H1718" t="str">
            <v/>
          </cell>
        </row>
        <row r="1719">
          <cell r="A1719" t="str">
            <v/>
          </cell>
          <cell r="B1719" t="str">
            <v/>
          </cell>
          <cell r="C1719" t="str">
            <v/>
          </cell>
          <cell r="D1719" t="str">
            <v/>
          </cell>
          <cell r="E1719" t="str">
            <v/>
          </cell>
          <cell r="F1719" t="str">
            <v/>
          </cell>
          <cell r="G1719" t="str">
            <v/>
          </cell>
          <cell r="H1719" t="str">
            <v/>
          </cell>
        </row>
        <row r="1720">
          <cell r="A1720" t="str">
            <v/>
          </cell>
          <cell r="B1720" t="str">
            <v/>
          </cell>
          <cell r="C1720" t="str">
            <v/>
          </cell>
          <cell r="D1720" t="str">
            <v/>
          </cell>
          <cell r="E1720" t="str">
            <v/>
          </cell>
          <cell r="F1720" t="str">
            <v/>
          </cell>
          <cell r="G1720" t="str">
            <v/>
          </cell>
          <cell r="H1720" t="str">
            <v/>
          </cell>
        </row>
        <row r="1721">
          <cell r="A1721" t="str">
            <v/>
          </cell>
          <cell r="B1721" t="str">
            <v/>
          </cell>
          <cell r="C1721" t="str">
            <v/>
          </cell>
          <cell r="D1721" t="str">
            <v/>
          </cell>
          <cell r="E1721" t="str">
            <v/>
          </cell>
          <cell r="F1721" t="str">
            <v/>
          </cell>
          <cell r="G1721" t="str">
            <v/>
          </cell>
          <cell r="H1721" t="str">
            <v/>
          </cell>
        </row>
        <row r="1722">
          <cell r="A1722" t="str">
            <v/>
          </cell>
          <cell r="B1722" t="str">
            <v/>
          </cell>
          <cell r="C1722" t="str">
            <v/>
          </cell>
          <cell r="D1722" t="str">
            <v/>
          </cell>
          <cell r="E1722" t="str">
            <v/>
          </cell>
          <cell r="F1722" t="str">
            <v/>
          </cell>
          <cell r="G1722" t="str">
            <v/>
          </cell>
          <cell r="H1722" t="str">
            <v/>
          </cell>
        </row>
        <row r="1723">
          <cell r="A1723" t="str">
            <v/>
          </cell>
          <cell r="B1723" t="str">
            <v/>
          </cell>
          <cell r="C1723" t="str">
            <v/>
          </cell>
          <cell r="D1723" t="str">
            <v/>
          </cell>
          <cell r="E1723" t="str">
            <v/>
          </cell>
          <cell r="F1723" t="str">
            <v/>
          </cell>
          <cell r="G1723" t="str">
            <v/>
          </cell>
          <cell r="H1723" t="str">
            <v/>
          </cell>
        </row>
        <row r="1724">
          <cell r="A1724" t="str">
            <v/>
          </cell>
          <cell r="B1724" t="str">
            <v/>
          </cell>
          <cell r="C1724" t="str">
            <v/>
          </cell>
          <cell r="D1724" t="str">
            <v/>
          </cell>
          <cell r="E1724" t="str">
            <v/>
          </cell>
          <cell r="F1724" t="str">
            <v/>
          </cell>
          <cell r="G1724" t="str">
            <v/>
          </cell>
          <cell r="H1724" t="str">
            <v/>
          </cell>
        </row>
        <row r="1725">
          <cell r="A1725" t="str">
            <v/>
          </cell>
          <cell r="B1725" t="str">
            <v/>
          </cell>
          <cell r="C1725" t="str">
            <v/>
          </cell>
          <cell r="D1725" t="str">
            <v/>
          </cell>
          <cell r="E1725" t="str">
            <v/>
          </cell>
          <cell r="F1725" t="str">
            <v/>
          </cell>
          <cell r="G1725" t="str">
            <v/>
          </cell>
          <cell r="H1725" t="str">
            <v/>
          </cell>
        </row>
        <row r="1726">
          <cell r="A1726" t="str">
            <v/>
          </cell>
          <cell r="B1726" t="str">
            <v/>
          </cell>
          <cell r="C1726" t="str">
            <v/>
          </cell>
          <cell r="D1726" t="str">
            <v/>
          </cell>
          <cell r="E1726" t="str">
            <v/>
          </cell>
          <cell r="F1726" t="str">
            <v/>
          </cell>
          <cell r="G1726" t="str">
            <v/>
          </cell>
          <cell r="H1726" t="str">
            <v/>
          </cell>
        </row>
        <row r="1727">
          <cell r="A1727" t="str">
            <v/>
          </cell>
          <cell r="B1727" t="str">
            <v/>
          </cell>
          <cell r="C1727" t="str">
            <v/>
          </cell>
          <cell r="D1727" t="str">
            <v/>
          </cell>
          <cell r="E1727" t="str">
            <v/>
          </cell>
          <cell r="F1727" t="str">
            <v/>
          </cell>
          <cell r="G1727" t="str">
            <v/>
          </cell>
          <cell r="H1727" t="str">
            <v/>
          </cell>
        </row>
        <row r="1728">
          <cell r="A1728" t="str">
            <v/>
          </cell>
          <cell r="B1728" t="str">
            <v/>
          </cell>
          <cell r="C1728" t="str">
            <v/>
          </cell>
          <cell r="D1728" t="str">
            <v/>
          </cell>
          <cell r="E1728" t="str">
            <v/>
          </cell>
          <cell r="F1728" t="str">
            <v/>
          </cell>
          <cell r="G1728" t="str">
            <v/>
          </cell>
          <cell r="H1728" t="str">
            <v/>
          </cell>
        </row>
        <row r="1729">
          <cell r="A1729" t="str">
            <v/>
          </cell>
          <cell r="B1729" t="str">
            <v/>
          </cell>
          <cell r="C1729" t="str">
            <v/>
          </cell>
          <cell r="D1729" t="str">
            <v/>
          </cell>
          <cell r="E1729" t="str">
            <v/>
          </cell>
          <cell r="F1729" t="str">
            <v/>
          </cell>
          <cell r="G1729" t="str">
            <v/>
          </cell>
          <cell r="H1729" t="str">
            <v/>
          </cell>
        </row>
        <row r="1730">
          <cell r="A1730" t="str">
            <v/>
          </cell>
          <cell r="B1730" t="str">
            <v/>
          </cell>
          <cell r="C1730" t="str">
            <v/>
          </cell>
          <cell r="D1730" t="str">
            <v/>
          </cell>
          <cell r="E1730" t="str">
            <v/>
          </cell>
          <cell r="F1730" t="str">
            <v/>
          </cell>
          <cell r="G1730" t="str">
            <v/>
          </cell>
          <cell r="H1730" t="str">
            <v/>
          </cell>
        </row>
        <row r="1731">
          <cell r="A1731" t="str">
            <v/>
          </cell>
          <cell r="B1731" t="str">
            <v/>
          </cell>
          <cell r="C1731" t="str">
            <v/>
          </cell>
          <cell r="D1731" t="str">
            <v/>
          </cell>
          <cell r="E1731" t="str">
            <v/>
          </cell>
          <cell r="F1731" t="str">
            <v/>
          </cell>
          <cell r="G1731" t="str">
            <v/>
          </cell>
          <cell r="H1731" t="str">
            <v/>
          </cell>
        </row>
        <row r="1732">
          <cell r="A1732" t="str">
            <v/>
          </cell>
          <cell r="B1732" t="str">
            <v/>
          </cell>
          <cell r="C1732" t="str">
            <v/>
          </cell>
          <cell r="D1732" t="str">
            <v/>
          </cell>
          <cell r="E1732" t="str">
            <v/>
          </cell>
          <cell r="F1732" t="str">
            <v/>
          </cell>
          <cell r="G1732" t="str">
            <v/>
          </cell>
          <cell r="H1732" t="str">
            <v/>
          </cell>
        </row>
        <row r="1733">
          <cell r="A1733" t="str">
            <v/>
          </cell>
          <cell r="B1733" t="str">
            <v/>
          </cell>
          <cell r="C1733" t="str">
            <v/>
          </cell>
          <cell r="D1733" t="str">
            <v/>
          </cell>
          <cell r="E1733" t="str">
            <v/>
          </cell>
          <cell r="F1733" t="str">
            <v/>
          </cell>
          <cell r="G1733" t="str">
            <v/>
          </cell>
          <cell r="H1733" t="str">
            <v/>
          </cell>
        </row>
        <row r="1734">
          <cell r="A1734" t="str">
            <v/>
          </cell>
          <cell r="B1734" t="str">
            <v/>
          </cell>
          <cell r="C1734" t="str">
            <v/>
          </cell>
          <cell r="D1734" t="str">
            <v/>
          </cell>
          <cell r="E1734" t="str">
            <v/>
          </cell>
          <cell r="F1734" t="str">
            <v/>
          </cell>
          <cell r="G1734" t="str">
            <v/>
          </cell>
          <cell r="H1734" t="str">
            <v/>
          </cell>
        </row>
        <row r="1735">
          <cell r="A1735" t="str">
            <v/>
          </cell>
          <cell r="B1735" t="str">
            <v/>
          </cell>
          <cell r="C1735" t="str">
            <v/>
          </cell>
          <cell r="D1735" t="str">
            <v/>
          </cell>
          <cell r="E1735" t="str">
            <v/>
          </cell>
          <cell r="F1735" t="str">
            <v/>
          </cell>
          <cell r="G1735" t="str">
            <v/>
          </cell>
          <cell r="H1735" t="str">
            <v/>
          </cell>
        </row>
        <row r="1736">
          <cell r="A1736" t="str">
            <v/>
          </cell>
          <cell r="B1736" t="str">
            <v/>
          </cell>
          <cell r="C1736" t="str">
            <v/>
          </cell>
          <cell r="D1736" t="str">
            <v/>
          </cell>
          <cell r="E1736" t="str">
            <v/>
          </cell>
          <cell r="F1736" t="str">
            <v/>
          </cell>
          <cell r="G1736" t="str">
            <v/>
          </cell>
          <cell r="H1736" t="str">
            <v/>
          </cell>
        </row>
        <row r="1737">
          <cell r="A1737" t="str">
            <v/>
          </cell>
          <cell r="B1737" t="str">
            <v/>
          </cell>
          <cell r="C1737" t="str">
            <v/>
          </cell>
          <cell r="D1737" t="str">
            <v/>
          </cell>
          <cell r="E1737" t="str">
            <v/>
          </cell>
          <cell r="F1737" t="str">
            <v/>
          </cell>
          <cell r="G1737" t="str">
            <v/>
          </cell>
          <cell r="H1737" t="str">
            <v/>
          </cell>
        </row>
        <row r="1738">
          <cell r="A1738" t="str">
            <v/>
          </cell>
          <cell r="B1738" t="str">
            <v/>
          </cell>
          <cell r="C1738" t="str">
            <v/>
          </cell>
          <cell r="D1738" t="str">
            <v/>
          </cell>
          <cell r="E1738" t="str">
            <v/>
          </cell>
          <cell r="F1738" t="str">
            <v/>
          </cell>
          <cell r="G1738" t="str">
            <v/>
          </cell>
          <cell r="H1738" t="str">
            <v/>
          </cell>
        </row>
        <row r="1739">
          <cell r="A1739" t="str">
            <v/>
          </cell>
          <cell r="B1739" t="str">
            <v/>
          </cell>
          <cell r="C1739" t="str">
            <v/>
          </cell>
          <cell r="D1739" t="str">
            <v/>
          </cell>
          <cell r="E1739" t="str">
            <v/>
          </cell>
          <cell r="F1739" t="str">
            <v/>
          </cell>
          <cell r="G1739" t="str">
            <v/>
          </cell>
          <cell r="H1739" t="str">
            <v/>
          </cell>
        </row>
        <row r="1740">
          <cell r="A1740" t="str">
            <v/>
          </cell>
          <cell r="B1740" t="str">
            <v/>
          </cell>
          <cell r="C1740" t="str">
            <v/>
          </cell>
          <cell r="D1740" t="str">
            <v/>
          </cell>
          <cell r="E1740" t="str">
            <v/>
          </cell>
          <cell r="F1740" t="str">
            <v/>
          </cell>
          <cell r="G1740" t="str">
            <v/>
          </cell>
          <cell r="H1740" t="str">
            <v/>
          </cell>
        </row>
        <row r="1741">
          <cell r="A1741" t="str">
            <v/>
          </cell>
          <cell r="B1741" t="str">
            <v/>
          </cell>
          <cell r="C1741" t="str">
            <v/>
          </cell>
          <cell r="D1741" t="str">
            <v/>
          </cell>
          <cell r="E1741" t="str">
            <v/>
          </cell>
          <cell r="F1741" t="str">
            <v/>
          </cell>
          <cell r="G1741" t="str">
            <v/>
          </cell>
          <cell r="H1741" t="str">
            <v/>
          </cell>
        </row>
        <row r="1742">
          <cell r="A1742" t="str">
            <v/>
          </cell>
          <cell r="B1742" t="str">
            <v/>
          </cell>
          <cell r="C1742" t="str">
            <v/>
          </cell>
          <cell r="D1742" t="str">
            <v/>
          </cell>
          <cell r="E1742" t="str">
            <v/>
          </cell>
          <cell r="F1742" t="str">
            <v/>
          </cell>
          <cell r="G1742" t="str">
            <v/>
          </cell>
          <cell r="H1742" t="str">
            <v/>
          </cell>
        </row>
        <row r="1743">
          <cell r="A1743" t="str">
            <v/>
          </cell>
          <cell r="B1743" t="str">
            <v/>
          </cell>
          <cell r="C1743" t="str">
            <v/>
          </cell>
          <cell r="D1743" t="str">
            <v/>
          </cell>
          <cell r="E1743" t="str">
            <v/>
          </cell>
          <cell r="F1743" t="str">
            <v/>
          </cell>
          <cell r="G1743" t="str">
            <v/>
          </cell>
          <cell r="H1743" t="str">
            <v/>
          </cell>
        </row>
        <row r="1744">
          <cell r="A1744" t="str">
            <v/>
          </cell>
          <cell r="B1744" t="str">
            <v/>
          </cell>
          <cell r="C1744" t="str">
            <v/>
          </cell>
          <cell r="D1744" t="str">
            <v/>
          </cell>
          <cell r="E1744" t="str">
            <v/>
          </cell>
          <cell r="F1744" t="str">
            <v/>
          </cell>
          <cell r="G1744" t="str">
            <v/>
          </cell>
          <cell r="H1744" t="str">
            <v/>
          </cell>
        </row>
        <row r="1745">
          <cell r="A1745" t="str">
            <v/>
          </cell>
          <cell r="B1745" t="str">
            <v/>
          </cell>
          <cell r="C1745" t="str">
            <v/>
          </cell>
          <cell r="D1745" t="str">
            <v/>
          </cell>
          <cell r="E1745" t="str">
            <v/>
          </cell>
          <cell r="F1745" t="str">
            <v/>
          </cell>
          <cell r="G1745" t="str">
            <v/>
          </cell>
          <cell r="H1745" t="str">
            <v/>
          </cell>
        </row>
        <row r="1746">
          <cell r="A1746" t="str">
            <v/>
          </cell>
          <cell r="B1746" t="str">
            <v/>
          </cell>
          <cell r="C1746" t="str">
            <v/>
          </cell>
          <cell r="D1746" t="str">
            <v/>
          </cell>
          <cell r="E1746" t="str">
            <v/>
          </cell>
          <cell r="F1746" t="str">
            <v/>
          </cell>
          <cell r="G1746" t="str">
            <v/>
          </cell>
          <cell r="H1746" t="str">
            <v/>
          </cell>
        </row>
        <row r="1747">
          <cell r="A1747" t="str">
            <v/>
          </cell>
          <cell r="B1747" t="str">
            <v/>
          </cell>
          <cell r="C1747" t="str">
            <v/>
          </cell>
          <cell r="D1747" t="str">
            <v/>
          </cell>
          <cell r="E1747" t="str">
            <v/>
          </cell>
          <cell r="F1747" t="str">
            <v/>
          </cell>
          <cell r="G1747" t="str">
            <v/>
          </cell>
          <cell r="H1747" t="str">
            <v/>
          </cell>
        </row>
        <row r="1748">
          <cell r="A1748" t="str">
            <v/>
          </cell>
          <cell r="B1748" t="str">
            <v/>
          </cell>
          <cell r="C1748" t="str">
            <v/>
          </cell>
          <cell r="D1748" t="str">
            <v/>
          </cell>
          <cell r="E1748" t="str">
            <v/>
          </cell>
          <cell r="F1748" t="str">
            <v/>
          </cell>
          <cell r="G1748" t="str">
            <v/>
          </cell>
          <cell r="H1748" t="str">
            <v/>
          </cell>
        </row>
        <row r="1749">
          <cell r="A1749" t="str">
            <v/>
          </cell>
          <cell r="B1749" t="str">
            <v/>
          </cell>
          <cell r="C1749" t="str">
            <v/>
          </cell>
          <cell r="D1749" t="str">
            <v/>
          </cell>
          <cell r="E1749" t="str">
            <v/>
          </cell>
          <cell r="F1749" t="str">
            <v/>
          </cell>
          <cell r="G1749" t="str">
            <v/>
          </cell>
          <cell r="H1749" t="str">
            <v/>
          </cell>
        </row>
        <row r="1750">
          <cell r="A1750" t="str">
            <v/>
          </cell>
          <cell r="B1750" t="str">
            <v/>
          </cell>
          <cell r="C1750" t="str">
            <v/>
          </cell>
          <cell r="D1750" t="str">
            <v/>
          </cell>
          <cell r="E1750" t="str">
            <v/>
          </cell>
          <cell r="F1750" t="str">
            <v/>
          </cell>
          <cell r="G1750" t="str">
            <v/>
          </cell>
          <cell r="H1750" t="str">
            <v/>
          </cell>
        </row>
        <row r="1751">
          <cell r="A1751" t="str">
            <v/>
          </cell>
          <cell r="B1751" t="str">
            <v/>
          </cell>
          <cell r="C1751" t="str">
            <v/>
          </cell>
          <cell r="D1751" t="str">
            <v/>
          </cell>
          <cell r="E1751" t="str">
            <v/>
          </cell>
          <cell r="F1751" t="str">
            <v/>
          </cell>
          <cell r="G1751" t="str">
            <v/>
          </cell>
          <cell r="H1751" t="str">
            <v/>
          </cell>
        </row>
        <row r="1752">
          <cell r="A1752" t="str">
            <v/>
          </cell>
          <cell r="B1752" t="str">
            <v/>
          </cell>
          <cell r="C1752" t="str">
            <v/>
          </cell>
          <cell r="D1752" t="str">
            <v/>
          </cell>
          <cell r="E1752" t="str">
            <v/>
          </cell>
          <cell r="F1752" t="str">
            <v/>
          </cell>
          <cell r="G1752" t="str">
            <v/>
          </cell>
          <cell r="H1752" t="str">
            <v/>
          </cell>
        </row>
        <row r="1753">
          <cell r="A1753" t="str">
            <v/>
          </cell>
          <cell r="B1753" t="str">
            <v/>
          </cell>
          <cell r="C1753" t="str">
            <v/>
          </cell>
          <cell r="D1753" t="str">
            <v/>
          </cell>
          <cell r="E1753" t="str">
            <v/>
          </cell>
          <cell r="F1753" t="str">
            <v/>
          </cell>
          <cell r="G1753" t="str">
            <v/>
          </cell>
          <cell r="H1753" t="str">
            <v/>
          </cell>
        </row>
        <row r="1754">
          <cell r="A1754" t="str">
            <v/>
          </cell>
          <cell r="B1754" t="str">
            <v/>
          </cell>
          <cell r="C1754" t="str">
            <v/>
          </cell>
          <cell r="D1754" t="str">
            <v/>
          </cell>
          <cell r="E1754" t="str">
            <v/>
          </cell>
          <cell r="F1754" t="str">
            <v/>
          </cell>
          <cell r="G1754" t="str">
            <v/>
          </cell>
          <cell r="H1754" t="str">
            <v/>
          </cell>
        </row>
        <row r="1755">
          <cell r="A1755" t="str">
            <v/>
          </cell>
          <cell r="B1755" t="str">
            <v/>
          </cell>
          <cell r="C1755" t="str">
            <v/>
          </cell>
          <cell r="D1755" t="str">
            <v/>
          </cell>
          <cell r="E1755" t="str">
            <v/>
          </cell>
          <cell r="F1755" t="str">
            <v/>
          </cell>
          <cell r="G1755" t="str">
            <v/>
          </cell>
          <cell r="H1755" t="str">
            <v/>
          </cell>
        </row>
        <row r="1756">
          <cell r="A1756" t="str">
            <v/>
          </cell>
          <cell r="B1756" t="str">
            <v/>
          </cell>
          <cell r="C1756" t="str">
            <v/>
          </cell>
          <cell r="D1756" t="str">
            <v/>
          </cell>
          <cell r="E1756" t="str">
            <v/>
          </cell>
          <cell r="F1756" t="str">
            <v/>
          </cell>
          <cell r="G1756" t="str">
            <v/>
          </cell>
          <cell r="H1756" t="str">
            <v/>
          </cell>
        </row>
        <row r="1757">
          <cell r="A1757" t="str">
            <v/>
          </cell>
          <cell r="B1757" t="str">
            <v/>
          </cell>
          <cell r="C1757" t="str">
            <v/>
          </cell>
          <cell r="D1757" t="str">
            <v/>
          </cell>
          <cell r="E1757" t="str">
            <v/>
          </cell>
          <cell r="F1757" t="str">
            <v/>
          </cell>
          <cell r="G1757" t="str">
            <v/>
          </cell>
          <cell r="H1757" t="str">
            <v/>
          </cell>
        </row>
        <row r="1758">
          <cell r="A1758" t="str">
            <v/>
          </cell>
          <cell r="B1758" t="str">
            <v/>
          </cell>
          <cell r="C1758" t="str">
            <v/>
          </cell>
          <cell r="D1758" t="str">
            <v/>
          </cell>
          <cell r="E1758" t="str">
            <v/>
          </cell>
          <cell r="F1758" t="str">
            <v/>
          </cell>
          <cell r="G1758" t="str">
            <v/>
          </cell>
          <cell r="H1758" t="str">
            <v/>
          </cell>
        </row>
        <row r="1759">
          <cell r="A1759" t="str">
            <v/>
          </cell>
          <cell r="B1759" t="str">
            <v/>
          </cell>
          <cell r="C1759" t="str">
            <v/>
          </cell>
          <cell r="D1759" t="str">
            <v/>
          </cell>
          <cell r="E1759" t="str">
            <v/>
          </cell>
          <cell r="F1759" t="str">
            <v/>
          </cell>
          <cell r="G1759" t="str">
            <v/>
          </cell>
          <cell r="H1759" t="str">
            <v/>
          </cell>
        </row>
        <row r="1760">
          <cell r="A1760" t="str">
            <v/>
          </cell>
          <cell r="B1760" t="str">
            <v/>
          </cell>
          <cell r="C1760" t="str">
            <v/>
          </cell>
          <cell r="D1760" t="str">
            <v/>
          </cell>
          <cell r="E1760" t="str">
            <v/>
          </cell>
          <cell r="F1760" t="str">
            <v/>
          </cell>
          <cell r="G1760" t="str">
            <v/>
          </cell>
          <cell r="H1760" t="str">
            <v/>
          </cell>
        </row>
        <row r="1761">
          <cell r="A1761" t="str">
            <v/>
          </cell>
          <cell r="B1761" t="str">
            <v/>
          </cell>
          <cell r="C1761" t="str">
            <v/>
          </cell>
          <cell r="D1761" t="str">
            <v/>
          </cell>
          <cell r="E1761" t="str">
            <v/>
          </cell>
          <cell r="F1761" t="str">
            <v/>
          </cell>
          <cell r="G1761" t="str">
            <v/>
          </cell>
          <cell r="H1761" t="str">
            <v/>
          </cell>
        </row>
        <row r="1762">
          <cell r="A1762" t="str">
            <v/>
          </cell>
          <cell r="B1762" t="str">
            <v/>
          </cell>
          <cell r="C1762" t="str">
            <v/>
          </cell>
          <cell r="D1762" t="str">
            <v/>
          </cell>
          <cell r="E1762" t="str">
            <v/>
          </cell>
          <cell r="F1762" t="str">
            <v/>
          </cell>
          <cell r="G1762" t="str">
            <v/>
          </cell>
          <cell r="H1762" t="str">
            <v/>
          </cell>
        </row>
        <row r="1763">
          <cell r="A1763" t="str">
            <v/>
          </cell>
          <cell r="B1763" t="str">
            <v/>
          </cell>
          <cell r="C1763" t="str">
            <v/>
          </cell>
          <cell r="D1763" t="str">
            <v/>
          </cell>
          <cell r="E1763" t="str">
            <v/>
          </cell>
          <cell r="F1763" t="str">
            <v/>
          </cell>
          <cell r="G1763" t="str">
            <v/>
          </cell>
          <cell r="H1763" t="str">
            <v/>
          </cell>
        </row>
        <row r="1764">
          <cell r="A1764" t="str">
            <v/>
          </cell>
          <cell r="B1764" t="str">
            <v/>
          </cell>
          <cell r="C1764" t="str">
            <v/>
          </cell>
          <cell r="D1764" t="str">
            <v/>
          </cell>
          <cell r="E1764" t="str">
            <v/>
          </cell>
          <cell r="F1764" t="str">
            <v/>
          </cell>
          <cell r="G1764" t="str">
            <v/>
          </cell>
          <cell r="H1764" t="str">
            <v/>
          </cell>
        </row>
        <row r="1765">
          <cell r="A1765" t="str">
            <v/>
          </cell>
          <cell r="B1765" t="str">
            <v/>
          </cell>
          <cell r="C1765" t="str">
            <v/>
          </cell>
          <cell r="D1765" t="str">
            <v/>
          </cell>
          <cell r="E1765" t="str">
            <v/>
          </cell>
          <cell r="F1765" t="str">
            <v/>
          </cell>
          <cell r="G1765" t="str">
            <v/>
          </cell>
          <cell r="H1765" t="str">
            <v/>
          </cell>
        </row>
        <row r="1766">
          <cell r="A1766" t="str">
            <v/>
          </cell>
          <cell r="B1766" t="str">
            <v/>
          </cell>
          <cell r="C1766" t="str">
            <v/>
          </cell>
          <cell r="D1766" t="str">
            <v/>
          </cell>
          <cell r="E1766" t="str">
            <v/>
          </cell>
          <cell r="F1766" t="str">
            <v/>
          </cell>
          <cell r="G1766" t="str">
            <v/>
          </cell>
          <cell r="H1766" t="str">
            <v/>
          </cell>
        </row>
        <row r="1767">
          <cell r="A1767" t="str">
            <v/>
          </cell>
          <cell r="B1767" t="str">
            <v/>
          </cell>
          <cell r="C1767" t="str">
            <v/>
          </cell>
          <cell r="D1767" t="str">
            <v/>
          </cell>
          <cell r="E1767" t="str">
            <v/>
          </cell>
          <cell r="F1767" t="str">
            <v/>
          </cell>
          <cell r="G1767" t="str">
            <v/>
          </cell>
          <cell r="H1767" t="str">
            <v/>
          </cell>
        </row>
        <row r="1768">
          <cell r="A1768" t="str">
            <v/>
          </cell>
          <cell r="B1768" t="str">
            <v/>
          </cell>
          <cell r="C1768" t="str">
            <v/>
          </cell>
          <cell r="D1768" t="str">
            <v/>
          </cell>
          <cell r="E1768" t="str">
            <v/>
          </cell>
          <cell r="F1768" t="str">
            <v/>
          </cell>
          <cell r="G1768" t="str">
            <v/>
          </cell>
          <cell r="H1768" t="str">
            <v/>
          </cell>
        </row>
        <row r="1769">
          <cell r="A1769" t="str">
            <v/>
          </cell>
          <cell r="B1769" t="str">
            <v/>
          </cell>
          <cell r="C1769" t="str">
            <v/>
          </cell>
          <cell r="D1769" t="str">
            <v/>
          </cell>
          <cell r="E1769" t="str">
            <v/>
          </cell>
          <cell r="F1769" t="str">
            <v/>
          </cell>
          <cell r="G1769" t="str">
            <v/>
          </cell>
          <cell r="H1769" t="str">
            <v/>
          </cell>
        </row>
        <row r="1770">
          <cell r="A1770" t="str">
            <v/>
          </cell>
          <cell r="B1770" t="str">
            <v/>
          </cell>
          <cell r="C1770" t="str">
            <v/>
          </cell>
          <cell r="D1770" t="str">
            <v/>
          </cell>
          <cell r="E1770" t="str">
            <v/>
          </cell>
          <cell r="F1770" t="str">
            <v/>
          </cell>
          <cell r="G1770" t="str">
            <v/>
          </cell>
          <cell r="H1770" t="str">
            <v/>
          </cell>
        </row>
        <row r="1771">
          <cell r="A1771" t="str">
            <v/>
          </cell>
          <cell r="B1771" t="str">
            <v/>
          </cell>
          <cell r="C1771" t="str">
            <v/>
          </cell>
          <cell r="D1771" t="str">
            <v/>
          </cell>
          <cell r="E1771" t="str">
            <v/>
          </cell>
          <cell r="F1771" t="str">
            <v/>
          </cell>
          <cell r="G1771" t="str">
            <v/>
          </cell>
          <cell r="H1771" t="str">
            <v/>
          </cell>
        </row>
        <row r="1772">
          <cell r="A1772" t="str">
            <v/>
          </cell>
          <cell r="B1772" t="str">
            <v/>
          </cell>
          <cell r="C1772" t="str">
            <v/>
          </cell>
          <cell r="D1772" t="str">
            <v/>
          </cell>
          <cell r="E1772" t="str">
            <v/>
          </cell>
          <cell r="F1772" t="str">
            <v/>
          </cell>
          <cell r="G1772" t="str">
            <v/>
          </cell>
          <cell r="H1772" t="str">
            <v/>
          </cell>
        </row>
        <row r="1773">
          <cell r="A1773" t="str">
            <v/>
          </cell>
          <cell r="B1773" t="str">
            <v/>
          </cell>
          <cell r="C1773" t="str">
            <v/>
          </cell>
          <cell r="D1773" t="str">
            <v/>
          </cell>
          <cell r="E1773" t="str">
            <v/>
          </cell>
          <cell r="F1773" t="str">
            <v/>
          </cell>
          <cell r="G1773" t="str">
            <v/>
          </cell>
          <cell r="H1773" t="str">
            <v/>
          </cell>
        </row>
        <row r="1774">
          <cell r="A1774" t="str">
            <v/>
          </cell>
          <cell r="B1774" t="str">
            <v/>
          </cell>
          <cell r="C1774" t="str">
            <v/>
          </cell>
          <cell r="D1774" t="str">
            <v/>
          </cell>
          <cell r="E1774" t="str">
            <v/>
          </cell>
          <cell r="F1774" t="str">
            <v/>
          </cell>
          <cell r="G1774" t="str">
            <v/>
          </cell>
          <cell r="H1774" t="str">
            <v/>
          </cell>
        </row>
        <row r="1775">
          <cell r="A1775" t="str">
            <v/>
          </cell>
          <cell r="B1775" t="str">
            <v/>
          </cell>
          <cell r="C1775" t="str">
            <v/>
          </cell>
          <cell r="D1775" t="str">
            <v/>
          </cell>
          <cell r="E1775" t="str">
            <v/>
          </cell>
          <cell r="F1775" t="str">
            <v/>
          </cell>
          <cell r="G1775" t="str">
            <v/>
          </cell>
          <cell r="H1775" t="str">
            <v/>
          </cell>
        </row>
        <row r="1776">
          <cell r="A1776" t="str">
            <v/>
          </cell>
          <cell r="B1776" t="str">
            <v/>
          </cell>
          <cell r="C1776" t="str">
            <v/>
          </cell>
          <cell r="D1776" t="str">
            <v/>
          </cell>
          <cell r="E1776" t="str">
            <v/>
          </cell>
          <cell r="F1776" t="str">
            <v/>
          </cell>
          <cell r="G1776" t="str">
            <v/>
          </cell>
          <cell r="H1776" t="str">
            <v/>
          </cell>
        </row>
        <row r="1777">
          <cell r="A1777" t="str">
            <v/>
          </cell>
          <cell r="B1777" t="str">
            <v/>
          </cell>
          <cell r="C1777" t="str">
            <v/>
          </cell>
          <cell r="D1777" t="str">
            <v/>
          </cell>
          <cell r="E1777" t="str">
            <v/>
          </cell>
          <cell r="F1777" t="str">
            <v/>
          </cell>
          <cell r="G1777" t="str">
            <v/>
          </cell>
          <cell r="H1777" t="str">
            <v/>
          </cell>
        </row>
        <row r="1778">
          <cell r="A1778" t="str">
            <v/>
          </cell>
          <cell r="B1778" t="str">
            <v/>
          </cell>
          <cell r="C1778" t="str">
            <v/>
          </cell>
          <cell r="D1778" t="str">
            <v/>
          </cell>
          <cell r="E1778" t="str">
            <v/>
          </cell>
          <cell r="F1778" t="str">
            <v/>
          </cell>
          <cell r="G1778" t="str">
            <v/>
          </cell>
          <cell r="H1778" t="str">
            <v/>
          </cell>
        </row>
        <row r="1779">
          <cell r="A1779" t="str">
            <v/>
          </cell>
          <cell r="B1779" t="str">
            <v/>
          </cell>
          <cell r="C1779" t="str">
            <v/>
          </cell>
          <cell r="D1779" t="str">
            <v/>
          </cell>
          <cell r="E1779" t="str">
            <v/>
          </cell>
          <cell r="F1779" t="str">
            <v/>
          </cell>
          <cell r="G1779" t="str">
            <v/>
          </cell>
          <cell r="H1779" t="str">
            <v/>
          </cell>
        </row>
        <row r="1780">
          <cell r="A1780" t="str">
            <v/>
          </cell>
          <cell r="B1780" t="str">
            <v/>
          </cell>
          <cell r="C1780" t="str">
            <v/>
          </cell>
          <cell r="D1780" t="str">
            <v/>
          </cell>
          <cell r="E1780" t="str">
            <v/>
          </cell>
          <cell r="F1780" t="str">
            <v/>
          </cell>
          <cell r="G1780" t="str">
            <v/>
          </cell>
          <cell r="H1780" t="str">
            <v/>
          </cell>
        </row>
        <row r="1781">
          <cell r="A1781" t="str">
            <v/>
          </cell>
          <cell r="B1781" t="str">
            <v/>
          </cell>
          <cell r="C1781" t="str">
            <v/>
          </cell>
          <cell r="D1781" t="str">
            <v/>
          </cell>
          <cell r="E1781" t="str">
            <v/>
          </cell>
          <cell r="F1781" t="str">
            <v/>
          </cell>
          <cell r="G1781" t="str">
            <v/>
          </cell>
          <cell r="H1781" t="str">
            <v/>
          </cell>
        </row>
        <row r="1782">
          <cell r="A1782" t="str">
            <v/>
          </cell>
          <cell r="B1782" t="str">
            <v/>
          </cell>
          <cell r="C1782" t="str">
            <v/>
          </cell>
          <cell r="D1782" t="str">
            <v/>
          </cell>
          <cell r="E1782" t="str">
            <v/>
          </cell>
          <cell r="F1782" t="str">
            <v/>
          </cell>
          <cell r="G1782" t="str">
            <v/>
          </cell>
          <cell r="H1782" t="str">
            <v/>
          </cell>
        </row>
        <row r="1783">
          <cell r="A1783" t="str">
            <v/>
          </cell>
          <cell r="B1783" t="str">
            <v/>
          </cell>
          <cell r="C1783" t="str">
            <v/>
          </cell>
          <cell r="D1783" t="str">
            <v/>
          </cell>
          <cell r="E1783" t="str">
            <v/>
          </cell>
          <cell r="F1783" t="str">
            <v/>
          </cell>
          <cell r="G1783" t="str">
            <v/>
          </cell>
          <cell r="H1783" t="str">
            <v/>
          </cell>
        </row>
        <row r="1784">
          <cell r="A1784" t="str">
            <v/>
          </cell>
          <cell r="B1784" t="str">
            <v/>
          </cell>
          <cell r="C1784" t="str">
            <v/>
          </cell>
          <cell r="D1784" t="str">
            <v/>
          </cell>
          <cell r="E1784" t="str">
            <v/>
          </cell>
          <cell r="F1784" t="str">
            <v/>
          </cell>
          <cell r="G1784" t="str">
            <v/>
          </cell>
          <cell r="H1784" t="str">
            <v/>
          </cell>
        </row>
        <row r="1785">
          <cell r="A1785" t="str">
            <v/>
          </cell>
          <cell r="B1785" t="str">
            <v/>
          </cell>
          <cell r="C1785" t="str">
            <v/>
          </cell>
          <cell r="D1785" t="str">
            <v/>
          </cell>
          <cell r="E1785" t="str">
            <v/>
          </cell>
          <cell r="F1785" t="str">
            <v/>
          </cell>
          <cell r="G1785" t="str">
            <v/>
          </cell>
          <cell r="H1785" t="str">
            <v/>
          </cell>
        </row>
        <row r="1786">
          <cell r="A1786" t="str">
            <v/>
          </cell>
          <cell r="B1786" t="str">
            <v/>
          </cell>
          <cell r="C1786" t="str">
            <v/>
          </cell>
          <cell r="D1786" t="str">
            <v/>
          </cell>
          <cell r="E1786" t="str">
            <v/>
          </cell>
          <cell r="F1786" t="str">
            <v/>
          </cell>
          <cell r="G1786" t="str">
            <v/>
          </cell>
          <cell r="H1786" t="str">
            <v/>
          </cell>
        </row>
        <row r="1787">
          <cell r="A1787" t="str">
            <v/>
          </cell>
          <cell r="B1787" t="str">
            <v/>
          </cell>
          <cell r="C1787" t="str">
            <v/>
          </cell>
          <cell r="D1787" t="str">
            <v/>
          </cell>
          <cell r="E1787" t="str">
            <v/>
          </cell>
          <cell r="F1787" t="str">
            <v/>
          </cell>
          <cell r="G1787" t="str">
            <v/>
          </cell>
          <cell r="H1787" t="str">
            <v/>
          </cell>
        </row>
        <row r="1788">
          <cell r="A1788" t="str">
            <v/>
          </cell>
          <cell r="B1788" t="str">
            <v/>
          </cell>
          <cell r="C1788" t="str">
            <v/>
          </cell>
          <cell r="D1788" t="str">
            <v/>
          </cell>
          <cell r="E1788" t="str">
            <v/>
          </cell>
          <cell r="F1788" t="str">
            <v/>
          </cell>
          <cell r="G1788" t="str">
            <v/>
          </cell>
          <cell r="H1788" t="str">
            <v/>
          </cell>
        </row>
        <row r="1789">
          <cell r="A1789" t="str">
            <v/>
          </cell>
          <cell r="B1789" t="str">
            <v/>
          </cell>
          <cell r="C1789" t="str">
            <v/>
          </cell>
          <cell r="D1789" t="str">
            <v/>
          </cell>
          <cell r="E1789" t="str">
            <v/>
          </cell>
          <cell r="F1789" t="str">
            <v/>
          </cell>
          <cell r="G1789" t="str">
            <v/>
          </cell>
          <cell r="H1789" t="str">
            <v/>
          </cell>
        </row>
        <row r="1790">
          <cell r="A1790" t="str">
            <v/>
          </cell>
          <cell r="B1790" t="str">
            <v/>
          </cell>
          <cell r="C1790" t="str">
            <v/>
          </cell>
          <cell r="D1790" t="str">
            <v/>
          </cell>
          <cell r="E1790" t="str">
            <v/>
          </cell>
          <cell r="F1790" t="str">
            <v/>
          </cell>
          <cell r="G1790" t="str">
            <v/>
          </cell>
          <cell r="H1790" t="str">
            <v/>
          </cell>
        </row>
        <row r="1791">
          <cell r="A1791" t="str">
            <v/>
          </cell>
          <cell r="B1791" t="str">
            <v/>
          </cell>
          <cell r="C1791" t="str">
            <v/>
          </cell>
          <cell r="D1791" t="str">
            <v/>
          </cell>
          <cell r="E1791" t="str">
            <v/>
          </cell>
          <cell r="F1791" t="str">
            <v/>
          </cell>
          <cell r="G1791" t="str">
            <v/>
          </cell>
          <cell r="H1791" t="str">
            <v/>
          </cell>
        </row>
        <row r="1792">
          <cell r="A1792" t="str">
            <v/>
          </cell>
          <cell r="B1792" t="str">
            <v/>
          </cell>
          <cell r="C1792" t="str">
            <v/>
          </cell>
          <cell r="D1792" t="str">
            <v/>
          </cell>
          <cell r="E1792" t="str">
            <v/>
          </cell>
          <cell r="F1792" t="str">
            <v/>
          </cell>
          <cell r="G1792" t="str">
            <v/>
          </cell>
          <cell r="H1792" t="str">
            <v/>
          </cell>
        </row>
        <row r="1793">
          <cell r="A1793" t="str">
            <v/>
          </cell>
          <cell r="B1793" t="str">
            <v/>
          </cell>
          <cell r="C1793" t="str">
            <v/>
          </cell>
          <cell r="D1793" t="str">
            <v/>
          </cell>
          <cell r="E1793" t="str">
            <v/>
          </cell>
          <cell r="F1793" t="str">
            <v/>
          </cell>
          <cell r="G1793" t="str">
            <v/>
          </cell>
          <cell r="H1793" t="str">
            <v/>
          </cell>
        </row>
        <row r="1794">
          <cell r="A1794" t="str">
            <v/>
          </cell>
          <cell r="B1794" t="str">
            <v/>
          </cell>
          <cell r="C1794" t="str">
            <v/>
          </cell>
          <cell r="D1794" t="str">
            <v/>
          </cell>
          <cell r="E1794" t="str">
            <v/>
          </cell>
          <cell r="F1794" t="str">
            <v/>
          </cell>
          <cell r="G1794" t="str">
            <v/>
          </cell>
          <cell r="H1794" t="str">
            <v/>
          </cell>
        </row>
        <row r="1795">
          <cell r="A1795" t="str">
            <v/>
          </cell>
          <cell r="B1795" t="str">
            <v/>
          </cell>
          <cell r="C1795" t="str">
            <v/>
          </cell>
          <cell r="D1795" t="str">
            <v/>
          </cell>
          <cell r="E1795" t="str">
            <v/>
          </cell>
          <cell r="F1795" t="str">
            <v/>
          </cell>
          <cell r="G1795" t="str">
            <v/>
          </cell>
          <cell r="H1795" t="str">
            <v/>
          </cell>
        </row>
        <row r="1796">
          <cell r="A1796" t="str">
            <v/>
          </cell>
          <cell r="B1796" t="str">
            <v/>
          </cell>
          <cell r="C1796" t="str">
            <v/>
          </cell>
          <cell r="D1796" t="str">
            <v/>
          </cell>
          <cell r="E1796" t="str">
            <v/>
          </cell>
          <cell r="F1796" t="str">
            <v/>
          </cell>
          <cell r="G1796" t="str">
            <v/>
          </cell>
          <cell r="H1796" t="str">
            <v/>
          </cell>
        </row>
        <row r="1797">
          <cell r="A1797" t="str">
            <v/>
          </cell>
          <cell r="B1797" t="str">
            <v/>
          </cell>
          <cell r="C1797" t="str">
            <v/>
          </cell>
          <cell r="D1797" t="str">
            <v/>
          </cell>
          <cell r="E1797" t="str">
            <v/>
          </cell>
          <cell r="F1797" t="str">
            <v/>
          </cell>
          <cell r="G1797" t="str">
            <v/>
          </cell>
          <cell r="H1797" t="str">
            <v/>
          </cell>
        </row>
        <row r="1798">
          <cell r="A1798" t="str">
            <v/>
          </cell>
          <cell r="B1798" t="str">
            <v/>
          </cell>
          <cell r="C1798" t="str">
            <v/>
          </cell>
          <cell r="D1798" t="str">
            <v/>
          </cell>
          <cell r="E1798" t="str">
            <v/>
          </cell>
          <cell r="F1798" t="str">
            <v/>
          </cell>
          <cell r="G1798" t="str">
            <v/>
          </cell>
          <cell r="H1798" t="str">
            <v/>
          </cell>
        </row>
        <row r="1799">
          <cell r="A1799" t="str">
            <v/>
          </cell>
          <cell r="B1799" t="str">
            <v/>
          </cell>
          <cell r="C1799" t="str">
            <v/>
          </cell>
          <cell r="D1799" t="str">
            <v/>
          </cell>
          <cell r="E1799" t="str">
            <v/>
          </cell>
          <cell r="F1799" t="str">
            <v/>
          </cell>
          <cell r="G1799" t="str">
            <v/>
          </cell>
          <cell r="H1799" t="str">
            <v/>
          </cell>
        </row>
        <row r="1800">
          <cell r="A1800" t="str">
            <v/>
          </cell>
          <cell r="B1800" t="str">
            <v/>
          </cell>
          <cell r="C1800" t="str">
            <v/>
          </cell>
          <cell r="D1800" t="str">
            <v/>
          </cell>
          <cell r="E1800" t="str">
            <v/>
          </cell>
          <cell r="F1800" t="str">
            <v/>
          </cell>
          <cell r="G1800" t="str">
            <v/>
          </cell>
          <cell r="H1800" t="str">
            <v/>
          </cell>
        </row>
        <row r="1801">
          <cell r="A1801" t="str">
            <v/>
          </cell>
          <cell r="B1801" t="str">
            <v/>
          </cell>
          <cell r="C1801" t="str">
            <v/>
          </cell>
          <cell r="D1801" t="str">
            <v/>
          </cell>
          <cell r="E1801" t="str">
            <v/>
          </cell>
          <cell r="F1801" t="str">
            <v/>
          </cell>
          <cell r="G1801" t="str">
            <v/>
          </cell>
          <cell r="H1801" t="str">
            <v/>
          </cell>
        </row>
        <row r="1802">
          <cell r="A1802" t="str">
            <v/>
          </cell>
          <cell r="B1802" t="str">
            <v/>
          </cell>
          <cell r="C1802" t="str">
            <v/>
          </cell>
          <cell r="D1802" t="str">
            <v/>
          </cell>
          <cell r="E1802" t="str">
            <v/>
          </cell>
          <cell r="F1802" t="str">
            <v/>
          </cell>
          <cell r="G1802" t="str">
            <v/>
          </cell>
          <cell r="H1802" t="str">
            <v/>
          </cell>
        </row>
        <row r="1803">
          <cell r="A1803" t="str">
            <v/>
          </cell>
          <cell r="B1803" t="str">
            <v/>
          </cell>
          <cell r="C1803" t="str">
            <v/>
          </cell>
          <cell r="D1803" t="str">
            <v/>
          </cell>
          <cell r="E1803" t="str">
            <v/>
          </cell>
          <cell r="F1803" t="str">
            <v/>
          </cell>
          <cell r="G1803" t="str">
            <v/>
          </cell>
          <cell r="H1803" t="str">
            <v/>
          </cell>
        </row>
        <row r="1804">
          <cell r="A1804" t="str">
            <v/>
          </cell>
          <cell r="B1804" t="str">
            <v/>
          </cell>
          <cell r="C1804" t="str">
            <v/>
          </cell>
          <cell r="D1804" t="str">
            <v/>
          </cell>
          <cell r="E1804" t="str">
            <v/>
          </cell>
          <cell r="F1804" t="str">
            <v/>
          </cell>
          <cell r="G1804" t="str">
            <v/>
          </cell>
          <cell r="H1804" t="str">
            <v/>
          </cell>
        </row>
        <row r="1805">
          <cell r="A1805" t="str">
            <v/>
          </cell>
          <cell r="B1805" t="str">
            <v/>
          </cell>
          <cell r="C1805" t="str">
            <v/>
          </cell>
          <cell r="D1805" t="str">
            <v/>
          </cell>
          <cell r="E1805" t="str">
            <v/>
          </cell>
          <cell r="F1805" t="str">
            <v/>
          </cell>
          <cell r="G1805" t="str">
            <v/>
          </cell>
          <cell r="H1805" t="str">
            <v/>
          </cell>
        </row>
        <row r="1806">
          <cell r="A1806" t="str">
            <v/>
          </cell>
          <cell r="B1806" t="str">
            <v/>
          </cell>
          <cell r="C1806" t="str">
            <v/>
          </cell>
          <cell r="D1806" t="str">
            <v/>
          </cell>
          <cell r="E1806" t="str">
            <v/>
          </cell>
          <cell r="F1806" t="str">
            <v/>
          </cell>
          <cell r="G1806" t="str">
            <v/>
          </cell>
          <cell r="H1806" t="str">
            <v/>
          </cell>
        </row>
        <row r="1807">
          <cell r="A1807" t="str">
            <v/>
          </cell>
          <cell r="B1807" t="str">
            <v/>
          </cell>
          <cell r="C1807" t="str">
            <v/>
          </cell>
          <cell r="D1807" t="str">
            <v/>
          </cell>
          <cell r="E1807" t="str">
            <v/>
          </cell>
          <cell r="F1807" t="str">
            <v/>
          </cell>
          <cell r="G1807" t="str">
            <v/>
          </cell>
          <cell r="H1807" t="str">
            <v/>
          </cell>
        </row>
        <row r="1808">
          <cell r="A1808" t="str">
            <v/>
          </cell>
          <cell r="B1808" t="str">
            <v/>
          </cell>
          <cell r="C1808" t="str">
            <v/>
          </cell>
          <cell r="D1808" t="str">
            <v/>
          </cell>
          <cell r="E1808" t="str">
            <v/>
          </cell>
          <cell r="F1808" t="str">
            <v/>
          </cell>
          <cell r="G1808" t="str">
            <v/>
          </cell>
          <cell r="H1808" t="str">
            <v/>
          </cell>
        </row>
        <row r="1809">
          <cell r="A1809" t="str">
            <v/>
          </cell>
          <cell r="B1809" t="str">
            <v/>
          </cell>
          <cell r="C1809" t="str">
            <v/>
          </cell>
          <cell r="D1809" t="str">
            <v/>
          </cell>
          <cell r="E1809" t="str">
            <v/>
          </cell>
          <cell r="F1809" t="str">
            <v/>
          </cell>
          <cell r="G1809" t="str">
            <v/>
          </cell>
          <cell r="H1809" t="str">
            <v/>
          </cell>
        </row>
        <row r="1810">
          <cell r="A1810" t="str">
            <v/>
          </cell>
          <cell r="B1810" t="str">
            <v/>
          </cell>
          <cell r="C1810" t="str">
            <v/>
          </cell>
          <cell r="D1810" t="str">
            <v/>
          </cell>
          <cell r="E1810" t="str">
            <v/>
          </cell>
          <cell r="F1810" t="str">
            <v/>
          </cell>
          <cell r="G1810" t="str">
            <v/>
          </cell>
          <cell r="H1810" t="str">
            <v/>
          </cell>
        </row>
        <row r="1811">
          <cell r="A1811" t="str">
            <v/>
          </cell>
          <cell r="B1811" t="str">
            <v/>
          </cell>
          <cell r="C1811" t="str">
            <v/>
          </cell>
          <cell r="D1811" t="str">
            <v/>
          </cell>
          <cell r="E1811" t="str">
            <v/>
          </cell>
          <cell r="F1811" t="str">
            <v/>
          </cell>
          <cell r="G1811" t="str">
            <v/>
          </cell>
          <cell r="H1811" t="str">
            <v/>
          </cell>
        </row>
        <row r="1812">
          <cell r="A1812" t="str">
            <v/>
          </cell>
          <cell r="B1812" t="str">
            <v/>
          </cell>
          <cell r="C1812" t="str">
            <v/>
          </cell>
          <cell r="D1812" t="str">
            <v/>
          </cell>
          <cell r="E1812" t="str">
            <v/>
          </cell>
          <cell r="F1812" t="str">
            <v/>
          </cell>
          <cell r="G1812" t="str">
            <v/>
          </cell>
          <cell r="H1812" t="str">
            <v/>
          </cell>
        </row>
        <row r="1813">
          <cell r="A1813" t="str">
            <v/>
          </cell>
          <cell r="B1813" t="str">
            <v/>
          </cell>
          <cell r="C1813" t="str">
            <v/>
          </cell>
          <cell r="D1813" t="str">
            <v/>
          </cell>
          <cell r="E1813" t="str">
            <v/>
          </cell>
          <cell r="F1813" t="str">
            <v/>
          </cell>
          <cell r="G1813" t="str">
            <v/>
          </cell>
          <cell r="H1813" t="str">
            <v/>
          </cell>
        </row>
        <row r="1814">
          <cell r="A1814" t="str">
            <v/>
          </cell>
          <cell r="B1814" t="str">
            <v/>
          </cell>
          <cell r="C1814" t="str">
            <v/>
          </cell>
          <cell r="D1814" t="str">
            <v/>
          </cell>
          <cell r="E1814" t="str">
            <v/>
          </cell>
          <cell r="F1814" t="str">
            <v/>
          </cell>
          <cell r="G1814" t="str">
            <v/>
          </cell>
          <cell r="H1814" t="str">
            <v/>
          </cell>
        </row>
        <row r="1815">
          <cell r="A1815" t="str">
            <v/>
          </cell>
          <cell r="B1815" t="str">
            <v/>
          </cell>
          <cell r="C1815" t="str">
            <v/>
          </cell>
          <cell r="D1815" t="str">
            <v/>
          </cell>
          <cell r="E1815" t="str">
            <v/>
          </cell>
          <cell r="F1815" t="str">
            <v/>
          </cell>
          <cell r="G1815" t="str">
            <v/>
          </cell>
          <cell r="H1815" t="str">
            <v/>
          </cell>
        </row>
        <row r="1816">
          <cell r="A1816" t="str">
            <v/>
          </cell>
          <cell r="B1816" t="str">
            <v/>
          </cell>
          <cell r="C1816" t="str">
            <v/>
          </cell>
          <cell r="D1816" t="str">
            <v/>
          </cell>
          <cell r="E1816" t="str">
            <v/>
          </cell>
          <cell r="F1816" t="str">
            <v/>
          </cell>
          <cell r="G1816" t="str">
            <v/>
          </cell>
          <cell r="H1816" t="str">
            <v/>
          </cell>
        </row>
        <row r="1817">
          <cell r="A1817" t="str">
            <v/>
          </cell>
          <cell r="B1817" t="str">
            <v/>
          </cell>
          <cell r="C1817" t="str">
            <v/>
          </cell>
          <cell r="D1817" t="str">
            <v/>
          </cell>
          <cell r="E1817" t="str">
            <v/>
          </cell>
          <cell r="F1817" t="str">
            <v/>
          </cell>
          <cell r="G1817" t="str">
            <v/>
          </cell>
          <cell r="H1817" t="str">
            <v/>
          </cell>
        </row>
        <row r="1818">
          <cell r="A1818" t="str">
            <v/>
          </cell>
          <cell r="B1818" t="str">
            <v/>
          </cell>
          <cell r="C1818" t="str">
            <v/>
          </cell>
          <cell r="D1818" t="str">
            <v/>
          </cell>
          <cell r="E1818" t="str">
            <v/>
          </cell>
          <cell r="F1818" t="str">
            <v/>
          </cell>
          <cell r="G1818" t="str">
            <v/>
          </cell>
          <cell r="H1818" t="str">
            <v/>
          </cell>
        </row>
        <row r="1819">
          <cell r="A1819" t="str">
            <v/>
          </cell>
          <cell r="B1819" t="str">
            <v/>
          </cell>
          <cell r="C1819" t="str">
            <v/>
          </cell>
          <cell r="D1819" t="str">
            <v/>
          </cell>
          <cell r="E1819" t="str">
            <v/>
          </cell>
          <cell r="F1819" t="str">
            <v/>
          </cell>
          <cell r="G1819" t="str">
            <v/>
          </cell>
          <cell r="H1819" t="str">
            <v/>
          </cell>
        </row>
        <row r="1820">
          <cell r="A1820" t="str">
            <v/>
          </cell>
          <cell r="B1820" t="str">
            <v/>
          </cell>
          <cell r="C1820" t="str">
            <v/>
          </cell>
          <cell r="D1820" t="str">
            <v/>
          </cell>
          <cell r="E1820" t="str">
            <v/>
          </cell>
          <cell r="F1820" t="str">
            <v/>
          </cell>
          <cell r="G1820" t="str">
            <v/>
          </cell>
          <cell r="H1820" t="str">
            <v/>
          </cell>
        </row>
        <row r="1821">
          <cell r="A1821" t="str">
            <v/>
          </cell>
          <cell r="B1821" t="str">
            <v/>
          </cell>
          <cell r="C1821" t="str">
            <v/>
          </cell>
          <cell r="D1821" t="str">
            <v/>
          </cell>
          <cell r="E1821" t="str">
            <v/>
          </cell>
          <cell r="F1821" t="str">
            <v/>
          </cell>
          <cell r="G1821" t="str">
            <v/>
          </cell>
          <cell r="H1821" t="str">
            <v/>
          </cell>
        </row>
        <row r="1822">
          <cell r="A1822" t="str">
            <v/>
          </cell>
          <cell r="B1822" t="str">
            <v/>
          </cell>
          <cell r="C1822" t="str">
            <v/>
          </cell>
          <cell r="D1822" t="str">
            <v/>
          </cell>
          <cell r="E1822" t="str">
            <v/>
          </cell>
          <cell r="F1822" t="str">
            <v/>
          </cell>
          <cell r="G1822" t="str">
            <v/>
          </cell>
          <cell r="H1822" t="str">
            <v/>
          </cell>
        </row>
        <row r="1823">
          <cell r="A1823" t="str">
            <v/>
          </cell>
          <cell r="B1823" t="str">
            <v/>
          </cell>
          <cell r="C1823" t="str">
            <v/>
          </cell>
          <cell r="D1823" t="str">
            <v/>
          </cell>
          <cell r="E1823" t="str">
            <v/>
          </cell>
          <cell r="F1823" t="str">
            <v/>
          </cell>
          <cell r="G1823" t="str">
            <v/>
          </cell>
          <cell r="H1823" t="str">
            <v/>
          </cell>
        </row>
        <row r="1824">
          <cell r="A1824" t="str">
            <v/>
          </cell>
          <cell r="B1824" t="str">
            <v/>
          </cell>
          <cell r="C1824" t="str">
            <v/>
          </cell>
          <cell r="D1824" t="str">
            <v/>
          </cell>
          <cell r="E1824" t="str">
            <v/>
          </cell>
          <cell r="F1824" t="str">
            <v/>
          </cell>
          <cell r="G1824" t="str">
            <v/>
          </cell>
          <cell r="H1824" t="str">
            <v/>
          </cell>
        </row>
        <row r="1825">
          <cell r="A1825" t="str">
            <v/>
          </cell>
          <cell r="B1825" t="str">
            <v/>
          </cell>
          <cell r="C1825" t="str">
            <v/>
          </cell>
          <cell r="D1825" t="str">
            <v/>
          </cell>
          <cell r="E1825" t="str">
            <v/>
          </cell>
          <cell r="F1825" t="str">
            <v/>
          </cell>
          <cell r="G1825" t="str">
            <v/>
          </cell>
          <cell r="H1825" t="str">
            <v/>
          </cell>
        </row>
        <row r="1826">
          <cell r="A1826" t="str">
            <v/>
          </cell>
          <cell r="B1826" t="str">
            <v/>
          </cell>
          <cell r="C1826" t="str">
            <v/>
          </cell>
          <cell r="D1826" t="str">
            <v/>
          </cell>
          <cell r="E1826" t="str">
            <v/>
          </cell>
          <cell r="F1826" t="str">
            <v/>
          </cell>
          <cell r="G1826" t="str">
            <v/>
          </cell>
          <cell r="H1826" t="str">
            <v/>
          </cell>
        </row>
        <row r="1827">
          <cell r="A1827" t="str">
            <v/>
          </cell>
          <cell r="B1827" t="str">
            <v/>
          </cell>
          <cell r="C1827" t="str">
            <v/>
          </cell>
          <cell r="D1827" t="str">
            <v/>
          </cell>
          <cell r="E1827" t="str">
            <v/>
          </cell>
          <cell r="F1827" t="str">
            <v/>
          </cell>
          <cell r="G1827" t="str">
            <v/>
          </cell>
          <cell r="H1827" t="str">
            <v/>
          </cell>
        </row>
        <row r="1828">
          <cell r="A1828" t="str">
            <v/>
          </cell>
          <cell r="B1828" t="str">
            <v/>
          </cell>
          <cell r="C1828" t="str">
            <v/>
          </cell>
          <cell r="D1828" t="str">
            <v/>
          </cell>
          <cell r="E1828" t="str">
            <v/>
          </cell>
          <cell r="F1828" t="str">
            <v/>
          </cell>
          <cell r="G1828" t="str">
            <v/>
          </cell>
          <cell r="H1828" t="str">
            <v/>
          </cell>
        </row>
        <row r="1829">
          <cell r="A1829" t="str">
            <v/>
          </cell>
          <cell r="B1829" t="str">
            <v/>
          </cell>
          <cell r="C1829" t="str">
            <v/>
          </cell>
          <cell r="D1829" t="str">
            <v/>
          </cell>
          <cell r="E1829" t="str">
            <v/>
          </cell>
          <cell r="F1829" t="str">
            <v/>
          </cell>
          <cell r="G1829" t="str">
            <v/>
          </cell>
          <cell r="H1829" t="str">
            <v/>
          </cell>
        </row>
        <row r="1830">
          <cell r="A1830" t="str">
            <v/>
          </cell>
          <cell r="B1830" t="str">
            <v/>
          </cell>
          <cell r="C1830" t="str">
            <v/>
          </cell>
          <cell r="D1830" t="str">
            <v/>
          </cell>
          <cell r="E1830" t="str">
            <v/>
          </cell>
          <cell r="F1830" t="str">
            <v/>
          </cell>
          <cell r="G1830" t="str">
            <v/>
          </cell>
          <cell r="H1830" t="str">
            <v/>
          </cell>
        </row>
        <row r="1831">
          <cell r="A1831" t="str">
            <v/>
          </cell>
          <cell r="B1831" t="str">
            <v/>
          </cell>
          <cell r="C1831" t="str">
            <v/>
          </cell>
          <cell r="D1831" t="str">
            <v/>
          </cell>
          <cell r="E1831" t="str">
            <v/>
          </cell>
          <cell r="F1831" t="str">
            <v/>
          </cell>
          <cell r="G1831" t="str">
            <v/>
          </cell>
          <cell r="H1831" t="str">
            <v/>
          </cell>
        </row>
        <row r="1832">
          <cell r="A1832" t="str">
            <v/>
          </cell>
          <cell r="B1832" t="str">
            <v/>
          </cell>
          <cell r="C1832" t="str">
            <v/>
          </cell>
          <cell r="D1832" t="str">
            <v/>
          </cell>
          <cell r="E1832" t="str">
            <v/>
          </cell>
          <cell r="F1832" t="str">
            <v/>
          </cell>
          <cell r="G1832" t="str">
            <v/>
          </cell>
          <cell r="H1832" t="str">
            <v/>
          </cell>
        </row>
        <row r="1833">
          <cell r="A1833" t="str">
            <v/>
          </cell>
          <cell r="B1833" t="str">
            <v/>
          </cell>
          <cell r="C1833" t="str">
            <v/>
          </cell>
          <cell r="D1833" t="str">
            <v/>
          </cell>
          <cell r="E1833" t="str">
            <v/>
          </cell>
          <cell r="F1833" t="str">
            <v/>
          </cell>
          <cell r="G1833" t="str">
            <v/>
          </cell>
          <cell r="H1833" t="str">
            <v/>
          </cell>
        </row>
        <row r="1834">
          <cell r="A1834" t="str">
            <v/>
          </cell>
          <cell r="B1834" t="str">
            <v/>
          </cell>
          <cell r="C1834" t="str">
            <v/>
          </cell>
          <cell r="D1834" t="str">
            <v/>
          </cell>
          <cell r="E1834" t="str">
            <v/>
          </cell>
          <cell r="F1834" t="str">
            <v/>
          </cell>
          <cell r="G1834" t="str">
            <v/>
          </cell>
          <cell r="H1834" t="str">
            <v/>
          </cell>
        </row>
        <row r="1835">
          <cell r="A1835" t="str">
            <v/>
          </cell>
          <cell r="B1835" t="str">
            <v/>
          </cell>
          <cell r="C1835" t="str">
            <v/>
          </cell>
          <cell r="D1835" t="str">
            <v/>
          </cell>
          <cell r="E1835" t="str">
            <v/>
          </cell>
          <cell r="F1835" t="str">
            <v/>
          </cell>
          <cell r="G1835" t="str">
            <v/>
          </cell>
          <cell r="H1835" t="str">
            <v/>
          </cell>
        </row>
        <row r="1836">
          <cell r="A1836" t="str">
            <v/>
          </cell>
          <cell r="B1836" t="str">
            <v/>
          </cell>
          <cell r="C1836" t="str">
            <v/>
          </cell>
          <cell r="D1836" t="str">
            <v/>
          </cell>
          <cell r="E1836" t="str">
            <v/>
          </cell>
          <cell r="F1836" t="str">
            <v/>
          </cell>
          <cell r="G1836" t="str">
            <v/>
          </cell>
          <cell r="H1836" t="str">
            <v/>
          </cell>
        </row>
        <row r="1837">
          <cell r="A1837" t="str">
            <v/>
          </cell>
          <cell r="B1837" t="str">
            <v/>
          </cell>
          <cell r="C1837" t="str">
            <v/>
          </cell>
          <cell r="D1837" t="str">
            <v/>
          </cell>
          <cell r="E1837" t="str">
            <v/>
          </cell>
          <cell r="F1837" t="str">
            <v/>
          </cell>
          <cell r="G1837" t="str">
            <v/>
          </cell>
          <cell r="H1837" t="str">
            <v/>
          </cell>
        </row>
        <row r="1838">
          <cell r="A1838" t="str">
            <v/>
          </cell>
          <cell r="B1838" t="str">
            <v/>
          </cell>
          <cell r="C1838" t="str">
            <v/>
          </cell>
          <cell r="D1838" t="str">
            <v/>
          </cell>
          <cell r="E1838" t="str">
            <v/>
          </cell>
          <cell r="F1838" t="str">
            <v/>
          </cell>
          <cell r="G1838" t="str">
            <v/>
          </cell>
          <cell r="H1838" t="str">
            <v/>
          </cell>
        </row>
        <row r="1839">
          <cell r="A1839" t="str">
            <v/>
          </cell>
          <cell r="B1839" t="str">
            <v/>
          </cell>
          <cell r="C1839" t="str">
            <v/>
          </cell>
          <cell r="D1839" t="str">
            <v/>
          </cell>
          <cell r="E1839" t="str">
            <v/>
          </cell>
          <cell r="F1839" t="str">
            <v/>
          </cell>
          <cell r="G1839" t="str">
            <v/>
          </cell>
          <cell r="H1839" t="str">
            <v/>
          </cell>
        </row>
        <row r="1840">
          <cell r="A1840" t="str">
            <v/>
          </cell>
          <cell r="B1840" t="str">
            <v/>
          </cell>
          <cell r="C1840" t="str">
            <v/>
          </cell>
          <cell r="D1840" t="str">
            <v/>
          </cell>
          <cell r="E1840" t="str">
            <v/>
          </cell>
          <cell r="F1840" t="str">
            <v/>
          </cell>
          <cell r="G1840" t="str">
            <v/>
          </cell>
          <cell r="H1840" t="str">
            <v/>
          </cell>
        </row>
        <row r="1841">
          <cell r="A1841" t="str">
            <v/>
          </cell>
          <cell r="B1841" t="str">
            <v/>
          </cell>
          <cell r="C1841" t="str">
            <v/>
          </cell>
          <cell r="D1841" t="str">
            <v/>
          </cell>
          <cell r="E1841" t="str">
            <v/>
          </cell>
          <cell r="F1841" t="str">
            <v/>
          </cell>
          <cell r="G1841" t="str">
            <v/>
          </cell>
          <cell r="H1841" t="str">
            <v/>
          </cell>
        </row>
        <row r="1842">
          <cell r="A1842" t="str">
            <v/>
          </cell>
          <cell r="B1842" t="str">
            <v/>
          </cell>
          <cell r="C1842" t="str">
            <v/>
          </cell>
          <cell r="D1842" t="str">
            <v/>
          </cell>
          <cell r="E1842" t="str">
            <v/>
          </cell>
          <cell r="F1842" t="str">
            <v/>
          </cell>
          <cell r="G1842" t="str">
            <v/>
          </cell>
          <cell r="H1842" t="str">
            <v/>
          </cell>
        </row>
        <row r="1843">
          <cell r="A1843" t="str">
            <v/>
          </cell>
          <cell r="B1843" t="str">
            <v/>
          </cell>
          <cell r="C1843" t="str">
            <v/>
          </cell>
          <cell r="D1843" t="str">
            <v/>
          </cell>
          <cell r="E1843" t="str">
            <v/>
          </cell>
          <cell r="F1843" t="str">
            <v/>
          </cell>
          <cell r="G1843" t="str">
            <v/>
          </cell>
          <cell r="H1843" t="str">
            <v/>
          </cell>
        </row>
        <row r="1844">
          <cell r="A1844" t="str">
            <v/>
          </cell>
          <cell r="B1844" t="str">
            <v/>
          </cell>
          <cell r="C1844" t="str">
            <v/>
          </cell>
          <cell r="D1844" t="str">
            <v/>
          </cell>
          <cell r="E1844" t="str">
            <v/>
          </cell>
          <cell r="F1844" t="str">
            <v/>
          </cell>
          <cell r="G1844" t="str">
            <v/>
          </cell>
          <cell r="H1844" t="str">
            <v/>
          </cell>
        </row>
        <row r="1845">
          <cell r="A1845" t="str">
            <v/>
          </cell>
          <cell r="B1845" t="str">
            <v/>
          </cell>
          <cell r="C1845" t="str">
            <v/>
          </cell>
          <cell r="D1845" t="str">
            <v/>
          </cell>
          <cell r="E1845" t="str">
            <v/>
          </cell>
          <cell r="F1845" t="str">
            <v/>
          </cell>
          <cell r="G1845" t="str">
            <v/>
          </cell>
          <cell r="H1845" t="str">
            <v/>
          </cell>
        </row>
        <row r="1846">
          <cell r="A1846" t="str">
            <v/>
          </cell>
          <cell r="B1846" t="str">
            <v/>
          </cell>
          <cell r="C1846" t="str">
            <v/>
          </cell>
          <cell r="D1846" t="str">
            <v/>
          </cell>
          <cell r="E1846" t="str">
            <v/>
          </cell>
          <cell r="F1846" t="str">
            <v/>
          </cell>
          <cell r="G1846" t="str">
            <v/>
          </cell>
          <cell r="H1846" t="str">
            <v/>
          </cell>
        </row>
        <row r="1847">
          <cell r="A1847" t="str">
            <v/>
          </cell>
          <cell r="B1847" t="str">
            <v/>
          </cell>
          <cell r="C1847" t="str">
            <v/>
          </cell>
          <cell r="D1847" t="str">
            <v/>
          </cell>
          <cell r="E1847" t="str">
            <v/>
          </cell>
          <cell r="F1847" t="str">
            <v/>
          </cell>
          <cell r="G1847" t="str">
            <v/>
          </cell>
          <cell r="H1847" t="str">
            <v/>
          </cell>
        </row>
        <row r="1848">
          <cell r="A1848" t="str">
            <v/>
          </cell>
          <cell r="B1848" t="str">
            <v/>
          </cell>
          <cell r="C1848" t="str">
            <v/>
          </cell>
          <cell r="D1848" t="str">
            <v/>
          </cell>
          <cell r="E1848" t="str">
            <v/>
          </cell>
          <cell r="F1848" t="str">
            <v/>
          </cell>
          <cell r="G1848" t="str">
            <v/>
          </cell>
          <cell r="H1848" t="str">
            <v/>
          </cell>
        </row>
        <row r="1849">
          <cell r="A1849" t="str">
            <v/>
          </cell>
          <cell r="B1849" t="str">
            <v/>
          </cell>
          <cell r="C1849" t="str">
            <v/>
          </cell>
          <cell r="D1849" t="str">
            <v/>
          </cell>
          <cell r="E1849" t="str">
            <v/>
          </cell>
          <cell r="F1849" t="str">
            <v/>
          </cell>
          <cell r="G1849" t="str">
            <v/>
          </cell>
          <cell r="H1849" t="str">
            <v/>
          </cell>
        </row>
        <row r="1850">
          <cell r="A1850" t="str">
            <v/>
          </cell>
          <cell r="B1850" t="str">
            <v/>
          </cell>
          <cell r="C1850" t="str">
            <v/>
          </cell>
          <cell r="D1850" t="str">
            <v/>
          </cell>
          <cell r="E1850" t="str">
            <v/>
          </cell>
          <cell r="F1850" t="str">
            <v/>
          </cell>
          <cell r="G1850" t="str">
            <v/>
          </cell>
          <cell r="H1850" t="str">
            <v/>
          </cell>
        </row>
        <row r="1851">
          <cell r="A1851" t="str">
            <v/>
          </cell>
          <cell r="B1851" t="str">
            <v/>
          </cell>
          <cell r="C1851" t="str">
            <v/>
          </cell>
          <cell r="D1851" t="str">
            <v/>
          </cell>
          <cell r="E1851" t="str">
            <v/>
          </cell>
          <cell r="F1851" t="str">
            <v/>
          </cell>
          <cell r="G1851" t="str">
            <v/>
          </cell>
          <cell r="H1851" t="str">
            <v/>
          </cell>
        </row>
        <row r="1852">
          <cell r="A1852" t="str">
            <v/>
          </cell>
          <cell r="B1852" t="str">
            <v/>
          </cell>
          <cell r="C1852" t="str">
            <v/>
          </cell>
          <cell r="D1852" t="str">
            <v/>
          </cell>
          <cell r="E1852" t="str">
            <v/>
          </cell>
          <cell r="F1852" t="str">
            <v/>
          </cell>
          <cell r="G1852" t="str">
            <v/>
          </cell>
          <cell r="H1852" t="str">
            <v/>
          </cell>
        </row>
        <row r="1853">
          <cell r="A1853" t="str">
            <v/>
          </cell>
          <cell r="B1853" t="str">
            <v/>
          </cell>
          <cell r="C1853" t="str">
            <v/>
          </cell>
          <cell r="D1853" t="str">
            <v/>
          </cell>
          <cell r="E1853" t="str">
            <v/>
          </cell>
          <cell r="F1853" t="str">
            <v/>
          </cell>
          <cell r="G1853" t="str">
            <v/>
          </cell>
          <cell r="H1853" t="str">
            <v/>
          </cell>
        </row>
        <row r="1854">
          <cell r="A1854" t="str">
            <v/>
          </cell>
          <cell r="B1854" t="str">
            <v/>
          </cell>
          <cell r="C1854" t="str">
            <v/>
          </cell>
          <cell r="D1854" t="str">
            <v/>
          </cell>
          <cell r="E1854" t="str">
            <v/>
          </cell>
          <cell r="F1854" t="str">
            <v/>
          </cell>
          <cell r="G1854" t="str">
            <v/>
          </cell>
          <cell r="H1854" t="str">
            <v/>
          </cell>
        </row>
        <row r="1855">
          <cell r="A1855" t="str">
            <v/>
          </cell>
          <cell r="B1855" t="str">
            <v/>
          </cell>
          <cell r="C1855" t="str">
            <v/>
          </cell>
          <cell r="D1855" t="str">
            <v/>
          </cell>
          <cell r="E1855" t="str">
            <v/>
          </cell>
          <cell r="F1855" t="str">
            <v/>
          </cell>
          <cell r="G1855" t="str">
            <v/>
          </cell>
          <cell r="H1855" t="str">
            <v/>
          </cell>
        </row>
        <row r="1856">
          <cell r="A1856" t="str">
            <v/>
          </cell>
          <cell r="B1856" t="str">
            <v/>
          </cell>
          <cell r="C1856" t="str">
            <v/>
          </cell>
          <cell r="D1856" t="str">
            <v/>
          </cell>
          <cell r="E1856" t="str">
            <v/>
          </cell>
          <cell r="F1856" t="str">
            <v/>
          </cell>
          <cell r="G1856" t="str">
            <v/>
          </cell>
          <cell r="H1856" t="str">
            <v/>
          </cell>
        </row>
        <row r="1857">
          <cell r="A1857" t="str">
            <v/>
          </cell>
          <cell r="B1857" t="str">
            <v/>
          </cell>
          <cell r="C1857" t="str">
            <v/>
          </cell>
          <cell r="D1857" t="str">
            <v/>
          </cell>
          <cell r="E1857" t="str">
            <v/>
          </cell>
          <cell r="F1857" t="str">
            <v/>
          </cell>
          <cell r="G1857" t="str">
            <v/>
          </cell>
          <cell r="H1857" t="str">
            <v/>
          </cell>
        </row>
        <row r="1858">
          <cell r="A1858" t="str">
            <v/>
          </cell>
          <cell r="B1858" t="str">
            <v/>
          </cell>
          <cell r="C1858" t="str">
            <v/>
          </cell>
          <cell r="D1858" t="str">
            <v/>
          </cell>
          <cell r="E1858" t="str">
            <v/>
          </cell>
          <cell r="F1858" t="str">
            <v/>
          </cell>
          <cell r="G1858" t="str">
            <v/>
          </cell>
          <cell r="H1858" t="str">
            <v/>
          </cell>
        </row>
        <row r="1859">
          <cell r="A1859" t="str">
            <v/>
          </cell>
          <cell r="B1859" t="str">
            <v/>
          </cell>
          <cell r="C1859" t="str">
            <v/>
          </cell>
          <cell r="D1859" t="str">
            <v/>
          </cell>
          <cell r="E1859" t="str">
            <v/>
          </cell>
          <cell r="F1859" t="str">
            <v/>
          </cell>
          <cell r="G1859" t="str">
            <v/>
          </cell>
          <cell r="H1859" t="str">
            <v/>
          </cell>
        </row>
        <row r="1860">
          <cell r="A1860" t="str">
            <v/>
          </cell>
          <cell r="B1860" t="str">
            <v/>
          </cell>
          <cell r="C1860" t="str">
            <v/>
          </cell>
          <cell r="D1860" t="str">
            <v/>
          </cell>
          <cell r="E1860" t="str">
            <v/>
          </cell>
          <cell r="F1860" t="str">
            <v/>
          </cell>
          <cell r="G1860" t="str">
            <v/>
          </cell>
          <cell r="H1860" t="str">
            <v/>
          </cell>
        </row>
        <row r="1861">
          <cell r="A1861" t="str">
            <v/>
          </cell>
          <cell r="B1861" t="str">
            <v/>
          </cell>
          <cell r="C1861" t="str">
            <v/>
          </cell>
          <cell r="D1861" t="str">
            <v/>
          </cell>
          <cell r="E1861" t="str">
            <v/>
          </cell>
          <cell r="F1861" t="str">
            <v/>
          </cell>
          <cell r="G1861" t="str">
            <v/>
          </cell>
          <cell r="H1861" t="str">
            <v/>
          </cell>
        </row>
        <row r="1862">
          <cell r="A1862" t="str">
            <v/>
          </cell>
          <cell r="B1862" t="str">
            <v/>
          </cell>
          <cell r="C1862" t="str">
            <v/>
          </cell>
          <cell r="D1862" t="str">
            <v/>
          </cell>
          <cell r="E1862" t="str">
            <v/>
          </cell>
          <cell r="F1862" t="str">
            <v/>
          </cell>
          <cell r="G1862" t="str">
            <v/>
          </cell>
          <cell r="H1862" t="str">
            <v/>
          </cell>
        </row>
        <row r="1863">
          <cell r="A1863" t="str">
            <v/>
          </cell>
          <cell r="B1863" t="str">
            <v/>
          </cell>
          <cell r="C1863" t="str">
            <v/>
          </cell>
          <cell r="D1863" t="str">
            <v/>
          </cell>
          <cell r="E1863" t="str">
            <v/>
          </cell>
          <cell r="F1863" t="str">
            <v/>
          </cell>
          <cell r="G1863" t="str">
            <v/>
          </cell>
          <cell r="H1863" t="str">
            <v/>
          </cell>
        </row>
        <row r="1864">
          <cell r="A1864" t="str">
            <v/>
          </cell>
          <cell r="B1864" t="str">
            <v/>
          </cell>
          <cell r="C1864" t="str">
            <v/>
          </cell>
          <cell r="D1864" t="str">
            <v/>
          </cell>
          <cell r="E1864" t="str">
            <v/>
          </cell>
          <cell r="F1864" t="str">
            <v/>
          </cell>
          <cell r="G1864" t="str">
            <v/>
          </cell>
          <cell r="H1864" t="str">
            <v/>
          </cell>
        </row>
        <row r="1865">
          <cell r="A1865" t="str">
            <v/>
          </cell>
          <cell r="B1865" t="str">
            <v/>
          </cell>
          <cell r="C1865" t="str">
            <v/>
          </cell>
          <cell r="D1865" t="str">
            <v/>
          </cell>
          <cell r="E1865" t="str">
            <v/>
          </cell>
          <cell r="F1865" t="str">
            <v/>
          </cell>
          <cell r="G1865" t="str">
            <v/>
          </cell>
          <cell r="H1865" t="str">
            <v/>
          </cell>
        </row>
        <row r="1866">
          <cell r="A1866" t="str">
            <v/>
          </cell>
          <cell r="B1866" t="str">
            <v/>
          </cell>
          <cell r="C1866" t="str">
            <v/>
          </cell>
          <cell r="D1866" t="str">
            <v/>
          </cell>
          <cell r="E1866" t="str">
            <v/>
          </cell>
          <cell r="F1866" t="str">
            <v/>
          </cell>
          <cell r="G1866" t="str">
            <v/>
          </cell>
          <cell r="H1866" t="str">
            <v/>
          </cell>
        </row>
        <row r="1867">
          <cell r="A1867" t="str">
            <v/>
          </cell>
          <cell r="B1867" t="str">
            <v/>
          </cell>
          <cell r="C1867" t="str">
            <v/>
          </cell>
          <cell r="D1867" t="str">
            <v/>
          </cell>
          <cell r="E1867" t="str">
            <v/>
          </cell>
          <cell r="F1867" t="str">
            <v/>
          </cell>
          <cell r="G1867" t="str">
            <v/>
          </cell>
          <cell r="H1867" t="str">
            <v/>
          </cell>
        </row>
        <row r="1868">
          <cell r="A1868" t="str">
            <v/>
          </cell>
          <cell r="B1868" t="str">
            <v/>
          </cell>
          <cell r="C1868" t="str">
            <v/>
          </cell>
          <cell r="D1868" t="str">
            <v/>
          </cell>
          <cell r="E1868" t="str">
            <v/>
          </cell>
          <cell r="F1868" t="str">
            <v/>
          </cell>
          <cell r="G1868" t="str">
            <v/>
          </cell>
          <cell r="H1868" t="str">
            <v/>
          </cell>
        </row>
        <row r="1869">
          <cell r="A1869" t="str">
            <v/>
          </cell>
          <cell r="B1869" t="str">
            <v/>
          </cell>
          <cell r="C1869" t="str">
            <v/>
          </cell>
          <cell r="D1869" t="str">
            <v/>
          </cell>
          <cell r="E1869" t="str">
            <v/>
          </cell>
          <cell r="F1869" t="str">
            <v/>
          </cell>
          <cell r="G1869" t="str">
            <v/>
          </cell>
          <cell r="H1869" t="str">
            <v/>
          </cell>
        </row>
        <row r="1870">
          <cell r="A1870" t="str">
            <v/>
          </cell>
          <cell r="B1870" t="str">
            <v/>
          </cell>
          <cell r="C1870" t="str">
            <v/>
          </cell>
          <cell r="D1870" t="str">
            <v/>
          </cell>
          <cell r="E1870" t="str">
            <v/>
          </cell>
          <cell r="F1870" t="str">
            <v/>
          </cell>
          <cell r="G1870" t="str">
            <v/>
          </cell>
          <cell r="H1870" t="str">
            <v/>
          </cell>
        </row>
        <row r="1871">
          <cell r="A1871" t="str">
            <v/>
          </cell>
          <cell r="B1871" t="str">
            <v/>
          </cell>
          <cell r="C1871" t="str">
            <v/>
          </cell>
          <cell r="D1871" t="str">
            <v/>
          </cell>
          <cell r="E1871" t="str">
            <v/>
          </cell>
          <cell r="F1871" t="str">
            <v/>
          </cell>
          <cell r="G1871" t="str">
            <v/>
          </cell>
          <cell r="H1871" t="str">
            <v/>
          </cell>
        </row>
        <row r="1872">
          <cell r="A1872" t="str">
            <v/>
          </cell>
          <cell r="B1872" t="str">
            <v/>
          </cell>
          <cell r="C1872" t="str">
            <v/>
          </cell>
          <cell r="D1872" t="str">
            <v/>
          </cell>
          <cell r="E1872" t="str">
            <v/>
          </cell>
          <cell r="F1872" t="str">
            <v/>
          </cell>
          <cell r="G1872" t="str">
            <v/>
          </cell>
          <cell r="H1872" t="str">
            <v/>
          </cell>
        </row>
        <row r="1873">
          <cell r="A1873" t="str">
            <v/>
          </cell>
          <cell r="B1873" t="str">
            <v/>
          </cell>
          <cell r="C1873" t="str">
            <v/>
          </cell>
          <cell r="D1873" t="str">
            <v/>
          </cell>
          <cell r="E1873" t="str">
            <v/>
          </cell>
          <cell r="F1873" t="str">
            <v/>
          </cell>
          <cell r="G1873" t="str">
            <v/>
          </cell>
          <cell r="H1873" t="str">
            <v/>
          </cell>
        </row>
        <row r="1874">
          <cell r="A1874" t="str">
            <v/>
          </cell>
          <cell r="B1874" t="str">
            <v/>
          </cell>
          <cell r="C1874" t="str">
            <v/>
          </cell>
          <cell r="D1874" t="str">
            <v/>
          </cell>
          <cell r="E1874" t="str">
            <v/>
          </cell>
          <cell r="F1874" t="str">
            <v/>
          </cell>
          <cell r="G1874" t="str">
            <v/>
          </cell>
          <cell r="H1874" t="str">
            <v/>
          </cell>
        </row>
        <row r="1875">
          <cell r="A1875" t="str">
            <v/>
          </cell>
          <cell r="B1875" t="str">
            <v/>
          </cell>
          <cell r="C1875" t="str">
            <v/>
          </cell>
          <cell r="D1875" t="str">
            <v/>
          </cell>
          <cell r="E1875" t="str">
            <v/>
          </cell>
          <cell r="F1875" t="str">
            <v/>
          </cell>
          <cell r="G1875" t="str">
            <v/>
          </cell>
          <cell r="H1875" t="str">
            <v/>
          </cell>
        </row>
        <row r="1876">
          <cell r="A1876" t="str">
            <v/>
          </cell>
          <cell r="B1876" t="str">
            <v/>
          </cell>
          <cell r="C1876" t="str">
            <v/>
          </cell>
          <cell r="D1876" t="str">
            <v/>
          </cell>
          <cell r="E1876" t="str">
            <v/>
          </cell>
          <cell r="F1876" t="str">
            <v/>
          </cell>
          <cell r="G1876" t="str">
            <v/>
          </cell>
          <cell r="H1876" t="str">
            <v/>
          </cell>
        </row>
        <row r="1877">
          <cell r="A1877" t="str">
            <v/>
          </cell>
          <cell r="B1877" t="str">
            <v/>
          </cell>
          <cell r="C1877" t="str">
            <v/>
          </cell>
          <cell r="D1877" t="str">
            <v/>
          </cell>
          <cell r="E1877" t="str">
            <v/>
          </cell>
          <cell r="F1877" t="str">
            <v/>
          </cell>
          <cell r="G1877" t="str">
            <v/>
          </cell>
          <cell r="H1877" t="str">
            <v/>
          </cell>
        </row>
        <row r="1878">
          <cell r="A1878" t="str">
            <v/>
          </cell>
          <cell r="B1878" t="str">
            <v/>
          </cell>
          <cell r="C1878" t="str">
            <v/>
          </cell>
          <cell r="D1878" t="str">
            <v/>
          </cell>
          <cell r="E1878" t="str">
            <v/>
          </cell>
          <cell r="F1878" t="str">
            <v/>
          </cell>
          <cell r="G1878" t="str">
            <v/>
          </cell>
          <cell r="H1878" t="str">
            <v/>
          </cell>
        </row>
        <row r="1879">
          <cell r="A1879" t="str">
            <v/>
          </cell>
          <cell r="B1879" t="str">
            <v/>
          </cell>
          <cell r="C1879" t="str">
            <v/>
          </cell>
          <cell r="D1879" t="str">
            <v/>
          </cell>
          <cell r="E1879" t="str">
            <v/>
          </cell>
          <cell r="F1879" t="str">
            <v/>
          </cell>
          <cell r="G1879" t="str">
            <v/>
          </cell>
          <cell r="H1879" t="str">
            <v/>
          </cell>
        </row>
        <row r="1880">
          <cell r="A1880" t="str">
            <v/>
          </cell>
          <cell r="B1880" t="str">
            <v/>
          </cell>
          <cell r="C1880" t="str">
            <v/>
          </cell>
          <cell r="D1880" t="str">
            <v/>
          </cell>
          <cell r="E1880" t="str">
            <v/>
          </cell>
          <cell r="F1880" t="str">
            <v/>
          </cell>
          <cell r="G1880" t="str">
            <v/>
          </cell>
          <cell r="H1880" t="str">
            <v/>
          </cell>
        </row>
        <row r="1881">
          <cell r="A1881" t="str">
            <v/>
          </cell>
          <cell r="B1881" t="str">
            <v/>
          </cell>
          <cell r="C1881" t="str">
            <v/>
          </cell>
          <cell r="D1881" t="str">
            <v/>
          </cell>
          <cell r="E1881" t="str">
            <v/>
          </cell>
          <cell r="F1881" t="str">
            <v/>
          </cell>
          <cell r="G1881" t="str">
            <v/>
          </cell>
          <cell r="H1881" t="str">
            <v/>
          </cell>
        </row>
        <row r="1882">
          <cell r="A1882" t="str">
            <v/>
          </cell>
          <cell r="B1882" t="str">
            <v/>
          </cell>
          <cell r="C1882" t="str">
            <v/>
          </cell>
          <cell r="D1882" t="str">
            <v/>
          </cell>
          <cell r="E1882" t="str">
            <v/>
          </cell>
          <cell r="F1882" t="str">
            <v/>
          </cell>
          <cell r="G1882" t="str">
            <v/>
          </cell>
          <cell r="H1882" t="str">
            <v/>
          </cell>
        </row>
        <row r="1883">
          <cell r="A1883" t="str">
            <v/>
          </cell>
          <cell r="B1883" t="str">
            <v/>
          </cell>
          <cell r="C1883" t="str">
            <v/>
          </cell>
          <cell r="D1883" t="str">
            <v/>
          </cell>
          <cell r="E1883" t="str">
            <v/>
          </cell>
          <cell r="F1883" t="str">
            <v/>
          </cell>
          <cell r="G1883" t="str">
            <v/>
          </cell>
          <cell r="H1883" t="str">
            <v/>
          </cell>
        </row>
        <row r="1884">
          <cell r="A1884" t="str">
            <v/>
          </cell>
          <cell r="B1884" t="str">
            <v/>
          </cell>
          <cell r="C1884" t="str">
            <v/>
          </cell>
          <cell r="D1884" t="str">
            <v/>
          </cell>
          <cell r="E1884" t="str">
            <v/>
          </cell>
          <cell r="F1884" t="str">
            <v/>
          </cell>
          <cell r="G1884" t="str">
            <v/>
          </cell>
          <cell r="H1884" t="str">
            <v/>
          </cell>
        </row>
        <row r="1885">
          <cell r="A1885" t="str">
            <v/>
          </cell>
          <cell r="B1885" t="str">
            <v/>
          </cell>
          <cell r="C1885" t="str">
            <v/>
          </cell>
          <cell r="D1885" t="str">
            <v/>
          </cell>
          <cell r="E1885" t="str">
            <v/>
          </cell>
          <cell r="F1885" t="str">
            <v/>
          </cell>
          <cell r="G1885" t="str">
            <v/>
          </cell>
          <cell r="H1885" t="str">
            <v/>
          </cell>
        </row>
        <row r="1886">
          <cell r="A1886" t="str">
            <v/>
          </cell>
          <cell r="B1886" t="str">
            <v/>
          </cell>
          <cell r="C1886" t="str">
            <v/>
          </cell>
          <cell r="D1886" t="str">
            <v/>
          </cell>
          <cell r="E1886" t="str">
            <v/>
          </cell>
          <cell r="F1886" t="str">
            <v/>
          </cell>
          <cell r="G1886" t="str">
            <v/>
          </cell>
          <cell r="H1886" t="str">
            <v/>
          </cell>
        </row>
        <row r="1887">
          <cell r="A1887" t="str">
            <v/>
          </cell>
          <cell r="B1887" t="str">
            <v/>
          </cell>
          <cell r="C1887" t="str">
            <v/>
          </cell>
          <cell r="D1887" t="str">
            <v/>
          </cell>
          <cell r="E1887" t="str">
            <v/>
          </cell>
          <cell r="F1887" t="str">
            <v/>
          </cell>
          <cell r="G1887" t="str">
            <v/>
          </cell>
          <cell r="H1887" t="str">
            <v/>
          </cell>
        </row>
        <row r="1888">
          <cell r="A1888" t="str">
            <v/>
          </cell>
          <cell r="B1888" t="str">
            <v/>
          </cell>
          <cell r="C1888" t="str">
            <v/>
          </cell>
          <cell r="D1888" t="str">
            <v/>
          </cell>
          <cell r="E1888" t="str">
            <v/>
          </cell>
          <cell r="F1888" t="str">
            <v/>
          </cell>
          <cell r="G1888" t="str">
            <v/>
          </cell>
          <cell r="H1888" t="str">
            <v/>
          </cell>
        </row>
        <row r="1889">
          <cell r="A1889" t="str">
            <v/>
          </cell>
          <cell r="B1889" t="str">
            <v/>
          </cell>
          <cell r="C1889" t="str">
            <v/>
          </cell>
          <cell r="D1889" t="str">
            <v/>
          </cell>
          <cell r="E1889" t="str">
            <v/>
          </cell>
          <cell r="F1889" t="str">
            <v/>
          </cell>
          <cell r="G1889" t="str">
            <v/>
          </cell>
          <cell r="H1889" t="str">
            <v/>
          </cell>
        </row>
        <row r="1890">
          <cell r="A1890" t="str">
            <v/>
          </cell>
          <cell r="B1890" t="str">
            <v/>
          </cell>
          <cell r="C1890" t="str">
            <v/>
          </cell>
          <cell r="D1890" t="str">
            <v/>
          </cell>
          <cell r="E1890" t="str">
            <v/>
          </cell>
          <cell r="F1890" t="str">
            <v/>
          </cell>
          <cell r="G1890" t="str">
            <v/>
          </cell>
          <cell r="H1890" t="str">
            <v/>
          </cell>
        </row>
        <row r="1891">
          <cell r="A1891" t="str">
            <v/>
          </cell>
          <cell r="B1891" t="str">
            <v/>
          </cell>
          <cell r="C1891" t="str">
            <v/>
          </cell>
          <cell r="D1891" t="str">
            <v/>
          </cell>
          <cell r="E1891" t="str">
            <v/>
          </cell>
          <cell r="F1891" t="str">
            <v/>
          </cell>
          <cell r="G1891" t="str">
            <v/>
          </cell>
          <cell r="H1891" t="str">
            <v/>
          </cell>
        </row>
        <row r="1892">
          <cell r="A1892" t="str">
            <v/>
          </cell>
          <cell r="B1892" t="str">
            <v/>
          </cell>
          <cell r="C1892" t="str">
            <v/>
          </cell>
          <cell r="D1892" t="str">
            <v/>
          </cell>
          <cell r="E1892" t="str">
            <v/>
          </cell>
          <cell r="F1892" t="str">
            <v/>
          </cell>
          <cell r="G1892" t="str">
            <v/>
          </cell>
          <cell r="H1892" t="str">
            <v/>
          </cell>
        </row>
        <row r="1893">
          <cell r="A1893" t="str">
            <v/>
          </cell>
          <cell r="B1893" t="str">
            <v/>
          </cell>
          <cell r="C1893" t="str">
            <v/>
          </cell>
          <cell r="D1893" t="str">
            <v/>
          </cell>
          <cell r="E1893" t="str">
            <v/>
          </cell>
          <cell r="F1893" t="str">
            <v/>
          </cell>
          <cell r="G1893" t="str">
            <v/>
          </cell>
          <cell r="H1893" t="str">
            <v/>
          </cell>
        </row>
        <row r="1894">
          <cell r="A1894" t="str">
            <v/>
          </cell>
          <cell r="B1894" t="str">
            <v/>
          </cell>
          <cell r="C1894" t="str">
            <v/>
          </cell>
          <cell r="D1894" t="str">
            <v/>
          </cell>
          <cell r="E1894" t="str">
            <v/>
          </cell>
          <cell r="F1894" t="str">
            <v/>
          </cell>
          <cell r="G1894" t="str">
            <v/>
          </cell>
          <cell r="H1894" t="str">
            <v/>
          </cell>
        </row>
        <row r="1895">
          <cell r="A1895" t="str">
            <v/>
          </cell>
          <cell r="B1895" t="str">
            <v/>
          </cell>
          <cell r="C1895" t="str">
            <v/>
          </cell>
          <cell r="D1895" t="str">
            <v/>
          </cell>
          <cell r="E1895" t="str">
            <v/>
          </cell>
          <cell r="F1895" t="str">
            <v/>
          </cell>
          <cell r="G1895" t="str">
            <v/>
          </cell>
          <cell r="H1895" t="str">
            <v/>
          </cell>
        </row>
        <row r="1896">
          <cell r="A1896" t="str">
            <v/>
          </cell>
          <cell r="B1896" t="str">
            <v/>
          </cell>
          <cell r="C1896" t="str">
            <v/>
          </cell>
          <cell r="D1896" t="str">
            <v/>
          </cell>
          <cell r="E1896" t="str">
            <v/>
          </cell>
          <cell r="F1896" t="str">
            <v/>
          </cell>
          <cell r="G1896" t="str">
            <v/>
          </cell>
          <cell r="H1896" t="str">
            <v/>
          </cell>
        </row>
        <row r="1897">
          <cell r="A1897" t="str">
            <v/>
          </cell>
          <cell r="B1897" t="str">
            <v/>
          </cell>
          <cell r="C1897" t="str">
            <v/>
          </cell>
          <cell r="D1897" t="str">
            <v/>
          </cell>
          <cell r="E1897" t="str">
            <v/>
          </cell>
          <cell r="F1897" t="str">
            <v/>
          </cell>
          <cell r="G1897" t="str">
            <v/>
          </cell>
          <cell r="H1897" t="str">
            <v/>
          </cell>
        </row>
        <row r="1898">
          <cell r="A1898" t="str">
            <v/>
          </cell>
          <cell r="B1898" t="str">
            <v/>
          </cell>
          <cell r="C1898" t="str">
            <v/>
          </cell>
          <cell r="D1898" t="str">
            <v/>
          </cell>
          <cell r="E1898" t="str">
            <v/>
          </cell>
          <cell r="F1898" t="str">
            <v/>
          </cell>
          <cell r="G1898" t="str">
            <v/>
          </cell>
          <cell r="H1898" t="str">
            <v/>
          </cell>
        </row>
        <row r="1899">
          <cell r="A1899" t="str">
            <v/>
          </cell>
          <cell r="B1899" t="str">
            <v/>
          </cell>
          <cell r="C1899" t="str">
            <v/>
          </cell>
          <cell r="D1899" t="str">
            <v/>
          </cell>
          <cell r="E1899" t="str">
            <v/>
          </cell>
          <cell r="F1899" t="str">
            <v/>
          </cell>
          <cell r="G1899" t="str">
            <v/>
          </cell>
          <cell r="H1899" t="str">
            <v/>
          </cell>
        </row>
        <row r="1900">
          <cell r="A1900" t="str">
            <v/>
          </cell>
          <cell r="B1900" t="str">
            <v/>
          </cell>
          <cell r="C1900" t="str">
            <v/>
          </cell>
          <cell r="D1900" t="str">
            <v/>
          </cell>
          <cell r="E1900" t="str">
            <v/>
          </cell>
          <cell r="F1900" t="str">
            <v/>
          </cell>
          <cell r="G1900" t="str">
            <v/>
          </cell>
          <cell r="H1900" t="str">
            <v/>
          </cell>
        </row>
        <row r="1901">
          <cell r="A1901" t="str">
            <v/>
          </cell>
          <cell r="B1901" t="str">
            <v/>
          </cell>
          <cell r="C1901" t="str">
            <v/>
          </cell>
          <cell r="D1901" t="str">
            <v/>
          </cell>
          <cell r="E1901" t="str">
            <v/>
          </cell>
          <cell r="F1901" t="str">
            <v/>
          </cell>
          <cell r="G1901" t="str">
            <v/>
          </cell>
          <cell r="H1901" t="str">
            <v/>
          </cell>
        </row>
        <row r="1902">
          <cell r="A1902" t="str">
            <v/>
          </cell>
          <cell r="B1902" t="str">
            <v/>
          </cell>
          <cell r="C1902" t="str">
            <v/>
          </cell>
          <cell r="D1902" t="str">
            <v/>
          </cell>
          <cell r="E1902" t="str">
            <v/>
          </cell>
          <cell r="F1902" t="str">
            <v/>
          </cell>
          <cell r="G1902" t="str">
            <v/>
          </cell>
          <cell r="H1902" t="str">
            <v/>
          </cell>
        </row>
        <row r="1903">
          <cell r="A1903" t="str">
            <v/>
          </cell>
          <cell r="B1903" t="str">
            <v/>
          </cell>
          <cell r="C1903" t="str">
            <v/>
          </cell>
          <cell r="D1903" t="str">
            <v/>
          </cell>
          <cell r="E1903" t="str">
            <v/>
          </cell>
          <cell r="F1903" t="str">
            <v/>
          </cell>
          <cell r="G1903" t="str">
            <v/>
          </cell>
          <cell r="H1903" t="str">
            <v/>
          </cell>
        </row>
        <row r="1904">
          <cell r="A1904" t="str">
            <v/>
          </cell>
          <cell r="B1904" t="str">
            <v/>
          </cell>
          <cell r="C1904" t="str">
            <v/>
          </cell>
          <cell r="D1904" t="str">
            <v/>
          </cell>
          <cell r="E1904" t="str">
            <v/>
          </cell>
          <cell r="F1904" t="str">
            <v/>
          </cell>
          <cell r="G1904" t="str">
            <v/>
          </cell>
          <cell r="H1904" t="str">
            <v/>
          </cell>
        </row>
        <row r="1905">
          <cell r="A1905" t="str">
            <v/>
          </cell>
          <cell r="B1905" t="str">
            <v/>
          </cell>
          <cell r="C1905" t="str">
            <v/>
          </cell>
          <cell r="D1905" t="str">
            <v/>
          </cell>
          <cell r="E1905" t="str">
            <v/>
          </cell>
          <cell r="F1905" t="str">
            <v/>
          </cell>
          <cell r="G1905" t="str">
            <v/>
          </cell>
          <cell r="H1905" t="str">
            <v/>
          </cell>
        </row>
        <row r="1906">
          <cell r="A1906" t="str">
            <v/>
          </cell>
          <cell r="B1906" t="str">
            <v/>
          </cell>
          <cell r="C1906" t="str">
            <v/>
          </cell>
          <cell r="D1906" t="str">
            <v/>
          </cell>
          <cell r="E1906" t="str">
            <v/>
          </cell>
          <cell r="F1906" t="str">
            <v/>
          </cell>
          <cell r="G1906" t="str">
            <v/>
          </cell>
          <cell r="H1906" t="str">
            <v/>
          </cell>
        </row>
        <row r="1907">
          <cell r="A1907" t="str">
            <v/>
          </cell>
          <cell r="B1907" t="str">
            <v/>
          </cell>
          <cell r="C1907" t="str">
            <v/>
          </cell>
          <cell r="D1907" t="str">
            <v/>
          </cell>
          <cell r="E1907" t="str">
            <v/>
          </cell>
          <cell r="F1907" t="str">
            <v/>
          </cell>
          <cell r="G1907" t="str">
            <v/>
          </cell>
          <cell r="H1907" t="str">
            <v/>
          </cell>
        </row>
        <row r="1908">
          <cell r="A1908" t="str">
            <v/>
          </cell>
          <cell r="B1908" t="str">
            <v/>
          </cell>
          <cell r="C1908" t="str">
            <v/>
          </cell>
          <cell r="D1908" t="str">
            <v/>
          </cell>
          <cell r="E1908" t="str">
            <v/>
          </cell>
          <cell r="F1908" t="str">
            <v/>
          </cell>
          <cell r="G1908" t="str">
            <v/>
          </cell>
          <cell r="H1908" t="str">
            <v/>
          </cell>
        </row>
        <row r="1909">
          <cell r="A1909" t="str">
            <v/>
          </cell>
          <cell r="B1909" t="str">
            <v/>
          </cell>
          <cell r="C1909" t="str">
            <v/>
          </cell>
          <cell r="D1909" t="str">
            <v/>
          </cell>
          <cell r="E1909" t="str">
            <v/>
          </cell>
          <cell r="F1909" t="str">
            <v/>
          </cell>
          <cell r="G1909" t="str">
            <v/>
          </cell>
          <cell r="H1909" t="str">
            <v/>
          </cell>
        </row>
        <row r="1910">
          <cell r="A1910" t="str">
            <v/>
          </cell>
          <cell r="B1910" t="str">
            <v/>
          </cell>
          <cell r="C1910" t="str">
            <v/>
          </cell>
          <cell r="D1910" t="str">
            <v/>
          </cell>
          <cell r="E1910" t="str">
            <v/>
          </cell>
          <cell r="F1910" t="str">
            <v/>
          </cell>
          <cell r="G1910" t="str">
            <v/>
          </cell>
          <cell r="H1910" t="str">
            <v/>
          </cell>
        </row>
        <row r="1911">
          <cell r="A1911" t="str">
            <v/>
          </cell>
          <cell r="B1911" t="str">
            <v/>
          </cell>
          <cell r="C1911" t="str">
            <v/>
          </cell>
          <cell r="D1911" t="str">
            <v/>
          </cell>
          <cell r="E1911" t="str">
            <v/>
          </cell>
          <cell r="F1911" t="str">
            <v/>
          </cell>
          <cell r="G1911" t="str">
            <v/>
          </cell>
          <cell r="H1911" t="str">
            <v/>
          </cell>
        </row>
        <row r="1912">
          <cell r="A1912" t="str">
            <v/>
          </cell>
          <cell r="B1912" t="str">
            <v/>
          </cell>
          <cell r="C1912" t="str">
            <v/>
          </cell>
          <cell r="D1912" t="str">
            <v/>
          </cell>
          <cell r="E1912" t="str">
            <v/>
          </cell>
          <cell r="F1912" t="str">
            <v/>
          </cell>
          <cell r="G1912" t="str">
            <v/>
          </cell>
          <cell r="H1912" t="str">
            <v/>
          </cell>
        </row>
        <row r="1913">
          <cell r="A1913" t="str">
            <v/>
          </cell>
          <cell r="B1913" t="str">
            <v/>
          </cell>
          <cell r="C1913" t="str">
            <v/>
          </cell>
          <cell r="D1913" t="str">
            <v/>
          </cell>
          <cell r="E1913" t="str">
            <v/>
          </cell>
          <cell r="F1913" t="str">
            <v/>
          </cell>
          <cell r="G1913" t="str">
            <v/>
          </cell>
          <cell r="H1913" t="str">
            <v/>
          </cell>
        </row>
        <row r="1914">
          <cell r="A1914" t="str">
            <v/>
          </cell>
          <cell r="B1914" t="str">
            <v/>
          </cell>
          <cell r="C1914" t="str">
            <v/>
          </cell>
          <cell r="D1914" t="str">
            <v/>
          </cell>
          <cell r="E1914" t="str">
            <v/>
          </cell>
          <cell r="F1914" t="str">
            <v/>
          </cell>
          <cell r="G1914" t="str">
            <v/>
          </cell>
          <cell r="H1914" t="str">
            <v/>
          </cell>
        </row>
        <row r="1915">
          <cell r="A1915" t="str">
            <v/>
          </cell>
          <cell r="B1915" t="str">
            <v/>
          </cell>
          <cell r="C1915" t="str">
            <v/>
          </cell>
          <cell r="D1915" t="str">
            <v/>
          </cell>
          <cell r="E1915" t="str">
            <v/>
          </cell>
          <cell r="F1915" t="str">
            <v/>
          </cell>
          <cell r="G1915" t="str">
            <v/>
          </cell>
          <cell r="H1915" t="str">
            <v/>
          </cell>
        </row>
        <row r="1916">
          <cell r="A1916" t="str">
            <v/>
          </cell>
          <cell r="B1916" t="str">
            <v/>
          </cell>
          <cell r="C1916" t="str">
            <v/>
          </cell>
          <cell r="D1916" t="str">
            <v/>
          </cell>
          <cell r="E1916" t="str">
            <v/>
          </cell>
          <cell r="F1916" t="str">
            <v/>
          </cell>
          <cell r="G1916" t="str">
            <v/>
          </cell>
          <cell r="H1916" t="str">
            <v/>
          </cell>
        </row>
        <row r="1917">
          <cell r="A1917" t="str">
            <v/>
          </cell>
          <cell r="B1917" t="str">
            <v/>
          </cell>
          <cell r="C1917" t="str">
            <v/>
          </cell>
          <cell r="D1917" t="str">
            <v/>
          </cell>
          <cell r="E1917" t="str">
            <v/>
          </cell>
          <cell r="F1917" t="str">
            <v/>
          </cell>
          <cell r="G1917" t="str">
            <v/>
          </cell>
          <cell r="H1917" t="str">
            <v/>
          </cell>
        </row>
        <row r="1918">
          <cell r="A1918" t="str">
            <v/>
          </cell>
          <cell r="B1918" t="str">
            <v/>
          </cell>
          <cell r="C1918" t="str">
            <v/>
          </cell>
          <cell r="D1918" t="str">
            <v/>
          </cell>
          <cell r="E1918" t="str">
            <v/>
          </cell>
          <cell r="F1918" t="str">
            <v/>
          </cell>
          <cell r="G1918" t="str">
            <v/>
          </cell>
          <cell r="H1918" t="str">
            <v/>
          </cell>
        </row>
        <row r="1919">
          <cell r="A1919" t="str">
            <v/>
          </cell>
          <cell r="B1919" t="str">
            <v/>
          </cell>
          <cell r="C1919" t="str">
            <v/>
          </cell>
          <cell r="D1919" t="str">
            <v/>
          </cell>
          <cell r="E1919" t="str">
            <v/>
          </cell>
          <cell r="F1919" t="str">
            <v/>
          </cell>
          <cell r="G1919" t="str">
            <v/>
          </cell>
          <cell r="H1919" t="str">
            <v/>
          </cell>
        </row>
        <row r="1920">
          <cell r="A1920" t="str">
            <v/>
          </cell>
          <cell r="B1920" t="str">
            <v/>
          </cell>
          <cell r="C1920" t="str">
            <v/>
          </cell>
          <cell r="D1920" t="str">
            <v/>
          </cell>
          <cell r="E1920" t="str">
            <v/>
          </cell>
          <cell r="F1920" t="str">
            <v/>
          </cell>
          <cell r="G1920" t="str">
            <v/>
          </cell>
          <cell r="H1920" t="str">
            <v/>
          </cell>
        </row>
        <row r="1921">
          <cell r="A1921" t="str">
            <v/>
          </cell>
          <cell r="B1921" t="str">
            <v/>
          </cell>
          <cell r="C1921" t="str">
            <v/>
          </cell>
          <cell r="D1921" t="str">
            <v/>
          </cell>
          <cell r="E1921" t="str">
            <v/>
          </cell>
          <cell r="F1921" t="str">
            <v/>
          </cell>
          <cell r="G1921" t="str">
            <v/>
          </cell>
          <cell r="H1921" t="str">
            <v/>
          </cell>
        </row>
        <row r="1922">
          <cell r="A1922" t="str">
            <v/>
          </cell>
          <cell r="B1922" t="str">
            <v/>
          </cell>
          <cell r="C1922" t="str">
            <v/>
          </cell>
          <cell r="D1922" t="str">
            <v/>
          </cell>
          <cell r="E1922" t="str">
            <v/>
          </cell>
          <cell r="F1922" t="str">
            <v/>
          </cell>
          <cell r="G1922" t="str">
            <v/>
          </cell>
          <cell r="H1922" t="str">
            <v/>
          </cell>
        </row>
        <row r="1923">
          <cell r="A1923" t="str">
            <v/>
          </cell>
          <cell r="B1923" t="str">
            <v/>
          </cell>
          <cell r="C1923" t="str">
            <v/>
          </cell>
          <cell r="D1923" t="str">
            <v/>
          </cell>
          <cell r="E1923" t="str">
            <v/>
          </cell>
          <cell r="F1923" t="str">
            <v/>
          </cell>
          <cell r="G1923" t="str">
            <v/>
          </cell>
          <cell r="H1923" t="str">
            <v/>
          </cell>
        </row>
        <row r="1924">
          <cell r="A1924" t="str">
            <v/>
          </cell>
          <cell r="B1924" t="str">
            <v/>
          </cell>
          <cell r="C1924" t="str">
            <v/>
          </cell>
          <cell r="D1924" t="str">
            <v/>
          </cell>
          <cell r="E1924" t="str">
            <v/>
          </cell>
          <cell r="F1924" t="str">
            <v/>
          </cell>
          <cell r="G1924" t="str">
            <v/>
          </cell>
          <cell r="H1924" t="str">
            <v/>
          </cell>
        </row>
        <row r="1925">
          <cell r="A1925" t="str">
            <v/>
          </cell>
          <cell r="B1925" t="str">
            <v/>
          </cell>
          <cell r="C1925" t="str">
            <v/>
          </cell>
          <cell r="D1925" t="str">
            <v/>
          </cell>
          <cell r="E1925" t="str">
            <v/>
          </cell>
          <cell r="F1925" t="str">
            <v/>
          </cell>
          <cell r="G1925" t="str">
            <v/>
          </cell>
          <cell r="H1925" t="str">
            <v/>
          </cell>
        </row>
        <row r="1926">
          <cell r="A1926" t="str">
            <v/>
          </cell>
          <cell r="B1926" t="str">
            <v/>
          </cell>
          <cell r="C1926" t="str">
            <v/>
          </cell>
          <cell r="D1926" t="str">
            <v/>
          </cell>
          <cell r="E1926" t="str">
            <v/>
          </cell>
          <cell r="F1926" t="str">
            <v/>
          </cell>
          <cell r="G1926" t="str">
            <v/>
          </cell>
          <cell r="H1926" t="str">
            <v/>
          </cell>
        </row>
        <row r="1927">
          <cell r="A1927" t="str">
            <v/>
          </cell>
          <cell r="B1927" t="str">
            <v/>
          </cell>
          <cell r="C1927" t="str">
            <v/>
          </cell>
          <cell r="D1927" t="str">
            <v/>
          </cell>
          <cell r="E1927" t="str">
            <v/>
          </cell>
          <cell r="F1927" t="str">
            <v/>
          </cell>
          <cell r="G1927" t="str">
            <v/>
          </cell>
          <cell r="H1927" t="str">
            <v/>
          </cell>
        </row>
        <row r="1928">
          <cell r="A1928" t="str">
            <v/>
          </cell>
          <cell r="B1928" t="str">
            <v/>
          </cell>
          <cell r="C1928" t="str">
            <v/>
          </cell>
          <cell r="D1928" t="str">
            <v/>
          </cell>
          <cell r="E1928" t="str">
            <v/>
          </cell>
          <cell r="F1928" t="str">
            <v/>
          </cell>
          <cell r="G1928" t="str">
            <v/>
          </cell>
          <cell r="H1928" t="str">
            <v/>
          </cell>
        </row>
        <row r="1929">
          <cell r="A1929" t="str">
            <v/>
          </cell>
          <cell r="B1929" t="str">
            <v/>
          </cell>
          <cell r="C1929" t="str">
            <v/>
          </cell>
          <cell r="D1929" t="str">
            <v/>
          </cell>
          <cell r="E1929" t="str">
            <v/>
          </cell>
          <cell r="F1929" t="str">
            <v/>
          </cell>
          <cell r="G1929" t="str">
            <v/>
          </cell>
          <cell r="H1929" t="str">
            <v/>
          </cell>
        </row>
        <row r="1930">
          <cell r="A1930" t="str">
            <v/>
          </cell>
          <cell r="B1930" t="str">
            <v/>
          </cell>
          <cell r="C1930" t="str">
            <v/>
          </cell>
          <cell r="D1930" t="str">
            <v/>
          </cell>
          <cell r="E1930" t="str">
            <v/>
          </cell>
          <cell r="F1930" t="str">
            <v/>
          </cell>
          <cell r="G1930" t="str">
            <v/>
          </cell>
          <cell r="H1930" t="str">
            <v/>
          </cell>
        </row>
        <row r="1931">
          <cell r="A1931" t="str">
            <v/>
          </cell>
          <cell r="B1931" t="str">
            <v/>
          </cell>
          <cell r="C1931" t="str">
            <v/>
          </cell>
          <cell r="D1931" t="str">
            <v/>
          </cell>
          <cell r="E1931" t="str">
            <v/>
          </cell>
          <cell r="F1931" t="str">
            <v/>
          </cell>
          <cell r="G1931" t="str">
            <v/>
          </cell>
          <cell r="H1931" t="str">
            <v/>
          </cell>
        </row>
        <row r="1932">
          <cell r="A1932" t="str">
            <v/>
          </cell>
          <cell r="B1932" t="str">
            <v/>
          </cell>
          <cell r="C1932" t="str">
            <v/>
          </cell>
          <cell r="D1932" t="str">
            <v/>
          </cell>
          <cell r="E1932" t="str">
            <v/>
          </cell>
          <cell r="F1932" t="str">
            <v/>
          </cell>
          <cell r="G1932" t="str">
            <v/>
          </cell>
          <cell r="H1932" t="str">
            <v/>
          </cell>
        </row>
        <row r="1933">
          <cell r="A1933" t="str">
            <v/>
          </cell>
          <cell r="B1933" t="str">
            <v/>
          </cell>
          <cell r="C1933" t="str">
            <v/>
          </cell>
          <cell r="D1933" t="str">
            <v/>
          </cell>
          <cell r="E1933" t="str">
            <v/>
          </cell>
          <cell r="F1933" t="str">
            <v/>
          </cell>
          <cell r="G1933" t="str">
            <v/>
          </cell>
          <cell r="H1933" t="str">
            <v/>
          </cell>
        </row>
        <row r="1934">
          <cell r="A1934" t="str">
            <v/>
          </cell>
          <cell r="B1934" t="str">
            <v/>
          </cell>
          <cell r="C1934" t="str">
            <v/>
          </cell>
          <cell r="D1934" t="str">
            <v/>
          </cell>
          <cell r="E1934" t="str">
            <v/>
          </cell>
          <cell r="F1934" t="str">
            <v/>
          </cell>
          <cell r="G1934" t="str">
            <v/>
          </cell>
          <cell r="H1934" t="str">
            <v/>
          </cell>
        </row>
        <row r="1935">
          <cell r="A1935" t="str">
            <v/>
          </cell>
          <cell r="B1935" t="str">
            <v/>
          </cell>
          <cell r="C1935" t="str">
            <v/>
          </cell>
          <cell r="D1935" t="str">
            <v/>
          </cell>
          <cell r="E1935" t="str">
            <v/>
          </cell>
          <cell r="F1935" t="str">
            <v/>
          </cell>
          <cell r="G1935" t="str">
            <v/>
          </cell>
          <cell r="H1935" t="str">
            <v/>
          </cell>
        </row>
        <row r="1936">
          <cell r="A1936" t="str">
            <v/>
          </cell>
          <cell r="B1936" t="str">
            <v/>
          </cell>
          <cell r="C1936" t="str">
            <v/>
          </cell>
          <cell r="D1936" t="str">
            <v/>
          </cell>
          <cell r="E1936" t="str">
            <v/>
          </cell>
          <cell r="F1936" t="str">
            <v/>
          </cell>
          <cell r="G1936" t="str">
            <v/>
          </cell>
          <cell r="H1936" t="str">
            <v/>
          </cell>
        </row>
        <row r="1937">
          <cell r="A1937" t="str">
            <v/>
          </cell>
          <cell r="B1937" t="str">
            <v/>
          </cell>
          <cell r="C1937" t="str">
            <v/>
          </cell>
          <cell r="D1937" t="str">
            <v/>
          </cell>
          <cell r="E1937" t="str">
            <v/>
          </cell>
          <cell r="F1937" t="str">
            <v/>
          </cell>
          <cell r="G1937" t="str">
            <v/>
          </cell>
          <cell r="H1937" t="str">
            <v/>
          </cell>
        </row>
        <row r="1938">
          <cell r="A1938" t="str">
            <v/>
          </cell>
          <cell r="B1938" t="str">
            <v/>
          </cell>
          <cell r="C1938" t="str">
            <v/>
          </cell>
          <cell r="D1938" t="str">
            <v/>
          </cell>
          <cell r="E1938" t="str">
            <v/>
          </cell>
          <cell r="F1938" t="str">
            <v/>
          </cell>
          <cell r="G1938" t="str">
            <v/>
          </cell>
          <cell r="H1938" t="str">
            <v/>
          </cell>
        </row>
        <row r="1939">
          <cell r="A1939" t="str">
            <v/>
          </cell>
          <cell r="B1939" t="str">
            <v/>
          </cell>
          <cell r="C1939" t="str">
            <v/>
          </cell>
          <cell r="D1939" t="str">
            <v/>
          </cell>
          <cell r="E1939" t="str">
            <v/>
          </cell>
          <cell r="F1939" t="str">
            <v/>
          </cell>
          <cell r="G1939" t="str">
            <v/>
          </cell>
          <cell r="H1939" t="str">
            <v/>
          </cell>
        </row>
        <row r="1940">
          <cell r="A1940" t="str">
            <v/>
          </cell>
          <cell r="B1940" t="str">
            <v/>
          </cell>
          <cell r="C1940" t="str">
            <v/>
          </cell>
          <cell r="D1940" t="str">
            <v/>
          </cell>
          <cell r="E1940" t="str">
            <v/>
          </cell>
          <cell r="F1940" t="str">
            <v/>
          </cell>
          <cell r="G1940" t="str">
            <v/>
          </cell>
          <cell r="H1940" t="str">
            <v/>
          </cell>
        </row>
        <row r="1941">
          <cell r="A1941" t="str">
            <v/>
          </cell>
          <cell r="B1941" t="str">
            <v/>
          </cell>
          <cell r="C1941" t="str">
            <v/>
          </cell>
          <cell r="D1941" t="str">
            <v/>
          </cell>
          <cell r="E1941" t="str">
            <v/>
          </cell>
          <cell r="F1941" t="str">
            <v/>
          </cell>
          <cell r="G1941" t="str">
            <v/>
          </cell>
          <cell r="H1941" t="str">
            <v/>
          </cell>
        </row>
        <row r="1942">
          <cell r="A1942" t="str">
            <v/>
          </cell>
          <cell r="B1942" t="str">
            <v/>
          </cell>
          <cell r="C1942" t="str">
            <v/>
          </cell>
          <cell r="D1942" t="str">
            <v/>
          </cell>
          <cell r="E1942" t="str">
            <v/>
          </cell>
          <cell r="F1942" t="str">
            <v/>
          </cell>
          <cell r="G1942" t="str">
            <v/>
          </cell>
          <cell r="H1942" t="str">
            <v/>
          </cell>
        </row>
        <row r="1943">
          <cell r="A1943" t="str">
            <v/>
          </cell>
          <cell r="B1943" t="str">
            <v/>
          </cell>
          <cell r="C1943" t="str">
            <v/>
          </cell>
          <cell r="D1943" t="str">
            <v/>
          </cell>
          <cell r="E1943" t="str">
            <v/>
          </cell>
          <cell r="F1943" t="str">
            <v/>
          </cell>
          <cell r="G1943" t="str">
            <v/>
          </cell>
          <cell r="H1943" t="str">
            <v/>
          </cell>
        </row>
        <row r="1944">
          <cell r="A1944" t="str">
            <v/>
          </cell>
          <cell r="B1944" t="str">
            <v/>
          </cell>
          <cell r="C1944" t="str">
            <v/>
          </cell>
          <cell r="D1944" t="str">
            <v/>
          </cell>
          <cell r="E1944" t="str">
            <v/>
          </cell>
          <cell r="F1944" t="str">
            <v/>
          </cell>
          <cell r="G1944" t="str">
            <v/>
          </cell>
          <cell r="H1944" t="str">
            <v/>
          </cell>
        </row>
        <row r="1945">
          <cell r="A1945" t="str">
            <v/>
          </cell>
          <cell r="B1945" t="str">
            <v/>
          </cell>
          <cell r="C1945" t="str">
            <v/>
          </cell>
          <cell r="D1945" t="str">
            <v/>
          </cell>
          <cell r="E1945" t="str">
            <v/>
          </cell>
          <cell r="F1945" t="str">
            <v/>
          </cell>
          <cell r="G1945" t="str">
            <v/>
          </cell>
          <cell r="H1945" t="str">
            <v/>
          </cell>
        </row>
        <row r="1946">
          <cell r="A1946" t="str">
            <v/>
          </cell>
          <cell r="B1946" t="str">
            <v/>
          </cell>
          <cell r="C1946" t="str">
            <v/>
          </cell>
          <cell r="D1946" t="str">
            <v/>
          </cell>
          <cell r="E1946" t="str">
            <v/>
          </cell>
          <cell r="F1946" t="str">
            <v/>
          </cell>
          <cell r="G1946" t="str">
            <v/>
          </cell>
          <cell r="H1946" t="str">
            <v/>
          </cell>
        </row>
        <row r="1947">
          <cell r="A1947" t="str">
            <v/>
          </cell>
          <cell r="B1947" t="str">
            <v/>
          </cell>
          <cell r="C1947" t="str">
            <v/>
          </cell>
          <cell r="D1947" t="str">
            <v/>
          </cell>
          <cell r="E1947" t="str">
            <v/>
          </cell>
          <cell r="F1947" t="str">
            <v/>
          </cell>
          <cell r="G1947" t="str">
            <v/>
          </cell>
          <cell r="H1947" t="str">
            <v/>
          </cell>
        </row>
        <row r="1948">
          <cell r="A1948" t="str">
            <v/>
          </cell>
          <cell r="B1948" t="str">
            <v/>
          </cell>
          <cell r="C1948" t="str">
            <v/>
          </cell>
          <cell r="D1948" t="str">
            <v/>
          </cell>
          <cell r="E1948" t="str">
            <v/>
          </cell>
          <cell r="F1948" t="str">
            <v/>
          </cell>
          <cell r="G1948" t="str">
            <v/>
          </cell>
          <cell r="H1948" t="str">
            <v/>
          </cell>
        </row>
        <row r="1949">
          <cell r="A1949" t="str">
            <v/>
          </cell>
          <cell r="B1949" t="str">
            <v/>
          </cell>
          <cell r="C1949" t="str">
            <v/>
          </cell>
          <cell r="D1949" t="str">
            <v/>
          </cell>
          <cell r="E1949" t="str">
            <v/>
          </cell>
          <cell r="F1949" t="str">
            <v/>
          </cell>
          <cell r="G1949" t="str">
            <v/>
          </cell>
          <cell r="H1949" t="str">
            <v/>
          </cell>
        </row>
        <row r="1950">
          <cell r="A1950" t="str">
            <v/>
          </cell>
          <cell r="B1950" t="str">
            <v/>
          </cell>
          <cell r="C1950" t="str">
            <v/>
          </cell>
          <cell r="D1950" t="str">
            <v/>
          </cell>
          <cell r="E1950" t="str">
            <v/>
          </cell>
          <cell r="F1950" t="str">
            <v/>
          </cell>
          <cell r="G1950" t="str">
            <v/>
          </cell>
          <cell r="H1950" t="str">
            <v/>
          </cell>
        </row>
        <row r="1951">
          <cell r="A1951" t="str">
            <v/>
          </cell>
          <cell r="B1951" t="str">
            <v/>
          </cell>
          <cell r="C1951" t="str">
            <v/>
          </cell>
          <cell r="D1951" t="str">
            <v/>
          </cell>
          <cell r="E1951" t="str">
            <v/>
          </cell>
          <cell r="F1951" t="str">
            <v/>
          </cell>
          <cell r="G1951" t="str">
            <v/>
          </cell>
          <cell r="H1951" t="str">
            <v/>
          </cell>
        </row>
        <row r="1952">
          <cell r="A1952" t="str">
            <v/>
          </cell>
          <cell r="B1952" t="str">
            <v/>
          </cell>
          <cell r="C1952" t="str">
            <v/>
          </cell>
          <cell r="D1952" t="str">
            <v/>
          </cell>
          <cell r="E1952" t="str">
            <v/>
          </cell>
          <cell r="F1952" t="str">
            <v/>
          </cell>
          <cell r="G1952" t="str">
            <v/>
          </cell>
          <cell r="H1952" t="str">
            <v/>
          </cell>
        </row>
        <row r="1953">
          <cell r="A1953" t="str">
            <v/>
          </cell>
          <cell r="B1953" t="str">
            <v/>
          </cell>
          <cell r="C1953" t="str">
            <v/>
          </cell>
          <cell r="D1953" t="str">
            <v/>
          </cell>
          <cell r="E1953" t="str">
            <v/>
          </cell>
          <cell r="F1953" t="str">
            <v/>
          </cell>
          <cell r="G1953" t="str">
            <v/>
          </cell>
          <cell r="H1953" t="str">
            <v/>
          </cell>
        </row>
        <row r="1954">
          <cell r="A1954" t="str">
            <v/>
          </cell>
          <cell r="B1954" t="str">
            <v/>
          </cell>
          <cell r="C1954" t="str">
            <v/>
          </cell>
          <cell r="D1954" t="str">
            <v/>
          </cell>
          <cell r="E1954" t="str">
            <v/>
          </cell>
          <cell r="F1954" t="str">
            <v/>
          </cell>
          <cell r="G1954" t="str">
            <v/>
          </cell>
          <cell r="H1954" t="str">
            <v/>
          </cell>
        </row>
        <row r="1955">
          <cell r="A1955" t="str">
            <v/>
          </cell>
          <cell r="B1955" t="str">
            <v/>
          </cell>
          <cell r="C1955" t="str">
            <v/>
          </cell>
          <cell r="D1955" t="str">
            <v/>
          </cell>
          <cell r="E1955" t="str">
            <v/>
          </cell>
          <cell r="F1955" t="str">
            <v/>
          </cell>
          <cell r="G1955" t="str">
            <v/>
          </cell>
          <cell r="H1955" t="str">
            <v/>
          </cell>
        </row>
        <row r="1956">
          <cell r="A1956" t="str">
            <v/>
          </cell>
          <cell r="B1956" t="str">
            <v/>
          </cell>
          <cell r="C1956" t="str">
            <v/>
          </cell>
          <cell r="D1956" t="str">
            <v/>
          </cell>
          <cell r="E1956" t="str">
            <v/>
          </cell>
          <cell r="F1956" t="str">
            <v/>
          </cell>
          <cell r="G1956" t="str">
            <v/>
          </cell>
          <cell r="H1956" t="str">
            <v/>
          </cell>
        </row>
        <row r="1957">
          <cell r="A1957" t="str">
            <v/>
          </cell>
          <cell r="B1957" t="str">
            <v/>
          </cell>
          <cell r="C1957" t="str">
            <v/>
          </cell>
          <cell r="D1957" t="str">
            <v/>
          </cell>
          <cell r="E1957" t="str">
            <v/>
          </cell>
          <cell r="F1957" t="str">
            <v/>
          </cell>
          <cell r="G1957" t="str">
            <v/>
          </cell>
          <cell r="H1957" t="str">
            <v/>
          </cell>
        </row>
        <row r="1958">
          <cell r="A1958" t="str">
            <v/>
          </cell>
          <cell r="B1958" t="str">
            <v/>
          </cell>
          <cell r="C1958" t="str">
            <v/>
          </cell>
          <cell r="D1958" t="str">
            <v/>
          </cell>
          <cell r="E1958" t="str">
            <v/>
          </cell>
          <cell r="F1958" t="str">
            <v/>
          </cell>
          <cell r="G1958" t="str">
            <v/>
          </cell>
          <cell r="H1958" t="str">
            <v/>
          </cell>
        </row>
        <row r="1959">
          <cell r="A1959" t="str">
            <v/>
          </cell>
          <cell r="B1959" t="str">
            <v/>
          </cell>
          <cell r="C1959" t="str">
            <v/>
          </cell>
          <cell r="D1959" t="str">
            <v/>
          </cell>
          <cell r="E1959" t="str">
            <v/>
          </cell>
          <cell r="F1959" t="str">
            <v/>
          </cell>
          <cell r="G1959" t="str">
            <v/>
          </cell>
          <cell r="H1959" t="str">
            <v/>
          </cell>
        </row>
        <row r="1960">
          <cell r="A1960" t="str">
            <v/>
          </cell>
          <cell r="B1960" t="str">
            <v/>
          </cell>
          <cell r="C1960" t="str">
            <v/>
          </cell>
          <cell r="D1960" t="str">
            <v/>
          </cell>
          <cell r="E1960" t="str">
            <v/>
          </cell>
          <cell r="F1960" t="str">
            <v/>
          </cell>
          <cell r="G1960" t="str">
            <v/>
          </cell>
          <cell r="H1960" t="str">
            <v/>
          </cell>
        </row>
        <row r="1961">
          <cell r="A1961" t="str">
            <v/>
          </cell>
          <cell r="B1961" t="str">
            <v/>
          </cell>
          <cell r="C1961" t="str">
            <v/>
          </cell>
          <cell r="D1961" t="str">
            <v/>
          </cell>
          <cell r="E1961" t="str">
            <v/>
          </cell>
          <cell r="F1961" t="str">
            <v/>
          </cell>
          <cell r="G1961" t="str">
            <v/>
          </cell>
          <cell r="H1961" t="str">
            <v/>
          </cell>
        </row>
        <row r="1962">
          <cell r="A1962" t="str">
            <v/>
          </cell>
          <cell r="B1962" t="str">
            <v/>
          </cell>
          <cell r="C1962" t="str">
            <v/>
          </cell>
          <cell r="D1962" t="str">
            <v/>
          </cell>
          <cell r="E1962" t="str">
            <v/>
          </cell>
          <cell r="F1962" t="str">
            <v/>
          </cell>
          <cell r="G1962" t="str">
            <v/>
          </cell>
          <cell r="H1962" t="str">
            <v/>
          </cell>
        </row>
        <row r="1963">
          <cell r="A1963" t="str">
            <v/>
          </cell>
          <cell r="B1963" t="str">
            <v/>
          </cell>
          <cell r="C1963" t="str">
            <v/>
          </cell>
          <cell r="D1963" t="str">
            <v/>
          </cell>
          <cell r="E1963" t="str">
            <v/>
          </cell>
          <cell r="F1963" t="str">
            <v/>
          </cell>
          <cell r="G1963" t="str">
            <v/>
          </cell>
          <cell r="H1963" t="str">
            <v/>
          </cell>
        </row>
        <row r="1964">
          <cell r="A1964" t="str">
            <v/>
          </cell>
          <cell r="B1964" t="str">
            <v/>
          </cell>
          <cell r="C1964" t="str">
            <v/>
          </cell>
          <cell r="D1964" t="str">
            <v/>
          </cell>
          <cell r="E1964" t="str">
            <v/>
          </cell>
          <cell r="F1964" t="str">
            <v/>
          </cell>
          <cell r="G1964" t="str">
            <v/>
          </cell>
          <cell r="H1964" t="str">
            <v/>
          </cell>
        </row>
        <row r="1965">
          <cell r="A1965" t="str">
            <v/>
          </cell>
          <cell r="B1965" t="str">
            <v/>
          </cell>
          <cell r="C1965" t="str">
            <v/>
          </cell>
          <cell r="D1965" t="str">
            <v/>
          </cell>
          <cell r="E1965" t="str">
            <v/>
          </cell>
          <cell r="F1965" t="str">
            <v/>
          </cell>
          <cell r="G1965" t="str">
            <v/>
          </cell>
          <cell r="H1965" t="str">
            <v/>
          </cell>
        </row>
        <row r="1966">
          <cell r="A1966" t="str">
            <v/>
          </cell>
          <cell r="B1966" t="str">
            <v/>
          </cell>
          <cell r="C1966" t="str">
            <v/>
          </cell>
          <cell r="D1966" t="str">
            <v/>
          </cell>
          <cell r="E1966" t="str">
            <v/>
          </cell>
          <cell r="F1966" t="str">
            <v/>
          </cell>
          <cell r="G1966" t="str">
            <v/>
          </cell>
          <cell r="H1966" t="str">
            <v/>
          </cell>
        </row>
        <row r="1967">
          <cell r="A1967" t="str">
            <v/>
          </cell>
          <cell r="B1967" t="str">
            <v/>
          </cell>
          <cell r="C1967" t="str">
            <v/>
          </cell>
          <cell r="D1967" t="str">
            <v/>
          </cell>
          <cell r="E1967" t="str">
            <v/>
          </cell>
          <cell r="F1967" t="str">
            <v/>
          </cell>
          <cell r="G1967" t="str">
            <v/>
          </cell>
          <cell r="H1967" t="str">
            <v/>
          </cell>
        </row>
        <row r="1968">
          <cell r="A1968" t="str">
            <v/>
          </cell>
          <cell r="B1968" t="str">
            <v/>
          </cell>
          <cell r="C1968" t="str">
            <v/>
          </cell>
          <cell r="D1968" t="str">
            <v/>
          </cell>
          <cell r="E1968" t="str">
            <v/>
          </cell>
          <cell r="F1968" t="str">
            <v/>
          </cell>
          <cell r="G1968" t="str">
            <v/>
          </cell>
          <cell r="H1968" t="str">
            <v/>
          </cell>
        </row>
        <row r="1969">
          <cell r="A1969" t="str">
            <v/>
          </cell>
          <cell r="B1969" t="str">
            <v/>
          </cell>
          <cell r="C1969" t="str">
            <v/>
          </cell>
          <cell r="D1969" t="str">
            <v/>
          </cell>
          <cell r="E1969" t="str">
            <v/>
          </cell>
          <cell r="F1969" t="str">
            <v/>
          </cell>
          <cell r="G1969" t="str">
            <v/>
          </cell>
          <cell r="H1969" t="str">
            <v/>
          </cell>
        </row>
        <row r="1970">
          <cell r="A1970" t="str">
            <v/>
          </cell>
          <cell r="B1970" t="str">
            <v/>
          </cell>
          <cell r="C1970" t="str">
            <v/>
          </cell>
          <cell r="D1970" t="str">
            <v/>
          </cell>
          <cell r="E1970" t="str">
            <v/>
          </cell>
          <cell r="F1970" t="str">
            <v/>
          </cell>
          <cell r="G1970" t="str">
            <v/>
          </cell>
          <cell r="H1970" t="str">
            <v/>
          </cell>
        </row>
        <row r="1971">
          <cell r="A1971" t="str">
            <v/>
          </cell>
          <cell r="B1971" t="str">
            <v/>
          </cell>
          <cell r="C1971" t="str">
            <v/>
          </cell>
          <cell r="D1971" t="str">
            <v/>
          </cell>
          <cell r="E1971" t="str">
            <v/>
          </cell>
          <cell r="F1971" t="str">
            <v/>
          </cell>
          <cell r="G1971" t="str">
            <v/>
          </cell>
          <cell r="H1971" t="str">
            <v/>
          </cell>
        </row>
        <row r="1972">
          <cell r="A1972" t="str">
            <v/>
          </cell>
          <cell r="B1972" t="str">
            <v/>
          </cell>
          <cell r="C1972" t="str">
            <v/>
          </cell>
          <cell r="D1972" t="str">
            <v/>
          </cell>
          <cell r="E1972" t="str">
            <v/>
          </cell>
          <cell r="F1972" t="str">
            <v/>
          </cell>
          <cell r="G1972" t="str">
            <v/>
          </cell>
          <cell r="H1972" t="str">
            <v/>
          </cell>
        </row>
        <row r="1973">
          <cell r="A1973" t="str">
            <v/>
          </cell>
          <cell r="B1973" t="str">
            <v/>
          </cell>
          <cell r="C1973" t="str">
            <v/>
          </cell>
          <cell r="D1973" t="str">
            <v/>
          </cell>
          <cell r="E1973" t="str">
            <v/>
          </cell>
          <cell r="F1973" t="str">
            <v/>
          </cell>
          <cell r="G1973" t="str">
            <v/>
          </cell>
          <cell r="H1973" t="str">
            <v/>
          </cell>
        </row>
        <row r="1974">
          <cell r="A1974" t="str">
            <v/>
          </cell>
          <cell r="B1974" t="str">
            <v/>
          </cell>
          <cell r="C1974" t="str">
            <v/>
          </cell>
          <cell r="D1974" t="str">
            <v/>
          </cell>
          <cell r="E1974" t="str">
            <v/>
          </cell>
          <cell r="F1974" t="str">
            <v/>
          </cell>
          <cell r="G1974" t="str">
            <v/>
          </cell>
          <cell r="H1974" t="str">
            <v/>
          </cell>
        </row>
        <row r="1975">
          <cell r="A1975" t="str">
            <v/>
          </cell>
          <cell r="B1975" t="str">
            <v/>
          </cell>
          <cell r="C1975" t="str">
            <v/>
          </cell>
          <cell r="D1975" t="str">
            <v/>
          </cell>
          <cell r="E1975" t="str">
            <v/>
          </cell>
          <cell r="F1975" t="str">
            <v/>
          </cell>
          <cell r="G1975" t="str">
            <v/>
          </cell>
          <cell r="H1975" t="str">
            <v/>
          </cell>
        </row>
        <row r="1976">
          <cell r="A1976" t="str">
            <v/>
          </cell>
          <cell r="B1976" t="str">
            <v/>
          </cell>
          <cell r="C1976" t="str">
            <v/>
          </cell>
          <cell r="D1976" t="str">
            <v/>
          </cell>
          <cell r="E1976" t="str">
            <v/>
          </cell>
          <cell r="F1976" t="str">
            <v/>
          </cell>
          <cell r="G1976" t="str">
            <v/>
          </cell>
          <cell r="H1976" t="str">
            <v/>
          </cell>
        </row>
        <row r="1977">
          <cell r="A1977" t="str">
            <v/>
          </cell>
          <cell r="B1977" t="str">
            <v/>
          </cell>
          <cell r="C1977" t="str">
            <v/>
          </cell>
          <cell r="D1977" t="str">
            <v/>
          </cell>
          <cell r="E1977" t="str">
            <v/>
          </cell>
          <cell r="F1977" t="str">
            <v/>
          </cell>
          <cell r="G1977" t="str">
            <v/>
          </cell>
          <cell r="H1977" t="str">
            <v/>
          </cell>
        </row>
        <row r="1978">
          <cell r="A1978" t="str">
            <v/>
          </cell>
          <cell r="B1978" t="str">
            <v/>
          </cell>
          <cell r="C1978" t="str">
            <v/>
          </cell>
          <cell r="D1978" t="str">
            <v/>
          </cell>
          <cell r="E1978" t="str">
            <v/>
          </cell>
          <cell r="F1978" t="str">
            <v/>
          </cell>
          <cell r="G1978" t="str">
            <v/>
          </cell>
          <cell r="H1978" t="str">
            <v/>
          </cell>
        </row>
        <row r="1979">
          <cell r="A1979" t="str">
            <v/>
          </cell>
          <cell r="B1979" t="str">
            <v/>
          </cell>
          <cell r="C1979" t="str">
            <v/>
          </cell>
          <cell r="D1979" t="str">
            <v/>
          </cell>
          <cell r="E1979" t="str">
            <v/>
          </cell>
          <cell r="F1979" t="str">
            <v/>
          </cell>
          <cell r="G1979" t="str">
            <v/>
          </cell>
          <cell r="H1979" t="str">
            <v/>
          </cell>
        </row>
        <row r="1980">
          <cell r="A1980" t="str">
            <v/>
          </cell>
          <cell r="B1980" t="str">
            <v/>
          </cell>
          <cell r="C1980" t="str">
            <v/>
          </cell>
          <cell r="D1980" t="str">
            <v/>
          </cell>
          <cell r="E1980" t="str">
            <v/>
          </cell>
          <cell r="F1980" t="str">
            <v/>
          </cell>
          <cell r="G1980" t="str">
            <v/>
          </cell>
          <cell r="H1980" t="str">
            <v/>
          </cell>
        </row>
        <row r="1981">
          <cell r="A1981" t="str">
            <v/>
          </cell>
          <cell r="B1981" t="str">
            <v/>
          </cell>
          <cell r="C1981" t="str">
            <v/>
          </cell>
          <cell r="D1981" t="str">
            <v/>
          </cell>
          <cell r="E1981" t="str">
            <v/>
          </cell>
          <cell r="F1981" t="str">
            <v/>
          </cell>
          <cell r="G1981" t="str">
            <v/>
          </cell>
          <cell r="H1981" t="str">
            <v/>
          </cell>
        </row>
        <row r="1982">
          <cell r="A1982" t="str">
            <v/>
          </cell>
          <cell r="B1982" t="str">
            <v/>
          </cell>
          <cell r="C1982" t="str">
            <v/>
          </cell>
          <cell r="D1982" t="str">
            <v/>
          </cell>
          <cell r="E1982" t="str">
            <v/>
          </cell>
          <cell r="F1982" t="str">
            <v/>
          </cell>
          <cell r="G1982" t="str">
            <v/>
          </cell>
          <cell r="H1982" t="str">
            <v/>
          </cell>
        </row>
        <row r="1983">
          <cell r="A1983" t="str">
            <v/>
          </cell>
          <cell r="B1983" t="str">
            <v/>
          </cell>
          <cell r="C1983" t="str">
            <v/>
          </cell>
          <cell r="D1983" t="str">
            <v/>
          </cell>
          <cell r="E1983" t="str">
            <v/>
          </cell>
          <cell r="F1983" t="str">
            <v/>
          </cell>
          <cell r="G1983" t="str">
            <v/>
          </cell>
          <cell r="H1983" t="str">
            <v/>
          </cell>
        </row>
        <row r="1984">
          <cell r="A1984" t="str">
            <v/>
          </cell>
          <cell r="B1984" t="str">
            <v/>
          </cell>
          <cell r="C1984" t="str">
            <v/>
          </cell>
          <cell r="D1984" t="str">
            <v/>
          </cell>
          <cell r="E1984" t="str">
            <v/>
          </cell>
          <cell r="F1984" t="str">
            <v/>
          </cell>
          <cell r="G1984" t="str">
            <v/>
          </cell>
          <cell r="H1984" t="str">
            <v/>
          </cell>
        </row>
        <row r="1985">
          <cell r="A1985" t="str">
            <v/>
          </cell>
          <cell r="B1985" t="str">
            <v/>
          </cell>
          <cell r="C1985" t="str">
            <v/>
          </cell>
          <cell r="D1985" t="str">
            <v/>
          </cell>
          <cell r="E1985" t="str">
            <v/>
          </cell>
          <cell r="F1985" t="str">
            <v/>
          </cell>
          <cell r="G1985" t="str">
            <v/>
          </cell>
          <cell r="H1985" t="str">
            <v/>
          </cell>
        </row>
        <row r="1986">
          <cell r="A1986" t="str">
            <v/>
          </cell>
          <cell r="B1986" t="str">
            <v/>
          </cell>
          <cell r="C1986" t="str">
            <v/>
          </cell>
          <cell r="D1986" t="str">
            <v/>
          </cell>
          <cell r="E1986" t="str">
            <v/>
          </cell>
          <cell r="F1986" t="str">
            <v/>
          </cell>
          <cell r="G1986" t="str">
            <v/>
          </cell>
          <cell r="H1986" t="str">
            <v/>
          </cell>
        </row>
        <row r="1987">
          <cell r="A1987" t="str">
            <v/>
          </cell>
          <cell r="B1987" t="str">
            <v/>
          </cell>
          <cell r="C1987" t="str">
            <v/>
          </cell>
          <cell r="D1987" t="str">
            <v/>
          </cell>
          <cell r="E1987" t="str">
            <v/>
          </cell>
          <cell r="F1987" t="str">
            <v/>
          </cell>
          <cell r="G1987" t="str">
            <v/>
          </cell>
          <cell r="H1987" t="str">
            <v/>
          </cell>
        </row>
        <row r="1988">
          <cell r="A1988" t="str">
            <v/>
          </cell>
          <cell r="B1988" t="str">
            <v/>
          </cell>
          <cell r="C1988" t="str">
            <v/>
          </cell>
          <cell r="D1988" t="str">
            <v/>
          </cell>
          <cell r="E1988" t="str">
            <v/>
          </cell>
          <cell r="F1988" t="str">
            <v/>
          </cell>
          <cell r="G1988" t="str">
            <v/>
          </cell>
          <cell r="H1988" t="str">
            <v/>
          </cell>
        </row>
        <row r="1989">
          <cell r="A1989" t="str">
            <v/>
          </cell>
          <cell r="B1989" t="str">
            <v/>
          </cell>
          <cell r="C1989" t="str">
            <v/>
          </cell>
          <cell r="D1989" t="str">
            <v/>
          </cell>
          <cell r="E1989" t="str">
            <v/>
          </cell>
          <cell r="F1989" t="str">
            <v/>
          </cell>
          <cell r="G1989" t="str">
            <v/>
          </cell>
          <cell r="H1989" t="str">
            <v/>
          </cell>
        </row>
        <row r="1990">
          <cell r="A1990" t="str">
            <v/>
          </cell>
          <cell r="B1990" t="str">
            <v/>
          </cell>
          <cell r="C1990" t="str">
            <v/>
          </cell>
          <cell r="D1990" t="str">
            <v/>
          </cell>
          <cell r="E1990" t="str">
            <v/>
          </cell>
          <cell r="F1990" t="str">
            <v/>
          </cell>
          <cell r="G1990" t="str">
            <v/>
          </cell>
          <cell r="H1990" t="str">
            <v/>
          </cell>
        </row>
        <row r="1991">
          <cell r="A1991" t="str">
            <v/>
          </cell>
          <cell r="B1991" t="str">
            <v/>
          </cell>
          <cell r="C1991" t="str">
            <v/>
          </cell>
          <cell r="D1991" t="str">
            <v/>
          </cell>
          <cell r="E1991" t="str">
            <v/>
          </cell>
          <cell r="F1991" t="str">
            <v/>
          </cell>
          <cell r="G1991" t="str">
            <v/>
          </cell>
          <cell r="H1991" t="str">
            <v/>
          </cell>
        </row>
        <row r="1992">
          <cell r="A1992" t="str">
            <v/>
          </cell>
          <cell r="B1992" t="str">
            <v/>
          </cell>
          <cell r="C1992" t="str">
            <v/>
          </cell>
          <cell r="D1992" t="str">
            <v/>
          </cell>
          <cell r="E1992" t="str">
            <v/>
          </cell>
          <cell r="F1992" t="str">
            <v/>
          </cell>
          <cell r="G1992" t="str">
            <v/>
          </cell>
          <cell r="H1992" t="str">
            <v/>
          </cell>
        </row>
        <row r="1993">
          <cell r="A1993" t="str">
            <v/>
          </cell>
          <cell r="B1993" t="str">
            <v/>
          </cell>
          <cell r="C1993" t="str">
            <v/>
          </cell>
          <cell r="D1993" t="str">
            <v/>
          </cell>
          <cell r="E1993" t="str">
            <v/>
          </cell>
          <cell r="F1993" t="str">
            <v/>
          </cell>
          <cell r="G1993" t="str">
            <v/>
          </cell>
          <cell r="H1993" t="str">
            <v/>
          </cell>
        </row>
        <row r="1994">
          <cell r="A1994" t="str">
            <v/>
          </cell>
          <cell r="B1994" t="str">
            <v/>
          </cell>
          <cell r="C1994" t="str">
            <v/>
          </cell>
          <cell r="D1994" t="str">
            <v/>
          </cell>
          <cell r="E1994" t="str">
            <v/>
          </cell>
          <cell r="F1994" t="str">
            <v/>
          </cell>
          <cell r="G1994" t="str">
            <v/>
          </cell>
          <cell r="H1994" t="str">
            <v/>
          </cell>
        </row>
        <row r="1995">
          <cell r="A1995" t="str">
            <v/>
          </cell>
          <cell r="B1995" t="str">
            <v/>
          </cell>
          <cell r="C1995" t="str">
            <v/>
          </cell>
          <cell r="D1995" t="str">
            <v/>
          </cell>
          <cell r="E1995" t="str">
            <v/>
          </cell>
          <cell r="F1995" t="str">
            <v/>
          </cell>
          <cell r="G1995" t="str">
            <v/>
          </cell>
          <cell r="H1995" t="str">
            <v/>
          </cell>
        </row>
        <row r="1996">
          <cell r="A1996" t="str">
            <v/>
          </cell>
          <cell r="B1996" t="str">
            <v/>
          </cell>
          <cell r="C1996" t="str">
            <v/>
          </cell>
          <cell r="D1996" t="str">
            <v/>
          </cell>
          <cell r="E1996" t="str">
            <v/>
          </cell>
          <cell r="F1996" t="str">
            <v/>
          </cell>
          <cell r="G1996" t="str">
            <v/>
          </cell>
          <cell r="H1996" t="str">
            <v/>
          </cell>
        </row>
        <row r="1997">
          <cell r="A1997" t="str">
            <v/>
          </cell>
          <cell r="B1997" t="str">
            <v/>
          </cell>
          <cell r="C1997" t="str">
            <v/>
          </cell>
          <cell r="D1997" t="str">
            <v/>
          </cell>
          <cell r="E1997" t="str">
            <v/>
          </cell>
          <cell r="F1997" t="str">
            <v/>
          </cell>
          <cell r="G1997" t="str">
            <v/>
          </cell>
          <cell r="H1997" t="str">
            <v/>
          </cell>
        </row>
        <row r="1998">
          <cell r="A1998" t="str">
            <v/>
          </cell>
          <cell r="B1998" t="str">
            <v/>
          </cell>
          <cell r="C1998" t="str">
            <v/>
          </cell>
          <cell r="D1998" t="str">
            <v/>
          </cell>
          <cell r="E1998" t="str">
            <v/>
          </cell>
          <cell r="F1998" t="str">
            <v/>
          </cell>
          <cell r="G1998" t="str">
            <v/>
          </cell>
          <cell r="H1998" t="str">
            <v/>
          </cell>
        </row>
        <row r="1999">
          <cell r="A1999" t="str">
            <v/>
          </cell>
          <cell r="B1999" t="str">
            <v/>
          </cell>
          <cell r="C1999" t="str">
            <v/>
          </cell>
          <cell r="D1999" t="str">
            <v/>
          </cell>
          <cell r="E1999" t="str">
            <v/>
          </cell>
          <cell r="F1999" t="str">
            <v/>
          </cell>
          <cell r="G1999" t="str">
            <v/>
          </cell>
          <cell r="H1999" t="str">
            <v/>
          </cell>
        </row>
        <row r="2000">
          <cell r="A2000" t="str">
            <v/>
          </cell>
          <cell r="B2000" t="str">
            <v/>
          </cell>
          <cell r="C2000" t="str">
            <v/>
          </cell>
          <cell r="D2000" t="str">
            <v/>
          </cell>
          <cell r="E2000" t="str">
            <v/>
          </cell>
          <cell r="F2000" t="str">
            <v/>
          </cell>
          <cell r="G2000" t="str">
            <v/>
          </cell>
          <cell r="H2000" t="str">
            <v/>
          </cell>
        </row>
        <row r="2001">
          <cell r="A2001" t="str">
            <v/>
          </cell>
          <cell r="B2001" t="str">
            <v/>
          </cell>
          <cell r="C2001" t="str">
            <v/>
          </cell>
          <cell r="D2001" t="str">
            <v/>
          </cell>
          <cell r="E2001" t="str">
            <v/>
          </cell>
          <cell r="F2001" t="str">
            <v/>
          </cell>
          <cell r="G2001" t="str">
            <v/>
          </cell>
          <cell r="H2001" t="str">
            <v/>
          </cell>
        </row>
        <row r="2002">
          <cell r="A2002" t="str">
            <v/>
          </cell>
          <cell r="B2002" t="str">
            <v/>
          </cell>
          <cell r="C2002" t="str">
            <v/>
          </cell>
          <cell r="D2002" t="str">
            <v/>
          </cell>
          <cell r="E2002" t="str">
            <v/>
          </cell>
          <cell r="F2002" t="str">
            <v/>
          </cell>
          <cell r="G2002" t="str">
            <v/>
          </cell>
          <cell r="H2002" t="str">
            <v/>
          </cell>
        </row>
        <row r="2003">
          <cell r="A2003" t="str">
            <v/>
          </cell>
          <cell r="B2003" t="str">
            <v/>
          </cell>
          <cell r="C2003" t="str">
            <v/>
          </cell>
          <cell r="D2003" t="str">
            <v/>
          </cell>
          <cell r="E2003" t="str">
            <v/>
          </cell>
          <cell r="F2003" t="str">
            <v/>
          </cell>
          <cell r="G2003" t="str">
            <v/>
          </cell>
          <cell r="H2003" t="str">
            <v/>
          </cell>
        </row>
        <row r="2004">
          <cell r="A2004" t="str">
            <v/>
          </cell>
          <cell r="B2004" t="str">
            <v/>
          </cell>
          <cell r="C2004" t="str">
            <v/>
          </cell>
          <cell r="D2004" t="str">
            <v/>
          </cell>
          <cell r="E2004" t="str">
            <v/>
          </cell>
          <cell r="F2004" t="str">
            <v/>
          </cell>
          <cell r="G2004" t="str">
            <v/>
          </cell>
          <cell r="H2004" t="str">
            <v/>
          </cell>
        </row>
        <row r="2005">
          <cell r="A2005" t="str">
            <v/>
          </cell>
          <cell r="B2005" t="str">
            <v/>
          </cell>
          <cell r="C2005" t="str">
            <v/>
          </cell>
          <cell r="D2005" t="str">
            <v/>
          </cell>
          <cell r="E2005" t="str">
            <v/>
          </cell>
          <cell r="F2005" t="str">
            <v/>
          </cell>
          <cell r="G2005" t="str">
            <v/>
          </cell>
          <cell r="H2005" t="str">
            <v/>
          </cell>
        </row>
        <row r="2006">
          <cell r="A2006" t="str">
            <v/>
          </cell>
          <cell r="B2006" t="str">
            <v/>
          </cell>
          <cell r="C2006" t="str">
            <v/>
          </cell>
          <cell r="D2006" t="str">
            <v/>
          </cell>
          <cell r="E2006" t="str">
            <v/>
          </cell>
          <cell r="F2006" t="str">
            <v/>
          </cell>
          <cell r="G2006" t="str">
            <v/>
          </cell>
          <cell r="H2006" t="str">
            <v/>
          </cell>
        </row>
        <row r="2007">
          <cell r="A2007" t="str">
            <v/>
          </cell>
          <cell r="B2007" t="str">
            <v/>
          </cell>
          <cell r="C2007" t="str">
            <v/>
          </cell>
          <cell r="D2007" t="str">
            <v/>
          </cell>
          <cell r="E2007" t="str">
            <v/>
          </cell>
          <cell r="F2007" t="str">
            <v/>
          </cell>
          <cell r="G2007" t="str">
            <v/>
          </cell>
          <cell r="H2007" t="str">
            <v/>
          </cell>
        </row>
        <row r="2008">
          <cell r="A2008" t="str">
            <v/>
          </cell>
          <cell r="B2008" t="str">
            <v/>
          </cell>
          <cell r="C2008" t="str">
            <v/>
          </cell>
          <cell r="D2008" t="str">
            <v/>
          </cell>
          <cell r="E2008" t="str">
            <v/>
          </cell>
          <cell r="F2008" t="str">
            <v/>
          </cell>
          <cell r="G2008" t="str">
            <v/>
          </cell>
          <cell r="H2008" t="str">
            <v/>
          </cell>
        </row>
        <row r="2009">
          <cell r="A2009" t="str">
            <v/>
          </cell>
          <cell r="B2009" t="str">
            <v/>
          </cell>
          <cell r="C2009" t="str">
            <v/>
          </cell>
          <cell r="D2009" t="str">
            <v/>
          </cell>
          <cell r="E2009" t="str">
            <v/>
          </cell>
          <cell r="F2009" t="str">
            <v/>
          </cell>
          <cell r="G2009" t="str">
            <v/>
          </cell>
          <cell r="H2009" t="str">
            <v/>
          </cell>
        </row>
        <row r="2010">
          <cell r="A2010" t="str">
            <v/>
          </cell>
          <cell r="B2010" t="str">
            <v/>
          </cell>
          <cell r="C2010" t="str">
            <v/>
          </cell>
          <cell r="D2010" t="str">
            <v/>
          </cell>
          <cell r="E2010" t="str">
            <v/>
          </cell>
          <cell r="F2010" t="str">
            <v/>
          </cell>
          <cell r="G2010" t="str">
            <v/>
          </cell>
          <cell r="H2010" t="str">
            <v/>
          </cell>
        </row>
        <row r="2011">
          <cell r="A2011" t="str">
            <v/>
          </cell>
          <cell r="B2011" t="str">
            <v/>
          </cell>
          <cell r="C2011" t="str">
            <v/>
          </cell>
          <cell r="D2011" t="str">
            <v/>
          </cell>
          <cell r="E2011" t="str">
            <v/>
          </cell>
          <cell r="F2011" t="str">
            <v/>
          </cell>
          <cell r="G2011" t="str">
            <v/>
          </cell>
          <cell r="H2011" t="str">
            <v/>
          </cell>
        </row>
        <row r="2012">
          <cell r="A2012" t="str">
            <v/>
          </cell>
          <cell r="B2012" t="str">
            <v/>
          </cell>
          <cell r="C2012" t="str">
            <v/>
          </cell>
          <cell r="D2012" t="str">
            <v/>
          </cell>
          <cell r="E2012" t="str">
            <v/>
          </cell>
          <cell r="F2012" t="str">
            <v/>
          </cell>
          <cell r="G2012" t="str">
            <v/>
          </cell>
          <cell r="H2012" t="str">
            <v/>
          </cell>
        </row>
        <row r="2013">
          <cell r="A2013" t="str">
            <v/>
          </cell>
          <cell r="B2013" t="str">
            <v/>
          </cell>
          <cell r="C2013" t="str">
            <v/>
          </cell>
          <cell r="D2013" t="str">
            <v/>
          </cell>
          <cell r="E2013" t="str">
            <v/>
          </cell>
          <cell r="F2013" t="str">
            <v/>
          </cell>
          <cell r="G2013" t="str">
            <v/>
          </cell>
          <cell r="H2013" t="str">
            <v/>
          </cell>
        </row>
        <row r="2014">
          <cell r="A2014" t="str">
            <v/>
          </cell>
          <cell r="B2014" t="str">
            <v/>
          </cell>
          <cell r="C2014" t="str">
            <v/>
          </cell>
          <cell r="D2014" t="str">
            <v/>
          </cell>
          <cell r="E2014" t="str">
            <v/>
          </cell>
          <cell r="F2014" t="str">
            <v/>
          </cell>
          <cell r="G2014" t="str">
            <v/>
          </cell>
          <cell r="H2014" t="str">
            <v/>
          </cell>
        </row>
        <row r="2015">
          <cell r="A2015" t="str">
            <v/>
          </cell>
          <cell r="B2015" t="str">
            <v/>
          </cell>
          <cell r="C2015" t="str">
            <v/>
          </cell>
          <cell r="D2015" t="str">
            <v/>
          </cell>
          <cell r="E2015" t="str">
            <v/>
          </cell>
          <cell r="F2015" t="str">
            <v/>
          </cell>
          <cell r="G2015" t="str">
            <v/>
          </cell>
          <cell r="H2015" t="str">
            <v/>
          </cell>
        </row>
        <row r="2016">
          <cell r="A2016" t="str">
            <v/>
          </cell>
          <cell r="B2016" t="str">
            <v/>
          </cell>
          <cell r="C2016" t="str">
            <v/>
          </cell>
          <cell r="D2016" t="str">
            <v/>
          </cell>
          <cell r="E2016" t="str">
            <v/>
          </cell>
          <cell r="F2016" t="str">
            <v/>
          </cell>
          <cell r="G2016" t="str">
            <v/>
          </cell>
          <cell r="H2016" t="str">
            <v/>
          </cell>
        </row>
        <row r="2017">
          <cell r="A2017" t="str">
            <v/>
          </cell>
          <cell r="B2017" t="str">
            <v/>
          </cell>
          <cell r="C2017" t="str">
            <v/>
          </cell>
          <cell r="D2017" t="str">
            <v/>
          </cell>
          <cell r="E2017" t="str">
            <v/>
          </cell>
          <cell r="F2017" t="str">
            <v/>
          </cell>
          <cell r="G2017" t="str">
            <v/>
          </cell>
          <cell r="H2017" t="str">
            <v/>
          </cell>
        </row>
        <row r="2018">
          <cell r="A2018" t="str">
            <v/>
          </cell>
          <cell r="B2018" t="str">
            <v/>
          </cell>
          <cell r="C2018" t="str">
            <v/>
          </cell>
          <cell r="D2018" t="str">
            <v/>
          </cell>
          <cell r="E2018" t="str">
            <v/>
          </cell>
          <cell r="F2018" t="str">
            <v/>
          </cell>
          <cell r="G2018" t="str">
            <v/>
          </cell>
          <cell r="H2018" t="str">
            <v/>
          </cell>
        </row>
        <row r="2019">
          <cell r="A2019" t="str">
            <v/>
          </cell>
          <cell r="B2019" t="str">
            <v/>
          </cell>
          <cell r="C2019" t="str">
            <v/>
          </cell>
          <cell r="D2019" t="str">
            <v/>
          </cell>
          <cell r="E2019" t="str">
            <v/>
          </cell>
          <cell r="F2019" t="str">
            <v/>
          </cell>
          <cell r="G2019" t="str">
            <v/>
          </cell>
          <cell r="H2019" t="str">
            <v/>
          </cell>
        </row>
        <row r="2020">
          <cell r="A2020" t="str">
            <v/>
          </cell>
          <cell r="B2020" t="str">
            <v/>
          </cell>
          <cell r="C2020" t="str">
            <v/>
          </cell>
          <cell r="D2020" t="str">
            <v/>
          </cell>
          <cell r="E2020" t="str">
            <v/>
          </cell>
          <cell r="F2020" t="str">
            <v/>
          </cell>
          <cell r="G2020" t="str">
            <v/>
          </cell>
          <cell r="H2020" t="str">
            <v/>
          </cell>
        </row>
        <row r="2021">
          <cell r="A2021" t="str">
            <v/>
          </cell>
          <cell r="B2021" t="str">
            <v/>
          </cell>
          <cell r="C2021" t="str">
            <v/>
          </cell>
          <cell r="D2021" t="str">
            <v/>
          </cell>
          <cell r="E2021" t="str">
            <v/>
          </cell>
          <cell r="F2021" t="str">
            <v/>
          </cell>
          <cell r="G2021" t="str">
            <v/>
          </cell>
          <cell r="H2021" t="str">
            <v/>
          </cell>
        </row>
        <row r="2022">
          <cell r="A2022" t="str">
            <v/>
          </cell>
          <cell r="B2022" t="str">
            <v/>
          </cell>
          <cell r="C2022" t="str">
            <v/>
          </cell>
          <cell r="D2022" t="str">
            <v/>
          </cell>
          <cell r="E2022" t="str">
            <v/>
          </cell>
          <cell r="F2022" t="str">
            <v/>
          </cell>
          <cell r="G2022" t="str">
            <v/>
          </cell>
          <cell r="H2022" t="str">
            <v/>
          </cell>
        </row>
        <row r="2023">
          <cell r="A2023" t="str">
            <v/>
          </cell>
          <cell r="B2023" t="str">
            <v/>
          </cell>
          <cell r="C2023" t="str">
            <v/>
          </cell>
          <cell r="D2023" t="str">
            <v/>
          </cell>
          <cell r="E2023" t="str">
            <v/>
          </cell>
          <cell r="F2023" t="str">
            <v/>
          </cell>
          <cell r="G2023" t="str">
            <v/>
          </cell>
          <cell r="H2023" t="str">
            <v/>
          </cell>
        </row>
        <row r="2024">
          <cell r="A2024" t="str">
            <v/>
          </cell>
          <cell r="B2024" t="str">
            <v/>
          </cell>
          <cell r="C2024" t="str">
            <v/>
          </cell>
          <cell r="D2024" t="str">
            <v/>
          </cell>
          <cell r="E2024" t="str">
            <v/>
          </cell>
          <cell r="F2024" t="str">
            <v/>
          </cell>
          <cell r="G2024" t="str">
            <v/>
          </cell>
          <cell r="H2024" t="str">
            <v/>
          </cell>
        </row>
        <row r="2025">
          <cell r="A2025" t="str">
            <v/>
          </cell>
          <cell r="B2025" t="str">
            <v/>
          </cell>
          <cell r="C2025" t="str">
            <v/>
          </cell>
          <cell r="D2025" t="str">
            <v/>
          </cell>
          <cell r="E2025" t="str">
            <v/>
          </cell>
          <cell r="F2025" t="str">
            <v/>
          </cell>
          <cell r="G2025" t="str">
            <v/>
          </cell>
          <cell r="H2025" t="str">
            <v/>
          </cell>
        </row>
        <row r="2026">
          <cell r="A2026" t="str">
            <v/>
          </cell>
          <cell r="B2026" t="str">
            <v/>
          </cell>
          <cell r="C2026" t="str">
            <v/>
          </cell>
          <cell r="D2026" t="str">
            <v/>
          </cell>
          <cell r="E2026" t="str">
            <v/>
          </cell>
          <cell r="F2026" t="str">
            <v/>
          </cell>
          <cell r="G2026" t="str">
            <v/>
          </cell>
          <cell r="H2026" t="str">
            <v/>
          </cell>
        </row>
        <row r="2027">
          <cell r="A2027" t="str">
            <v/>
          </cell>
          <cell r="B2027" t="str">
            <v/>
          </cell>
          <cell r="C2027" t="str">
            <v/>
          </cell>
          <cell r="D2027" t="str">
            <v/>
          </cell>
          <cell r="E2027" t="str">
            <v/>
          </cell>
          <cell r="F2027" t="str">
            <v/>
          </cell>
          <cell r="G2027" t="str">
            <v/>
          </cell>
          <cell r="H2027" t="str">
            <v/>
          </cell>
        </row>
        <row r="2028">
          <cell r="A2028" t="str">
            <v/>
          </cell>
          <cell r="B2028" t="str">
            <v/>
          </cell>
          <cell r="C2028" t="str">
            <v/>
          </cell>
          <cell r="D2028" t="str">
            <v/>
          </cell>
          <cell r="E2028" t="str">
            <v/>
          </cell>
          <cell r="F2028" t="str">
            <v/>
          </cell>
          <cell r="G2028" t="str">
            <v/>
          </cell>
          <cell r="H2028" t="str">
            <v/>
          </cell>
        </row>
        <row r="2029">
          <cell r="A2029" t="str">
            <v/>
          </cell>
          <cell r="B2029" t="str">
            <v/>
          </cell>
          <cell r="C2029" t="str">
            <v/>
          </cell>
          <cell r="D2029" t="str">
            <v/>
          </cell>
          <cell r="E2029" t="str">
            <v/>
          </cell>
          <cell r="F2029" t="str">
            <v/>
          </cell>
          <cell r="G2029" t="str">
            <v/>
          </cell>
          <cell r="H2029" t="str">
            <v/>
          </cell>
        </row>
        <row r="2030">
          <cell r="A2030" t="str">
            <v/>
          </cell>
          <cell r="B2030" t="str">
            <v/>
          </cell>
          <cell r="C2030" t="str">
            <v/>
          </cell>
          <cell r="D2030" t="str">
            <v/>
          </cell>
          <cell r="E2030" t="str">
            <v/>
          </cell>
          <cell r="F2030" t="str">
            <v/>
          </cell>
          <cell r="G2030" t="str">
            <v/>
          </cell>
          <cell r="H2030" t="str">
            <v/>
          </cell>
        </row>
        <row r="2031">
          <cell r="A2031" t="str">
            <v/>
          </cell>
          <cell r="B2031" t="str">
            <v/>
          </cell>
          <cell r="C2031" t="str">
            <v/>
          </cell>
          <cell r="D2031" t="str">
            <v/>
          </cell>
          <cell r="E2031" t="str">
            <v/>
          </cell>
          <cell r="F2031" t="str">
            <v/>
          </cell>
          <cell r="G2031" t="str">
            <v/>
          </cell>
          <cell r="H2031" t="str">
            <v/>
          </cell>
        </row>
        <row r="2032">
          <cell r="A2032" t="str">
            <v/>
          </cell>
          <cell r="B2032" t="str">
            <v/>
          </cell>
          <cell r="C2032" t="str">
            <v/>
          </cell>
          <cell r="D2032" t="str">
            <v/>
          </cell>
          <cell r="E2032" t="str">
            <v/>
          </cell>
          <cell r="F2032" t="str">
            <v/>
          </cell>
          <cell r="G2032" t="str">
            <v/>
          </cell>
          <cell r="H2032" t="str">
            <v/>
          </cell>
        </row>
        <row r="2033">
          <cell r="A2033" t="str">
            <v/>
          </cell>
          <cell r="B2033" t="str">
            <v/>
          </cell>
          <cell r="C2033" t="str">
            <v/>
          </cell>
          <cell r="D2033" t="str">
            <v/>
          </cell>
          <cell r="E2033" t="str">
            <v/>
          </cell>
          <cell r="F2033" t="str">
            <v/>
          </cell>
          <cell r="G2033" t="str">
            <v/>
          </cell>
          <cell r="H2033" t="str">
            <v/>
          </cell>
        </row>
        <row r="2034">
          <cell r="A2034" t="str">
            <v/>
          </cell>
          <cell r="B2034" t="str">
            <v/>
          </cell>
          <cell r="C2034" t="str">
            <v/>
          </cell>
          <cell r="D2034" t="str">
            <v/>
          </cell>
          <cell r="E2034" t="str">
            <v/>
          </cell>
          <cell r="F2034" t="str">
            <v/>
          </cell>
          <cell r="G2034" t="str">
            <v/>
          </cell>
          <cell r="H2034" t="str">
            <v/>
          </cell>
        </row>
        <row r="2035">
          <cell r="A2035" t="str">
            <v/>
          </cell>
          <cell r="B2035" t="str">
            <v/>
          </cell>
          <cell r="C2035" t="str">
            <v/>
          </cell>
          <cell r="D2035" t="str">
            <v/>
          </cell>
          <cell r="E2035" t="str">
            <v/>
          </cell>
          <cell r="F2035" t="str">
            <v/>
          </cell>
          <cell r="G2035" t="str">
            <v/>
          </cell>
          <cell r="H2035" t="str">
            <v/>
          </cell>
        </row>
        <row r="2036">
          <cell r="A2036" t="str">
            <v/>
          </cell>
          <cell r="B2036" t="str">
            <v/>
          </cell>
          <cell r="C2036" t="str">
            <v/>
          </cell>
          <cell r="D2036" t="str">
            <v/>
          </cell>
          <cell r="E2036" t="str">
            <v/>
          </cell>
          <cell r="F2036" t="str">
            <v/>
          </cell>
          <cell r="G2036" t="str">
            <v/>
          </cell>
          <cell r="H2036" t="str">
            <v/>
          </cell>
        </row>
        <row r="2037">
          <cell r="A2037" t="str">
            <v/>
          </cell>
          <cell r="B2037" t="str">
            <v/>
          </cell>
          <cell r="C2037" t="str">
            <v/>
          </cell>
          <cell r="D2037" t="str">
            <v/>
          </cell>
          <cell r="E2037" t="str">
            <v/>
          </cell>
          <cell r="F2037" t="str">
            <v/>
          </cell>
          <cell r="G2037" t="str">
            <v/>
          </cell>
          <cell r="H2037" t="str">
            <v/>
          </cell>
        </row>
        <row r="2038">
          <cell r="A2038" t="str">
            <v/>
          </cell>
          <cell r="B2038" t="str">
            <v/>
          </cell>
          <cell r="C2038" t="str">
            <v/>
          </cell>
          <cell r="D2038" t="str">
            <v/>
          </cell>
          <cell r="E2038" t="str">
            <v/>
          </cell>
          <cell r="F2038" t="str">
            <v/>
          </cell>
          <cell r="G2038" t="str">
            <v/>
          </cell>
          <cell r="H2038" t="str">
            <v/>
          </cell>
        </row>
        <row r="2039">
          <cell r="A2039" t="str">
            <v/>
          </cell>
          <cell r="B2039" t="str">
            <v/>
          </cell>
          <cell r="C2039" t="str">
            <v/>
          </cell>
          <cell r="D2039" t="str">
            <v/>
          </cell>
          <cell r="E2039" t="str">
            <v/>
          </cell>
          <cell r="F2039" t="str">
            <v/>
          </cell>
          <cell r="G2039" t="str">
            <v/>
          </cell>
          <cell r="H2039" t="str">
            <v/>
          </cell>
        </row>
        <row r="2040">
          <cell r="A2040" t="str">
            <v/>
          </cell>
          <cell r="B2040" t="str">
            <v/>
          </cell>
          <cell r="C2040" t="str">
            <v/>
          </cell>
          <cell r="D2040" t="str">
            <v/>
          </cell>
          <cell r="E2040" t="str">
            <v/>
          </cell>
          <cell r="F2040" t="str">
            <v/>
          </cell>
          <cell r="G2040" t="str">
            <v/>
          </cell>
          <cell r="H2040" t="str">
            <v/>
          </cell>
        </row>
        <row r="2041">
          <cell r="A2041" t="str">
            <v/>
          </cell>
          <cell r="B2041" t="str">
            <v/>
          </cell>
          <cell r="C2041" t="str">
            <v/>
          </cell>
          <cell r="D2041" t="str">
            <v/>
          </cell>
          <cell r="E2041" t="str">
            <v/>
          </cell>
          <cell r="F2041" t="str">
            <v/>
          </cell>
          <cell r="G2041" t="str">
            <v/>
          </cell>
          <cell r="H2041" t="str">
            <v/>
          </cell>
        </row>
        <row r="2042">
          <cell r="A2042" t="str">
            <v/>
          </cell>
          <cell r="B2042" t="str">
            <v/>
          </cell>
          <cell r="C2042" t="str">
            <v/>
          </cell>
          <cell r="D2042" t="str">
            <v/>
          </cell>
          <cell r="E2042" t="str">
            <v/>
          </cell>
          <cell r="F2042" t="str">
            <v/>
          </cell>
          <cell r="G2042" t="str">
            <v/>
          </cell>
          <cell r="H2042" t="str">
            <v/>
          </cell>
        </row>
        <row r="2043">
          <cell r="A2043" t="str">
            <v/>
          </cell>
          <cell r="B2043" t="str">
            <v/>
          </cell>
          <cell r="C2043" t="str">
            <v/>
          </cell>
          <cell r="D2043" t="str">
            <v/>
          </cell>
          <cell r="E2043" t="str">
            <v/>
          </cell>
          <cell r="F2043" t="str">
            <v/>
          </cell>
          <cell r="G2043" t="str">
            <v/>
          </cell>
          <cell r="H2043" t="str">
            <v/>
          </cell>
        </row>
        <row r="2044">
          <cell r="A2044" t="str">
            <v/>
          </cell>
          <cell r="B2044" t="str">
            <v/>
          </cell>
          <cell r="C2044" t="str">
            <v/>
          </cell>
          <cell r="D2044" t="str">
            <v/>
          </cell>
          <cell r="E2044" t="str">
            <v/>
          </cell>
          <cell r="F2044" t="str">
            <v/>
          </cell>
          <cell r="G2044" t="str">
            <v/>
          </cell>
          <cell r="H2044" t="str">
            <v/>
          </cell>
        </row>
        <row r="2045">
          <cell r="A2045" t="str">
            <v/>
          </cell>
          <cell r="B2045" t="str">
            <v/>
          </cell>
          <cell r="C2045" t="str">
            <v/>
          </cell>
          <cell r="D2045" t="str">
            <v/>
          </cell>
          <cell r="E2045" t="str">
            <v/>
          </cell>
          <cell r="F2045" t="str">
            <v/>
          </cell>
          <cell r="G2045" t="str">
            <v/>
          </cell>
          <cell r="H2045" t="str">
            <v/>
          </cell>
        </row>
        <row r="2046">
          <cell r="A2046" t="str">
            <v/>
          </cell>
          <cell r="B2046" t="str">
            <v/>
          </cell>
          <cell r="C2046" t="str">
            <v/>
          </cell>
          <cell r="D2046" t="str">
            <v/>
          </cell>
          <cell r="E2046" t="str">
            <v/>
          </cell>
          <cell r="F2046" t="str">
            <v/>
          </cell>
          <cell r="G2046" t="str">
            <v/>
          </cell>
          <cell r="H2046" t="str">
            <v/>
          </cell>
        </row>
        <row r="2047">
          <cell r="A2047" t="str">
            <v/>
          </cell>
          <cell r="B2047" t="str">
            <v/>
          </cell>
          <cell r="C2047" t="str">
            <v/>
          </cell>
          <cell r="D2047" t="str">
            <v/>
          </cell>
          <cell r="E2047" t="str">
            <v/>
          </cell>
          <cell r="F2047" t="str">
            <v/>
          </cell>
          <cell r="G2047" t="str">
            <v/>
          </cell>
          <cell r="H2047" t="str">
            <v/>
          </cell>
        </row>
        <row r="2048">
          <cell r="A2048" t="str">
            <v/>
          </cell>
          <cell r="B2048" t="str">
            <v/>
          </cell>
          <cell r="C2048" t="str">
            <v/>
          </cell>
          <cell r="D2048" t="str">
            <v/>
          </cell>
          <cell r="E2048" t="str">
            <v/>
          </cell>
          <cell r="F2048" t="str">
            <v/>
          </cell>
          <cell r="G2048" t="str">
            <v/>
          </cell>
          <cell r="H2048" t="str">
            <v/>
          </cell>
        </row>
        <row r="2049">
          <cell r="A2049" t="str">
            <v/>
          </cell>
          <cell r="B2049" t="str">
            <v/>
          </cell>
          <cell r="C2049" t="str">
            <v/>
          </cell>
          <cell r="D2049" t="str">
            <v/>
          </cell>
          <cell r="E2049" t="str">
            <v/>
          </cell>
          <cell r="F2049" t="str">
            <v/>
          </cell>
          <cell r="G2049" t="str">
            <v/>
          </cell>
          <cell r="H2049" t="str">
            <v/>
          </cell>
        </row>
        <row r="2050">
          <cell r="A2050" t="str">
            <v/>
          </cell>
          <cell r="B2050" t="str">
            <v/>
          </cell>
          <cell r="C2050" t="str">
            <v/>
          </cell>
          <cell r="D2050" t="str">
            <v/>
          </cell>
          <cell r="E2050" t="str">
            <v/>
          </cell>
          <cell r="F2050" t="str">
            <v/>
          </cell>
          <cell r="G2050" t="str">
            <v/>
          </cell>
          <cell r="H2050" t="str">
            <v/>
          </cell>
        </row>
        <row r="2051">
          <cell r="A2051" t="str">
            <v/>
          </cell>
          <cell r="B2051" t="str">
            <v/>
          </cell>
          <cell r="C2051" t="str">
            <v/>
          </cell>
          <cell r="D2051" t="str">
            <v/>
          </cell>
          <cell r="E2051" t="str">
            <v/>
          </cell>
          <cell r="F2051" t="str">
            <v/>
          </cell>
          <cell r="G2051" t="str">
            <v/>
          </cell>
          <cell r="H2051" t="str">
            <v/>
          </cell>
        </row>
        <row r="2052">
          <cell r="A2052" t="str">
            <v/>
          </cell>
          <cell r="B2052" t="str">
            <v/>
          </cell>
          <cell r="C2052" t="str">
            <v/>
          </cell>
          <cell r="D2052" t="str">
            <v/>
          </cell>
          <cell r="E2052" t="str">
            <v/>
          </cell>
          <cell r="F2052" t="str">
            <v/>
          </cell>
          <cell r="G2052" t="str">
            <v/>
          </cell>
          <cell r="H2052" t="str">
            <v/>
          </cell>
        </row>
        <row r="2053">
          <cell r="A2053" t="str">
            <v/>
          </cell>
          <cell r="B2053" t="str">
            <v/>
          </cell>
          <cell r="C2053" t="str">
            <v/>
          </cell>
          <cell r="D2053" t="str">
            <v/>
          </cell>
          <cell r="E2053" t="str">
            <v/>
          </cell>
          <cell r="F2053" t="str">
            <v/>
          </cell>
          <cell r="G2053" t="str">
            <v/>
          </cell>
          <cell r="H2053" t="str">
            <v/>
          </cell>
        </row>
        <row r="2054">
          <cell r="A2054" t="str">
            <v/>
          </cell>
          <cell r="B2054" t="str">
            <v/>
          </cell>
          <cell r="C2054" t="str">
            <v/>
          </cell>
          <cell r="D2054" t="str">
            <v/>
          </cell>
          <cell r="E2054" t="str">
            <v/>
          </cell>
          <cell r="F2054" t="str">
            <v/>
          </cell>
          <cell r="G2054" t="str">
            <v/>
          </cell>
          <cell r="H2054" t="str">
            <v/>
          </cell>
        </row>
        <row r="2055">
          <cell r="A2055" t="str">
            <v/>
          </cell>
          <cell r="B2055" t="str">
            <v/>
          </cell>
          <cell r="C2055" t="str">
            <v/>
          </cell>
          <cell r="D2055" t="str">
            <v/>
          </cell>
          <cell r="E2055" t="str">
            <v/>
          </cell>
          <cell r="F2055" t="str">
            <v/>
          </cell>
          <cell r="G2055" t="str">
            <v/>
          </cell>
          <cell r="H2055" t="str">
            <v/>
          </cell>
        </row>
        <row r="2056">
          <cell r="A2056" t="str">
            <v/>
          </cell>
          <cell r="B2056" t="str">
            <v/>
          </cell>
          <cell r="C2056" t="str">
            <v/>
          </cell>
          <cell r="D2056" t="str">
            <v/>
          </cell>
          <cell r="E2056" t="str">
            <v/>
          </cell>
          <cell r="F2056" t="str">
            <v/>
          </cell>
          <cell r="G2056" t="str">
            <v/>
          </cell>
          <cell r="H2056" t="str">
            <v/>
          </cell>
        </row>
        <row r="2057">
          <cell r="A2057" t="str">
            <v/>
          </cell>
          <cell r="B2057" t="str">
            <v/>
          </cell>
          <cell r="C2057" t="str">
            <v/>
          </cell>
          <cell r="D2057" t="str">
            <v/>
          </cell>
          <cell r="E2057" t="str">
            <v/>
          </cell>
          <cell r="F2057" t="str">
            <v/>
          </cell>
          <cell r="G2057" t="str">
            <v/>
          </cell>
          <cell r="H2057" t="str">
            <v/>
          </cell>
        </row>
        <row r="2058">
          <cell r="A2058" t="str">
            <v/>
          </cell>
          <cell r="B2058" t="str">
            <v/>
          </cell>
          <cell r="C2058" t="str">
            <v/>
          </cell>
          <cell r="D2058" t="str">
            <v/>
          </cell>
          <cell r="E2058" t="str">
            <v/>
          </cell>
          <cell r="F2058" t="str">
            <v/>
          </cell>
          <cell r="G2058" t="str">
            <v/>
          </cell>
          <cell r="H2058" t="str">
            <v/>
          </cell>
        </row>
        <row r="2059">
          <cell r="A2059" t="str">
            <v/>
          </cell>
          <cell r="B2059" t="str">
            <v/>
          </cell>
          <cell r="C2059" t="str">
            <v/>
          </cell>
          <cell r="D2059" t="str">
            <v/>
          </cell>
          <cell r="E2059" t="str">
            <v/>
          </cell>
          <cell r="F2059" t="str">
            <v/>
          </cell>
          <cell r="G2059" t="str">
            <v/>
          </cell>
          <cell r="H2059" t="str">
            <v/>
          </cell>
        </row>
        <row r="2060">
          <cell r="A2060" t="str">
            <v/>
          </cell>
          <cell r="B2060" t="str">
            <v/>
          </cell>
          <cell r="C2060" t="str">
            <v/>
          </cell>
          <cell r="D2060" t="str">
            <v/>
          </cell>
          <cell r="E2060" t="str">
            <v/>
          </cell>
          <cell r="F2060" t="str">
            <v/>
          </cell>
          <cell r="G2060" t="str">
            <v/>
          </cell>
          <cell r="H2060" t="str">
            <v/>
          </cell>
        </row>
        <row r="2061">
          <cell r="A2061" t="str">
            <v/>
          </cell>
          <cell r="B2061" t="str">
            <v/>
          </cell>
          <cell r="C2061" t="str">
            <v/>
          </cell>
          <cell r="D2061" t="str">
            <v/>
          </cell>
          <cell r="E2061" t="str">
            <v/>
          </cell>
          <cell r="F2061" t="str">
            <v/>
          </cell>
          <cell r="G2061" t="str">
            <v/>
          </cell>
          <cell r="H2061" t="str">
            <v/>
          </cell>
        </row>
        <row r="2062">
          <cell r="A2062" t="str">
            <v/>
          </cell>
          <cell r="B2062" t="str">
            <v/>
          </cell>
          <cell r="C2062" t="str">
            <v/>
          </cell>
          <cell r="D2062" t="str">
            <v/>
          </cell>
          <cell r="E2062" t="str">
            <v/>
          </cell>
          <cell r="F2062" t="str">
            <v/>
          </cell>
          <cell r="G2062" t="str">
            <v/>
          </cell>
          <cell r="H2062" t="str">
            <v/>
          </cell>
        </row>
        <row r="2063">
          <cell r="A2063" t="str">
            <v/>
          </cell>
          <cell r="B2063" t="str">
            <v/>
          </cell>
          <cell r="C2063" t="str">
            <v/>
          </cell>
          <cell r="D2063" t="str">
            <v/>
          </cell>
          <cell r="E2063" t="str">
            <v/>
          </cell>
          <cell r="F2063" t="str">
            <v/>
          </cell>
          <cell r="G2063" t="str">
            <v/>
          </cell>
          <cell r="H2063" t="str">
            <v/>
          </cell>
        </row>
        <row r="2064">
          <cell r="A2064" t="str">
            <v/>
          </cell>
          <cell r="B2064" t="str">
            <v/>
          </cell>
          <cell r="C2064" t="str">
            <v/>
          </cell>
          <cell r="D2064" t="str">
            <v/>
          </cell>
          <cell r="E2064" t="str">
            <v/>
          </cell>
          <cell r="F2064" t="str">
            <v/>
          </cell>
          <cell r="G2064" t="str">
            <v/>
          </cell>
          <cell r="H2064" t="str">
            <v/>
          </cell>
        </row>
        <row r="2065">
          <cell r="A2065" t="str">
            <v/>
          </cell>
          <cell r="B2065" t="str">
            <v/>
          </cell>
          <cell r="C2065" t="str">
            <v/>
          </cell>
          <cell r="D2065" t="str">
            <v/>
          </cell>
          <cell r="E2065" t="str">
            <v/>
          </cell>
          <cell r="F2065" t="str">
            <v/>
          </cell>
          <cell r="G2065" t="str">
            <v/>
          </cell>
          <cell r="H2065" t="str">
            <v/>
          </cell>
        </row>
        <row r="2066">
          <cell r="A2066" t="str">
            <v/>
          </cell>
          <cell r="B2066" t="str">
            <v/>
          </cell>
          <cell r="C2066" t="str">
            <v/>
          </cell>
          <cell r="D2066" t="str">
            <v/>
          </cell>
          <cell r="E2066" t="str">
            <v/>
          </cell>
          <cell r="F2066" t="str">
            <v/>
          </cell>
          <cell r="G2066" t="str">
            <v/>
          </cell>
          <cell r="H2066" t="str">
            <v/>
          </cell>
        </row>
        <row r="2067">
          <cell r="A2067" t="str">
            <v/>
          </cell>
          <cell r="B2067" t="str">
            <v/>
          </cell>
          <cell r="C2067" t="str">
            <v/>
          </cell>
          <cell r="D2067" t="str">
            <v/>
          </cell>
          <cell r="E2067" t="str">
            <v/>
          </cell>
          <cell r="F2067" t="str">
            <v/>
          </cell>
          <cell r="G2067" t="str">
            <v/>
          </cell>
          <cell r="H2067" t="str">
            <v/>
          </cell>
        </row>
        <row r="2068">
          <cell r="A2068" t="str">
            <v/>
          </cell>
          <cell r="B2068" t="str">
            <v/>
          </cell>
          <cell r="C2068" t="str">
            <v/>
          </cell>
          <cell r="D2068" t="str">
            <v/>
          </cell>
          <cell r="E2068" t="str">
            <v/>
          </cell>
          <cell r="F2068" t="str">
            <v/>
          </cell>
          <cell r="G2068" t="str">
            <v/>
          </cell>
          <cell r="H2068" t="str">
            <v/>
          </cell>
        </row>
        <row r="2069">
          <cell r="A2069" t="str">
            <v/>
          </cell>
          <cell r="B2069" t="str">
            <v/>
          </cell>
          <cell r="C2069" t="str">
            <v/>
          </cell>
          <cell r="D2069" t="str">
            <v/>
          </cell>
          <cell r="E2069" t="str">
            <v/>
          </cell>
          <cell r="F2069" t="str">
            <v/>
          </cell>
          <cell r="G2069" t="str">
            <v/>
          </cell>
          <cell r="H2069" t="str">
            <v/>
          </cell>
        </row>
        <row r="2070">
          <cell r="A2070" t="str">
            <v/>
          </cell>
          <cell r="B2070" t="str">
            <v/>
          </cell>
          <cell r="C2070" t="str">
            <v/>
          </cell>
          <cell r="D2070" t="str">
            <v/>
          </cell>
          <cell r="E2070" t="str">
            <v/>
          </cell>
          <cell r="F2070" t="str">
            <v/>
          </cell>
          <cell r="G2070" t="str">
            <v/>
          </cell>
          <cell r="H2070" t="str">
            <v/>
          </cell>
        </row>
        <row r="2071">
          <cell r="A2071" t="str">
            <v/>
          </cell>
          <cell r="B2071" t="str">
            <v/>
          </cell>
          <cell r="C2071" t="str">
            <v/>
          </cell>
          <cell r="D2071" t="str">
            <v/>
          </cell>
          <cell r="E2071" t="str">
            <v/>
          </cell>
          <cell r="F2071" t="str">
            <v/>
          </cell>
          <cell r="G2071" t="str">
            <v/>
          </cell>
          <cell r="H2071" t="str">
            <v/>
          </cell>
        </row>
        <row r="2072">
          <cell r="A2072" t="str">
            <v/>
          </cell>
          <cell r="B2072" t="str">
            <v/>
          </cell>
          <cell r="C2072" t="str">
            <v/>
          </cell>
          <cell r="D2072" t="str">
            <v/>
          </cell>
          <cell r="E2072" t="str">
            <v/>
          </cell>
          <cell r="F2072" t="str">
            <v/>
          </cell>
          <cell r="G2072" t="str">
            <v/>
          </cell>
          <cell r="H2072" t="str">
            <v/>
          </cell>
        </row>
        <row r="2073">
          <cell r="A2073" t="str">
            <v/>
          </cell>
          <cell r="B2073" t="str">
            <v/>
          </cell>
          <cell r="C2073" t="str">
            <v/>
          </cell>
          <cell r="D2073" t="str">
            <v/>
          </cell>
          <cell r="E2073" t="str">
            <v/>
          </cell>
          <cell r="F2073" t="str">
            <v/>
          </cell>
          <cell r="G2073" t="str">
            <v/>
          </cell>
          <cell r="H2073" t="str">
            <v/>
          </cell>
        </row>
        <row r="2074">
          <cell r="A2074" t="str">
            <v/>
          </cell>
          <cell r="B2074" t="str">
            <v/>
          </cell>
          <cell r="C2074" t="str">
            <v/>
          </cell>
          <cell r="D2074" t="str">
            <v/>
          </cell>
          <cell r="E2074" t="str">
            <v/>
          </cell>
          <cell r="F2074" t="str">
            <v/>
          </cell>
          <cell r="G2074" t="str">
            <v/>
          </cell>
          <cell r="H2074" t="str">
            <v/>
          </cell>
        </row>
        <row r="2075">
          <cell r="A2075" t="str">
            <v/>
          </cell>
          <cell r="B2075" t="str">
            <v/>
          </cell>
          <cell r="C2075" t="str">
            <v/>
          </cell>
          <cell r="D2075" t="str">
            <v/>
          </cell>
          <cell r="E2075" t="str">
            <v/>
          </cell>
          <cell r="F2075" t="str">
            <v/>
          </cell>
          <cell r="G2075" t="str">
            <v/>
          </cell>
          <cell r="H2075" t="str">
            <v/>
          </cell>
        </row>
        <row r="2076">
          <cell r="A2076" t="str">
            <v/>
          </cell>
          <cell r="B2076" t="str">
            <v/>
          </cell>
          <cell r="C2076" t="str">
            <v/>
          </cell>
          <cell r="D2076" t="str">
            <v/>
          </cell>
          <cell r="E2076" t="str">
            <v/>
          </cell>
          <cell r="F2076" t="str">
            <v/>
          </cell>
          <cell r="G2076" t="str">
            <v/>
          </cell>
          <cell r="H2076" t="str">
            <v/>
          </cell>
        </row>
        <row r="2077">
          <cell r="A2077" t="str">
            <v/>
          </cell>
          <cell r="B2077" t="str">
            <v/>
          </cell>
          <cell r="C2077" t="str">
            <v/>
          </cell>
          <cell r="D2077" t="str">
            <v/>
          </cell>
          <cell r="E2077" t="str">
            <v/>
          </cell>
          <cell r="F2077" t="str">
            <v/>
          </cell>
          <cell r="G2077" t="str">
            <v/>
          </cell>
          <cell r="H2077" t="str">
            <v/>
          </cell>
        </row>
        <row r="2078">
          <cell r="A2078" t="str">
            <v/>
          </cell>
          <cell r="B2078" t="str">
            <v/>
          </cell>
          <cell r="C2078" t="str">
            <v/>
          </cell>
          <cell r="D2078" t="str">
            <v/>
          </cell>
          <cell r="E2078" t="str">
            <v/>
          </cell>
          <cell r="F2078" t="str">
            <v/>
          </cell>
          <cell r="G2078" t="str">
            <v/>
          </cell>
          <cell r="H2078" t="str">
            <v/>
          </cell>
        </row>
        <row r="2079">
          <cell r="A2079" t="str">
            <v/>
          </cell>
          <cell r="B2079" t="str">
            <v/>
          </cell>
          <cell r="C2079" t="str">
            <v/>
          </cell>
          <cell r="D2079" t="str">
            <v/>
          </cell>
          <cell r="E2079" t="str">
            <v/>
          </cell>
          <cell r="F2079" t="str">
            <v/>
          </cell>
          <cell r="G2079" t="str">
            <v/>
          </cell>
          <cell r="H2079" t="str">
            <v/>
          </cell>
        </row>
        <row r="2080">
          <cell r="A2080" t="str">
            <v/>
          </cell>
          <cell r="B2080" t="str">
            <v/>
          </cell>
          <cell r="C2080" t="str">
            <v/>
          </cell>
          <cell r="D2080" t="str">
            <v/>
          </cell>
          <cell r="E2080" t="str">
            <v/>
          </cell>
          <cell r="F2080" t="str">
            <v/>
          </cell>
          <cell r="G2080" t="str">
            <v/>
          </cell>
          <cell r="H2080" t="str">
            <v/>
          </cell>
        </row>
        <row r="2081">
          <cell r="A2081" t="str">
            <v/>
          </cell>
          <cell r="B2081" t="str">
            <v/>
          </cell>
          <cell r="C2081" t="str">
            <v/>
          </cell>
          <cell r="D2081" t="str">
            <v/>
          </cell>
          <cell r="E2081" t="str">
            <v/>
          </cell>
          <cell r="F2081" t="str">
            <v/>
          </cell>
          <cell r="G2081" t="str">
            <v/>
          </cell>
          <cell r="H2081" t="str">
            <v/>
          </cell>
        </row>
        <row r="2082">
          <cell r="A2082" t="str">
            <v/>
          </cell>
          <cell r="B2082" t="str">
            <v/>
          </cell>
          <cell r="C2082" t="str">
            <v/>
          </cell>
          <cell r="D2082" t="str">
            <v/>
          </cell>
          <cell r="E2082" t="str">
            <v/>
          </cell>
          <cell r="F2082" t="str">
            <v/>
          </cell>
          <cell r="G2082" t="str">
            <v/>
          </cell>
          <cell r="H2082" t="str">
            <v/>
          </cell>
        </row>
        <row r="2083">
          <cell r="A2083" t="str">
            <v/>
          </cell>
          <cell r="B2083" t="str">
            <v/>
          </cell>
          <cell r="C2083" t="str">
            <v/>
          </cell>
          <cell r="D2083" t="str">
            <v/>
          </cell>
          <cell r="E2083" t="str">
            <v/>
          </cell>
          <cell r="F2083" t="str">
            <v/>
          </cell>
          <cell r="G2083" t="str">
            <v/>
          </cell>
          <cell r="H2083" t="str">
            <v/>
          </cell>
        </row>
        <row r="2084">
          <cell r="A2084" t="str">
            <v/>
          </cell>
          <cell r="B2084" t="str">
            <v/>
          </cell>
          <cell r="C2084" t="str">
            <v/>
          </cell>
          <cell r="D2084" t="str">
            <v/>
          </cell>
          <cell r="E2084" t="str">
            <v/>
          </cell>
          <cell r="F2084" t="str">
            <v/>
          </cell>
          <cell r="G2084" t="str">
            <v/>
          </cell>
          <cell r="H2084" t="str">
            <v/>
          </cell>
        </row>
        <row r="2085">
          <cell r="A2085" t="str">
            <v/>
          </cell>
          <cell r="B2085" t="str">
            <v/>
          </cell>
          <cell r="C2085" t="str">
            <v/>
          </cell>
          <cell r="D2085" t="str">
            <v/>
          </cell>
          <cell r="E2085" t="str">
            <v/>
          </cell>
          <cell r="F2085" t="str">
            <v/>
          </cell>
          <cell r="G2085" t="str">
            <v/>
          </cell>
          <cell r="H2085" t="str">
            <v/>
          </cell>
        </row>
        <row r="2086">
          <cell r="A2086" t="str">
            <v/>
          </cell>
          <cell r="B2086" t="str">
            <v/>
          </cell>
          <cell r="C2086" t="str">
            <v/>
          </cell>
          <cell r="D2086" t="str">
            <v/>
          </cell>
          <cell r="E2086" t="str">
            <v/>
          </cell>
          <cell r="F2086" t="str">
            <v/>
          </cell>
          <cell r="G2086" t="str">
            <v/>
          </cell>
          <cell r="H2086" t="str">
            <v/>
          </cell>
        </row>
        <row r="2087">
          <cell r="A2087" t="str">
            <v/>
          </cell>
          <cell r="B2087" t="str">
            <v/>
          </cell>
          <cell r="C2087" t="str">
            <v/>
          </cell>
          <cell r="D2087" t="str">
            <v/>
          </cell>
          <cell r="E2087" t="str">
            <v/>
          </cell>
          <cell r="F2087" t="str">
            <v/>
          </cell>
          <cell r="G2087" t="str">
            <v/>
          </cell>
          <cell r="H2087" t="str">
            <v/>
          </cell>
        </row>
        <row r="2088">
          <cell r="A2088" t="str">
            <v/>
          </cell>
          <cell r="B2088" t="str">
            <v/>
          </cell>
          <cell r="C2088" t="str">
            <v/>
          </cell>
          <cell r="D2088" t="str">
            <v/>
          </cell>
          <cell r="E2088" t="str">
            <v/>
          </cell>
          <cell r="F2088" t="str">
            <v/>
          </cell>
          <cell r="G2088" t="str">
            <v/>
          </cell>
          <cell r="H2088" t="str">
            <v/>
          </cell>
        </row>
        <row r="2089">
          <cell r="A2089" t="str">
            <v/>
          </cell>
          <cell r="B2089" t="str">
            <v/>
          </cell>
          <cell r="C2089" t="str">
            <v/>
          </cell>
          <cell r="D2089" t="str">
            <v/>
          </cell>
          <cell r="E2089" t="str">
            <v/>
          </cell>
          <cell r="F2089" t="str">
            <v/>
          </cell>
          <cell r="G2089" t="str">
            <v/>
          </cell>
          <cell r="H2089" t="str">
            <v/>
          </cell>
        </row>
        <row r="2090">
          <cell r="A2090" t="str">
            <v/>
          </cell>
          <cell r="B2090" t="str">
            <v/>
          </cell>
          <cell r="C2090" t="str">
            <v/>
          </cell>
          <cell r="D2090" t="str">
            <v/>
          </cell>
          <cell r="E2090" t="str">
            <v/>
          </cell>
          <cell r="F2090" t="str">
            <v/>
          </cell>
          <cell r="G2090" t="str">
            <v/>
          </cell>
          <cell r="H2090" t="str">
            <v/>
          </cell>
        </row>
        <row r="2091">
          <cell r="A2091" t="str">
            <v/>
          </cell>
          <cell r="B2091" t="str">
            <v/>
          </cell>
          <cell r="C2091" t="str">
            <v/>
          </cell>
          <cell r="D2091" t="str">
            <v/>
          </cell>
          <cell r="E2091" t="str">
            <v/>
          </cell>
          <cell r="F2091" t="str">
            <v/>
          </cell>
          <cell r="G2091" t="str">
            <v/>
          </cell>
          <cell r="H2091" t="str">
            <v/>
          </cell>
        </row>
        <row r="2092">
          <cell r="A2092" t="str">
            <v/>
          </cell>
          <cell r="B2092" t="str">
            <v/>
          </cell>
          <cell r="C2092" t="str">
            <v/>
          </cell>
          <cell r="D2092" t="str">
            <v/>
          </cell>
          <cell r="E2092" t="str">
            <v/>
          </cell>
          <cell r="F2092" t="str">
            <v/>
          </cell>
          <cell r="G2092" t="str">
            <v/>
          </cell>
          <cell r="H2092" t="str">
            <v/>
          </cell>
        </row>
        <row r="2093">
          <cell r="A2093" t="str">
            <v/>
          </cell>
          <cell r="B2093" t="str">
            <v/>
          </cell>
          <cell r="C2093" t="str">
            <v/>
          </cell>
          <cell r="D2093" t="str">
            <v/>
          </cell>
          <cell r="E2093" t="str">
            <v/>
          </cell>
          <cell r="F2093" t="str">
            <v/>
          </cell>
          <cell r="G2093" t="str">
            <v/>
          </cell>
          <cell r="H2093" t="str">
            <v/>
          </cell>
        </row>
        <row r="2094">
          <cell r="A2094" t="str">
            <v/>
          </cell>
          <cell r="B2094" t="str">
            <v/>
          </cell>
          <cell r="C2094" t="str">
            <v/>
          </cell>
          <cell r="D2094" t="str">
            <v/>
          </cell>
          <cell r="E2094" t="str">
            <v/>
          </cell>
          <cell r="F2094" t="str">
            <v/>
          </cell>
          <cell r="G2094" t="str">
            <v/>
          </cell>
          <cell r="H2094" t="str">
            <v/>
          </cell>
        </row>
        <row r="2095">
          <cell r="A2095" t="str">
            <v/>
          </cell>
          <cell r="B2095" t="str">
            <v/>
          </cell>
          <cell r="C2095" t="str">
            <v/>
          </cell>
          <cell r="D2095" t="str">
            <v/>
          </cell>
          <cell r="E2095" t="str">
            <v/>
          </cell>
          <cell r="F2095" t="str">
            <v/>
          </cell>
          <cell r="G2095" t="str">
            <v/>
          </cell>
          <cell r="H2095" t="str">
            <v/>
          </cell>
        </row>
        <row r="2096">
          <cell r="A2096" t="str">
            <v/>
          </cell>
          <cell r="B2096" t="str">
            <v/>
          </cell>
          <cell r="C2096" t="str">
            <v/>
          </cell>
          <cell r="D2096" t="str">
            <v/>
          </cell>
          <cell r="E2096" t="str">
            <v/>
          </cell>
          <cell r="F2096" t="str">
            <v/>
          </cell>
          <cell r="G2096" t="str">
            <v/>
          </cell>
          <cell r="H2096" t="str">
            <v/>
          </cell>
        </row>
        <row r="2097">
          <cell r="A2097" t="str">
            <v/>
          </cell>
          <cell r="B2097" t="str">
            <v/>
          </cell>
          <cell r="C2097" t="str">
            <v/>
          </cell>
          <cell r="D2097" t="str">
            <v/>
          </cell>
          <cell r="E2097" t="str">
            <v/>
          </cell>
          <cell r="F2097" t="str">
            <v/>
          </cell>
          <cell r="G2097" t="str">
            <v/>
          </cell>
          <cell r="H2097" t="str">
            <v/>
          </cell>
        </row>
        <row r="2098">
          <cell r="A2098" t="str">
            <v/>
          </cell>
          <cell r="B2098" t="str">
            <v/>
          </cell>
          <cell r="C2098" t="str">
            <v/>
          </cell>
          <cell r="D2098" t="str">
            <v/>
          </cell>
          <cell r="E2098" t="str">
            <v/>
          </cell>
          <cell r="F2098" t="str">
            <v/>
          </cell>
          <cell r="G2098" t="str">
            <v/>
          </cell>
          <cell r="H2098" t="str">
            <v/>
          </cell>
        </row>
        <row r="2099">
          <cell r="A2099" t="str">
            <v/>
          </cell>
          <cell r="B2099" t="str">
            <v/>
          </cell>
          <cell r="C2099" t="str">
            <v/>
          </cell>
          <cell r="D2099" t="str">
            <v/>
          </cell>
          <cell r="E2099" t="str">
            <v/>
          </cell>
          <cell r="F2099" t="str">
            <v/>
          </cell>
          <cell r="G2099" t="str">
            <v/>
          </cell>
          <cell r="H2099" t="str">
            <v/>
          </cell>
        </row>
        <row r="2100">
          <cell r="A2100" t="str">
            <v/>
          </cell>
          <cell r="B2100" t="str">
            <v/>
          </cell>
          <cell r="C2100" t="str">
            <v/>
          </cell>
          <cell r="D2100" t="str">
            <v/>
          </cell>
          <cell r="E2100" t="str">
            <v/>
          </cell>
          <cell r="F2100" t="str">
            <v/>
          </cell>
          <cell r="G2100" t="str">
            <v/>
          </cell>
          <cell r="H2100" t="str">
            <v/>
          </cell>
        </row>
        <row r="2101">
          <cell r="A2101" t="str">
            <v/>
          </cell>
          <cell r="B2101" t="str">
            <v/>
          </cell>
          <cell r="C2101" t="str">
            <v/>
          </cell>
          <cell r="D2101" t="str">
            <v/>
          </cell>
          <cell r="E2101" t="str">
            <v/>
          </cell>
          <cell r="F2101" t="str">
            <v/>
          </cell>
          <cell r="G2101" t="str">
            <v/>
          </cell>
          <cell r="H2101" t="str">
            <v/>
          </cell>
        </row>
        <row r="2102">
          <cell r="A2102" t="str">
            <v/>
          </cell>
          <cell r="B2102" t="str">
            <v/>
          </cell>
          <cell r="C2102" t="str">
            <v/>
          </cell>
          <cell r="D2102" t="str">
            <v/>
          </cell>
          <cell r="E2102" t="str">
            <v/>
          </cell>
          <cell r="F2102" t="str">
            <v/>
          </cell>
          <cell r="G2102" t="str">
            <v/>
          </cell>
          <cell r="H2102" t="str">
            <v/>
          </cell>
        </row>
        <row r="2103">
          <cell r="A2103" t="str">
            <v/>
          </cell>
          <cell r="B2103" t="str">
            <v/>
          </cell>
          <cell r="C2103" t="str">
            <v/>
          </cell>
          <cell r="D2103" t="str">
            <v/>
          </cell>
          <cell r="E2103" t="str">
            <v/>
          </cell>
          <cell r="F2103" t="str">
            <v/>
          </cell>
          <cell r="G2103" t="str">
            <v/>
          </cell>
          <cell r="H2103" t="str">
            <v/>
          </cell>
        </row>
        <row r="2104">
          <cell r="A2104" t="str">
            <v/>
          </cell>
          <cell r="B2104" t="str">
            <v/>
          </cell>
          <cell r="C2104" t="str">
            <v/>
          </cell>
          <cell r="D2104" t="str">
            <v/>
          </cell>
          <cell r="E2104" t="str">
            <v/>
          </cell>
          <cell r="F2104" t="str">
            <v/>
          </cell>
          <cell r="G2104" t="str">
            <v/>
          </cell>
          <cell r="H2104" t="str">
            <v/>
          </cell>
        </row>
        <row r="2105">
          <cell r="A2105" t="str">
            <v/>
          </cell>
          <cell r="B2105" t="str">
            <v/>
          </cell>
          <cell r="C2105" t="str">
            <v/>
          </cell>
          <cell r="D2105" t="str">
            <v/>
          </cell>
          <cell r="E2105" t="str">
            <v/>
          </cell>
          <cell r="F2105" t="str">
            <v/>
          </cell>
          <cell r="G2105" t="str">
            <v/>
          </cell>
          <cell r="H2105" t="str">
            <v/>
          </cell>
        </row>
        <row r="2106">
          <cell r="A2106" t="str">
            <v/>
          </cell>
          <cell r="B2106" t="str">
            <v/>
          </cell>
          <cell r="C2106" t="str">
            <v/>
          </cell>
          <cell r="D2106" t="str">
            <v/>
          </cell>
          <cell r="E2106" t="str">
            <v/>
          </cell>
          <cell r="F2106" t="str">
            <v/>
          </cell>
          <cell r="G2106" t="str">
            <v/>
          </cell>
          <cell r="H2106" t="str">
            <v/>
          </cell>
        </row>
        <row r="2107">
          <cell r="A2107" t="str">
            <v/>
          </cell>
          <cell r="B2107" t="str">
            <v/>
          </cell>
          <cell r="C2107" t="str">
            <v/>
          </cell>
          <cell r="D2107" t="str">
            <v/>
          </cell>
          <cell r="E2107" t="str">
            <v/>
          </cell>
          <cell r="F2107" t="str">
            <v/>
          </cell>
          <cell r="G2107" t="str">
            <v/>
          </cell>
          <cell r="H2107" t="str">
            <v/>
          </cell>
        </row>
        <row r="2108">
          <cell r="A2108" t="str">
            <v/>
          </cell>
          <cell r="B2108" t="str">
            <v/>
          </cell>
          <cell r="C2108" t="str">
            <v/>
          </cell>
          <cell r="D2108" t="str">
            <v/>
          </cell>
          <cell r="E2108" t="str">
            <v/>
          </cell>
          <cell r="F2108" t="str">
            <v/>
          </cell>
          <cell r="G2108" t="str">
            <v/>
          </cell>
          <cell r="H2108" t="str">
            <v/>
          </cell>
        </row>
        <row r="2109">
          <cell r="A2109" t="str">
            <v/>
          </cell>
          <cell r="B2109" t="str">
            <v/>
          </cell>
          <cell r="C2109" t="str">
            <v/>
          </cell>
          <cell r="D2109" t="str">
            <v/>
          </cell>
          <cell r="E2109" t="str">
            <v/>
          </cell>
          <cell r="F2109" t="str">
            <v/>
          </cell>
          <cell r="G2109" t="str">
            <v/>
          </cell>
          <cell r="H2109" t="str">
            <v/>
          </cell>
        </row>
        <row r="2110">
          <cell r="A2110" t="str">
            <v/>
          </cell>
          <cell r="B2110" t="str">
            <v/>
          </cell>
          <cell r="C2110" t="str">
            <v/>
          </cell>
          <cell r="D2110" t="str">
            <v/>
          </cell>
          <cell r="E2110" t="str">
            <v/>
          </cell>
          <cell r="F2110" t="str">
            <v/>
          </cell>
          <cell r="G2110" t="str">
            <v/>
          </cell>
          <cell r="H2110" t="str">
            <v/>
          </cell>
        </row>
        <row r="2111">
          <cell r="A2111" t="str">
            <v/>
          </cell>
          <cell r="B2111" t="str">
            <v/>
          </cell>
          <cell r="C2111" t="str">
            <v/>
          </cell>
          <cell r="D2111" t="str">
            <v/>
          </cell>
          <cell r="E2111" t="str">
            <v/>
          </cell>
          <cell r="F2111" t="str">
            <v/>
          </cell>
          <cell r="G2111" t="str">
            <v/>
          </cell>
          <cell r="H2111" t="str">
            <v/>
          </cell>
        </row>
        <row r="2112">
          <cell r="A2112" t="str">
            <v/>
          </cell>
          <cell r="B2112" t="str">
            <v/>
          </cell>
          <cell r="C2112" t="str">
            <v/>
          </cell>
          <cell r="D2112" t="str">
            <v/>
          </cell>
          <cell r="E2112" t="str">
            <v/>
          </cell>
          <cell r="F2112" t="str">
            <v/>
          </cell>
          <cell r="G2112" t="str">
            <v/>
          </cell>
          <cell r="H2112" t="str">
            <v/>
          </cell>
        </row>
        <row r="2113">
          <cell r="A2113" t="str">
            <v/>
          </cell>
          <cell r="B2113" t="str">
            <v/>
          </cell>
          <cell r="C2113" t="str">
            <v/>
          </cell>
          <cell r="D2113" t="str">
            <v/>
          </cell>
          <cell r="E2113" t="str">
            <v/>
          </cell>
          <cell r="F2113" t="str">
            <v/>
          </cell>
          <cell r="G2113" t="str">
            <v/>
          </cell>
          <cell r="H2113" t="str">
            <v/>
          </cell>
        </row>
        <row r="2114">
          <cell r="A2114" t="str">
            <v/>
          </cell>
          <cell r="B2114" t="str">
            <v/>
          </cell>
          <cell r="C2114" t="str">
            <v/>
          </cell>
          <cell r="D2114" t="str">
            <v/>
          </cell>
          <cell r="E2114" t="str">
            <v/>
          </cell>
          <cell r="F2114" t="str">
            <v/>
          </cell>
          <cell r="G2114" t="str">
            <v/>
          </cell>
          <cell r="H2114" t="str">
            <v/>
          </cell>
        </row>
        <row r="2115">
          <cell r="A2115" t="str">
            <v/>
          </cell>
          <cell r="B2115" t="str">
            <v/>
          </cell>
          <cell r="C2115" t="str">
            <v/>
          </cell>
          <cell r="D2115" t="str">
            <v/>
          </cell>
          <cell r="E2115" t="str">
            <v/>
          </cell>
          <cell r="F2115" t="str">
            <v/>
          </cell>
          <cell r="G2115" t="str">
            <v/>
          </cell>
          <cell r="H2115" t="str">
            <v/>
          </cell>
        </row>
        <row r="2116">
          <cell r="A2116" t="str">
            <v/>
          </cell>
          <cell r="B2116" t="str">
            <v/>
          </cell>
          <cell r="C2116" t="str">
            <v/>
          </cell>
          <cell r="D2116" t="str">
            <v/>
          </cell>
          <cell r="E2116" t="str">
            <v/>
          </cell>
          <cell r="F2116" t="str">
            <v/>
          </cell>
          <cell r="G2116" t="str">
            <v/>
          </cell>
          <cell r="H2116" t="str">
            <v/>
          </cell>
        </row>
        <row r="2117">
          <cell r="A2117" t="str">
            <v/>
          </cell>
          <cell r="B2117" t="str">
            <v/>
          </cell>
          <cell r="C2117" t="str">
            <v/>
          </cell>
          <cell r="D2117" t="str">
            <v/>
          </cell>
          <cell r="E2117" t="str">
            <v/>
          </cell>
          <cell r="F2117" t="str">
            <v/>
          </cell>
          <cell r="G2117" t="str">
            <v/>
          </cell>
          <cell r="H2117" t="str">
            <v/>
          </cell>
        </row>
        <row r="2118">
          <cell r="A2118" t="str">
            <v/>
          </cell>
          <cell r="B2118" t="str">
            <v/>
          </cell>
          <cell r="C2118" t="str">
            <v/>
          </cell>
          <cell r="D2118" t="str">
            <v/>
          </cell>
          <cell r="E2118" t="str">
            <v/>
          </cell>
          <cell r="F2118" t="str">
            <v/>
          </cell>
          <cell r="G2118" t="str">
            <v/>
          </cell>
          <cell r="H2118" t="str">
            <v/>
          </cell>
        </row>
        <row r="2119">
          <cell r="A2119" t="str">
            <v/>
          </cell>
          <cell r="B2119" t="str">
            <v/>
          </cell>
          <cell r="C2119" t="str">
            <v/>
          </cell>
          <cell r="D2119" t="str">
            <v/>
          </cell>
          <cell r="E2119" t="str">
            <v/>
          </cell>
          <cell r="F2119" t="str">
            <v/>
          </cell>
          <cell r="G2119" t="str">
            <v/>
          </cell>
          <cell r="H2119" t="str">
            <v/>
          </cell>
        </row>
        <row r="2120">
          <cell r="A2120" t="str">
            <v/>
          </cell>
          <cell r="B2120" t="str">
            <v/>
          </cell>
          <cell r="C2120" t="str">
            <v/>
          </cell>
          <cell r="D2120" t="str">
            <v/>
          </cell>
          <cell r="E2120" t="str">
            <v/>
          </cell>
          <cell r="F2120" t="str">
            <v/>
          </cell>
          <cell r="G2120" t="str">
            <v/>
          </cell>
          <cell r="H2120" t="str">
            <v/>
          </cell>
        </row>
        <row r="2121">
          <cell r="A2121" t="str">
            <v/>
          </cell>
          <cell r="B2121" t="str">
            <v/>
          </cell>
          <cell r="C2121" t="str">
            <v/>
          </cell>
          <cell r="D2121" t="str">
            <v/>
          </cell>
          <cell r="E2121" t="str">
            <v/>
          </cell>
          <cell r="F2121" t="str">
            <v/>
          </cell>
          <cell r="G2121" t="str">
            <v/>
          </cell>
          <cell r="H2121" t="str">
            <v/>
          </cell>
        </row>
        <row r="2122">
          <cell r="A2122" t="str">
            <v/>
          </cell>
          <cell r="B2122" t="str">
            <v/>
          </cell>
          <cell r="C2122" t="str">
            <v/>
          </cell>
          <cell r="D2122" t="str">
            <v/>
          </cell>
          <cell r="E2122" t="str">
            <v/>
          </cell>
          <cell r="F2122" t="str">
            <v/>
          </cell>
          <cell r="G2122" t="str">
            <v/>
          </cell>
          <cell r="H2122" t="str">
            <v/>
          </cell>
        </row>
        <row r="2123">
          <cell r="A2123" t="str">
            <v/>
          </cell>
          <cell r="B2123" t="str">
            <v/>
          </cell>
          <cell r="C2123" t="str">
            <v/>
          </cell>
          <cell r="D2123" t="str">
            <v/>
          </cell>
          <cell r="E2123" t="str">
            <v/>
          </cell>
          <cell r="F2123" t="str">
            <v/>
          </cell>
          <cell r="G2123" t="str">
            <v/>
          </cell>
          <cell r="H2123" t="str">
            <v/>
          </cell>
        </row>
        <row r="2124">
          <cell r="A2124" t="str">
            <v/>
          </cell>
          <cell r="B2124" t="str">
            <v/>
          </cell>
          <cell r="C2124" t="str">
            <v/>
          </cell>
          <cell r="D2124" t="str">
            <v/>
          </cell>
          <cell r="E2124" t="str">
            <v/>
          </cell>
          <cell r="F2124" t="str">
            <v/>
          </cell>
          <cell r="G2124" t="str">
            <v/>
          </cell>
          <cell r="H2124" t="str">
            <v/>
          </cell>
        </row>
        <row r="2125">
          <cell r="A2125" t="str">
            <v/>
          </cell>
          <cell r="B2125" t="str">
            <v/>
          </cell>
          <cell r="C2125" t="str">
            <v/>
          </cell>
          <cell r="D2125" t="str">
            <v/>
          </cell>
          <cell r="E2125" t="str">
            <v/>
          </cell>
          <cell r="F2125" t="str">
            <v/>
          </cell>
          <cell r="G2125" t="str">
            <v/>
          </cell>
          <cell r="H2125" t="str">
            <v/>
          </cell>
        </row>
        <row r="2126">
          <cell r="A2126" t="str">
            <v/>
          </cell>
          <cell r="B2126" t="str">
            <v/>
          </cell>
          <cell r="C2126" t="str">
            <v/>
          </cell>
          <cell r="D2126" t="str">
            <v/>
          </cell>
          <cell r="E2126" t="str">
            <v/>
          </cell>
          <cell r="F2126" t="str">
            <v/>
          </cell>
          <cell r="G2126" t="str">
            <v/>
          </cell>
          <cell r="H2126" t="str">
            <v/>
          </cell>
        </row>
        <row r="2127">
          <cell r="A2127" t="str">
            <v/>
          </cell>
          <cell r="B2127" t="str">
            <v/>
          </cell>
          <cell r="C2127" t="str">
            <v/>
          </cell>
          <cell r="D2127" t="str">
            <v/>
          </cell>
          <cell r="E2127" t="str">
            <v/>
          </cell>
          <cell r="F2127" t="str">
            <v/>
          </cell>
          <cell r="G2127" t="str">
            <v/>
          </cell>
          <cell r="H2127" t="str">
            <v/>
          </cell>
        </row>
        <row r="2128">
          <cell r="A2128" t="str">
            <v/>
          </cell>
          <cell r="B2128" t="str">
            <v/>
          </cell>
          <cell r="C2128" t="str">
            <v/>
          </cell>
          <cell r="D2128" t="str">
            <v/>
          </cell>
          <cell r="E2128" t="str">
            <v/>
          </cell>
          <cell r="F2128" t="str">
            <v/>
          </cell>
          <cell r="G2128" t="str">
            <v/>
          </cell>
          <cell r="H2128" t="str">
            <v/>
          </cell>
        </row>
        <row r="2129">
          <cell r="A2129" t="str">
            <v/>
          </cell>
          <cell r="B2129" t="str">
            <v/>
          </cell>
          <cell r="C2129" t="str">
            <v/>
          </cell>
          <cell r="D2129" t="str">
            <v/>
          </cell>
          <cell r="E2129" t="str">
            <v/>
          </cell>
          <cell r="F2129" t="str">
            <v/>
          </cell>
          <cell r="G2129" t="str">
            <v/>
          </cell>
          <cell r="H2129" t="str">
            <v/>
          </cell>
        </row>
        <row r="2130">
          <cell r="A2130" t="str">
            <v/>
          </cell>
          <cell r="B2130" t="str">
            <v/>
          </cell>
          <cell r="C2130" t="str">
            <v/>
          </cell>
          <cell r="D2130" t="str">
            <v/>
          </cell>
          <cell r="E2130" t="str">
            <v/>
          </cell>
          <cell r="F2130" t="str">
            <v/>
          </cell>
          <cell r="G2130" t="str">
            <v/>
          </cell>
          <cell r="H2130" t="str">
            <v/>
          </cell>
        </row>
        <row r="2131">
          <cell r="A2131" t="str">
            <v/>
          </cell>
          <cell r="B2131" t="str">
            <v/>
          </cell>
          <cell r="C2131" t="str">
            <v/>
          </cell>
          <cell r="D2131" t="str">
            <v/>
          </cell>
          <cell r="E2131" t="str">
            <v/>
          </cell>
          <cell r="F2131" t="str">
            <v/>
          </cell>
          <cell r="G2131" t="str">
            <v/>
          </cell>
          <cell r="H2131" t="str">
            <v/>
          </cell>
        </row>
        <row r="2132">
          <cell r="A2132" t="str">
            <v/>
          </cell>
          <cell r="B2132" t="str">
            <v/>
          </cell>
          <cell r="C2132" t="str">
            <v/>
          </cell>
          <cell r="D2132" t="str">
            <v/>
          </cell>
          <cell r="E2132" t="str">
            <v/>
          </cell>
          <cell r="F2132" t="str">
            <v/>
          </cell>
          <cell r="G2132" t="str">
            <v/>
          </cell>
          <cell r="H2132" t="str">
            <v/>
          </cell>
        </row>
        <row r="2133">
          <cell r="A2133" t="str">
            <v/>
          </cell>
          <cell r="B2133" t="str">
            <v/>
          </cell>
          <cell r="C2133" t="str">
            <v/>
          </cell>
          <cell r="D2133" t="str">
            <v/>
          </cell>
          <cell r="E2133" t="str">
            <v/>
          </cell>
          <cell r="F2133" t="str">
            <v/>
          </cell>
          <cell r="G2133" t="str">
            <v/>
          </cell>
          <cell r="H2133" t="str">
            <v/>
          </cell>
        </row>
        <row r="2134">
          <cell r="A2134" t="str">
            <v/>
          </cell>
          <cell r="B2134" t="str">
            <v/>
          </cell>
          <cell r="C2134" t="str">
            <v/>
          </cell>
          <cell r="D2134" t="str">
            <v/>
          </cell>
          <cell r="E2134" t="str">
            <v/>
          </cell>
          <cell r="F2134" t="str">
            <v/>
          </cell>
          <cell r="G2134" t="str">
            <v/>
          </cell>
          <cell r="H2134" t="str">
            <v/>
          </cell>
        </row>
        <row r="2135">
          <cell r="A2135" t="str">
            <v/>
          </cell>
          <cell r="B2135" t="str">
            <v/>
          </cell>
          <cell r="C2135" t="str">
            <v/>
          </cell>
          <cell r="D2135" t="str">
            <v/>
          </cell>
          <cell r="E2135" t="str">
            <v/>
          </cell>
          <cell r="F2135" t="str">
            <v/>
          </cell>
          <cell r="G2135" t="str">
            <v/>
          </cell>
          <cell r="H2135" t="str">
            <v/>
          </cell>
        </row>
        <row r="2136">
          <cell r="A2136" t="str">
            <v/>
          </cell>
          <cell r="B2136" t="str">
            <v/>
          </cell>
          <cell r="C2136" t="str">
            <v/>
          </cell>
          <cell r="D2136" t="str">
            <v/>
          </cell>
          <cell r="E2136" t="str">
            <v/>
          </cell>
          <cell r="F2136" t="str">
            <v/>
          </cell>
          <cell r="G2136" t="str">
            <v/>
          </cell>
          <cell r="H2136" t="str">
            <v/>
          </cell>
        </row>
        <row r="2137">
          <cell r="A2137" t="str">
            <v/>
          </cell>
          <cell r="B2137" t="str">
            <v/>
          </cell>
          <cell r="C2137" t="str">
            <v/>
          </cell>
          <cell r="D2137" t="str">
            <v/>
          </cell>
          <cell r="E2137" t="str">
            <v/>
          </cell>
          <cell r="F2137" t="str">
            <v/>
          </cell>
          <cell r="G2137" t="str">
            <v/>
          </cell>
          <cell r="H2137" t="str">
            <v/>
          </cell>
        </row>
        <row r="2138">
          <cell r="A2138" t="str">
            <v/>
          </cell>
          <cell r="B2138" t="str">
            <v/>
          </cell>
          <cell r="C2138" t="str">
            <v/>
          </cell>
          <cell r="D2138" t="str">
            <v/>
          </cell>
          <cell r="E2138" t="str">
            <v/>
          </cell>
          <cell r="F2138" t="str">
            <v/>
          </cell>
          <cell r="G2138" t="str">
            <v/>
          </cell>
          <cell r="H2138" t="str">
            <v/>
          </cell>
        </row>
        <row r="2139">
          <cell r="A2139" t="str">
            <v/>
          </cell>
          <cell r="B2139" t="str">
            <v/>
          </cell>
          <cell r="C2139" t="str">
            <v/>
          </cell>
          <cell r="D2139" t="str">
            <v/>
          </cell>
          <cell r="E2139" t="str">
            <v/>
          </cell>
          <cell r="F2139" t="str">
            <v/>
          </cell>
          <cell r="G2139" t="str">
            <v/>
          </cell>
          <cell r="H2139" t="str">
            <v/>
          </cell>
        </row>
        <row r="2140">
          <cell r="A2140" t="str">
            <v/>
          </cell>
          <cell r="B2140" t="str">
            <v/>
          </cell>
          <cell r="C2140" t="str">
            <v/>
          </cell>
          <cell r="D2140" t="str">
            <v/>
          </cell>
          <cell r="E2140" t="str">
            <v/>
          </cell>
          <cell r="F2140" t="str">
            <v/>
          </cell>
          <cell r="G2140" t="str">
            <v/>
          </cell>
          <cell r="H2140" t="str">
            <v/>
          </cell>
        </row>
        <row r="2141">
          <cell r="A2141" t="str">
            <v/>
          </cell>
          <cell r="B2141" t="str">
            <v/>
          </cell>
          <cell r="C2141" t="str">
            <v/>
          </cell>
          <cell r="D2141" t="str">
            <v/>
          </cell>
          <cell r="E2141" t="str">
            <v/>
          </cell>
          <cell r="F2141" t="str">
            <v/>
          </cell>
          <cell r="G2141" t="str">
            <v/>
          </cell>
          <cell r="H2141" t="str">
            <v/>
          </cell>
        </row>
        <row r="2142">
          <cell r="A2142" t="str">
            <v/>
          </cell>
          <cell r="B2142" t="str">
            <v/>
          </cell>
          <cell r="C2142" t="str">
            <v/>
          </cell>
          <cell r="D2142" t="str">
            <v/>
          </cell>
          <cell r="E2142" t="str">
            <v/>
          </cell>
          <cell r="F2142" t="str">
            <v/>
          </cell>
          <cell r="G2142" t="str">
            <v/>
          </cell>
          <cell r="H2142" t="str">
            <v/>
          </cell>
        </row>
        <row r="2143">
          <cell r="A2143" t="str">
            <v/>
          </cell>
          <cell r="B2143" t="str">
            <v/>
          </cell>
          <cell r="C2143" t="str">
            <v/>
          </cell>
          <cell r="D2143" t="str">
            <v/>
          </cell>
          <cell r="E2143" t="str">
            <v/>
          </cell>
          <cell r="F2143" t="str">
            <v/>
          </cell>
          <cell r="G2143" t="str">
            <v/>
          </cell>
          <cell r="H2143" t="str">
            <v/>
          </cell>
        </row>
        <row r="2144">
          <cell r="A2144" t="str">
            <v/>
          </cell>
          <cell r="B2144" t="str">
            <v/>
          </cell>
          <cell r="C2144" t="str">
            <v/>
          </cell>
          <cell r="D2144" t="str">
            <v/>
          </cell>
          <cell r="E2144" t="str">
            <v/>
          </cell>
          <cell r="F2144" t="str">
            <v/>
          </cell>
          <cell r="G2144" t="str">
            <v/>
          </cell>
          <cell r="H2144" t="str">
            <v/>
          </cell>
        </row>
        <row r="2145">
          <cell r="A2145" t="str">
            <v/>
          </cell>
          <cell r="B2145" t="str">
            <v/>
          </cell>
          <cell r="C2145" t="str">
            <v/>
          </cell>
          <cell r="D2145" t="str">
            <v/>
          </cell>
          <cell r="E2145" t="str">
            <v/>
          </cell>
          <cell r="F2145" t="str">
            <v/>
          </cell>
          <cell r="G2145" t="str">
            <v/>
          </cell>
          <cell r="H2145" t="str">
            <v/>
          </cell>
        </row>
        <row r="2146">
          <cell r="A2146" t="str">
            <v/>
          </cell>
          <cell r="B2146" t="str">
            <v/>
          </cell>
          <cell r="C2146" t="str">
            <v/>
          </cell>
          <cell r="D2146" t="str">
            <v/>
          </cell>
          <cell r="E2146" t="str">
            <v/>
          </cell>
          <cell r="F2146" t="str">
            <v/>
          </cell>
          <cell r="G2146" t="str">
            <v/>
          </cell>
          <cell r="H2146" t="str">
            <v/>
          </cell>
        </row>
        <row r="2147">
          <cell r="A2147" t="str">
            <v/>
          </cell>
          <cell r="B2147" t="str">
            <v/>
          </cell>
          <cell r="C2147" t="str">
            <v/>
          </cell>
          <cell r="D2147" t="str">
            <v/>
          </cell>
          <cell r="E2147" t="str">
            <v/>
          </cell>
          <cell r="F2147" t="str">
            <v/>
          </cell>
          <cell r="G2147" t="str">
            <v/>
          </cell>
          <cell r="H2147" t="str">
            <v/>
          </cell>
        </row>
        <row r="2148">
          <cell r="A2148" t="str">
            <v/>
          </cell>
          <cell r="B2148" t="str">
            <v/>
          </cell>
          <cell r="C2148" t="str">
            <v/>
          </cell>
          <cell r="D2148" t="str">
            <v/>
          </cell>
          <cell r="E2148" t="str">
            <v/>
          </cell>
          <cell r="F2148" t="str">
            <v/>
          </cell>
          <cell r="G2148" t="str">
            <v/>
          </cell>
          <cell r="H2148" t="str">
            <v/>
          </cell>
        </row>
        <row r="2149">
          <cell r="A2149" t="str">
            <v/>
          </cell>
          <cell r="B2149" t="str">
            <v/>
          </cell>
          <cell r="C2149" t="str">
            <v/>
          </cell>
          <cell r="D2149" t="str">
            <v/>
          </cell>
          <cell r="E2149" t="str">
            <v/>
          </cell>
          <cell r="F2149" t="str">
            <v/>
          </cell>
          <cell r="G2149" t="str">
            <v/>
          </cell>
          <cell r="H2149" t="str">
            <v/>
          </cell>
        </row>
        <row r="2150">
          <cell r="A2150" t="str">
            <v/>
          </cell>
          <cell r="B2150" t="str">
            <v/>
          </cell>
          <cell r="C2150" t="str">
            <v/>
          </cell>
          <cell r="D2150" t="str">
            <v/>
          </cell>
          <cell r="E2150" t="str">
            <v/>
          </cell>
          <cell r="F2150" t="str">
            <v/>
          </cell>
          <cell r="G2150" t="str">
            <v/>
          </cell>
          <cell r="H2150" t="str">
            <v/>
          </cell>
        </row>
        <row r="2151">
          <cell r="A2151" t="str">
            <v/>
          </cell>
          <cell r="B2151" t="str">
            <v/>
          </cell>
          <cell r="C2151" t="str">
            <v/>
          </cell>
          <cell r="D2151" t="str">
            <v/>
          </cell>
          <cell r="E2151" t="str">
            <v/>
          </cell>
          <cell r="F2151" t="str">
            <v/>
          </cell>
          <cell r="G2151" t="str">
            <v/>
          </cell>
          <cell r="H2151" t="str">
            <v/>
          </cell>
        </row>
        <row r="2152">
          <cell r="A2152" t="str">
            <v/>
          </cell>
          <cell r="B2152" t="str">
            <v/>
          </cell>
          <cell r="C2152" t="str">
            <v/>
          </cell>
          <cell r="D2152" t="str">
            <v/>
          </cell>
          <cell r="E2152" t="str">
            <v/>
          </cell>
          <cell r="F2152" t="str">
            <v/>
          </cell>
          <cell r="G2152" t="str">
            <v/>
          </cell>
          <cell r="H2152" t="str">
            <v/>
          </cell>
        </row>
        <row r="2153">
          <cell r="A2153" t="str">
            <v/>
          </cell>
          <cell r="B2153" t="str">
            <v/>
          </cell>
          <cell r="C2153" t="str">
            <v/>
          </cell>
          <cell r="D2153" t="str">
            <v/>
          </cell>
          <cell r="E2153" t="str">
            <v/>
          </cell>
          <cell r="F2153" t="str">
            <v/>
          </cell>
          <cell r="G2153" t="str">
            <v/>
          </cell>
          <cell r="H2153" t="str">
            <v/>
          </cell>
        </row>
        <row r="2154">
          <cell r="A2154" t="str">
            <v/>
          </cell>
          <cell r="B2154" t="str">
            <v/>
          </cell>
          <cell r="C2154" t="str">
            <v/>
          </cell>
          <cell r="D2154" t="str">
            <v/>
          </cell>
          <cell r="E2154" t="str">
            <v/>
          </cell>
          <cell r="F2154" t="str">
            <v/>
          </cell>
          <cell r="G2154" t="str">
            <v/>
          </cell>
          <cell r="H2154" t="str">
            <v/>
          </cell>
        </row>
        <row r="2155">
          <cell r="A2155" t="str">
            <v/>
          </cell>
          <cell r="B2155" t="str">
            <v/>
          </cell>
          <cell r="C2155" t="str">
            <v/>
          </cell>
          <cell r="D2155" t="str">
            <v/>
          </cell>
          <cell r="E2155" t="str">
            <v/>
          </cell>
          <cell r="F2155" t="str">
            <v/>
          </cell>
          <cell r="G2155" t="str">
            <v/>
          </cell>
          <cell r="H2155" t="str">
            <v/>
          </cell>
        </row>
        <row r="2156">
          <cell r="A2156" t="str">
            <v/>
          </cell>
          <cell r="B2156" t="str">
            <v/>
          </cell>
          <cell r="C2156" t="str">
            <v/>
          </cell>
          <cell r="D2156" t="str">
            <v/>
          </cell>
          <cell r="E2156" t="str">
            <v/>
          </cell>
          <cell r="F2156" t="str">
            <v/>
          </cell>
          <cell r="G2156" t="str">
            <v/>
          </cell>
          <cell r="H2156" t="str">
            <v/>
          </cell>
        </row>
        <row r="2157">
          <cell r="A2157" t="str">
            <v/>
          </cell>
          <cell r="B2157" t="str">
            <v/>
          </cell>
          <cell r="C2157" t="str">
            <v/>
          </cell>
          <cell r="D2157" t="str">
            <v/>
          </cell>
          <cell r="E2157" t="str">
            <v/>
          </cell>
          <cell r="F2157" t="str">
            <v/>
          </cell>
          <cell r="G2157" t="str">
            <v/>
          </cell>
          <cell r="H2157" t="str">
            <v/>
          </cell>
        </row>
        <row r="2158">
          <cell r="A2158" t="str">
            <v/>
          </cell>
          <cell r="B2158" t="str">
            <v/>
          </cell>
          <cell r="C2158" t="str">
            <v/>
          </cell>
          <cell r="D2158" t="str">
            <v/>
          </cell>
          <cell r="E2158" t="str">
            <v/>
          </cell>
          <cell r="F2158" t="str">
            <v/>
          </cell>
          <cell r="G2158" t="str">
            <v/>
          </cell>
          <cell r="H2158" t="str">
            <v/>
          </cell>
        </row>
        <row r="2159">
          <cell r="A2159" t="str">
            <v/>
          </cell>
          <cell r="B2159" t="str">
            <v/>
          </cell>
          <cell r="C2159" t="str">
            <v/>
          </cell>
          <cell r="D2159" t="str">
            <v/>
          </cell>
          <cell r="E2159" t="str">
            <v/>
          </cell>
          <cell r="F2159" t="str">
            <v/>
          </cell>
          <cell r="G2159" t="str">
            <v/>
          </cell>
          <cell r="H2159" t="str">
            <v/>
          </cell>
        </row>
        <row r="2160">
          <cell r="A2160" t="str">
            <v/>
          </cell>
          <cell r="B2160" t="str">
            <v/>
          </cell>
          <cell r="C2160" t="str">
            <v/>
          </cell>
          <cell r="D2160" t="str">
            <v/>
          </cell>
          <cell r="E2160" t="str">
            <v/>
          </cell>
          <cell r="F2160" t="str">
            <v/>
          </cell>
          <cell r="G2160" t="str">
            <v/>
          </cell>
          <cell r="H2160" t="str">
            <v/>
          </cell>
        </row>
        <row r="2161">
          <cell r="A2161" t="str">
            <v/>
          </cell>
          <cell r="B2161" t="str">
            <v/>
          </cell>
          <cell r="C2161" t="str">
            <v/>
          </cell>
          <cell r="D2161" t="str">
            <v/>
          </cell>
          <cell r="E2161" t="str">
            <v/>
          </cell>
          <cell r="F2161" t="str">
            <v/>
          </cell>
          <cell r="G2161" t="str">
            <v/>
          </cell>
          <cell r="H2161" t="str">
            <v/>
          </cell>
        </row>
        <row r="2162">
          <cell r="A2162" t="str">
            <v/>
          </cell>
          <cell r="B2162" t="str">
            <v/>
          </cell>
          <cell r="C2162" t="str">
            <v/>
          </cell>
          <cell r="D2162" t="str">
            <v/>
          </cell>
          <cell r="E2162" t="str">
            <v/>
          </cell>
          <cell r="F2162" t="str">
            <v/>
          </cell>
          <cell r="G2162" t="str">
            <v/>
          </cell>
          <cell r="H2162" t="str">
            <v/>
          </cell>
        </row>
        <row r="2163">
          <cell r="A2163" t="str">
            <v/>
          </cell>
          <cell r="B2163" t="str">
            <v/>
          </cell>
          <cell r="C2163" t="str">
            <v/>
          </cell>
          <cell r="D2163" t="str">
            <v/>
          </cell>
          <cell r="E2163" t="str">
            <v/>
          </cell>
          <cell r="F2163" t="str">
            <v/>
          </cell>
          <cell r="G2163" t="str">
            <v/>
          </cell>
          <cell r="H2163" t="str">
            <v/>
          </cell>
        </row>
        <row r="2164">
          <cell r="A2164" t="str">
            <v/>
          </cell>
          <cell r="B2164" t="str">
            <v/>
          </cell>
          <cell r="C2164" t="str">
            <v/>
          </cell>
          <cell r="D2164" t="str">
            <v/>
          </cell>
          <cell r="E2164" t="str">
            <v/>
          </cell>
          <cell r="F2164" t="str">
            <v/>
          </cell>
          <cell r="G2164" t="str">
            <v/>
          </cell>
          <cell r="H2164" t="str">
            <v/>
          </cell>
        </row>
        <row r="2165">
          <cell r="A2165" t="str">
            <v/>
          </cell>
          <cell r="B2165" t="str">
            <v/>
          </cell>
          <cell r="C2165" t="str">
            <v/>
          </cell>
          <cell r="D2165" t="str">
            <v/>
          </cell>
          <cell r="E2165" t="str">
            <v/>
          </cell>
          <cell r="F2165" t="str">
            <v/>
          </cell>
          <cell r="G2165" t="str">
            <v/>
          </cell>
          <cell r="H2165" t="str">
            <v/>
          </cell>
        </row>
        <row r="2166">
          <cell r="A2166" t="str">
            <v/>
          </cell>
          <cell r="B2166" t="str">
            <v/>
          </cell>
          <cell r="C2166" t="str">
            <v/>
          </cell>
          <cell r="D2166" t="str">
            <v/>
          </cell>
          <cell r="E2166" t="str">
            <v/>
          </cell>
          <cell r="F2166" t="str">
            <v/>
          </cell>
          <cell r="G2166" t="str">
            <v/>
          </cell>
          <cell r="H2166" t="str">
            <v/>
          </cell>
        </row>
        <row r="2167">
          <cell r="A2167" t="str">
            <v/>
          </cell>
          <cell r="B2167" t="str">
            <v/>
          </cell>
          <cell r="C2167" t="str">
            <v/>
          </cell>
          <cell r="D2167" t="str">
            <v/>
          </cell>
          <cell r="E2167" t="str">
            <v/>
          </cell>
          <cell r="F2167" t="str">
            <v/>
          </cell>
          <cell r="G2167" t="str">
            <v/>
          </cell>
          <cell r="H2167" t="str">
            <v/>
          </cell>
        </row>
        <row r="2168">
          <cell r="A2168" t="str">
            <v/>
          </cell>
          <cell r="B2168" t="str">
            <v/>
          </cell>
          <cell r="C2168" t="str">
            <v/>
          </cell>
          <cell r="D2168" t="str">
            <v/>
          </cell>
          <cell r="E2168" t="str">
            <v/>
          </cell>
          <cell r="F2168" t="str">
            <v/>
          </cell>
          <cell r="G2168" t="str">
            <v/>
          </cell>
          <cell r="H2168" t="str">
            <v/>
          </cell>
        </row>
        <row r="2169">
          <cell r="A2169" t="str">
            <v/>
          </cell>
          <cell r="B2169" t="str">
            <v/>
          </cell>
          <cell r="C2169" t="str">
            <v/>
          </cell>
          <cell r="D2169" t="str">
            <v/>
          </cell>
          <cell r="E2169" t="str">
            <v/>
          </cell>
          <cell r="F2169" t="str">
            <v/>
          </cell>
          <cell r="G2169" t="str">
            <v/>
          </cell>
          <cell r="H2169" t="str">
            <v/>
          </cell>
        </row>
        <row r="2170">
          <cell r="A2170" t="str">
            <v/>
          </cell>
          <cell r="B2170" t="str">
            <v/>
          </cell>
          <cell r="C2170" t="str">
            <v/>
          </cell>
          <cell r="D2170" t="str">
            <v/>
          </cell>
          <cell r="E2170" t="str">
            <v/>
          </cell>
          <cell r="F2170" t="str">
            <v/>
          </cell>
          <cell r="G2170" t="str">
            <v/>
          </cell>
          <cell r="H2170" t="str">
            <v/>
          </cell>
        </row>
        <row r="2171">
          <cell r="A2171" t="str">
            <v/>
          </cell>
          <cell r="B2171" t="str">
            <v/>
          </cell>
          <cell r="C2171" t="str">
            <v/>
          </cell>
          <cell r="D2171" t="str">
            <v/>
          </cell>
          <cell r="E2171" t="str">
            <v/>
          </cell>
          <cell r="F2171" t="str">
            <v/>
          </cell>
          <cell r="G2171" t="str">
            <v/>
          </cell>
          <cell r="H2171" t="str">
            <v/>
          </cell>
        </row>
        <row r="2172">
          <cell r="A2172" t="str">
            <v/>
          </cell>
          <cell r="B2172" t="str">
            <v/>
          </cell>
          <cell r="C2172" t="str">
            <v/>
          </cell>
          <cell r="D2172" t="str">
            <v/>
          </cell>
          <cell r="E2172" t="str">
            <v/>
          </cell>
          <cell r="F2172" t="str">
            <v/>
          </cell>
          <cell r="G2172" t="str">
            <v/>
          </cell>
          <cell r="H2172" t="str">
            <v/>
          </cell>
        </row>
        <row r="2173">
          <cell r="A2173" t="str">
            <v/>
          </cell>
          <cell r="B2173" t="str">
            <v/>
          </cell>
          <cell r="C2173" t="str">
            <v/>
          </cell>
          <cell r="D2173" t="str">
            <v/>
          </cell>
          <cell r="E2173" t="str">
            <v/>
          </cell>
          <cell r="F2173" t="str">
            <v/>
          </cell>
          <cell r="G2173" t="str">
            <v/>
          </cell>
          <cell r="H2173" t="str">
            <v/>
          </cell>
        </row>
        <row r="2174">
          <cell r="A2174" t="str">
            <v/>
          </cell>
          <cell r="B2174" t="str">
            <v/>
          </cell>
          <cell r="C2174" t="str">
            <v/>
          </cell>
          <cell r="D2174" t="str">
            <v/>
          </cell>
          <cell r="E2174" t="str">
            <v/>
          </cell>
          <cell r="F2174" t="str">
            <v/>
          </cell>
          <cell r="G2174" t="str">
            <v/>
          </cell>
          <cell r="H2174" t="str">
            <v/>
          </cell>
        </row>
        <row r="2175">
          <cell r="A2175" t="str">
            <v/>
          </cell>
          <cell r="B2175" t="str">
            <v/>
          </cell>
          <cell r="C2175" t="str">
            <v/>
          </cell>
          <cell r="D2175" t="str">
            <v/>
          </cell>
          <cell r="E2175" t="str">
            <v/>
          </cell>
          <cell r="F2175" t="str">
            <v/>
          </cell>
          <cell r="G2175" t="str">
            <v/>
          </cell>
          <cell r="H2175" t="str">
            <v/>
          </cell>
        </row>
        <row r="2176">
          <cell r="A2176" t="str">
            <v/>
          </cell>
          <cell r="B2176" t="str">
            <v/>
          </cell>
          <cell r="C2176" t="str">
            <v/>
          </cell>
          <cell r="D2176" t="str">
            <v/>
          </cell>
          <cell r="E2176" t="str">
            <v/>
          </cell>
          <cell r="F2176" t="str">
            <v/>
          </cell>
          <cell r="G2176" t="str">
            <v/>
          </cell>
          <cell r="H2176" t="str">
            <v/>
          </cell>
        </row>
        <row r="2177">
          <cell r="A2177" t="str">
            <v/>
          </cell>
          <cell r="B2177" t="str">
            <v/>
          </cell>
          <cell r="C2177" t="str">
            <v/>
          </cell>
          <cell r="D2177" t="str">
            <v/>
          </cell>
          <cell r="E2177" t="str">
            <v/>
          </cell>
          <cell r="F2177" t="str">
            <v/>
          </cell>
          <cell r="G2177" t="str">
            <v/>
          </cell>
          <cell r="H2177" t="str">
            <v/>
          </cell>
        </row>
        <row r="2178">
          <cell r="A2178" t="str">
            <v/>
          </cell>
          <cell r="B2178" t="str">
            <v/>
          </cell>
          <cell r="C2178" t="str">
            <v/>
          </cell>
          <cell r="D2178" t="str">
            <v/>
          </cell>
          <cell r="E2178" t="str">
            <v/>
          </cell>
          <cell r="F2178" t="str">
            <v/>
          </cell>
          <cell r="G2178" t="str">
            <v/>
          </cell>
          <cell r="H2178" t="str">
            <v/>
          </cell>
        </row>
        <row r="2179">
          <cell r="A2179" t="str">
            <v/>
          </cell>
          <cell r="B2179" t="str">
            <v/>
          </cell>
          <cell r="C2179" t="str">
            <v/>
          </cell>
          <cell r="D2179" t="str">
            <v/>
          </cell>
          <cell r="E2179" t="str">
            <v/>
          </cell>
          <cell r="F2179" t="str">
            <v/>
          </cell>
          <cell r="G2179" t="str">
            <v/>
          </cell>
          <cell r="H2179" t="str">
            <v/>
          </cell>
        </row>
        <row r="2180">
          <cell r="A2180" t="str">
            <v/>
          </cell>
          <cell r="B2180" t="str">
            <v/>
          </cell>
          <cell r="C2180" t="str">
            <v/>
          </cell>
          <cell r="D2180" t="str">
            <v/>
          </cell>
          <cell r="E2180" t="str">
            <v/>
          </cell>
          <cell r="F2180" t="str">
            <v/>
          </cell>
          <cell r="G2180" t="str">
            <v/>
          </cell>
          <cell r="H2180" t="str">
            <v/>
          </cell>
        </row>
        <row r="2181">
          <cell r="A2181" t="str">
            <v/>
          </cell>
          <cell r="B2181" t="str">
            <v/>
          </cell>
          <cell r="C2181" t="str">
            <v/>
          </cell>
          <cell r="D2181" t="str">
            <v/>
          </cell>
          <cell r="E2181" t="str">
            <v/>
          </cell>
          <cell r="F2181" t="str">
            <v/>
          </cell>
          <cell r="G2181" t="str">
            <v/>
          </cell>
          <cell r="H2181" t="str">
            <v/>
          </cell>
        </row>
        <row r="2182">
          <cell r="A2182" t="str">
            <v/>
          </cell>
          <cell r="B2182" t="str">
            <v/>
          </cell>
          <cell r="C2182" t="str">
            <v/>
          </cell>
          <cell r="D2182" t="str">
            <v/>
          </cell>
          <cell r="E2182" t="str">
            <v/>
          </cell>
          <cell r="F2182" t="str">
            <v/>
          </cell>
          <cell r="G2182" t="str">
            <v/>
          </cell>
          <cell r="H2182" t="str">
            <v/>
          </cell>
        </row>
        <row r="2183">
          <cell r="A2183" t="str">
            <v/>
          </cell>
          <cell r="B2183" t="str">
            <v/>
          </cell>
          <cell r="C2183" t="str">
            <v/>
          </cell>
          <cell r="D2183" t="str">
            <v/>
          </cell>
          <cell r="E2183" t="str">
            <v/>
          </cell>
          <cell r="F2183" t="str">
            <v/>
          </cell>
          <cell r="G2183" t="str">
            <v/>
          </cell>
          <cell r="H2183" t="str">
            <v/>
          </cell>
        </row>
        <row r="2184">
          <cell r="A2184" t="str">
            <v/>
          </cell>
          <cell r="B2184" t="str">
            <v/>
          </cell>
          <cell r="C2184" t="str">
            <v/>
          </cell>
          <cell r="D2184" t="str">
            <v/>
          </cell>
          <cell r="E2184" t="str">
            <v/>
          </cell>
          <cell r="F2184" t="str">
            <v/>
          </cell>
          <cell r="G2184" t="str">
            <v/>
          </cell>
          <cell r="H2184" t="str">
            <v/>
          </cell>
        </row>
        <row r="2185">
          <cell r="A2185" t="str">
            <v/>
          </cell>
          <cell r="B2185" t="str">
            <v/>
          </cell>
          <cell r="C2185" t="str">
            <v/>
          </cell>
          <cell r="D2185" t="str">
            <v/>
          </cell>
          <cell r="E2185" t="str">
            <v/>
          </cell>
          <cell r="F2185" t="str">
            <v/>
          </cell>
          <cell r="G2185" t="str">
            <v/>
          </cell>
          <cell r="H2185" t="str">
            <v/>
          </cell>
        </row>
        <row r="2186">
          <cell r="A2186" t="str">
            <v/>
          </cell>
          <cell r="B2186" t="str">
            <v/>
          </cell>
          <cell r="C2186" t="str">
            <v/>
          </cell>
          <cell r="D2186" t="str">
            <v/>
          </cell>
          <cell r="E2186" t="str">
            <v/>
          </cell>
          <cell r="F2186" t="str">
            <v/>
          </cell>
          <cell r="G2186" t="str">
            <v/>
          </cell>
          <cell r="H2186" t="str">
            <v/>
          </cell>
        </row>
        <row r="2187">
          <cell r="A2187" t="str">
            <v/>
          </cell>
          <cell r="B2187" t="str">
            <v/>
          </cell>
          <cell r="C2187" t="str">
            <v/>
          </cell>
          <cell r="D2187" t="str">
            <v/>
          </cell>
          <cell r="E2187" t="str">
            <v/>
          </cell>
          <cell r="F2187" t="str">
            <v/>
          </cell>
          <cell r="G2187" t="str">
            <v/>
          </cell>
          <cell r="H2187" t="str">
            <v/>
          </cell>
        </row>
        <row r="2188">
          <cell r="A2188" t="str">
            <v/>
          </cell>
          <cell r="B2188" t="str">
            <v/>
          </cell>
          <cell r="C2188" t="str">
            <v/>
          </cell>
          <cell r="D2188" t="str">
            <v/>
          </cell>
          <cell r="E2188" t="str">
            <v/>
          </cell>
          <cell r="F2188" t="str">
            <v/>
          </cell>
          <cell r="G2188" t="str">
            <v/>
          </cell>
          <cell r="H2188" t="str">
            <v/>
          </cell>
        </row>
        <row r="2189">
          <cell r="A2189" t="str">
            <v/>
          </cell>
          <cell r="B2189" t="str">
            <v/>
          </cell>
          <cell r="C2189" t="str">
            <v/>
          </cell>
          <cell r="D2189" t="str">
            <v/>
          </cell>
          <cell r="E2189" t="str">
            <v/>
          </cell>
          <cell r="F2189" t="str">
            <v/>
          </cell>
          <cell r="G2189" t="str">
            <v/>
          </cell>
          <cell r="H2189" t="str">
            <v/>
          </cell>
        </row>
        <row r="2190">
          <cell r="A2190" t="str">
            <v/>
          </cell>
          <cell r="B2190" t="str">
            <v/>
          </cell>
          <cell r="C2190" t="str">
            <v/>
          </cell>
          <cell r="D2190" t="str">
            <v/>
          </cell>
          <cell r="E2190" t="str">
            <v/>
          </cell>
          <cell r="F2190" t="str">
            <v/>
          </cell>
          <cell r="G2190" t="str">
            <v/>
          </cell>
          <cell r="H2190" t="str">
            <v/>
          </cell>
        </row>
        <row r="2191">
          <cell r="A2191" t="str">
            <v/>
          </cell>
          <cell r="B2191" t="str">
            <v/>
          </cell>
          <cell r="C2191" t="str">
            <v/>
          </cell>
          <cell r="D2191" t="str">
            <v/>
          </cell>
          <cell r="E2191" t="str">
            <v/>
          </cell>
          <cell r="F2191" t="str">
            <v/>
          </cell>
          <cell r="G2191" t="str">
            <v/>
          </cell>
          <cell r="H2191" t="str">
            <v/>
          </cell>
        </row>
        <row r="2192">
          <cell r="A2192" t="str">
            <v/>
          </cell>
          <cell r="B2192" t="str">
            <v/>
          </cell>
          <cell r="C2192" t="str">
            <v/>
          </cell>
          <cell r="D2192" t="str">
            <v/>
          </cell>
          <cell r="E2192" t="str">
            <v/>
          </cell>
          <cell r="F2192" t="str">
            <v/>
          </cell>
          <cell r="G2192" t="str">
            <v/>
          </cell>
          <cell r="H2192" t="str">
            <v/>
          </cell>
        </row>
        <row r="2193">
          <cell r="A2193" t="str">
            <v/>
          </cell>
          <cell r="B2193" t="str">
            <v/>
          </cell>
          <cell r="C2193" t="str">
            <v/>
          </cell>
          <cell r="D2193" t="str">
            <v/>
          </cell>
          <cell r="E2193" t="str">
            <v/>
          </cell>
          <cell r="F2193" t="str">
            <v/>
          </cell>
          <cell r="G2193" t="str">
            <v/>
          </cell>
          <cell r="H2193" t="str">
            <v/>
          </cell>
        </row>
        <row r="2194">
          <cell r="A2194" t="str">
            <v/>
          </cell>
          <cell r="B2194" t="str">
            <v/>
          </cell>
          <cell r="C2194" t="str">
            <v/>
          </cell>
          <cell r="D2194" t="str">
            <v/>
          </cell>
          <cell r="E2194" t="str">
            <v/>
          </cell>
          <cell r="F2194" t="str">
            <v/>
          </cell>
          <cell r="G2194" t="str">
            <v/>
          </cell>
          <cell r="H2194" t="str">
            <v/>
          </cell>
        </row>
        <row r="2195">
          <cell r="A2195" t="str">
            <v/>
          </cell>
          <cell r="B2195" t="str">
            <v/>
          </cell>
          <cell r="C2195" t="str">
            <v/>
          </cell>
          <cell r="D2195" t="str">
            <v/>
          </cell>
          <cell r="E2195" t="str">
            <v/>
          </cell>
          <cell r="F2195" t="str">
            <v/>
          </cell>
          <cell r="G2195" t="str">
            <v/>
          </cell>
          <cell r="H2195" t="str">
            <v/>
          </cell>
        </row>
        <row r="2196">
          <cell r="A2196" t="str">
            <v/>
          </cell>
          <cell r="B2196" t="str">
            <v/>
          </cell>
          <cell r="C2196" t="str">
            <v/>
          </cell>
          <cell r="D2196" t="str">
            <v/>
          </cell>
          <cell r="E2196" t="str">
            <v/>
          </cell>
          <cell r="F2196" t="str">
            <v/>
          </cell>
          <cell r="G2196" t="str">
            <v/>
          </cell>
          <cell r="H2196" t="str">
            <v/>
          </cell>
        </row>
        <row r="2197">
          <cell r="A2197" t="str">
            <v/>
          </cell>
          <cell r="B2197" t="str">
            <v/>
          </cell>
          <cell r="C2197" t="str">
            <v/>
          </cell>
          <cell r="D2197" t="str">
            <v/>
          </cell>
          <cell r="E2197" t="str">
            <v/>
          </cell>
          <cell r="F2197" t="str">
            <v/>
          </cell>
          <cell r="G2197" t="str">
            <v/>
          </cell>
          <cell r="H2197" t="str">
            <v/>
          </cell>
        </row>
        <row r="2198">
          <cell r="A2198" t="str">
            <v/>
          </cell>
          <cell r="B2198" t="str">
            <v/>
          </cell>
          <cell r="C2198" t="str">
            <v/>
          </cell>
          <cell r="D2198" t="str">
            <v/>
          </cell>
          <cell r="E2198" t="str">
            <v/>
          </cell>
          <cell r="F2198" t="str">
            <v/>
          </cell>
          <cell r="G2198" t="str">
            <v/>
          </cell>
          <cell r="H2198" t="str">
            <v/>
          </cell>
        </row>
        <row r="2199">
          <cell r="A2199" t="str">
            <v/>
          </cell>
          <cell r="B2199" t="str">
            <v/>
          </cell>
          <cell r="C2199" t="str">
            <v/>
          </cell>
          <cell r="D2199" t="str">
            <v/>
          </cell>
          <cell r="E2199" t="str">
            <v/>
          </cell>
          <cell r="F2199" t="str">
            <v/>
          </cell>
          <cell r="G2199" t="str">
            <v/>
          </cell>
          <cell r="H2199" t="str">
            <v/>
          </cell>
        </row>
        <row r="2200">
          <cell r="A2200" t="str">
            <v/>
          </cell>
          <cell r="B2200" t="str">
            <v/>
          </cell>
          <cell r="C2200" t="str">
            <v/>
          </cell>
          <cell r="D2200" t="str">
            <v/>
          </cell>
          <cell r="E2200" t="str">
            <v/>
          </cell>
          <cell r="F2200" t="str">
            <v/>
          </cell>
          <cell r="G2200" t="str">
            <v/>
          </cell>
          <cell r="H2200" t="str">
            <v/>
          </cell>
        </row>
        <row r="2201">
          <cell r="A2201" t="str">
            <v/>
          </cell>
          <cell r="B2201" t="str">
            <v/>
          </cell>
          <cell r="C2201" t="str">
            <v/>
          </cell>
          <cell r="D2201" t="str">
            <v/>
          </cell>
          <cell r="E2201" t="str">
            <v/>
          </cell>
          <cell r="F2201" t="str">
            <v/>
          </cell>
          <cell r="G2201" t="str">
            <v/>
          </cell>
          <cell r="H2201" t="str">
            <v/>
          </cell>
        </row>
        <row r="2202">
          <cell r="A2202" t="str">
            <v/>
          </cell>
          <cell r="B2202" t="str">
            <v/>
          </cell>
          <cell r="C2202" t="str">
            <v/>
          </cell>
          <cell r="D2202" t="str">
            <v/>
          </cell>
          <cell r="E2202" t="str">
            <v/>
          </cell>
          <cell r="F2202" t="str">
            <v/>
          </cell>
          <cell r="G2202" t="str">
            <v/>
          </cell>
          <cell r="H2202" t="str">
            <v/>
          </cell>
        </row>
        <row r="2203">
          <cell r="A2203" t="str">
            <v/>
          </cell>
          <cell r="B2203" t="str">
            <v/>
          </cell>
          <cell r="C2203" t="str">
            <v/>
          </cell>
          <cell r="D2203" t="str">
            <v/>
          </cell>
          <cell r="E2203" t="str">
            <v/>
          </cell>
          <cell r="F2203" t="str">
            <v/>
          </cell>
          <cell r="G2203" t="str">
            <v/>
          </cell>
          <cell r="H2203" t="str">
            <v/>
          </cell>
        </row>
        <row r="2204">
          <cell r="A2204" t="str">
            <v/>
          </cell>
          <cell r="B2204" t="str">
            <v/>
          </cell>
          <cell r="C2204" t="str">
            <v/>
          </cell>
          <cell r="D2204" t="str">
            <v/>
          </cell>
          <cell r="E2204" t="str">
            <v/>
          </cell>
          <cell r="F2204" t="str">
            <v/>
          </cell>
          <cell r="G2204" t="str">
            <v/>
          </cell>
          <cell r="H2204" t="str">
            <v/>
          </cell>
        </row>
        <row r="2205">
          <cell r="A2205" t="str">
            <v/>
          </cell>
          <cell r="B2205" t="str">
            <v/>
          </cell>
          <cell r="C2205" t="str">
            <v/>
          </cell>
          <cell r="D2205" t="str">
            <v/>
          </cell>
          <cell r="E2205" t="str">
            <v/>
          </cell>
          <cell r="F2205" t="str">
            <v/>
          </cell>
          <cell r="G2205" t="str">
            <v/>
          </cell>
          <cell r="H2205" t="str">
            <v/>
          </cell>
        </row>
        <row r="2206">
          <cell r="A2206" t="str">
            <v/>
          </cell>
          <cell r="B2206" t="str">
            <v/>
          </cell>
          <cell r="C2206" t="str">
            <v/>
          </cell>
          <cell r="D2206" t="str">
            <v/>
          </cell>
          <cell r="E2206" t="str">
            <v/>
          </cell>
          <cell r="F2206" t="str">
            <v/>
          </cell>
          <cell r="G2206" t="str">
            <v/>
          </cell>
          <cell r="H2206" t="str">
            <v/>
          </cell>
        </row>
        <row r="2207">
          <cell r="A2207" t="str">
            <v/>
          </cell>
          <cell r="B2207" t="str">
            <v/>
          </cell>
          <cell r="C2207" t="str">
            <v/>
          </cell>
          <cell r="D2207" t="str">
            <v/>
          </cell>
          <cell r="E2207" t="str">
            <v/>
          </cell>
          <cell r="F2207" t="str">
            <v/>
          </cell>
          <cell r="G2207" t="str">
            <v/>
          </cell>
          <cell r="H2207" t="str">
            <v/>
          </cell>
        </row>
        <row r="2208">
          <cell r="A2208" t="str">
            <v/>
          </cell>
          <cell r="B2208" t="str">
            <v/>
          </cell>
          <cell r="C2208" t="str">
            <v/>
          </cell>
          <cell r="D2208" t="str">
            <v/>
          </cell>
          <cell r="E2208" t="str">
            <v/>
          </cell>
          <cell r="F2208" t="str">
            <v/>
          </cell>
          <cell r="G2208" t="str">
            <v/>
          </cell>
          <cell r="H2208" t="str">
            <v/>
          </cell>
        </row>
        <row r="2209">
          <cell r="A2209" t="str">
            <v/>
          </cell>
          <cell r="B2209" t="str">
            <v/>
          </cell>
          <cell r="C2209" t="str">
            <v/>
          </cell>
          <cell r="D2209" t="str">
            <v/>
          </cell>
          <cell r="E2209" t="str">
            <v/>
          </cell>
          <cell r="F2209" t="str">
            <v/>
          </cell>
          <cell r="G2209" t="str">
            <v/>
          </cell>
          <cell r="H2209" t="str">
            <v/>
          </cell>
        </row>
        <row r="2210">
          <cell r="A2210" t="str">
            <v/>
          </cell>
          <cell r="B2210" t="str">
            <v/>
          </cell>
          <cell r="C2210" t="str">
            <v/>
          </cell>
          <cell r="D2210" t="str">
            <v/>
          </cell>
          <cell r="E2210" t="str">
            <v/>
          </cell>
          <cell r="F2210" t="str">
            <v/>
          </cell>
          <cell r="G2210" t="str">
            <v/>
          </cell>
          <cell r="H2210" t="str">
            <v/>
          </cell>
        </row>
        <row r="2211">
          <cell r="A2211" t="str">
            <v/>
          </cell>
          <cell r="B2211" t="str">
            <v/>
          </cell>
          <cell r="C2211" t="str">
            <v/>
          </cell>
          <cell r="D2211" t="str">
            <v/>
          </cell>
          <cell r="E2211" t="str">
            <v/>
          </cell>
          <cell r="F2211" t="str">
            <v/>
          </cell>
          <cell r="G2211" t="str">
            <v/>
          </cell>
          <cell r="H2211" t="str">
            <v/>
          </cell>
        </row>
        <row r="2212">
          <cell r="A2212" t="str">
            <v/>
          </cell>
          <cell r="B2212" t="str">
            <v/>
          </cell>
          <cell r="C2212" t="str">
            <v/>
          </cell>
          <cell r="D2212" t="str">
            <v/>
          </cell>
          <cell r="E2212" t="str">
            <v/>
          </cell>
          <cell r="F2212" t="str">
            <v/>
          </cell>
          <cell r="G2212" t="str">
            <v/>
          </cell>
          <cell r="H2212" t="str">
            <v/>
          </cell>
        </row>
        <row r="2213">
          <cell r="A2213" t="str">
            <v/>
          </cell>
          <cell r="B2213" t="str">
            <v/>
          </cell>
          <cell r="C2213" t="str">
            <v/>
          </cell>
          <cell r="D2213" t="str">
            <v/>
          </cell>
          <cell r="E2213" t="str">
            <v/>
          </cell>
          <cell r="F2213" t="str">
            <v/>
          </cell>
          <cell r="G2213" t="str">
            <v/>
          </cell>
          <cell r="H2213" t="str">
            <v/>
          </cell>
        </row>
        <row r="2214">
          <cell r="A2214" t="str">
            <v/>
          </cell>
          <cell r="B2214" t="str">
            <v/>
          </cell>
          <cell r="C2214" t="str">
            <v/>
          </cell>
          <cell r="D2214" t="str">
            <v/>
          </cell>
          <cell r="E2214" t="str">
            <v/>
          </cell>
          <cell r="F2214" t="str">
            <v/>
          </cell>
          <cell r="G2214" t="str">
            <v/>
          </cell>
          <cell r="H2214" t="str">
            <v/>
          </cell>
        </row>
        <row r="2215">
          <cell r="A2215" t="str">
            <v/>
          </cell>
          <cell r="B2215" t="str">
            <v/>
          </cell>
          <cell r="C2215" t="str">
            <v/>
          </cell>
          <cell r="D2215" t="str">
            <v/>
          </cell>
          <cell r="E2215" t="str">
            <v/>
          </cell>
          <cell r="F2215" t="str">
            <v/>
          </cell>
          <cell r="G2215" t="str">
            <v/>
          </cell>
          <cell r="H2215" t="str">
            <v/>
          </cell>
        </row>
        <row r="2216">
          <cell r="A2216" t="str">
            <v/>
          </cell>
          <cell r="B2216" t="str">
            <v/>
          </cell>
          <cell r="C2216" t="str">
            <v/>
          </cell>
          <cell r="D2216" t="str">
            <v/>
          </cell>
          <cell r="E2216" t="str">
            <v/>
          </cell>
          <cell r="F2216" t="str">
            <v/>
          </cell>
          <cell r="G2216" t="str">
            <v/>
          </cell>
          <cell r="H2216" t="str">
            <v/>
          </cell>
        </row>
        <row r="2217">
          <cell r="A2217" t="str">
            <v/>
          </cell>
          <cell r="B2217" t="str">
            <v/>
          </cell>
          <cell r="C2217" t="str">
            <v/>
          </cell>
          <cell r="D2217" t="str">
            <v/>
          </cell>
          <cell r="E2217" t="str">
            <v/>
          </cell>
          <cell r="F2217" t="str">
            <v/>
          </cell>
          <cell r="G2217" t="str">
            <v/>
          </cell>
          <cell r="H2217" t="str">
            <v/>
          </cell>
        </row>
        <row r="2218">
          <cell r="A2218" t="str">
            <v/>
          </cell>
          <cell r="B2218" t="str">
            <v/>
          </cell>
          <cell r="C2218" t="str">
            <v/>
          </cell>
          <cell r="D2218" t="str">
            <v/>
          </cell>
          <cell r="E2218" t="str">
            <v/>
          </cell>
          <cell r="F2218" t="str">
            <v/>
          </cell>
          <cell r="G2218" t="str">
            <v/>
          </cell>
          <cell r="H2218" t="str">
            <v/>
          </cell>
        </row>
        <row r="2219">
          <cell r="A2219" t="str">
            <v/>
          </cell>
          <cell r="B2219" t="str">
            <v/>
          </cell>
          <cell r="C2219" t="str">
            <v/>
          </cell>
          <cell r="D2219" t="str">
            <v/>
          </cell>
          <cell r="E2219" t="str">
            <v/>
          </cell>
          <cell r="F2219" t="str">
            <v/>
          </cell>
          <cell r="G2219" t="str">
            <v/>
          </cell>
          <cell r="H2219" t="str">
            <v/>
          </cell>
        </row>
        <row r="2220">
          <cell r="A2220" t="str">
            <v/>
          </cell>
          <cell r="B2220" t="str">
            <v/>
          </cell>
          <cell r="C2220" t="str">
            <v/>
          </cell>
          <cell r="D2220" t="str">
            <v/>
          </cell>
          <cell r="E2220" t="str">
            <v/>
          </cell>
          <cell r="F2220" t="str">
            <v/>
          </cell>
          <cell r="G2220" t="str">
            <v/>
          </cell>
          <cell r="H2220" t="str">
            <v/>
          </cell>
        </row>
        <row r="2221">
          <cell r="A2221" t="str">
            <v/>
          </cell>
          <cell r="B2221" t="str">
            <v/>
          </cell>
          <cell r="C2221" t="str">
            <v/>
          </cell>
          <cell r="D2221" t="str">
            <v/>
          </cell>
          <cell r="E2221" t="str">
            <v/>
          </cell>
          <cell r="F2221" t="str">
            <v/>
          </cell>
          <cell r="G2221" t="str">
            <v/>
          </cell>
          <cell r="H2221" t="str">
            <v/>
          </cell>
        </row>
        <row r="2222">
          <cell r="A2222" t="str">
            <v/>
          </cell>
          <cell r="B2222" t="str">
            <v/>
          </cell>
          <cell r="C2222" t="str">
            <v/>
          </cell>
          <cell r="D2222" t="str">
            <v/>
          </cell>
          <cell r="E2222" t="str">
            <v/>
          </cell>
          <cell r="F2222" t="str">
            <v/>
          </cell>
          <cell r="G2222" t="str">
            <v/>
          </cell>
          <cell r="H2222" t="str">
            <v/>
          </cell>
        </row>
        <row r="2223">
          <cell r="A2223" t="str">
            <v/>
          </cell>
          <cell r="B2223" t="str">
            <v/>
          </cell>
          <cell r="C2223" t="str">
            <v/>
          </cell>
          <cell r="D2223" t="str">
            <v/>
          </cell>
          <cell r="E2223" t="str">
            <v/>
          </cell>
          <cell r="F2223" t="str">
            <v/>
          </cell>
          <cell r="G2223" t="str">
            <v/>
          </cell>
          <cell r="H2223" t="str">
            <v/>
          </cell>
        </row>
        <row r="2224">
          <cell r="A2224" t="str">
            <v/>
          </cell>
          <cell r="B2224" t="str">
            <v/>
          </cell>
          <cell r="C2224" t="str">
            <v/>
          </cell>
          <cell r="D2224" t="str">
            <v/>
          </cell>
          <cell r="E2224" t="str">
            <v/>
          </cell>
          <cell r="F2224" t="str">
            <v/>
          </cell>
          <cell r="G2224" t="str">
            <v/>
          </cell>
          <cell r="H2224" t="str">
            <v/>
          </cell>
        </row>
        <row r="2225">
          <cell r="A2225" t="str">
            <v/>
          </cell>
          <cell r="B2225" t="str">
            <v/>
          </cell>
          <cell r="C2225" t="str">
            <v/>
          </cell>
          <cell r="D2225" t="str">
            <v/>
          </cell>
          <cell r="E2225" t="str">
            <v/>
          </cell>
          <cell r="F2225" t="str">
            <v/>
          </cell>
          <cell r="G2225" t="str">
            <v/>
          </cell>
          <cell r="H2225" t="str">
            <v/>
          </cell>
        </row>
        <row r="2226">
          <cell r="A2226" t="str">
            <v/>
          </cell>
          <cell r="B2226" t="str">
            <v/>
          </cell>
          <cell r="C2226" t="str">
            <v/>
          </cell>
          <cell r="D2226" t="str">
            <v/>
          </cell>
          <cell r="E2226" t="str">
            <v/>
          </cell>
          <cell r="F2226" t="str">
            <v/>
          </cell>
          <cell r="G2226" t="str">
            <v/>
          </cell>
          <cell r="H2226" t="str">
            <v/>
          </cell>
        </row>
        <row r="2227">
          <cell r="A2227" t="str">
            <v/>
          </cell>
          <cell r="B2227" t="str">
            <v/>
          </cell>
          <cell r="C2227" t="str">
            <v/>
          </cell>
          <cell r="D2227" t="str">
            <v/>
          </cell>
          <cell r="E2227" t="str">
            <v/>
          </cell>
          <cell r="F2227" t="str">
            <v/>
          </cell>
          <cell r="G2227" t="str">
            <v/>
          </cell>
          <cell r="H2227" t="str">
            <v/>
          </cell>
        </row>
        <row r="2228">
          <cell r="A2228" t="str">
            <v/>
          </cell>
          <cell r="B2228" t="str">
            <v/>
          </cell>
          <cell r="C2228" t="str">
            <v/>
          </cell>
          <cell r="D2228" t="str">
            <v/>
          </cell>
          <cell r="E2228" t="str">
            <v/>
          </cell>
          <cell r="F2228" t="str">
            <v/>
          </cell>
          <cell r="G2228" t="str">
            <v/>
          </cell>
          <cell r="H2228" t="str">
            <v/>
          </cell>
        </row>
        <row r="2229">
          <cell r="A2229" t="str">
            <v/>
          </cell>
          <cell r="B2229" t="str">
            <v/>
          </cell>
          <cell r="C2229" t="str">
            <v/>
          </cell>
          <cell r="D2229" t="str">
            <v/>
          </cell>
          <cell r="E2229" t="str">
            <v/>
          </cell>
          <cell r="F2229" t="str">
            <v/>
          </cell>
          <cell r="G2229" t="str">
            <v/>
          </cell>
          <cell r="H2229" t="str">
            <v/>
          </cell>
        </row>
        <row r="2230">
          <cell r="A2230" t="str">
            <v/>
          </cell>
          <cell r="B2230" t="str">
            <v/>
          </cell>
          <cell r="C2230" t="str">
            <v/>
          </cell>
          <cell r="D2230" t="str">
            <v/>
          </cell>
          <cell r="E2230" t="str">
            <v/>
          </cell>
          <cell r="F2230" t="str">
            <v/>
          </cell>
          <cell r="G2230" t="str">
            <v/>
          </cell>
          <cell r="H2230" t="str">
            <v/>
          </cell>
        </row>
        <row r="2231">
          <cell r="A2231" t="str">
            <v/>
          </cell>
          <cell r="B2231" t="str">
            <v/>
          </cell>
          <cell r="C2231" t="str">
            <v/>
          </cell>
          <cell r="D2231" t="str">
            <v/>
          </cell>
          <cell r="E2231" t="str">
            <v/>
          </cell>
          <cell r="F2231" t="str">
            <v/>
          </cell>
          <cell r="G2231" t="str">
            <v/>
          </cell>
          <cell r="H2231" t="str">
            <v/>
          </cell>
        </row>
        <row r="2232">
          <cell r="A2232" t="str">
            <v/>
          </cell>
          <cell r="B2232" t="str">
            <v/>
          </cell>
          <cell r="C2232" t="str">
            <v/>
          </cell>
          <cell r="D2232" t="str">
            <v/>
          </cell>
          <cell r="E2232" t="str">
            <v/>
          </cell>
          <cell r="F2232" t="str">
            <v/>
          </cell>
          <cell r="G2232" t="str">
            <v/>
          </cell>
          <cell r="H2232" t="str">
            <v/>
          </cell>
        </row>
        <row r="2233">
          <cell r="A2233" t="str">
            <v/>
          </cell>
          <cell r="B2233" t="str">
            <v/>
          </cell>
          <cell r="C2233" t="str">
            <v/>
          </cell>
          <cell r="D2233" t="str">
            <v/>
          </cell>
          <cell r="E2233" t="str">
            <v/>
          </cell>
          <cell r="F2233" t="str">
            <v/>
          </cell>
          <cell r="G2233" t="str">
            <v/>
          </cell>
          <cell r="H2233" t="str">
            <v/>
          </cell>
        </row>
        <row r="2234">
          <cell r="A2234" t="str">
            <v/>
          </cell>
          <cell r="B2234" t="str">
            <v/>
          </cell>
          <cell r="C2234" t="str">
            <v/>
          </cell>
          <cell r="D2234" t="str">
            <v/>
          </cell>
          <cell r="E2234" t="str">
            <v/>
          </cell>
          <cell r="F2234" t="str">
            <v/>
          </cell>
          <cell r="G2234" t="str">
            <v/>
          </cell>
          <cell r="H2234" t="str">
            <v/>
          </cell>
        </row>
        <row r="2235">
          <cell r="A2235" t="str">
            <v/>
          </cell>
          <cell r="B2235" t="str">
            <v/>
          </cell>
          <cell r="C2235" t="str">
            <v/>
          </cell>
          <cell r="D2235" t="str">
            <v/>
          </cell>
          <cell r="E2235" t="str">
            <v/>
          </cell>
          <cell r="F2235" t="str">
            <v/>
          </cell>
          <cell r="G2235" t="str">
            <v/>
          </cell>
          <cell r="H2235" t="str">
            <v/>
          </cell>
        </row>
        <row r="2236">
          <cell r="A2236" t="str">
            <v/>
          </cell>
          <cell r="B2236" t="str">
            <v/>
          </cell>
          <cell r="C2236" t="str">
            <v/>
          </cell>
          <cell r="D2236" t="str">
            <v/>
          </cell>
          <cell r="E2236" t="str">
            <v/>
          </cell>
          <cell r="F2236" t="str">
            <v/>
          </cell>
          <cell r="G2236" t="str">
            <v/>
          </cell>
          <cell r="H2236" t="str">
            <v/>
          </cell>
        </row>
        <row r="2237">
          <cell r="A2237" t="str">
            <v/>
          </cell>
          <cell r="B2237" t="str">
            <v/>
          </cell>
          <cell r="C2237" t="str">
            <v/>
          </cell>
          <cell r="D2237" t="str">
            <v/>
          </cell>
          <cell r="E2237" t="str">
            <v/>
          </cell>
          <cell r="F2237" t="str">
            <v/>
          </cell>
          <cell r="G2237" t="str">
            <v/>
          </cell>
          <cell r="H2237" t="str">
            <v/>
          </cell>
        </row>
        <row r="2238">
          <cell r="A2238" t="str">
            <v/>
          </cell>
          <cell r="B2238" t="str">
            <v/>
          </cell>
          <cell r="C2238" t="str">
            <v/>
          </cell>
          <cell r="D2238" t="str">
            <v/>
          </cell>
          <cell r="E2238" t="str">
            <v/>
          </cell>
          <cell r="F2238" t="str">
            <v/>
          </cell>
          <cell r="G2238" t="str">
            <v/>
          </cell>
          <cell r="H2238" t="str">
            <v/>
          </cell>
        </row>
        <row r="2239">
          <cell r="A2239" t="str">
            <v/>
          </cell>
          <cell r="B2239" t="str">
            <v/>
          </cell>
          <cell r="C2239" t="str">
            <v/>
          </cell>
          <cell r="D2239" t="str">
            <v/>
          </cell>
          <cell r="E2239" t="str">
            <v/>
          </cell>
          <cell r="F2239" t="str">
            <v/>
          </cell>
          <cell r="G2239" t="str">
            <v/>
          </cell>
          <cell r="H2239" t="str">
            <v/>
          </cell>
        </row>
        <row r="2240">
          <cell r="A2240" t="str">
            <v/>
          </cell>
          <cell r="B2240" t="str">
            <v/>
          </cell>
          <cell r="C2240" t="str">
            <v/>
          </cell>
          <cell r="D2240" t="str">
            <v/>
          </cell>
          <cell r="E2240" t="str">
            <v/>
          </cell>
          <cell r="F2240" t="str">
            <v/>
          </cell>
          <cell r="G2240" t="str">
            <v/>
          </cell>
          <cell r="H2240" t="str">
            <v/>
          </cell>
        </row>
        <row r="2241">
          <cell r="A2241" t="str">
            <v/>
          </cell>
          <cell r="B2241" t="str">
            <v/>
          </cell>
          <cell r="C2241" t="str">
            <v/>
          </cell>
          <cell r="D2241" t="str">
            <v/>
          </cell>
          <cell r="E2241" t="str">
            <v/>
          </cell>
          <cell r="F2241" t="str">
            <v/>
          </cell>
          <cell r="G2241" t="str">
            <v/>
          </cell>
          <cell r="H2241" t="str">
            <v/>
          </cell>
        </row>
        <row r="2242">
          <cell r="A2242" t="str">
            <v/>
          </cell>
          <cell r="B2242" t="str">
            <v/>
          </cell>
          <cell r="C2242" t="str">
            <v/>
          </cell>
          <cell r="D2242" t="str">
            <v/>
          </cell>
          <cell r="E2242" t="str">
            <v/>
          </cell>
          <cell r="F2242" t="str">
            <v/>
          </cell>
          <cell r="G2242" t="str">
            <v/>
          </cell>
          <cell r="H2242" t="str">
            <v/>
          </cell>
        </row>
        <row r="2243">
          <cell r="A2243" t="str">
            <v/>
          </cell>
          <cell r="B2243" t="str">
            <v/>
          </cell>
          <cell r="C2243" t="str">
            <v/>
          </cell>
          <cell r="D2243" t="str">
            <v/>
          </cell>
          <cell r="E2243" t="str">
            <v/>
          </cell>
          <cell r="F2243" t="str">
            <v/>
          </cell>
          <cell r="G2243" t="str">
            <v/>
          </cell>
          <cell r="H2243" t="str">
            <v/>
          </cell>
        </row>
        <row r="2244">
          <cell r="A2244" t="str">
            <v/>
          </cell>
          <cell r="B2244" t="str">
            <v/>
          </cell>
          <cell r="C2244" t="str">
            <v/>
          </cell>
          <cell r="D2244" t="str">
            <v/>
          </cell>
          <cell r="E2244" t="str">
            <v/>
          </cell>
          <cell r="F2244" t="str">
            <v/>
          </cell>
          <cell r="G2244" t="str">
            <v/>
          </cell>
          <cell r="H2244" t="str">
            <v/>
          </cell>
        </row>
        <row r="2245">
          <cell r="A2245" t="str">
            <v/>
          </cell>
          <cell r="B2245" t="str">
            <v/>
          </cell>
          <cell r="C2245" t="str">
            <v/>
          </cell>
          <cell r="D2245" t="str">
            <v/>
          </cell>
          <cell r="E2245" t="str">
            <v/>
          </cell>
          <cell r="F2245" t="str">
            <v/>
          </cell>
          <cell r="G2245" t="str">
            <v/>
          </cell>
          <cell r="H2245" t="str">
            <v/>
          </cell>
        </row>
        <row r="2246">
          <cell r="A2246" t="str">
            <v/>
          </cell>
          <cell r="B2246" t="str">
            <v/>
          </cell>
          <cell r="C2246" t="str">
            <v/>
          </cell>
          <cell r="D2246" t="str">
            <v/>
          </cell>
          <cell r="E2246" t="str">
            <v/>
          </cell>
          <cell r="F2246" t="str">
            <v/>
          </cell>
          <cell r="G2246" t="str">
            <v/>
          </cell>
          <cell r="H2246" t="str">
            <v/>
          </cell>
        </row>
        <row r="2247">
          <cell r="A2247" t="str">
            <v/>
          </cell>
          <cell r="B2247" t="str">
            <v/>
          </cell>
          <cell r="C2247" t="str">
            <v/>
          </cell>
          <cell r="D2247" t="str">
            <v/>
          </cell>
          <cell r="E2247" t="str">
            <v/>
          </cell>
          <cell r="F2247" t="str">
            <v/>
          </cell>
          <cell r="G2247" t="str">
            <v/>
          </cell>
          <cell r="H2247" t="str">
            <v/>
          </cell>
        </row>
        <row r="2248">
          <cell r="A2248" t="str">
            <v/>
          </cell>
          <cell r="B2248" t="str">
            <v/>
          </cell>
          <cell r="C2248" t="str">
            <v/>
          </cell>
          <cell r="D2248" t="str">
            <v/>
          </cell>
          <cell r="E2248" t="str">
            <v/>
          </cell>
          <cell r="F2248" t="str">
            <v/>
          </cell>
          <cell r="G2248" t="str">
            <v/>
          </cell>
          <cell r="H2248" t="str">
            <v/>
          </cell>
        </row>
        <row r="2249">
          <cell r="A2249" t="str">
            <v/>
          </cell>
          <cell r="B2249" t="str">
            <v/>
          </cell>
          <cell r="C2249" t="str">
            <v/>
          </cell>
          <cell r="D2249" t="str">
            <v/>
          </cell>
          <cell r="E2249" t="str">
            <v/>
          </cell>
          <cell r="F2249" t="str">
            <v/>
          </cell>
          <cell r="G2249" t="str">
            <v/>
          </cell>
          <cell r="H2249" t="str">
            <v/>
          </cell>
        </row>
        <row r="2250">
          <cell r="A2250" t="str">
            <v/>
          </cell>
          <cell r="B2250" t="str">
            <v/>
          </cell>
          <cell r="C2250" t="str">
            <v/>
          </cell>
          <cell r="D2250" t="str">
            <v/>
          </cell>
          <cell r="E2250" t="str">
            <v/>
          </cell>
          <cell r="F2250" t="str">
            <v/>
          </cell>
          <cell r="G2250" t="str">
            <v/>
          </cell>
          <cell r="H2250" t="str">
            <v/>
          </cell>
        </row>
        <row r="2251">
          <cell r="A2251" t="str">
            <v/>
          </cell>
          <cell r="B2251" t="str">
            <v/>
          </cell>
          <cell r="C2251" t="str">
            <v/>
          </cell>
          <cell r="D2251" t="str">
            <v/>
          </cell>
          <cell r="E2251" t="str">
            <v/>
          </cell>
          <cell r="F2251" t="str">
            <v/>
          </cell>
          <cell r="G2251" t="str">
            <v/>
          </cell>
          <cell r="H2251" t="str">
            <v/>
          </cell>
        </row>
        <row r="2252">
          <cell r="A2252" t="str">
            <v/>
          </cell>
          <cell r="B2252" t="str">
            <v/>
          </cell>
          <cell r="C2252" t="str">
            <v/>
          </cell>
          <cell r="D2252" t="str">
            <v/>
          </cell>
          <cell r="E2252" t="str">
            <v/>
          </cell>
          <cell r="F2252" t="str">
            <v/>
          </cell>
          <cell r="G2252" t="str">
            <v/>
          </cell>
          <cell r="H2252" t="str">
            <v/>
          </cell>
        </row>
        <row r="2253">
          <cell r="A2253" t="str">
            <v/>
          </cell>
          <cell r="B2253" t="str">
            <v/>
          </cell>
          <cell r="C2253" t="str">
            <v/>
          </cell>
          <cell r="D2253" t="str">
            <v/>
          </cell>
          <cell r="E2253" t="str">
            <v/>
          </cell>
          <cell r="F2253" t="str">
            <v/>
          </cell>
          <cell r="G2253" t="str">
            <v/>
          </cell>
          <cell r="H2253" t="str">
            <v/>
          </cell>
        </row>
        <row r="2254">
          <cell r="A2254" t="str">
            <v/>
          </cell>
          <cell r="B2254" t="str">
            <v/>
          </cell>
          <cell r="C2254" t="str">
            <v/>
          </cell>
          <cell r="D2254" t="str">
            <v/>
          </cell>
          <cell r="E2254" t="str">
            <v/>
          </cell>
          <cell r="F2254" t="str">
            <v/>
          </cell>
          <cell r="G2254" t="str">
            <v/>
          </cell>
          <cell r="H2254" t="str">
            <v/>
          </cell>
        </row>
        <row r="2255">
          <cell r="A2255" t="str">
            <v/>
          </cell>
          <cell r="B2255" t="str">
            <v/>
          </cell>
          <cell r="C2255" t="str">
            <v/>
          </cell>
          <cell r="D2255" t="str">
            <v/>
          </cell>
          <cell r="E2255" t="str">
            <v/>
          </cell>
          <cell r="F2255" t="str">
            <v/>
          </cell>
          <cell r="G2255" t="str">
            <v/>
          </cell>
          <cell r="H2255" t="str">
            <v/>
          </cell>
        </row>
        <row r="2256">
          <cell r="A2256" t="str">
            <v/>
          </cell>
          <cell r="B2256" t="str">
            <v/>
          </cell>
          <cell r="C2256" t="str">
            <v/>
          </cell>
          <cell r="D2256" t="str">
            <v/>
          </cell>
          <cell r="E2256" t="str">
            <v/>
          </cell>
          <cell r="F2256" t="str">
            <v/>
          </cell>
          <cell r="G2256" t="str">
            <v/>
          </cell>
          <cell r="H2256" t="str">
            <v/>
          </cell>
        </row>
        <row r="2257">
          <cell r="A2257" t="str">
            <v/>
          </cell>
          <cell r="B2257" t="str">
            <v/>
          </cell>
          <cell r="C2257" t="str">
            <v/>
          </cell>
          <cell r="D2257" t="str">
            <v/>
          </cell>
          <cell r="E2257" t="str">
            <v/>
          </cell>
          <cell r="F2257" t="str">
            <v/>
          </cell>
          <cell r="G2257" t="str">
            <v/>
          </cell>
          <cell r="H2257" t="str">
            <v/>
          </cell>
        </row>
        <row r="2258">
          <cell r="A2258" t="str">
            <v/>
          </cell>
          <cell r="B2258" t="str">
            <v/>
          </cell>
          <cell r="C2258" t="str">
            <v/>
          </cell>
          <cell r="D2258" t="str">
            <v/>
          </cell>
          <cell r="E2258" t="str">
            <v/>
          </cell>
          <cell r="F2258" t="str">
            <v/>
          </cell>
          <cell r="G2258" t="str">
            <v/>
          </cell>
          <cell r="H2258" t="str">
            <v/>
          </cell>
        </row>
        <row r="2259">
          <cell r="A2259" t="str">
            <v/>
          </cell>
          <cell r="B2259" t="str">
            <v/>
          </cell>
          <cell r="C2259" t="str">
            <v/>
          </cell>
          <cell r="D2259" t="str">
            <v/>
          </cell>
          <cell r="E2259" t="str">
            <v/>
          </cell>
          <cell r="F2259" t="str">
            <v/>
          </cell>
          <cell r="G2259" t="str">
            <v/>
          </cell>
          <cell r="H2259" t="str">
            <v/>
          </cell>
        </row>
        <row r="2260">
          <cell r="A2260" t="str">
            <v/>
          </cell>
          <cell r="B2260" t="str">
            <v/>
          </cell>
          <cell r="C2260" t="str">
            <v/>
          </cell>
          <cell r="D2260" t="str">
            <v/>
          </cell>
          <cell r="E2260" t="str">
            <v/>
          </cell>
          <cell r="F2260" t="str">
            <v/>
          </cell>
          <cell r="G2260" t="str">
            <v/>
          </cell>
          <cell r="H2260" t="str">
            <v/>
          </cell>
        </row>
        <row r="2261">
          <cell r="A2261" t="str">
            <v/>
          </cell>
          <cell r="B2261" t="str">
            <v/>
          </cell>
          <cell r="C2261" t="str">
            <v/>
          </cell>
          <cell r="D2261" t="str">
            <v/>
          </cell>
          <cell r="E2261" t="str">
            <v/>
          </cell>
          <cell r="F2261" t="str">
            <v/>
          </cell>
          <cell r="G2261" t="str">
            <v/>
          </cell>
          <cell r="H2261" t="str">
            <v/>
          </cell>
        </row>
        <row r="2262">
          <cell r="A2262" t="str">
            <v/>
          </cell>
          <cell r="B2262" t="str">
            <v/>
          </cell>
          <cell r="C2262" t="str">
            <v/>
          </cell>
          <cell r="D2262" t="str">
            <v/>
          </cell>
          <cell r="E2262" t="str">
            <v/>
          </cell>
          <cell r="F2262" t="str">
            <v/>
          </cell>
          <cell r="G2262" t="str">
            <v/>
          </cell>
          <cell r="H2262" t="str">
            <v/>
          </cell>
        </row>
        <row r="2263">
          <cell r="A2263" t="str">
            <v/>
          </cell>
          <cell r="B2263" t="str">
            <v/>
          </cell>
          <cell r="C2263" t="str">
            <v/>
          </cell>
          <cell r="D2263" t="str">
            <v/>
          </cell>
          <cell r="E2263" t="str">
            <v/>
          </cell>
          <cell r="F2263" t="str">
            <v/>
          </cell>
          <cell r="G2263" t="str">
            <v/>
          </cell>
          <cell r="H2263" t="str">
            <v/>
          </cell>
        </row>
        <row r="2264">
          <cell r="A2264" t="str">
            <v/>
          </cell>
          <cell r="B2264" t="str">
            <v/>
          </cell>
          <cell r="C2264" t="str">
            <v/>
          </cell>
          <cell r="D2264" t="str">
            <v/>
          </cell>
          <cell r="E2264" t="str">
            <v/>
          </cell>
          <cell r="F2264" t="str">
            <v/>
          </cell>
          <cell r="G2264" t="str">
            <v/>
          </cell>
          <cell r="H2264" t="str">
            <v/>
          </cell>
        </row>
        <row r="2265">
          <cell r="A2265" t="str">
            <v/>
          </cell>
          <cell r="B2265" t="str">
            <v/>
          </cell>
          <cell r="C2265" t="str">
            <v/>
          </cell>
          <cell r="D2265" t="str">
            <v/>
          </cell>
          <cell r="E2265" t="str">
            <v/>
          </cell>
          <cell r="F2265" t="str">
            <v/>
          </cell>
          <cell r="G2265" t="str">
            <v/>
          </cell>
          <cell r="H2265" t="str">
            <v/>
          </cell>
        </row>
        <row r="2266">
          <cell r="A2266" t="str">
            <v/>
          </cell>
          <cell r="B2266" t="str">
            <v/>
          </cell>
          <cell r="C2266" t="str">
            <v/>
          </cell>
          <cell r="D2266" t="str">
            <v/>
          </cell>
          <cell r="E2266" t="str">
            <v/>
          </cell>
          <cell r="F2266" t="str">
            <v/>
          </cell>
          <cell r="G2266" t="str">
            <v/>
          </cell>
          <cell r="H2266" t="str">
            <v/>
          </cell>
        </row>
        <row r="2267">
          <cell r="A2267" t="str">
            <v/>
          </cell>
          <cell r="B2267" t="str">
            <v/>
          </cell>
          <cell r="C2267" t="str">
            <v/>
          </cell>
          <cell r="D2267" t="str">
            <v/>
          </cell>
          <cell r="E2267" t="str">
            <v/>
          </cell>
          <cell r="F2267" t="str">
            <v/>
          </cell>
          <cell r="G2267" t="str">
            <v/>
          </cell>
          <cell r="H2267" t="str">
            <v/>
          </cell>
        </row>
        <row r="2268">
          <cell r="A2268" t="str">
            <v/>
          </cell>
          <cell r="B2268" t="str">
            <v/>
          </cell>
          <cell r="C2268" t="str">
            <v/>
          </cell>
          <cell r="D2268" t="str">
            <v/>
          </cell>
          <cell r="E2268" t="str">
            <v/>
          </cell>
          <cell r="F2268" t="str">
            <v/>
          </cell>
          <cell r="G2268" t="str">
            <v/>
          </cell>
          <cell r="H2268" t="str">
            <v/>
          </cell>
        </row>
        <row r="2269">
          <cell r="A2269" t="str">
            <v/>
          </cell>
          <cell r="B2269" t="str">
            <v/>
          </cell>
          <cell r="C2269" t="str">
            <v/>
          </cell>
          <cell r="D2269" t="str">
            <v/>
          </cell>
          <cell r="E2269" t="str">
            <v/>
          </cell>
          <cell r="F2269" t="str">
            <v/>
          </cell>
          <cell r="G2269" t="str">
            <v/>
          </cell>
          <cell r="H2269" t="str">
            <v/>
          </cell>
        </row>
        <row r="2270">
          <cell r="A2270" t="str">
            <v/>
          </cell>
          <cell r="B2270" t="str">
            <v/>
          </cell>
          <cell r="C2270" t="str">
            <v/>
          </cell>
          <cell r="D2270" t="str">
            <v/>
          </cell>
          <cell r="E2270" t="str">
            <v/>
          </cell>
          <cell r="F2270" t="str">
            <v/>
          </cell>
          <cell r="G2270" t="str">
            <v/>
          </cell>
          <cell r="H2270" t="str">
            <v/>
          </cell>
        </row>
        <row r="2271">
          <cell r="A2271" t="str">
            <v/>
          </cell>
          <cell r="B2271" t="str">
            <v/>
          </cell>
          <cell r="C2271" t="str">
            <v/>
          </cell>
          <cell r="D2271" t="str">
            <v/>
          </cell>
          <cell r="E2271" t="str">
            <v/>
          </cell>
          <cell r="F2271" t="str">
            <v/>
          </cell>
          <cell r="G2271" t="str">
            <v/>
          </cell>
          <cell r="H2271" t="str">
            <v/>
          </cell>
        </row>
        <row r="2272">
          <cell r="A2272" t="str">
            <v/>
          </cell>
          <cell r="B2272" t="str">
            <v/>
          </cell>
          <cell r="C2272" t="str">
            <v/>
          </cell>
          <cell r="D2272" t="str">
            <v/>
          </cell>
          <cell r="E2272" t="str">
            <v/>
          </cell>
          <cell r="F2272" t="str">
            <v/>
          </cell>
          <cell r="G2272" t="str">
            <v/>
          </cell>
          <cell r="H2272" t="str">
            <v/>
          </cell>
        </row>
        <row r="2273">
          <cell r="A2273" t="str">
            <v/>
          </cell>
          <cell r="B2273" t="str">
            <v/>
          </cell>
          <cell r="C2273" t="str">
            <v/>
          </cell>
          <cell r="D2273" t="str">
            <v/>
          </cell>
          <cell r="E2273" t="str">
            <v/>
          </cell>
          <cell r="F2273" t="str">
            <v/>
          </cell>
          <cell r="G2273" t="str">
            <v/>
          </cell>
          <cell r="H2273" t="str">
            <v/>
          </cell>
        </row>
        <row r="2274">
          <cell r="A2274" t="str">
            <v/>
          </cell>
          <cell r="B2274" t="str">
            <v/>
          </cell>
          <cell r="C2274" t="str">
            <v/>
          </cell>
          <cell r="D2274" t="str">
            <v/>
          </cell>
          <cell r="E2274" t="str">
            <v/>
          </cell>
          <cell r="F2274" t="str">
            <v/>
          </cell>
          <cell r="G2274" t="str">
            <v/>
          </cell>
          <cell r="H2274" t="str">
            <v/>
          </cell>
        </row>
        <row r="2275">
          <cell r="A2275" t="str">
            <v/>
          </cell>
          <cell r="B2275" t="str">
            <v/>
          </cell>
          <cell r="C2275" t="str">
            <v/>
          </cell>
          <cell r="D2275" t="str">
            <v/>
          </cell>
          <cell r="E2275" t="str">
            <v/>
          </cell>
          <cell r="F2275" t="str">
            <v/>
          </cell>
          <cell r="G2275" t="str">
            <v/>
          </cell>
          <cell r="H2275" t="str">
            <v/>
          </cell>
        </row>
        <row r="2276">
          <cell r="A2276" t="str">
            <v/>
          </cell>
          <cell r="B2276" t="str">
            <v/>
          </cell>
          <cell r="C2276" t="str">
            <v/>
          </cell>
          <cell r="D2276" t="str">
            <v/>
          </cell>
          <cell r="E2276" t="str">
            <v/>
          </cell>
          <cell r="F2276" t="str">
            <v/>
          </cell>
          <cell r="G2276" t="str">
            <v/>
          </cell>
          <cell r="H2276" t="str">
            <v/>
          </cell>
        </row>
        <row r="2277">
          <cell r="A2277" t="str">
            <v/>
          </cell>
          <cell r="B2277" t="str">
            <v/>
          </cell>
          <cell r="C2277" t="str">
            <v/>
          </cell>
          <cell r="D2277" t="str">
            <v/>
          </cell>
          <cell r="E2277" t="str">
            <v/>
          </cell>
          <cell r="F2277" t="str">
            <v/>
          </cell>
          <cell r="G2277" t="str">
            <v/>
          </cell>
          <cell r="H2277" t="str">
            <v/>
          </cell>
        </row>
        <row r="2278">
          <cell r="A2278" t="str">
            <v/>
          </cell>
          <cell r="B2278" t="str">
            <v/>
          </cell>
          <cell r="C2278" t="str">
            <v/>
          </cell>
          <cell r="D2278" t="str">
            <v/>
          </cell>
          <cell r="E2278" t="str">
            <v/>
          </cell>
          <cell r="F2278" t="str">
            <v/>
          </cell>
          <cell r="G2278" t="str">
            <v/>
          </cell>
          <cell r="H2278" t="str">
            <v/>
          </cell>
        </row>
        <row r="2279">
          <cell r="A2279" t="str">
            <v/>
          </cell>
          <cell r="B2279" t="str">
            <v/>
          </cell>
          <cell r="C2279" t="str">
            <v/>
          </cell>
          <cell r="D2279" t="str">
            <v/>
          </cell>
          <cell r="E2279" t="str">
            <v/>
          </cell>
          <cell r="F2279" t="str">
            <v/>
          </cell>
          <cell r="G2279" t="str">
            <v/>
          </cell>
          <cell r="H2279" t="str">
            <v/>
          </cell>
        </row>
        <row r="2280">
          <cell r="A2280" t="str">
            <v/>
          </cell>
          <cell r="B2280" t="str">
            <v/>
          </cell>
          <cell r="C2280" t="str">
            <v/>
          </cell>
          <cell r="D2280" t="str">
            <v/>
          </cell>
          <cell r="E2280" t="str">
            <v/>
          </cell>
          <cell r="F2280" t="str">
            <v/>
          </cell>
          <cell r="G2280" t="str">
            <v/>
          </cell>
          <cell r="H2280" t="str">
            <v/>
          </cell>
        </row>
        <row r="2281">
          <cell r="A2281" t="str">
            <v/>
          </cell>
          <cell r="B2281" t="str">
            <v/>
          </cell>
          <cell r="C2281" t="str">
            <v/>
          </cell>
          <cell r="D2281" t="str">
            <v/>
          </cell>
          <cell r="E2281" t="str">
            <v/>
          </cell>
          <cell r="F2281" t="str">
            <v/>
          </cell>
          <cell r="G2281" t="str">
            <v/>
          </cell>
          <cell r="H2281" t="str">
            <v/>
          </cell>
        </row>
        <row r="2282">
          <cell r="A2282" t="str">
            <v/>
          </cell>
          <cell r="B2282" t="str">
            <v/>
          </cell>
          <cell r="C2282" t="str">
            <v/>
          </cell>
          <cell r="D2282" t="str">
            <v/>
          </cell>
          <cell r="E2282" t="str">
            <v/>
          </cell>
          <cell r="F2282" t="str">
            <v/>
          </cell>
          <cell r="G2282" t="str">
            <v/>
          </cell>
          <cell r="H2282" t="str">
            <v/>
          </cell>
        </row>
        <row r="2283">
          <cell r="A2283" t="str">
            <v/>
          </cell>
          <cell r="B2283" t="str">
            <v/>
          </cell>
          <cell r="C2283" t="str">
            <v/>
          </cell>
          <cell r="D2283" t="str">
            <v/>
          </cell>
          <cell r="E2283" t="str">
            <v/>
          </cell>
          <cell r="F2283" t="str">
            <v/>
          </cell>
          <cell r="G2283" t="str">
            <v/>
          </cell>
          <cell r="H2283" t="str">
            <v/>
          </cell>
        </row>
        <row r="2284">
          <cell r="A2284" t="str">
            <v/>
          </cell>
          <cell r="B2284" t="str">
            <v/>
          </cell>
          <cell r="C2284" t="str">
            <v/>
          </cell>
          <cell r="D2284" t="str">
            <v/>
          </cell>
          <cell r="E2284" t="str">
            <v/>
          </cell>
          <cell r="F2284" t="str">
            <v/>
          </cell>
          <cell r="G2284" t="str">
            <v/>
          </cell>
          <cell r="H2284" t="str">
            <v/>
          </cell>
        </row>
        <row r="2285">
          <cell r="A2285" t="str">
            <v/>
          </cell>
          <cell r="B2285" t="str">
            <v/>
          </cell>
          <cell r="C2285" t="str">
            <v/>
          </cell>
          <cell r="D2285" t="str">
            <v/>
          </cell>
          <cell r="E2285" t="str">
            <v/>
          </cell>
          <cell r="F2285" t="str">
            <v/>
          </cell>
          <cell r="G2285" t="str">
            <v/>
          </cell>
          <cell r="H2285" t="str">
            <v/>
          </cell>
        </row>
        <row r="2286">
          <cell r="A2286" t="str">
            <v/>
          </cell>
          <cell r="B2286" t="str">
            <v/>
          </cell>
          <cell r="C2286" t="str">
            <v/>
          </cell>
          <cell r="D2286" t="str">
            <v/>
          </cell>
          <cell r="E2286" t="str">
            <v/>
          </cell>
          <cell r="F2286" t="str">
            <v/>
          </cell>
          <cell r="G2286" t="str">
            <v/>
          </cell>
          <cell r="H2286" t="str">
            <v/>
          </cell>
        </row>
        <row r="2287">
          <cell r="A2287" t="str">
            <v/>
          </cell>
          <cell r="B2287" t="str">
            <v/>
          </cell>
          <cell r="C2287" t="str">
            <v/>
          </cell>
          <cell r="D2287" t="str">
            <v/>
          </cell>
          <cell r="E2287" t="str">
            <v/>
          </cell>
          <cell r="F2287" t="str">
            <v/>
          </cell>
          <cell r="G2287" t="str">
            <v/>
          </cell>
          <cell r="H2287" t="str">
            <v/>
          </cell>
        </row>
        <row r="2288">
          <cell r="A2288" t="str">
            <v/>
          </cell>
          <cell r="B2288" t="str">
            <v/>
          </cell>
          <cell r="C2288" t="str">
            <v/>
          </cell>
          <cell r="D2288" t="str">
            <v/>
          </cell>
          <cell r="E2288" t="str">
            <v/>
          </cell>
          <cell r="F2288" t="str">
            <v/>
          </cell>
          <cell r="G2288" t="str">
            <v/>
          </cell>
          <cell r="H2288" t="str">
            <v/>
          </cell>
        </row>
        <row r="2289">
          <cell r="A2289" t="str">
            <v/>
          </cell>
          <cell r="B2289" t="str">
            <v/>
          </cell>
          <cell r="C2289" t="str">
            <v/>
          </cell>
          <cell r="D2289" t="str">
            <v/>
          </cell>
          <cell r="E2289" t="str">
            <v/>
          </cell>
          <cell r="F2289" t="str">
            <v/>
          </cell>
          <cell r="G2289" t="str">
            <v/>
          </cell>
          <cell r="H2289" t="str">
            <v/>
          </cell>
        </row>
        <row r="2290">
          <cell r="A2290" t="str">
            <v/>
          </cell>
          <cell r="B2290" t="str">
            <v/>
          </cell>
          <cell r="C2290" t="str">
            <v/>
          </cell>
          <cell r="D2290" t="str">
            <v/>
          </cell>
          <cell r="E2290" t="str">
            <v/>
          </cell>
          <cell r="F2290" t="str">
            <v/>
          </cell>
          <cell r="G2290" t="str">
            <v/>
          </cell>
          <cell r="H2290" t="str">
            <v/>
          </cell>
        </row>
        <row r="2291">
          <cell r="A2291" t="str">
            <v/>
          </cell>
          <cell r="B2291" t="str">
            <v/>
          </cell>
          <cell r="C2291" t="str">
            <v/>
          </cell>
          <cell r="D2291" t="str">
            <v/>
          </cell>
          <cell r="E2291" t="str">
            <v/>
          </cell>
          <cell r="F2291" t="str">
            <v/>
          </cell>
          <cell r="G2291" t="str">
            <v/>
          </cell>
          <cell r="H2291" t="str">
            <v/>
          </cell>
        </row>
        <row r="2292">
          <cell r="A2292" t="str">
            <v/>
          </cell>
          <cell r="B2292" t="str">
            <v/>
          </cell>
          <cell r="C2292" t="str">
            <v/>
          </cell>
          <cell r="D2292" t="str">
            <v/>
          </cell>
          <cell r="E2292" t="str">
            <v/>
          </cell>
          <cell r="F2292" t="str">
            <v/>
          </cell>
          <cell r="G2292" t="str">
            <v/>
          </cell>
          <cell r="H2292" t="str">
            <v/>
          </cell>
        </row>
        <row r="2293">
          <cell r="A2293" t="str">
            <v/>
          </cell>
          <cell r="B2293" t="str">
            <v/>
          </cell>
          <cell r="C2293" t="str">
            <v/>
          </cell>
          <cell r="D2293" t="str">
            <v/>
          </cell>
          <cell r="E2293" t="str">
            <v/>
          </cell>
          <cell r="F2293" t="str">
            <v/>
          </cell>
          <cell r="G2293" t="str">
            <v/>
          </cell>
          <cell r="H2293" t="str">
            <v/>
          </cell>
        </row>
        <row r="2294">
          <cell r="A2294" t="str">
            <v/>
          </cell>
          <cell r="B2294" t="str">
            <v/>
          </cell>
          <cell r="C2294" t="str">
            <v/>
          </cell>
          <cell r="D2294" t="str">
            <v/>
          </cell>
          <cell r="E2294" t="str">
            <v/>
          </cell>
          <cell r="F2294" t="str">
            <v/>
          </cell>
          <cell r="G2294" t="str">
            <v/>
          </cell>
          <cell r="H2294" t="str">
            <v/>
          </cell>
        </row>
        <row r="2295">
          <cell r="A2295" t="str">
            <v/>
          </cell>
          <cell r="B2295" t="str">
            <v/>
          </cell>
          <cell r="C2295" t="str">
            <v/>
          </cell>
          <cell r="D2295" t="str">
            <v/>
          </cell>
          <cell r="E2295" t="str">
            <v/>
          </cell>
          <cell r="F2295" t="str">
            <v/>
          </cell>
          <cell r="G2295" t="str">
            <v/>
          </cell>
          <cell r="H2295" t="str">
            <v/>
          </cell>
        </row>
        <row r="2296">
          <cell r="A2296" t="str">
            <v/>
          </cell>
          <cell r="B2296" t="str">
            <v/>
          </cell>
          <cell r="C2296" t="str">
            <v/>
          </cell>
          <cell r="D2296" t="str">
            <v/>
          </cell>
          <cell r="E2296" t="str">
            <v/>
          </cell>
          <cell r="F2296" t="str">
            <v/>
          </cell>
          <cell r="G2296" t="str">
            <v/>
          </cell>
          <cell r="H2296" t="str">
            <v/>
          </cell>
        </row>
        <row r="2297">
          <cell r="A2297" t="str">
            <v/>
          </cell>
          <cell r="B2297" t="str">
            <v/>
          </cell>
          <cell r="C2297" t="str">
            <v/>
          </cell>
          <cell r="D2297" t="str">
            <v/>
          </cell>
          <cell r="E2297" t="str">
            <v/>
          </cell>
          <cell r="F2297" t="str">
            <v/>
          </cell>
          <cell r="G2297" t="str">
            <v/>
          </cell>
          <cell r="H2297" t="str">
            <v/>
          </cell>
        </row>
        <row r="2298">
          <cell r="A2298" t="str">
            <v/>
          </cell>
          <cell r="B2298" t="str">
            <v/>
          </cell>
          <cell r="C2298" t="str">
            <v/>
          </cell>
          <cell r="D2298" t="str">
            <v/>
          </cell>
          <cell r="E2298" t="str">
            <v/>
          </cell>
          <cell r="F2298" t="str">
            <v/>
          </cell>
          <cell r="G2298" t="str">
            <v/>
          </cell>
          <cell r="H2298" t="str">
            <v/>
          </cell>
        </row>
        <row r="2299">
          <cell r="A2299" t="str">
            <v/>
          </cell>
          <cell r="B2299" t="str">
            <v/>
          </cell>
          <cell r="C2299" t="str">
            <v/>
          </cell>
          <cell r="D2299" t="str">
            <v/>
          </cell>
          <cell r="E2299" t="str">
            <v/>
          </cell>
          <cell r="F2299" t="str">
            <v/>
          </cell>
          <cell r="G2299" t="str">
            <v/>
          </cell>
          <cell r="H2299" t="str">
            <v/>
          </cell>
        </row>
        <row r="2300">
          <cell r="A2300" t="str">
            <v/>
          </cell>
          <cell r="B2300" t="str">
            <v/>
          </cell>
          <cell r="C2300" t="str">
            <v/>
          </cell>
          <cell r="D2300" t="str">
            <v/>
          </cell>
          <cell r="E2300" t="str">
            <v/>
          </cell>
          <cell r="F2300" t="str">
            <v/>
          </cell>
          <cell r="G2300" t="str">
            <v/>
          </cell>
          <cell r="H2300" t="str">
            <v/>
          </cell>
        </row>
        <row r="2301">
          <cell r="A2301" t="str">
            <v/>
          </cell>
          <cell r="B2301" t="str">
            <v/>
          </cell>
          <cell r="C2301" t="str">
            <v/>
          </cell>
          <cell r="D2301" t="str">
            <v/>
          </cell>
          <cell r="E2301" t="str">
            <v/>
          </cell>
          <cell r="F2301" t="str">
            <v/>
          </cell>
          <cell r="G2301" t="str">
            <v/>
          </cell>
          <cell r="H2301" t="str">
            <v/>
          </cell>
        </row>
        <row r="2302">
          <cell r="A2302" t="str">
            <v/>
          </cell>
          <cell r="B2302" t="str">
            <v/>
          </cell>
          <cell r="C2302" t="str">
            <v/>
          </cell>
          <cell r="D2302" t="str">
            <v/>
          </cell>
          <cell r="E2302" t="str">
            <v/>
          </cell>
          <cell r="F2302" t="str">
            <v/>
          </cell>
          <cell r="G2302" t="str">
            <v/>
          </cell>
          <cell r="H2302" t="str">
            <v/>
          </cell>
        </row>
        <row r="2303">
          <cell r="A2303" t="str">
            <v/>
          </cell>
          <cell r="B2303" t="str">
            <v/>
          </cell>
          <cell r="C2303" t="str">
            <v/>
          </cell>
          <cell r="D2303" t="str">
            <v/>
          </cell>
          <cell r="E2303" t="str">
            <v/>
          </cell>
          <cell r="F2303" t="str">
            <v/>
          </cell>
          <cell r="G2303" t="str">
            <v/>
          </cell>
          <cell r="H2303" t="str">
            <v/>
          </cell>
        </row>
        <row r="2304">
          <cell r="A2304" t="str">
            <v/>
          </cell>
          <cell r="B2304" t="str">
            <v/>
          </cell>
          <cell r="C2304" t="str">
            <v/>
          </cell>
          <cell r="D2304" t="str">
            <v/>
          </cell>
          <cell r="E2304" t="str">
            <v/>
          </cell>
          <cell r="F2304" t="str">
            <v/>
          </cell>
          <cell r="G2304" t="str">
            <v/>
          </cell>
          <cell r="H2304" t="str">
            <v/>
          </cell>
        </row>
        <row r="2305">
          <cell r="A2305" t="str">
            <v/>
          </cell>
          <cell r="B2305" t="str">
            <v/>
          </cell>
          <cell r="C2305" t="str">
            <v/>
          </cell>
          <cell r="D2305" t="str">
            <v/>
          </cell>
          <cell r="E2305" t="str">
            <v/>
          </cell>
          <cell r="F2305" t="str">
            <v/>
          </cell>
          <cell r="G2305" t="str">
            <v/>
          </cell>
          <cell r="H2305" t="str">
            <v/>
          </cell>
        </row>
        <row r="2306">
          <cell r="A2306" t="str">
            <v/>
          </cell>
          <cell r="B2306" t="str">
            <v/>
          </cell>
          <cell r="C2306" t="str">
            <v/>
          </cell>
          <cell r="D2306" t="str">
            <v/>
          </cell>
          <cell r="E2306" t="str">
            <v/>
          </cell>
          <cell r="F2306" t="str">
            <v/>
          </cell>
          <cell r="G2306" t="str">
            <v/>
          </cell>
          <cell r="H2306" t="str">
            <v/>
          </cell>
        </row>
        <row r="2307">
          <cell r="A2307" t="str">
            <v/>
          </cell>
          <cell r="B2307" t="str">
            <v/>
          </cell>
          <cell r="C2307" t="str">
            <v/>
          </cell>
          <cell r="D2307" t="str">
            <v/>
          </cell>
          <cell r="E2307" t="str">
            <v/>
          </cell>
          <cell r="F2307" t="str">
            <v/>
          </cell>
          <cell r="G2307" t="str">
            <v/>
          </cell>
          <cell r="H2307" t="str">
            <v/>
          </cell>
        </row>
        <row r="2308">
          <cell r="A2308" t="str">
            <v/>
          </cell>
          <cell r="B2308" t="str">
            <v/>
          </cell>
          <cell r="C2308" t="str">
            <v/>
          </cell>
          <cell r="D2308" t="str">
            <v/>
          </cell>
          <cell r="E2308" t="str">
            <v/>
          </cell>
          <cell r="F2308" t="str">
            <v/>
          </cell>
          <cell r="G2308" t="str">
            <v/>
          </cell>
          <cell r="H2308" t="str">
            <v/>
          </cell>
        </row>
        <row r="2309">
          <cell r="A2309" t="str">
            <v/>
          </cell>
          <cell r="B2309" t="str">
            <v/>
          </cell>
          <cell r="C2309" t="str">
            <v/>
          </cell>
          <cell r="D2309" t="str">
            <v/>
          </cell>
          <cell r="E2309" t="str">
            <v/>
          </cell>
          <cell r="F2309" t="str">
            <v/>
          </cell>
          <cell r="G2309" t="str">
            <v/>
          </cell>
          <cell r="H2309" t="str">
            <v/>
          </cell>
        </row>
        <row r="2310">
          <cell r="A2310" t="str">
            <v/>
          </cell>
          <cell r="B2310" t="str">
            <v/>
          </cell>
          <cell r="C2310" t="str">
            <v/>
          </cell>
          <cell r="D2310" t="str">
            <v/>
          </cell>
          <cell r="E2310" t="str">
            <v/>
          </cell>
          <cell r="F2310" t="str">
            <v/>
          </cell>
          <cell r="G2310" t="str">
            <v/>
          </cell>
          <cell r="H2310" t="str">
            <v/>
          </cell>
        </row>
        <row r="2311">
          <cell r="A2311" t="str">
            <v/>
          </cell>
          <cell r="B2311" t="str">
            <v/>
          </cell>
          <cell r="C2311" t="str">
            <v/>
          </cell>
          <cell r="D2311" t="str">
            <v/>
          </cell>
          <cell r="E2311" t="str">
            <v/>
          </cell>
          <cell r="F2311" t="str">
            <v/>
          </cell>
          <cell r="G2311" t="str">
            <v/>
          </cell>
          <cell r="H2311" t="str">
            <v/>
          </cell>
        </row>
        <row r="2312">
          <cell r="A2312" t="str">
            <v/>
          </cell>
          <cell r="B2312" t="str">
            <v/>
          </cell>
          <cell r="C2312" t="str">
            <v/>
          </cell>
          <cell r="D2312" t="str">
            <v/>
          </cell>
          <cell r="E2312" t="str">
            <v/>
          </cell>
          <cell r="F2312" t="str">
            <v/>
          </cell>
          <cell r="G2312" t="str">
            <v/>
          </cell>
          <cell r="H2312" t="str">
            <v/>
          </cell>
        </row>
        <row r="2313">
          <cell r="A2313" t="str">
            <v/>
          </cell>
          <cell r="B2313" t="str">
            <v/>
          </cell>
          <cell r="C2313" t="str">
            <v/>
          </cell>
          <cell r="D2313" t="str">
            <v/>
          </cell>
          <cell r="E2313" t="str">
            <v/>
          </cell>
          <cell r="F2313" t="str">
            <v/>
          </cell>
          <cell r="G2313" t="str">
            <v/>
          </cell>
          <cell r="H2313" t="str">
            <v/>
          </cell>
        </row>
        <row r="2314">
          <cell r="A2314" t="str">
            <v/>
          </cell>
          <cell r="B2314" t="str">
            <v/>
          </cell>
          <cell r="C2314" t="str">
            <v/>
          </cell>
          <cell r="D2314" t="str">
            <v/>
          </cell>
          <cell r="E2314" t="str">
            <v/>
          </cell>
          <cell r="F2314" t="str">
            <v/>
          </cell>
          <cell r="G2314" t="str">
            <v/>
          </cell>
          <cell r="H2314" t="str">
            <v/>
          </cell>
        </row>
        <row r="2315">
          <cell r="A2315" t="str">
            <v/>
          </cell>
          <cell r="B2315" t="str">
            <v/>
          </cell>
          <cell r="C2315" t="str">
            <v/>
          </cell>
          <cell r="D2315" t="str">
            <v/>
          </cell>
          <cell r="E2315" t="str">
            <v/>
          </cell>
          <cell r="F2315" t="str">
            <v/>
          </cell>
          <cell r="G2315" t="str">
            <v/>
          </cell>
          <cell r="H2315" t="str">
            <v/>
          </cell>
        </row>
        <row r="2316">
          <cell r="A2316" t="str">
            <v/>
          </cell>
          <cell r="B2316" t="str">
            <v/>
          </cell>
          <cell r="C2316" t="str">
            <v/>
          </cell>
          <cell r="D2316" t="str">
            <v/>
          </cell>
          <cell r="E2316" t="str">
            <v/>
          </cell>
          <cell r="F2316" t="str">
            <v/>
          </cell>
          <cell r="G2316" t="str">
            <v/>
          </cell>
          <cell r="H2316" t="str">
            <v/>
          </cell>
        </row>
        <row r="2317">
          <cell r="A2317" t="str">
            <v/>
          </cell>
          <cell r="B2317" t="str">
            <v/>
          </cell>
          <cell r="C2317" t="str">
            <v/>
          </cell>
          <cell r="D2317" t="str">
            <v/>
          </cell>
          <cell r="E2317" t="str">
            <v/>
          </cell>
          <cell r="F2317" t="str">
            <v/>
          </cell>
          <cell r="G2317" t="str">
            <v/>
          </cell>
          <cell r="H2317" t="str">
            <v/>
          </cell>
        </row>
        <row r="2318">
          <cell r="A2318" t="str">
            <v/>
          </cell>
          <cell r="B2318" t="str">
            <v/>
          </cell>
          <cell r="C2318" t="str">
            <v/>
          </cell>
          <cell r="D2318" t="str">
            <v/>
          </cell>
          <cell r="E2318" t="str">
            <v/>
          </cell>
          <cell r="F2318" t="str">
            <v/>
          </cell>
          <cell r="G2318" t="str">
            <v/>
          </cell>
          <cell r="H2318" t="str">
            <v/>
          </cell>
        </row>
        <row r="2319">
          <cell r="A2319" t="str">
            <v/>
          </cell>
          <cell r="B2319" t="str">
            <v/>
          </cell>
          <cell r="C2319" t="str">
            <v/>
          </cell>
          <cell r="D2319" t="str">
            <v/>
          </cell>
          <cell r="E2319" t="str">
            <v/>
          </cell>
          <cell r="F2319" t="str">
            <v/>
          </cell>
          <cell r="G2319" t="str">
            <v/>
          </cell>
          <cell r="H2319" t="str">
            <v/>
          </cell>
        </row>
        <row r="2320">
          <cell r="A2320" t="str">
            <v/>
          </cell>
          <cell r="B2320" t="str">
            <v/>
          </cell>
          <cell r="C2320" t="str">
            <v/>
          </cell>
          <cell r="D2320" t="str">
            <v/>
          </cell>
          <cell r="E2320" t="str">
            <v/>
          </cell>
          <cell r="F2320" t="str">
            <v/>
          </cell>
          <cell r="G2320" t="str">
            <v/>
          </cell>
          <cell r="H2320" t="str">
            <v/>
          </cell>
        </row>
        <row r="2321">
          <cell r="A2321" t="str">
            <v/>
          </cell>
          <cell r="B2321" t="str">
            <v/>
          </cell>
          <cell r="C2321" t="str">
            <v/>
          </cell>
          <cell r="D2321" t="str">
            <v/>
          </cell>
          <cell r="E2321" t="str">
            <v/>
          </cell>
          <cell r="F2321" t="str">
            <v/>
          </cell>
          <cell r="G2321" t="str">
            <v/>
          </cell>
          <cell r="H2321" t="str">
            <v/>
          </cell>
        </row>
        <row r="2322">
          <cell r="A2322" t="str">
            <v/>
          </cell>
          <cell r="B2322" t="str">
            <v/>
          </cell>
          <cell r="C2322" t="str">
            <v/>
          </cell>
          <cell r="D2322" t="str">
            <v/>
          </cell>
          <cell r="E2322" t="str">
            <v/>
          </cell>
          <cell r="F2322" t="str">
            <v/>
          </cell>
          <cell r="G2322" t="str">
            <v/>
          </cell>
          <cell r="H2322" t="str">
            <v/>
          </cell>
        </row>
        <row r="2323">
          <cell r="A2323" t="str">
            <v/>
          </cell>
          <cell r="B2323" t="str">
            <v/>
          </cell>
          <cell r="C2323" t="str">
            <v/>
          </cell>
          <cell r="D2323" t="str">
            <v/>
          </cell>
          <cell r="E2323" t="str">
            <v/>
          </cell>
          <cell r="F2323" t="str">
            <v/>
          </cell>
          <cell r="G2323" t="str">
            <v/>
          </cell>
          <cell r="H2323" t="str">
            <v/>
          </cell>
        </row>
        <row r="2324">
          <cell r="A2324" t="str">
            <v/>
          </cell>
          <cell r="B2324" t="str">
            <v/>
          </cell>
          <cell r="C2324" t="str">
            <v/>
          </cell>
          <cell r="D2324" t="str">
            <v/>
          </cell>
          <cell r="E2324" t="str">
            <v/>
          </cell>
          <cell r="F2324" t="str">
            <v/>
          </cell>
          <cell r="G2324" t="str">
            <v/>
          </cell>
          <cell r="H2324" t="str">
            <v/>
          </cell>
        </row>
        <row r="2325">
          <cell r="A2325" t="str">
            <v/>
          </cell>
          <cell r="B2325" t="str">
            <v/>
          </cell>
          <cell r="C2325" t="str">
            <v/>
          </cell>
          <cell r="D2325" t="str">
            <v/>
          </cell>
          <cell r="E2325" t="str">
            <v/>
          </cell>
          <cell r="F2325" t="str">
            <v/>
          </cell>
          <cell r="G2325" t="str">
            <v/>
          </cell>
          <cell r="H2325" t="str">
            <v/>
          </cell>
        </row>
        <row r="2326">
          <cell r="A2326" t="str">
            <v/>
          </cell>
          <cell r="B2326" t="str">
            <v/>
          </cell>
          <cell r="C2326" t="str">
            <v/>
          </cell>
          <cell r="D2326" t="str">
            <v/>
          </cell>
          <cell r="E2326" t="str">
            <v/>
          </cell>
          <cell r="F2326" t="str">
            <v/>
          </cell>
          <cell r="G2326" t="str">
            <v/>
          </cell>
          <cell r="H2326" t="str">
            <v/>
          </cell>
        </row>
        <row r="2327">
          <cell r="A2327" t="str">
            <v/>
          </cell>
          <cell r="B2327" t="str">
            <v/>
          </cell>
          <cell r="C2327" t="str">
            <v/>
          </cell>
          <cell r="D2327" t="str">
            <v/>
          </cell>
          <cell r="E2327" t="str">
            <v/>
          </cell>
          <cell r="F2327" t="str">
            <v/>
          </cell>
          <cell r="G2327" t="str">
            <v/>
          </cell>
          <cell r="H2327" t="str">
            <v/>
          </cell>
        </row>
        <row r="2328">
          <cell r="A2328" t="str">
            <v/>
          </cell>
          <cell r="B2328" t="str">
            <v/>
          </cell>
          <cell r="C2328" t="str">
            <v/>
          </cell>
          <cell r="D2328" t="str">
            <v/>
          </cell>
          <cell r="E2328" t="str">
            <v/>
          </cell>
          <cell r="F2328" t="str">
            <v/>
          </cell>
          <cell r="G2328" t="str">
            <v/>
          </cell>
          <cell r="H2328" t="str">
            <v/>
          </cell>
        </row>
        <row r="2329">
          <cell r="A2329" t="str">
            <v/>
          </cell>
          <cell r="B2329" t="str">
            <v/>
          </cell>
          <cell r="C2329" t="str">
            <v/>
          </cell>
          <cell r="D2329" t="str">
            <v/>
          </cell>
          <cell r="E2329" t="str">
            <v/>
          </cell>
          <cell r="F2329" t="str">
            <v/>
          </cell>
          <cell r="G2329" t="str">
            <v/>
          </cell>
          <cell r="H2329" t="str">
            <v/>
          </cell>
        </row>
        <row r="2330">
          <cell r="A2330" t="str">
            <v/>
          </cell>
          <cell r="B2330" t="str">
            <v/>
          </cell>
          <cell r="C2330" t="str">
            <v/>
          </cell>
          <cell r="D2330" t="str">
            <v/>
          </cell>
          <cell r="E2330" t="str">
            <v/>
          </cell>
          <cell r="F2330" t="str">
            <v/>
          </cell>
          <cell r="G2330" t="str">
            <v/>
          </cell>
          <cell r="H2330" t="str">
            <v/>
          </cell>
        </row>
        <row r="2331">
          <cell r="A2331" t="str">
            <v/>
          </cell>
          <cell r="B2331" t="str">
            <v/>
          </cell>
          <cell r="C2331" t="str">
            <v/>
          </cell>
          <cell r="D2331" t="str">
            <v/>
          </cell>
          <cell r="E2331" t="str">
            <v/>
          </cell>
          <cell r="F2331" t="str">
            <v/>
          </cell>
          <cell r="G2331" t="str">
            <v/>
          </cell>
          <cell r="H2331" t="str">
            <v/>
          </cell>
        </row>
        <row r="2332">
          <cell r="A2332" t="str">
            <v/>
          </cell>
          <cell r="B2332" t="str">
            <v/>
          </cell>
          <cell r="C2332" t="str">
            <v/>
          </cell>
          <cell r="D2332" t="str">
            <v/>
          </cell>
          <cell r="E2332" t="str">
            <v/>
          </cell>
          <cell r="F2332" t="str">
            <v/>
          </cell>
          <cell r="G2332" t="str">
            <v/>
          </cell>
          <cell r="H2332" t="str">
            <v/>
          </cell>
        </row>
        <row r="2333">
          <cell r="A2333" t="str">
            <v/>
          </cell>
          <cell r="B2333" t="str">
            <v/>
          </cell>
          <cell r="C2333" t="str">
            <v/>
          </cell>
          <cell r="D2333" t="str">
            <v/>
          </cell>
          <cell r="E2333" t="str">
            <v/>
          </cell>
          <cell r="F2333" t="str">
            <v/>
          </cell>
          <cell r="G2333" t="str">
            <v/>
          </cell>
          <cell r="H2333" t="str">
            <v/>
          </cell>
        </row>
        <row r="2334">
          <cell r="A2334" t="str">
            <v/>
          </cell>
          <cell r="B2334" t="str">
            <v/>
          </cell>
          <cell r="C2334" t="str">
            <v/>
          </cell>
          <cell r="D2334" t="str">
            <v/>
          </cell>
          <cell r="E2334" t="str">
            <v/>
          </cell>
          <cell r="F2334" t="str">
            <v/>
          </cell>
          <cell r="G2334" t="str">
            <v/>
          </cell>
          <cell r="H2334" t="str">
            <v/>
          </cell>
        </row>
        <row r="2335">
          <cell r="A2335" t="str">
            <v/>
          </cell>
          <cell r="B2335" t="str">
            <v/>
          </cell>
          <cell r="C2335" t="str">
            <v/>
          </cell>
          <cell r="D2335" t="str">
            <v/>
          </cell>
          <cell r="E2335" t="str">
            <v/>
          </cell>
          <cell r="F2335" t="str">
            <v/>
          </cell>
          <cell r="G2335" t="str">
            <v/>
          </cell>
          <cell r="H2335" t="str">
            <v/>
          </cell>
        </row>
        <row r="2336">
          <cell r="A2336" t="str">
            <v/>
          </cell>
          <cell r="B2336" t="str">
            <v/>
          </cell>
          <cell r="C2336" t="str">
            <v/>
          </cell>
          <cell r="D2336" t="str">
            <v/>
          </cell>
          <cell r="E2336" t="str">
            <v/>
          </cell>
          <cell r="F2336" t="str">
            <v/>
          </cell>
          <cell r="G2336" t="str">
            <v/>
          </cell>
          <cell r="H2336" t="str">
            <v/>
          </cell>
        </row>
        <row r="2337">
          <cell r="A2337" t="str">
            <v/>
          </cell>
          <cell r="B2337" t="str">
            <v/>
          </cell>
          <cell r="C2337" t="str">
            <v/>
          </cell>
          <cell r="D2337" t="str">
            <v/>
          </cell>
          <cell r="E2337" t="str">
            <v/>
          </cell>
          <cell r="F2337" t="str">
            <v/>
          </cell>
          <cell r="G2337" t="str">
            <v/>
          </cell>
          <cell r="H2337" t="str">
            <v/>
          </cell>
        </row>
        <row r="2338">
          <cell r="A2338" t="str">
            <v/>
          </cell>
          <cell r="B2338" t="str">
            <v/>
          </cell>
          <cell r="C2338" t="str">
            <v/>
          </cell>
          <cell r="D2338" t="str">
            <v/>
          </cell>
          <cell r="E2338" t="str">
            <v/>
          </cell>
          <cell r="F2338" t="str">
            <v/>
          </cell>
          <cell r="G2338" t="str">
            <v/>
          </cell>
          <cell r="H2338" t="str">
            <v/>
          </cell>
        </row>
        <row r="2339">
          <cell r="A2339" t="str">
            <v/>
          </cell>
          <cell r="B2339" t="str">
            <v/>
          </cell>
          <cell r="C2339" t="str">
            <v/>
          </cell>
          <cell r="D2339" t="str">
            <v/>
          </cell>
          <cell r="E2339" t="str">
            <v/>
          </cell>
          <cell r="F2339" t="str">
            <v/>
          </cell>
          <cell r="G2339" t="str">
            <v/>
          </cell>
          <cell r="H2339" t="str">
            <v/>
          </cell>
        </row>
        <row r="2340">
          <cell r="A2340" t="str">
            <v/>
          </cell>
          <cell r="B2340" t="str">
            <v/>
          </cell>
          <cell r="C2340" t="str">
            <v/>
          </cell>
          <cell r="D2340" t="str">
            <v/>
          </cell>
          <cell r="E2340" t="str">
            <v/>
          </cell>
          <cell r="F2340" t="str">
            <v/>
          </cell>
          <cell r="G2340" t="str">
            <v/>
          </cell>
          <cell r="H2340" t="str">
            <v/>
          </cell>
        </row>
        <row r="2341">
          <cell r="A2341" t="str">
            <v/>
          </cell>
          <cell r="B2341" t="str">
            <v/>
          </cell>
          <cell r="C2341" t="str">
            <v/>
          </cell>
          <cell r="D2341" t="str">
            <v/>
          </cell>
          <cell r="E2341" t="str">
            <v/>
          </cell>
          <cell r="F2341" t="str">
            <v/>
          </cell>
          <cell r="G2341" t="str">
            <v/>
          </cell>
          <cell r="H2341" t="str">
            <v/>
          </cell>
        </row>
        <row r="2342">
          <cell r="A2342" t="str">
            <v/>
          </cell>
          <cell r="B2342" t="str">
            <v/>
          </cell>
          <cell r="C2342" t="str">
            <v/>
          </cell>
          <cell r="D2342" t="str">
            <v/>
          </cell>
          <cell r="E2342" t="str">
            <v/>
          </cell>
          <cell r="F2342" t="str">
            <v/>
          </cell>
          <cell r="G2342" t="str">
            <v/>
          </cell>
          <cell r="H2342" t="str">
            <v/>
          </cell>
        </row>
        <row r="2343">
          <cell r="A2343" t="str">
            <v/>
          </cell>
          <cell r="B2343" t="str">
            <v/>
          </cell>
          <cell r="C2343" t="str">
            <v/>
          </cell>
          <cell r="D2343" t="str">
            <v/>
          </cell>
          <cell r="E2343" t="str">
            <v/>
          </cell>
          <cell r="F2343" t="str">
            <v/>
          </cell>
          <cell r="G2343" t="str">
            <v/>
          </cell>
          <cell r="H2343" t="str">
            <v/>
          </cell>
        </row>
        <row r="2344">
          <cell r="A2344" t="str">
            <v/>
          </cell>
          <cell r="B2344" t="str">
            <v/>
          </cell>
          <cell r="C2344" t="str">
            <v/>
          </cell>
          <cell r="D2344" t="str">
            <v/>
          </cell>
          <cell r="E2344" t="str">
            <v/>
          </cell>
          <cell r="F2344" t="str">
            <v/>
          </cell>
          <cell r="G2344" t="str">
            <v/>
          </cell>
          <cell r="H2344" t="str">
            <v/>
          </cell>
        </row>
        <row r="2345">
          <cell r="A2345" t="str">
            <v/>
          </cell>
          <cell r="B2345" t="str">
            <v/>
          </cell>
          <cell r="C2345" t="str">
            <v/>
          </cell>
          <cell r="D2345" t="str">
            <v/>
          </cell>
          <cell r="E2345" t="str">
            <v/>
          </cell>
          <cell r="F2345" t="str">
            <v/>
          </cell>
          <cell r="G2345" t="str">
            <v/>
          </cell>
          <cell r="H2345" t="str">
            <v/>
          </cell>
        </row>
        <row r="2346">
          <cell r="A2346" t="str">
            <v/>
          </cell>
          <cell r="B2346" t="str">
            <v/>
          </cell>
          <cell r="C2346" t="str">
            <v/>
          </cell>
          <cell r="D2346" t="str">
            <v/>
          </cell>
          <cell r="E2346" t="str">
            <v/>
          </cell>
          <cell r="F2346" t="str">
            <v/>
          </cell>
          <cell r="G2346" t="str">
            <v/>
          </cell>
          <cell r="H2346" t="str">
            <v/>
          </cell>
        </row>
        <row r="2347">
          <cell r="A2347" t="str">
            <v/>
          </cell>
          <cell r="B2347" t="str">
            <v/>
          </cell>
          <cell r="C2347" t="str">
            <v/>
          </cell>
          <cell r="D2347" t="str">
            <v/>
          </cell>
          <cell r="E2347" t="str">
            <v/>
          </cell>
          <cell r="F2347" t="str">
            <v/>
          </cell>
          <cell r="G2347" t="str">
            <v/>
          </cell>
          <cell r="H2347" t="str">
            <v/>
          </cell>
        </row>
        <row r="2348">
          <cell r="A2348" t="str">
            <v/>
          </cell>
          <cell r="B2348" t="str">
            <v/>
          </cell>
          <cell r="C2348" t="str">
            <v/>
          </cell>
          <cell r="D2348" t="str">
            <v/>
          </cell>
          <cell r="E2348" t="str">
            <v/>
          </cell>
          <cell r="F2348" t="str">
            <v/>
          </cell>
          <cell r="G2348" t="str">
            <v/>
          </cell>
          <cell r="H2348" t="str">
            <v/>
          </cell>
        </row>
        <row r="2349">
          <cell r="A2349" t="str">
            <v/>
          </cell>
          <cell r="B2349" t="str">
            <v/>
          </cell>
          <cell r="C2349" t="str">
            <v/>
          </cell>
          <cell r="D2349" t="str">
            <v/>
          </cell>
          <cell r="E2349" t="str">
            <v/>
          </cell>
          <cell r="F2349" t="str">
            <v/>
          </cell>
          <cell r="G2349" t="str">
            <v/>
          </cell>
          <cell r="H2349" t="str">
            <v/>
          </cell>
        </row>
        <row r="2350">
          <cell r="A2350" t="str">
            <v/>
          </cell>
          <cell r="B2350" t="str">
            <v/>
          </cell>
          <cell r="C2350" t="str">
            <v/>
          </cell>
          <cell r="D2350" t="str">
            <v/>
          </cell>
          <cell r="E2350" t="str">
            <v/>
          </cell>
          <cell r="F2350" t="str">
            <v/>
          </cell>
          <cell r="G2350" t="str">
            <v/>
          </cell>
          <cell r="H2350" t="str">
            <v/>
          </cell>
        </row>
        <row r="2351">
          <cell r="A2351" t="str">
            <v/>
          </cell>
          <cell r="B2351" t="str">
            <v/>
          </cell>
          <cell r="C2351" t="str">
            <v/>
          </cell>
          <cell r="D2351" t="str">
            <v/>
          </cell>
          <cell r="E2351" t="str">
            <v/>
          </cell>
          <cell r="F2351" t="str">
            <v/>
          </cell>
          <cell r="G2351" t="str">
            <v/>
          </cell>
          <cell r="H2351" t="str">
            <v/>
          </cell>
        </row>
        <row r="2352">
          <cell r="A2352" t="str">
            <v/>
          </cell>
          <cell r="B2352" t="str">
            <v/>
          </cell>
          <cell r="C2352" t="str">
            <v/>
          </cell>
          <cell r="D2352" t="str">
            <v/>
          </cell>
          <cell r="E2352" t="str">
            <v/>
          </cell>
          <cell r="F2352" t="str">
            <v/>
          </cell>
          <cell r="G2352" t="str">
            <v/>
          </cell>
          <cell r="H2352" t="str">
            <v/>
          </cell>
        </row>
        <row r="2353">
          <cell r="A2353" t="str">
            <v/>
          </cell>
          <cell r="B2353" t="str">
            <v/>
          </cell>
          <cell r="C2353" t="str">
            <v/>
          </cell>
          <cell r="D2353" t="str">
            <v/>
          </cell>
          <cell r="E2353" t="str">
            <v/>
          </cell>
          <cell r="F2353" t="str">
            <v/>
          </cell>
          <cell r="G2353" t="str">
            <v/>
          </cell>
          <cell r="H2353" t="str">
            <v/>
          </cell>
        </row>
        <row r="2354">
          <cell r="A2354" t="str">
            <v/>
          </cell>
          <cell r="B2354" t="str">
            <v/>
          </cell>
          <cell r="C2354" t="str">
            <v/>
          </cell>
          <cell r="D2354" t="str">
            <v/>
          </cell>
          <cell r="E2354" t="str">
            <v/>
          </cell>
          <cell r="F2354" t="str">
            <v/>
          </cell>
          <cell r="G2354" t="str">
            <v/>
          </cell>
          <cell r="H2354" t="str">
            <v/>
          </cell>
        </row>
        <row r="2355">
          <cell r="A2355" t="str">
            <v/>
          </cell>
          <cell r="B2355" t="str">
            <v/>
          </cell>
          <cell r="C2355" t="str">
            <v/>
          </cell>
          <cell r="D2355" t="str">
            <v/>
          </cell>
          <cell r="E2355" t="str">
            <v/>
          </cell>
          <cell r="F2355" t="str">
            <v/>
          </cell>
          <cell r="G2355" t="str">
            <v/>
          </cell>
          <cell r="H2355" t="str">
            <v/>
          </cell>
        </row>
        <row r="2356">
          <cell r="A2356" t="str">
            <v/>
          </cell>
          <cell r="B2356" t="str">
            <v/>
          </cell>
          <cell r="C2356" t="str">
            <v/>
          </cell>
          <cell r="D2356" t="str">
            <v/>
          </cell>
          <cell r="E2356" t="str">
            <v/>
          </cell>
          <cell r="F2356" t="str">
            <v/>
          </cell>
          <cell r="G2356" t="str">
            <v/>
          </cell>
          <cell r="H2356" t="str">
            <v/>
          </cell>
        </row>
        <row r="2357">
          <cell r="A2357" t="str">
            <v/>
          </cell>
          <cell r="B2357" t="str">
            <v/>
          </cell>
          <cell r="C2357" t="str">
            <v/>
          </cell>
          <cell r="D2357" t="str">
            <v/>
          </cell>
          <cell r="E2357" t="str">
            <v/>
          </cell>
          <cell r="F2357" t="str">
            <v/>
          </cell>
          <cell r="G2357" t="str">
            <v/>
          </cell>
          <cell r="H2357" t="str">
            <v/>
          </cell>
        </row>
        <row r="2358">
          <cell r="A2358" t="str">
            <v/>
          </cell>
          <cell r="B2358" t="str">
            <v/>
          </cell>
          <cell r="C2358" t="str">
            <v/>
          </cell>
          <cell r="D2358" t="str">
            <v/>
          </cell>
          <cell r="E2358" t="str">
            <v/>
          </cell>
          <cell r="F2358" t="str">
            <v/>
          </cell>
          <cell r="G2358" t="str">
            <v/>
          </cell>
          <cell r="H2358" t="str">
            <v/>
          </cell>
        </row>
        <row r="2359">
          <cell r="A2359" t="str">
            <v/>
          </cell>
          <cell r="B2359" t="str">
            <v/>
          </cell>
          <cell r="C2359" t="str">
            <v/>
          </cell>
          <cell r="D2359" t="str">
            <v/>
          </cell>
          <cell r="E2359" t="str">
            <v/>
          </cell>
          <cell r="F2359" t="str">
            <v/>
          </cell>
          <cell r="G2359" t="str">
            <v/>
          </cell>
          <cell r="H2359" t="str">
            <v/>
          </cell>
        </row>
        <row r="2360">
          <cell r="A2360" t="str">
            <v/>
          </cell>
          <cell r="B2360" t="str">
            <v/>
          </cell>
          <cell r="C2360" t="str">
            <v/>
          </cell>
          <cell r="D2360" t="str">
            <v/>
          </cell>
          <cell r="E2360" t="str">
            <v/>
          </cell>
          <cell r="F2360" t="str">
            <v/>
          </cell>
          <cell r="G2360" t="str">
            <v/>
          </cell>
          <cell r="H2360" t="str">
            <v/>
          </cell>
        </row>
        <row r="2361">
          <cell r="A2361" t="str">
            <v/>
          </cell>
          <cell r="B2361" t="str">
            <v/>
          </cell>
          <cell r="C2361" t="str">
            <v/>
          </cell>
          <cell r="D2361" t="str">
            <v/>
          </cell>
          <cell r="E2361" t="str">
            <v/>
          </cell>
          <cell r="F2361" t="str">
            <v/>
          </cell>
          <cell r="G2361" t="str">
            <v/>
          </cell>
          <cell r="H2361" t="str">
            <v/>
          </cell>
        </row>
        <row r="2362">
          <cell r="A2362" t="str">
            <v/>
          </cell>
          <cell r="B2362" t="str">
            <v/>
          </cell>
          <cell r="C2362" t="str">
            <v/>
          </cell>
          <cell r="D2362" t="str">
            <v/>
          </cell>
          <cell r="E2362" t="str">
            <v/>
          </cell>
          <cell r="F2362" t="str">
            <v/>
          </cell>
          <cell r="G2362" t="str">
            <v/>
          </cell>
          <cell r="H2362" t="str">
            <v/>
          </cell>
        </row>
        <row r="2363">
          <cell r="A2363" t="str">
            <v/>
          </cell>
          <cell r="B2363" t="str">
            <v/>
          </cell>
          <cell r="C2363" t="str">
            <v/>
          </cell>
          <cell r="D2363" t="str">
            <v/>
          </cell>
          <cell r="E2363" t="str">
            <v/>
          </cell>
          <cell r="F2363" t="str">
            <v/>
          </cell>
          <cell r="G2363" t="str">
            <v/>
          </cell>
          <cell r="H2363" t="str">
            <v/>
          </cell>
        </row>
        <row r="2364">
          <cell r="A2364" t="str">
            <v/>
          </cell>
          <cell r="B2364" t="str">
            <v/>
          </cell>
          <cell r="C2364" t="str">
            <v/>
          </cell>
          <cell r="D2364" t="str">
            <v/>
          </cell>
          <cell r="E2364" t="str">
            <v/>
          </cell>
          <cell r="F2364" t="str">
            <v/>
          </cell>
          <cell r="G2364" t="str">
            <v/>
          </cell>
          <cell r="H2364" t="str">
            <v/>
          </cell>
        </row>
        <row r="2365">
          <cell r="A2365" t="str">
            <v/>
          </cell>
          <cell r="B2365" t="str">
            <v/>
          </cell>
          <cell r="C2365" t="str">
            <v/>
          </cell>
          <cell r="D2365" t="str">
            <v/>
          </cell>
          <cell r="E2365" t="str">
            <v/>
          </cell>
          <cell r="F2365" t="str">
            <v/>
          </cell>
          <cell r="G2365" t="str">
            <v/>
          </cell>
          <cell r="H2365" t="str">
            <v/>
          </cell>
        </row>
        <row r="2366">
          <cell r="A2366" t="str">
            <v/>
          </cell>
          <cell r="B2366" t="str">
            <v/>
          </cell>
          <cell r="C2366" t="str">
            <v/>
          </cell>
          <cell r="D2366" t="str">
            <v/>
          </cell>
          <cell r="E2366" t="str">
            <v/>
          </cell>
          <cell r="F2366" t="str">
            <v/>
          </cell>
          <cell r="G2366" t="str">
            <v/>
          </cell>
          <cell r="H2366" t="str">
            <v/>
          </cell>
        </row>
        <row r="2367">
          <cell r="A2367" t="str">
            <v/>
          </cell>
          <cell r="B2367" t="str">
            <v/>
          </cell>
          <cell r="C2367" t="str">
            <v/>
          </cell>
          <cell r="D2367" t="str">
            <v/>
          </cell>
          <cell r="E2367" t="str">
            <v/>
          </cell>
          <cell r="F2367" t="str">
            <v/>
          </cell>
          <cell r="G2367" t="str">
            <v/>
          </cell>
          <cell r="H2367" t="str">
            <v/>
          </cell>
        </row>
        <row r="2368">
          <cell r="A2368" t="str">
            <v/>
          </cell>
          <cell r="B2368" t="str">
            <v/>
          </cell>
          <cell r="C2368" t="str">
            <v/>
          </cell>
          <cell r="D2368" t="str">
            <v/>
          </cell>
          <cell r="E2368" t="str">
            <v/>
          </cell>
          <cell r="F2368" t="str">
            <v/>
          </cell>
          <cell r="G2368" t="str">
            <v/>
          </cell>
          <cell r="H2368" t="str">
            <v/>
          </cell>
        </row>
        <row r="2369">
          <cell r="A2369" t="str">
            <v/>
          </cell>
          <cell r="B2369" t="str">
            <v/>
          </cell>
          <cell r="C2369" t="str">
            <v/>
          </cell>
          <cell r="D2369" t="str">
            <v/>
          </cell>
          <cell r="E2369" t="str">
            <v/>
          </cell>
          <cell r="F2369" t="str">
            <v/>
          </cell>
          <cell r="G2369" t="str">
            <v/>
          </cell>
          <cell r="H2369" t="str">
            <v/>
          </cell>
        </row>
        <row r="2370">
          <cell r="A2370" t="str">
            <v/>
          </cell>
          <cell r="B2370" t="str">
            <v/>
          </cell>
          <cell r="C2370" t="str">
            <v/>
          </cell>
          <cell r="D2370" t="str">
            <v/>
          </cell>
          <cell r="E2370" t="str">
            <v/>
          </cell>
          <cell r="F2370" t="str">
            <v/>
          </cell>
          <cell r="G2370" t="str">
            <v/>
          </cell>
          <cell r="H2370" t="str">
            <v/>
          </cell>
        </row>
        <row r="2371">
          <cell r="A2371" t="str">
            <v/>
          </cell>
          <cell r="B2371" t="str">
            <v/>
          </cell>
          <cell r="C2371" t="str">
            <v/>
          </cell>
          <cell r="D2371" t="str">
            <v/>
          </cell>
          <cell r="E2371" t="str">
            <v/>
          </cell>
          <cell r="F2371" t="str">
            <v/>
          </cell>
          <cell r="G2371" t="str">
            <v/>
          </cell>
          <cell r="H2371" t="str">
            <v/>
          </cell>
        </row>
        <row r="2372">
          <cell r="A2372" t="str">
            <v/>
          </cell>
          <cell r="B2372" t="str">
            <v/>
          </cell>
          <cell r="C2372" t="str">
            <v/>
          </cell>
          <cell r="D2372" t="str">
            <v/>
          </cell>
          <cell r="E2372" t="str">
            <v/>
          </cell>
          <cell r="F2372" t="str">
            <v/>
          </cell>
          <cell r="G2372" t="str">
            <v/>
          </cell>
          <cell r="H2372" t="str">
            <v/>
          </cell>
        </row>
        <row r="2373">
          <cell r="A2373" t="str">
            <v/>
          </cell>
          <cell r="B2373" t="str">
            <v/>
          </cell>
          <cell r="C2373" t="str">
            <v/>
          </cell>
          <cell r="D2373" t="str">
            <v/>
          </cell>
          <cell r="E2373" t="str">
            <v/>
          </cell>
          <cell r="F2373" t="str">
            <v/>
          </cell>
          <cell r="G2373" t="str">
            <v/>
          </cell>
          <cell r="H2373" t="str">
            <v/>
          </cell>
        </row>
        <row r="2374">
          <cell r="A2374" t="str">
            <v/>
          </cell>
          <cell r="B2374" t="str">
            <v/>
          </cell>
          <cell r="C2374" t="str">
            <v/>
          </cell>
          <cell r="D2374" t="str">
            <v/>
          </cell>
          <cell r="E2374" t="str">
            <v/>
          </cell>
          <cell r="F2374" t="str">
            <v/>
          </cell>
          <cell r="G2374" t="str">
            <v/>
          </cell>
          <cell r="H2374" t="str">
            <v/>
          </cell>
        </row>
        <row r="2375">
          <cell r="A2375" t="str">
            <v/>
          </cell>
          <cell r="B2375" t="str">
            <v/>
          </cell>
          <cell r="C2375" t="str">
            <v/>
          </cell>
          <cell r="D2375" t="str">
            <v/>
          </cell>
          <cell r="E2375" t="str">
            <v/>
          </cell>
          <cell r="F2375" t="str">
            <v/>
          </cell>
          <cell r="G2375" t="str">
            <v/>
          </cell>
          <cell r="H2375" t="str">
            <v/>
          </cell>
        </row>
        <row r="2376">
          <cell r="A2376" t="str">
            <v/>
          </cell>
          <cell r="B2376" t="str">
            <v/>
          </cell>
          <cell r="C2376" t="str">
            <v/>
          </cell>
          <cell r="D2376" t="str">
            <v/>
          </cell>
          <cell r="E2376" t="str">
            <v/>
          </cell>
          <cell r="F2376" t="str">
            <v/>
          </cell>
          <cell r="G2376" t="str">
            <v/>
          </cell>
          <cell r="H2376" t="str">
            <v/>
          </cell>
        </row>
        <row r="2377">
          <cell r="A2377" t="str">
            <v/>
          </cell>
          <cell r="B2377" t="str">
            <v/>
          </cell>
          <cell r="C2377" t="str">
            <v/>
          </cell>
          <cell r="D2377" t="str">
            <v/>
          </cell>
          <cell r="E2377" t="str">
            <v/>
          </cell>
          <cell r="F2377" t="str">
            <v/>
          </cell>
          <cell r="G2377" t="str">
            <v/>
          </cell>
          <cell r="H2377" t="str">
            <v/>
          </cell>
        </row>
        <row r="2378">
          <cell r="A2378" t="str">
            <v/>
          </cell>
          <cell r="B2378" t="str">
            <v/>
          </cell>
          <cell r="C2378" t="str">
            <v/>
          </cell>
          <cell r="D2378" t="str">
            <v/>
          </cell>
          <cell r="E2378" t="str">
            <v/>
          </cell>
          <cell r="F2378" t="str">
            <v/>
          </cell>
          <cell r="G2378" t="str">
            <v/>
          </cell>
          <cell r="H2378" t="str">
            <v/>
          </cell>
        </row>
        <row r="2379">
          <cell r="A2379" t="str">
            <v/>
          </cell>
          <cell r="B2379" t="str">
            <v/>
          </cell>
          <cell r="C2379" t="str">
            <v/>
          </cell>
          <cell r="D2379" t="str">
            <v/>
          </cell>
          <cell r="E2379" t="str">
            <v/>
          </cell>
          <cell r="F2379" t="str">
            <v/>
          </cell>
          <cell r="G2379" t="str">
            <v/>
          </cell>
          <cell r="H2379" t="str">
            <v/>
          </cell>
        </row>
        <row r="2380">
          <cell r="A2380" t="str">
            <v/>
          </cell>
          <cell r="B2380" t="str">
            <v/>
          </cell>
          <cell r="C2380" t="str">
            <v/>
          </cell>
          <cell r="D2380" t="str">
            <v/>
          </cell>
          <cell r="E2380" t="str">
            <v/>
          </cell>
          <cell r="F2380" t="str">
            <v/>
          </cell>
          <cell r="G2380" t="str">
            <v/>
          </cell>
          <cell r="H2380" t="str">
            <v/>
          </cell>
        </row>
        <row r="2381">
          <cell r="A2381" t="str">
            <v/>
          </cell>
          <cell r="B2381" t="str">
            <v/>
          </cell>
          <cell r="C2381" t="str">
            <v/>
          </cell>
          <cell r="D2381" t="str">
            <v/>
          </cell>
          <cell r="E2381" t="str">
            <v/>
          </cell>
          <cell r="F2381" t="str">
            <v/>
          </cell>
          <cell r="G2381" t="str">
            <v/>
          </cell>
          <cell r="H2381" t="str">
            <v/>
          </cell>
        </row>
        <row r="2382">
          <cell r="A2382" t="str">
            <v/>
          </cell>
          <cell r="B2382" t="str">
            <v/>
          </cell>
          <cell r="C2382" t="str">
            <v/>
          </cell>
          <cell r="D2382" t="str">
            <v/>
          </cell>
          <cell r="E2382" t="str">
            <v/>
          </cell>
          <cell r="F2382" t="str">
            <v/>
          </cell>
          <cell r="G2382" t="str">
            <v/>
          </cell>
          <cell r="H2382" t="str">
            <v/>
          </cell>
        </row>
        <row r="2383">
          <cell r="A2383" t="str">
            <v/>
          </cell>
          <cell r="B2383" t="str">
            <v/>
          </cell>
          <cell r="C2383" t="str">
            <v/>
          </cell>
          <cell r="D2383" t="str">
            <v/>
          </cell>
          <cell r="E2383" t="str">
            <v/>
          </cell>
          <cell r="F2383" t="str">
            <v/>
          </cell>
          <cell r="G2383" t="str">
            <v/>
          </cell>
          <cell r="H2383" t="str">
            <v/>
          </cell>
        </row>
        <row r="2384">
          <cell r="A2384" t="str">
            <v/>
          </cell>
          <cell r="B2384" t="str">
            <v/>
          </cell>
          <cell r="C2384" t="str">
            <v/>
          </cell>
          <cell r="D2384" t="str">
            <v/>
          </cell>
          <cell r="E2384" t="str">
            <v/>
          </cell>
          <cell r="F2384" t="str">
            <v/>
          </cell>
          <cell r="G2384" t="str">
            <v/>
          </cell>
          <cell r="H2384" t="str">
            <v/>
          </cell>
        </row>
        <row r="2385">
          <cell r="A2385" t="str">
            <v/>
          </cell>
          <cell r="B2385" t="str">
            <v/>
          </cell>
          <cell r="C2385" t="str">
            <v/>
          </cell>
          <cell r="D2385" t="str">
            <v/>
          </cell>
          <cell r="E2385" t="str">
            <v/>
          </cell>
          <cell r="F2385" t="str">
            <v/>
          </cell>
          <cell r="G2385" t="str">
            <v/>
          </cell>
          <cell r="H2385" t="str">
            <v/>
          </cell>
        </row>
        <row r="2386">
          <cell r="A2386" t="str">
            <v/>
          </cell>
          <cell r="B2386" t="str">
            <v/>
          </cell>
          <cell r="C2386" t="str">
            <v/>
          </cell>
          <cell r="D2386" t="str">
            <v/>
          </cell>
          <cell r="E2386" t="str">
            <v/>
          </cell>
          <cell r="F2386" t="str">
            <v/>
          </cell>
          <cell r="G2386" t="str">
            <v/>
          </cell>
          <cell r="H2386" t="str">
            <v/>
          </cell>
        </row>
        <row r="2387">
          <cell r="A2387" t="str">
            <v/>
          </cell>
          <cell r="B2387" t="str">
            <v/>
          </cell>
          <cell r="C2387" t="str">
            <v/>
          </cell>
          <cell r="D2387" t="str">
            <v/>
          </cell>
          <cell r="E2387" t="str">
            <v/>
          </cell>
          <cell r="F2387" t="str">
            <v/>
          </cell>
          <cell r="G2387" t="str">
            <v/>
          </cell>
          <cell r="H2387" t="str">
            <v/>
          </cell>
        </row>
        <row r="2388">
          <cell r="A2388" t="str">
            <v/>
          </cell>
          <cell r="B2388" t="str">
            <v/>
          </cell>
          <cell r="C2388" t="str">
            <v/>
          </cell>
          <cell r="D2388" t="str">
            <v/>
          </cell>
          <cell r="E2388" t="str">
            <v/>
          </cell>
          <cell r="F2388" t="str">
            <v/>
          </cell>
          <cell r="G2388" t="str">
            <v/>
          </cell>
          <cell r="H2388" t="str">
            <v/>
          </cell>
        </row>
        <row r="2389">
          <cell r="A2389" t="str">
            <v/>
          </cell>
          <cell r="B2389" t="str">
            <v/>
          </cell>
          <cell r="C2389" t="str">
            <v/>
          </cell>
          <cell r="D2389" t="str">
            <v/>
          </cell>
          <cell r="E2389" t="str">
            <v/>
          </cell>
          <cell r="F2389" t="str">
            <v/>
          </cell>
          <cell r="G2389" t="str">
            <v/>
          </cell>
          <cell r="H2389" t="str">
            <v/>
          </cell>
        </row>
        <row r="2390">
          <cell r="A2390" t="str">
            <v/>
          </cell>
          <cell r="B2390" t="str">
            <v/>
          </cell>
          <cell r="C2390" t="str">
            <v/>
          </cell>
          <cell r="D2390" t="str">
            <v/>
          </cell>
          <cell r="E2390" t="str">
            <v/>
          </cell>
          <cell r="F2390" t="str">
            <v/>
          </cell>
          <cell r="G2390" t="str">
            <v/>
          </cell>
          <cell r="H2390" t="str">
            <v/>
          </cell>
        </row>
        <row r="2391">
          <cell r="A2391" t="str">
            <v/>
          </cell>
          <cell r="B2391" t="str">
            <v/>
          </cell>
          <cell r="C2391" t="str">
            <v/>
          </cell>
          <cell r="D2391" t="str">
            <v/>
          </cell>
          <cell r="E2391" t="str">
            <v/>
          </cell>
          <cell r="F2391" t="str">
            <v/>
          </cell>
          <cell r="G2391" t="str">
            <v/>
          </cell>
          <cell r="H2391" t="str">
            <v/>
          </cell>
        </row>
        <row r="2392">
          <cell r="A2392" t="str">
            <v/>
          </cell>
          <cell r="B2392" t="str">
            <v/>
          </cell>
          <cell r="C2392" t="str">
            <v/>
          </cell>
          <cell r="D2392" t="str">
            <v/>
          </cell>
          <cell r="E2392" t="str">
            <v/>
          </cell>
          <cell r="F2392" t="str">
            <v/>
          </cell>
          <cell r="G2392" t="str">
            <v/>
          </cell>
          <cell r="H2392" t="str">
            <v/>
          </cell>
        </row>
        <row r="2393">
          <cell r="A2393" t="str">
            <v/>
          </cell>
          <cell r="B2393" t="str">
            <v/>
          </cell>
          <cell r="C2393" t="str">
            <v/>
          </cell>
          <cell r="D2393" t="str">
            <v/>
          </cell>
          <cell r="E2393" t="str">
            <v/>
          </cell>
          <cell r="F2393" t="str">
            <v/>
          </cell>
          <cell r="G2393" t="str">
            <v/>
          </cell>
          <cell r="H2393" t="str">
            <v/>
          </cell>
        </row>
        <row r="2394">
          <cell r="A2394" t="str">
            <v/>
          </cell>
          <cell r="B2394" t="str">
            <v/>
          </cell>
          <cell r="C2394" t="str">
            <v/>
          </cell>
          <cell r="D2394" t="str">
            <v/>
          </cell>
          <cell r="E2394" t="str">
            <v/>
          </cell>
          <cell r="F2394" t="str">
            <v/>
          </cell>
          <cell r="G2394" t="str">
            <v/>
          </cell>
          <cell r="H2394" t="str">
            <v/>
          </cell>
        </row>
        <row r="2395">
          <cell r="A2395" t="str">
            <v/>
          </cell>
          <cell r="B2395" t="str">
            <v/>
          </cell>
          <cell r="C2395" t="str">
            <v/>
          </cell>
          <cell r="D2395" t="str">
            <v/>
          </cell>
          <cell r="E2395" t="str">
            <v/>
          </cell>
          <cell r="F2395" t="str">
            <v/>
          </cell>
          <cell r="G2395" t="str">
            <v/>
          </cell>
          <cell r="H2395" t="str">
            <v/>
          </cell>
        </row>
        <row r="2396">
          <cell r="A2396" t="str">
            <v/>
          </cell>
          <cell r="B2396" t="str">
            <v/>
          </cell>
          <cell r="C2396" t="str">
            <v/>
          </cell>
          <cell r="D2396" t="str">
            <v/>
          </cell>
          <cell r="E2396" t="str">
            <v/>
          </cell>
          <cell r="F2396" t="str">
            <v/>
          </cell>
          <cell r="G2396" t="str">
            <v/>
          </cell>
          <cell r="H2396" t="str">
            <v/>
          </cell>
        </row>
        <row r="2397">
          <cell r="A2397" t="str">
            <v/>
          </cell>
          <cell r="B2397" t="str">
            <v/>
          </cell>
          <cell r="C2397" t="str">
            <v/>
          </cell>
          <cell r="D2397" t="str">
            <v/>
          </cell>
          <cell r="E2397" t="str">
            <v/>
          </cell>
          <cell r="F2397" t="str">
            <v/>
          </cell>
          <cell r="G2397" t="str">
            <v/>
          </cell>
          <cell r="H2397" t="str">
            <v/>
          </cell>
        </row>
        <row r="2398">
          <cell r="A2398" t="str">
            <v/>
          </cell>
          <cell r="B2398" t="str">
            <v/>
          </cell>
          <cell r="C2398" t="str">
            <v/>
          </cell>
          <cell r="D2398" t="str">
            <v/>
          </cell>
          <cell r="E2398" t="str">
            <v/>
          </cell>
          <cell r="F2398" t="str">
            <v/>
          </cell>
          <cell r="G2398" t="str">
            <v/>
          </cell>
          <cell r="H2398" t="str">
            <v/>
          </cell>
        </row>
        <row r="2399">
          <cell r="A2399" t="str">
            <v/>
          </cell>
          <cell r="B2399" t="str">
            <v/>
          </cell>
          <cell r="C2399" t="str">
            <v/>
          </cell>
          <cell r="D2399" t="str">
            <v/>
          </cell>
          <cell r="E2399" t="str">
            <v/>
          </cell>
          <cell r="F2399" t="str">
            <v/>
          </cell>
          <cell r="G2399" t="str">
            <v/>
          </cell>
          <cell r="H2399" t="str">
            <v/>
          </cell>
        </row>
        <row r="2400">
          <cell r="A2400" t="str">
            <v/>
          </cell>
          <cell r="B2400" t="str">
            <v/>
          </cell>
          <cell r="C2400" t="str">
            <v/>
          </cell>
          <cell r="D2400" t="str">
            <v/>
          </cell>
          <cell r="E2400" t="str">
            <v/>
          </cell>
          <cell r="F2400" t="str">
            <v/>
          </cell>
          <cell r="G2400" t="str">
            <v/>
          </cell>
          <cell r="H2400" t="str">
            <v/>
          </cell>
        </row>
        <row r="2401">
          <cell r="A2401" t="str">
            <v/>
          </cell>
          <cell r="B2401" t="str">
            <v/>
          </cell>
          <cell r="C2401" t="str">
            <v/>
          </cell>
          <cell r="D2401" t="str">
            <v/>
          </cell>
          <cell r="E2401" t="str">
            <v/>
          </cell>
          <cell r="F2401" t="str">
            <v/>
          </cell>
          <cell r="G2401" t="str">
            <v/>
          </cell>
          <cell r="H2401" t="str">
            <v/>
          </cell>
        </row>
        <row r="2402">
          <cell r="A2402" t="str">
            <v/>
          </cell>
          <cell r="B2402" t="str">
            <v/>
          </cell>
          <cell r="C2402" t="str">
            <v/>
          </cell>
          <cell r="D2402" t="str">
            <v/>
          </cell>
          <cell r="E2402" t="str">
            <v/>
          </cell>
          <cell r="F2402" t="str">
            <v/>
          </cell>
          <cell r="G2402" t="str">
            <v/>
          </cell>
          <cell r="H2402" t="str">
            <v/>
          </cell>
        </row>
        <row r="2403">
          <cell r="A2403" t="str">
            <v/>
          </cell>
          <cell r="B2403" t="str">
            <v/>
          </cell>
          <cell r="C2403" t="str">
            <v/>
          </cell>
          <cell r="D2403" t="str">
            <v/>
          </cell>
          <cell r="E2403" t="str">
            <v/>
          </cell>
          <cell r="F2403" t="str">
            <v/>
          </cell>
          <cell r="G2403" t="str">
            <v/>
          </cell>
          <cell r="H2403" t="str">
            <v/>
          </cell>
        </row>
        <row r="2404">
          <cell r="A2404" t="str">
            <v/>
          </cell>
          <cell r="B2404" t="str">
            <v/>
          </cell>
          <cell r="C2404" t="str">
            <v/>
          </cell>
          <cell r="D2404" t="str">
            <v/>
          </cell>
          <cell r="E2404" t="str">
            <v/>
          </cell>
          <cell r="F2404" t="str">
            <v/>
          </cell>
          <cell r="G2404" t="str">
            <v/>
          </cell>
          <cell r="H2404" t="str">
            <v/>
          </cell>
        </row>
        <row r="2405">
          <cell r="A2405" t="str">
            <v/>
          </cell>
          <cell r="B2405" t="str">
            <v/>
          </cell>
          <cell r="C2405" t="str">
            <v/>
          </cell>
          <cell r="D2405" t="str">
            <v/>
          </cell>
          <cell r="E2405" t="str">
            <v/>
          </cell>
          <cell r="F2405" t="str">
            <v/>
          </cell>
          <cell r="G2405" t="str">
            <v/>
          </cell>
          <cell r="H2405" t="str">
            <v/>
          </cell>
        </row>
        <row r="2406">
          <cell r="A2406" t="str">
            <v/>
          </cell>
          <cell r="B2406" t="str">
            <v/>
          </cell>
          <cell r="C2406" t="str">
            <v/>
          </cell>
          <cell r="D2406" t="str">
            <v/>
          </cell>
          <cell r="E2406" t="str">
            <v/>
          </cell>
          <cell r="F2406" t="str">
            <v/>
          </cell>
          <cell r="G2406" t="str">
            <v/>
          </cell>
          <cell r="H2406" t="str">
            <v/>
          </cell>
        </row>
        <row r="2407">
          <cell r="A2407" t="str">
            <v/>
          </cell>
          <cell r="B2407" t="str">
            <v/>
          </cell>
          <cell r="C2407" t="str">
            <v/>
          </cell>
          <cell r="D2407" t="str">
            <v/>
          </cell>
          <cell r="E2407" t="str">
            <v/>
          </cell>
          <cell r="F2407" t="str">
            <v/>
          </cell>
          <cell r="G2407" t="str">
            <v/>
          </cell>
          <cell r="H2407" t="str">
            <v/>
          </cell>
        </row>
        <row r="2408">
          <cell r="A2408" t="str">
            <v/>
          </cell>
          <cell r="B2408" t="str">
            <v/>
          </cell>
          <cell r="C2408" t="str">
            <v/>
          </cell>
          <cell r="D2408" t="str">
            <v/>
          </cell>
          <cell r="E2408" t="str">
            <v/>
          </cell>
          <cell r="F2408" t="str">
            <v/>
          </cell>
          <cell r="G2408" t="str">
            <v/>
          </cell>
          <cell r="H2408" t="str">
            <v/>
          </cell>
        </row>
        <row r="2409">
          <cell r="A2409" t="str">
            <v/>
          </cell>
          <cell r="B2409" t="str">
            <v/>
          </cell>
          <cell r="C2409" t="str">
            <v/>
          </cell>
          <cell r="D2409" t="str">
            <v/>
          </cell>
          <cell r="E2409" t="str">
            <v/>
          </cell>
          <cell r="F2409" t="str">
            <v/>
          </cell>
          <cell r="G2409" t="str">
            <v/>
          </cell>
          <cell r="H2409" t="str">
            <v/>
          </cell>
        </row>
        <row r="2410">
          <cell r="A2410" t="str">
            <v/>
          </cell>
          <cell r="B2410" t="str">
            <v/>
          </cell>
          <cell r="C2410" t="str">
            <v/>
          </cell>
          <cell r="D2410" t="str">
            <v/>
          </cell>
          <cell r="E2410" t="str">
            <v/>
          </cell>
          <cell r="F2410" t="str">
            <v/>
          </cell>
          <cell r="G2410" t="str">
            <v/>
          </cell>
          <cell r="H2410" t="str">
            <v/>
          </cell>
        </row>
        <row r="2411">
          <cell r="A2411" t="str">
            <v/>
          </cell>
          <cell r="B2411" t="str">
            <v/>
          </cell>
          <cell r="C2411" t="str">
            <v/>
          </cell>
          <cell r="D2411" t="str">
            <v/>
          </cell>
          <cell r="E2411" t="str">
            <v/>
          </cell>
          <cell r="F2411" t="str">
            <v/>
          </cell>
          <cell r="G2411" t="str">
            <v/>
          </cell>
          <cell r="H2411" t="str">
            <v/>
          </cell>
        </row>
        <row r="2412">
          <cell r="A2412" t="str">
            <v/>
          </cell>
          <cell r="B2412" t="str">
            <v/>
          </cell>
          <cell r="C2412" t="str">
            <v/>
          </cell>
          <cell r="D2412" t="str">
            <v/>
          </cell>
          <cell r="E2412" t="str">
            <v/>
          </cell>
          <cell r="F2412" t="str">
            <v/>
          </cell>
          <cell r="G2412" t="str">
            <v/>
          </cell>
          <cell r="H2412" t="str">
            <v/>
          </cell>
        </row>
        <row r="2413">
          <cell r="A2413" t="str">
            <v/>
          </cell>
          <cell r="B2413" t="str">
            <v/>
          </cell>
          <cell r="C2413" t="str">
            <v/>
          </cell>
          <cell r="D2413" t="str">
            <v/>
          </cell>
          <cell r="E2413" t="str">
            <v/>
          </cell>
          <cell r="F2413" t="str">
            <v/>
          </cell>
          <cell r="G2413" t="str">
            <v/>
          </cell>
          <cell r="H2413" t="str">
            <v/>
          </cell>
        </row>
        <row r="2414">
          <cell r="A2414" t="str">
            <v/>
          </cell>
          <cell r="B2414" t="str">
            <v/>
          </cell>
          <cell r="C2414" t="str">
            <v/>
          </cell>
          <cell r="D2414" t="str">
            <v/>
          </cell>
          <cell r="E2414" t="str">
            <v/>
          </cell>
          <cell r="F2414" t="str">
            <v/>
          </cell>
          <cell r="G2414" t="str">
            <v/>
          </cell>
          <cell r="H2414" t="str">
            <v/>
          </cell>
        </row>
        <row r="2415">
          <cell r="A2415" t="str">
            <v/>
          </cell>
          <cell r="B2415" t="str">
            <v/>
          </cell>
          <cell r="C2415" t="str">
            <v/>
          </cell>
          <cell r="D2415" t="str">
            <v/>
          </cell>
          <cell r="E2415" t="str">
            <v/>
          </cell>
          <cell r="F2415" t="str">
            <v/>
          </cell>
          <cell r="G2415" t="str">
            <v/>
          </cell>
          <cell r="H2415" t="str">
            <v/>
          </cell>
        </row>
        <row r="2416">
          <cell r="A2416" t="str">
            <v/>
          </cell>
          <cell r="B2416" t="str">
            <v/>
          </cell>
          <cell r="C2416" t="str">
            <v/>
          </cell>
          <cell r="D2416" t="str">
            <v/>
          </cell>
          <cell r="E2416" t="str">
            <v/>
          </cell>
          <cell r="F2416" t="str">
            <v/>
          </cell>
          <cell r="G2416" t="str">
            <v/>
          </cell>
          <cell r="H2416" t="str">
            <v/>
          </cell>
        </row>
        <row r="2417">
          <cell r="A2417" t="str">
            <v/>
          </cell>
          <cell r="B2417" t="str">
            <v/>
          </cell>
          <cell r="C2417" t="str">
            <v/>
          </cell>
          <cell r="D2417" t="str">
            <v/>
          </cell>
          <cell r="E2417" t="str">
            <v/>
          </cell>
          <cell r="F2417" t="str">
            <v/>
          </cell>
          <cell r="G2417" t="str">
            <v/>
          </cell>
          <cell r="H2417" t="str">
            <v/>
          </cell>
        </row>
        <row r="2418">
          <cell r="A2418" t="str">
            <v/>
          </cell>
          <cell r="B2418" t="str">
            <v/>
          </cell>
          <cell r="C2418" t="str">
            <v/>
          </cell>
          <cell r="D2418" t="str">
            <v/>
          </cell>
          <cell r="E2418" t="str">
            <v/>
          </cell>
          <cell r="F2418" t="str">
            <v/>
          </cell>
          <cell r="G2418" t="str">
            <v/>
          </cell>
          <cell r="H2418" t="str">
            <v/>
          </cell>
        </row>
        <row r="2419">
          <cell r="A2419" t="str">
            <v/>
          </cell>
          <cell r="B2419" t="str">
            <v/>
          </cell>
          <cell r="C2419" t="str">
            <v/>
          </cell>
          <cell r="D2419" t="str">
            <v/>
          </cell>
          <cell r="E2419" t="str">
            <v/>
          </cell>
          <cell r="F2419" t="str">
            <v/>
          </cell>
          <cell r="G2419" t="str">
            <v/>
          </cell>
          <cell r="H2419" t="str">
            <v/>
          </cell>
        </row>
        <row r="2420">
          <cell r="A2420" t="str">
            <v/>
          </cell>
          <cell r="B2420" t="str">
            <v/>
          </cell>
          <cell r="C2420" t="str">
            <v/>
          </cell>
          <cell r="D2420" t="str">
            <v/>
          </cell>
          <cell r="E2420" t="str">
            <v/>
          </cell>
          <cell r="F2420" t="str">
            <v/>
          </cell>
          <cell r="G2420" t="str">
            <v/>
          </cell>
          <cell r="H2420" t="str">
            <v/>
          </cell>
        </row>
        <row r="2421">
          <cell r="A2421" t="str">
            <v/>
          </cell>
          <cell r="B2421" t="str">
            <v/>
          </cell>
          <cell r="C2421" t="str">
            <v/>
          </cell>
          <cell r="D2421" t="str">
            <v/>
          </cell>
          <cell r="E2421" t="str">
            <v/>
          </cell>
          <cell r="F2421" t="str">
            <v/>
          </cell>
          <cell r="G2421" t="str">
            <v/>
          </cell>
          <cell r="H2421" t="str">
            <v/>
          </cell>
        </row>
        <row r="2422">
          <cell r="A2422" t="str">
            <v/>
          </cell>
          <cell r="B2422" t="str">
            <v/>
          </cell>
          <cell r="C2422" t="str">
            <v/>
          </cell>
          <cell r="D2422" t="str">
            <v/>
          </cell>
          <cell r="E2422" t="str">
            <v/>
          </cell>
          <cell r="F2422" t="str">
            <v/>
          </cell>
          <cell r="G2422" t="str">
            <v/>
          </cell>
          <cell r="H2422" t="str">
            <v/>
          </cell>
        </row>
        <row r="2423">
          <cell r="A2423" t="str">
            <v/>
          </cell>
          <cell r="B2423" t="str">
            <v/>
          </cell>
          <cell r="C2423" t="str">
            <v/>
          </cell>
          <cell r="D2423" t="str">
            <v/>
          </cell>
          <cell r="E2423" t="str">
            <v/>
          </cell>
          <cell r="F2423" t="str">
            <v/>
          </cell>
          <cell r="G2423" t="str">
            <v/>
          </cell>
          <cell r="H2423" t="str">
            <v/>
          </cell>
        </row>
        <row r="2424">
          <cell r="A2424" t="str">
            <v/>
          </cell>
          <cell r="B2424" t="str">
            <v/>
          </cell>
          <cell r="C2424" t="str">
            <v/>
          </cell>
          <cell r="D2424" t="str">
            <v/>
          </cell>
          <cell r="E2424" t="str">
            <v/>
          </cell>
          <cell r="F2424" t="str">
            <v/>
          </cell>
          <cell r="G2424" t="str">
            <v/>
          </cell>
          <cell r="H2424" t="str">
            <v/>
          </cell>
        </row>
        <row r="2425">
          <cell r="A2425" t="str">
            <v/>
          </cell>
          <cell r="B2425" t="str">
            <v/>
          </cell>
          <cell r="C2425" t="str">
            <v/>
          </cell>
          <cell r="D2425" t="str">
            <v/>
          </cell>
          <cell r="E2425" t="str">
            <v/>
          </cell>
          <cell r="F2425" t="str">
            <v/>
          </cell>
          <cell r="G2425" t="str">
            <v/>
          </cell>
          <cell r="H2425" t="str">
            <v/>
          </cell>
        </row>
        <row r="2426">
          <cell r="A2426" t="str">
            <v/>
          </cell>
          <cell r="B2426" t="str">
            <v/>
          </cell>
          <cell r="C2426" t="str">
            <v/>
          </cell>
          <cell r="D2426" t="str">
            <v/>
          </cell>
          <cell r="E2426" t="str">
            <v/>
          </cell>
          <cell r="F2426" t="str">
            <v/>
          </cell>
          <cell r="G2426" t="str">
            <v/>
          </cell>
          <cell r="H2426" t="str">
            <v/>
          </cell>
        </row>
        <row r="2427">
          <cell r="A2427" t="str">
            <v/>
          </cell>
          <cell r="B2427" t="str">
            <v/>
          </cell>
          <cell r="C2427" t="str">
            <v/>
          </cell>
          <cell r="D2427" t="str">
            <v/>
          </cell>
          <cell r="E2427" t="str">
            <v/>
          </cell>
          <cell r="F2427" t="str">
            <v/>
          </cell>
          <cell r="G2427" t="str">
            <v/>
          </cell>
          <cell r="H2427" t="str">
            <v/>
          </cell>
        </row>
        <row r="2428">
          <cell r="A2428" t="str">
            <v/>
          </cell>
          <cell r="B2428" t="str">
            <v/>
          </cell>
          <cell r="C2428" t="str">
            <v/>
          </cell>
          <cell r="D2428" t="str">
            <v/>
          </cell>
          <cell r="E2428" t="str">
            <v/>
          </cell>
          <cell r="F2428" t="str">
            <v/>
          </cell>
          <cell r="G2428" t="str">
            <v/>
          </cell>
          <cell r="H2428" t="str">
            <v/>
          </cell>
        </row>
        <row r="2429">
          <cell r="A2429" t="str">
            <v/>
          </cell>
          <cell r="B2429" t="str">
            <v/>
          </cell>
          <cell r="C2429" t="str">
            <v/>
          </cell>
          <cell r="D2429" t="str">
            <v/>
          </cell>
          <cell r="E2429" t="str">
            <v/>
          </cell>
          <cell r="F2429" t="str">
            <v/>
          </cell>
          <cell r="G2429" t="str">
            <v/>
          </cell>
          <cell r="H2429" t="str">
            <v/>
          </cell>
        </row>
        <row r="2430">
          <cell r="A2430" t="str">
            <v/>
          </cell>
          <cell r="B2430" t="str">
            <v/>
          </cell>
          <cell r="C2430" t="str">
            <v/>
          </cell>
          <cell r="D2430" t="str">
            <v/>
          </cell>
          <cell r="E2430" t="str">
            <v/>
          </cell>
          <cell r="F2430" t="str">
            <v/>
          </cell>
          <cell r="G2430" t="str">
            <v/>
          </cell>
          <cell r="H2430" t="str">
            <v/>
          </cell>
        </row>
        <row r="2431">
          <cell r="A2431" t="str">
            <v/>
          </cell>
          <cell r="B2431" t="str">
            <v/>
          </cell>
          <cell r="C2431" t="str">
            <v/>
          </cell>
          <cell r="D2431" t="str">
            <v/>
          </cell>
          <cell r="E2431" t="str">
            <v/>
          </cell>
          <cell r="F2431" t="str">
            <v/>
          </cell>
          <cell r="G2431" t="str">
            <v/>
          </cell>
          <cell r="H2431" t="str">
            <v/>
          </cell>
        </row>
        <row r="2432">
          <cell r="A2432" t="str">
            <v/>
          </cell>
          <cell r="B2432" t="str">
            <v/>
          </cell>
          <cell r="C2432" t="str">
            <v/>
          </cell>
          <cell r="D2432" t="str">
            <v/>
          </cell>
          <cell r="E2432" t="str">
            <v/>
          </cell>
          <cell r="F2432" t="str">
            <v/>
          </cell>
          <cell r="G2432" t="str">
            <v/>
          </cell>
          <cell r="H2432" t="str">
            <v/>
          </cell>
        </row>
        <row r="2433">
          <cell r="A2433" t="str">
            <v/>
          </cell>
          <cell r="B2433" t="str">
            <v/>
          </cell>
          <cell r="C2433" t="str">
            <v/>
          </cell>
          <cell r="D2433" t="str">
            <v/>
          </cell>
          <cell r="E2433" t="str">
            <v/>
          </cell>
          <cell r="F2433" t="str">
            <v/>
          </cell>
          <cell r="G2433" t="str">
            <v/>
          </cell>
          <cell r="H2433" t="str">
            <v/>
          </cell>
        </row>
        <row r="2434">
          <cell r="A2434" t="str">
            <v/>
          </cell>
          <cell r="B2434" t="str">
            <v/>
          </cell>
          <cell r="C2434" t="str">
            <v/>
          </cell>
          <cell r="D2434" t="str">
            <v/>
          </cell>
          <cell r="E2434" t="str">
            <v/>
          </cell>
          <cell r="F2434" t="str">
            <v/>
          </cell>
          <cell r="G2434" t="str">
            <v/>
          </cell>
          <cell r="H2434" t="str">
            <v/>
          </cell>
        </row>
        <row r="2435">
          <cell r="A2435" t="str">
            <v/>
          </cell>
          <cell r="B2435" t="str">
            <v/>
          </cell>
          <cell r="C2435" t="str">
            <v/>
          </cell>
          <cell r="D2435" t="str">
            <v/>
          </cell>
          <cell r="E2435" t="str">
            <v/>
          </cell>
          <cell r="F2435" t="str">
            <v/>
          </cell>
          <cell r="G2435" t="str">
            <v/>
          </cell>
          <cell r="H2435" t="str">
            <v/>
          </cell>
        </row>
        <row r="2436">
          <cell r="A2436" t="str">
            <v/>
          </cell>
          <cell r="B2436" t="str">
            <v/>
          </cell>
          <cell r="C2436" t="str">
            <v/>
          </cell>
          <cell r="D2436" t="str">
            <v/>
          </cell>
          <cell r="E2436" t="str">
            <v/>
          </cell>
          <cell r="F2436" t="str">
            <v/>
          </cell>
          <cell r="G2436" t="str">
            <v/>
          </cell>
          <cell r="H2436" t="str">
            <v/>
          </cell>
        </row>
        <row r="2437">
          <cell r="A2437" t="str">
            <v/>
          </cell>
          <cell r="B2437" t="str">
            <v/>
          </cell>
          <cell r="C2437" t="str">
            <v/>
          </cell>
          <cell r="D2437" t="str">
            <v/>
          </cell>
          <cell r="E2437" t="str">
            <v/>
          </cell>
          <cell r="F2437" t="str">
            <v/>
          </cell>
          <cell r="G2437" t="str">
            <v/>
          </cell>
          <cell r="H2437" t="str">
            <v/>
          </cell>
        </row>
        <row r="2438">
          <cell r="A2438" t="str">
            <v/>
          </cell>
          <cell r="B2438" t="str">
            <v/>
          </cell>
          <cell r="C2438" t="str">
            <v/>
          </cell>
          <cell r="D2438" t="str">
            <v/>
          </cell>
          <cell r="E2438" t="str">
            <v/>
          </cell>
          <cell r="F2438" t="str">
            <v/>
          </cell>
          <cell r="G2438" t="str">
            <v/>
          </cell>
          <cell r="H2438" t="str">
            <v/>
          </cell>
        </row>
        <row r="2439">
          <cell r="A2439" t="str">
            <v/>
          </cell>
          <cell r="B2439" t="str">
            <v/>
          </cell>
          <cell r="C2439" t="str">
            <v/>
          </cell>
          <cell r="D2439" t="str">
            <v/>
          </cell>
          <cell r="E2439" t="str">
            <v/>
          </cell>
          <cell r="F2439" t="str">
            <v/>
          </cell>
          <cell r="G2439" t="str">
            <v/>
          </cell>
          <cell r="H2439" t="str">
            <v/>
          </cell>
        </row>
        <row r="2440">
          <cell r="A2440" t="str">
            <v/>
          </cell>
          <cell r="B2440" t="str">
            <v/>
          </cell>
          <cell r="C2440" t="str">
            <v/>
          </cell>
          <cell r="D2440" t="str">
            <v/>
          </cell>
          <cell r="E2440" t="str">
            <v/>
          </cell>
          <cell r="F2440" t="str">
            <v/>
          </cell>
          <cell r="G2440" t="str">
            <v/>
          </cell>
          <cell r="H2440" t="str">
            <v/>
          </cell>
        </row>
        <row r="2441">
          <cell r="A2441" t="str">
            <v/>
          </cell>
          <cell r="B2441" t="str">
            <v/>
          </cell>
          <cell r="C2441" t="str">
            <v/>
          </cell>
          <cell r="D2441" t="str">
            <v/>
          </cell>
          <cell r="E2441" t="str">
            <v/>
          </cell>
          <cell r="F2441" t="str">
            <v/>
          </cell>
          <cell r="G2441" t="str">
            <v/>
          </cell>
          <cell r="H2441" t="str">
            <v/>
          </cell>
        </row>
        <row r="2442">
          <cell r="A2442" t="str">
            <v/>
          </cell>
          <cell r="B2442" t="str">
            <v/>
          </cell>
          <cell r="C2442" t="str">
            <v/>
          </cell>
          <cell r="D2442" t="str">
            <v/>
          </cell>
          <cell r="E2442" t="str">
            <v/>
          </cell>
          <cell r="F2442" t="str">
            <v/>
          </cell>
          <cell r="G2442" t="str">
            <v/>
          </cell>
          <cell r="H2442" t="str">
            <v/>
          </cell>
        </row>
        <row r="2443">
          <cell r="A2443" t="str">
            <v/>
          </cell>
          <cell r="B2443" t="str">
            <v/>
          </cell>
          <cell r="C2443" t="str">
            <v/>
          </cell>
          <cell r="D2443" t="str">
            <v/>
          </cell>
          <cell r="E2443" t="str">
            <v/>
          </cell>
          <cell r="F2443" t="str">
            <v/>
          </cell>
          <cell r="G2443" t="str">
            <v/>
          </cell>
          <cell r="H2443" t="str">
            <v/>
          </cell>
        </row>
        <row r="2444">
          <cell r="A2444" t="str">
            <v/>
          </cell>
          <cell r="B2444" t="str">
            <v/>
          </cell>
          <cell r="C2444" t="str">
            <v/>
          </cell>
          <cell r="D2444" t="str">
            <v/>
          </cell>
          <cell r="E2444" t="str">
            <v/>
          </cell>
          <cell r="F2444" t="str">
            <v/>
          </cell>
          <cell r="G2444" t="str">
            <v/>
          </cell>
          <cell r="H2444" t="str">
            <v/>
          </cell>
        </row>
        <row r="2445">
          <cell r="A2445" t="str">
            <v/>
          </cell>
          <cell r="B2445" t="str">
            <v/>
          </cell>
          <cell r="C2445" t="str">
            <v/>
          </cell>
          <cell r="D2445" t="str">
            <v/>
          </cell>
          <cell r="E2445" t="str">
            <v/>
          </cell>
          <cell r="F2445" t="str">
            <v/>
          </cell>
          <cell r="G2445" t="str">
            <v/>
          </cell>
          <cell r="H2445" t="str">
            <v/>
          </cell>
        </row>
        <row r="2446">
          <cell r="A2446" t="str">
            <v/>
          </cell>
          <cell r="B2446" t="str">
            <v/>
          </cell>
          <cell r="C2446" t="str">
            <v/>
          </cell>
          <cell r="D2446" t="str">
            <v/>
          </cell>
          <cell r="E2446" t="str">
            <v/>
          </cell>
          <cell r="F2446" t="str">
            <v/>
          </cell>
          <cell r="G2446" t="str">
            <v/>
          </cell>
          <cell r="H2446" t="str">
            <v/>
          </cell>
        </row>
        <row r="2447">
          <cell r="A2447" t="str">
            <v/>
          </cell>
          <cell r="B2447" t="str">
            <v/>
          </cell>
          <cell r="C2447" t="str">
            <v/>
          </cell>
          <cell r="D2447" t="str">
            <v/>
          </cell>
          <cell r="E2447" t="str">
            <v/>
          </cell>
          <cell r="F2447" t="str">
            <v/>
          </cell>
          <cell r="G2447" t="str">
            <v/>
          </cell>
          <cell r="H2447" t="str">
            <v/>
          </cell>
        </row>
        <row r="2448">
          <cell r="A2448" t="str">
            <v/>
          </cell>
          <cell r="B2448" t="str">
            <v/>
          </cell>
          <cell r="C2448" t="str">
            <v/>
          </cell>
          <cell r="D2448" t="str">
            <v/>
          </cell>
          <cell r="E2448" t="str">
            <v/>
          </cell>
          <cell r="F2448" t="str">
            <v/>
          </cell>
          <cell r="G2448" t="str">
            <v/>
          </cell>
          <cell r="H2448" t="str">
            <v/>
          </cell>
        </row>
        <row r="2449">
          <cell r="A2449" t="str">
            <v/>
          </cell>
          <cell r="B2449" t="str">
            <v/>
          </cell>
          <cell r="C2449" t="str">
            <v/>
          </cell>
          <cell r="D2449" t="str">
            <v/>
          </cell>
          <cell r="E2449" t="str">
            <v/>
          </cell>
          <cell r="F2449" t="str">
            <v/>
          </cell>
          <cell r="G2449" t="str">
            <v/>
          </cell>
          <cell r="H2449" t="str">
            <v/>
          </cell>
        </row>
        <row r="2450">
          <cell r="A2450" t="str">
            <v/>
          </cell>
          <cell r="B2450" t="str">
            <v/>
          </cell>
          <cell r="C2450" t="str">
            <v/>
          </cell>
          <cell r="D2450" t="str">
            <v/>
          </cell>
          <cell r="E2450" t="str">
            <v/>
          </cell>
          <cell r="F2450" t="str">
            <v/>
          </cell>
          <cell r="G2450" t="str">
            <v/>
          </cell>
          <cell r="H2450" t="str">
            <v/>
          </cell>
        </row>
        <row r="2451">
          <cell r="A2451" t="str">
            <v/>
          </cell>
          <cell r="B2451" t="str">
            <v/>
          </cell>
          <cell r="C2451" t="str">
            <v/>
          </cell>
          <cell r="D2451" t="str">
            <v/>
          </cell>
          <cell r="E2451" t="str">
            <v/>
          </cell>
          <cell r="F2451" t="str">
            <v/>
          </cell>
          <cell r="G2451" t="str">
            <v/>
          </cell>
          <cell r="H2451" t="str">
            <v/>
          </cell>
        </row>
        <row r="2452">
          <cell r="A2452" t="str">
            <v/>
          </cell>
          <cell r="B2452" t="str">
            <v/>
          </cell>
          <cell r="C2452" t="str">
            <v/>
          </cell>
          <cell r="D2452" t="str">
            <v/>
          </cell>
          <cell r="E2452" t="str">
            <v/>
          </cell>
          <cell r="F2452" t="str">
            <v/>
          </cell>
          <cell r="G2452" t="str">
            <v/>
          </cell>
          <cell r="H2452" t="str">
            <v/>
          </cell>
        </row>
        <row r="2453">
          <cell r="A2453" t="str">
            <v/>
          </cell>
          <cell r="B2453" t="str">
            <v/>
          </cell>
          <cell r="C2453" t="str">
            <v/>
          </cell>
          <cell r="D2453" t="str">
            <v/>
          </cell>
          <cell r="E2453" t="str">
            <v/>
          </cell>
          <cell r="F2453" t="str">
            <v/>
          </cell>
          <cell r="G2453" t="str">
            <v/>
          </cell>
          <cell r="H2453" t="str">
            <v/>
          </cell>
        </row>
        <row r="2454">
          <cell r="A2454" t="str">
            <v/>
          </cell>
          <cell r="B2454" t="str">
            <v/>
          </cell>
          <cell r="C2454" t="str">
            <v/>
          </cell>
          <cell r="D2454" t="str">
            <v/>
          </cell>
          <cell r="E2454" t="str">
            <v/>
          </cell>
          <cell r="F2454" t="str">
            <v/>
          </cell>
          <cell r="G2454" t="str">
            <v/>
          </cell>
          <cell r="H2454" t="str">
            <v/>
          </cell>
        </row>
        <row r="2455">
          <cell r="A2455" t="str">
            <v/>
          </cell>
          <cell r="B2455" t="str">
            <v/>
          </cell>
          <cell r="C2455" t="str">
            <v/>
          </cell>
          <cell r="D2455" t="str">
            <v/>
          </cell>
          <cell r="E2455" t="str">
            <v/>
          </cell>
          <cell r="F2455" t="str">
            <v/>
          </cell>
          <cell r="G2455" t="str">
            <v/>
          </cell>
          <cell r="H2455" t="str">
            <v/>
          </cell>
        </row>
        <row r="2456">
          <cell r="A2456" t="str">
            <v/>
          </cell>
          <cell r="B2456" t="str">
            <v/>
          </cell>
          <cell r="C2456" t="str">
            <v/>
          </cell>
          <cell r="D2456" t="str">
            <v/>
          </cell>
          <cell r="E2456" t="str">
            <v/>
          </cell>
          <cell r="F2456" t="str">
            <v/>
          </cell>
          <cell r="G2456" t="str">
            <v/>
          </cell>
          <cell r="H2456" t="str">
            <v/>
          </cell>
        </row>
        <row r="2457">
          <cell r="A2457" t="str">
            <v/>
          </cell>
          <cell r="B2457" t="str">
            <v/>
          </cell>
          <cell r="C2457" t="str">
            <v/>
          </cell>
          <cell r="D2457" t="str">
            <v/>
          </cell>
          <cell r="E2457" t="str">
            <v/>
          </cell>
          <cell r="F2457" t="str">
            <v/>
          </cell>
          <cell r="G2457" t="str">
            <v/>
          </cell>
          <cell r="H2457" t="str">
            <v/>
          </cell>
        </row>
        <row r="2458">
          <cell r="A2458" t="str">
            <v/>
          </cell>
          <cell r="B2458" t="str">
            <v/>
          </cell>
          <cell r="C2458" t="str">
            <v/>
          </cell>
          <cell r="D2458" t="str">
            <v/>
          </cell>
          <cell r="E2458" t="str">
            <v/>
          </cell>
          <cell r="F2458" t="str">
            <v/>
          </cell>
          <cell r="G2458" t="str">
            <v/>
          </cell>
          <cell r="H2458" t="str">
            <v/>
          </cell>
        </row>
        <row r="2459">
          <cell r="A2459" t="str">
            <v/>
          </cell>
          <cell r="B2459" t="str">
            <v/>
          </cell>
          <cell r="C2459" t="str">
            <v/>
          </cell>
          <cell r="D2459" t="str">
            <v/>
          </cell>
          <cell r="E2459" t="str">
            <v/>
          </cell>
          <cell r="F2459" t="str">
            <v/>
          </cell>
          <cell r="G2459" t="str">
            <v/>
          </cell>
          <cell r="H2459" t="str">
            <v/>
          </cell>
        </row>
        <row r="2460">
          <cell r="A2460" t="str">
            <v/>
          </cell>
          <cell r="B2460" t="str">
            <v/>
          </cell>
          <cell r="C2460" t="str">
            <v/>
          </cell>
          <cell r="D2460" t="str">
            <v/>
          </cell>
          <cell r="E2460" t="str">
            <v/>
          </cell>
          <cell r="F2460" t="str">
            <v/>
          </cell>
          <cell r="G2460" t="str">
            <v/>
          </cell>
          <cell r="H2460" t="str">
            <v/>
          </cell>
        </row>
        <row r="2461">
          <cell r="A2461" t="str">
            <v/>
          </cell>
          <cell r="B2461" t="str">
            <v/>
          </cell>
          <cell r="C2461" t="str">
            <v/>
          </cell>
          <cell r="D2461" t="str">
            <v/>
          </cell>
          <cell r="E2461" t="str">
            <v/>
          </cell>
          <cell r="F2461" t="str">
            <v/>
          </cell>
          <cell r="G2461" t="str">
            <v/>
          </cell>
          <cell r="H2461" t="str">
            <v/>
          </cell>
        </row>
        <row r="2462">
          <cell r="A2462" t="str">
            <v/>
          </cell>
          <cell r="B2462" t="str">
            <v/>
          </cell>
          <cell r="C2462" t="str">
            <v/>
          </cell>
          <cell r="D2462" t="str">
            <v/>
          </cell>
          <cell r="E2462" t="str">
            <v/>
          </cell>
          <cell r="F2462" t="str">
            <v/>
          </cell>
          <cell r="G2462" t="str">
            <v/>
          </cell>
          <cell r="H2462" t="str">
            <v/>
          </cell>
        </row>
        <row r="2463">
          <cell r="A2463" t="str">
            <v/>
          </cell>
          <cell r="B2463" t="str">
            <v/>
          </cell>
          <cell r="C2463" t="str">
            <v/>
          </cell>
          <cell r="D2463" t="str">
            <v/>
          </cell>
          <cell r="E2463" t="str">
            <v/>
          </cell>
          <cell r="F2463" t="str">
            <v/>
          </cell>
          <cell r="G2463" t="str">
            <v/>
          </cell>
          <cell r="H2463" t="str">
            <v/>
          </cell>
        </row>
        <row r="2464">
          <cell r="A2464" t="str">
            <v/>
          </cell>
          <cell r="B2464" t="str">
            <v/>
          </cell>
          <cell r="C2464" t="str">
            <v/>
          </cell>
          <cell r="D2464" t="str">
            <v/>
          </cell>
          <cell r="E2464" t="str">
            <v/>
          </cell>
          <cell r="F2464" t="str">
            <v/>
          </cell>
          <cell r="G2464" t="str">
            <v/>
          </cell>
          <cell r="H2464" t="str">
            <v/>
          </cell>
        </row>
        <row r="2465">
          <cell r="A2465" t="str">
            <v/>
          </cell>
          <cell r="B2465" t="str">
            <v/>
          </cell>
          <cell r="C2465" t="str">
            <v/>
          </cell>
          <cell r="D2465" t="str">
            <v/>
          </cell>
          <cell r="E2465" t="str">
            <v/>
          </cell>
          <cell r="F2465" t="str">
            <v/>
          </cell>
          <cell r="G2465" t="str">
            <v/>
          </cell>
          <cell r="H2465" t="str">
            <v/>
          </cell>
        </row>
        <row r="2466">
          <cell r="A2466" t="str">
            <v/>
          </cell>
          <cell r="B2466" t="str">
            <v/>
          </cell>
          <cell r="C2466" t="str">
            <v/>
          </cell>
          <cell r="D2466" t="str">
            <v/>
          </cell>
          <cell r="E2466" t="str">
            <v/>
          </cell>
          <cell r="F2466" t="str">
            <v/>
          </cell>
          <cell r="G2466" t="str">
            <v/>
          </cell>
          <cell r="H2466" t="str">
            <v/>
          </cell>
        </row>
        <row r="2467">
          <cell r="A2467" t="str">
            <v/>
          </cell>
          <cell r="B2467" t="str">
            <v/>
          </cell>
          <cell r="C2467" t="str">
            <v/>
          </cell>
          <cell r="D2467" t="str">
            <v/>
          </cell>
          <cell r="E2467" t="str">
            <v/>
          </cell>
          <cell r="F2467" t="str">
            <v/>
          </cell>
          <cell r="G2467" t="str">
            <v/>
          </cell>
          <cell r="H2467" t="str">
            <v/>
          </cell>
        </row>
        <row r="2468">
          <cell r="A2468" t="str">
            <v/>
          </cell>
          <cell r="B2468" t="str">
            <v/>
          </cell>
          <cell r="C2468" t="str">
            <v/>
          </cell>
          <cell r="D2468" t="str">
            <v/>
          </cell>
          <cell r="E2468" t="str">
            <v/>
          </cell>
          <cell r="F2468" t="str">
            <v/>
          </cell>
          <cell r="G2468" t="str">
            <v/>
          </cell>
          <cell r="H2468" t="str">
            <v/>
          </cell>
        </row>
        <row r="2469">
          <cell r="A2469" t="str">
            <v/>
          </cell>
          <cell r="B2469" t="str">
            <v/>
          </cell>
          <cell r="C2469" t="str">
            <v/>
          </cell>
          <cell r="D2469" t="str">
            <v/>
          </cell>
          <cell r="E2469" t="str">
            <v/>
          </cell>
          <cell r="F2469" t="str">
            <v/>
          </cell>
          <cell r="G2469" t="str">
            <v/>
          </cell>
          <cell r="H2469" t="str">
            <v/>
          </cell>
        </row>
        <row r="2470">
          <cell r="A2470" t="str">
            <v/>
          </cell>
          <cell r="B2470" t="str">
            <v/>
          </cell>
          <cell r="C2470" t="str">
            <v/>
          </cell>
          <cell r="D2470" t="str">
            <v/>
          </cell>
          <cell r="E2470" t="str">
            <v/>
          </cell>
          <cell r="F2470" t="str">
            <v/>
          </cell>
          <cell r="G2470" t="str">
            <v/>
          </cell>
          <cell r="H2470" t="str">
            <v/>
          </cell>
        </row>
        <row r="2471">
          <cell r="A2471" t="str">
            <v/>
          </cell>
          <cell r="B2471" t="str">
            <v/>
          </cell>
          <cell r="C2471" t="str">
            <v/>
          </cell>
          <cell r="D2471" t="str">
            <v/>
          </cell>
          <cell r="E2471" t="str">
            <v/>
          </cell>
          <cell r="F2471" t="str">
            <v/>
          </cell>
          <cell r="G2471" t="str">
            <v/>
          </cell>
          <cell r="H2471" t="str">
            <v/>
          </cell>
        </row>
        <row r="2472">
          <cell r="A2472" t="str">
            <v/>
          </cell>
          <cell r="B2472" t="str">
            <v/>
          </cell>
          <cell r="C2472" t="str">
            <v/>
          </cell>
          <cell r="D2472" t="str">
            <v/>
          </cell>
          <cell r="E2472" t="str">
            <v/>
          </cell>
          <cell r="F2472" t="str">
            <v/>
          </cell>
          <cell r="G2472" t="str">
            <v/>
          </cell>
          <cell r="H2472" t="str">
            <v/>
          </cell>
        </row>
        <row r="2473">
          <cell r="A2473" t="str">
            <v/>
          </cell>
          <cell r="B2473" t="str">
            <v/>
          </cell>
          <cell r="C2473" t="str">
            <v/>
          </cell>
          <cell r="D2473" t="str">
            <v/>
          </cell>
          <cell r="E2473" t="str">
            <v/>
          </cell>
          <cell r="F2473" t="str">
            <v/>
          </cell>
          <cell r="G2473" t="str">
            <v/>
          </cell>
          <cell r="H2473" t="str">
            <v/>
          </cell>
        </row>
        <row r="2474">
          <cell r="A2474" t="str">
            <v/>
          </cell>
          <cell r="B2474" t="str">
            <v/>
          </cell>
          <cell r="C2474" t="str">
            <v/>
          </cell>
          <cell r="D2474" t="str">
            <v/>
          </cell>
          <cell r="E2474" t="str">
            <v/>
          </cell>
          <cell r="F2474" t="str">
            <v/>
          </cell>
          <cell r="G2474" t="str">
            <v/>
          </cell>
          <cell r="H2474" t="str">
            <v/>
          </cell>
        </row>
        <row r="2475">
          <cell r="A2475" t="str">
            <v/>
          </cell>
          <cell r="B2475" t="str">
            <v/>
          </cell>
          <cell r="C2475" t="str">
            <v/>
          </cell>
          <cell r="D2475" t="str">
            <v/>
          </cell>
          <cell r="E2475" t="str">
            <v/>
          </cell>
          <cell r="F2475" t="str">
            <v/>
          </cell>
          <cell r="G2475" t="str">
            <v/>
          </cell>
          <cell r="H2475" t="str">
            <v/>
          </cell>
        </row>
        <row r="2476">
          <cell r="A2476" t="str">
            <v/>
          </cell>
          <cell r="B2476" t="str">
            <v/>
          </cell>
          <cell r="C2476" t="str">
            <v/>
          </cell>
          <cell r="D2476" t="str">
            <v/>
          </cell>
          <cell r="E2476" t="str">
            <v/>
          </cell>
          <cell r="F2476" t="str">
            <v/>
          </cell>
          <cell r="G2476" t="str">
            <v/>
          </cell>
          <cell r="H2476" t="str">
            <v/>
          </cell>
        </row>
        <row r="2477">
          <cell r="A2477" t="str">
            <v/>
          </cell>
          <cell r="B2477" t="str">
            <v/>
          </cell>
          <cell r="C2477" t="str">
            <v/>
          </cell>
          <cell r="D2477" t="str">
            <v/>
          </cell>
          <cell r="E2477" t="str">
            <v/>
          </cell>
          <cell r="F2477" t="str">
            <v/>
          </cell>
          <cell r="G2477" t="str">
            <v/>
          </cell>
          <cell r="H2477" t="str">
            <v/>
          </cell>
        </row>
        <row r="2478">
          <cell r="A2478" t="str">
            <v/>
          </cell>
          <cell r="B2478" t="str">
            <v/>
          </cell>
          <cell r="C2478" t="str">
            <v/>
          </cell>
          <cell r="D2478" t="str">
            <v/>
          </cell>
          <cell r="E2478" t="str">
            <v/>
          </cell>
          <cell r="F2478" t="str">
            <v/>
          </cell>
          <cell r="G2478" t="str">
            <v/>
          </cell>
          <cell r="H2478" t="str">
            <v/>
          </cell>
        </row>
        <row r="2479">
          <cell r="A2479" t="str">
            <v/>
          </cell>
          <cell r="B2479" t="str">
            <v/>
          </cell>
          <cell r="C2479" t="str">
            <v/>
          </cell>
          <cell r="D2479" t="str">
            <v/>
          </cell>
          <cell r="E2479" t="str">
            <v/>
          </cell>
          <cell r="F2479" t="str">
            <v/>
          </cell>
          <cell r="G2479" t="str">
            <v/>
          </cell>
          <cell r="H2479" t="str">
            <v/>
          </cell>
        </row>
        <row r="2480">
          <cell r="A2480" t="str">
            <v/>
          </cell>
          <cell r="B2480" t="str">
            <v/>
          </cell>
          <cell r="C2480" t="str">
            <v/>
          </cell>
          <cell r="D2480" t="str">
            <v/>
          </cell>
          <cell r="E2480" t="str">
            <v/>
          </cell>
          <cell r="F2480" t="str">
            <v/>
          </cell>
          <cell r="G2480" t="str">
            <v/>
          </cell>
          <cell r="H2480" t="str">
            <v/>
          </cell>
        </row>
        <row r="2481">
          <cell r="A2481" t="str">
            <v/>
          </cell>
          <cell r="B2481" t="str">
            <v/>
          </cell>
          <cell r="C2481" t="str">
            <v/>
          </cell>
          <cell r="D2481" t="str">
            <v/>
          </cell>
          <cell r="E2481" t="str">
            <v/>
          </cell>
          <cell r="F2481" t="str">
            <v/>
          </cell>
          <cell r="G2481" t="str">
            <v/>
          </cell>
          <cell r="H2481" t="str">
            <v/>
          </cell>
        </row>
        <row r="2482">
          <cell r="A2482" t="str">
            <v/>
          </cell>
          <cell r="B2482" t="str">
            <v/>
          </cell>
          <cell r="C2482" t="str">
            <v/>
          </cell>
          <cell r="D2482" t="str">
            <v/>
          </cell>
          <cell r="E2482" t="str">
            <v/>
          </cell>
          <cell r="F2482" t="str">
            <v/>
          </cell>
          <cell r="G2482" t="str">
            <v/>
          </cell>
          <cell r="H2482" t="str">
            <v/>
          </cell>
        </row>
        <row r="2483">
          <cell r="A2483" t="str">
            <v/>
          </cell>
          <cell r="B2483" t="str">
            <v/>
          </cell>
          <cell r="C2483" t="str">
            <v/>
          </cell>
          <cell r="D2483" t="str">
            <v/>
          </cell>
          <cell r="E2483" t="str">
            <v/>
          </cell>
          <cell r="F2483" t="str">
            <v/>
          </cell>
          <cell r="G2483" t="str">
            <v/>
          </cell>
          <cell r="H2483" t="str">
            <v/>
          </cell>
        </row>
        <row r="2484">
          <cell r="A2484" t="str">
            <v/>
          </cell>
          <cell r="B2484" t="str">
            <v/>
          </cell>
          <cell r="C2484" t="str">
            <v/>
          </cell>
          <cell r="D2484" t="str">
            <v/>
          </cell>
          <cell r="E2484" t="str">
            <v/>
          </cell>
          <cell r="F2484" t="str">
            <v/>
          </cell>
          <cell r="G2484" t="str">
            <v/>
          </cell>
          <cell r="H2484" t="str">
            <v/>
          </cell>
        </row>
        <row r="2485">
          <cell r="A2485" t="str">
            <v/>
          </cell>
          <cell r="B2485" t="str">
            <v/>
          </cell>
          <cell r="C2485" t="str">
            <v/>
          </cell>
          <cell r="D2485" t="str">
            <v/>
          </cell>
          <cell r="E2485" t="str">
            <v/>
          </cell>
          <cell r="F2485" t="str">
            <v/>
          </cell>
          <cell r="G2485" t="str">
            <v/>
          </cell>
          <cell r="H2485" t="str">
            <v/>
          </cell>
        </row>
        <row r="2486">
          <cell r="A2486" t="str">
            <v/>
          </cell>
          <cell r="B2486" t="str">
            <v/>
          </cell>
          <cell r="C2486" t="str">
            <v/>
          </cell>
          <cell r="D2486" t="str">
            <v/>
          </cell>
          <cell r="E2486" t="str">
            <v/>
          </cell>
          <cell r="F2486" t="str">
            <v/>
          </cell>
          <cell r="G2486" t="str">
            <v/>
          </cell>
          <cell r="H2486" t="str">
            <v/>
          </cell>
        </row>
        <row r="2487">
          <cell r="A2487" t="str">
            <v/>
          </cell>
          <cell r="B2487" t="str">
            <v/>
          </cell>
          <cell r="C2487" t="str">
            <v/>
          </cell>
          <cell r="D2487" t="str">
            <v/>
          </cell>
          <cell r="E2487" t="str">
            <v/>
          </cell>
          <cell r="F2487" t="str">
            <v/>
          </cell>
          <cell r="G2487" t="str">
            <v/>
          </cell>
          <cell r="H2487" t="str">
            <v/>
          </cell>
        </row>
        <row r="2488">
          <cell r="A2488" t="str">
            <v/>
          </cell>
          <cell r="B2488" t="str">
            <v/>
          </cell>
          <cell r="C2488" t="str">
            <v/>
          </cell>
          <cell r="D2488" t="str">
            <v/>
          </cell>
          <cell r="E2488" t="str">
            <v/>
          </cell>
          <cell r="F2488" t="str">
            <v/>
          </cell>
          <cell r="G2488" t="str">
            <v/>
          </cell>
          <cell r="H2488" t="str">
            <v/>
          </cell>
        </row>
        <row r="2489">
          <cell r="A2489" t="str">
            <v/>
          </cell>
          <cell r="B2489" t="str">
            <v/>
          </cell>
          <cell r="C2489" t="str">
            <v/>
          </cell>
          <cell r="D2489" t="str">
            <v/>
          </cell>
          <cell r="E2489" t="str">
            <v/>
          </cell>
          <cell r="F2489" t="str">
            <v/>
          </cell>
          <cell r="G2489" t="str">
            <v/>
          </cell>
          <cell r="H2489" t="str">
            <v/>
          </cell>
        </row>
        <row r="2490">
          <cell r="A2490" t="str">
            <v/>
          </cell>
          <cell r="B2490" t="str">
            <v/>
          </cell>
          <cell r="C2490" t="str">
            <v/>
          </cell>
          <cell r="D2490" t="str">
            <v/>
          </cell>
          <cell r="E2490" t="str">
            <v/>
          </cell>
          <cell r="F2490" t="str">
            <v/>
          </cell>
          <cell r="G2490" t="str">
            <v/>
          </cell>
          <cell r="H2490" t="str">
            <v/>
          </cell>
        </row>
        <row r="2491">
          <cell r="A2491" t="str">
            <v/>
          </cell>
          <cell r="B2491" t="str">
            <v/>
          </cell>
          <cell r="C2491" t="str">
            <v/>
          </cell>
          <cell r="D2491" t="str">
            <v/>
          </cell>
          <cell r="E2491" t="str">
            <v/>
          </cell>
          <cell r="F2491" t="str">
            <v/>
          </cell>
          <cell r="G2491" t="str">
            <v/>
          </cell>
          <cell r="H2491" t="str">
            <v/>
          </cell>
        </row>
        <row r="2492">
          <cell r="A2492" t="str">
            <v/>
          </cell>
          <cell r="B2492" t="str">
            <v/>
          </cell>
          <cell r="C2492" t="str">
            <v/>
          </cell>
          <cell r="D2492" t="str">
            <v/>
          </cell>
          <cell r="E2492" t="str">
            <v/>
          </cell>
          <cell r="F2492" t="str">
            <v/>
          </cell>
          <cell r="G2492" t="str">
            <v/>
          </cell>
          <cell r="H2492" t="str">
            <v/>
          </cell>
        </row>
        <row r="2493">
          <cell r="A2493" t="str">
            <v/>
          </cell>
          <cell r="B2493" t="str">
            <v/>
          </cell>
          <cell r="C2493" t="str">
            <v/>
          </cell>
          <cell r="D2493" t="str">
            <v/>
          </cell>
          <cell r="E2493" t="str">
            <v/>
          </cell>
          <cell r="F2493" t="str">
            <v/>
          </cell>
          <cell r="G2493" t="str">
            <v/>
          </cell>
          <cell r="H2493" t="str">
            <v/>
          </cell>
        </row>
        <row r="2494">
          <cell r="A2494" t="str">
            <v/>
          </cell>
          <cell r="B2494" t="str">
            <v/>
          </cell>
          <cell r="C2494" t="str">
            <v/>
          </cell>
          <cell r="D2494" t="str">
            <v/>
          </cell>
          <cell r="E2494" t="str">
            <v/>
          </cell>
          <cell r="F2494" t="str">
            <v/>
          </cell>
          <cell r="G2494" t="str">
            <v/>
          </cell>
          <cell r="H2494" t="str">
            <v/>
          </cell>
        </row>
        <row r="2495">
          <cell r="A2495" t="str">
            <v/>
          </cell>
          <cell r="B2495" t="str">
            <v/>
          </cell>
          <cell r="C2495" t="str">
            <v/>
          </cell>
          <cell r="D2495" t="str">
            <v/>
          </cell>
          <cell r="E2495" t="str">
            <v/>
          </cell>
          <cell r="F2495" t="str">
            <v/>
          </cell>
          <cell r="G2495" t="str">
            <v/>
          </cell>
          <cell r="H2495" t="str">
            <v/>
          </cell>
        </row>
        <row r="2496">
          <cell r="A2496" t="str">
            <v/>
          </cell>
          <cell r="B2496" t="str">
            <v/>
          </cell>
          <cell r="C2496" t="str">
            <v/>
          </cell>
          <cell r="D2496" t="str">
            <v/>
          </cell>
          <cell r="E2496" t="str">
            <v/>
          </cell>
          <cell r="F2496" t="str">
            <v/>
          </cell>
          <cell r="G2496" t="str">
            <v/>
          </cell>
          <cell r="H2496" t="str">
            <v/>
          </cell>
        </row>
        <row r="2497">
          <cell r="A2497" t="str">
            <v/>
          </cell>
          <cell r="B2497" t="str">
            <v/>
          </cell>
          <cell r="C2497" t="str">
            <v/>
          </cell>
          <cell r="D2497" t="str">
            <v/>
          </cell>
          <cell r="E2497" t="str">
            <v/>
          </cell>
          <cell r="F2497" t="str">
            <v/>
          </cell>
          <cell r="G2497" t="str">
            <v/>
          </cell>
          <cell r="H2497" t="str">
            <v/>
          </cell>
        </row>
        <row r="2498">
          <cell r="A2498" t="str">
            <v/>
          </cell>
          <cell r="B2498" t="str">
            <v/>
          </cell>
          <cell r="C2498" t="str">
            <v/>
          </cell>
          <cell r="D2498" t="str">
            <v/>
          </cell>
          <cell r="E2498" t="str">
            <v/>
          </cell>
          <cell r="F2498" t="str">
            <v/>
          </cell>
          <cell r="G2498" t="str">
            <v/>
          </cell>
          <cell r="H2498" t="str">
            <v/>
          </cell>
        </row>
        <row r="2499">
          <cell r="A2499" t="str">
            <v/>
          </cell>
          <cell r="B2499" t="str">
            <v/>
          </cell>
          <cell r="C2499" t="str">
            <v/>
          </cell>
          <cell r="D2499" t="str">
            <v/>
          </cell>
          <cell r="E2499" t="str">
            <v/>
          </cell>
          <cell r="F2499" t="str">
            <v/>
          </cell>
          <cell r="G2499" t="str">
            <v/>
          </cell>
          <cell r="H2499" t="str">
            <v/>
          </cell>
        </row>
        <row r="2500">
          <cell r="A2500" t="str">
            <v/>
          </cell>
          <cell r="B2500" t="str">
            <v/>
          </cell>
          <cell r="C2500" t="str">
            <v/>
          </cell>
          <cell r="D2500" t="str">
            <v/>
          </cell>
          <cell r="E2500" t="str">
            <v/>
          </cell>
          <cell r="F2500" t="str">
            <v/>
          </cell>
          <cell r="G2500" t="str">
            <v/>
          </cell>
          <cell r="H2500" t="str">
            <v/>
          </cell>
        </row>
        <row r="2501">
          <cell r="A2501" t="str">
            <v/>
          </cell>
          <cell r="B2501" t="str">
            <v/>
          </cell>
          <cell r="C2501" t="str">
            <v/>
          </cell>
          <cell r="D2501" t="str">
            <v/>
          </cell>
          <cell r="E2501" t="str">
            <v/>
          </cell>
          <cell r="F2501" t="str">
            <v/>
          </cell>
          <cell r="G2501" t="str">
            <v/>
          </cell>
          <cell r="H2501" t="str">
            <v/>
          </cell>
        </row>
        <row r="2502">
          <cell r="A2502" t="str">
            <v/>
          </cell>
          <cell r="B2502" t="str">
            <v/>
          </cell>
          <cell r="C2502" t="str">
            <v/>
          </cell>
          <cell r="D2502" t="str">
            <v/>
          </cell>
          <cell r="E2502" t="str">
            <v/>
          </cell>
          <cell r="F2502" t="str">
            <v/>
          </cell>
          <cell r="G2502" t="str">
            <v/>
          </cell>
          <cell r="H2502" t="str">
            <v/>
          </cell>
        </row>
        <row r="2503">
          <cell r="A2503" t="str">
            <v/>
          </cell>
          <cell r="B2503" t="str">
            <v/>
          </cell>
          <cell r="C2503" t="str">
            <v/>
          </cell>
          <cell r="D2503" t="str">
            <v/>
          </cell>
          <cell r="E2503" t="str">
            <v/>
          </cell>
          <cell r="F2503" t="str">
            <v/>
          </cell>
          <cell r="G2503" t="str">
            <v/>
          </cell>
          <cell r="H2503" t="str">
            <v/>
          </cell>
        </row>
        <row r="2504">
          <cell r="A2504" t="str">
            <v/>
          </cell>
          <cell r="B2504" t="str">
            <v/>
          </cell>
          <cell r="C2504" t="str">
            <v/>
          </cell>
          <cell r="D2504" t="str">
            <v/>
          </cell>
          <cell r="E2504" t="str">
            <v/>
          </cell>
          <cell r="F2504" t="str">
            <v/>
          </cell>
          <cell r="G2504" t="str">
            <v/>
          </cell>
          <cell r="H2504" t="str">
            <v/>
          </cell>
        </row>
        <row r="2505">
          <cell r="A2505" t="str">
            <v/>
          </cell>
          <cell r="B2505" t="str">
            <v/>
          </cell>
          <cell r="C2505" t="str">
            <v/>
          </cell>
          <cell r="D2505" t="str">
            <v/>
          </cell>
          <cell r="E2505" t="str">
            <v/>
          </cell>
          <cell r="F2505" t="str">
            <v/>
          </cell>
          <cell r="G2505" t="str">
            <v/>
          </cell>
          <cell r="H2505" t="str">
            <v/>
          </cell>
        </row>
        <row r="2506">
          <cell r="A2506" t="str">
            <v/>
          </cell>
          <cell r="B2506" t="str">
            <v/>
          </cell>
          <cell r="C2506" t="str">
            <v/>
          </cell>
          <cell r="D2506" t="str">
            <v/>
          </cell>
          <cell r="E2506" t="str">
            <v/>
          </cell>
          <cell r="F2506" t="str">
            <v/>
          </cell>
          <cell r="G2506" t="str">
            <v/>
          </cell>
          <cell r="H2506" t="str">
            <v/>
          </cell>
        </row>
        <row r="2507">
          <cell r="A2507" t="str">
            <v/>
          </cell>
          <cell r="B2507" t="str">
            <v/>
          </cell>
          <cell r="C2507" t="str">
            <v/>
          </cell>
          <cell r="D2507" t="str">
            <v/>
          </cell>
          <cell r="E2507" t="str">
            <v/>
          </cell>
          <cell r="F2507" t="str">
            <v/>
          </cell>
          <cell r="G2507" t="str">
            <v/>
          </cell>
          <cell r="H2507" t="str">
            <v/>
          </cell>
        </row>
        <row r="2508">
          <cell r="A2508" t="str">
            <v/>
          </cell>
          <cell r="B2508" t="str">
            <v/>
          </cell>
          <cell r="C2508" t="str">
            <v/>
          </cell>
          <cell r="D2508" t="str">
            <v/>
          </cell>
          <cell r="E2508" t="str">
            <v/>
          </cell>
          <cell r="F2508" t="str">
            <v/>
          </cell>
          <cell r="G2508" t="str">
            <v/>
          </cell>
          <cell r="H2508" t="str">
            <v/>
          </cell>
        </row>
        <row r="2509">
          <cell r="A2509" t="str">
            <v/>
          </cell>
          <cell r="B2509" t="str">
            <v/>
          </cell>
          <cell r="C2509" t="str">
            <v/>
          </cell>
          <cell r="D2509" t="str">
            <v/>
          </cell>
          <cell r="E2509" t="str">
            <v/>
          </cell>
          <cell r="F2509" t="str">
            <v/>
          </cell>
          <cell r="G2509" t="str">
            <v/>
          </cell>
          <cell r="H2509" t="str">
            <v/>
          </cell>
        </row>
        <row r="2510">
          <cell r="A2510" t="str">
            <v/>
          </cell>
          <cell r="B2510" t="str">
            <v/>
          </cell>
          <cell r="C2510" t="str">
            <v/>
          </cell>
          <cell r="D2510" t="str">
            <v/>
          </cell>
          <cell r="E2510" t="str">
            <v/>
          </cell>
          <cell r="F2510" t="str">
            <v/>
          </cell>
          <cell r="G2510" t="str">
            <v/>
          </cell>
          <cell r="H2510" t="str">
            <v/>
          </cell>
        </row>
        <row r="2511">
          <cell r="A2511" t="str">
            <v/>
          </cell>
          <cell r="B2511" t="str">
            <v/>
          </cell>
          <cell r="C2511" t="str">
            <v/>
          </cell>
          <cell r="D2511" t="str">
            <v/>
          </cell>
          <cell r="E2511" t="str">
            <v/>
          </cell>
          <cell r="F2511" t="str">
            <v/>
          </cell>
          <cell r="G2511" t="str">
            <v/>
          </cell>
          <cell r="H2511" t="str">
            <v/>
          </cell>
        </row>
        <row r="2512">
          <cell r="A2512" t="str">
            <v/>
          </cell>
          <cell r="B2512" t="str">
            <v/>
          </cell>
          <cell r="C2512" t="str">
            <v/>
          </cell>
          <cell r="D2512" t="str">
            <v/>
          </cell>
          <cell r="E2512" t="str">
            <v/>
          </cell>
          <cell r="F2512" t="str">
            <v/>
          </cell>
          <cell r="G2512" t="str">
            <v/>
          </cell>
          <cell r="H2512" t="str">
            <v/>
          </cell>
        </row>
        <row r="2513">
          <cell r="A2513" t="str">
            <v/>
          </cell>
          <cell r="B2513" t="str">
            <v/>
          </cell>
          <cell r="C2513" t="str">
            <v/>
          </cell>
          <cell r="D2513" t="str">
            <v/>
          </cell>
          <cell r="E2513" t="str">
            <v/>
          </cell>
          <cell r="F2513" t="str">
            <v/>
          </cell>
          <cell r="G2513" t="str">
            <v/>
          </cell>
          <cell r="H2513" t="str">
            <v/>
          </cell>
        </row>
        <row r="2514">
          <cell r="A2514" t="str">
            <v/>
          </cell>
          <cell r="B2514" t="str">
            <v/>
          </cell>
          <cell r="C2514" t="str">
            <v/>
          </cell>
          <cell r="D2514" t="str">
            <v/>
          </cell>
          <cell r="E2514" t="str">
            <v/>
          </cell>
          <cell r="F2514" t="str">
            <v/>
          </cell>
          <cell r="G2514" t="str">
            <v/>
          </cell>
          <cell r="H2514" t="str">
            <v/>
          </cell>
        </row>
        <row r="2515">
          <cell r="A2515" t="str">
            <v/>
          </cell>
          <cell r="B2515" t="str">
            <v/>
          </cell>
          <cell r="C2515" t="str">
            <v/>
          </cell>
          <cell r="D2515" t="str">
            <v/>
          </cell>
          <cell r="E2515" t="str">
            <v/>
          </cell>
          <cell r="F2515" t="str">
            <v/>
          </cell>
          <cell r="G2515" t="str">
            <v/>
          </cell>
          <cell r="H2515" t="str">
            <v/>
          </cell>
        </row>
        <row r="2516">
          <cell r="A2516" t="str">
            <v/>
          </cell>
          <cell r="B2516" t="str">
            <v/>
          </cell>
          <cell r="C2516" t="str">
            <v/>
          </cell>
          <cell r="D2516" t="str">
            <v/>
          </cell>
          <cell r="E2516" t="str">
            <v/>
          </cell>
          <cell r="F2516" t="str">
            <v/>
          </cell>
          <cell r="G2516" t="str">
            <v/>
          </cell>
          <cell r="H2516" t="str">
            <v/>
          </cell>
        </row>
        <row r="2517">
          <cell r="A2517" t="str">
            <v/>
          </cell>
          <cell r="B2517" t="str">
            <v/>
          </cell>
          <cell r="C2517" t="str">
            <v/>
          </cell>
          <cell r="D2517" t="str">
            <v/>
          </cell>
          <cell r="E2517" t="str">
            <v/>
          </cell>
          <cell r="F2517" t="str">
            <v/>
          </cell>
          <cell r="G2517" t="str">
            <v/>
          </cell>
          <cell r="H2517" t="str">
            <v/>
          </cell>
        </row>
        <row r="2518">
          <cell r="A2518" t="str">
            <v/>
          </cell>
          <cell r="B2518" t="str">
            <v/>
          </cell>
          <cell r="C2518" t="str">
            <v/>
          </cell>
          <cell r="D2518" t="str">
            <v/>
          </cell>
          <cell r="E2518" t="str">
            <v/>
          </cell>
          <cell r="F2518" t="str">
            <v/>
          </cell>
          <cell r="G2518" t="str">
            <v/>
          </cell>
          <cell r="H2518" t="str">
            <v/>
          </cell>
        </row>
        <row r="2519">
          <cell r="A2519" t="str">
            <v/>
          </cell>
          <cell r="B2519" t="str">
            <v/>
          </cell>
          <cell r="C2519" t="str">
            <v/>
          </cell>
          <cell r="D2519" t="str">
            <v/>
          </cell>
          <cell r="E2519" t="str">
            <v/>
          </cell>
          <cell r="F2519" t="str">
            <v/>
          </cell>
          <cell r="G2519" t="str">
            <v/>
          </cell>
          <cell r="H2519" t="str">
            <v/>
          </cell>
        </row>
        <row r="2520">
          <cell r="A2520" t="str">
            <v/>
          </cell>
          <cell r="B2520" t="str">
            <v/>
          </cell>
          <cell r="C2520" t="str">
            <v/>
          </cell>
          <cell r="D2520" t="str">
            <v/>
          </cell>
          <cell r="E2520" t="str">
            <v/>
          </cell>
          <cell r="F2520" t="str">
            <v/>
          </cell>
          <cell r="G2520" t="str">
            <v/>
          </cell>
          <cell r="H2520" t="str">
            <v/>
          </cell>
        </row>
        <row r="2521">
          <cell r="A2521" t="str">
            <v/>
          </cell>
          <cell r="B2521" t="str">
            <v/>
          </cell>
          <cell r="C2521" t="str">
            <v/>
          </cell>
          <cell r="D2521" t="str">
            <v/>
          </cell>
          <cell r="E2521" t="str">
            <v/>
          </cell>
          <cell r="F2521" t="str">
            <v/>
          </cell>
          <cell r="G2521" t="str">
            <v/>
          </cell>
          <cell r="H2521" t="str">
            <v/>
          </cell>
        </row>
        <row r="2522">
          <cell r="A2522" t="str">
            <v/>
          </cell>
          <cell r="B2522" t="str">
            <v/>
          </cell>
          <cell r="C2522" t="str">
            <v/>
          </cell>
          <cell r="D2522" t="str">
            <v/>
          </cell>
          <cell r="E2522" t="str">
            <v/>
          </cell>
          <cell r="F2522" t="str">
            <v/>
          </cell>
          <cell r="G2522" t="str">
            <v/>
          </cell>
          <cell r="H2522" t="str">
            <v/>
          </cell>
        </row>
        <row r="2523">
          <cell r="A2523" t="str">
            <v/>
          </cell>
          <cell r="B2523" t="str">
            <v/>
          </cell>
          <cell r="C2523" t="str">
            <v/>
          </cell>
          <cell r="D2523" t="str">
            <v/>
          </cell>
          <cell r="E2523" t="str">
            <v/>
          </cell>
          <cell r="F2523" t="str">
            <v/>
          </cell>
          <cell r="G2523" t="str">
            <v/>
          </cell>
          <cell r="H2523" t="str">
            <v/>
          </cell>
        </row>
        <row r="2524">
          <cell r="A2524" t="str">
            <v/>
          </cell>
          <cell r="B2524" t="str">
            <v/>
          </cell>
          <cell r="C2524" t="str">
            <v/>
          </cell>
          <cell r="D2524" t="str">
            <v/>
          </cell>
          <cell r="E2524" t="str">
            <v/>
          </cell>
          <cell r="F2524" t="str">
            <v/>
          </cell>
          <cell r="G2524" t="str">
            <v/>
          </cell>
          <cell r="H2524" t="str">
            <v/>
          </cell>
        </row>
        <row r="2525">
          <cell r="A2525" t="str">
            <v/>
          </cell>
          <cell r="B2525" t="str">
            <v/>
          </cell>
          <cell r="C2525" t="str">
            <v/>
          </cell>
          <cell r="D2525" t="str">
            <v/>
          </cell>
          <cell r="E2525" t="str">
            <v/>
          </cell>
          <cell r="F2525" t="str">
            <v/>
          </cell>
          <cell r="G2525" t="str">
            <v/>
          </cell>
          <cell r="H2525" t="str">
            <v/>
          </cell>
        </row>
        <row r="2526">
          <cell r="A2526" t="str">
            <v/>
          </cell>
          <cell r="B2526" t="str">
            <v/>
          </cell>
          <cell r="C2526" t="str">
            <v/>
          </cell>
          <cell r="D2526" t="str">
            <v/>
          </cell>
          <cell r="E2526" t="str">
            <v/>
          </cell>
          <cell r="F2526" t="str">
            <v/>
          </cell>
          <cell r="G2526" t="str">
            <v/>
          </cell>
          <cell r="H2526" t="str">
            <v/>
          </cell>
        </row>
        <row r="2527">
          <cell r="A2527" t="str">
            <v/>
          </cell>
          <cell r="B2527" t="str">
            <v/>
          </cell>
          <cell r="C2527" t="str">
            <v/>
          </cell>
          <cell r="D2527" t="str">
            <v/>
          </cell>
          <cell r="E2527" t="str">
            <v/>
          </cell>
          <cell r="F2527" t="str">
            <v/>
          </cell>
          <cell r="G2527" t="str">
            <v/>
          </cell>
          <cell r="H2527" t="str">
            <v/>
          </cell>
        </row>
        <row r="2528">
          <cell r="A2528" t="str">
            <v/>
          </cell>
          <cell r="B2528" t="str">
            <v/>
          </cell>
          <cell r="C2528" t="str">
            <v/>
          </cell>
          <cell r="D2528" t="str">
            <v/>
          </cell>
          <cell r="E2528" t="str">
            <v/>
          </cell>
          <cell r="F2528" t="str">
            <v/>
          </cell>
          <cell r="G2528" t="str">
            <v/>
          </cell>
          <cell r="H2528" t="str">
            <v/>
          </cell>
        </row>
        <row r="2529">
          <cell r="A2529" t="str">
            <v/>
          </cell>
          <cell r="B2529" t="str">
            <v/>
          </cell>
          <cell r="C2529" t="str">
            <v/>
          </cell>
          <cell r="D2529" t="str">
            <v/>
          </cell>
          <cell r="E2529" t="str">
            <v/>
          </cell>
          <cell r="F2529" t="str">
            <v/>
          </cell>
          <cell r="G2529" t="str">
            <v/>
          </cell>
          <cell r="H2529" t="str">
            <v/>
          </cell>
        </row>
        <row r="2530">
          <cell r="A2530" t="str">
            <v/>
          </cell>
          <cell r="B2530" t="str">
            <v/>
          </cell>
          <cell r="C2530" t="str">
            <v/>
          </cell>
          <cell r="D2530" t="str">
            <v/>
          </cell>
          <cell r="E2530" t="str">
            <v/>
          </cell>
          <cell r="F2530" t="str">
            <v/>
          </cell>
          <cell r="G2530" t="str">
            <v/>
          </cell>
          <cell r="H2530" t="str">
            <v/>
          </cell>
        </row>
        <row r="2531">
          <cell r="A2531" t="str">
            <v/>
          </cell>
          <cell r="B2531" t="str">
            <v/>
          </cell>
          <cell r="C2531" t="str">
            <v/>
          </cell>
          <cell r="D2531" t="str">
            <v/>
          </cell>
          <cell r="E2531" t="str">
            <v/>
          </cell>
          <cell r="F2531" t="str">
            <v/>
          </cell>
          <cell r="G2531" t="str">
            <v/>
          </cell>
          <cell r="H2531" t="str">
            <v/>
          </cell>
        </row>
        <row r="2532">
          <cell r="A2532" t="str">
            <v/>
          </cell>
          <cell r="B2532" t="str">
            <v/>
          </cell>
          <cell r="C2532" t="str">
            <v/>
          </cell>
          <cell r="D2532" t="str">
            <v/>
          </cell>
          <cell r="E2532" t="str">
            <v/>
          </cell>
          <cell r="F2532" t="str">
            <v/>
          </cell>
          <cell r="G2532" t="str">
            <v/>
          </cell>
          <cell r="H2532" t="str">
            <v/>
          </cell>
        </row>
        <row r="2533">
          <cell r="A2533" t="str">
            <v/>
          </cell>
          <cell r="B2533" t="str">
            <v/>
          </cell>
          <cell r="C2533" t="str">
            <v/>
          </cell>
          <cell r="D2533" t="str">
            <v/>
          </cell>
          <cell r="E2533" t="str">
            <v/>
          </cell>
          <cell r="F2533" t="str">
            <v/>
          </cell>
          <cell r="G2533" t="str">
            <v/>
          </cell>
          <cell r="H2533" t="str">
            <v/>
          </cell>
        </row>
        <row r="2534">
          <cell r="A2534" t="str">
            <v/>
          </cell>
          <cell r="B2534" t="str">
            <v/>
          </cell>
          <cell r="C2534" t="str">
            <v/>
          </cell>
          <cell r="D2534" t="str">
            <v/>
          </cell>
          <cell r="E2534" t="str">
            <v/>
          </cell>
          <cell r="F2534" t="str">
            <v/>
          </cell>
          <cell r="G2534" t="str">
            <v/>
          </cell>
          <cell r="H2534" t="str">
            <v/>
          </cell>
        </row>
        <row r="2535">
          <cell r="A2535" t="str">
            <v/>
          </cell>
          <cell r="B2535" t="str">
            <v/>
          </cell>
          <cell r="C2535" t="str">
            <v/>
          </cell>
          <cell r="D2535" t="str">
            <v/>
          </cell>
          <cell r="E2535" t="str">
            <v/>
          </cell>
          <cell r="F2535" t="str">
            <v/>
          </cell>
          <cell r="G2535" t="str">
            <v/>
          </cell>
          <cell r="H2535" t="str">
            <v/>
          </cell>
        </row>
        <row r="2536">
          <cell r="A2536" t="str">
            <v/>
          </cell>
          <cell r="B2536" t="str">
            <v/>
          </cell>
          <cell r="C2536" t="str">
            <v/>
          </cell>
          <cell r="D2536" t="str">
            <v/>
          </cell>
          <cell r="E2536" t="str">
            <v/>
          </cell>
          <cell r="F2536" t="str">
            <v/>
          </cell>
          <cell r="G2536" t="str">
            <v/>
          </cell>
          <cell r="H2536" t="str">
            <v/>
          </cell>
        </row>
        <row r="2537">
          <cell r="A2537" t="str">
            <v/>
          </cell>
          <cell r="B2537" t="str">
            <v/>
          </cell>
          <cell r="C2537" t="str">
            <v/>
          </cell>
          <cell r="D2537" t="str">
            <v/>
          </cell>
          <cell r="E2537" t="str">
            <v/>
          </cell>
          <cell r="F2537" t="str">
            <v/>
          </cell>
          <cell r="G2537" t="str">
            <v/>
          </cell>
          <cell r="H2537" t="str">
            <v/>
          </cell>
        </row>
        <row r="2538">
          <cell r="A2538" t="str">
            <v/>
          </cell>
          <cell r="B2538" t="str">
            <v/>
          </cell>
          <cell r="C2538" t="str">
            <v/>
          </cell>
          <cell r="D2538" t="str">
            <v/>
          </cell>
          <cell r="E2538" t="str">
            <v/>
          </cell>
          <cell r="F2538" t="str">
            <v/>
          </cell>
          <cell r="G2538" t="str">
            <v/>
          </cell>
          <cell r="H2538" t="str">
            <v/>
          </cell>
        </row>
        <row r="2539">
          <cell r="A2539" t="str">
            <v/>
          </cell>
          <cell r="B2539" t="str">
            <v/>
          </cell>
          <cell r="C2539" t="str">
            <v/>
          </cell>
          <cell r="D2539" t="str">
            <v/>
          </cell>
          <cell r="E2539" t="str">
            <v/>
          </cell>
          <cell r="F2539" t="str">
            <v/>
          </cell>
          <cell r="G2539" t="str">
            <v/>
          </cell>
          <cell r="H2539" t="str">
            <v/>
          </cell>
        </row>
        <row r="2540">
          <cell r="A2540" t="str">
            <v/>
          </cell>
          <cell r="B2540" t="str">
            <v/>
          </cell>
          <cell r="C2540" t="str">
            <v/>
          </cell>
          <cell r="D2540" t="str">
            <v/>
          </cell>
          <cell r="E2540" t="str">
            <v/>
          </cell>
          <cell r="F2540" t="str">
            <v/>
          </cell>
          <cell r="G2540" t="str">
            <v/>
          </cell>
          <cell r="H2540" t="str">
            <v/>
          </cell>
        </row>
        <row r="2541">
          <cell r="A2541" t="str">
            <v/>
          </cell>
          <cell r="B2541" t="str">
            <v/>
          </cell>
          <cell r="C2541" t="str">
            <v/>
          </cell>
          <cell r="D2541" t="str">
            <v/>
          </cell>
          <cell r="E2541" t="str">
            <v/>
          </cell>
          <cell r="F2541" t="str">
            <v/>
          </cell>
          <cell r="G2541" t="str">
            <v/>
          </cell>
          <cell r="H2541" t="str">
            <v/>
          </cell>
        </row>
        <row r="2542">
          <cell r="A2542" t="str">
            <v/>
          </cell>
          <cell r="B2542" t="str">
            <v/>
          </cell>
          <cell r="C2542" t="str">
            <v/>
          </cell>
          <cell r="D2542" t="str">
            <v/>
          </cell>
          <cell r="E2542" t="str">
            <v/>
          </cell>
          <cell r="F2542" t="str">
            <v/>
          </cell>
          <cell r="G2542" t="str">
            <v/>
          </cell>
          <cell r="H2542" t="str">
            <v/>
          </cell>
        </row>
        <row r="2543">
          <cell r="A2543" t="str">
            <v/>
          </cell>
          <cell r="B2543" t="str">
            <v/>
          </cell>
          <cell r="C2543" t="str">
            <v/>
          </cell>
          <cell r="D2543" t="str">
            <v/>
          </cell>
          <cell r="E2543" t="str">
            <v/>
          </cell>
          <cell r="F2543" t="str">
            <v/>
          </cell>
          <cell r="G2543" t="str">
            <v/>
          </cell>
          <cell r="H2543" t="str">
            <v/>
          </cell>
        </row>
        <row r="2544">
          <cell r="A2544" t="str">
            <v/>
          </cell>
          <cell r="B2544" t="str">
            <v/>
          </cell>
          <cell r="C2544" t="str">
            <v/>
          </cell>
          <cell r="D2544" t="str">
            <v/>
          </cell>
          <cell r="E2544" t="str">
            <v/>
          </cell>
          <cell r="F2544" t="str">
            <v/>
          </cell>
          <cell r="G2544" t="str">
            <v/>
          </cell>
          <cell r="H2544" t="str">
            <v/>
          </cell>
        </row>
        <row r="2545">
          <cell r="A2545" t="str">
            <v/>
          </cell>
          <cell r="B2545" t="str">
            <v/>
          </cell>
          <cell r="C2545" t="str">
            <v/>
          </cell>
          <cell r="D2545" t="str">
            <v/>
          </cell>
          <cell r="E2545" t="str">
            <v/>
          </cell>
          <cell r="F2545" t="str">
            <v/>
          </cell>
          <cell r="G2545" t="str">
            <v/>
          </cell>
          <cell r="H2545" t="str">
            <v/>
          </cell>
        </row>
        <row r="2546">
          <cell r="A2546" t="str">
            <v/>
          </cell>
          <cell r="B2546" t="str">
            <v/>
          </cell>
          <cell r="C2546" t="str">
            <v/>
          </cell>
          <cell r="D2546" t="str">
            <v/>
          </cell>
          <cell r="E2546" t="str">
            <v/>
          </cell>
          <cell r="F2546" t="str">
            <v/>
          </cell>
          <cell r="G2546" t="str">
            <v/>
          </cell>
          <cell r="H2546" t="str">
            <v/>
          </cell>
        </row>
        <row r="2547">
          <cell r="A2547" t="str">
            <v/>
          </cell>
          <cell r="B2547" t="str">
            <v/>
          </cell>
          <cell r="C2547" t="str">
            <v/>
          </cell>
          <cell r="D2547" t="str">
            <v/>
          </cell>
          <cell r="E2547" t="str">
            <v/>
          </cell>
          <cell r="F2547" t="str">
            <v/>
          </cell>
          <cell r="G2547" t="str">
            <v/>
          </cell>
          <cell r="H2547" t="str">
            <v/>
          </cell>
        </row>
        <row r="2548">
          <cell r="A2548" t="str">
            <v/>
          </cell>
          <cell r="B2548" t="str">
            <v/>
          </cell>
          <cell r="C2548" t="str">
            <v/>
          </cell>
          <cell r="D2548" t="str">
            <v/>
          </cell>
          <cell r="E2548" t="str">
            <v/>
          </cell>
          <cell r="F2548" t="str">
            <v/>
          </cell>
          <cell r="G2548" t="str">
            <v/>
          </cell>
          <cell r="H2548" t="str">
            <v/>
          </cell>
        </row>
        <row r="2549">
          <cell r="A2549" t="str">
            <v/>
          </cell>
          <cell r="B2549" t="str">
            <v/>
          </cell>
          <cell r="C2549" t="str">
            <v/>
          </cell>
          <cell r="D2549" t="str">
            <v/>
          </cell>
          <cell r="E2549" t="str">
            <v/>
          </cell>
          <cell r="F2549" t="str">
            <v/>
          </cell>
          <cell r="G2549" t="str">
            <v/>
          </cell>
          <cell r="H2549" t="str">
            <v/>
          </cell>
        </row>
        <row r="2550">
          <cell r="A2550" t="str">
            <v/>
          </cell>
          <cell r="B2550" t="str">
            <v/>
          </cell>
          <cell r="C2550" t="str">
            <v/>
          </cell>
          <cell r="D2550" t="str">
            <v/>
          </cell>
          <cell r="E2550" t="str">
            <v/>
          </cell>
          <cell r="F2550" t="str">
            <v/>
          </cell>
          <cell r="G2550" t="str">
            <v/>
          </cell>
          <cell r="H2550" t="str">
            <v/>
          </cell>
        </row>
        <row r="2551">
          <cell r="A2551" t="str">
            <v/>
          </cell>
          <cell r="B2551" t="str">
            <v/>
          </cell>
          <cell r="C2551" t="str">
            <v/>
          </cell>
          <cell r="D2551" t="str">
            <v/>
          </cell>
          <cell r="E2551" t="str">
            <v/>
          </cell>
          <cell r="F2551" t="str">
            <v/>
          </cell>
          <cell r="G2551" t="str">
            <v/>
          </cell>
          <cell r="H2551" t="str">
            <v/>
          </cell>
        </row>
        <row r="2552">
          <cell r="A2552" t="str">
            <v/>
          </cell>
          <cell r="B2552" t="str">
            <v/>
          </cell>
          <cell r="C2552" t="str">
            <v/>
          </cell>
          <cell r="D2552" t="str">
            <v/>
          </cell>
          <cell r="E2552" t="str">
            <v/>
          </cell>
          <cell r="F2552" t="str">
            <v/>
          </cell>
          <cell r="G2552" t="str">
            <v/>
          </cell>
          <cell r="H2552" t="str">
            <v/>
          </cell>
        </row>
        <row r="2553">
          <cell r="A2553" t="str">
            <v/>
          </cell>
          <cell r="B2553" t="str">
            <v/>
          </cell>
          <cell r="C2553" t="str">
            <v/>
          </cell>
          <cell r="D2553" t="str">
            <v/>
          </cell>
          <cell r="E2553" t="str">
            <v/>
          </cell>
          <cell r="F2553" t="str">
            <v/>
          </cell>
          <cell r="G2553" t="str">
            <v/>
          </cell>
          <cell r="H2553" t="str">
            <v/>
          </cell>
        </row>
        <row r="2554">
          <cell r="A2554" t="str">
            <v/>
          </cell>
          <cell r="B2554" t="str">
            <v/>
          </cell>
          <cell r="C2554" t="str">
            <v/>
          </cell>
          <cell r="D2554" t="str">
            <v/>
          </cell>
          <cell r="E2554" t="str">
            <v/>
          </cell>
          <cell r="F2554" t="str">
            <v/>
          </cell>
          <cell r="G2554" t="str">
            <v/>
          </cell>
          <cell r="H2554" t="str">
            <v/>
          </cell>
        </row>
        <row r="2555">
          <cell r="A2555" t="str">
            <v/>
          </cell>
          <cell r="B2555" t="str">
            <v/>
          </cell>
          <cell r="C2555" t="str">
            <v/>
          </cell>
          <cell r="D2555" t="str">
            <v/>
          </cell>
          <cell r="E2555" t="str">
            <v/>
          </cell>
          <cell r="F2555" t="str">
            <v/>
          </cell>
          <cell r="G2555" t="str">
            <v/>
          </cell>
          <cell r="H2555" t="str">
            <v/>
          </cell>
        </row>
        <row r="2556">
          <cell r="A2556" t="str">
            <v/>
          </cell>
          <cell r="B2556" t="str">
            <v/>
          </cell>
          <cell r="C2556" t="str">
            <v/>
          </cell>
          <cell r="D2556" t="str">
            <v/>
          </cell>
          <cell r="E2556" t="str">
            <v/>
          </cell>
          <cell r="F2556" t="str">
            <v/>
          </cell>
          <cell r="G2556" t="str">
            <v/>
          </cell>
          <cell r="H2556" t="str">
            <v/>
          </cell>
        </row>
        <row r="2557">
          <cell r="A2557" t="str">
            <v/>
          </cell>
          <cell r="B2557" t="str">
            <v/>
          </cell>
          <cell r="C2557" t="str">
            <v/>
          </cell>
          <cell r="D2557" t="str">
            <v/>
          </cell>
          <cell r="E2557" t="str">
            <v/>
          </cell>
          <cell r="F2557" t="str">
            <v/>
          </cell>
          <cell r="G2557" t="str">
            <v/>
          </cell>
          <cell r="H2557" t="str">
            <v/>
          </cell>
        </row>
        <row r="2558">
          <cell r="A2558" t="str">
            <v/>
          </cell>
          <cell r="B2558" t="str">
            <v/>
          </cell>
          <cell r="C2558" t="str">
            <v/>
          </cell>
          <cell r="D2558" t="str">
            <v/>
          </cell>
          <cell r="E2558" t="str">
            <v/>
          </cell>
          <cell r="F2558" t="str">
            <v/>
          </cell>
          <cell r="G2558" t="str">
            <v/>
          </cell>
          <cell r="H2558" t="str">
            <v/>
          </cell>
        </row>
        <row r="2559">
          <cell r="A2559" t="str">
            <v/>
          </cell>
          <cell r="B2559" t="str">
            <v/>
          </cell>
          <cell r="C2559" t="str">
            <v/>
          </cell>
          <cell r="D2559" t="str">
            <v/>
          </cell>
          <cell r="E2559" t="str">
            <v/>
          </cell>
          <cell r="F2559" t="str">
            <v/>
          </cell>
          <cell r="G2559" t="str">
            <v/>
          </cell>
          <cell r="H2559" t="str">
            <v/>
          </cell>
        </row>
        <row r="2560">
          <cell r="A2560" t="str">
            <v/>
          </cell>
          <cell r="B2560" t="str">
            <v/>
          </cell>
          <cell r="C2560" t="str">
            <v/>
          </cell>
          <cell r="D2560" t="str">
            <v/>
          </cell>
          <cell r="E2560" t="str">
            <v/>
          </cell>
          <cell r="F2560" t="str">
            <v/>
          </cell>
          <cell r="G2560" t="str">
            <v/>
          </cell>
          <cell r="H2560" t="str">
            <v/>
          </cell>
        </row>
        <row r="2561">
          <cell r="A2561" t="str">
            <v/>
          </cell>
          <cell r="B2561" t="str">
            <v/>
          </cell>
          <cell r="C2561" t="str">
            <v/>
          </cell>
          <cell r="D2561" t="str">
            <v/>
          </cell>
          <cell r="E2561" t="str">
            <v/>
          </cell>
          <cell r="F2561" t="str">
            <v/>
          </cell>
          <cell r="G2561" t="str">
            <v/>
          </cell>
          <cell r="H2561" t="str">
            <v/>
          </cell>
        </row>
        <row r="2562">
          <cell r="A2562" t="str">
            <v/>
          </cell>
          <cell r="B2562" t="str">
            <v/>
          </cell>
          <cell r="C2562" t="str">
            <v/>
          </cell>
          <cell r="D2562" t="str">
            <v/>
          </cell>
          <cell r="E2562" t="str">
            <v/>
          </cell>
          <cell r="F2562" t="str">
            <v/>
          </cell>
          <cell r="G2562" t="str">
            <v/>
          </cell>
          <cell r="H2562" t="str">
            <v/>
          </cell>
        </row>
        <row r="2563">
          <cell r="A2563" t="str">
            <v/>
          </cell>
          <cell r="B2563" t="str">
            <v/>
          </cell>
          <cell r="C2563" t="str">
            <v/>
          </cell>
          <cell r="D2563" t="str">
            <v/>
          </cell>
          <cell r="E2563" t="str">
            <v/>
          </cell>
          <cell r="F2563" t="str">
            <v/>
          </cell>
          <cell r="G2563" t="str">
            <v/>
          </cell>
          <cell r="H2563" t="str">
            <v/>
          </cell>
        </row>
        <row r="2564">
          <cell r="A2564" t="str">
            <v/>
          </cell>
          <cell r="B2564" t="str">
            <v/>
          </cell>
          <cell r="C2564" t="str">
            <v/>
          </cell>
          <cell r="D2564" t="str">
            <v/>
          </cell>
          <cell r="E2564" t="str">
            <v/>
          </cell>
          <cell r="F2564" t="str">
            <v/>
          </cell>
          <cell r="G2564" t="str">
            <v/>
          </cell>
          <cell r="H2564" t="str">
            <v/>
          </cell>
        </row>
        <row r="2565">
          <cell r="A2565" t="str">
            <v/>
          </cell>
          <cell r="B2565" t="str">
            <v/>
          </cell>
          <cell r="C2565" t="str">
            <v/>
          </cell>
          <cell r="D2565" t="str">
            <v/>
          </cell>
          <cell r="E2565" t="str">
            <v/>
          </cell>
          <cell r="F2565" t="str">
            <v/>
          </cell>
          <cell r="G2565" t="str">
            <v/>
          </cell>
          <cell r="H2565" t="str">
            <v/>
          </cell>
        </row>
        <row r="2566">
          <cell r="A2566" t="str">
            <v/>
          </cell>
          <cell r="B2566" t="str">
            <v/>
          </cell>
          <cell r="C2566" t="str">
            <v/>
          </cell>
          <cell r="D2566" t="str">
            <v/>
          </cell>
          <cell r="E2566" t="str">
            <v/>
          </cell>
          <cell r="F2566" t="str">
            <v/>
          </cell>
          <cell r="G2566" t="str">
            <v/>
          </cell>
          <cell r="H2566" t="str">
            <v/>
          </cell>
        </row>
        <row r="2567">
          <cell r="A2567" t="str">
            <v/>
          </cell>
          <cell r="B2567" t="str">
            <v/>
          </cell>
          <cell r="C2567" t="str">
            <v/>
          </cell>
          <cell r="D2567" t="str">
            <v/>
          </cell>
          <cell r="E2567" t="str">
            <v/>
          </cell>
          <cell r="F2567" t="str">
            <v/>
          </cell>
          <cell r="G2567" t="str">
            <v/>
          </cell>
          <cell r="H2567" t="str">
            <v/>
          </cell>
        </row>
        <row r="2568">
          <cell r="A2568" t="str">
            <v/>
          </cell>
          <cell r="B2568" t="str">
            <v/>
          </cell>
          <cell r="C2568" t="str">
            <v/>
          </cell>
          <cell r="D2568" t="str">
            <v/>
          </cell>
          <cell r="E2568" t="str">
            <v/>
          </cell>
          <cell r="F2568" t="str">
            <v/>
          </cell>
          <cell r="G2568" t="str">
            <v/>
          </cell>
          <cell r="H2568" t="str">
            <v/>
          </cell>
        </row>
        <row r="2569">
          <cell r="A2569" t="str">
            <v/>
          </cell>
          <cell r="B2569" t="str">
            <v/>
          </cell>
          <cell r="C2569" t="str">
            <v/>
          </cell>
          <cell r="D2569" t="str">
            <v/>
          </cell>
          <cell r="E2569" t="str">
            <v/>
          </cell>
          <cell r="F2569" t="str">
            <v/>
          </cell>
          <cell r="G2569" t="str">
            <v/>
          </cell>
          <cell r="H2569" t="str">
            <v/>
          </cell>
        </row>
        <row r="2570">
          <cell r="A2570" t="str">
            <v/>
          </cell>
          <cell r="B2570" t="str">
            <v/>
          </cell>
          <cell r="C2570" t="str">
            <v/>
          </cell>
          <cell r="D2570" t="str">
            <v/>
          </cell>
          <cell r="E2570" t="str">
            <v/>
          </cell>
          <cell r="F2570" t="str">
            <v/>
          </cell>
          <cell r="G2570" t="str">
            <v/>
          </cell>
          <cell r="H2570" t="str">
            <v/>
          </cell>
        </row>
        <row r="2571">
          <cell r="A2571" t="str">
            <v/>
          </cell>
          <cell r="B2571" t="str">
            <v/>
          </cell>
          <cell r="C2571" t="str">
            <v/>
          </cell>
          <cell r="D2571" t="str">
            <v/>
          </cell>
          <cell r="E2571" t="str">
            <v/>
          </cell>
          <cell r="F2571" t="str">
            <v/>
          </cell>
          <cell r="G2571" t="str">
            <v/>
          </cell>
          <cell r="H2571" t="str">
            <v/>
          </cell>
        </row>
        <row r="2572">
          <cell r="A2572" t="str">
            <v/>
          </cell>
          <cell r="B2572" t="str">
            <v/>
          </cell>
          <cell r="C2572" t="str">
            <v/>
          </cell>
          <cell r="D2572" t="str">
            <v/>
          </cell>
          <cell r="E2572" t="str">
            <v/>
          </cell>
          <cell r="F2572" t="str">
            <v/>
          </cell>
          <cell r="G2572" t="str">
            <v/>
          </cell>
          <cell r="H2572" t="str">
            <v/>
          </cell>
        </row>
        <row r="2573">
          <cell r="A2573" t="str">
            <v/>
          </cell>
          <cell r="B2573" t="str">
            <v/>
          </cell>
          <cell r="C2573" t="str">
            <v/>
          </cell>
          <cell r="D2573" t="str">
            <v/>
          </cell>
          <cell r="E2573" t="str">
            <v/>
          </cell>
          <cell r="F2573" t="str">
            <v/>
          </cell>
          <cell r="G2573" t="str">
            <v/>
          </cell>
          <cell r="H2573" t="str">
            <v/>
          </cell>
        </row>
        <row r="2574">
          <cell r="A2574" t="str">
            <v/>
          </cell>
          <cell r="B2574" t="str">
            <v/>
          </cell>
          <cell r="C2574" t="str">
            <v/>
          </cell>
          <cell r="D2574" t="str">
            <v/>
          </cell>
          <cell r="E2574" t="str">
            <v/>
          </cell>
          <cell r="F2574" t="str">
            <v/>
          </cell>
          <cell r="G2574" t="str">
            <v/>
          </cell>
          <cell r="H2574" t="str">
            <v/>
          </cell>
        </row>
        <row r="2575">
          <cell r="A2575" t="str">
            <v/>
          </cell>
          <cell r="B2575" t="str">
            <v/>
          </cell>
          <cell r="C2575" t="str">
            <v/>
          </cell>
          <cell r="D2575" t="str">
            <v/>
          </cell>
          <cell r="E2575" t="str">
            <v/>
          </cell>
          <cell r="F2575" t="str">
            <v/>
          </cell>
          <cell r="G2575" t="str">
            <v/>
          </cell>
          <cell r="H2575" t="str">
            <v/>
          </cell>
        </row>
        <row r="2576">
          <cell r="A2576" t="str">
            <v/>
          </cell>
          <cell r="B2576" t="str">
            <v/>
          </cell>
          <cell r="C2576" t="str">
            <v/>
          </cell>
          <cell r="D2576" t="str">
            <v/>
          </cell>
          <cell r="E2576" t="str">
            <v/>
          </cell>
          <cell r="F2576" t="str">
            <v/>
          </cell>
          <cell r="G2576" t="str">
            <v/>
          </cell>
          <cell r="H2576" t="str">
            <v/>
          </cell>
        </row>
        <row r="2577">
          <cell r="A2577" t="str">
            <v/>
          </cell>
          <cell r="B2577" t="str">
            <v/>
          </cell>
          <cell r="C2577" t="str">
            <v/>
          </cell>
          <cell r="D2577" t="str">
            <v/>
          </cell>
          <cell r="E2577" t="str">
            <v/>
          </cell>
          <cell r="F2577" t="str">
            <v/>
          </cell>
          <cell r="G2577" t="str">
            <v/>
          </cell>
          <cell r="H2577" t="str">
            <v/>
          </cell>
        </row>
        <row r="2578">
          <cell r="A2578" t="str">
            <v/>
          </cell>
          <cell r="B2578" t="str">
            <v/>
          </cell>
          <cell r="C2578" t="str">
            <v/>
          </cell>
          <cell r="D2578" t="str">
            <v/>
          </cell>
          <cell r="E2578" t="str">
            <v/>
          </cell>
          <cell r="F2578" t="str">
            <v/>
          </cell>
          <cell r="G2578" t="str">
            <v/>
          </cell>
          <cell r="H2578" t="str">
            <v/>
          </cell>
        </row>
        <row r="2579">
          <cell r="A2579" t="str">
            <v/>
          </cell>
          <cell r="B2579" t="str">
            <v/>
          </cell>
          <cell r="C2579" t="str">
            <v/>
          </cell>
          <cell r="D2579" t="str">
            <v/>
          </cell>
          <cell r="E2579" t="str">
            <v/>
          </cell>
          <cell r="F2579" t="str">
            <v/>
          </cell>
          <cell r="G2579" t="str">
            <v/>
          </cell>
          <cell r="H2579" t="str">
            <v/>
          </cell>
        </row>
        <row r="2580">
          <cell r="A2580" t="str">
            <v/>
          </cell>
          <cell r="B2580" t="str">
            <v/>
          </cell>
          <cell r="C2580" t="str">
            <v/>
          </cell>
          <cell r="D2580" t="str">
            <v/>
          </cell>
          <cell r="E2580" t="str">
            <v/>
          </cell>
          <cell r="F2580" t="str">
            <v/>
          </cell>
          <cell r="G2580" t="str">
            <v/>
          </cell>
          <cell r="H2580" t="str">
            <v/>
          </cell>
        </row>
        <row r="2581">
          <cell r="A2581" t="str">
            <v/>
          </cell>
          <cell r="B2581" t="str">
            <v/>
          </cell>
          <cell r="C2581" t="str">
            <v/>
          </cell>
          <cell r="D2581" t="str">
            <v/>
          </cell>
          <cell r="E2581" t="str">
            <v/>
          </cell>
          <cell r="F2581" t="str">
            <v/>
          </cell>
          <cell r="G2581" t="str">
            <v/>
          </cell>
          <cell r="H2581" t="str">
            <v/>
          </cell>
        </row>
        <row r="2582">
          <cell r="A2582" t="str">
            <v/>
          </cell>
          <cell r="B2582" t="str">
            <v/>
          </cell>
          <cell r="C2582" t="str">
            <v/>
          </cell>
          <cell r="D2582" t="str">
            <v/>
          </cell>
          <cell r="E2582" t="str">
            <v/>
          </cell>
          <cell r="F2582" t="str">
            <v/>
          </cell>
          <cell r="G2582" t="str">
            <v/>
          </cell>
          <cell r="H2582" t="str">
            <v/>
          </cell>
        </row>
        <row r="2583">
          <cell r="A2583" t="str">
            <v/>
          </cell>
          <cell r="B2583" t="str">
            <v/>
          </cell>
          <cell r="C2583" t="str">
            <v/>
          </cell>
          <cell r="D2583" t="str">
            <v/>
          </cell>
          <cell r="E2583" t="str">
            <v/>
          </cell>
          <cell r="F2583" t="str">
            <v/>
          </cell>
          <cell r="G2583" t="str">
            <v/>
          </cell>
          <cell r="H2583" t="str">
            <v/>
          </cell>
        </row>
        <row r="2584">
          <cell r="A2584" t="str">
            <v/>
          </cell>
          <cell r="B2584" t="str">
            <v/>
          </cell>
          <cell r="C2584" t="str">
            <v/>
          </cell>
          <cell r="D2584" t="str">
            <v/>
          </cell>
          <cell r="E2584" t="str">
            <v/>
          </cell>
          <cell r="F2584" t="str">
            <v/>
          </cell>
          <cell r="G2584" t="str">
            <v/>
          </cell>
          <cell r="H2584" t="str">
            <v/>
          </cell>
        </row>
        <row r="2585">
          <cell r="A2585" t="str">
            <v/>
          </cell>
          <cell r="B2585" t="str">
            <v/>
          </cell>
          <cell r="C2585" t="str">
            <v/>
          </cell>
          <cell r="D2585" t="str">
            <v/>
          </cell>
          <cell r="E2585" t="str">
            <v/>
          </cell>
          <cell r="F2585" t="str">
            <v/>
          </cell>
          <cell r="G2585" t="str">
            <v/>
          </cell>
          <cell r="H2585" t="str">
            <v/>
          </cell>
        </row>
        <row r="2586">
          <cell r="A2586" t="str">
            <v/>
          </cell>
          <cell r="B2586" t="str">
            <v/>
          </cell>
          <cell r="C2586" t="str">
            <v/>
          </cell>
          <cell r="D2586" t="str">
            <v/>
          </cell>
          <cell r="E2586" t="str">
            <v/>
          </cell>
          <cell r="F2586" t="str">
            <v/>
          </cell>
          <cell r="G2586" t="str">
            <v/>
          </cell>
          <cell r="H2586" t="str">
            <v/>
          </cell>
        </row>
        <row r="2587">
          <cell r="A2587" t="str">
            <v/>
          </cell>
          <cell r="B2587" t="str">
            <v/>
          </cell>
          <cell r="C2587" t="str">
            <v/>
          </cell>
          <cell r="D2587" t="str">
            <v/>
          </cell>
          <cell r="E2587" t="str">
            <v/>
          </cell>
          <cell r="F2587" t="str">
            <v/>
          </cell>
          <cell r="G2587" t="str">
            <v/>
          </cell>
          <cell r="H2587" t="str">
            <v/>
          </cell>
        </row>
        <row r="2588">
          <cell r="A2588" t="str">
            <v/>
          </cell>
          <cell r="B2588" t="str">
            <v/>
          </cell>
          <cell r="C2588" t="str">
            <v/>
          </cell>
          <cell r="D2588" t="str">
            <v/>
          </cell>
          <cell r="E2588" t="str">
            <v/>
          </cell>
          <cell r="F2588" t="str">
            <v/>
          </cell>
          <cell r="G2588" t="str">
            <v/>
          </cell>
          <cell r="H2588" t="str">
            <v/>
          </cell>
        </row>
        <row r="2589">
          <cell r="A2589" t="str">
            <v/>
          </cell>
          <cell r="B2589" t="str">
            <v/>
          </cell>
          <cell r="C2589" t="str">
            <v/>
          </cell>
          <cell r="D2589" t="str">
            <v/>
          </cell>
          <cell r="E2589" t="str">
            <v/>
          </cell>
          <cell r="F2589" t="str">
            <v/>
          </cell>
          <cell r="G2589" t="str">
            <v/>
          </cell>
          <cell r="H2589" t="str">
            <v/>
          </cell>
        </row>
        <row r="2590">
          <cell r="A2590" t="str">
            <v/>
          </cell>
          <cell r="B2590" t="str">
            <v/>
          </cell>
          <cell r="C2590" t="str">
            <v/>
          </cell>
          <cell r="D2590" t="str">
            <v/>
          </cell>
          <cell r="E2590" t="str">
            <v/>
          </cell>
          <cell r="F2590" t="str">
            <v/>
          </cell>
          <cell r="G2590" t="str">
            <v/>
          </cell>
          <cell r="H2590" t="str">
            <v/>
          </cell>
        </row>
        <row r="2591">
          <cell r="A2591" t="str">
            <v/>
          </cell>
          <cell r="B2591" t="str">
            <v/>
          </cell>
          <cell r="C2591" t="str">
            <v/>
          </cell>
          <cell r="D2591" t="str">
            <v/>
          </cell>
          <cell r="E2591" t="str">
            <v/>
          </cell>
          <cell r="F2591" t="str">
            <v/>
          </cell>
          <cell r="G2591" t="str">
            <v/>
          </cell>
          <cell r="H2591" t="str">
            <v/>
          </cell>
        </row>
        <row r="2592">
          <cell r="A2592" t="str">
            <v/>
          </cell>
          <cell r="B2592" t="str">
            <v/>
          </cell>
          <cell r="C2592" t="str">
            <v/>
          </cell>
          <cell r="D2592" t="str">
            <v/>
          </cell>
          <cell r="E2592" t="str">
            <v/>
          </cell>
          <cell r="F2592" t="str">
            <v/>
          </cell>
          <cell r="G2592" t="str">
            <v/>
          </cell>
          <cell r="H2592" t="str">
            <v/>
          </cell>
        </row>
        <row r="2593">
          <cell r="A2593" t="str">
            <v/>
          </cell>
          <cell r="B2593" t="str">
            <v/>
          </cell>
          <cell r="C2593" t="str">
            <v/>
          </cell>
          <cell r="D2593" t="str">
            <v/>
          </cell>
          <cell r="E2593" t="str">
            <v/>
          </cell>
          <cell r="F2593" t="str">
            <v/>
          </cell>
          <cell r="G2593" t="str">
            <v/>
          </cell>
          <cell r="H2593" t="str">
            <v/>
          </cell>
        </row>
        <row r="2594">
          <cell r="A2594" t="str">
            <v/>
          </cell>
          <cell r="B2594" t="str">
            <v/>
          </cell>
          <cell r="C2594" t="str">
            <v/>
          </cell>
          <cell r="D2594" t="str">
            <v/>
          </cell>
          <cell r="E2594" t="str">
            <v/>
          </cell>
          <cell r="F2594" t="str">
            <v/>
          </cell>
          <cell r="G2594" t="str">
            <v/>
          </cell>
          <cell r="H2594" t="str">
            <v/>
          </cell>
        </row>
        <row r="2595">
          <cell r="A2595" t="str">
            <v/>
          </cell>
          <cell r="B2595" t="str">
            <v/>
          </cell>
          <cell r="C2595" t="str">
            <v/>
          </cell>
          <cell r="D2595" t="str">
            <v/>
          </cell>
          <cell r="E2595" t="str">
            <v/>
          </cell>
          <cell r="F2595" t="str">
            <v/>
          </cell>
          <cell r="G2595" t="str">
            <v/>
          </cell>
          <cell r="H2595" t="str">
            <v/>
          </cell>
        </row>
        <row r="2596">
          <cell r="A2596" t="str">
            <v/>
          </cell>
          <cell r="B2596" t="str">
            <v/>
          </cell>
          <cell r="C2596" t="str">
            <v/>
          </cell>
          <cell r="D2596" t="str">
            <v/>
          </cell>
          <cell r="E2596" t="str">
            <v/>
          </cell>
          <cell r="F2596" t="str">
            <v/>
          </cell>
          <cell r="G2596" t="str">
            <v/>
          </cell>
          <cell r="H2596" t="str">
            <v/>
          </cell>
        </row>
        <row r="2597">
          <cell r="A2597" t="str">
            <v/>
          </cell>
          <cell r="B2597" t="str">
            <v/>
          </cell>
          <cell r="C2597" t="str">
            <v/>
          </cell>
          <cell r="D2597" t="str">
            <v/>
          </cell>
          <cell r="E2597" t="str">
            <v/>
          </cell>
          <cell r="F2597" t="str">
            <v/>
          </cell>
          <cell r="G2597" t="str">
            <v/>
          </cell>
          <cell r="H2597" t="str">
            <v/>
          </cell>
        </row>
        <row r="2598">
          <cell r="A2598" t="str">
            <v/>
          </cell>
          <cell r="B2598" t="str">
            <v/>
          </cell>
          <cell r="C2598" t="str">
            <v/>
          </cell>
          <cell r="D2598" t="str">
            <v/>
          </cell>
          <cell r="E2598" t="str">
            <v/>
          </cell>
          <cell r="F2598" t="str">
            <v/>
          </cell>
          <cell r="G2598" t="str">
            <v/>
          </cell>
          <cell r="H2598" t="str">
            <v/>
          </cell>
        </row>
        <row r="2599">
          <cell r="A2599" t="str">
            <v/>
          </cell>
          <cell r="B2599" t="str">
            <v/>
          </cell>
          <cell r="C2599" t="str">
            <v/>
          </cell>
          <cell r="D2599" t="str">
            <v/>
          </cell>
          <cell r="E2599" t="str">
            <v/>
          </cell>
          <cell r="F2599" t="str">
            <v/>
          </cell>
          <cell r="G2599" t="str">
            <v/>
          </cell>
          <cell r="H2599" t="str">
            <v/>
          </cell>
        </row>
        <row r="2600">
          <cell r="A2600" t="str">
            <v/>
          </cell>
          <cell r="B2600" t="str">
            <v/>
          </cell>
          <cell r="C2600" t="str">
            <v/>
          </cell>
          <cell r="D2600" t="str">
            <v/>
          </cell>
          <cell r="E2600" t="str">
            <v/>
          </cell>
          <cell r="F2600" t="str">
            <v/>
          </cell>
          <cell r="G2600" t="str">
            <v/>
          </cell>
          <cell r="H2600" t="str">
            <v/>
          </cell>
        </row>
        <row r="2601">
          <cell r="A2601" t="str">
            <v/>
          </cell>
          <cell r="B2601" t="str">
            <v/>
          </cell>
          <cell r="C2601" t="str">
            <v/>
          </cell>
          <cell r="D2601" t="str">
            <v/>
          </cell>
          <cell r="E2601" t="str">
            <v/>
          </cell>
          <cell r="F2601" t="str">
            <v/>
          </cell>
          <cell r="G2601" t="str">
            <v/>
          </cell>
          <cell r="H2601" t="str">
            <v/>
          </cell>
        </row>
        <row r="2602">
          <cell r="A2602" t="str">
            <v/>
          </cell>
          <cell r="B2602" t="str">
            <v/>
          </cell>
          <cell r="C2602" t="str">
            <v/>
          </cell>
          <cell r="D2602" t="str">
            <v/>
          </cell>
          <cell r="E2602" t="str">
            <v/>
          </cell>
          <cell r="F2602" t="str">
            <v/>
          </cell>
          <cell r="G2602" t="str">
            <v/>
          </cell>
          <cell r="H2602" t="str">
            <v/>
          </cell>
        </row>
        <row r="2603">
          <cell r="A2603" t="str">
            <v/>
          </cell>
          <cell r="B2603" t="str">
            <v/>
          </cell>
          <cell r="C2603" t="str">
            <v/>
          </cell>
          <cell r="D2603" t="str">
            <v/>
          </cell>
          <cell r="E2603" t="str">
            <v/>
          </cell>
          <cell r="F2603" t="str">
            <v/>
          </cell>
          <cell r="G2603" t="str">
            <v/>
          </cell>
          <cell r="H2603" t="str">
            <v/>
          </cell>
        </row>
        <row r="2604">
          <cell r="A2604" t="str">
            <v/>
          </cell>
          <cell r="B2604" t="str">
            <v/>
          </cell>
          <cell r="C2604" t="str">
            <v/>
          </cell>
          <cell r="D2604" t="str">
            <v/>
          </cell>
          <cell r="E2604" t="str">
            <v/>
          </cell>
          <cell r="F2604" t="str">
            <v/>
          </cell>
          <cell r="G2604" t="str">
            <v/>
          </cell>
          <cell r="H2604" t="str">
            <v/>
          </cell>
        </row>
        <row r="2605">
          <cell r="A2605" t="str">
            <v/>
          </cell>
          <cell r="B2605" t="str">
            <v/>
          </cell>
          <cell r="C2605" t="str">
            <v/>
          </cell>
          <cell r="D2605" t="str">
            <v/>
          </cell>
          <cell r="E2605" t="str">
            <v/>
          </cell>
          <cell r="F2605" t="str">
            <v/>
          </cell>
          <cell r="G2605" t="str">
            <v/>
          </cell>
          <cell r="H2605" t="str">
            <v/>
          </cell>
        </row>
        <row r="2606">
          <cell r="A2606" t="str">
            <v/>
          </cell>
          <cell r="B2606" t="str">
            <v/>
          </cell>
          <cell r="C2606" t="str">
            <v/>
          </cell>
          <cell r="D2606" t="str">
            <v/>
          </cell>
          <cell r="E2606" t="str">
            <v/>
          </cell>
          <cell r="F2606" t="str">
            <v/>
          </cell>
          <cell r="G2606" t="str">
            <v/>
          </cell>
          <cell r="H2606" t="str">
            <v/>
          </cell>
        </row>
        <row r="2607">
          <cell r="A2607" t="str">
            <v/>
          </cell>
          <cell r="B2607" t="str">
            <v/>
          </cell>
          <cell r="C2607" t="str">
            <v/>
          </cell>
          <cell r="D2607" t="str">
            <v/>
          </cell>
          <cell r="E2607" t="str">
            <v/>
          </cell>
          <cell r="F2607" t="str">
            <v/>
          </cell>
          <cell r="G2607" t="str">
            <v/>
          </cell>
          <cell r="H2607" t="str">
            <v/>
          </cell>
        </row>
        <row r="2608">
          <cell r="A2608" t="str">
            <v/>
          </cell>
          <cell r="B2608" t="str">
            <v/>
          </cell>
          <cell r="C2608" t="str">
            <v/>
          </cell>
          <cell r="D2608" t="str">
            <v/>
          </cell>
          <cell r="E2608" t="str">
            <v/>
          </cell>
          <cell r="F2608" t="str">
            <v/>
          </cell>
          <cell r="G2608" t="str">
            <v/>
          </cell>
          <cell r="H2608" t="str">
            <v/>
          </cell>
        </row>
        <row r="2609">
          <cell r="A2609" t="str">
            <v/>
          </cell>
          <cell r="B2609" t="str">
            <v/>
          </cell>
          <cell r="C2609" t="str">
            <v/>
          </cell>
          <cell r="D2609" t="str">
            <v/>
          </cell>
          <cell r="E2609" t="str">
            <v/>
          </cell>
          <cell r="F2609" t="str">
            <v/>
          </cell>
          <cell r="G2609" t="str">
            <v/>
          </cell>
          <cell r="H2609" t="str">
            <v/>
          </cell>
        </row>
        <row r="2610">
          <cell r="A2610" t="str">
            <v/>
          </cell>
          <cell r="B2610" t="str">
            <v/>
          </cell>
          <cell r="C2610" t="str">
            <v/>
          </cell>
          <cell r="D2610" t="str">
            <v/>
          </cell>
          <cell r="E2610" t="str">
            <v/>
          </cell>
          <cell r="F2610" t="str">
            <v/>
          </cell>
          <cell r="G2610" t="str">
            <v/>
          </cell>
          <cell r="H2610" t="str">
            <v/>
          </cell>
        </row>
        <row r="2611">
          <cell r="A2611" t="str">
            <v/>
          </cell>
          <cell r="B2611" t="str">
            <v/>
          </cell>
          <cell r="C2611" t="str">
            <v/>
          </cell>
          <cell r="D2611" t="str">
            <v/>
          </cell>
          <cell r="E2611" t="str">
            <v/>
          </cell>
          <cell r="F2611" t="str">
            <v/>
          </cell>
          <cell r="G2611" t="str">
            <v/>
          </cell>
          <cell r="H2611" t="str">
            <v/>
          </cell>
        </row>
        <row r="2612">
          <cell r="A2612" t="str">
            <v/>
          </cell>
          <cell r="B2612" t="str">
            <v/>
          </cell>
          <cell r="C2612" t="str">
            <v/>
          </cell>
          <cell r="D2612" t="str">
            <v/>
          </cell>
          <cell r="E2612" t="str">
            <v/>
          </cell>
          <cell r="F2612" t="str">
            <v/>
          </cell>
          <cell r="G2612" t="str">
            <v/>
          </cell>
          <cell r="H2612" t="str">
            <v/>
          </cell>
        </row>
        <row r="2613">
          <cell r="A2613" t="str">
            <v/>
          </cell>
          <cell r="B2613" t="str">
            <v/>
          </cell>
          <cell r="C2613" t="str">
            <v/>
          </cell>
          <cell r="D2613" t="str">
            <v/>
          </cell>
          <cell r="E2613" t="str">
            <v/>
          </cell>
          <cell r="F2613" t="str">
            <v/>
          </cell>
          <cell r="G2613" t="str">
            <v/>
          </cell>
          <cell r="H2613" t="str">
            <v/>
          </cell>
        </row>
        <row r="2614">
          <cell r="A2614" t="str">
            <v/>
          </cell>
          <cell r="B2614" t="str">
            <v/>
          </cell>
          <cell r="C2614" t="str">
            <v/>
          </cell>
          <cell r="D2614" t="str">
            <v/>
          </cell>
          <cell r="E2614" t="str">
            <v/>
          </cell>
          <cell r="F2614" t="str">
            <v/>
          </cell>
          <cell r="G2614" t="str">
            <v/>
          </cell>
          <cell r="H2614" t="str">
            <v/>
          </cell>
        </row>
        <row r="2615">
          <cell r="A2615" t="str">
            <v/>
          </cell>
          <cell r="B2615" t="str">
            <v/>
          </cell>
          <cell r="C2615" t="str">
            <v/>
          </cell>
          <cell r="D2615" t="str">
            <v/>
          </cell>
          <cell r="E2615" t="str">
            <v/>
          </cell>
          <cell r="F2615" t="str">
            <v/>
          </cell>
          <cell r="G2615" t="str">
            <v/>
          </cell>
          <cell r="H2615" t="str">
            <v/>
          </cell>
        </row>
        <row r="2616">
          <cell r="A2616" t="str">
            <v/>
          </cell>
          <cell r="B2616" t="str">
            <v/>
          </cell>
          <cell r="C2616" t="str">
            <v/>
          </cell>
          <cell r="D2616" t="str">
            <v/>
          </cell>
          <cell r="E2616" t="str">
            <v/>
          </cell>
          <cell r="F2616" t="str">
            <v/>
          </cell>
          <cell r="G2616" t="str">
            <v/>
          </cell>
          <cell r="H2616" t="str">
            <v/>
          </cell>
        </row>
        <row r="2617">
          <cell r="A2617" t="str">
            <v/>
          </cell>
          <cell r="B2617" t="str">
            <v/>
          </cell>
          <cell r="C2617" t="str">
            <v/>
          </cell>
          <cell r="D2617" t="str">
            <v/>
          </cell>
          <cell r="E2617" t="str">
            <v/>
          </cell>
          <cell r="F2617" t="str">
            <v/>
          </cell>
          <cell r="G2617" t="str">
            <v/>
          </cell>
          <cell r="H2617" t="str">
            <v/>
          </cell>
        </row>
        <row r="2618">
          <cell r="A2618" t="str">
            <v/>
          </cell>
          <cell r="B2618" t="str">
            <v/>
          </cell>
          <cell r="C2618" t="str">
            <v/>
          </cell>
          <cell r="D2618" t="str">
            <v/>
          </cell>
          <cell r="E2618" t="str">
            <v/>
          </cell>
          <cell r="F2618" t="str">
            <v/>
          </cell>
          <cell r="G2618" t="str">
            <v/>
          </cell>
          <cell r="H2618" t="str">
            <v/>
          </cell>
        </row>
        <row r="2619">
          <cell r="A2619" t="str">
            <v/>
          </cell>
          <cell r="B2619" t="str">
            <v/>
          </cell>
          <cell r="C2619" t="str">
            <v/>
          </cell>
          <cell r="D2619" t="str">
            <v/>
          </cell>
          <cell r="E2619" t="str">
            <v/>
          </cell>
          <cell r="F2619" t="str">
            <v/>
          </cell>
          <cell r="G2619" t="str">
            <v/>
          </cell>
          <cell r="H2619" t="str">
            <v/>
          </cell>
        </row>
        <row r="2620">
          <cell r="A2620" t="str">
            <v/>
          </cell>
          <cell r="B2620" t="str">
            <v/>
          </cell>
          <cell r="C2620" t="str">
            <v/>
          </cell>
          <cell r="D2620" t="str">
            <v/>
          </cell>
          <cell r="E2620" t="str">
            <v/>
          </cell>
          <cell r="F2620" t="str">
            <v/>
          </cell>
          <cell r="G2620" t="str">
            <v/>
          </cell>
          <cell r="H2620" t="str">
            <v/>
          </cell>
        </row>
        <row r="2621">
          <cell r="A2621" t="str">
            <v/>
          </cell>
          <cell r="B2621" t="str">
            <v/>
          </cell>
          <cell r="C2621" t="str">
            <v/>
          </cell>
          <cell r="D2621" t="str">
            <v/>
          </cell>
          <cell r="E2621" t="str">
            <v/>
          </cell>
          <cell r="F2621" t="str">
            <v/>
          </cell>
          <cell r="G2621" t="str">
            <v/>
          </cell>
          <cell r="H2621" t="str">
            <v/>
          </cell>
        </row>
        <row r="2622">
          <cell r="A2622" t="str">
            <v/>
          </cell>
          <cell r="B2622" t="str">
            <v/>
          </cell>
          <cell r="C2622" t="str">
            <v/>
          </cell>
          <cell r="D2622" t="str">
            <v/>
          </cell>
          <cell r="E2622" t="str">
            <v/>
          </cell>
          <cell r="F2622" t="str">
            <v/>
          </cell>
          <cell r="G2622" t="str">
            <v/>
          </cell>
          <cell r="H2622" t="str">
            <v/>
          </cell>
        </row>
        <row r="2623">
          <cell r="A2623" t="str">
            <v/>
          </cell>
          <cell r="B2623" t="str">
            <v/>
          </cell>
          <cell r="C2623" t="str">
            <v/>
          </cell>
          <cell r="D2623" t="str">
            <v/>
          </cell>
          <cell r="E2623" t="str">
            <v/>
          </cell>
          <cell r="F2623" t="str">
            <v/>
          </cell>
          <cell r="G2623" t="str">
            <v/>
          </cell>
          <cell r="H2623" t="str">
            <v/>
          </cell>
        </row>
        <row r="2624">
          <cell r="A2624" t="str">
            <v/>
          </cell>
          <cell r="B2624" t="str">
            <v/>
          </cell>
          <cell r="C2624" t="str">
            <v/>
          </cell>
          <cell r="D2624" t="str">
            <v/>
          </cell>
          <cell r="E2624" t="str">
            <v/>
          </cell>
          <cell r="F2624" t="str">
            <v/>
          </cell>
          <cell r="G2624" t="str">
            <v/>
          </cell>
          <cell r="H2624" t="str">
            <v/>
          </cell>
        </row>
        <row r="2625">
          <cell r="A2625" t="str">
            <v/>
          </cell>
          <cell r="B2625" t="str">
            <v/>
          </cell>
          <cell r="C2625" t="str">
            <v/>
          </cell>
          <cell r="D2625" t="str">
            <v/>
          </cell>
          <cell r="E2625" t="str">
            <v/>
          </cell>
          <cell r="F2625" t="str">
            <v/>
          </cell>
          <cell r="G2625" t="str">
            <v/>
          </cell>
          <cell r="H2625" t="str">
            <v/>
          </cell>
        </row>
        <row r="2626">
          <cell r="A2626" t="str">
            <v/>
          </cell>
          <cell r="B2626" t="str">
            <v/>
          </cell>
          <cell r="C2626" t="str">
            <v/>
          </cell>
          <cell r="D2626" t="str">
            <v/>
          </cell>
          <cell r="E2626" t="str">
            <v/>
          </cell>
          <cell r="F2626" t="str">
            <v/>
          </cell>
          <cell r="G2626" t="str">
            <v/>
          </cell>
          <cell r="H2626" t="str">
            <v/>
          </cell>
        </row>
        <row r="2627">
          <cell r="A2627" t="str">
            <v/>
          </cell>
          <cell r="B2627" t="str">
            <v/>
          </cell>
          <cell r="C2627" t="str">
            <v/>
          </cell>
          <cell r="D2627" t="str">
            <v/>
          </cell>
          <cell r="E2627" t="str">
            <v/>
          </cell>
          <cell r="F2627" t="str">
            <v/>
          </cell>
          <cell r="G2627" t="str">
            <v/>
          </cell>
          <cell r="H2627" t="str">
            <v/>
          </cell>
        </row>
        <row r="2628">
          <cell r="A2628" t="str">
            <v/>
          </cell>
          <cell r="B2628" t="str">
            <v/>
          </cell>
          <cell r="C2628" t="str">
            <v/>
          </cell>
          <cell r="D2628" t="str">
            <v/>
          </cell>
          <cell r="E2628" t="str">
            <v/>
          </cell>
          <cell r="F2628" t="str">
            <v/>
          </cell>
          <cell r="G2628" t="str">
            <v/>
          </cell>
          <cell r="H2628" t="str">
            <v/>
          </cell>
        </row>
        <row r="2629">
          <cell r="A2629" t="str">
            <v/>
          </cell>
          <cell r="B2629" t="str">
            <v/>
          </cell>
          <cell r="C2629" t="str">
            <v/>
          </cell>
          <cell r="D2629" t="str">
            <v/>
          </cell>
          <cell r="E2629" t="str">
            <v/>
          </cell>
          <cell r="F2629" t="str">
            <v/>
          </cell>
          <cell r="G2629" t="str">
            <v/>
          </cell>
          <cell r="H2629" t="str">
            <v/>
          </cell>
        </row>
        <row r="2630">
          <cell r="A2630" t="str">
            <v/>
          </cell>
          <cell r="B2630" t="str">
            <v/>
          </cell>
          <cell r="C2630" t="str">
            <v/>
          </cell>
          <cell r="D2630" t="str">
            <v/>
          </cell>
          <cell r="E2630" t="str">
            <v/>
          </cell>
          <cell r="F2630" t="str">
            <v/>
          </cell>
          <cell r="G2630" t="str">
            <v/>
          </cell>
          <cell r="H2630" t="str">
            <v/>
          </cell>
        </row>
        <row r="2631">
          <cell r="A2631" t="str">
            <v/>
          </cell>
          <cell r="B2631" t="str">
            <v/>
          </cell>
          <cell r="C2631" t="str">
            <v/>
          </cell>
          <cell r="D2631" t="str">
            <v/>
          </cell>
          <cell r="E2631" t="str">
            <v/>
          </cell>
          <cell r="F2631" t="str">
            <v/>
          </cell>
          <cell r="G2631" t="str">
            <v/>
          </cell>
          <cell r="H2631" t="str">
            <v/>
          </cell>
        </row>
        <row r="2632">
          <cell r="A2632" t="str">
            <v/>
          </cell>
          <cell r="B2632" t="str">
            <v/>
          </cell>
          <cell r="C2632" t="str">
            <v/>
          </cell>
          <cell r="D2632" t="str">
            <v/>
          </cell>
          <cell r="E2632" t="str">
            <v/>
          </cell>
          <cell r="F2632" t="str">
            <v/>
          </cell>
          <cell r="G2632" t="str">
            <v/>
          </cell>
          <cell r="H2632" t="str">
            <v/>
          </cell>
        </row>
        <row r="2633">
          <cell r="A2633" t="str">
            <v/>
          </cell>
          <cell r="B2633" t="str">
            <v/>
          </cell>
          <cell r="C2633" t="str">
            <v/>
          </cell>
          <cell r="D2633" t="str">
            <v/>
          </cell>
          <cell r="E2633" t="str">
            <v/>
          </cell>
          <cell r="F2633" t="str">
            <v/>
          </cell>
          <cell r="G2633" t="str">
            <v/>
          </cell>
          <cell r="H2633" t="str">
            <v/>
          </cell>
        </row>
        <row r="2634">
          <cell r="A2634" t="str">
            <v/>
          </cell>
          <cell r="B2634" t="str">
            <v/>
          </cell>
          <cell r="C2634" t="str">
            <v/>
          </cell>
          <cell r="D2634" t="str">
            <v/>
          </cell>
          <cell r="E2634" t="str">
            <v/>
          </cell>
          <cell r="F2634" t="str">
            <v/>
          </cell>
          <cell r="G2634" t="str">
            <v/>
          </cell>
          <cell r="H2634" t="str">
            <v/>
          </cell>
        </row>
        <row r="2635">
          <cell r="A2635" t="str">
            <v/>
          </cell>
          <cell r="B2635" t="str">
            <v/>
          </cell>
          <cell r="C2635" t="str">
            <v/>
          </cell>
          <cell r="D2635" t="str">
            <v/>
          </cell>
          <cell r="E2635" t="str">
            <v/>
          </cell>
          <cell r="F2635" t="str">
            <v/>
          </cell>
          <cell r="G2635" t="str">
            <v/>
          </cell>
          <cell r="H2635" t="str">
            <v/>
          </cell>
        </row>
        <row r="2636">
          <cell r="A2636" t="str">
            <v/>
          </cell>
          <cell r="B2636" t="str">
            <v/>
          </cell>
          <cell r="C2636" t="str">
            <v/>
          </cell>
          <cell r="D2636" t="str">
            <v/>
          </cell>
          <cell r="E2636" t="str">
            <v/>
          </cell>
          <cell r="F2636" t="str">
            <v/>
          </cell>
          <cell r="G2636" t="str">
            <v/>
          </cell>
          <cell r="H2636" t="str">
            <v/>
          </cell>
        </row>
        <row r="2637">
          <cell r="A2637" t="str">
            <v/>
          </cell>
          <cell r="B2637" t="str">
            <v/>
          </cell>
          <cell r="C2637" t="str">
            <v/>
          </cell>
          <cell r="D2637" t="str">
            <v/>
          </cell>
          <cell r="E2637" t="str">
            <v/>
          </cell>
          <cell r="F2637" t="str">
            <v/>
          </cell>
          <cell r="G2637" t="str">
            <v/>
          </cell>
          <cell r="H2637" t="str">
            <v/>
          </cell>
        </row>
        <row r="2638">
          <cell r="A2638" t="str">
            <v/>
          </cell>
          <cell r="B2638" t="str">
            <v/>
          </cell>
          <cell r="C2638" t="str">
            <v/>
          </cell>
          <cell r="D2638" t="str">
            <v/>
          </cell>
          <cell r="E2638" t="str">
            <v/>
          </cell>
          <cell r="F2638" t="str">
            <v/>
          </cell>
          <cell r="G2638" t="str">
            <v/>
          </cell>
          <cell r="H2638" t="str">
            <v/>
          </cell>
        </row>
        <row r="2639">
          <cell r="A2639" t="str">
            <v/>
          </cell>
          <cell r="B2639" t="str">
            <v/>
          </cell>
          <cell r="C2639" t="str">
            <v/>
          </cell>
          <cell r="D2639" t="str">
            <v/>
          </cell>
          <cell r="E2639" t="str">
            <v/>
          </cell>
          <cell r="F2639" t="str">
            <v/>
          </cell>
          <cell r="G2639" t="str">
            <v/>
          </cell>
          <cell r="H2639" t="str">
            <v/>
          </cell>
        </row>
        <row r="2640">
          <cell r="A2640" t="str">
            <v/>
          </cell>
          <cell r="B2640" t="str">
            <v/>
          </cell>
          <cell r="C2640" t="str">
            <v/>
          </cell>
          <cell r="D2640" t="str">
            <v/>
          </cell>
          <cell r="E2640" t="str">
            <v/>
          </cell>
          <cell r="F2640" t="str">
            <v/>
          </cell>
          <cell r="G2640" t="str">
            <v/>
          </cell>
          <cell r="H2640" t="str">
            <v/>
          </cell>
        </row>
        <row r="2641">
          <cell r="A2641" t="str">
            <v/>
          </cell>
          <cell r="B2641" t="str">
            <v/>
          </cell>
          <cell r="C2641" t="str">
            <v/>
          </cell>
          <cell r="D2641" t="str">
            <v/>
          </cell>
          <cell r="E2641" t="str">
            <v/>
          </cell>
          <cell r="F2641" t="str">
            <v/>
          </cell>
          <cell r="G2641" t="str">
            <v/>
          </cell>
          <cell r="H2641" t="str">
            <v/>
          </cell>
        </row>
        <row r="2642">
          <cell r="A2642" t="str">
            <v/>
          </cell>
          <cell r="B2642" t="str">
            <v/>
          </cell>
          <cell r="C2642" t="str">
            <v/>
          </cell>
          <cell r="D2642" t="str">
            <v/>
          </cell>
          <cell r="E2642" t="str">
            <v/>
          </cell>
          <cell r="F2642" t="str">
            <v/>
          </cell>
          <cell r="G2642" t="str">
            <v/>
          </cell>
          <cell r="H2642" t="str">
            <v/>
          </cell>
        </row>
        <row r="2643">
          <cell r="A2643" t="str">
            <v/>
          </cell>
          <cell r="B2643" t="str">
            <v/>
          </cell>
          <cell r="C2643" t="str">
            <v/>
          </cell>
          <cell r="D2643" t="str">
            <v/>
          </cell>
          <cell r="E2643" t="str">
            <v/>
          </cell>
          <cell r="F2643" t="str">
            <v/>
          </cell>
          <cell r="G2643" t="str">
            <v/>
          </cell>
          <cell r="H2643" t="str">
            <v/>
          </cell>
        </row>
        <row r="2644">
          <cell r="A2644" t="str">
            <v/>
          </cell>
          <cell r="B2644" t="str">
            <v/>
          </cell>
          <cell r="C2644" t="str">
            <v/>
          </cell>
          <cell r="D2644" t="str">
            <v/>
          </cell>
          <cell r="E2644" t="str">
            <v/>
          </cell>
          <cell r="F2644" t="str">
            <v/>
          </cell>
          <cell r="G2644" t="str">
            <v/>
          </cell>
          <cell r="H2644" t="str">
            <v/>
          </cell>
        </row>
        <row r="2645">
          <cell r="A2645" t="str">
            <v/>
          </cell>
          <cell r="B2645" t="str">
            <v/>
          </cell>
          <cell r="C2645" t="str">
            <v/>
          </cell>
          <cell r="D2645" t="str">
            <v/>
          </cell>
          <cell r="E2645" t="str">
            <v/>
          </cell>
          <cell r="F2645" t="str">
            <v/>
          </cell>
          <cell r="G2645" t="str">
            <v/>
          </cell>
          <cell r="H2645" t="str">
            <v/>
          </cell>
        </row>
        <row r="2646">
          <cell r="A2646" t="str">
            <v/>
          </cell>
          <cell r="B2646" t="str">
            <v/>
          </cell>
          <cell r="C2646" t="str">
            <v/>
          </cell>
          <cell r="D2646" t="str">
            <v/>
          </cell>
          <cell r="E2646" t="str">
            <v/>
          </cell>
          <cell r="F2646" t="str">
            <v/>
          </cell>
          <cell r="G2646" t="str">
            <v/>
          </cell>
          <cell r="H2646" t="str">
            <v/>
          </cell>
        </row>
        <row r="2647">
          <cell r="A2647" t="str">
            <v/>
          </cell>
          <cell r="B2647" t="str">
            <v/>
          </cell>
          <cell r="C2647" t="str">
            <v/>
          </cell>
          <cell r="D2647" t="str">
            <v/>
          </cell>
          <cell r="E2647" t="str">
            <v/>
          </cell>
          <cell r="F2647" t="str">
            <v/>
          </cell>
          <cell r="G2647" t="str">
            <v/>
          </cell>
          <cell r="H2647" t="str">
            <v/>
          </cell>
        </row>
        <row r="2648">
          <cell r="A2648" t="str">
            <v/>
          </cell>
          <cell r="B2648" t="str">
            <v/>
          </cell>
          <cell r="C2648" t="str">
            <v/>
          </cell>
          <cell r="D2648" t="str">
            <v/>
          </cell>
          <cell r="E2648" t="str">
            <v/>
          </cell>
          <cell r="F2648" t="str">
            <v/>
          </cell>
          <cell r="G2648" t="str">
            <v/>
          </cell>
          <cell r="H2648" t="str">
            <v/>
          </cell>
        </row>
        <row r="2649">
          <cell r="A2649" t="str">
            <v/>
          </cell>
          <cell r="B2649" t="str">
            <v/>
          </cell>
          <cell r="C2649" t="str">
            <v/>
          </cell>
          <cell r="D2649" t="str">
            <v/>
          </cell>
          <cell r="E2649" t="str">
            <v/>
          </cell>
          <cell r="F2649" t="str">
            <v/>
          </cell>
          <cell r="G2649" t="str">
            <v/>
          </cell>
          <cell r="H2649" t="str">
            <v/>
          </cell>
        </row>
        <row r="2650">
          <cell r="A2650" t="str">
            <v/>
          </cell>
          <cell r="B2650" t="str">
            <v/>
          </cell>
          <cell r="C2650" t="str">
            <v/>
          </cell>
          <cell r="D2650" t="str">
            <v/>
          </cell>
          <cell r="E2650" t="str">
            <v/>
          </cell>
          <cell r="F2650" t="str">
            <v/>
          </cell>
          <cell r="G2650" t="str">
            <v/>
          </cell>
          <cell r="H2650" t="str">
            <v/>
          </cell>
        </row>
        <row r="2651">
          <cell r="A2651" t="str">
            <v/>
          </cell>
          <cell r="B2651" t="str">
            <v/>
          </cell>
          <cell r="C2651" t="str">
            <v/>
          </cell>
          <cell r="D2651" t="str">
            <v/>
          </cell>
          <cell r="E2651" t="str">
            <v/>
          </cell>
          <cell r="F2651" t="str">
            <v/>
          </cell>
          <cell r="G2651" t="str">
            <v/>
          </cell>
          <cell r="H2651" t="str">
            <v/>
          </cell>
        </row>
        <row r="2652">
          <cell r="A2652" t="str">
            <v/>
          </cell>
          <cell r="B2652" t="str">
            <v/>
          </cell>
          <cell r="C2652" t="str">
            <v/>
          </cell>
          <cell r="D2652" t="str">
            <v/>
          </cell>
          <cell r="E2652" t="str">
            <v/>
          </cell>
          <cell r="F2652" t="str">
            <v/>
          </cell>
          <cell r="G2652" t="str">
            <v/>
          </cell>
          <cell r="H2652" t="str">
            <v/>
          </cell>
        </row>
        <row r="2653">
          <cell r="A2653" t="str">
            <v/>
          </cell>
          <cell r="B2653" t="str">
            <v/>
          </cell>
          <cell r="C2653" t="str">
            <v/>
          </cell>
          <cell r="D2653" t="str">
            <v/>
          </cell>
          <cell r="E2653" t="str">
            <v/>
          </cell>
          <cell r="F2653" t="str">
            <v/>
          </cell>
          <cell r="G2653" t="str">
            <v/>
          </cell>
          <cell r="H2653" t="str">
            <v/>
          </cell>
        </row>
        <row r="2654">
          <cell r="A2654" t="str">
            <v/>
          </cell>
          <cell r="B2654" t="str">
            <v/>
          </cell>
          <cell r="C2654" t="str">
            <v/>
          </cell>
          <cell r="D2654" t="str">
            <v/>
          </cell>
          <cell r="E2654" t="str">
            <v/>
          </cell>
          <cell r="F2654" t="str">
            <v/>
          </cell>
          <cell r="G2654" t="str">
            <v/>
          </cell>
          <cell r="H2654" t="str">
            <v/>
          </cell>
        </row>
        <row r="2655">
          <cell r="A2655" t="str">
            <v/>
          </cell>
          <cell r="B2655" t="str">
            <v/>
          </cell>
          <cell r="C2655" t="str">
            <v/>
          </cell>
          <cell r="D2655" t="str">
            <v/>
          </cell>
          <cell r="E2655" t="str">
            <v/>
          </cell>
          <cell r="F2655" t="str">
            <v/>
          </cell>
          <cell r="G2655" t="str">
            <v/>
          </cell>
          <cell r="H2655" t="str">
            <v/>
          </cell>
        </row>
        <row r="2656">
          <cell r="A2656" t="str">
            <v/>
          </cell>
          <cell r="B2656" t="str">
            <v/>
          </cell>
          <cell r="C2656" t="str">
            <v/>
          </cell>
          <cell r="D2656" t="str">
            <v/>
          </cell>
          <cell r="E2656" t="str">
            <v/>
          </cell>
          <cell r="F2656" t="str">
            <v/>
          </cell>
          <cell r="G2656" t="str">
            <v/>
          </cell>
          <cell r="H2656" t="str">
            <v/>
          </cell>
        </row>
        <row r="2657">
          <cell r="A2657" t="str">
            <v/>
          </cell>
          <cell r="B2657" t="str">
            <v/>
          </cell>
          <cell r="C2657" t="str">
            <v/>
          </cell>
          <cell r="D2657" t="str">
            <v/>
          </cell>
          <cell r="E2657" t="str">
            <v/>
          </cell>
          <cell r="F2657" t="str">
            <v/>
          </cell>
          <cell r="G2657" t="str">
            <v/>
          </cell>
          <cell r="H2657" t="str">
            <v/>
          </cell>
        </row>
        <row r="2658">
          <cell r="A2658" t="str">
            <v/>
          </cell>
          <cell r="B2658" t="str">
            <v/>
          </cell>
          <cell r="C2658" t="str">
            <v/>
          </cell>
          <cell r="D2658" t="str">
            <v/>
          </cell>
          <cell r="E2658" t="str">
            <v/>
          </cell>
          <cell r="F2658" t="str">
            <v/>
          </cell>
          <cell r="G2658" t="str">
            <v/>
          </cell>
          <cell r="H2658" t="str">
            <v/>
          </cell>
        </row>
        <row r="2659">
          <cell r="A2659" t="str">
            <v/>
          </cell>
          <cell r="B2659" t="str">
            <v/>
          </cell>
          <cell r="C2659" t="str">
            <v/>
          </cell>
          <cell r="D2659" t="str">
            <v/>
          </cell>
          <cell r="E2659" t="str">
            <v/>
          </cell>
          <cell r="F2659" t="str">
            <v/>
          </cell>
          <cell r="G2659" t="str">
            <v/>
          </cell>
          <cell r="H2659" t="str">
            <v/>
          </cell>
        </row>
        <row r="2660">
          <cell r="A2660" t="str">
            <v/>
          </cell>
          <cell r="B2660" t="str">
            <v/>
          </cell>
          <cell r="C2660" t="str">
            <v/>
          </cell>
          <cell r="D2660" t="str">
            <v/>
          </cell>
          <cell r="E2660" t="str">
            <v/>
          </cell>
          <cell r="F2660" t="str">
            <v/>
          </cell>
          <cell r="G2660" t="str">
            <v/>
          </cell>
          <cell r="H2660" t="str">
            <v/>
          </cell>
        </row>
        <row r="2661">
          <cell r="A2661" t="str">
            <v/>
          </cell>
          <cell r="B2661" t="str">
            <v/>
          </cell>
          <cell r="C2661" t="str">
            <v/>
          </cell>
          <cell r="D2661" t="str">
            <v/>
          </cell>
          <cell r="E2661" t="str">
            <v/>
          </cell>
          <cell r="F2661" t="str">
            <v/>
          </cell>
          <cell r="G2661" t="str">
            <v/>
          </cell>
          <cell r="H2661" t="str">
            <v/>
          </cell>
        </row>
        <row r="2662">
          <cell r="A2662" t="str">
            <v/>
          </cell>
          <cell r="B2662" t="str">
            <v/>
          </cell>
          <cell r="C2662" t="str">
            <v/>
          </cell>
          <cell r="D2662" t="str">
            <v/>
          </cell>
          <cell r="E2662" t="str">
            <v/>
          </cell>
          <cell r="F2662" t="str">
            <v/>
          </cell>
          <cell r="G2662" t="str">
            <v/>
          </cell>
          <cell r="H2662" t="str">
            <v/>
          </cell>
        </row>
        <row r="2663">
          <cell r="A2663" t="str">
            <v/>
          </cell>
          <cell r="B2663" t="str">
            <v/>
          </cell>
          <cell r="C2663" t="str">
            <v/>
          </cell>
          <cell r="D2663" t="str">
            <v/>
          </cell>
          <cell r="E2663" t="str">
            <v/>
          </cell>
          <cell r="F2663" t="str">
            <v/>
          </cell>
          <cell r="G2663" t="str">
            <v/>
          </cell>
          <cell r="H2663" t="str">
            <v/>
          </cell>
        </row>
        <row r="2664">
          <cell r="A2664" t="str">
            <v/>
          </cell>
          <cell r="B2664" t="str">
            <v/>
          </cell>
          <cell r="C2664" t="str">
            <v/>
          </cell>
          <cell r="D2664" t="str">
            <v/>
          </cell>
          <cell r="E2664" t="str">
            <v/>
          </cell>
          <cell r="F2664" t="str">
            <v/>
          </cell>
          <cell r="G2664" t="str">
            <v/>
          </cell>
          <cell r="H2664" t="str">
            <v/>
          </cell>
        </row>
        <row r="2665">
          <cell r="A2665" t="str">
            <v/>
          </cell>
          <cell r="B2665" t="str">
            <v/>
          </cell>
          <cell r="C2665" t="str">
            <v/>
          </cell>
          <cell r="D2665" t="str">
            <v/>
          </cell>
          <cell r="E2665" t="str">
            <v/>
          </cell>
          <cell r="F2665" t="str">
            <v/>
          </cell>
          <cell r="G2665" t="str">
            <v/>
          </cell>
          <cell r="H2665" t="str">
            <v/>
          </cell>
        </row>
        <row r="2666">
          <cell r="A2666" t="str">
            <v/>
          </cell>
          <cell r="B2666" t="str">
            <v/>
          </cell>
          <cell r="C2666" t="str">
            <v/>
          </cell>
          <cell r="D2666" t="str">
            <v/>
          </cell>
          <cell r="E2666" t="str">
            <v/>
          </cell>
          <cell r="F2666" t="str">
            <v/>
          </cell>
          <cell r="G2666" t="str">
            <v/>
          </cell>
          <cell r="H2666" t="str">
            <v/>
          </cell>
        </row>
        <row r="2667">
          <cell r="A2667" t="str">
            <v/>
          </cell>
          <cell r="B2667" t="str">
            <v/>
          </cell>
          <cell r="C2667" t="str">
            <v/>
          </cell>
          <cell r="D2667" t="str">
            <v/>
          </cell>
          <cell r="E2667" t="str">
            <v/>
          </cell>
          <cell r="F2667" t="str">
            <v/>
          </cell>
          <cell r="G2667" t="str">
            <v/>
          </cell>
          <cell r="H2667" t="str">
            <v/>
          </cell>
        </row>
        <row r="2668">
          <cell r="A2668" t="str">
            <v/>
          </cell>
          <cell r="B2668" t="str">
            <v/>
          </cell>
          <cell r="C2668" t="str">
            <v/>
          </cell>
          <cell r="D2668" t="str">
            <v/>
          </cell>
          <cell r="E2668" t="str">
            <v/>
          </cell>
          <cell r="F2668" t="str">
            <v/>
          </cell>
          <cell r="G2668" t="str">
            <v/>
          </cell>
          <cell r="H2668" t="str">
            <v/>
          </cell>
        </row>
        <row r="2669">
          <cell r="A2669" t="str">
            <v/>
          </cell>
          <cell r="B2669" t="str">
            <v/>
          </cell>
          <cell r="C2669" t="str">
            <v/>
          </cell>
          <cell r="D2669" t="str">
            <v/>
          </cell>
          <cell r="E2669" t="str">
            <v/>
          </cell>
          <cell r="F2669" t="str">
            <v/>
          </cell>
          <cell r="G2669" t="str">
            <v/>
          </cell>
          <cell r="H2669" t="str">
            <v/>
          </cell>
        </row>
        <row r="2670">
          <cell r="A2670" t="str">
            <v/>
          </cell>
          <cell r="B2670" t="str">
            <v/>
          </cell>
          <cell r="C2670" t="str">
            <v/>
          </cell>
          <cell r="D2670" t="str">
            <v/>
          </cell>
          <cell r="E2670" t="str">
            <v/>
          </cell>
          <cell r="F2670" t="str">
            <v/>
          </cell>
          <cell r="G2670" t="str">
            <v/>
          </cell>
          <cell r="H2670" t="str">
            <v/>
          </cell>
        </row>
        <row r="2671">
          <cell r="A2671" t="str">
            <v/>
          </cell>
          <cell r="B2671" t="str">
            <v/>
          </cell>
          <cell r="C2671" t="str">
            <v/>
          </cell>
          <cell r="D2671" t="str">
            <v/>
          </cell>
          <cell r="E2671" t="str">
            <v/>
          </cell>
          <cell r="F2671" t="str">
            <v/>
          </cell>
          <cell r="G2671" t="str">
            <v/>
          </cell>
          <cell r="H2671" t="str">
            <v/>
          </cell>
        </row>
        <row r="2672">
          <cell r="A2672" t="str">
            <v/>
          </cell>
          <cell r="B2672" t="str">
            <v/>
          </cell>
          <cell r="C2672" t="str">
            <v/>
          </cell>
          <cell r="D2672" t="str">
            <v/>
          </cell>
          <cell r="E2672" t="str">
            <v/>
          </cell>
          <cell r="F2672" t="str">
            <v/>
          </cell>
          <cell r="G2672" t="str">
            <v/>
          </cell>
          <cell r="H2672" t="str">
            <v/>
          </cell>
        </row>
        <row r="2673">
          <cell r="A2673" t="str">
            <v/>
          </cell>
          <cell r="B2673" t="str">
            <v/>
          </cell>
          <cell r="C2673" t="str">
            <v/>
          </cell>
          <cell r="D2673" t="str">
            <v/>
          </cell>
          <cell r="E2673" t="str">
            <v/>
          </cell>
          <cell r="F2673" t="str">
            <v/>
          </cell>
          <cell r="G2673" t="str">
            <v/>
          </cell>
          <cell r="H2673" t="str">
            <v/>
          </cell>
        </row>
        <row r="2674">
          <cell r="A2674" t="str">
            <v/>
          </cell>
          <cell r="B2674" t="str">
            <v/>
          </cell>
          <cell r="C2674" t="str">
            <v/>
          </cell>
          <cell r="D2674" t="str">
            <v/>
          </cell>
          <cell r="E2674" t="str">
            <v/>
          </cell>
          <cell r="F2674" t="str">
            <v/>
          </cell>
          <cell r="G2674" t="str">
            <v/>
          </cell>
          <cell r="H2674" t="str">
            <v/>
          </cell>
        </row>
        <row r="2675">
          <cell r="A2675" t="str">
            <v/>
          </cell>
          <cell r="B2675" t="str">
            <v/>
          </cell>
          <cell r="C2675" t="str">
            <v/>
          </cell>
          <cell r="D2675" t="str">
            <v/>
          </cell>
          <cell r="E2675" t="str">
            <v/>
          </cell>
          <cell r="F2675" t="str">
            <v/>
          </cell>
          <cell r="G2675" t="str">
            <v/>
          </cell>
          <cell r="H2675" t="str">
            <v/>
          </cell>
        </row>
        <row r="2676">
          <cell r="A2676" t="str">
            <v/>
          </cell>
          <cell r="B2676" t="str">
            <v/>
          </cell>
          <cell r="C2676" t="str">
            <v/>
          </cell>
          <cell r="D2676" t="str">
            <v/>
          </cell>
          <cell r="E2676" t="str">
            <v/>
          </cell>
          <cell r="F2676" t="str">
            <v/>
          </cell>
          <cell r="G2676" t="str">
            <v/>
          </cell>
          <cell r="H2676" t="str">
            <v/>
          </cell>
        </row>
        <row r="2677">
          <cell r="A2677" t="str">
            <v/>
          </cell>
          <cell r="B2677" t="str">
            <v/>
          </cell>
          <cell r="C2677" t="str">
            <v/>
          </cell>
          <cell r="D2677" t="str">
            <v/>
          </cell>
          <cell r="E2677" t="str">
            <v/>
          </cell>
          <cell r="F2677" t="str">
            <v/>
          </cell>
          <cell r="G2677" t="str">
            <v/>
          </cell>
          <cell r="H2677" t="str">
            <v/>
          </cell>
        </row>
        <row r="2678">
          <cell r="A2678" t="str">
            <v/>
          </cell>
          <cell r="B2678" t="str">
            <v/>
          </cell>
          <cell r="C2678" t="str">
            <v/>
          </cell>
          <cell r="D2678" t="str">
            <v/>
          </cell>
          <cell r="E2678" t="str">
            <v/>
          </cell>
          <cell r="F2678" t="str">
            <v/>
          </cell>
          <cell r="G2678" t="str">
            <v/>
          </cell>
          <cell r="H2678" t="str">
            <v/>
          </cell>
        </row>
        <row r="2679">
          <cell r="A2679" t="str">
            <v/>
          </cell>
          <cell r="B2679" t="str">
            <v/>
          </cell>
          <cell r="C2679" t="str">
            <v/>
          </cell>
          <cell r="D2679" t="str">
            <v/>
          </cell>
          <cell r="E2679" t="str">
            <v/>
          </cell>
          <cell r="F2679" t="str">
            <v/>
          </cell>
          <cell r="G2679" t="str">
            <v/>
          </cell>
          <cell r="H2679" t="str">
            <v/>
          </cell>
        </row>
        <row r="2680">
          <cell r="A2680" t="str">
            <v/>
          </cell>
          <cell r="B2680" t="str">
            <v/>
          </cell>
          <cell r="C2680" t="str">
            <v/>
          </cell>
          <cell r="D2680" t="str">
            <v/>
          </cell>
          <cell r="E2680" t="str">
            <v/>
          </cell>
          <cell r="F2680" t="str">
            <v/>
          </cell>
          <cell r="G2680" t="str">
            <v/>
          </cell>
          <cell r="H2680" t="str">
            <v/>
          </cell>
        </row>
        <row r="2681">
          <cell r="A2681" t="str">
            <v/>
          </cell>
          <cell r="B2681" t="str">
            <v/>
          </cell>
          <cell r="C2681" t="str">
            <v/>
          </cell>
          <cell r="D2681" t="str">
            <v/>
          </cell>
          <cell r="E2681" t="str">
            <v/>
          </cell>
          <cell r="F2681" t="str">
            <v/>
          </cell>
          <cell r="G2681" t="str">
            <v/>
          </cell>
          <cell r="H2681" t="str">
            <v/>
          </cell>
        </row>
        <row r="2682">
          <cell r="A2682" t="str">
            <v/>
          </cell>
          <cell r="B2682" t="str">
            <v/>
          </cell>
          <cell r="C2682" t="str">
            <v/>
          </cell>
          <cell r="D2682" t="str">
            <v/>
          </cell>
          <cell r="E2682" t="str">
            <v/>
          </cell>
          <cell r="F2682" t="str">
            <v/>
          </cell>
          <cell r="G2682" t="str">
            <v/>
          </cell>
          <cell r="H2682" t="str">
            <v/>
          </cell>
        </row>
        <row r="2683">
          <cell r="A2683" t="str">
            <v/>
          </cell>
          <cell r="B2683" t="str">
            <v/>
          </cell>
          <cell r="C2683" t="str">
            <v/>
          </cell>
          <cell r="D2683" t="str">
            <v/>
          </cell>
          <cell r="E2683" t="str">
            <v/>
          </cell>
          <cell r="F2683" t="str">
            <v/>
          </cell>
          <cell r="G2683" t="str">
            <v/>
          </cell>
          <cell r="H2683" t="str">
            <v/>
          </cell>
        </row>
        <row r="2684">
          <cell r="A2684" t="str">
            <v/>
          </cell>
          <cell r="B2684" t="str">
            <v/>
          </cell>
          <cell r="C2684" t="str">
            <v/>
          </cell>
          <cell r="D2684" t="str">
            <v/>
          </cell>
          <cell r="E2684" t="str">
            <v/>
          </cell>
          <cell r="F2684" t="str">
            <v/>
          </cell>
          <cell r="G2684" t="str">
            <v/>
          </cell>
          <cell r="H2684" t="str">
            <v/>
          </cell>
        </row>
        <row r="2685">
          <cell r="A2685" t="str">
            <v/>
          </cell>
          <cell r="B2685" t="str">
            <v/>
          </cell>
          <cell r="C2685" t="str">
            <v/>
          </cell>
          <cell r="D2685" t="str">
            <v/>
          </cell>
          <cell r="E2685" t="str">
            <v/>
          </cell>
          <cell r="F2685" t="str">
            <v/>
          </cell>
          <cell r="G2685" t="str">
            <v/>
          </cell>
          <cell r="H2685" t="str">
            <v/>
          </cell>
        </row>
        <row r="2686">
          <cell r="A2686" t="str">
            <v/>
          </cell>
          <cell r="B2686" t="str">
            <v/>
          </cell>
          <cell r="C2686" t="str">
            <v/>
          </cell>
          <cell r="D2686" t="str">
            <v/>
          </cell>
          <cell r="E2686" t="str">
            <v/>
          </cell>
          <cell r="F2686" t="str">
            <v/>
          </cell>
          <cell r="G2686" t="str">
            <v/>
          </cell>
          <cell r="H2686" t="str">
            <v/>
          </cell>
        </row>
        <row r="2687">
          <cell r="A2687" t="str">
            <v/>
          </cell>
          <cell r="B2687" t="str">
            <v/>
          </cell>
          <cell r="C2687" t="str">
            <v/>
          </cell>
          <cell r="D2687" t="str">
            <v/>
          </cell>
          <cell r="E2687" t="str">
            <v/>
          </cell>
          <cell r="F2687" t="str">
            <v/>
          </cell>
          <cell r="G2687" t="str">
            <v/>
          </cell>
          <cell r="H2687" t="str">
            <v/>
          </cell>
        </row>
        <row r="2688">
          <cell r="A2688" t="str">
            <v/>
          </cell>
          <cell r="B2688" t="str">
            <v/>
          </cell>
          <cell r="C2688" t="str">
            <v/>
          </cell>
          <cell r="D2688" t="str">
            <v/>
          </cell>
          <cell r="E2688" t="str">
            <v/>
          </cell>
          <cell r="F2688" t="str">
            <v/>
          </cell>
          <cell r="G2688" t="str">
            <v/>
          </cell>
          <cell r="H2688" t="str">
            <v/>
          </cell>
        </row>
        <row r="2689">
          <cell r="A2689" t="str">
            <v/>
          </cell>
          <cell r="B2689" t="str">
            <v/>
          </cell>
          <cell r="C2689" t="str">
            <v/>
          </cell>
          <cell r="D2689" t="str">
            <v/>
          </cell>
          <cell r="E2689" t="str">
            <v/>
          </cell>
          <cell r="F2689" t="str">
            <v/>
          </cell>
          <cell r="G2689" t="str">
            <v/>
          </cell>
          <cell r="H2689" t="str">
            <v/>
          </cell>
        </row>
        <row r="2690">
          <cell r="A2690" t="str">
            <v/>
          </cell>
          <cell r="B2690" t="str">
            <v/>
          </cell>
          <cell r="C2690" t="str">
            <v/>
          </cell>
          <cell r="D2690" t="str">
            <v/>
          </cell>
          <cell r="E2690" t="str">
            <v/>
          </cell>
          <cell r="F2690" t="str">
            <v/>
          </cell>
          <cell r="G2690" t="str">
            <v/>
          </cell>
          <cell r="H2690" t="str">
            <v/>
          </cell>
        </row>
        <row r="2691">
          <cell r="A2691" t="str">
            <v/>
          </cell>
          <cell r="B2691" t="str">
            <v/>
          </cell>
          <cell r="C2691" t="str">
            <v/>
          </cell>
          <cell r="D2691" t="str">
            <v/>
          </cell>
          <cell r="E2691" t="str">
            <v/>
          </cell>
          <cell r="F2691" t="str">
            <v/>
          </cell>
          <cell r="G2691" t="str">
            <v/>
          </cell>
          <cell r="H2691" t="str">
            <v/>
          </cell>
        </row>
        <row r="2692">
          <cell r="A2692" t="str">
            <v/>
          </cell>
          <cell r="B2692" t="str">
            <v/>
          </cell>
          <cell r="C2692" t="str">
            <v/>
          </cell>
          <cell r="D2692" t="str">
            <v/>
          </cell>
          <cell r="E2692" t="str">
            <v/>
          </cell>
          <cell r="F2692" t="str">
            <v/>
          </cell>
          <cell r="G2692" t="str">
            <v/>
          </cell>
          <cell r="H2692" t="str">
            <v/>
          </cell>
        </row>
        <row r="2693">
          <cell r="A2693" t="str">
            <v/>
          </cell>
          <cell r="B2693" t="str">
            <v/>
          </cell>
          <cell r="C2693" t="str">
            <v/>
          </cell>
          <cell r="D2693" t="str">
            <v/>
          </cell>
          <cell r="E2693" t="str">
            <v/>
          </cell>
          <cell r="F2693" t="str">
            <v/>
          </cell>
          <cell r="G2693" t="str">
            <v/>
          </cell>
          <cell r="H2693" t="str">
            <v/>
          </cell>
        </row>
        <row r="2694">
          <cell r="A2694" t="str">
            <v/>
          </cell>
          <cell r="B2694" t="str">
            <v/>
          </cell>
          <cell r="C2694" t="str">
            <v/>
          </cell>
          <cell r="D2694" t="str">
            <v/>
          </cell>
          <cell r="E2694" t="str">
            <v/>
          </cell>
          <cell r="F2694" t="str">
            <v/>
          </cell>
          <cell r="G2694" t="str">
            <v/>
          </cell>
          <cell r="H2694" t="str">
            <v/>
          </cell>
        </row>
        <row r="2695">
          <cell r="A2695" t="str">
            <v/>
          </cell>
          <cell r="B2695" t="str">
            <v/>
          </cell>
          <cell r="C2695" t="str">
            <v/>
          </cell>
          <cell r="D2695" t="str">
            <v/>
          </cell>
          <cell r="E2695" t="str">
            <v/>
          </cell>
          <cell r="F2695" t="str">
            <v/>
          </cell>
          <cell r="G2695" t="str">
            <v/>
          </cell>
          <cell r="H2695" t="str">
            <v/>
          </cell>
        </row>
        <row r="2696">
          <cell r="A2696" t="str">
            <v/>
          </cell>
          <cell r="B2696" t="str">
            <v/>
          </cell>
          <cell r="C2696" t="str">
            <v/>
          </cell>
          <cell r="D2696" t="str">
            <v/>
          </cell>
          <cell r="E2696" t="str">
            <v/>
          </cell>
          <cell r="F2696" t="str">
            <v/>
          </cell>
          <cell r="G2696" t="str">
            <v/>
          </cell>
          <cell r="H2696" t="str">
            <v/>
          </cell>
        </row>
        <row r="2697">
          <cell r="A2697" t="str">
            <v/>
          </cell>
          <cell r="B2697" t="str">
            <v/>
          </cell>
          <cell r="C2697" t="str">
            <v/>
          </cell>
          <cell r="D2697" t="str">
            <v/>
          </cell>
          <cell r="E2697" t="str">
            <v/>
          </cell>
          <cell r="F2697" t="str">
            <v/>
          </cell>
          <cell r="G2697" t="str">
            <v/>
          </cell>
          <cell r="H2697" t="str">
            <v/>
          </cell>
        </row>
        <row r="2698">
          <cell r="A2698" t="str">
            <v/>
          </cell>
          <cell r="B2698" t="str">
            <v/>
          </cell>
          <cell r="C2698" t="str">
            <v/>
          </cell>
          <cell r="D2698" t="str">
            <v/>
          </cell>
          <cell r="E2698" t="str">
            <v/>
          </cell>
          <cell r="F2698" t="str">
            <v/>
          </cell>
          <cell r="G2698" t="str">
            <v/>
          </cell>
          <cell r="H2698" t="str">
            <v/>
          </cell>
        </row>
        <row r="2699">
          <cell r="A2699" t="str">
            <v/>
          </cell>
          <cell r="B2699" t="str">
            <v/>
          </cell>
          <cell r="C2699" t="str">
            <v/>
          </cell>
          <cell r="D2699" t="str">
            <v/>
          </cell>
          <cell r="E2699" t="str">
            <v/>
          </cell>
          <cell r="F2699" t="str">
            <v/>
          </cell>
          <cell r="G2699" t="str">
            <v/>
          </cell>
          <cell r="H2699" t="str">
            <v/>
          </cell>
        </row>
        <row r="2700">
          <cell r="A2700" t="str">
            <v/>
          </cell>
          <cell r="B2700" t="str">
            <v/>
          </cell>
          <cell r="C2700" t="str">
            <v/>
          </cell>
          <cell r="D2700" t="str">
            <v/>
          </cell>
          <cell r="E2700" t="str">
            <v/>
          </cell>
          <cell r="F2700" t="str">
            <v/>
          </cell>
          <cell r="G2700" t="str">
            <v/>
          </cell>
          <cell r="H2700" t="str">
            <v/>
          </cell>
        </row>
        <row r="2701">
          <cell r="A2701" t="str">
            <v/>
          </cell>
          <cell r="B2701" t="str">
            <v/>
          </cell>
          <cell r="C2701" t="str">
            <v/>
          </cell>
          <cell r="D2701" t="str">
            <v/>
          </cell>
          <cell r="E2701" t="str">
            <v/>
          </cell>
          <cell r="F2701" t="str">
            <v/>
          </cell>
          <cell r="G2701" t="str">
            <v/>
          </cell>
          <cell r="H2701" t="str">
            <v/>
          </cell>
        </row>
        <row r="2702">
          <cell r="A2702" t="str">
            <v/>
          </cell>
          <cell r="B2702" t="str">
            <v/>
          </cell>
          <cell r="C2702" t="str">
            <v/>
          </cell>
          <cell r="D2702" t="str">
            <v/>
          </cell>
          <cell r="E2702" t="str">
            <v/>
          </cell>
          <cell r="F2702" t="str">
            <v/>
          </cell>
          <cell r="G2702" t="str">
            <v/>
          </cell>
          <cell r="H2702" t="str">
            <v/>
          </cell>
        </row>
        <row r="2703">
          <cell r="A2703" t="str">
            <v/>
          </cell>
          <cell r="B2703" t="str">
            <v/>
          </cell>
          <cell r="C2703" t="str">
            <v/>
          </cell>
          <cell r="D2703" t="str">
            <v/>
          </cell>
          <cell r="E2703" t="str">
            <v/>
          </cell>
          <cell r="F2703" t="str">
            <v/>
          </cell>
          <cell r="G2703" t="str">
            <v/>
          </cell>
          <cell r="H2703" t="str">
            <v/>
          </cell>
        </row>
        <row r="2704">
          <cell r="A2704" t="str">
            <v/>
          </cell>
          <cell r="B2704" t="str">
            <v/>
          </cell>
          <cell r="C2704" t="str">
            <v/>
          </cell>
          <cell r="D2704" t="str">
            <v/>
          </cell>
          <cell r="E2704" t="str">
            <v/>
          </cell>
          <cell r="F2704" t="str">
            <v/>
          </cell>
          <cell r="G2704" t="str">
            <v/>
          </cell>
          <cell r="H2704" t="str">
            <v/>
          </cell>
        </row>
        <row r="2705">
          <cell r="A2705" t="str">
            <v/>
          </cell>
          <cell r="B2705" t="str">
            <v/>
          </cell>
          <cell r="C2705" t="str">
            <v/>
          </cell>
          <cell r="D2705" t="str">
            <v/>
          </cell>
          <cell r="E2705" t="str">
            <v/>
          </cell>
          <cell r="F2705" t="str">
            <v/>
          </cell>
          <cell r="G2705" t="str">
            <v/>
          </cell>
          <cell r="H2705" t="str">
            <v/>
          </cell>
        </row>
        <row r="2706">
          <cell r="A2706" t="str">
            <v/>
          </cell>
          <cell r="B2706" t="str">
            <v/>
          </cell>
          <cell r="C2706" t="str">
            <v/>
          </cell>
          <cell r="D2706" t="str">
            <v/>
          </cell>
          <cell r="E2706" t="str">
            <v/>
          </cell>
          <cell r="F2706" t="str">
            <v/>
          </cell>
          <cell r="G2706" t="str">
            <v/>
          </cell>
          <cell r="H2706" t="str">
            <v/>
          </cell>
        </row>
        <row r="2707">
          <cell r="A2707" t="str">
            <v/>
          </cell>
          <cell r="B2707" t="str">
            <v/>
          </cell>
          <cell r="C2707" t="str">
            <v/>
          </cell>
          <cell r="D2707" t="str">
            <v/>
          </cell>
          <cell r="E2707" t="str">
            <v/>
          </cell>
          <cell r="F2707" t="str">
            <v/>
          </cell>
          <cell r="G2707" t="str">
            <v/>
          </cell>
          <cell r="H2707" t="str">
            <v/>
          </cell>
        </row>
        <row r="2708">
          <cell r="A2708" t="str">
            <v/>
          </cell>
          <cell r="B2708" t="str">
            <v/>
          </cell>
          <cell r="C2708" t="str">
            <v/>
          </cell>
          <cell r="D2708" t="str">
            <v/>
          </cell>
          <cell r="E2708" t="str">
            <v/>
          </cell>
          <cell r="F2708" t="str">
            <v/>
          </cell>
          <cell r="G2708" t="str">
            <v/>
          </cell>
          <cell r="H2708" t="str">
            <v/>
          </cell>
        </row>
        <row r="2709">
          <cell r="A2709" t="str">
            <v/>
          </cell>
          <cell r="B2709" t="str">
            <v/>
          </cell>
          <cell r="C2709" t="str">
            <v/>
          </cell>
          <cell r="D2709" t="str">
            <v/>
          </cell>
          <cell r="E2709" t="str">
            <v/>
          </cell>
          <cell r="F2709" t="str">
            <v/>
          </cell>
          <cell r="G2709" t="str">
            <v/>
          </cell>
          <cell r="H2709" t="str">
            <v/>
          </cell>
        </row>
        <row r="2710">
          <cell r="A2710" t="str">
            <v/>
          </cell>
          <cell r="B2710" t="str">
            <v/>
          </cell>
          <cell r="C2710" t="str">
            <v/>
          </cell>
          <cell r="D2710" t="str">
            <v/>
          </cell>
          <cell r="E2710" t="str">
            <v/>
          </cell>
          <cell r="F2710" t="str">
            <v/>
          </cell>
          <cell r="G2710" t="str">
            <v/>
          </cell>
          <cell r="H2710" t="str">
            <v/>
          </cell>
        </row>
        <row r="2711">
          <cell r="A2711" t="str">
            <v/>
          </cell>
          <cell r="B2711" t="str">
            <v/>
          </cell>
          <cell r="C2711" t="str">
            <v/>
          </cell>
          <cell r="D2711" t="str">
            <v/>
          </cell>
          <cell r="E2711" t="str">
            <v/>
          </cell>
          <cell r="F2711" t="str">
            <v/>
          </cell>
          <cell r="G2711" t="str">
            <v/>
          </cell>
          <cell r="H2711" t="str">
            <v/>
          </cell>
        </row>
        <row r="2712">
          <cell r="A2712" t="str">
            <v/>
          </cell>
          <cell r="B2712" t="str">
            <v/>
          </cell>
          <cell r="C2712" t="str">
            <v/>
          </cell>
          <cell r="D2712" t="str">
            <v/>
          </cell>
          <cell r="E2712" t="str">
            <v/>
          </cell>
          <cell r="F2712" t="str">
            <v/>
          </cell>
          <cell r="G2712" t="str">
            <v/>
          </cell>
          <cell r="H2712" t="str">
            <v/>
          </cell>
        </row>
        <row r="2713">
          <cell r="A2713" t="str">
            <v/>
          </cell>
          <cell r="B2713" t="str">
            <v/>
          </cell>
          <cell r="C2713" t="str">
            <v/>
          </cell>
          <cell r="D2713" t="str">
            <v/>
          </cell>
          <cell r="E2713" t="str">
            <v/>
          </cell>
          <cell r="F2713" t="str">
            <v/>
          </cell>
          <cell r="G2713" t="str">
            <v/>
          </cell>
          <cell r="H2713" t="str">
            <v/>
          </cell>
        </row>
        <row r="2714">
          <cell r="A2714" t="str">
            <v/>
          </cell>
          <cell r="B2714" t="str">
            <v/>
          </cell>
          <cell r="C2714" t="str">
            <v/>
          </cell>
          <cell r="D2714" t="str">
            <v/>
          </cell>
          <cell r="E2714" t="str">
            <v/>
          </cell>
          <cell r="F2714" t="str">
            <v/>
          </cell>
          <cell r="G2714" t="str">
            <v/>
          </cell>
          <cell r="H2714" t="str">
            <v/>
          </cell>
        </row>
        <row r="2715">
          <cell r="A2715" t="str">
            <v/>
          </cell>
          <cell r="B2715" t="str">
            <v/>
          </cell>
          <cell r="C2715" t="str">
            <v/>
          </cell>
          <cell r="D2715" t="str">
            <v/>
          </cell>
          <cell r="E2715" t="str">
            <v/>
          </cell>
          <cell r="F2715" t="str">
            <v/>
          </cell>
          <cell r="G2715" t="str">
            <v/>
          </cell>
          <cell r="H2715" t="str">
            <v/>
          </cell>
        </row>
        <row r="2716">
          <cell r="A2716" t="str">
            <v/>
          </cell>
          <cell r="B2716" t="str">
            <v/>
          </cell>
          <cell r="C2716" t="str">
            <v/>
          </cell>
          <cell r="D2716" t="str">
            <v/>
          </cell>
          <cell r="E2716" t="str">
            <v/>
          </cell>
          <cell r="F2716" t="str">
            <v/>
          </cell>
          <cell r="G2716" t="str">
            <v/>
          </cell>
          <cell r="H2716" t="str">
            <v/>
          </cell>
        </row>
        <row r="2717">
          <cell r="A2717" t="str">
            <v/>
          </cell>
          <cell r="B2717" t="str">
            <v/>
          </cell>
          <cell r="C2717" t="str">
            <v/>
          </cell>
          <cell r="D2717" t="str">
            <v/>
          </cell>
          <cell r="E2717" t="str">
            <v/>
          </cell>
          <cell r="F2717" t="str">
            <v/>
          </cell>
          <cell r="G2717" t="str">
            <v/>
          </cell>
          <cell r="H2717" t="str">
            <v/>
          </cell>
        </row>
        <row r="2718">
          <cell r="A2718" t="str">
            <v/>
          </cell>
          <cell r="B2718" t="str">
            <v/>
          </cell>
          <cell r="C2718" t="str">
            <v/>
          </cell>
          <cell r="D2718" t="str">
            <v/>
          </cell>
          <cell r="E2718" t="str">
            <v/>
          </cell>
          <cell r="F2718" t="str">
            <v/>
          </cell>
          <cell r="G2718" t="str">
            <v/>
          </cell>
          <cell r="H2718" t="str">
            <v/>
          </cell>
        </row>
        <row r="2719">
          <cell r="A2719" t="str">
            <v/>
          </cell>
          <cell r="B2719" t="str">
            <v/>
          </cell>
          <cell r="C2719" t="str">
            <v/>
          </cell>
          <cell r="D2719" t="str">
            <v/>
          </cell>
          <cell r="E2719" t="str">
            <v/>
          </cell>
          <cell r="F2719" t="str">
            <v/>
          </cell>
          <cell r="G2719" t="str">
            <v/>
          </cell>
          <cell r="H2719" t="str">
            <v/>
          </cell>
        </row>
        <row r="2720">
          <cell r="A2720" t="str">
            <v/>
          </cell>
          <cell r="B2720" t="str">
            <v/>
          </cell>
          <cell r="C2720" t="str">
            <v/>
          </cell>
          <cell r="D2720" t="str">
            <v/>
          </cell>
          <cell r="E2720" t="str">
            <v/>
          </cell>
          <cell r="F2720" t="str">
            <v/>
          </cell>
          <cell r="G2720" t="str">
            <v/>
          </cell>
          <cell r="H2720" t="str">
            <v/>
          </cell>
        </row>
        <row r="2721">
          <cell r="A2721" t="str">
            <v/>
          </cell>
          <cell r="B2721" t="str">
            <v/>
          </cell>
          <cell r="C2721" t="str">
            <v/>
          </cell>
          <cell r="D2721" t="str">
            <v/>
          </cell>
          <cell r="E2721" t="str">
            <v/>
          </cell>
          <cell r="F2721" t="str">
            <v/>
          </cell>
          <cell r="G2721" t="str">
            <v/>
          </cell>
          <cell r="H2721" t="str">
            <v/>
          </cell>
        </row>
        <row r="2722">
          <cell r="A2722" t="str">
            <v/>
          </cell>
          <cell r="B2722" t="str">
            <v/>
          </cell>
          <cell r="C2722" t="str">
            <v/>
          </cell>
          <cell r="D2722" t="str">
            <v/>
          </cell>
          <cell r="E2722" t="str">
            <v/>
          </cell>
          <cell r="F2722" t="str">
            <v/>
          </cell>
          <cell r="G2722" t="str">
            <v/>
          </cell>
          <cell r="H2722" t="str">
            <v/>
          </cell>
        </row>
        <row r="2723">
          <cell r="A2723" t="str">
            <v/>
          </cell>
          <cell r="B2723" t="str">
            <v/>
          </cell>
          <cell r="C2723" t="str">
            <v/>
          </cell>
          <cell r="D2723" t="str">
            <v/>
          </cell>
          <cell r="E2723" t="str">
            <v/>
          </cell>
          <cell r="F2723" t="str">
            <v/>
          </cell>
          <cell r="G2723" t="str">
            <v/>
          </cell>
          <cell r="H2723" t="str">
            <v/>
          </cell>
        </row>
        <row r="2724">
          <cell r="A2724" t="str">
            <v/>
          </cell>
          <cell r="B2724" t="str">
            <v/>
          </cell>
          <cell r="C2724" t="str">
            <v/>
          </cell>
          <cell r="D2724" t="str">
            <v/>
          </cell>
          <cell r="E2724" t="str">
            <v/>
          </cell>
          <cell r="F2724" t="str">
            <v/>
          </cell>
          <cell r="G2724" t="str">
            <v/>
          </cell>
          <cell r="H2724" t="str">
            <v/>
          </cell>
        </row>
        <row r="2725">
          <cell r="A2725" t="str">
            <v/>
          </cell>
          <cell r="B2725" t="str">
            <v/>
          </cell>
          <cell r="C2725" t="str">
            <v/>
          </cell>
          <cell r="D2725" t="str">
            <v/>
          </cell>
          <cell r="E2725" t="str">
            <v/>
          </cell>
          <cell r="F2725" t="str">
            <v/>
          </cell>
          <cell r="G2725" t="str">
            <v/>
          </cell>
          <cell r="H2725" t="str">
            <v/>
          </cell>
        </row>
        <row r="2726">
          <cell r="A2726" t="str">
            <v/>
          </cell>
          <cell r="B2726" t="str">
            <v/>
          </cell>
          <cell r="C2726" t="str">
            <v/>
          </cell>
          <cell r="D2726" t="str">
            <v/>
          </cell>
          <cell r="E2726" t="str">
            <v/>
          </cell>
          <cell r="F2726" t="str">
            <v/>
          </cell>
          <cell r="G2726" t="str">
            <v/>
          </cell>
          <cell r="H2726" t="str">
            <v/>
          </cell>
        </row>
        <row r="2727">
          <cell r="A2727" t="str">
            <v/>
          </cell>
          <cell r="B2727" t="str">
            <v/>
          </cell>
          <cell r="C2727" t="str">
            <v/>
          </cell>
          <cell r="D2727" t="str">
            <v/>
          </cell>
          <cell r="E2727" t="str">
            <v/>
          </cell>
          <cell r="F2727" t="str">
            <v/>
          </cell>
          <cell r="G2727" t="str">
            <v/>
          </cell>
          <cell r="H2727" t="str">
            <v/>
          </cell>
        </row>
        <row r="2728">
          <cell r="A2728" t="str">
            <v/>
          </cell>
          <cell r="B2728" t="str">
            <v/>
          </cell>
          <cell r="C2728" t="str">
            <v/>
          </cell>
          <cell r="D2728" t="str">
            <v/>
          </cell>
          <cell r="E2728" t="str">
            <v/>
          </cell>
          <cell r="F2728" t="str">
            <v/>
          </cell>
          <cell r="G2728" t="str">
            <v/>
          </cell>
          <cell r="H2728" t="str">
            <v/>
          </cell>
        </row>
        <row r="2729">
          <cell r="A2729" t="str">
            <v/>
          </cell>
          <cell r="B2729" t="str">
            <v/>
          </cell>
          <cell r="C2729" t="str">
            <v/>
          </cell>
          <cell r="D2729" t="str">
            <v/>
          </cell>
          <cell r="E2729" t="str">
            <v/>
          </cell>
          <cell r="F2729" t="str">
            <v/>
          </cell>
          <cell r="G2729" t="str">
            <v/>
          </cell>
          <cell r="H2729" t="str">
            <v/>
          </cell>
        </row>
        <row r="2730">
          <cell r="A2730" t="str">
            <v/>
          </cell>
          <cell r="B2730" t="str">
            <v/>
          </cell>
          <cell r="C2730" t="str">
            <v/>
          </cell>
          <cell r="D2730" t="str">
            <v/>
          </cell>
          <cell r="E2730" t="str">
            <v/>
          </cell>
          <cell r="F2730" t="str">
            <v/>
          </cell>
          <cell r="G2730" t="str">
            <v/>
          </cell>
          <cell r="H2730" t="str">
            <v/>
          </cell>
        </row>
        <row r="2731">
          <cell r="A2731" t="str">
            <v/>
          </cell>
          <cell r="B2731" t="str">
            <v/>
          </cell>
          <cell r="C2731" t="str">
            <v/>
          </cell>
          <cell r="D2731" t="str">
            <v/>
          </cell>
          <cell r="E2731" t="str">
            <v/>
          </cell>
          <cell r="F2731" t="str">
            <v/>
          </cell>
          <cell r="G2731" t="str">
            <v/>
          </cell>
          <cell r="H2731" t="str">
            <v/>
          </cell>
        </row>
        <row r="2732">
          <cell r="A2732" t="str">
            <v/>
          </cell>
          <cell r="B2732" t="str">
            <v/>
          </cell>
          <cell r="C2732" t="str">
            <v/>
          </cell>
          <cell r="D2732" t="str">
            <v/>
          </cell>
          <cell r="E2732" t="str">
            <v/>
          </cell>
          <cell r="F2732" t="str">
            <v/>
          </cell>
          <cell r="G2732" t="str">
            <v/>
          </cell>
          <cell r="H2732" t="str">
            <v/>
          </cell>
        </row>
        <row r="2733">
          <cell r="A2733" t="str">
            <v/>
          </cell>
          <cell r="B2733" t="str">
            <v/>
          </cell>
          <cell r="C2733" t="str">
            <v/>
          </cell>
          <cell r="D2733" t="str">
            <v/>
          </cell>
          <cell r="E2733" t="str">
            <v/>
          </cell>
          <cell r="F2733" t="str">
            <v/>
          </cell>
          <cell r="G2733" t="str">
            <v/>
          </cell>
          <cell r="H2733" t="str">
            <v/>
          </cell>
        </row>
        <row r="2734">
          <cell r="A2734" t="str">
            <v/>
          </cell>
          <cell r="B2734" t="str">
            <v/>
          </cell>
          <cell r="C2734" t="str">
            <v/>
          </cell>
          <cell r="D2734" t="str">
            <v/>
          </cell>
          <cell r="E2734" t="str">
            <v/>
          </cell>
          <cell r="F2734" t="str">
            <v/>
          </cell>
          <cell r="G2734" t="str">
            <v/>
          </cell>
          <cell r="H2734" t="str">
            <v/>
          </cell>
        </row>
        <row r="2735">
          <cell r="A2735" t="str">
            <v/>
          </cell>
          <cell r="B2735" t="str">
            <v/>
          </cell>
          <cell r="C2735" t="str">
            <v/>
          </cell>
          <cell r="D2735" t="str">
            <v/>
          </cell>
          <cell r="E2735" t="str">
            <v/>
          </cell>
          <cell r="F2735" t="str">
            <v/>
          </cell>
          <cell r="G2735" t="str">
            <v/>
          </cell>
          <cell r="H2735" t="str">
            <v/>
          </cell>
        </row>
        <row r="2736">
          <cell r="A2736" t="str">
            <v/>
          </cell>
          <cell r="B2736" t="str">
            <v/>
          </cell>
          <cell r="C2736" t="str">
            <v/>
          </cell>
          <cell r="D2736" t="str">
            <v/>
          </cell>
          <cell r="E2736" t="str">
            <v/>
          </cell>
          <cell r="F2736" t="str">
            <v/>
          </cell>
          <cell r="G2736" t="str">
            <v/>
          </cell>
          <cell r="H2736" t="str">
            <v/>
          </cell>
        </row>
        <row r="2737">
          <cell r="A2737" t="str">
            <v/>
          </cell>
          <cell r="B2737" t="str">
            <v/>
          </cell>
          <cell r="C2737" t="str">
            <v/>
          </cell>
          <cell r="D2737" t="str">
            <v/>
          </cell>
          <cell r="E2737" t="str">
            <v/>
          </cell>
          <cell r="F2737" t="str">
            <v/>
          </cell>
          <cell r="G2737" t="str">
            <v/>
          </cell>
          <cell r="H2737" t="str">
            <v/>
          </cell>
        </row>
        <row r="2738">
          <cell r="A2738" t="str">
            <v/>
          </cell>
          <cell r="B2738" t="str">
            <v/>
          </cell>
          <cell r="C2738" t="str">
            <v/>
          </cell>
          <cell r="D2738" t="str">
            <v/>
          </cell>
          <cell r="E2738" t="str">
            <v/>
          </cell>
          <cell r="F2738" t="str">
            <v/>
          </cell>
          <cell r="G2738" t="str">
            <v/>
          </cell>
          <cell r="H2738" t="str">
            <v/>
          </cell>
        </row>
        <row r="2739">
          <cell r="A2739" t="str">
            <v/>
          </cell>
          <cell r="B2739" t="str">
            <v/>
          </cell>
          <cell r="C2739" t="str">
            <v/>
          </cell>
          <cell r="D2739" t="str">
            <v/>
          </cell>
          <cell r="E2739" t="str">
            <v/>
          </cell>
          <cell r="F2739" t="str">
            <v/>
          </cell>
          <cell r="G2739" t="str">
            <v/>
          </cell>
          <cell r="H2739" t="str">
            <v/>
          </cell>
        </row>
        <row r="2740">
          <cell r="A2740" t="str">
            <v/>
          </cell>
          <cell r="B2740" t="str">
            <v/>
          </cell>
          <cell r="C2740" t="str">
            <v/>
          </cell>
          <cell r="D2740" t="str">
            <v/>
          </cell>
          <cell r="E2740" t="str">
            <v/>
          </cell>
          <cell r="F2740" t="str">
            <v/>
          </cell>
          <cell r="G2740" t="str">
            <v/>
          </cell>
          <cell r="H2740" t="str">
            <v/>
          </cell>
        </row>
        <row r="2741">
          <cell r="A2741" t="str">
            <v/>
          </cell>
          <cell r="B2741" t="str">
            <v/>
          </cell>
          <cell r="C2741" t="str">
            <v/>
          </cell>
          <cell r="D2741" t="str">
            <v/>
          </cell>
          <cell r="E2741" t="str">
            <v/>
          </cell>
          <cell r="F2741" t="str">
            <v/>
          </cell>
          <cell r="G2741" t="str">
            <v/>
          </cell>
          <cell r="H2741" t="str">
            <v/>
          </cell>
        </row>
        <row r="2742">
          <cell r="A2742" t="str">
            <v/>
          </cell>
          <cell r="B2742" t="str">
            <v/>
          </cell>
          <cell r="C2742" t="str">
            <v/>
          </cell>
          <cell r="D2742" t="str">
            <v/>
          </cell>
          <cell r="E2742" t="str">
            <v/>
          </cell>
          <cell r="F2742" t="str">
            <v/>
          </cell>
          <cell r="G2742" t="str">
            <v/>
          </cell>
          <cell r="H2742" t="str">
            <v/>
          </cell>
        </row>
        <row r="2743">
          <cell r="A2743" t="str">
            <v/>
          </cell>
          <cell r="B2743" t="str">
            <v/>
          </cell>
          <cell r="C2743" t="str">
            <v/>
          </cell>
          <cell r="D2743" t="str">
            <v/>
          </cell>
          <cell r="E2743" t="str">
            <v/>
          </cell>
          <cell r="F2743" t="str">
            <v/>
          </cell>
          <cell r="G2743" t="str">
            <v/>
          </cell>
          <cell r="H2743" t="str">
            <v/>
          </cell>
        </row>
        <row r="2744">
          <cell r="A2744" t="str">
            <v/>
          </cell>
          <cell r="B2744" t="str">
            <v/>
          </cell>
          <cell r="C2744" t="str">
            <v/>
          </cell>
          <cell r="D2744" t="str">
            <v/>
          </cell>
          <cell r="E2744" t="str">
            <v/>
          </cell>
          <cell r="F2744" t="str">
            <v/>
          </cell>
          <cell r="G2744" t="str">
            <v/>
          </cell>
          <cell r="H2744" t="str">
            <v/>
          </cell>
        </row>
        <row r="2745">
          <cell r="A2745" t="str">
            <v/>
          </cell>
          <cell r="B2745" t="str">
            <v/>
          </cell>
          <cell r="C2745" t="str">
            <v/>
          </cell>
          <cell r="D2745" t="str">
            <v/>
          </cell>
          <cell r="E2745" t="str">
            <v/>
          </cell>
          <cell r="F2745" t="str">
            <v/>
          </cell>
          <cell r="G2745" t="str">
            <v/>
          </cell>
          <cell r="H2745" t="str">
            <v/>
          </cell>
        </row>
        <row r="2746">
          <cell r="A2746" t="str">
            <v/>
          </cell>
          <cell r="B2746" t="str">
            <v/>
          </cell>
          <cell r="C2746" t="str">
            <v/>
          </cell>
          <cell r="D2746" t="str">
            <v/>
          </cell>
          <cell r="E2746" t="str">
            <v/>
          </cell>
          <cell r="F2746" t="str">
            <v/>
          </cell>
          <cell r="G2746" t="str">
            <v/>
          </cell>
          <cell r="H2746" t="str">
            <v/>
          </cell>
        </row>
        <row r="2747">
          <cell r="A2747" t="str">
            <v/>
          </cell>
          <cell r="B2747" t="str">
            <v/>
          </cell>
          <cell r="C2747" t="str">
            <v/>
          </cell>
          <cell r="D2747" t="str">
            <v/>
          </cell>
          <cell r="E2747" t="str">
            <v/>
          </cell>
          <cell r="F2747" t="str">
            <v/>
          </cell>
          <cell r="G2747" t="str">
            <v/>
          </cell>
          <cell r="H2747" t="str">
            <v/>
          </cell>
        </row>
        <row r="2748">
          <cell r="A2748" t="str">
            <v/>
          </cell>
          <cell r="B2748" t="str">
            <v/>
          </cell>
          <cell r="C2748" t="str">
            <v/>
          </cell>
          <cell r="D2748" t="str">
            <v/>
          </cell>
          <cell r="E2748" t="str">
            <v/>
          </cell>
          <cell r="F2748" t="str">
            <v/>
          </cell>
          <cell r="G2748" t="str">
            <v/>
          </cell>
          <cell r="H2748" t="str">
            <v/>
          </cell>
        </row>
        <row r="2749">
          <cell r="A2749" t="str">
            <v/>
          </cell>
          <cell r="B2749" t="str">
            <v/>
          </cell>
          <cell r="C2749" t="str">
            <v/>
          </cell>
          <cell r="D2749" t="str">
            <v/>
          </cell>
          <cell r="E2749" t="str">
            <v/>
          </cell>
          <cell r="F2749" t="str">
            <v/>
          </cell>
          <cell r="G2749" t="str">
            <v/>
          </cell>
          <cell r="H2749" t="str">
            <v/>
          </cell>
        </row>
        <row r="2750">
          <cell r="A2750" t="str">
            <v/>
          </cell>
          <cell r="B2750" t="str">
            <v/>
          </cell>
          <cell r="C2750" t="str">
            <v/>
          </cell>
          <cell r="D2750" t="str">
            <v/>
          </cell>
          <cell r="E2750" t="str">
            <v/>
          </cell>
          <cell r="F2750" t="str">
            <v/>
          </cell>
          <cell r="G2750" t="str">
            <v/>
          </cell>
          <cell r="H2750" t="str">
            <v/>
          </cell>
        </row>
        <row r="2751">
          <cell r="A2751" t="str">
            <v/>
          </cell>
          <cell r="B2751" t="str">
            <v/>
          </cell>
          <cell r="C2751" t="str">
            <v/>
          </cell>
          <cell r="D2751" t="str">
            <v/>
          </cell>
          <cell r="E2751" t="str">
            <v/>
          </cell>
          <cell r="F2751" t="str">
            <v/>
          </cell>
          <cell r="G2751" t="str">
            <v/>
          </cell>
          <cell r="H2751" t="str">
            <v/>
          </cell>
        </row>
        <row r="2752">
          <cell r="A2752" t="str">
            <v/>
          </cell>
          <cell r="B2752" t="str">
            <v/>
          </cell>
          <cell r="C2752" t="str">
            <v/>
          </cell>
          <cell r="D2752" t="str">
            <v/>
          </cell>
          <cell r="E2752" t="str">
            <v/>
          </cell>
          <cell r="F2752" t="str">
            <v/>
          </cell>
          <cell r="G2752" t="str">
            <v/>
          </cell>
          <cell r="H2752" t="str">
            <v/>
          </cell>
        </row>
        <row r="2753">
          <cell r="A2753" t="str">
            <v/>
          </cell>
          <cell r="B2753" t="str">
            <v/>
          </cell>
          <cell r="C2753" t="str">
            <v/>
          </cell>
          <cell r="D2753" t="str">
            <v/>
          </cell>
          <cell r="E2753" t="str">
            <v/>
          </cell>
          <cell r="F2753" t="str">
            <v/>
          </cell>
          <cell r="G2753" t="str">
            <v/>
          </cell>
          <cell r="H2753" t="str">
            <v/>
          </cell>
        </row>
        <row r="2754">
          <cell r="A2754" t="str">
            <v/>
          </cell>
          <cell r="B2754" t="str">
            <v/>
          </cell>
          <cell r="C2754" t="str">
            <v/>
          </cell>
          <cell r="D2754" t="str">
            <v/>
          </cell>
          <cell r="E2754" t="str">
            <v/>
          </cell>
          <cell r="F2754" t="str">
            <v/>
          </cell>
          <cell r="G2754" t="str">
            <v/>
          </cell>
          <cell r="H2754" t="str">
            <v/>
          </cell>
        </row>
        <row r="2755">
          <cell r="A2755" t="str">
            <v/>
          </cell>
          <cell r="B2755" t="str">
            <v/>
          </cell>
          <cell r="C2755" t="str">
            <v/>
          </cell>
          <cell r="D2755" t="str">
            <v/>
          </cell>
          <cell r="E2755" t="str">
            <v/>
          </cell>
          <cell r="F2755" t="str">
            <v/>
          </cell>
          <cell r="G2755" t="str">
            <v/>
          </cell>
          <cell r="H2755" t="str">
            <v/>
          </cell>
        </row>
        <row r="2756">
          <cell r="A2756" t="str">
            <v/>
          </cell>
          <cell r="B2756" t="str">
            <v/>
          </cell>
          <cell r="C2756" t="str">
            <v/>
          </cell>
          <cell r="D2756" t="str">
            <v/>
          </cell>
          <cell r="E2756" t="str">
            <v/>
          </cell>
          <cell r="F2756" t="str">
            <v/>
          </cell>
          <cell r="G2756" t="str">
            <v/>
          </cell>
          <cell r="H2756" t="str">
            <v/>
          </cell>
        </row>
        <row r="2757">
          <cell r="A2757" t="str">
            <v/>
          </cell>
          <cell r="B2757" t="str">
            <v/>
          </cell>
          <cell r="C2757" t="str">
            <v/>
          </cell>
          <cell r="D2757" t="str">
            <v/>
          </cell>
          <cell r="E2757" t="str">
            <v/>
          </cell>
          <cell r="F2757" t="str">
            <v/>
          </cell>
          <cell r="G2757" t="str">
            <v/>
          </cell>
          <cell r="H2757" t="str">
            <v/>
          </cell>
        </row>
        <row r="2758">
          <cell r="A2758" t="str">
            <v/>
          </cell>
          <cell r="B2758" t="str">
            <v/>
          </cell>
          <cell r="C2758" t="str">
            <v/>
          </cell>
          <cell r="D2758" t="str">
            <v/>
          </cell>
          <cell r="E2758" t="str">
            <v/>
          </cell>
          <cell r="F2758" t="str">
            <v/>
          </cell>
          <cell r="G2758" t="str">
            <v/>
          </cell>
          <cell r="H2758" t="str">
            <v/>
          </cell>
        </row>
        <row r="2759">
          <cell r="A2759" t="str">
            <v/>
          </cell>
          <cell r="B2759" t="str">
            <v/>
          </cell>
          <cell r="C2759" t="str">
            <v/>
          </cell>
          <cell r="D2759" t="str">
            <v/>
          </cell>
          <cell r="E2759" t="str">
            <v/>
          </cell>
          <cell r="F2759" t="str">
            <v/>
          </cell>
          <cell r="G2759" t="str">
            <v/>
          </cell>
          <cell r="H2759" t="str">
            <v/>
          </cell>
        </row>
        <row r="2760">
          <cell r="A2760" t="str">
            <v/>
          </cell>
          <cell r="B2760" t="str">
            <v/>
          </cell>
          <cell r="C2760" t="str">
            <v/>
          </cell>
          <cell r="D2760" t="str">
            <v/>
          </cell>
          <cell r="E2760" t="str">
            <v/>
          </cell>
          <cell r="F2760" t="str">
            <v/>
          </cell>
          <cell r="G2760" t="str">
            <v/>
          </cell>
          <cell r="H2760" t="str">
            <v/>
          </cell>
        </row>
        <row r="2761">
          <cell r="A2761" t="str">
            <v/>
          </cell>
          <cell r="B2761" t="str">
            <v/>
          </cell>
          <cell r="C2761" t="str">
            <v/>
          </cell>
          <cell r="D2761" t="str">
            <v/>
          </cell>
          <cell r="E2761" t="str">
            <v/>
          </cell>
          <cell r="F2761" t="str">
            <v/>
          </cell>
          <cell r="G2761" t="str">
            <v/>
          </cell>
          <cell r="H2761" t="str">
            <v/>
          </cell>
        </row>
        <row r="2762">
          <cell r="A2762" t="str">
            <v/>
          </cell>
          <cell r="B2762" t="str">
            <v/>
          </cell>
          <cell r="C2762" t="str">
            <v/>
          </cell>
          <cell r="D2762" t="str">
            <v/>
          </cell>
          <cell r="E2762" t="str">
            <v/>
          </cell>
          <cell r="F2762" t="str">
            <v/>
          </cell>
          <cell r="G2762" t="str">
            <v/>
          </cell>
          <cell r="H2762" t="str">
            <v/>
          </cell>
        </row>
        <row r="2763">
          <cell r="A2763" t="str">
            <v/>
          </cell>
          <cell r="B2763" t="str">
            <v/>
          </cell>
          <cell r="C2763" t="str">
            <v/>
          </cell>
          <cell r="D2763" t="str">
            <v/>
          </cell>
          <cell r="E2763" t="str">
            <v/>
          </cell>
          <cell r="F2763" t="str">
            <v/>
          </cell>
          <cell r="G2763" t="str">
            <v/>
          </cell>
          <cell r="H2763" t="str">
            <v/>
          </cell>
        </row>
        <row r="2764">
          <cell r="A2764" t="str">
            <v/>
          </cell>
          <cell r="B2764" t="str">
            <v/>
          </cell>
          <cell r="C2764" t="str">
            <v/>
          </cell>
          <cell r="D2764" t="str">
            <v/>
          </cell>
          <cell r="E2764" t="str">
            <v/>
          </cell>
          <cell r="F2764" t="str">
            <v/>
          </cell>
          <cell r="G2764" t="str">
            <v/>
          </cell>
          <cell r="H2764" t="str">
            <v/>
          </cell>
        </row>
        <row r="2765">
          <cell r="A2765" t="str">
            <v/>
          </cell>
          <cell r="B2765" t="str">
            <v/>
          </cell>
          <cell r="C2765" t="str">
            <v/>
          </cell>
          <cell r="D2765" t="str">
            <v/>
          </cell>
          <cell r="E2765" t="str">
            <v/>
          </cell>
          <cell r="F2765" t="str">
            <v/>
          </cell>
          <cell r="G2765" t="str">
            <v/>
          </cell>
          <cell r="H2765" t="str">
            <v/>
          </cell>
        </row>
        <row r="2766">
          <cell r="A2766" t="str">
            <v/>
          </cell>
          <cell r="B2766" t="str">
            <v/>
          </cell>
          <cell r="C2766" t="str">
            <v/>
          </cell>
          <cell r="D2766" t="str">
            <v/>
          </cell>
          <cell r="E2766" t="str">
            <v/>
          </cell>
          <cell r="F2766" t="str">
            <v/>
          </cell>
          <cell r="G2766" t="str">
            <v/>
          </cell>
          <cell r="H2766" t="str">
            <v/>
          </cell>
        </row>
        <row r="2767">
          <cell r="A2767" t="str">
            <v/>
          </cell>
          <cell r="B2767" t="str">
            <v/>
          </cell>
          <cell r="C2767" t="str">
            <v/>
          </cell>
          <cell r="D2767" t="str">
            <v/>
          </cell>
          <cell r="E2767" t="str">
            <v/>
          </cell>
          <cell r="F2767" t="str">
            <v/>
          </cell>
          <cell r="G2767" t="str">
            <v/>
          </cell>
          <cell r="H2767" t="str">
            <v/>
          </cell>
        </row>
        <row r="2768">
          <cell r="A2768" t="str">
            <v/>
          </cell>
          <cell r="B2768" t="str">
            <v/>
          </cell>
          <cell r="C2768" t="str">
            <v/>
          </cell>
          <cell r="D2768" t="str">
            <v/>
          </cell>
          <cell r="E2768" t="str">
            <v/>
          </cell>
          <cell r="F2768" t="str">
            <v/>
          </cell>
          <cell r="G2768" t="str">
            <v/>
          </cell>
          <cell r="H2768" t="str">
            <v/>
          </cell>
        </row>
        <row r="2769">
          <cell r="A2769" t="str">
            <v/>
          </cell>
          <cell r="B2769" t="str">
            <v/>
          </cell>
          <cell r="C2769" t="str">
            <v/>
          </cell>
          <cell r="D2769" t="str">
            <v/>
          </cell>
          <cell r="E2769" t="str">
            <v/>
          </cell>
          <cell r="F2769" t="str">
            <v/>
          </cell>
          <cell r="G2769" t="str">
            <v/>
          </cell>
          <cell r="H2769" t="str">
            <v/>
          </cell>
        </row>
        <row r="2770">
          <cell r="A2770" t="str">
            <v/>
          </cell>
          <cell r="B2770" t="str">
            <v/>
          </cell>
          <cell r="C2770" t="str">
            <v/>
          </cell>
          <cell r="D2770" t="str">
            <v/>
          </cell>
          <cell r="E2770" t="str">
            <v/>
          </cell>
          <cell r="F2770" t="str">
            <v/>
          </cell>
          <cell r="G2770" t="str">
            <v/>
          </cell>
          <cell r="H2770" t="str">
            <v/>
          </cell>
        </row>
        <row r="2771">
          <cell r="A2771" t="str">
            <v/>
          </cell>
          <cell r="B2771" t="str">
            <v/>
          </cell>
          <cell r="C2771" t="str">
            <v/>
          </cell>
          <cell r="D2771" t="str">
            <v/>
          </cell>
          <cell r="E2771" t="str">
            <v/>
          </cell>
          <cell r="F2771" t="str">
            <v/>
          </cell>
          <cell r="G2771" t="str">
            <v/>
          </cell>
          <cell r="H2771" t="str">
            <v/>
          </cell>
        </row>
        <row r="2772">
          <cell r="A2772" t="str">
            <v/>
          </cell>
          <cell r="B2772" t="str">
            <v/>
          </cell>
          <cell r="C2772" t="str">
            <v/>
          </cell>
          <cell r="D2772" t="str">
            <v/>
          </cell>
          <cell r="E2772" t="str">
            <v/>
          </cell>
          <cell r="F2772" t="str">
            <v/>
          </cell>
          <cell r="G2772" t="str">
            <v/>
          </cell>
          <cell r="H2772" t="str">
            <v/>
          </cell>
        </row>
        <row r="2773">
          <cell r="A2773" t="str">
            <v/>
          </cell>
          <cell r="B2773" t="str">
            <v/>
          </cell>
          <cell r="C2773" t="str">
            <v/>
          </cell>
          <cell r="D2773" t="str">
            <v/>
          </cell>
          <cell r="E2773" t="str">
            <v/>
          </cell>
          <cell r="F2773" t="str">
            <v/>
          </cell>
          <cell r="G2773" t="str">
            <v/>
          </cell>
          <cell r="H2773" t="str">
            <v/>
          </cell>
        </row>
        <row r="2774">
          <cell r="A2774" t="str">
            <v/>
          </cell>
          <cell r="B2774" t="str">
            <v/>
          </cell>
          <cell r="C2774" t="str">
            <v/>
          </cell>
          <cell r="D2774" t="str">
            <v/>
          </cell>
          <cell r="E2774" t="str">
            <v/>
          </cell>
          <cell r="F2774" t="str">
            <v/>
          </cell>
          <cell r="G2774" t="str">
            <v/>
          </cell>
          <cell r="H2774" t="str">
            <v/>
          </cell>
        </row>
        <row r="2775">
          <cell r="A2775" t="str">
            <v/>
          </cell>
          <cell r="B2775" t="str">
            <v/>
          </cell>
          <cell r="C2775" t="str">
            <v/>
          </cell>
          <cell r="D2775" t="str">
            <v/>
          </cell>
          <cell r="E2775" t="str">
            <v/>
          </cell>
          <cell r="F2775" t="str">
            <v/>
          </cell>
          <cell r="G2775" t="str">
            <v/>
          </cell>
          <cell r="H2775" t="str">
            <v/>
          </cell>
        </row>
        <row r="2776">
          <cell r="A2776" t="str">
            <v/>
          </cell>
          <cell r="B2776" t="str">
            <v/>
          </cell>
          <cell r="C2776" t="str">
            <v/>
          </cell>
          <cell r="D2776" t="str">
            <v/>
          </cell>
          <cell r="E2776" t="str">
            <v/>
          </cell>
          <cell r="F2776" t="str">
            <v/>
          </cell>
          <cell r="G2776" t="str">
            <v/>
          </cell>
          <cell r="H2776" t="str">
            <v/>
          </cell>
        </row>
        <row r="2777">
          <cell r="A2777" t="str">
            <v/>
          </cell>
          <cell r="B2777" t="str">
            <v/>
          </cell>
          <cell r="C2777" t="str">
            <v/>
          </cell>
          <cell r="D2777" t="str">
            <v/>
          </cell>
          <cell r="E2777" t="str">
            <v/>
          </cell>
          <cell r="F2777" t="str">
            <v/>
          </cell>
          <cell r="G2777" t="str">
            <v/>
          </cell>
          <cell r="H2777" t="str">
            <v/>
          </cell>
        </row>
        <row r="2778">
          <cell r="A2778" t="str">
            <v/>
          </cell>
          <cell r="B2778" t="str">
            <v/>
          </cell>
          <cell r="C2778" t="str">
            <v/>
          </cell>
          <cell r="D2778" t="str">
            <v/>
          </cell>
          <cell r="E2778" t="str">
            <v/>
          </cell>
          <cell r="F2778" t="str">
            <v/>
          </cell>
          <cell r="G2778" t="str">
            <v/>
          </cell>
          <cell r="H2778" t="str">
            <v/>
          </cell>
        </row>
        <row r="2779">
          <cell r="A2779" t="str">
            <v/>
          </cell>
          <cell r="B2779" t="str">
            <v/>
          </cell>
          <cell r="C2779" t="str">
            <v/>
          </cell>
          <cell r="D2779" t="str">
            <v/>
          </cell>
          <cell r="E2779" t="str">
            <v/>
          </cell>
          <cell r="F2779" t="str">
            <v/>
          </cell>
          <cell r="G2779" t="str">
            <v/>
          </cell>
          <cell r="H2779" t="str">
            <v/>
          </cell>
        </row>
        <row r="2780">
          <cell r="A2780" t="str">
            <v/>
          </cell>
          <cell r="B2780" t="str">
            <v/>
          </cell>
          <cell r="C2780" t="str">
            <v/>
          </cell>
          <cell r="D2780" t="str">
            <v/>
          </cell>
          <cell r="E2780" t="str">
            <v/>
          </cell>
          <cell r="F2780" t="str">
            <v/>
          </cell>
          <cell r="G2780" t="str">
            <v/>
          </cell>
          <cell r="H2780" t="str">
            <v/>
          </cell>
        </row>
        <row r="2781">
          <cell r="A2781" t="str">
            <v/>
          </cell>
          <cell r="B2781" t="str">
            <v/>
          </cell>
          <cell r="C2781" t="str">
            <v/>
          </cell>
          <cell r="D2781" t="str">
            <v/>
          </cell>
          <cell r="E2781" t="str">
            <v/>
          </cell>
          <cell r="F2781" t="str">
            <v/>
          </cell>
          <cell r="G2781" t="str">
            <v/>
          </cell>
          <cell r="H2781" t="str">
            <v/>
          </cell>
        </row>
        <row r="2782">
          <cell r="A2782" t="str">
            <v/>
          </cell>
          <cell r="B2782" t="str">
            <v/>
          </cell>
          <cell r="C2782" t="str">
            <v/>
          </cell>
          <cell r="D2782" t="str">
            <v/>
          </cell>
          <cell r="E2782" t="str">
            <v/>
          </cell>
          <cell r="F2782" t="str">
            <v/>
          </cell>
          <cell r="G2782" t="str">
            <v/>
          </cell>
          <cell r="H2782" t="str">
            <v/>
          </cell>
        </row>
        <row r="2783">
          <cell r="A2783" t="str">
            <v/>
          </cell>
          <cell r="B2783" t="str">
            <v/>
          </cell>
          <cell r="C2783" t="str">
            <v/>
          </cell>
          <cell r="D2783" t="str">
            <v/>
          </cell>
          <cell r="E2783" t="str">
            <v/>
          </cell>
          <cell r="F2783" t="str">
            <v/>
          </cell>
          <cell r="G2783" t="str">
            <v/>
          </cell>
          <cell r="H2783" t="str">
            <v/>
          </cell>
        </row>
        <row r="2784">
          <cell r="A2784" t="str">
            <v/>
          </cell>
          <cell r="B2784" t="str">
            <v/>
          </cell>
          <cell r="C2784" t="str">
            <v/>
          </cell>
          <cell r="D2784" t="str">
            <v/>
          </cell>
          <cell r="E2784" t="str">
            <v/>
          </cell>
          <cell r="F2784" t="str">
            <v/>
          </cell>
          <cell r="G2784" t="str">
            <v/>
          </cell>
          <cell r="H2784" t="str">
            <v/>
          </cell>
        </row>
        <row r="2785">
          <cell r="A2785" t="str">
            <v/>
          </cell>
          <cell r="B2785" t="str">
            <v/>
          </cell>
          <cell r="C2785" t="str">
            <v/>
          </cell>
          <cell r="D2785" t="str">
            <v/>
          </cell>
          <cell r="E2785" t="str">
            <v/>
          </cell>
          <cell r="F2785" t="str">
            <v/>
          </cell>
          <cell r="G2785" t="str">
            <v/>
          </cell>
          <cell r="H2785" t="str">
            <v/>
          </cell>
        </row>
        <row r="2786">
          <cell r="A2786" t="str">
            <v/>
          </cell>
          <cell r="B2786" t="str">
            <v/>
          </cell>
          <cell r="C2786" t="str">
            <v/>
          </cell>
          <cell r="D2786" t="str">
            <v/>
          </cell>
          <cell r="E2786" t="str">
            <v/>
          </cell>
          <cell r="F2786" t="str">
            <v/>
          </cell>
          <cell r="G2786" t="str">
            <v/>
          </cell>
          <cell r="H2786" t="str">
            <v/>
          </cell>
        </row>
        <row r="2787">
          <cell r="A2787" t="str">
            <v/>
          </cell>
          <cell r="B2787" t="str">
            <v/>
          </cell>
          <cell r="C2787" t="str">
            <v/>
          </cell>
          <cell r="D2787" t="str">
            <v/>
          </cell>
          <cell r="E2787" t="str">
            <v/>
          </cell>
          <cell r="F2787" t="str">
            <v/>
          </cell>
          <cell r="G2787" t="str">
            <v/>
          </cell>
          <cell r="H2787" t="str">
            <v/>
          </cell>
        </row>
        <row r="2788">
          <cell r="A2788" t="str">
            <v/>
          </cell>
          <cell r="B2788" t="str">
            <v/>
          </cell>
          <cell r="C2788" t="str">
            <v/>
          </cell>
          <cell r="D2788" t="str">
            <v/>
          </cell>
          <cell r="E2788" t="str">
            <v/>
          </cell>
          <cell r="F2788" t="str">
            <v/>
          </cell>
          <cell r="G2788" t="str">
            <v/>
          </cell>
          <cell r="H2788" t="str">
            <v/>
          </cell>
        </row>
        <row r="2789">
          <cell r="A2789" t="str">
            <v/>
          </cell>
          <cell r="B2789" t="str">
            <v/>
          </cell>
          <cell r="C2789" t="str">
            <v/>
          </cell>
          <cell r="D2789" t="str">
            <v/>
          </cell>
          <cell r="E2789" t="str">
            <v/>
          </cell>
          <cell r="F2789" t="str">
            <v/>
          </cell>
          <cell r="G2789" t="str">
            <v/>
          </cell>
          <cell r="H2789" t="str">
            <v/>
          </cell>
        </row>
        <row r="2790">
          <cell r="A2790" t="str">
            <v/>
          </cell>
          <cell r="B2790" t="str">
            <v/>
          </cell>
          <cell r="C2790" t="str">
            <v/>
          </cell>
          <cell r="D2790" t="str">
            <v/>
          </cell>
          <cell r="E2790" t="str">
            <v/>
          </cell>
          <cell r="F2790" t="str">
            <v/>
          </cell>
          <cell r="G2790" t="str">
            <v/>
          </cell>
          <cell r="H2790" t="str">
            <v/>
          </cell>
        </row>
        <row r="2791">
          <cell r="A2791" t="str">
            <v/>
          </cell>
          <cell r="B2791" t="str">
            <v/>
          </cell>
          <cell r="C2791" t="str">
            <v/>
          </cell>
          <cell r="D2791" t="str">
            <v/>
          </cell>
          <cell r="E2791" t="str">
            <v/>
          </cell>
          <cell r="F2791" t="str">
            <v/>
          </cell>
          <cell r="G2791" t="str">
            <v/>
          </cell>
          <cell r="H2791" t="str">
            <v/>
          </cell>
        </row>
        <row r="2792">
          <cell r="A2792" t="str">
            <v/>
          </cell>
          <cell r="B2792" t="str">
            <v/>
          </cell>
          <cell r="C2792" t="str">
            <v/>
          </cell>
          <cell r="D2792" t="str">
            <v/>
          </cell>
          <cell r="E2792" t="str">
            <v/>
          </cell>
          <cell r="F2792" t="str">
            <v/>
          </cell>
          <cell r="G2792" t="str">
            <v/>
          </cell>
          <cell r="H2792" t="str">
            <v/>
          </cell>
        </row>
        <row r="2793">
          <cell r="A2793" t="str">
            <v/>
          </cell>
          <cell r="B2793" t="str">
            <v/>
          </cell>
          <cell r="C2793" t="str">
            <v/>
          </cell>
          <cell r="D2793" t="str">
            <v/>
          </cell>
          <cell r="E2793" t="str">
            <v/>
          </cell>
          <cell r="F2793" t="str">
            <v/>
          </cell>
          <cell r="G2793" t="str">
            <v/>
          </cell>
          <cell r="H2793" t="str">
            <v/>
          </cell>
        </row>
        <row r="2794">
          <cell r="A2794" t="str">
            <v/>
          </cell>
          <cell r="B2794" t="str">
            <v/>
          </cell>
          <cell r="C2794" t="str">
            <v/>
          </cell>
          <cell r="D2794" t="str">
            <v/>
          </cell>
          <cell r="E2794" t="str">
            <v/>
          </cell>
          <cell r="F2794" t="str">
            <v/>
          </cell>
          <cell r="G2794" t="str">
            <v/>
          </cell>
          <cell r="H2794" t="str">
            <v/>
          </cell>
        </row>
        <row r="2795">
          <cell r="A2795" t="str">
            <v/>
          </cell>
          <cell r="B2795" t="str">
            <v/>
          </cell>
          <cell r="C2795" t="str">
            <v/>
          </cell>
          <cell r="D2795" t="str">
            <v/>
          </cell>
          <cell r="E2795" t="str">
            <v/>
          </cell>
          <cell r="F2795" t="str">
            <v/>
          </cell>
          <cell r="G2795" t="str">
            <v/>
          </cell>
          <cell r="H2795" t="str">
            <v/>
          </cell>
        </row>
        <row r="2796">
          <cell r="A2796" t="str">
            <v/>
          </cell>
          <cell r="B2796" t="str">
            <v/>
          </cell>
          <cell r="C2796" t="str">
            <v/>
          </cell>
          <cell r="D2796" t="str">
            <v/>
          </cell>
          <cell r="E2796" t="str">
            <v/>
          </cell>
          <cell r="F2796" t="str">
            <v/>
          </cell>
          <cell r="G2796" t="str">
            <v/>
          </cell>
          <cell r="H2796" t="str">
            <v/>
          </cell>
        </row>
        <row r="2797">
          <cell r="A2797" t="str">
            <v/>
          </cell>
          <cell r="B2797" t="str">
            <v/>
          </cell>
          <cell r="C2797" t="str">
            <v/>
          </cell>
          <cell r="D2797" t="str">
            <v/>
          </cell>
          <cell r="E2797" t="str">
            <v/>
          </cell>
          <cell r="F2797" t="str">
            <v/>
          </cell>
          <cell r="G2797" t="str">
            <v/>
          </cell>
          <cell r="H2797" t="str">
            <v/>
          </cell>
        </row>
        <row r="2798">
          <cell r="A2798" t="str">
            <v/>
          </cell>
          <cell r="B2798" t="str">
            <v/>
          </cell>
          <cell r="C2798" t="str">
            <v/>
          </cell>
          <cell r="D2798" t="str">
            <v/>
          </cell>
          <cell r="E2798" t="str">
            <v/>
          </cell>
          <cell r="F2798" t="str">
            <v/>
          </cell>
          <cell r="G2798" t="str">
            <v/>
          </cell>
          <cell r="H2798" t="str">
            <v/>
          </cell>
        </row>
        <row r="2799">
          <cell r="A2799" t="str">
            <v/>
          </cell>
          <cell r="B2799" t="str">
            <v/>
          </cell>
          <cell r="C2799" t="str">
            <v/>
          </cell>
          <cell r="D2799" t="str">
            <v/>
          </cell>
          <cell r="E2799" t="str">
            <v/>
          </cell>
          <cell r="F2799" t="str">
            <v/>
          </cell>
          <cell r="G2799" t="str">
            <v/>
          </cell>
          <cell r="H2799" t="str">
            <v/>
          </cell>
        </row>
        <row r="2800">
          <cell r="A2800" t="str">
            <v/>
          </cell>
          <cell r="B2800" t="str">
            <v/>
          </cell>
          <cell r="C2800" t="str">
            <v/>
          </cell>
          <cell r="D2800" t="str">
            <v/>
          </cell>
          <cell r="E2800" t="str">
            <v/>
          </cell>
          <cell r="F2800" t="str">
            <v/>
          </cell>
          <cell r="G2800" t="str">
            <v/>
          </cell>
          <cell r="H2800" t="str">
            <v/>
          </cell>
        </row>
        <row r="2801">
          <cell r="A2801" t="str">
            <v/>
          </cell>
          <cell r="B2801" t="str">
            <v/>
          </cell>
          <cell r="C2801" t="str">
            <v/>
          </cell>
          <cell r="D2801" t="str">
            <v/>
          </cell>
          <cell r="E2801" t="str">
            <v/>
          </cell>
          <cell r="F2801" t="str">
            <v/>
          </cell>
          <cell r="G2801" t="str">
            <v/>
          </cell>
          <cell r="H2801" t="str">
            <v/>
          </cell>
        </row>
        <row r="2802">
          <cell r="A2802" t="str">
            <v/>
          </cell>
          <cell r="B2802" t="str">
            <v/>
          </cell>
          <cell r="C2802" t="str">
            <v/>
          </cell>
          <cell r="D2802" t="str">
            <v/>
          </cell>
          <cell r="E2802" t="str">
            <v/>
          </cell>
          <cell r="F2802" t="str">
            <v/>
          </cell>
          <cell r="G2802" t="str">
            <v/>
          </cell>
          <cell r="H2802" t="str">
            <v/>
          </cell>
        </row>
        <row r="2803">
          <cell r="A2803" t="str">
            <v/>
          </cell>
          <cell r="B2803" t="str">
            <v/>
          </cell>
          <cell r="C2803" t="str">
            <v/>
          </cell>
          <cell r="D2803" t="str">
            <v/>
          </cell>
          <cell r="E2803" t="str">
            <v/>
          </cell>
          <cell r="F2803" t="str">
            <v/>
          </cell>
          <cell r="G2803" t="str">
            <v/>
          </cell>
          <cell r="H2803" t="str">
            <v/>
          </cell>
        </row>
        <row r="2804">
          <cell r="A2804" t="str">
            <v/>
          </cell>
          <cell r="B2804" t="str">
            <v/>
          </cell>
          <cell r="C2804" t="str">
            <v/>
          </cell>
          <cell r="D2804" t="str">
            <v/>
          </cell>
          <cell r="E2804" t="str">
            <v/>
          </cell>
          <cell r="F2804" t="str">
            <v/>
          </cell>
          <cell r="G2804" t="str">
            <v/>
          </cell>
          <cell r="H2804" t="str">
            <v/>
          </cell>
        </row>
        <row r="2805">
          <cell r="A2805" t="str">
            <v/>
          </cell>
          <cell r="B2805" t="str">
            <v/>
          </cell>
          <cell r="C2805" t="str">
            <v/>
          </cell>
          <cell r="D2805" t="str">
            <v/>
          </cell>
          <cell r="E2805" t="str">
            <v/>
          </cell>
          <cell r="F2805" t="str">
            <v/>
          </cell>
          <cell r="G2805" t="str">
            <v/>
          </cell>
          <cell r="H2805" t="str">
            <v/>
          </cell>
        </row>
        <row r="2806">
          <cell r="A2806" t="str">
            <v/>
          </cell>
          <cell r="B2806" t="str">
            <v/>
          </cell>
          <cell r="C2806" t="str">
            <v/>
          </cell>
          <cell r="D2806" t="str">
            <v/>
          </cell>
          <cell r="E2806" t="str">
            <v/>
          </cell>
          <cell r="F2806" t="str">
            <v/>
          </cell>
          <cell r="G2806" t="str">
            <v/>
          </cell>
          <cell r="H2806" t="str">
            <v/>
          </cell>
        </row>
        <row r="2807">
          <cell r="A2807" t="str">
            <v/>
          </cell>
          <cell r="B2807" t="str">
            <v/>
          </cell>
          <cell r="C2807" t="str">
            <v/>
          </cell>
          <cell r="D2807" t="str">
            <v/>
          </cell>
          <cell r="E2807" t="str">
            <v/>
          </cell>
          <cell r="F2807" t="str">
            <v/>
          </cell>
          <cell r="G2807" t="str">
            <v/>
          </cell>
          <cell r="H2807" t="str">
            <v/>
          </cell>
        </row>
        <row r="2808">
          <cell r="A2808" t="str">
            <v/>
          </cell>
          <cell r="B2808" t="str">
            <v/>
          </cell>
          <cell r="C2808" t="str">
            <v/>
          </cell>
          <cell r="D2808" t="str">
            <v/>
          </cell>
          <cell r="E2808" t="str">
            <v/>
          </cell>
          <cell r="F2808" t="str">
            <v/>
          </cell>
          <cell r="G2808" t="str">
            <v/>
          </cell>
          <cell r="H2808" t="str">
            <v/>
          </cell>
        </row>
        <row r="2809">
          <cell r="A2809" t="str">
            <v/>
          </cell>
          <cell r="B2809" t="str">
            <v/>
          </cell>
          <cell r="C2809" t="str">
            <v/>
          </cell>
          <cell r="D2809" t="str">
            <v/>
          </cell>
          <cell r="E2809" t="str">
            <v/>
          </cell>
          <cell r="F2809" t="str">
            <v/>
          </cell>
          <cell r="G2809" t="str">
            <v/>
          </cell>
          <cell r="H2809" t="str">
            <v/>
          </cell>
        </row>
        <row r="2810">
          <cell r="A2810" t="str">
            <v/>
          </cell>
          <cell r="B2810" t="str">
            <v/>
          </cell>
          <cell r="C2810" t="str">
            <v/>
          </cell>
          <cell r="D2810" t="str">
            <v/>
          </cell>
          <cell r="E2810" t="str">
            <v/>
          </cell>
          <cell r="F2810" t="str">
            <v/>
          </cell>
          <cell r="G2810" t="str">
            <v/>
          </cell>
          <cell r="H2810" t="str">
            <v/>
          </cell>
        </row>
        <row r="2811">
          <cell r="A2811" t="str">
            <v/>
          </cell>
          <cell r="B2811" t="str">
            <v/>
          </cell>
          <cell r="C2811" t="str">
            <v/>
          </cell>
          <cell r="D2811" t="str">
            <v/>
          </cell>
          <cell r="E2811" t="str">
            <v/>
          </cell>
          <cell r="F2811" t="str">
            <v/>
          </cell>
          <cell r="G2811" t="str">
            <v/>
          </cell>
          <cell r="H2811" t="str">
            <v/>
          </cell>
        </row>
        <row r="2812">
          <cell r="A2812" t="str">
            <v/>
          </cell>
          <cell r="B2812" t="str">
            <v/>
          </cell>
          <cell r="C2812" t="str">
            <v/>
          </cell>
          <cell r="D2812" t="str">
            <v/>
          </cell>
          <cell r="E2812" t="str">
            <v/>
          </cell>
          <cell r="F2812" t="str">
            <v/>
          </cell>
          <cell r="G2812" t="str">
            <v/>
          </cell>
          <cell r="H2812" t="str">
            <v/>
          </cell>
        </row>
        <row r="2813">
          <cell r="A2813" t="str">
            <v/>
          </cell>
          <cell r="B2813" t="str">
            <v/>
          </cell>
          <cell r="C2813" t="str">
            <v/>
          </cell>
          <cell r="D2813" t="str">
            <v/>
          </cell>
          <cell r="E2813" t="str">
            <v/>
          </cell>
          <cell r="F2813" t="str">
            <v/>
          </cell>
          <cell r="G2813" t="str">
            <v/>
          </cell>
          <cell r="H2813" t="str">
            <v/>
          </cell>
        </row>
        <row r="2814">
          <cell r="A2814" t="str">
            <v/>
          </cell>
          <cell r="B2814" t="str">
            <v/>
          </cell>
          <cell r="C2814" t="str">
            <v/>
          </cell>
          <cell r="D2814" t="str">
            <v/>
          </cell>
          <cell r="E2814" t="str">
            <v/>
          </cell>
          <cell r="F2814" t="str">
            <v/>
          </cell>
          <cell r="G2814" t="str">
            <v/>
          </cell>
          <cell r="H2814" t="str">
            <v/>
          </cell>
        </row>
        <row r="2815">
          <cell r="A2815" t="str">
            <v/>
          </cell>
          <cell r="B2815" t="str">
            <v/>
          </cell>
          <cell r="C2815" t="str">
            <v/>
          </cell>
          <cell r="D2815" t="str">
            <v/>
          </cell>
          <cell r="E2815" t="str">
            <v/>
          </cell>
          <cell r="F2815" t="str">
            <v/>
          </cell>
          <cell r="G2815" t="str">
            <v/>
          </cell>
          <cell r="H2815" t="str">
            <v/>
          </cell>
        </row>
        <row r="2816">
          <cell r="A2816" t="str">
            <v/>
          </cell>
          <cell r="B2816" t="str">
            <v/>
          </cell>
          <cell r="C2816" t="str">
            <v/>
          </cell>
          <cell r="D2816" t="str">
            <v/>
          </cell>
          <cell r="E2816" t="str">
            <v/>
          </cell>
          <cell r="F2816" t="str">
            <v/>
          </cell>
          <cell r="G2816" t="str">
            <v/>
          </cell>
          <cell r="H2816" t="str">
            <v/>
          </cell>
        </row>
        <row r="2817">
          <cell r="A2817" t="str">
            <v/>
          </cell>
          <cell r="B2817" t="str">
            <v/>
          </cell>
          <cell r="C2817" t="str">
            <v/>
          </cell>
          <cell r="D2817" t="str">
            <v/>
          </cell>
          <cell r="E2817" t="str">
            <v/>
          </cell>
          <cell r="F2817" t="str">
            <v/>
          </cell>
          <cell r="G2817" t="str">
            <v/>
          </cell>
          <cell r="H2817" t="str">
            <v/>
          </cell>
        </row>
        <row r="2818">
          <cell r="A2818" t="str">
            <v/>
          </cell>
          <cell r="B2818" t="str">
            <v/>
          </cell>
          <cell r="C2818" t="str">
            <v/>
          </cell>
          <cell r="D2818" t="str">
            <v/>
          </cell>
          <cell r="E2818" t="str">
            <v/>
          </cell>
          <cell r="F2818" t="str">
            <v/>
          </cell>
          <cell r="G2818" t="str">
            <v/>
          </cell>
          <cell r="H2818" t="str">
            <v/>
          </cell>
        </row>
        <row r="2819">
          <cell r="A2819" t="str">
            <v/>
          </cell>
          <cell r="B2819" t="str">
            <v/>
          </cell>
          <cell r="C2819" t="str">
            <v/>
          </cell>
          <cell r="D2819" t="str">
            <v/>
          </cell>
          <cell r="E2819" t="str">
            <v/>
          </cell>
          <cell r="F2819" t="str">
            <v/>
          </cell>
          <cell r="G2819" t="str">
            <v/>
          </cell>
          <cell r="H2819" t="str">
            <v/>
          </cell>
        </row>
        <row r="2820">
          <cell r="A2820" t="str">
            <v/>
          </cell>
          <cell r="B2820" t="str">
            <v/>
          </cell>
          <cell r="C2820" t="str">
            <v/>
          </cell>
          <cell r="D2820" t="str">
            <v/>
          </cell>
          <cell r="E2820" t="str">
            <v/>
          </cell>
          <cell r="F2820" t="str">
            <v/>
          </cell>
          <cell r="G2820" t="str">
            <v/>
          </cell>
          <cell r="H2820" t="str">
            <v/>
          </cell>
        </row>
        <row r="2821">
          <cell r="A2821" t="str">
            <v/>
          </cell>
          <cell r="B2821" t="str">
            <v/>
          </cell>
          <cell r="C2821" t="str">
            <v/>
          </cell>
          <cell r="D2821" t="str">
            <v/>
          </cell>
          <cell r="E2821" t="str">
            <v/>
          </cell>
          <cell r="F2821" t="str">
            <v/>
          </cell>
          <cell r="G2821" t="str">
            <v/>
          </cell>
          <cell r="H2821" t="str">
            <v/>
          </cell>
        </row>
        <row r="2822">
          <cell r="A2822" t="str">
            <v/>
          </cell>
          <cell r="B2822" t="str">
            <v/>
          </cell>
          <cell r="C2822" t="str">
            <v/>
          </cell>
          <cell r="D2822" t="str">
            <v/>
          </cell>
          <cell r="E2822" t="str">
            <v/>
          </cell>
          <cell r="F2822" t="str">
            <v/>
          </cell>
          <cell r="G2822" t="str">
            <v/>
          </cell>
          <cell r="H2822" t="str">
            <v/>
          </cell>
        </row>
        <row r="2823">
          <cell r="A2823" t="str">
            <v/>
          </cell>
          <cell r="B2823" t="str">
            <v/>
          </cell>
          <cell r="C2823" t="str">
            <v/>
          </cell>
          <cell r="D2823" t="str">
            <v/>
          </cell>
          <cell r="E2823" t="str">
            <v/>
          </cell>
          <cell r="F2823" t="str">
            <v/>
          </cell>
          <cell r="G2823" t="str">
            <v/>
          </cell>
          <cell r="H2823" t="str">
            <v/>
          </cell>
        </row>
        <row r="2824">
          <cell r="A2824" t="str">
            <v/>
          </cell>
          <cell r="B2824" t="str">
            <v/>
          </cell>
          <cell r="C2824" t="str">
            <v/>
          </cell>
          <cell r="D2824" t="str">
            <v/>
          </cell>
          <cell r="E2824" t="str">
            <v/>
          </cell>
          <cell r="F2824" t="str">
            <v/>
          </cell>
          <cell r="G2824" t="str">
            <v/>
          </cell>
          <cell r="H2824" t="str">
            <v/>
          </cell>
        </row>
        <row r="2825">
          <cell r="A2825" t="str">
            <v/>
          </cell>
          <cell r="B2825" t="str">
            <v/>
          </cell>
          <cell r="C2825" t="str">
            <v/>
          </cell>
          <cell r="D2825" t="str">
            <v/>
          </cell>
          <cell r="E2825" t="str">
            <v/>
          </cell>
          <cell r="F2825" t="str">
            <v/>
          </cell>
          <cell r="G2825" t="str">
            <v/>
          </cell>
          <cell r="H2825" t="str">
            <v/>
          </cell>
        </row>
        <row r="2826">
          <cell r="A2826" t="str">
            <v/>
          </cell>
          <cell r="B2826" t="str">
            <v/>
          </cell>
          <cell r="C2826" t="str">
            <v/>
          </cell>
          <cell r="D2826" t="str">
            <v/>
          </cell>
          <cell r="E2826" t="str">
            <v/>
          </cell>
          <cell r="F2826" t="str">
            <v/>
          </cell>
          <cell r="G2826" t="str">
            <v/>
          </cell>
          <cell r="H2826" t="str">
            <v/>
          </cell>
        </row>
        <row r="2827">
          <cell r="A2827" t="str">
            <v/>
          </cell>
          <cell r="B2827" t="str">
            <v/>
          </cell>
          <cell r="C2827" t="str">
            <v/>
          </cell>
          <cell r="D2827" t="str">
            <v/>
          </cell>
          <cell r="E2827" t="str">
            <v/>
          </cell>
          <cell r="F2827" t="str">
            <v/>
          </cell>
          <cell r="G2827" t="str">
            <v/>
          </cell>
          <cell r="H2827" t="str">
            <v/>
          </cell>
        </row>
        <row r="2828">
          <cell r="A2828" t="str">
            <v/>
          </cell>
          <cell r="B2828" t="str">
            <v/>
          </cell>
          <cell r="C2828" t="str">
            <v/>
          </cell>
          <cell r="D2828" t="str">
            <v/>
          </cell>
          <cell r="E2828" t="str">
            <v/>
          </cell>
          <cell r="F2828" t="str">
            <v/>
          </cell>
          <cell r="G2828" t="str">
            <v/>
          </cell>
          <cell r="H2828" t="str">
            <v/>
          </cell>
        </row>
        <row r="2829">
          <cell r="A2829" t="str">
            <v/>
          </cell>
          <cell r="B2829" t="str">
            <v/>
          </cell>
          <cell r="C2829" t="str">
            <v/>
          </cell>
          <cell r="D2829" t="str">
            <v/>
          </cell>
          <cell r="E2829" t="str">
            <v/>
          </cell>
          <cell r="F2829" t="str">
            <v/>
          </cell>
          <cell r="G2829" t="str">
            <v/>
          </cell>
          <cell r="H2829" t="str">
            <v/>
          </cell>
        </row>
        <row r="2830">
          <cell r="A2830" t="str">
            <v/>
          </cell>
          <cell r="B2830" t="str">
            <v/>
          </cell>
          <cell r="C2830" t="str">
            <v/>
          </cell>
          <cell r="D2830" t="str">
            <v/>
          </cell>
          <cell r="E2830" t="str">
            <v/>
          </cell>
          <cell r="F2830" t="str">
            <v/>
          </cell>
          <cell r="G2830" t="str">
            <v/>
          </cell>
          <cell r="H2830" t="str">
            <v/>
          </cell>
        </row>
        <row r="2831">
          <cell r="A2831" t="str">
            <v/>
          </cell>
          <cell r="B2831" t="str">
            <v/>
          </cell>
          <cell r="C2831" t="str">
            <v/>
          </cell>
          <cell r="D2831" t="str">
            <v/>
          </cell>
          <cell r="E2831" t="str">
            <v/>
          </cell>
          <cell r="F2831" t="str">
            <v/>
          </cell>
          <cell r="G2831" t="str">
            <v/>
          </cell>
          <cell r="H2831" t="str">
            <v/>
          </cell>
        </row>
        <row r="2832">
          <cell r="A2832" t="str">
            <v/>
          </cell>
          <cell r="B2832" t="str">
            <v/>
          </cell>
          <cell r="C2832" t="str">
            <v/>
          </cell>
          <cell r="D2832" t="str">
            <v/>
          </cell>
          <cell r="E2832" t="str">
            <v/>
          </cell>
          <cell r="F2832" t="str">
            <v/>
          </cell>
          <cell r="G2832" t="str">
            <v/>
          </cell>
          <cell r="H2832" t="str">
            <v/>
          </cell>
        </row>
        <row r="2833">
          <cell r="A2833" t="str">
            <v/>
          </cell>
          <cell r="B2833" t="str">
            <v/>
          </cell>
          <cell r="C2833" t="str">
            <v/>
          </cell>
          <cell r="D2833" t="str">
            <v/>
          </cell>
          <cell r="E2833" t="str">
            <v/>
          </cell>
          <cell r="F2833" t="str">
            <v/>
          </cell>
          <cell r="G2833" t="str">
            <v/>
          </cell>
          <cell r="H2833" t="str">
            <v/>
          </cell>
        </row>
        <row r="2834">
          <cell r="A2834" t="str">
            <v/>
          </cell>
          <cell r="B2834" t="str">
            <v/>
          </cell>
          <cell r="C2834" t="str">
            <v/>
          </cell>
          <cell r="D2834" t="str">
            <v/>
          </cell>
          <cell r="E2834" t="str">
            <v/>
          </cell>
          <cell r="F2834" t="str">
            <v/>
          </cell>
          <cell r="G2834" t="str">
            <v/>
          </cell>
          <cell r="H2834" t="str">
            <v/>
          </cell>
        </row>
        <row r="2835">
          <cell r="A2835" t="str">
            <v/>
          </cell>
          <cell r="B2835" t="str">
            <v/>
          </cell>
          <cell r="C2835" t="str">
            <v/>
          </cell>
          <cell r="D2835" t="str">
            <v/>
          </cell>
          <cell r="E2835" t="str">
            <v/>
          </cell>
          <cell r="F2835" t="str">
            <v/>
          </cell>
          <cell r="G2835" t="str">
            <v/>
          </cell>
          <cell r="H2835" t="str">
            <v/>
          </cell>
        </row>
        <row r="2836">
          <cell r="A2836" t="str">
            <v/>
          </cell>
          <cell r="B2836" t="str">
            <v/>
          </cell>
          <cell r="C2836" t="str">
            <v/>
          </cell>
          <cell r="D2836" t="str">
            <v/>
          </cell>
          <cell r="E2836" t="str">
            <v/>
          </cell>
          <cell r="F2836" t="str">
            <v/>
          </cell>
          <cell r="G2836" t="str">
            <v/>
          </cell>
          <cell r="H2836" t="str">
            <v/>
          </cell>
        </row>
        <row r="2837">
          <cell r="A2837" t="str">
            <v/>
          </cell>
          <cell r="B2837" t="str">
            <v/>
          </cell>
          <cell r="C2837" t="str">
            <v/>
          </cell>
          <cell r="D2837" t="str">
            <v/>
          </cell>
          <cell r="E2837" t="str">
            <v/>
          </cell>
          <cell r="F2837" t="str">
            <v/>
          </cell>
          <cell r="G2837" t="str">
            <v/>
          </cell>
          <cell r="H2837" t="str">
            <v/>
          </cell>
        </row>
        <row r="2838">
          <cell r="A2838" t="str">
            <v/>
          </cell>
          <cell r="B2838" t="str">
            <v/>
          </cell>
          <cell r="C2838" t="str">
            <v/>
          </cell>
          <cell r="D2838" t="str">
            <v/>
          </cell>
          <cell r="E2838" t="str">
            <v/>
          </cell>
          <cell r="F2838" t="str">
            <v/>
          </cell>
          <cell r="G2838" t="str">
            <v/>
          </cell>
          <cell r="H2838" t="str">
            <v/>
          </cell>
        </row>
        <row r="2839">
          <cell r="A2839" t="str">
            <v/>
          </cell>
          <cell r="B2839" t="str">
            <v/>
          </cell>
          <cell r="C2839" t="str">
            <v/>
          </cell>
          <cell r="D2839" t="str">
            <v/>
          </cell>
          <cell r="E2839" t="str">
            <v/>
          </cell>
          <cell r="F2839" t="str">
            <v/>
          </cell>
          <cell r="G2839" t="str">
            <v/>
          </cell>
          <cell r="H2839" t="str">
            <v/>
          </cell>
        </row>
        <row r="2840">
          <cell r="A2840" t="str">
            <v/>
          </cell>
          <cell r="B2840" t="str">
            <v/>
          </cell>
          <cell r="C2840" t="str">
            <v/>
          </cell>
          <cell r="D2840" t="str">
            <v/>
          </cell>
          <cell r="E2840" t="str">
            <v/>
          </cell>
          <cell r="F2840" t="str">
            <v/>
          </cell>
          <cell r="G2840" t="str">
            <v/>
          </cell>
          <cell r="H2840" t="str">
            <v/>
          </cell>
        </row>
        <row r="2841">
          <cell r="A2841" t="str">
            <v/>
          </cell>
          <cell r="B2841" t="str">
            <v/>
          </cell>
          <cell r="C2841" t="str">
            <v/>
          </cell>
          <cell r="D2841" t="str">
            <v/>
          </cell>
          <cell r="E2841" t="str">
            <v/>
          </cell>
          <cell r="F2841" t="str">
            <v/>
          </cell>
          <cell r="G2841" t="str">
            <v/>
          </cell>
          <cell r="H2841" t="str">
            <v/>
          </cell>
        </row>
        <row r="2842">
          <cell r="A2842" t="str">
            <v/>
          </cell>
          <cell r="B2842" t="str">
            <v/>
          </cell>
          <cell r="C2842" t="str">
            <v/>
          </cell>
          <cell r="D2842" t="str">
            <v/>
          </cell>
          <cell r="E2842" t="str">
            <v/>
          </cell>
          <cell r="F2842" t="str">
            <v/>
          </cell>
          <cell r="G2842" t="str">
            <v/>
          </cell>
          <cell r="H2842" t="str">
            <v/>
          </cell>
        </row>
        <row r="2843">
          <cell r="A2843" t="str">
            <v/>
          </cell>
          <cell r="B2843" t="str">
            <v/>
          </cell>
          <cell r="C2843" t="str">
            <v/>
          </cell>
          <cell r="D2843" t="str">
            <v/>
          </cell>
          <cell r="E2843" t="str">
            <v/>
          </cell>
          <cell r="F2843" t="str">
            <v/>
          </cell>
          <cell r="G2843" t="str">
            <v/>
          </cell>
          <cell r="H2843" t="str">
            <v/>
          </cell>
        </row>
        <row r="2844">
          <cell r="A2844" t="str">
            <v/>
          </cell>
          <cell r="B2844" t="str">
            <v/>
          </cell>
          <cell r="C2844" t="str">
            <v/>
          </cell>
          <cell r="D2844" t="str">
            <v/>
          </cell>
          <cell r="E2844" t="str">
            <v/>
          </cell>
          <cell r="F2844" t="str">
            <v/>
          </cell>
          <cell r="G2844" t="str">
            <v/>
          </cell>
          <cell r="H2844" t="str">
            <v/>
          </cell>
        </row>
        <row r="2845">
          <cell r="A2845" t="str">
            <v/>
          </cell>
          <cell r="B2845" t="str">
            <v/>
          </cell>
          <cell r="C2845" t="str">
            <v/>
          </cell>
          <cell r="D2845" t="str">
            <v/>
          </cell>
          <cell r="E2845" t="str">
            <v/>
          </cell>
          <cell r="F2845" t="str">
            <v/>
          </cell>
          <cell r="G2845" t="str">
            <v/>
          </cell>
          <cell r="H2845" t="str">
            <v/>
          </cell>
        </row>
        <row r="2846">
          <cell r="A2846" t="str">
            <v/>
          </cell>
          <cell r="B2846" t="str">
            <v/>
          </cell>
          <cell r="C2846" t="str">
            <v/>
          </cell>
          <cell r="D2846" t="str">
            <v/>
          </cell>
          <cell r="E2846" t="str">
            <v/>
          </cell>
          <cell r="F2846" t="str">
            <v/>
          </cell>
          <cell r="G2846" t="str">
            <v/>
          </cell>
          <cell r="H2846" t="str">
            <v/>
          </cell>
        </row>
        <row r="2847">
          <cell r="A2847" t="str">
            <v/>
          </cell>
          <cell r="B2847" t="str">
            <v/>
          </cell>
          <cell r="C2847" t="str">
            <v/>
          </cell>
          <cell r="D2847" t="str">
            <v/>
          </cell>
          <cell r="E2847" t="str">
            <v/>
          </cell>
          <cell r="F2847" t="str">
            <v/>
          </cell>
          <cell r="G2847" t="str">
            <v/>
          </cell>
          <cell r="H2847" t="str">
            <v/>
          </cell>
        </row>
        <row r="2848">
          <cell r="A2848" t="str">
            <v/>
          </cell>
          <cell r="B2848" t="str">
            <v/>
          </cell>
          <cell r="C2848" t="str">
            <v/>
          </cell>
          <cell r="D2848" t="str">
            <v/>
          </cell>
          <cell r="E2848" t="str">
            <v/>
          </cell>
          <cell r="F2848" t="str">
            <v/>
          </cell>
          <cell r="G2848" t="str">
            <v/>
          </cell>
          <cell r="H2848" t="str">
            <v/>
          </cell>
        </row>
        <row r="2849">
          <cell r="A2849" t="str">
            <v/>
          </cell>
          <cell r="B2849" t="str">
            <v/>
          </cell>
          <cell r="C2849" t="str">
            <v/>
          </cell>
          <cell r="D2849" t="str">
            <v/>
          </cell>
          <cell r="E2849" t="str">
            <v/>
          </cell>
          <cell r="F2849" t="str">
            <v/>
          </cell>
          <cell r="G2849" t="str">
            <v/>
          </cell>
          <cell r="H2849" t="str">
            <v/>
          </cell>
        </row>
        <row r="2850">
          <cell r="A2850" t="str">
            <v/>
          </cell>
          <cell r="B2850" t="str">
            <v/>
          </cell>
          <cell r="C2850" t="str">
            <v/>
          </cell>
          <cell r="D2850" t="str">
            <v/>
          </cell>
          <cell r="E2850" t="str">
            <v/>
          </cell>
          <cell r="F2850" t="str">
            <v/>
          </cell>
          <cell r="G2850" t="str">
            <v/>
          </cell>
          <cell r="H2850" t="str">
            <v/>
          </cell>
        </row>
        <row r="2851">
          <cell r="A2851" t="str">
            <v/>
          </cell>
          <cell r="B2851" t="str">
            <v/>
          </cell>
          <cell r="C2851" t="str">
            <v/>
          </cell>
          <cell r="D2851" t="str">
            <v/>
          </cell>
          <cell r="E2851" t="str">
            <v/>
          </cell>
          <cell r="F2851" t="str">
            <v/>
          </cell>
          <cell r="G2851" t="str">
            <v/>
          </cell>
          <cell r="H2851" t="str">
            <v/>
          </cell>
        </row>
        <row r="2852">
          <cell r="A2852" t="str">
            <v/>
          </cell>
          <cell r="B2852" t="str">
            <v/>
          </cell>
          <cell r="C2852" t="str">
            <v/>
          </cell>
          <cell r="D2852" t="str">
            <v/>
          </cell>
          <cell r="E2852" t="str">
            <v/>
          </cell>
          <cell r="F2852" t="str">
            <v/>
          </cell>
          <cell r="G2852" t="str">
            <v/>
          </cell>
          <cell r="H2852" t="str">
            <v/>
          </cell>
        </row>
        <row r="2853">
          <cell r="A2853" t="str">
            <v/>
          </cell>
          <cell r="B2853" t="str">
            <v/>
          </cell>
          <cell r="C2853" t="str">
            <v/>
          </cell>
          <cell r="D2853" t="str">
            <v/>
          </cell>
          <cell r="E2853" t="str">
            <v/>
          </cell>
          <cell r="F2853" t="str">
            <v/>
          </cell>
          <cell r="G2853" t="str">
            <v/>
          </cell>
          <cell r="H2853" t="str">
            <v/>
          </cell>
        </row>
        <row r="2854">
          <cell r="A2854" t="str">
            <v/>
          </cell>
          <cell r="B2854" t="str">
            <v/>
          </cell>
          <cell r="C2854" t="str">
            <v/>
          </cell>
          <cell r="D2854" t="str">
            <v/>
          </cell>
          <cell r="E2854" t="str">
            <v/>
          </cell>
          <cell r="F2854" t="str">
            <v/>
          </cell>
          <cell r="G2854" t="str">
            <v/>
          </cell>
          <cell r="H2854" t="str">
            <v/>
          </cell>
        </row>
        <row r="2855">
          <cell r="A2855" t="str">
            <v/>
          </cell>
          <cell r="B2855" t="str">
            <v/>
          </cell>
          <cell r="C2855" t="str">
            <v/>
          </cell>
          <cell r="D2855" t="str">
            <v/>
          </cell>
          <cell r="E2855" t="str">
            <v/>
          </cell>
          <cell r="F2855" t="str">
            <v/>
          </cell>
          <cell r="G2855" t="str">
            <v/>
          </cell>
          <cell r="H2855" t="str">
            <v/>
          </cell>
        </row>
        <row r="2856">
          <cell r="A2856" t="str">
            <v/>
          </cell>
          <cell r="B2856" t="str">
            <v/>
          </cell>
          <cell r="C2856" t="str">
            <v/>
          </cell>
          <cell r="D2856" t="str">
            <v/>
          </cell>
          <cell r="E2856" t="str">
            <v/>
          </cell>
          <cell r="F2856" t="str">
            <v/>
          </cell>
          <cell r="G2856" t="str">
            <v/>
          </cell>
          <cell r="H2856" t="str">
            <v/>
          </cell>
        </row>
        <row r="2857">
          <cell r="A2857" t="str">
            <v/>
          </cell>
          <cell r="B2857" t="str">
            <v/>
          </cell>
          <cell r="C2857" t="str">
            <v/>
          </cell>
          <cell r="D2857" t="str">
            <v/>
          </cell>
          <cell r="E2857" t="str">
            <v/>
          </cell>
          <cell r="F2857" t="str">
            <v/>
          </cell>
          <cell r="G2857" t="str">
            <v/>
          </cell>
          <cell r="H2857" t="str">
            <v/>
          </cell>
        </row>
        <row r="2858">
          <cell r="A2858" t="str">
            <v/>
          </cell>
          <cell r="B2858" t="str">
            <v/>
          </cell>
          <cell r="C2858" t="str">
            <v/>
          </cell>
          <cell r="D2858" t="str">
            <v/>
          </cell>
          <cell r="E2858" t="str">
            <v/>
          </cell>
          <cell r="F2858" t="str">
            <v/>
          </cell>
          <cell r="G2858" t="str">
            <v/>
          </cell>
          <cell r="H2858" t="str">
            <v/>
          </cell>
        </row>
        <row r="2859">
          <cell r="A2859" t="str">
            <v/>
          </cell>
          <cell r="B2859" t="str">
            <v/>
          </cell>
          <cell r="C2859" t="str">
            <v/>
          </cell>
          <cell r="D2859" t="str">
            <v/>
          </cell>
          <cell r="E2859" t="str">
            <v/>
          </cell>
          <cell r="F2859" t="str">
            <v/>
          </cell>
          <cell r="G2859" t="str">
            <v/>
          </cell>
          <cell r="H2859" t="str">
            <v/>
          </cell>
        </row>
        <row r="2860">
          <cell r="A2860" t="str">
            <v/>
          </cell>
          <cell r="B2860" t="str">
            <v/>
          </cell>
          <cell r="C2860" t="str">
            <v/>
          </cell>
          <cell r="D2860" t="str">
            <v/>
          </cell>
          <cell r="E2860" t="str">
            <v/>
          </cell>
          <cell r="F2860" t="str">
            <v/>
          </cell>
          <cell r="G2860" t="str">
            <v/>
          </cell>
          <cell r="H2860" t="str">
            <v/>
          </cell>
        </row>
        <row r="2861">
          <cell r="A2861" t="str">
            <v/>
          </cell>
          <cell r="B2861" t="str">
            <v/>
          </cell>
          <cell r="C2861" t="str">
            <v/>
          </cell>
          <cell r="D2861" t="str">
            <v/>
          </cell>
          <cell r="E2861" t="str">
            <v/>
          </cell>
          <cell r="F2861" t="str">
            <v/>
          </cell>
          <cell r="G2861" t="str">
            <v/>
          </cell>
          <cell r="H2861" t="str">
            <v/>
          </cell>
        </row>
        <row r="2862">
          <cell r="A2862" t="str">
            <v/>
          </cell>
          <cell r="B2862" t="str">
            <v/>
          </cell>
          <cell r="C2862" t="str">
            <v/>
          </cell>
          <cell r="D2862" t="str">
            <v/>
          </cell>
          <cell r="E2862" t="str">
            <v/>
          </cell>
          <cell r="F2862" t="str">
            <v/>
          </cell>
          <cell r="G2862" t="str">
            <v/>
          </cell>
          <cell r="H2862" t="str">
            <v/>
          </cell>
        </row>
        <row r="2863">
          <cell r="A2863" t="str">
            <v/>
          </cell>
          <cell r="B2863" t="str">
            <v/>
          </cell>
          <cell r="C2863" t="str">
            <v/>
          </cell>
          <cell r="D2863" t="str">
            <v/>
          </cell>
          <cell r="E2863" t="str">
            <v/>
          </cell>
          <cell r="F2863" t="str">
            <v/>
          </cell>
          <cell r="G2863" t="str">
            <v/>
          </cell>
          <cell r="H2863" t="str">
            <v/>
          </cell>
        </row>
        <row r="2864">
          <cell r="A2864" t="str">
            <v/>
          </cell>
          <cell r="B2864" t="str">
            <v/>
          </cell>
          <cell r="C2864" t="str">
            <v/>
          </cell>
          <cell r="D2864" t="str">
            <v/>
          </cell>
          <cell r="E2864" t="str">
            <v/>
          </cell>
          <cell r="F2864" t="str">
            <v/>
          </cell>
          <cell r="G2864" t="str">
            <v/>
          </cell>
          <cell r="H2864" t="str">
            <v/>
          </cell>
        </row>
        <row r="2865">
          <cell r="A2865" t="str">
            <v/>
          </cell>
          <cell r="B2865" t="str">
            <v/>
          </cell>
          <cell r="C2865" t="str">
            <v/>
          </cell>
          <cell r="D2865" t="str">
            <v/>
          </cell>
          <cell r="E2865" t="str">
            <v/>
          </cell>
          <cell r="F2865" t="str">
            <v/>
          </cell>
          <cell r="G2865" t="str">
            <v/>
          </cell>
          <cell r="H2865" t="str">
            <v/>
          </cell>
        </row>
        <row r="2866">
          <cell r="A2866" t="str">
            <v/>
          </cell>
          <cell r="B2866" t="str">
            <v/>
          </cell>
          <cell r="C2866" t="str">
            <v/>
          </cell>
          <cell r="D2866" t="str">
            <v/>
          </cell>
          <cell r="E2866" t="str">
            <v/>
          </cell>
          <cell r="F2866" t="str">
            <v/>
          </cell>
          <cell r="G2866" t="str">
            <v/>
          </cell>
          <cell r="H2866" t="str">
            <v/>
          </cell>
        </row>
        <row r="2867">
          <cell r="A2867" t="str">
            <v/>
          </cell>
          <cell r="B2867" t="str">
            <v/>
          </cell>
          <cell r="C2867" t="str">
            <v/>
          </cell>
          <cell r="D2867" t="str">
            <v/>
          </cell>
          <cell r="E2867" t="str">
            <v/>
          </cell>
          <cell r="F2867" t="str">
            <v/>
          </cell>
          <cell r="G2867" t="str">
            <v/>
          </cell>
          <cell r="H2867" t="str">
            <v/>
          </cell>
        </row>
        <row r="2868">
          <cell r="A2868" t="str">
            <v/>
          </cell>
          <cell r="B2868" t="str">
            <v/>
          </cell>
          <cell r="C2868" t="str">
            <v/>
          </cell>
          <cell r="D2868" t="str">
            <v/>
          </cell>
          <cell r="E2868" t="str">
            <v/>
          </cell>
          <cell r="F2868" t="str">
            <v/>
          </cell>
          <cell r="G2868" t="str">
            <v/>
          </cell>
          <cell r="H2868" t="str">
            <v/>
          </cell>
        </row>
        <row r="2869">
          <cell r="A2869" t="str">
            <v/>
          </cell>
          <cell r="B2869" t="str">
            <v/>
          </cell>
          <cell r="C2869" t="str">
            <v/>
          </cell>
          <cell r="D2869" t="str">
            <v/>
          </cell>
          <cell r="E2869" t="str">
            <v/>
          </cell>
          <cell r="F2869" t="str">
            <v/>
          </cell>
          <cell r="G2869" t="str">
            <v/>
          </cell>
          <cell r="H2869" t="str">
            <v/>
          </cell>
        </row>
        <row r="2870">
          <cell r="A2870" t="str">
            <v/>
          </cell>
          <cell r="B2870" t="str">
            <v/>
          </cell>
          <cell r="C2870" t="str">
            <v/>
          </cell>
          <cell r="D2870" t="str">
            <v/>
          </cell>
          <cell r="E2870" t="str">
            <v/>
          </cell>
          <cell r="F2870" t="str">
            <v/>
          </cell>
          <cell r="G2870" t="str">
            <v/>
          </cell>
          <cell r="H2870" t="str">
            <v/>
          </cell>
        </row>
        <row r="2871">
          <cell r="A2871" t="str">
            <v/>
          </cell>
          <cell r="B2871" t="str">
            <v/>
          </cell>
          <cell r="C2871" t="str">
            <v/>
          </cell>
          <cell r="D2871" t="str">
            <v/>
          </cell>
          <cell r="E2871" t="str">
            <v/>
          </cell>
          <cell r="F2871" t="str">
            <v/>
          </cell>
          <cell r="G2871" t="str">
            <v/>
          </cell>
          <cell r="H2871" t="str">
            <v/>
          </cell>
        </row>
        <row r="2872">
          <cell r="A2872" t="str">
            <v/>
          </cell>
          <cell r="B2872" t="str">
            <v/>
          </cell>
          <cell r="C2872" t="str">
            <v/>
          </cell>
          <cell r="D2872" t="str">
            <v/>
          </cell>
          <cell r="E2872" t="str">
            <v/>
          </cell>
          <cell r="F2872" t="str">
            <v/>
          </cell>
          <cell r="G2872" t="str">
            <v/>
          </cell>
          <cell r="H2872" t="str">
            <v/>
          </cell>
        </row>
        <row r="2873">
          <cell r="A2873" t="str">
            <v/>
          </cell>
          <cell r="B2873" t="str">
            <v/>
          </cell>
          <cell r="C2873" t="str">
            <v/>
          </cell>
          <cell r="D2873" t="str">
            <v/>
          </cell>
          <cell r="E2873" t="str">
            <v/>
          </cell>
          <cell r="F2873" t="str">
            <v/>
          </cell>
          <cell r="G2873" t="str">
            <v/>
          </cell>
          <cell r="H2873" t="str">
            <v/>
          </cell>
        </row>
        <row r="2874">
          <cell r="A2874" t="str">
            <v/>
          </cell>
          <cell r="B2874" t="str">
            <v/>
          </cell>
          <cell r="C2874" t="str">
            <v/>
          </cell>
          <cell r="D2874" t="str">
            <v/>
          </cell>
          <cell r="E2874" t="str">
            <v/>
          </cell>
          <cell r="F2874" t="str">
            <v/>
          </cell>
          <cell r="G2874" t="str">
            <v/>
          </cell>
          <cell r="H2874" t="str">
            <v/>
          </cell>
        </row>
        <row r="2875">
          <cell r="A2875" t="str">
            <v/>
          </cell>
          <cell r="B2875" t="str">
            <v/>
          </cell>
          <cell r="C2875" t="str">
            <v/>
          </cell>
          <cell r="D2875" t="str">
            <v/>
          </cell>
          <cell r="E2875" t="str">
            <v/>
          </cell>
          <cell r="F2875" t="str">
            <v/>
          </cell>
          <cell r="G2875" t="str">
            <v/>
          </cell>
          <cell r="H2875" t="str">
            <v/>
          </cell>
        </row>
        <row r="2876">
          <cell r="A2876" t="str">
            <v/>
          </cell>
          <cell r="B2876" t="str">
            <v/>
          </cell>
          <cell r="C2876" t="str">
            <v/>
          </cell>
          <cell r="D2876" t="str">
            <v/>
          </cell>
          <cell r="E2876" t="str">
            <v/>
          </cell>
          <cell r="F2876" t="str">
            <v/>
          </cell>
          <cell r="G2876" t="str">
            <v/>
          </cell>
          <cell r="H2876" t="str">
            <v/>
          </cell>
        </row>
        <row r="2877">
          <cell r="A2877" t="str">
            <v/>
          </cell>
          <cell r="B2877" t="str">
            <v/>
          </cell>
          <cell r="C2877" t="str">
            <v/>
          </cell>
          <cell r="D2877" t="str">
            <v/>
          </cell>
          <cell r="E2877" t="str">
            <v/>
          </cell>
          <cell r="F2877" t="str">
            <v/>
          </cell>
          <cell r="G2877" t="str">
            <v/>
          </cell>
          <cell r="H2877" t="str">
            <v/>
          </cell>
        </row>
        <row r="2878">
          <cell r="A2878" t="str">
            <v/>
          </cell>
          <cell r="B2878" t="str">
            <v/>
          </cell>
          <cell r="C2878" t="str">
            <v/>
          </cell>
          <cell r="D2878" t="str">
            <v/>
          </cell>
          <cell r="E2878" t="str">
            <v/>
          </cell>
          <cell r="F2878" t="str">
            <v/>
          </cell>
          <cell r="G2878" t="str">
            <v/>
          </cell>
          <cell r="H2878" t="str">
            <v/>
          </cell>
        </row>
        <row r="2879">
          <cell r="A2879" t="str">
            <v/>
          </cell>
          <cell r="B2879" t="str">
            <v/>
          </cell>
          <cell r="C2879" t="str">
            <v/>
          </cell>
          <cell r="D2879" t="str">
            <v/>
          </cell>
          <cell r="E2879" t="str">
            <v/>
          </cell>
          <cell r="F2879" t="str">
            <v/>
          </cell>
          <cell r="G2879" t="str">
            <v/>
          </cell>
          <cell r="H2879" t="str">
            <v/>
          </cell>
        </row>
        <row r="2880">
          <cell r="A2880" t="str">
            <v/>
          </cell>
          <cell r="B2880" t="str">
            <v/>
          </cell>
          <cell r="C2880" t="str">
            <v/>
          </cell>
          <cell r="D2880" t="str">
            <v/>
          </cell>
          <cell r="E2880" t="str">
            <v/>
          </cell>
          <cell r="F2880" t="str">
            <v/>
          </cell>
          <cell r="G2880" t="str">
            <v/>
          </cell>
          <cell r="H2880" t="str">
            <v/>
          </cell>
        </row>
        <row r="2881">
          <cell r="A2881" t="str">
            <v/>
          </cell>
          <cell r="B2881" t="str">
            <v/>
          </cell>
          <cell r="C2881" t="str">
            <v/>
          </cell>
          <cell r="D2881" t="str">
            <v/>
          </cell>
          <cell r="E2881" t="str">
            <v/>
          </cell>
          <cell r="F2881" t="str">
            <v/>
          </cell>
          <cell r="G2881" t="str">
            <v/>
          </cell>
          <cell r="H2881" t="str">
            <v/>
          </cell>
        </row>
        <row r="2882">
          <cell r="A2882" t="str">
            <v/>
          </cell>
          <cell r="B2882" t="str">
            <v/>
          </cell>
          <cell r="C2882" t="str">
            <v/>
          </cell>
          <cell r="D2882" t="str">
            <v/>
          </cell>
          <cell r="E2882" t="str">
            <v/>
          </cell>
          <cell r="F2882" t="str">
            <v/>
          </cell>
          <cell r="G2882" t="str">
            <v/>
          </cell>
          <cell r="H2882" t="str">
            <v/>
          </cell>
        </row>
        <row r="2883">
          <cell r="A2883" t="str">
            <v/>
          </cell>
          <cell r="B2883" t="str">
            <v/>
          </cell>
          <cell r="C2883" t="str">
            <v/>
          </cell>
          <cell r="D2883" t="str">
            <v/>
          </cell>
          <cell r="E2883" t="str">
            <v/>
          </cell>
          <cell r="F2883" t="str">
            <v/>
          </cell>
          <cell r="G2883" t="str">
            <v/>
          </cell>
          <cell r="H2883" t="str">
            <v/>
          </cell>
        </row>
        <row r="2884">
          <cell r="A2884" t="str">
            <v/>
          </cell>
          <cell r="B2884" t="str">
            <v/>
          </cell>
          <cell r="C2884" t="str">
            <v/>
          </cell>
          <cell r="D2884" t="str">
            <v/>
          </cell>
          <cell r="E2884" t="str">
            <v/>
          </cell>
          <cell r="F2884" t="str">
            <v/>
          </cell>
          <cell r="G2884" t="str">
            <v/>
          </cell>
          <cell r="H2884" t="str">
            <v/>
          </cell>
        </row>
        <row r="2885">
          <cell r="A2885" t="str">
            <v/>
          </cell>
          <cell r="B2885" t="str">
            <v/>
          </cell>
          <cell r="C2885" t="str">
            <v/>
          </cell>
          <cell r="D2885" t="str">
            <v/>
          </cell>
          <cell r="E2885" t="str">
            <v/>
          </cell>
          <cell r="F2885" t="str">
            <v/>
          </cell>
          <cell r="G2885" t="str">
            <v/>
          </cell>
          <cell r="H2885" t="str">
            <v/>
          </cell>
        </row>
        <row r="2886">
          <cell r="A2886" t="str">
            <v/>
          </cell>
          <cell r="B2886" t="str">
            <v/>
          </cell>
          <cell r="C2886" t="str">
            <v/>
          </cell>
          <cell r="D2886" t="str">
            <v/>
          </cell>
          <cell r="E2886" t="str">
            <v/>
          </cell>
          <cell r="F2886" t="str">
            <v/>
          </cell>
          <cell r="G2886" t="str">
            <v/>
          </cell>
          <cell r="H2886" t="str">
            <v/>
          </cell>
        </row>
        <row r="2887">
          <cell r="A2887" t="str">
            <v/>
          </cell>
          <cell r="B2887" t="str">
            <v/>
          </cell>
          <cell r="C2887" t="str">
            <v/>
          </cell>
          <cell r="D2887" t="str">
            <v/>
          </cell>
          <cell r="E2887" t="str">
            <v/>
          </cell>
          <cell r="F2887" t="str">
            <v/>
          </cell>
          <cell r="G2887" t="str">
            <v/>
          </cell>
          <cell r="H2887" t="str">
            <v/>
          </cell>
        </row>
        <row r="2888">
          <cell r="A2888" t="str">
            <v/>
          </cell>
          <cell r="B2888" t="str">
            <v/>
          </cell>
          <cell r="C2888" t="str">
            <v/>
          </cell>
          <cell r="D2888" t="str">
            <v/>
          </cell>
          <cell r="E2888" t="str">
            <v/>
          </cell>
          <cell r="F2888" t="str">
            <v/>
          </cell>
          <cell r="G2888" t="str">
            <v/>
          </cell>
          <cell r="H2888" t="str">
            <v/>
          </cell>
        </row>
        <row r="2889">
          <cell r="A2889" t="str">
            <v/>
          </cell>
          <cell r="B2889" t="str">
            <v/>
          </cell>
          <cell r="C2889" t="str">
            <v/>
          </cell>
          <cell r="D2889" t="str">
            <v/>
          </cell>
          <cell r="E2889" t="str">
            <v/>
          </cell>
          <cell r="F2889" t="str">
            <v/>
          </cell>
          <cell r="G2889" t="str">
            <v/>
          </cell>
          <cell r="H2889" t="str">
            <v/>
          </cell>
        </row>
        <row r="2890">
          <cell r="A2890" t="str">
            <v/>
          </cell>
          <cell r="B2890" t="str">
            <v/>
          </cell>
          <cell r="C2890" t="str">
            <v/>
          </cell>
          <cell r="D2890" t="str">
            <v/>
          </cell>
          <cell r="E2890" t="str">
            <v/>
          </cell>
          <cell r="F2890" t="str">
            <v/>
          </cell>
          <cell r="G2890" t="str">
            <v/>
          </cell>
          <cell r="H2890" t="str">
            <v/>
          </cell>
        </row>
        <row r="2891">
          <cell r="A2891" t="str">
            <v/>
          </cell>
          <cell r="B2891" t="str">
            <v/>
          </cell>
          <cell r="C2891" t="str">
            <v/>
          </cell>
          <cell r="D2891" t="str">
            <v/>
          </cell>
          <cell r="E2891" t="str">
            <v/>
          </cell>
          <cell r="F2891" t="str">
            <v/>
          </cell>
          <cell r="G2891" t="str">
            <v/>
          </cell>
          <cell r="H2891" t="str">
            <v/>
          </cell>
        </row>
        <row r="2892">
          <cell r="A2892" t="str">
            <v/>
          </cell>
          <cell r="B2892" t="str">
            <v/>
          </cell>
          <cell r="C2892" t="str">
            <v/>
          </cell>
          <cell r="D2892" t="str">
            <v/>
          </cell>
          <cell r="E2892" t="str">
            <v/>
          </cell>
          <cell r="F2892" t="str">
            <v/>
          </cell>
          <cell r="G2892" t="str">
            <v/>
          </cell>
          <cell r="H2892" t="str">
            <v/>
          </cell>
        </row>
        <row r="2893">
          <cell r="A2893" t="str">
            <v/>
          </cell>
          <cell r="B2893" t="str">
            <v/>
          </cell>
          <cell r="C2893" t="str">
            <v/>
          </cell>
          <cell r="D2893" t="str">
            <v/>
          </cell>
          <cell r="E2893" t="str">
            <v/>
          </cell>
          <cell r="F2893" t="str">
            <v/>
          </cell>
          <cell r="G2893" t="str">
            <v/>
          </cell>
          <cell r="H2893" t="str">
            <v/>
          </cell>
        </row>
        <row r="2894">
          <cell r="A2894" t="str">
            <v/>
          </cell>
          <cell r="B2894" t="str">
            <v/>
          </cell>
          <cell r="C2894" t="str">
            <v/>
          </cell>
          <cell r="D2894" t="str">
            <v/>
          </cell>
          <cell r="E2894" t="str">
            <v/>
          </cell>
          <cell r="F2894" t="str">
            <v/>
          </cell>
          <cell r="G2894" t="str">
            <v/>
          </cell>
          <cell r="H2894" t="str">
            <v/>
          </cell>
        </row>
        <row r="2895">
          <cell r="A2895" t="str">
            <v/>
          </cell>
          <cell r="B2895" t="str">
            <v/>
          </cell>
          <cell r="C2895" t="str">
            <v/>
          </cell>
          <cell r="D2895" t="str">
            <v/>
          </cell>
          <cell r="E2895" t="str">
            <v/>
          </cell>
          <cell r="F2895" t="str">
            <v/>
          </cell>
          <cell r="G2895" t="str">
            <v/>
          </cell>
          <cell r="H2895" t="str">
            <v/>
          </cell>
        </row>
        <row r="2896">
          <cell r="A2896" t="str">
            <v/>
          </cell>
          <cell r="B2896" t="str">
            <v/>
          </cell>
          <cell r="C2896" t="str">
            <v/>
          </cell>
          <cell r="D2896" t="str">
            <v/>
          </cell>
          <cell r="E2896" t="str">
            <v/>
          </cell>
          <cell r="F2896" t="str">
            <v/>
          </cell>
          <cell r="G2896" t="str">
            <v/>
          </cell>
          <cell r="H2896" t="str">
            <v/>
          </cell>
        </row>
        <row r="2897">
          <cell r="A2897" t="str">
            <v/>
          </cell>
          <cell r="B2897" t="str">
            <v/>
          </cell>
          <cell r="C2897" t="str">
            <v/>
          </cell>
          <cell r="D2897" t="str">
            <v/>
          </cell>
          <cell r="E2897" t="str">
            <v/>
          </cell>
          <cell r="F2897" t="str">
            <v/>
          </cell>
          <cell r="G2897" t="str">
            <v/>
          </cell>
          <cell r="H2897" t="str">
            <v/>
          </cell>
        </row>
        <row r="2898">
          <cell r="A2898" t="str">
            <v/>
          </cell>
          <cell r="B2898" t="str">
            <v/>
          </cell>
          <cell r="C2898" t="str">
            <v/>
          </cell>
          <cell r="D2898" t="str">
            <v/>
          </cell>
          <cell r="E2898" t="str">
            <v/>
          </cell>
          <cell r="F2898" t="str">
            <v/>
          </cell>
          <cell r="G2898" t="str">
            <v/>
          </cell>
          <cell r="H2898" t="str">
            <v/>
          </cell>
        </row>
        <row r="2899">
          <cell r="A2899" t="str">
            <v/>
          </cell>
          <cell r="B2899" t="str">
            <v/>
          </cell>
          <cell r="C2899" t="str">
            <v/>
          </cell>
          <cell r="D2899" t="str">
            <v/>
          </cell>
          <cell r="E2899" t="str">
            <v/>
          </cell>
          <cell r="F2899" t="str">
            <v/>
          </cell>
          <cell r="G2899" t="str">
            <v/>
          </cell>
          <cell r="H2899" t="str">
            <v/>
          </cell>
        </row>
        <row r="2900">
          <cell r="A2900" t="str">
            <v/>
          </cell>
          <cell r="B2900" t="str">
            <v/>
          </cell>
          <cell r="C2900" t="str">
            <v/>
          </cell>
          <cell r="D2900" t="str">
            <v/>
          </cell>
          <cell r="E2900" t="str">
            <v/>
          </cell>
          <cell r="F2900" t="str">
            <v/>
          </cell>
          <cell r="G2900" t="str">
            <v/>
          </cell>
          <cell r="H2900" t="str">
            <v/>
          </cell>
        </row>
        <row r="2901">
          <cell r="A2901" t="str">
            <v/>
          </cell>
          <cell r="B2901" t="str">
            <v/>
          </cell>
          <cell r="C2901" t="str">
            <v/>
          </cell>
          <cell r="D2901" t="str">
            <v/>
          </cell>
          <cell r="E2901" t="str">
            <v/>
          </cell>
          <cell r="F2901" t="str">
            <v/>
          </cell>
          <cell r="G2901" t="str">
            <v/>
          </cell>
          <cell r="H2901" t="str">
            <v/>
          </cell>
        </row>
        <row r="2902">
          <cell r="A2902" t="str">
            <v/>
          </cell>
          <cell r="B2902" t="str">
            <v/>
          </cell>
          <cell r="C2902" t="str">
            <v/>
          </cell>
          <cell r="D2902" t="str">
            <v/>
          </cell>
          <cell r="E2902" t="str">
            <v/>
          </cell>
          <cell r="F2902" t="str">
            <v/>
          </cell>
          <cell r="G2902" t="str">
            <v/>
          </cell>
          <cell r="H2902" t="str">
            <v/>
          </cell>
        </row>
        <row r="2903">
          <cell r="A2903" t="str">
            <v/>
          </cell>
          <cell r="B2903" t="str">
            <v/>
          </cell>
          <cell r="C2903" t="str">
            <v/>
          </cell>
          <cell r="D2903" t="str">
            <v/>
          </cell>
          <cell r="E2903" t="str">
            <v/>
          </cell>
          <cell r="F2903" t="str">
            <v/>
          </cell>
          <cell r="G2903" t="str">
            <v/>
          </cell>
          <cell r="H2903" t="str">
            <v/>
          </cell>
        </row>
        <row r="2904">
          <cell r="A2904" t="str">
            <v/>
          </cell>
          <cell r="B2904" t="str">
            <v/>
          </cell>
          <cell r="C2904" t="str">
            <v/>
          </cell>
          <cell r="D2904" t="str">
            <v/>
          </cell>
          <cell r="E2904" t="str">
            <v/>
          </cell>
          <cell r="F2904" t="str">
            <v/>
          </cell>
          <cell r="G2904" t="str">
            <v/>
          </cell>
          <cell r="H2904" t="str">
            <v/>
          </cell>
        </row>
        <row r="2905">
          <cell r="A2905" t="str">
            <v/>
          </cell>
          <cell r="B2905" t="str">
            <v/>
          </cell>
          <cell r="C2905" t="str">
            <v/>
          </cell>
          <cell r="D2905" t="str">
            <v/>
          </cell>
          <cell r="E2905" t="str">
            <v/>
          </cell>
          <cell r="F2905" t="str">
            <v/>
          </cell>
          <cell r="G2905" t="str">
            <v/>
          </cell>
          <cell r="H2905" t="str">
            <v/>
          </cell>
        </row>
        <row r="2906">
          <cell r="A2906" t="str">
            <v/>
          </cell>
          <cell r="B2906" t="str">
            <v/>
          </cell>
          <cell r="C2906" t="str">
            <v/>
          </cell>
          <cell r="D2906" t="str">
            <v/>
          </cell>
          <cell r="E2906" t="str">
            <v/>
          </cell>
          <cell r="F2906" t="str">
            <v/>
          </cell>
          <cell r="G2906" t="str">
            <v/>
          </cell>
          <cell r="H2906" t="str">
            <v/>
          </cell>
        </row>
        <row r="2907">
          <cell r="A2907" t="str">
            <v/>
          </cell>
          <cell r="B2907" t="str">
            <v/>
          </cell>
          <cell r="C2907" t="str">
            <v/>
          </cell>
          <cell r="D2907" t="str">
            <v/>
          </cell>
          <cell r="E2907" t="str">
            <v/>
          </cell>
          <cell r="F2907" t="str">
            <v/>
          </cell>
          <cell r="G2907" t="str">
            <v/>
          </cell>
          <cell r="H2907" t="str">
            <v/>
          </cell>
        </row>
        <row r="2908">
          <cell r="A2908" t="str">
            <v/>
          </cell>
          <cell r="B2908" t="str">
            <v/>
          </cell>
          <cell r="C2908" t="str">
            <v/>
          </cell>
          <cell r="D2908" t="str">
            <v/>
          </cell>
          <cell r="E2908" t="str">
            <v/>
          </cell>
          <cell r="F2908" t="str">
            <v/>
          </cell>
          <cell r="G2908" t="str">
            <v/>
          </cell>
          <cell r="H2908" t="str">
            <v/>
          </cell>
        </row>
        <row r="2909">
          <cell r="A2909" t="str">
            <v/>
          </cell>
          <cell r="B2909" t="str">
            <v/>
          </cell>
          <cell r="C2909" t="str">
            <v/>
          </cell>
          <cell r="D2909" t="str">
            <v/>
          </cell>
          <cell r="E2909" t="str">
            <v/>
          </cell>
          <cell r="F2909" t="str">
            <v/>
          </cell>
          <cell r="G2909" t="str">
            <v/>
          </cell>
          <cell r="H2909" t="str">
            <v/>
          </cell>
        </row>
        <row r="2910">
          <cell r="A2910" t="str">
            <v/>
          </cell>
          <cell r="B2910" t="str">
            <v/>
          </cell>
          <cell r="C2910" t="str">
            <v/>
          </cell>
          <cell r="D2910" t="str">
            <v/>
          </cell>
          <cell r="E2910" t="str">
            <v/>
          </cell>
          <cell r="F2910" t="str">
            <v/>
          </cell>
          <cell r="G2910" t="str">
            <v/>
          </cell>
          <cell r="H2910" t="str">
            <v/>
          </cell>
        </row>
        <row r="2911">
          <cell r="A2911" t="str">
            <v/>
          </cell>
          <cell r="B2911" t="str">
            <v/>
          </cell>
          <cell r="C2911" t="str">
            <v/>
          </cell>
          <cell r="D2911" t="str">
            <v/>
          </cell>
          <cell r="E2911" t="str">
            <v/>
          </cell>
          <cell r="F2911" t="str">
            <v/>
          </cell>
          <cell r="G2911" t="str">
            <v/>
          </cell>
          <cell r="H2911" t="str">
            <v/>
          </cell>
        </row>
        <row r="2912">
          <cell r="A2912" t="str">
            <v/>
          </cell>
          <cell r="B2912" t="str">
            <v/>
          </cell>
          <cell r="C2912" t="str">
            <v/>
          </cell>
          <cell r="D2912" t="str">
            <v/>
          </cell>
          <cell r="E2912" t="str">
            <v/>
          </cell>
          <cell r="F2912" t="str">
            <v/>
          </cell>
          <cell r="G2912" t="str">
            <v/>
          </cell>
          <cell r="H2912" t="str">
            <v/>
          </cell>
        </row>
        <row r="2913">
          <cell r="A2913" t="str">
            <v/>
          </cell>
          <cell r="B2913" t="str">
            <v/>
          </cell>
          <cell r="C2913" t="str">
            <v/>
          </cell>
          <cell r="D2913" t="str">
            <v/>
          </cell>
          <cell r="E2913" t="str">
            <v/>
          </cell>
          <cell r="F2913" t="str">
            <v/>
          </cell>
          <cell r="G2913" t="str">
            <v/>
          </cell>
          <cell r="H2913" t="str">
            <v/>
          </cell>
        </row>
        <row r="2914">
          <cell r="A2914" t="str">
            <v/>
          </cell>
          <cell r="B2914" t="str">
            <v/>
          </cell>
          <cell r="C2914" t="str">
            <v/>
          </cell>
          <cell r="D2914" t="str">
            <v/>
          </cell>
          <cell r="E2914" t="str">
            <v/>
          </cell>
          <cell r="F2914" t="str">
            <v/>
          </cell>
          <cell r="G2914" t="str">
            <v/>
          </cell>
          <cell r="H2914" t="str">
            <v/>
          </cell>
        </row>
        <row r="2915">
          <cell r="A2915" t="str">
            <v/>
          </cell>
          <cell r="B2915" t="str">
            <v/>
          </cell>
          <cell r="C2915" t="str">
            <v/>
          </cell>
          <cell r="D2915" t="str">
            <v/>
          </cell>
          <cell r="E2915" t="str">
            <v/>
          </cell>
          <cell r="F2915" t="str">
            <v/>
          </cell>
          <cell r="G2915" t="str">
            <v/>
          </cell>
          <cell r="H2915" t="str">
            <v/>
          </cell>
        </row>
        <row r="2916">
          <cell r="A2916" t="str">
            <v/>
          </cell>
          <cell r="B2916" t="str">
            <v/>
          </cell>
          <cell r="C2916" t="str">
            <v/>
          </cell>
          <cell r="D2916" t="str">
            <v/>
          </cell>
          <cell r="E2916" t="str">
            <v/>
          </cell>
          <cell r="F2916" t="str">
            <v/>
          </cell>
          <cell r="G2916" t="str">
            <v/>
          </cell>
          <cell r="H2916" t="str">
            <v/>
          </cell>
        </row>
        <row r="2917">
          <cell r="A2917" t="str">
            <v/>
          </cell>
          <cell r="B2917" t="str">
            <v/>
          </cell>
          <cell r="C2917" t="str">
            <v/>
          </cell>
          <cell r="D2917" t="str">
            <v/>
          </cell>
          <cell r="E2917" t="str">
            <v/>
          </cell>
          <cell r="F2917" t="str">
            <v/>
          </cell>
          <cell r="G2917" t="str">
            <v/>
          </cell>
          <cell r="H2917" t="str">
            <v/>
          </cell>
        </row>
        <row r="2918">
          <cell r="A2918" t="str">
            <v/>
          </cell>
          <cell r="B2918" t="str">
            <v/>
          </cell>
          <cell r="C2918" t="str">
            <v/>
          </cell>
          <cell r="D2918" t="str">
            <v/>
          </cell>
          <cell r="E2918" t="str">
            <v/>
          </cell>
          <cell r="F2918" t="str">
            <v/>
          </cell>
          <cell r="G2918" t="str">
            <v/>
          </cell>
          <cell r="H2918" t="str">
            <v/>
          </cell>
        </row>
        <row r="2919">
          <cell r="A2919" t="str">
            <v/>
          </cell>
          <cell r="B2919" t="str">
            <v/>
          </cell>
          <cell r="C2919" t="str">
            <v/>
          </cell>
          <cell r="D2919" t="str">
            <v/>
          </cell>
          <cell r="E2919" t="str">
            <v/>
          </cell>
          <cell r="F2919" t="str">
            <v/>
          </cell>
          <cell r="G2919" t="str">
            <v/>
          </cell>
          <cell r="H2919" t="str">
            <v/>
          </cell>
        </row>
        <row r="2920">
          <cell r="A2920" t="str">
            <v/>
          </cell>
          <cell r="B2920" t="str">
            <v/>
          </cell>
          <cell r="C2920" t="str">
            <v/>
          </cell>
          <cell r="D2920" t="str">
            <v/>
          </cell>
          <cell r="E2920" t="str">
            <v/>
          </cell>
          <cell r="F2920" t="str">
            <v/>
          </cell>
          <cell r="G2920" t="str">
            <v/>
          </cell>
          <cell r="H2920" t="str">
            <v/>
          </cell>
        </row>
        <row r="2921">
          <cell r="A2921" t="str">
            <v/>
          </cell>
          <cell r="B2921" t="str">
            <v/>
          </cell>
          <cell r="C2921" t="str">
            <v/>
          </cell>
          <cell r="D2921" t="str">
            <v/>
          </cell>
          <cell r="E2921" t="str">
            <v/>
          </cell>
          <cell r="F2921" t="str">
            <v/>
          </cell>
          <cell r="G2921" t="str">
            <v/>
          </cell>
          <cell r="H2921" t="str">
            <v/>
          </cell>
        </row>
        <row r="2922">
          <cell r="A2922" t="str">
            <v/>
          </cell>
          <cell r="B2922" t="str">
            <v/>
          </cell>
          <cell r="C2922" t="str">
            <v/>
          </cell>
          <cell r="D2922" t="str">
            <v/>
          </cell>
          <cell r="E2922" t="str">
            <v/>
          </cell>
          <cell r="F2922" t="str">
            <v/>
          </cell>
          <cell r="G2922" t="str">
            <v/>
          </cell>
          <cell r="H2922" t="str">
            <v/>
          </cell>
        </row>
        <row r="2923">
          <cell r="A2923" t="str">
            <v/>
          </cell>
          <cell r="B2923" t="str">
            <v/>
          </cell>
          <cell r="C2923" t="str">
            <v/>
          </cell>
          <cell r="D2923" t="str">
            <v/>
          </cell>
          <cell r="E2923" t="str">
            <v/>
          </cell>
          <cell r="F2923" t="str">
            <v/>
          </cell>
          <cell r="G2923" t="str">
            <v/>
          </cell>
          <cell r="H2923" t="str">
            <v/>
          </cell>
        </row>
        <row r="2924">
          <cell r="A2924" t="str">
            <v/>
          </cell>
          <cell r="B2924" t="str">
            <v/>
          </cell>
          <cell r="C2924" t="str">
            <v/>
          </cell>
          <cell r="D2924" t="str">
            <v/>
          </cell>
          <cell r="E2924" t="str">
            <v/>
          </cell>
          <cell r="F2924" t="str">
            <v/>
          </cell>
          <cell r="G2924" t="str">
            <v/>
          </cell>
          <cell r="H2924" t="str">
            <v/>
          </cell>
        </row>
        <row r="2925">
          <cell r="A2925" t="str">
            <v/>
          </cell>
          <cell r="B2925" t="str">
            <v/>
          </cell>
          <cell r="C2925" t="str">
            <v/>
          </cell>
          <cell r="D2925" t="str">
            <v/>
          </cell>
          <cell r="E2925" t="str">
            <v/>
          </cell>
          <cell r="F2925" t="str">
            <v/>
          </cell>
          <cell r="G2925" t="str">
            <v/>
          </cell>
          <cell r="H2925" t="str">
            <v/>
          </cell>
        </row>
        <row r="2926">
          <cell r="A2926" t="str">
            <v/>
          </cell>
          <cell r="B2926" t="str">
            <v/>
          </cell>
          <cell r="C2926" t="str">
            <v/>
          </cell>
          <cell r="D2926" t="str">
            <v/>
          </cell>
          <cell r="E2926" t="str">
            <v/>
          </cell>
          <cell r="F2926" t="str">
            <v/>
          </cell>
          <cell r="G2926" t="str">
            <v/>
          </cell>
          <cell r="H2926" t="str">
            <v/>
          </cell>
        </row>
        <row r="2927">
          <cell r="A2927" t="str">
            <v/>
          </cell>
          <cell r="B2927" t="str">
            <v/>
          </cell>
          <cell r="C2927" t="str">
            <v/>
          </cell>
          <cell r="D2927" t="str">
            <v/>
          </cell>
          <cell r="E2927" t="str">
            <v/>
          </cell>
          <cell r="F2927" t="str">
            <v/>
          </cell>
          <cell r="G2927" t="str">
            <v/>
          </cell>
          <cell r="H2927" t="str">
            <v/>
          </cell>
        </row>
        <row r="2928">
          <cell r="A2928" t="str">
            <v/>
          </cell>
          <cell r="B2928" t="str">
            <v/>
          </cell>
          <cell r="C2928" t="str">
            <v/>
          </cell>
          <cell r="D2928" t="str">
            <v/>
          </cell>
          <cell r="E2928" t="str">
            <v/>
          </cell>
          <cell r="F2928" t="str">
            <v/>
          </cell>
          <cell r="G2928" t="str">
            <v/>
          </cell>
          <cell r="H2928" t="str">
            <v/>
          </cell>
        </row>
        <row r="2929">
          <cell r="A2929" t="str">
            <v/>
          </cell>
          <cell r="B2929" t="str">
            <v/>
          </cell>
          <cell r="C2929" t="str">
            <v/>
          </cell>
          <cell r="D2929" t="str">
            <v/>
          </cell>
          <cell r="E2929" t="str">
            <v/>
          </cell>
          <cell r="F2929" t="str">
            <v/>
          </cell>
          <cell r="G2929" t="str">
            <v/>
          </cell>
          <cell r="H2929" t="str">
            <v/>
          </cell>
        </row>
        <row r="2930">
          <cell r="A2930" t="str">
            <v/>
          </cell>
          <cell r="B2930" t="str">
            <v/>
          </cell>
          <cell r="C2930" t="str">
            <v/>
          </cell>
          <cell r="D2930" t="str">
            <v/>
          </cell>
          <cell r="E2930" t="str">
            <v/>
          </cell>
          <cell r="F2930" t="str">
            <v/>
          </cell>
          <cell r="G2930" t="str">
            <v/>
          </cell>
          <cell r="H2930" t="str">
            <v/>
          </cell>
        </row>
        <row r="2931">
          <cell r="A2931" t="str">
            <v/>
          </cell>
          <cell r="B2931" t="str">
            <v/>
          </cell>
          <cell r="C2931" t="str">
            <v/>
          </cell>
          <cell r="D2931" t="str">
            <v/>
          </cell>
          <cell r="E2931" t="str">
            <v/>
          </cell>
          <cell r="F2931" t="str">
            <v/>
          </cell>
          <cell r="G2931" t="str">
            <v/>
          </cell>
          <cell r="H2931" t="str">
            <v/>
          </cell>
        </row>
        <row r="2932">
          <cell r="A2932" t="str">
            <v/>
          </cell>
          <cell r="B2932" t="str">
            <v/>
          </cell>
          <cell r="C2932" t="str">
            <v/>
          </cell>
          <cell r="D2932" t="str">
            <v/>
          </cell>
          <cell r="E2932" t="str">
            <v/>
          </cell>
          <cell r="F2932" t="str">
            <v/>
          </cell>
          <cell r="G2932" t="str">
            <v/>
          </cell>
          <cell r="H2932" t="str">
            <v/>
          </cell>
        </row>
        <row r="2933">
          <cell r="A2933" t="str">
            <v/>
          </cell>
          <cell r="B2933" t="str">
            <v/>
          </cell>
          <cell r="C2933" t="str">
            <v/>
          </cell>
          <cell r="D2933" t="str">
            <v/>
          </cell>
          <cell r="E2933" t="str">
            <v/>
          </cell>
          <cell r="F2933" t="str">
            <v/>
          </cell>
          <cell r="G2933" t="str">
            <v/>
          </cell>
          <cell r="H2933" t="str">
            <v/>
          </cell>
        </row>
        <row r="2934">
          <cell r="A2934" t="str">
            <v/>
          </cell>
          <cell r="B2934" t="str">
            <v/>
          </cell>
          <cell r="C2934" t="str">
            <v/>
          </cell>
          <cell r="D2934" t="str">
            <v/>
          </cell>
          <cell r="E2934" t="str">
            <v/>
          </cell>
          <cell r="F2934" t="str">
            <v/>
          </cell>
          <cell r="G2934" t="str">
            <v/>
          </cell>
          <cell r="H2934" t="str">
            <v/>
          </cell>
        </row>
        <row r="2935">
          <cell r="A2935" t="str">
            <v/>
          </cell>
          <cell r="B2935" t="str">
            <v/>
          </cell>
          <cell r="C2935" t="str">
            <v/>
          </cell>
          <cell r="D2935" t="str">
            <v/>
          </cell>
          <cell r="E2935" t="str">
            <v/>
          </cell>
          <cell r="F2935" t="str">
            <v/>
          </cell>
          <cell r="G2935" t="str">
            <v/>
          </cell>
          <cell r="H2935" t="str">
            <v/>
          </cell>
        </row>
        <row r="2936">
          <cell r="A2936" t="str">
            <v/>
          </cell>
          <cell r="B2936" t="str">
            <v/>
          </cell>
          <cell r="C2936" t="str">
            <v/>
          </cell>
          <cell r="D2936" t="str">
            <v/>
          </cell>
          <cell r="E2936" t="str">
            <v/>
          </cell>
          <cell r="F2936" t="str">
            <v/>
          </cell>
          <cell r="G2936" t="str">
            <v/>
          </cell>
          <cell r="H2936" t="str">
            <v/>
          </cell>
        </row>
        <row r="2937">
          <cell r="A2937" t="str">
            <v/>
          </cell>
          <cell r="B2937" t="str">
            <v/>
          </cell>
          <cell r="C2937" t="str">
            <v/>
          </cell>
          <cell r="D2937" t="str">
            <v/>
          </cell>
          <cell r="E2937" t="str">
            <v/>
          </cell>
          <cell r="F2937" t="str">
            <v/>
          </cell>
          <cell r="G2937" t="str">
            <v/>
          </cell>
          <cell r="H2937" t="str">
            <v/>
          </cell>
        </row>
        <row r="2938">
          <cell r="A2938" t="str">
            <v/>
          </cell>
          <cell r="B2938" t="str">
            <v/>
          </cell>
          <cell r="C2938" t="str">
            <v/>
          </cell>
          <cell r="D2938" t="str">
            <v/>
          </cell>
          <cell r="E2938" t="str">
            <v/>
          </cell>
          <cell r="F2938" t="str">
            <v/>
          </cell>
          <cell r="G2938" t="str">
            <v/>
          </cell>
          <cell r="H2938" t="str">
            <v/>
          </cell>
        </row>
        <row r="2939">
          <cell r="A2939" t="str">
            <v/>
          </cell>
          <cell r="B2939" t="str">
            <v/>
          </cell>
          <cell r="C2939" t="str">
            <v/>
          </cell>
          <cell r="D2939" t="str">
            <v/>
          </cell>
          <cell r="E2939" t="str">
            <v/>
          </cell>
          <cell r="F2939" t="str">
            <v/>
          </cell>
          <cell r="G2939" t="str">
            <v/>
          </cell>
          <cell r="H2939" t="str">
            <v/>
          </cell>
        </row>
        <row r="2940">
          <cell r="A2940" t="str">
            <v/>
          </cell>
          <cell r="B2940" t="str">
            <v/>
          </cell>
          <cell r="C2940" t="str">
            <v/>
          </cell>
          <cell r="D2940" t="str">
            <v/>
          </cell>
          <cell r="E2940" t="str">
            <v/>
          </cell>
          <cell r="F2940" t="str">
            <v/>
          </cell>
          <cell r="G2940" t="str">
            <v/>
          </cell>
          <cell r="H2940" t="str">
            <v/>
          </cell>
        </row>
        <row r="2941">
          <cell r="A2941" t="str">
            <v/>
          </cell>
          <cell r="B2941" t="str">
            <v/>
          </cell>
          <cell r="C2941" t="str">
            <v/>
          </cell>
          <cell r="D2941" t="str">
            <v/>
          </cell>
          <cell r="E2941" t="str">
            <v/>
          </cell>
          <cell r="F2941" t="str">
            <v/>
          </cell>
          <cell r="G2941" t="str">
            <v/>
          </cell>
          <cell r="H2941" t="str">
            <v/>
          </cell>
        </row>
        <row r="2942">
          <cell r="A2942" t="str">
            <v/>
          </cell>
          <cell r="B2942" t="str">
            <v/>
          </cell>
          <cell r="C2942" t="str">
            <v/>
          </cell>
          <cell r="D2942" t="str">
            <v/>
          </cell>
          <cell r="E2942" t="str">
            <v/>
          </cell>
          <cell r="F2942" t="str">
            <v/>
          </cell>
          <cell r="G2942" t="str">
            <v/>
          </cell>
          <cell r="H2942" t="str">
            <v/>
          </cell>
        </row>
        <row r="2943">
          <cell r="A2943" t="str">
            <v/>
          </cell>
          <cell r="B2943" t="str">
            <v/>
          </cell>
          <cell r="C2943" t="str">
            <v/>
          </cell>
          <cell r="D2943" t="str">
            <v/>
          </cell>
          <cell r="E2943" t="str">
            <v/>
          </cell>
          <cell r="F2943" t="str">
            <v/>
          </cell>
          <cell r="G2943" t="str">
            <v/>
          </cell>
          <cell r="H2943" t="str">
            <v/>
          </cell>
        </row>
        <row r="2944">
          <cell r="A2944" t="str">
            <v/>
          </cell>
          <cell r="B2944" t="str">
            <v/>
          </cell>
          <cell r="C2944" t="str">
            <v/>
          </cell>
          <cell r="D2944" t="str">
            <v/>
          </cell>
          <cell r="E2944" t="str">
            <v/>
          </cell>
          <cell r="F2944" t="str">
            <v/>
          </cell>
          <cell r="G2944" t="str">
            <v/>
          </cell>
          <cell r="H2944" t="str">
            <v/>
          </cell>
        </row>
        <row r="2945">
          <cell r="A2945" t="str">
            <v/>
          </cell>
          <cell r="B2945" t="str">
            <v/>
          </cell>
          <cell r="C2945" t="str">
            <v/>
          </cell>
          <cell r="D2945" t="str">
            <v/>
          </cell>
          <cell r="E2945" t="str">
            <v/>
          </cell>
          <cell r="F2945" t="str">
            <v/>
          </cell>
          <cell r="G2945" t="str">
            <v/>
          </cell>
          <cell r="H2945" t="str">
            <v/>
          </cell>
        </row>
        <row r="2946">
          <cell r="A2946" t="str">
            <v/>
          </cell>
          <cell r="B2946" t="str">
            <v/>
          </cell>
          <cell r="C2946" t="str">
            <v/>
          </cell>
          <cell r="D2946" t="str">
            <v/>
          </cell>
          <cell r="E2946" t="str">
            <v/>
          </cell>
          <cell r="F2946" t="str">
            <v/>
          </cell>
          <cell r="G2946" t="str">
            <v/>
          </cell>
          <cell r="H2946" t="str">
            <v/>
          </cell>
        </row>
        <row r="2947">
          <cell r="A2947" t="str">
            <v/>
          </cell>
          <cell r="B2947" t="str">
            <v/>
          </cell>
          <cell r="C2947" t="str">
            <v/>
          </cell>
          <cell r="D2947" t="str">
            <v/>
          </cell>
          <cell r="E2947" t="str">
            <v/>
          </cell>
          <cell r="F2947" t="str">
            <v/>
          </cell>
          <cell r="G2947" t="str">
            <v/>
          </cell>
          <cell r="H2947" t="str">
            <v/>
          </cell>
        </row>
        <row r="2948">
          <cell r="A2948" t="str">
            <v/>
          </cell>
          <cell r="B2948" t="str">
            <v/>
          </cell>
          <cell r="C2948" t="str">
            <v/>
          </cell>
          <cell r="D2948" t="str">
            <v/>
          </cell>
          <cell r="E2948" t="str">
            <v/>
          </cell>
          <cell r="F2948" t="str">
            <v/>
          </cell>
          <cell r="G2948" t="str">
            <v/>
          </cell>
          <cell r="H2948" t="str">
            <v/>
          </cell>
        </row>
        <row r="2949">
          <cell r="A2949" t="str">
            <v/>
          </cell>
          <cell r="B2949" t="str">
            <v/>
          </cell>
          <cell r="C2949" t="str">
            <v/>
          </cell>
          <cell r="D2949" t="str">
            <v/>
          </cell>
          <cell r="E2949" t="str">
            <v/>
          </cell>
          <cell r="F2949" t="str">
            <v/>
          </cell>
          <cell r="G2949" t="str">
            <v/>
          </cell>
          <cell r="H2949" t="str">
            <v/>
          </cell>
        </row>
        <row r="2950">
          <cell r="A2950" t="str">
            <v/>
          </cell>
          <cell r="B2950" t="str">
            <v/>
          </cell>
          <cell r="C2950" t="str">
            <v/>
          </cell>
          <cell r="D2950" t="str">
            <v/>
          </cell>
          <cell r="E2950" t="str">
            <v/>
          </cell>
          <cell r="F2950" t="str">
            <v/>
          </cell>
          <cell r="G2950" t="str">
            <v/>
          </cell>
          <cell r="H2950" t="str">
            <v/>
          </cell>
        </row>
        <row r="2951">
          <cell r="A2951" t="str">
            <v/>
          </cell>
          <cell r="B2951" t="str">
            <v/>
          </cell>
          <cell r="C2951" t="str">
            <v/>
          </cell>
          <cell r="D2951" t="str">
            <v/>
          </cell>
          <cell r="E2951" t="str">
            <v/>
          </cell>
          <cell r="F2951" t="str">
            <v/>
          </cell>
          <cell r="G2951" t="str">
            <v/>
          </cell>
          <cell r="H2951" t="str">
            <v/>
          </cell>
        </row>
        <row r="2952">
          <cell r="A2952" t="str">
            <v/>
          </cell>
          <cell r="B2952" t="str">
            <v/>
          </cell>
          <cell r="C2952" t="str">
            <v/>
          </cell>
          <cell r="D2952" t="str">
            <v/>
          </cell>
          <cell r="E2952" t="str">
            <v/>
          </cell>
          <cell r="F2952" t="str">
            <v/>
          </cell>
          <cell r="G2952" t="str">
            <v/>
          </cell>
          <cell r="H2952" t="str">
            <v/>
          </cell>
        </row>
        <row r="2953">
          <cell r="A2953" t="str">
            <v/>
          </cell>
          <cell r="B2953" t="str">
            <v/>
          </cell>
          <cell r="C2953" t="str">
            <v/>
          </cell>
          <cell r="D2953" t="str">
            <v/>
          </cell>
          <cell r="E2953" t="str">
            <v/>
          </cell>
          <cell r="F2953" t="str">
            <v/>
          </cell>
          <cell r="G2953" t="str">
            <v/>
          </cell>
          <cell r="H2953" t="str">
            <v/>
          </cell>
        </row>
        <row r="2954">
          <cell r="A2954" t="str">
            <v/>
          </cell>
          <cell r="B2954" t="str">
            <v/>
          </cell>
          <cell r="C2954" t="str">
            <v/>
          </cell>
          <cell r="D2954" t="str">
            <v/>
          </cell>
          <cell r="E2954" t="str">
            <v/>
          </cell>
          <cell r="F2954" t="str">
            <v/>
          </cell>
          <cell r="G2954" t="str">
            <v/>
          </cell>
          <cell r="H2954" t="str">
            <v/>
          </cell>
        </row>
        <row r="2955">
          <cell r="A2955" t="str">
            <v/>
          </cell>
          <cell r="B2955" t="str">
            <v/>
          </cell>
          <cell r="C2955" t="str">
            <v/>
          </cell>
          <cell r="D2955" t="str">
            <v/>
          </cell>
          <cell r="E2955" t="str">
            <v/>
          </cell>
          <cell r="F2955" t="str">
            <v/>
          </cell>
          <cell r="G2955" t="str">
            <v/>
          </cell>
          <cell r="H2955" t="str">
            <v/>
          </cell>
        </row>
        <row r="2956">
          <cell r="A2956" t="str">
            <v/>
          </cell>
          <cell r="B2956" t="str">
            <v/>
          </cell>
          <cell r="C2956" t="str">
            <v/>
          </cell>
          <cell r="D2956" t="str">
            <v/>
          </cell>
          <cell r="E2956" t="str">
            <v/>
          </cell>
          <cell r="F2956" t="str">
            <v/>
          </cell>
          <cell r="G2956" t="str">
            <v/>
          </cell>
          <cell r="H2956" t="str">
            <v/>
          </cell>
        </row>
        <row r="2957">
          <cell r="A2957" t="str">
            <v/>
          </cell>
          <cell r="B2957" t="str">
            <v/>
          </cell>
          <cell r="C2957" t="str">
            <v/>
          </cell>
          <cell r="D2957" t="str">
            <v/>
          </cell>
          <cell r="E2957" t="str">
            <v/>
          </cell>
          <cell r="F2957" t="str">
            <v/>
          </cell>
          <cell r="G2957" t="str">
            <v/>
          </cell>
          <cell r="H2957" t="str">
            <v/>
          </cell>
        </row>
        <row r="2958">
          <cell r="A2958" t="str">
            <v/>
          </cell>
          <cell r="B2958" t="str">
            <v/>
          </cell>
          <cell r="C2958" t="str">
            <v/>
          </cell>
          <cell r="D2958" t="str">
            <v/>
          </cell>
          <cell r="E2958" t="str">
            <v/>
          </cell>
          <cell r="F2958" t="str">
            <v/>
          </cell>
          <cell r="G2958" t="str">
            <v/>
          </cell>
          <cell r="H2958" t="str">
            <v/>
          </cell>
        </row>
        <row r="2959">
          <cell r="A2959" t="str">
            <v/>
          </cell>
          <cell r="B2959" t="str">
            <v/>
          </cell>
          <cell r="C2959" t="str">
            <v/>
          </cell>
          <cell r="D2959" t="str">
            <v/>
          </cell>
          <cell r="E2959" t="str">
            <v/>
          </cell>
          <cell r="F2959" t="str">
            <v/>
          </cell>
          <cell r="G2959" t="str">
            <v/>
          </cell>
          <cell r="H2959" t="str">
            <v/>
          </cell>
        </row>
        <row r="2960">
          <cell r="A2960" t="str">
            <v/>
          </cell>
          <cell r="B2960" t="str">
            <v/>
          </cell>
          <cell r="C2960" t="str">
            <v/>
          </cell>
          <cell r="D2960" t="str">
            <v/>
          </cell>
          <cell r="E2960" t="str">
            <v/>
          </cell>
          <cell r="F2960" t="str">
            <v/>
          </cell>
          <cell r="G2960" t="str">
            <v/>
          </cell>
          <cell r="H2960" t="str">
            <v/>
          </cell>
        </row>
        <row r="2961">
          <cell r="A2961" t="str">
            <v/>
          </cell>
          <cell r="B2961" t="str">
            <v/>
          </cell>
          <cell r="C2961" t="str">
            <v/>
          </cell>
          <cell r="D2961" t="str">
            <v/>
          </cell>
          <cell r="E2961" t="str">
            <v/>
          </cell>
          <cell r="F2961" t="str">
            <v/>
          </cell>
          <cell r="G2961" t="str">
            <v/>
          </cell>
          <cell r="H2961" t="str">
            <v/>
          </cell>
        </row>
        <row r="2962">
          <cell r="A2962" t="str">
            <v/>
          </cell>
          <cell r="B2962" t="str">
            <v/>
          </cell>
          <cell r="C2962" t="str">
            <v/>
          </cell>
          <cell r="D2962" t="str">
            <v/>
          </cell>
          <cell r="E2962" t="str">
            <v/>
          </cell>
          <cell r="F2962" t="str">
            <v/>
          </cell>
          <cell r="G2962" t="str">
            <v/>
          </cell>
          <cell r="H2962" t="str">
            <v/>
          </cell>
        </row>
        <row r="2963">
          <cell r="A2963" t="str">
            <v/>
          </cell>
          <cell r="B2963" t="str">
            <v/>
          </cell>
          <cell r="C2963" t="str">
            <v/>
          </cell>
          <cell r="D2963" t="str">
            <v/>
          </cell>
          <cell r="E2963" t="str">
            <v/>
          </cell>
          <cell r="F2963" t="str">
            <v/>
          </cell>
          <cell r="G2963" t="str">
            <v/>
          </cell>
          <cell r="H2963" t="str">
            <v/>
          </cell>
        </row>
        <row r="2964">
          <cell r="A2964" t="str">
            <v/>
          </cell>
          <cell r="B2964" t="str">
            <v/>
          </cell>
          <cell r="C2964" t="str">
            <v/>
          </cell>
          <cell r="D2964" t="str">
            <v/>
          </cell>
          <cell r="E2964" t="str">
            <v/>
          </cell>
          <cell r="F2964" t="str">
            <v/>
          </cell>
          <cell r="G2964" t="str">
            <v/>
          </cell>
          <cell r="H2964" t="str">
            <v/>
          </cell>
        </row>
        <row r="2965">
          <cell r="A2965" t="str">
            <v/>
          </cell>
          <cell r="B2965" t="str">
            <v/>
          </cell>
          <cell r="C2965" t="str">
            <v/>
          </cell>
          <cell r="D2965" t="str">
            <v/>
          </cell>
          <cell r="E2965" t="str">
            <v/>
          </cell>
          <cell r="F2965" t="str">
            <v/>
          </cell>
          <cell r="G2965" t="str">
            <v/>
          </cell>
          <cell r="H2965" t="str">
            <v/>
          </cell>
        </row>
        <row r="2966">
          <cell r="A2966" t="str">
            <v/>
          </cell>
          <cell r="B2966" t="str">
            <v/>
          </cell>
          <cell r="C2966" t="str">
            <v/>
          </cell>
          <cell r="D2966" t="str">
            <v/>
          </cell>
          <cell r="E2966" t="str">
            <v/>
          </cell>
          <cell r="F2966" t="str">
            <v/>
          </cell>
          <cell r="G2966" t="str">
            <v/>
          </cell>
          <cell r="H2966" t="str">
            <v/>
          </cell>
        </row>
        <row r="2967">
          <cell r="A2967" t="str">
            <v/>
          </cell>
          <cell r="B2967" t="str">
            <v/>
          </cell>
          <cell r="C2967" t="str">
            <v/>
          </cell>
          <cell r="D2967" t="str">
            <v/>
          </cell>
          <cell r="E2967" t="str">
            <v/>
          </cell>
          <cell r="F2967" t="str">
            <v/>
          </cell>
          <cell r="G2967" t="str">
            <v/>
          </cell>
          <cell r="H2967" t="str">
            <v/>
          </cell>
        </row>
        <row r="2968">
          <cell r="A2968" t="str">
            <v/>
          </cell>
          <cell r="B2968" t="str">
            <v/>
          </cell>
          <cell r="C2968" t="str">
            <v/>
          </cell>
          <cell r="D2968" t="str">
            <v/>
          </cell>
          <cell r="E2968" t="str">
            <v/>
          </cell>
          <cell r="F2968" t="str">
            <v/>
          </cell>
          <cell r="G2968" t="str">
            <v/>
          </cell>
          <cell r="H2968" t="str">
            <v/>
          </cell>
        </row>
        <row r="2969">
          <cell r="A2969" t="str">
            <v/>
          </cell>
          <cell r="B2969" t="str">
            <v/>
          </cell>
          <cell r="C2969" t="str">
            <v/>
          </cell>
          <cell r="D2969" t="str">
            <v/>
          </cell>
          <cell r="E2969" t="str">
            <v/>
          </cell>
          <cell r="F2969" t="str">
            <v/>
          </cell>
          <cell r="G2969" t="str">
            <v/>
          </cell>
          <cell r="H2969" t="str">
            <v/>
          </cell>
        </row>
        <row r="2970">
          <cell r="A2970" t="str">
            <v/>
          </cell>
          <cell r="B2970" t="str">
            <v/>
          </cell>
          <cell r="C2970" t="str">
            <v/>
          </cell>
          <cell r="D2970" t="str">
            <v/>
          </cell>
          <cell r="E2970" t="str">
            <v/>
          </cell>
          <cell r="F2970" t="str">
            <v/>
          </cell>
          <cell r="G2970" t="str">
            <v/>
          </cell>
          <cell r="H2970" t="str">
            <v/>
          </cell>
        </row>
        <row r="2971">
          <cell r="A2971" t="str">
            <v/>
          </cell>
          <cell r="B2971" t="str">
            <v/>
          </cell>
          <cell r="C2971" t="str">
            <v/>
          </cell>
          <cell r="D2971" t="str">
            <v/>
          </cell>
          <cell r="E2971" t="str">
            <v/>
          </cell>
          <cell r="F2971" t="str">
            <v/>
          </cell>
          <cell r="G2971" t="str">
            <v/>
          </cell>
          <cell r="H2971" t="str">
            <v/>
          </cell>
        </row>
        <row r="2972">
          <cell r="A2972" t="str">
            <v/>
          </cell>
          <cell r="B2972" t="str">
            <v/>
          </cell>
          <cell r="C2972" t="str">
            <v/>
          </cell>
          <cell r="D2972" t="str">
            <v/>
          </cell>
          <cell r="E2972" t="str">
            <v/>
          </cell>
          <cell r="F2972" t="str">
            <v/>
          </cell>
          <cell r="G2972" t="str">
            <v/>
          </cell>
          <cell r="H2972" t="str">
            <v/>
          </cell>
        </row>
        <row r="2973">
          <cell r="A2973" t="str">
            <v/>
          </cell>
          <cell r="B2973" t="str">
            <v/>
          </cell>
          <cell r="C2973" t="str">
            <v/>
          </cell>
          <cell r="D2973" t="str">
            <v/>
          </cell>
          <cell r="E2973" t="str">
            <v/>
          </cell>
          <cell r="F2973" t="str">
            <v/>
          </cell>
          <cell r="G2973" t="str">
            <v/>
          </cell>
          <cell r="H2973" t="str">
            <v/>
          </cell>
        </row>
        <row r="2974">
          <cell r="A2974" t="str">
            <v/>
          </cell>
          <cell r="B2974" t="str">
            <v/>
          </cell>
          <cell r="C2974" t="str">
            <v/>
          </cell>
          <cell r="D2974" t="str">
            <v/>
          </cell>
          <cell r="E2974" t="str">
            <v/>
          </cell>
          <cell r="F2974" t="str">
            <v/>
          </cell>
          <cell r="G2974" t="str">
            <v/>
          </cell>
          <cell r="H2974" t="str">
            <v/>
          </cell>
        </row>
        <row r="2975">
          <cell r="A2975" t="str">
            <v/>
          </cell>
          <cell r="B2975" t="str">
            <v/>
          </cell>
          <cell r="C2975" t="str">
            <v/>
          </cell>
          <cell r="D2975" t="str">
            <v/>
          </cell>
          <cell r="E2975" t="str">
            <v/>
          </cell>
          <cell r="F2975" t="str">
            <v/>
          </cell>
          <cell r="G2975" t="str">
            <v/>
          </cell>
          <cell r="H2975" t="str">
            <v/>
          </cell>
        </row>
        <row r="2976">
          <cell r="A2976" t="str">
            <v/>
          </cell>
          <cell r="B2976" t="str">
            <v/>
          </cell>
          <cell r="C2976" t="str">
            <v/>
          </cell>
          <cell r="D2976" t="str">
            <v/>
          </cell>
          <cell r="E2976" t="str">
            <v/>
          </cell>
          <cell r="F2976" t="str">
            <v/>
          </cell>
          <cell r="G2976" t="str">
            <v/>
          </cell>
          <cell r="H2976" t="str">
            <v/>
          </cell>
        </row>
        <row r="2977">
          <cell r="A2977" t="str">
            <v/>
          </cell>
          <cell r="B2977" t="str">
            <v/>
          </cell>
          <cell r="C2977" t="str">
            <v/>
          </cell>
          <cell r="D2977" t="str">
            <v/>
          </cell>
          <cell r="E2977" t="str">
            <v/>
          </cell>
          <cell r="F2977" t="str">
            <v/>
          </cell>
          <cell r="G2977" t="str">
            <v/>
          </cell>
          <cell r="H2977" t="str">
            <v/>
          </cell>
        </row>
        <row r="2978">
          <cell r="A2978" t="str">
            <v/>
          </cell>
          <cell r="B2978" t="str">
            <v/>
          </cell>
          <cell r="C2978" t="str">
            <v/>
          </cell>
          <cell r="D2978" t="str">
            <v/>
          </cell>
          <cell r="E2978" t="str">
            <v/>
          </cell>
          <cell r="F2978" t="str">
            <v/>
          </cell>
          <cell r="G2978" t="str">
            <v/>
          </cell>
          <cell r="H2978" t="str">
            <v/>
          </cell>
        </row>
        <row r="2979">
          <cell r="A2979" t="str">
            <v/>
          </cell>
          <cell r="B2979" t="str">
            <v/>
          </cell>
          <cell r="C2979" t="str">
            <v/>
          </cell>
          <cell r="D2979" t="str">
            <v/>
          </cell>
          <cell r="E2979" t="str">
            <v/>
          </cell>
          <cell r="F2979" t="str">
            <v/>
          </cell>
          <cell r="G2979" t="str">
            <v/>
          </cell>
          <cell r="H2979" t="str">
            <v/>
          </cell>
        </row>
        <row r="2980">
          <cell r="A2980" t="str">
            <v/>
          </cell>
          <cell r="B2980" t="str">
            <v/>
          </cell>
          <cell r="C2980" t="str">
            <v/>
          </cell>
          <cell r="D2980" t="str">
            <v/>
          </cell>
          <cell r="E2980" t="str">
            <v/>
          </cell>
          <cell r="F2980" t="str">
            <v/>
          </cell>
          <cell r="G2980" t="str">
            <v/>
          </cell>
          <cell r="H2980" t="str">
            <v/>
          </cell>
        </row>
        <row r="2981">
          <cell r="A2981" t="str">
            <v/>
          </cell>
          <cell r="B2981" t="str">
            <v/>
          </cell>
          <cell r="C2981" t="str">
            <v/>
          </cell>
          <cell r="D2981" t="str">
            <v/>
          </cell>
          <cell r="E2981" t="str">
            <v/>
          </cell>
          <cell r="F2981" t="str">
            <v/>
          </cell>
          <cell r="G2981" t="str">
            <v/>
          </cell>
          <cell r="H2981" t="str">
            <v/>
          </cell>
        </row>
        <row r="2982">
          <cell r="A2982" t="str">
            <v/>
          </cell>
          <cell r="B2982" t="str">
            <v/>
          </cell>
          <cell r="C2982" t="str">
            <v/>
          </cell>
          <cell r="D2982" t="str">
            <v/>
          </cell>
          <cell r="E2982" t="str">
            <v/>
          </cell>
          <cell r="F2982" t="str">
            <v/>
          </cell>
          <cell r="G2982" t="str">
            <v/>
          </cell>
          <cell r="H2982" t="str">
            <v/>
          </cell>
        </row>
        <row r="2983">
          <cell r="A2983" t="str">
            <v/>
          </cell>
          <cell r="B2983" t="str">
            <v/>
          </cell>
          <cell r="C2983" t="str">
            <v/>
          </cell>
          <cell r="D2983" t="str">
            <v/>
          </cell>
          <cell r="E2983" t="str">
            <v/>
          </cell>
          <cell r="F2983" t="str">
            <v/>
          </cell>
          <cell r="G2983" t="str">
            <v/>
          </cell>
          <cell r="H2983" t="str">
            <v/>
          </cell>
        </row>
        <row r="2984">
          <cell r="A2984" t="str">
            <v/>
          </cell>
          <cell r="B2984" t="str">
            <v/>
          </cell>
          <cell r="C2984" t="str">
            <v/>
          </cell>
          <cell r="D2984" t="str">
            <v/>
          </cell>
          <cell r="E2984" t="str">
            <v/>
          </cell>
          <cell r="F2984" t="str">
            <v/>
          </cell>
          <cell r="G2984" t="str">
            <v/>
          </cell>
          <cell r="H2984" t="str">
            <v/>
          </cell>
        </row>
        <row r="2985">
          <cell r="A2985" t="str">
            <v/>
          </cell>
          <cell r="B2985" t="str">
            <v/>
          </cell>
          <cell r="C2985" t="str">
            <v/>
          </cell>
          <cell r="D2985" t="str">
            <v/>
          </cell>
          <cell r="E2985" t="str">
            <v/>
          </cell>
          <cell r="F2985" t="str">
            <v/>
          </cell>
          <cell r="G2985" t="str">
            <v/>
          </cell>
          <cell r="H2985" t="str">
            <v/>
          </cell>
        </row>
        <row r="2986">
          <cell r="A2986" t="str">
            <v/>
          </cell>
          <cell r="B2986" t="str">
            <v/>
          </cell>
          <cell r="C2986" t="str">
            <v/>
          </cell>
          <cell r="D2986" t="str">
            <v/>
          </cell>
          <cell r="E2986" t="str">
            <v/>
          </cell>
          <cell r="F2986" t="str">
            <v/>
          </cell>
          <cell r="G2986" t="str">
            <v/>
          </cell>
          <cell r="H2986" t="str">
            <v/>
          </cell>
        </row>
        <row r="2987">
          <cell r="A2987" t="str">
            <v/>
          </cell>
          <cell r="B2987" t="str">
            <v/>
          </cell>
          <cell r="C2987" t="str">
            <v/>
          </cell>
          <cell r="D2987" t="str">
            <v/>
          </cell>
          <cell r="E2987" t="str">
            <v/>
          </cell>
          <cell r="F2987" t="str">
            <v/>
          </cell>
          <cell r="G2987" t="str">
            <v/>
          </cell>
          <cell r="H2987" t="str">
            <v/>
          </cell>
        </row>
        <row r="2988">
          <cell r="A2988" t="str">
            <v/>
          </cell>
          <cell r="B2988" t="str">
            <v/>
          </cell>
          <cell r="C2988" t="str">
            <v/>
          </cell>
          <cell r="D2988" t="str">
            <v/>
          </cell>
          <cell r="E2988" t="str">
            <v/>
          </cell>
          <cell r="F2988" t="str">
            <v/>
          </cell>
          <cell r="G2988" t="str">
            <v/>
          </cell>
          <cell r="H2988" t="str">
            <v/>
          </cell>
        </row>
        <row r="2989">
          <cell r="A2989" t="str">
            <v/>
          </cell>
          <cell r="B2989" t="str">
            <v/>
          </cell>
          <cell r="C2989" t="str">
            <v/>
          </cell>
          <cell r="D2989" t="str">
            <v/>
          </cell>
          <cell r="E2989" t="str">
            <v/>
          </cell>
          <cell r="F2989" t="str">
            <v/>
          </cell>
          <cell r="G2989" t="str">
            <v/>
          </cell>
          <cell r="H2989" t="str">
            <v/>
          </cell>
        </row>
        <row r="2990">
          <cell r="A2990" t="str">
            <v/>
          </cell>
          <cell r="B2990" t="str">
            <v/>
          </cell>
          <cell r="C2990" t="str">
            <v/>
          </cell>
          <cell r="D2990" t="str">
            <v/>
          </cell>
          <cell r="E2990" t="str">
            <v/>
          </cell>
          <cell r="F2990" t="str">
            <v/>
          </cell>
          <cell r="G2990" t="str">
            <v/>
          </cell>
          <cell r="H2990" t="str">
            <v/>
          </cell>
        </row>
        <row r="2991">
          <cell r="A2991" t="str">
            <v/>
          </cell>
          <cell r="B2991" t="str">
            <v/>
          </cell>
          <cell r="C2991" t="str">
            <v/>
          </cell>
          <cell r="D2991" t="str">
            <v/>
          </cell>
          <cell r="E2991" t="str">
            <v/>
          </cell>
          <cell r="F2991" t="str">
            <v/>
          </cell>
          <cell r="G2991" t="str">
            <v/>
          </cell>
          <cell r="H2991" t="str">
            <v/>
          </cell>
        </row>
        <row r="2992">
          <cell r="A2992" t="str">
            <v/>
          </cell>
          <cell r="B2992" t="str">
            <v/>
          </cell>
          <cell r="C2992" t="str">
            <v/>
          </cell>
          <cell r="D2992" t="str">
            <v/>
          </cell>
          <cell r="E2992" t="str">
            <v/>
          </cell>
          <cell r="F2992" t="str">
            <v/>
          </cell>
          <cell r="G2992" t="str">
            <v/>
          </cell>
          <cell r="H2992" t="str">
            <v/>
          </cell>
        </row>
        <row r="2993">
          <cell r="A2993" t="str">
            <v/>
          </cell>
          <cell r="B2993" t="str">
            <v/>
          </cell>
          <cell r="C2993" t="str">
            <v/>
          </cell>
          <cell r="D2993" t="str">
            <v/>
          </cell>
          <cell r="E2993" t="str">
            <v/>
          </cell>
          <cell r="F2993" t="str">
            <v/>
          </cell>
          <cell r="G2993" t="str">
            <v/>
          </cell>
          <cell r="H2993" t="str">
            <v/>
          </cell>
        </row>
        <row r="2994">
          <cell r="A2994" t="str">
            <v/>
          </cell>
          <cell r="B2994" t="str">
            <v/>
          </cell>
          <cell r="C2994" t="str">
            <v/>
          </cell>
          <cell r="D2994" t="str">
            <v/>
          </cell>
          <cell r="E2994" t="str">
            <v/>
          </cell>
          <cell r="F2994" t="str">
            <v/>
          </cell>
          <cell r="G2994" t="str">
            <v/>
          </cell>
          <cell r="H2994" t="str">
            <v/>
          </cell>
        </row>
        <row r="2995">
          <cell r="A2995" t="str">
            <v/>
          </cell>
          <cell r="B2995" t="str">
            <v/>
          </cell>
          <cell r="C2995" t="str">
            <v/>
          </cell>
          <cell r="D2995" t="str">
            <v/>
          </cell>
          <cell r="E2995" t="str">
            <v/>
          </cell>
          <cell r="F2995" t="str">
            <v/>
          </cell>
          <cell r="G2995" t="str">
            <v/>
          </cell>
          <cell r="H2995" t="str">
            <v/>
          </cell>
        </row>
        <row r="2996">
          <cell r="A2996" t="str">
            <v/>
          </cell>
          <cell r="B2996" t="str">
            <v/>
          </cell>
          <cell r="C2996" t="str">
            <v/>
          </cell>
          <cell r="D2996" t="str">
            <v/>
          </cell>
          <cell r="E2996" t="str">
            <v/>
          </cell>
          <cell r="F2996" t="str">
            <v/>
          </cell>
          <cell r="G2996" t="str">
            <v/>
          </cell>
          <cell r="H2996" t="str">
            <v/>
          </cell>
        </row>
        <row r="2997">
          <cell r="A2997" t="str">
            <v/>
          </cell>
          <cell r="B2997" t="str">
            <v/>
          </cell>
          <cell r="C2997" t="str">
            <v/>
          </cell>
          <cell r="D2997" t="str">
            <v/>
          </cell>
          <cell r="E2997" t="str">
            <v/>
          </cell>
          <cell r="F2997" t="str">
            <v/>
          </cell>
          <cell r="G2997" t="str">
            <v/>
          </cell>
          <cell r="H2997" t="str">
            <v/>
          </cell>
        </row>
        <row r="2998">
          <cell r="A2998" t="str">
            <v/>
          </cell>
          <cell r="B2998" t="str">
            <v/>
          </cell>
          <cell r="C2998" t="str">
            <v/>
          </cell>
          <cell r="D2998" t="str">
            <v/>
          </cell>
          <cell r="E2998" t="str">
            <v/>
          </cell>
          <cell r="F2998" t="str">
            <v/>
          </cell>
          <cell r="G2998" t="str">
            <v/>
          </cell>
          <cell r="H2998" t="str">
            <v/>
          </cell>
        </row>
        <row r="2999">
          <cell r="A2999" t="str">
            <v/>
          </cell>
          <cell r="B2999" t="str">
            <v/>
          </cell>
          <cell r="C2999" t="str">
            <v/>
          </cell>
          <cell r="D2999" t="str">
            <v/>
          </cell>
          <cell r="E2999" t="str">
            <v/>
          </cell>
          <cell r="F2999" t="str">
            <v/>
          </cell>
          <cell r="G2999" t="str">
            <v/>
          </cell>
          <cell r="H2999" t="str">
            <v/>
          </cell>
        </row>
        <row r="3000">
          <cell r="A3000" t="str">
            <v/>
          </cell>
          <cell r="B3000" t="str">
            <v/>
          </cell>
          <cell r="C3000" t="str">
            <v/>
          </cell>
          <cell r="D3000" t="str">
            <v/>
          </cell>
          <cell r="E3000" t="str">
            <v/>
          </cell>
          <cell r="F3000" t="str">
            <v/>
          </cell>
          <cell r="G3000" t="str">
            <v/>
          </cell>
          <cell r="H3000" t="str">
            <v/>
          </cell>
        </row>
        <row r="3001">
          <cell r="A3001" t="str">
            <v/>
          </cell>
          <cell r="B3001" t="str">
            <v/>
          </cell>
          <cell r="C3001" t="str">
            <v/>
          </cell>
          <cell r="D3001" t="str">
            <v/>
          </cell>
          <cell r="E3001" t="str">
            <v/>
          </cell>
          <cell r="F3001" t="str">
            <v/>
          </cell>
          <cell r="G3001" t="str">
            <v/>
          </cell>
          <cell r="H3001" t="str">
            <v/>
          </cell>
        </row>
        <row r="3002">
          <cell r="A3002" t="str">
            <v/>
          </cell>
          <cell r="B3002" t="str">
            <v/>
          </cell>
          <cell r="C3002" t="str">
            <v/>
          </cell>
          <cell r="D3002" t="str">
            <v/>
          </cell>
          <cell r="E3002" t="str">
            <v/>
          </cell>
          <cell r="F3002" t="str">
            <v/>
          </cell>
          <cell r="G3002" t="str">
            <v/>
          </cell>
          <cell r="H3002" t="str">
            <v/>
          </cell>
        </row>
        <row r="3003">
          <cell r="A3003" t="str">
            <v/>
          </cell>
          <cell r="B3003" t="str">
            <v/>
          </cell>
          <cell r="C3003" t="str">
            <v/>
          </cell>
          <cell r="D3003" t="str">
            <v/>
          </cell>
          <cell r="E3003" t="str">
            <v/>
          </cell>
          <cell r="F3003" t="str">
            <v/>
          </cell>
          <cell r="G3003" t="str">
            <v/>
          </cell>
          <cell r="H3003" t="str">
            <v/>
          </cell>
        </row>
        <row r="3004">
          <cell r="A3004" t="str">
            <v/>
          </cell>
          <cell r="B3004" t="str">
            <v/>
          </cell>
          <cell r="C3004" t="str">
            <v/>
          </cell>
          <cell r="D3004" t="str">
            <v/>
          </cell>
          <cell r="E3004" t="str">
            <v/>
          </cell>
          <cell r="F3004" t="str">
            <v/>
          </cell>
          <cell r="G3004" t="str">
            <v/>
          </cell>
          <cell r="H3004" t="str">
            <v/>
          </cell>
        </row>
        <row r="3005">
          <cell r="A3005" t="str">
            <v/>
          </cell>
          <cell r="B3005" t="str">
            <v/>
          </cell>
          <cell r="C3005" t="str">
            <v/>
          </cell>
          <cell r="D3005" t="str">
            <v/>
          </cell>
          <cell r="E3005" t="str">
            <v/>
          </cell>
          <cell r="F3005" t="str">
            <v/>
          </cell>
          <cell r="G3005" t="str">
            <v/>
          </cell>
          <cell r="H3005" t="str">
            <v/>
          </cell>
        </row>
        <row r="3006">
          <cell r="A3006" t="str">
            <v/>
          </cell>
          <cell r="B3006" t="str">
            <v/>
          </cell>
          <cell r="C3006" t="str">
            <v/>
          </cell>
          <cell r="D3006" t="str">
            <v/>
          </cell>
          <cell r="E3006" t="str">
            <v/>
          </cell>
          <cell r="F3006" t="str">
            <v/>
          </cell>
          <cell r="G3006" t="str">
            <v/>
          </cell>
          <cell r="H3006" t="str">
            <v/>
          </cell>
        </row>
        <row r="3007">
          <cell r="A3007" t="str">
            <v/>
          </cell>
          <cell r="B3007" t="str">
            <v/>
          </cell>
          <cell r="C3007" t="str">
            <v/>
          </cell>
          <cell r="D3007" t="str">
            <v/>
          </cell>
          <cell r="E3007" t="str">
            <v/>
          </cell>
          <cell r="F3007" t="str">
            <v/>
          </cell>
          <cell r="G3007" t="str">
            <v/>
          </cell>
          <cell r="H3007" t="str">
            <v/>
          </cell>
        </row>
        <row r="3008">
          <cell r="A3008" t="str">
            <v/>
          </cell>
          <cell r="B3008" t="str">
            <v/>
          </cell>
          <cell r="C3008" t="str">
            <v/>
          </cell>
          <cell r="D3008" t="str">
            <v/>
          </cell>
          <cell r="E3008" t="str">
            <v/>
          </cell>
          <cell r="F3008" t="str">
            <v/>
          </cell>
          <cell r="G3008" t="str">
            <v/>
          </cell>
          <cell r="H3008" t="str">
            <v/>
          </cell>
        </row>
        <row r="3009">
          <cell r="A3009" t="str">
            <v/>
          </cell>
          <cell r="B3009" t="str">
            <v/>
          </cell>
          <cell r="C3009" t="str">
            <v/>
          </cell>
          <cell r="D3009" t="str">
            <v/>
          </cell>
          <cell r="E3009" t="str">
            <v/>
          </cell>
          <cell r="F3009" t="str">
            <v/>
          </cell>
          <cell r="G3009" t="str">
            <v/>
          </cell>
          <cell r="H3009" t="str">
            <v/>
          </cell>
        </row>
        <row r="3010">
          <cell r="A3010" t="str">
            <v/>
          </cell>
          <cell r="B3010" t="str">
            <v/>
          </cell>
          <cell r="C3010" t="str">
            <v/>
          </cell>
          <cell r="D3010" t="str">
            <v/>
          </cell>
          <cell r="E3010" t="str">
            <v/>
          </cell>
          <cell r="F3010" t="str">
            <v/>
          </cell>
          <cell r="G3010" t="str">
            <v/>
          </cell>
          <cell r="H3010" t="str">
            <v/>
          </cell>
        </row>
        <row r="3011">
          <cell r="A3011" t="str">
            <v/>
          </cell>
          <cell r="B3011" t="str">
            <v/>
          </cell>
          <cell r="C3011" t="str">
            <v/>
          </cell>
          <cell r="D3011" t="str">
            <v/>
          </cell>
          <cell r="E3011" t="str">
            <v/>
          </cell>
          <cell r="F3011" t="str">
            <v/>
          </cell>
          <cell r="G3011" t="str">
            <v/>
          </cell>
          <cell r="H3011" t="str">
            <v/>
          </cell>
        </row>
        <row r="3012">
          <cell r="A3012" t="str">
            <v/>
          </cell>
          <cell r="B3012" t="str">
            <v/>
          </cell>
          <cell r="C3012" t="str">
            <v/>
          </cell>
          <cell r="D3012" t="str">
            <v/>
          </cell>
          <cell r="E3012" t="str">
            <v/>
          </cell>
          <cell r="F3012" t="str">
            <v/>
          </cell>
          <cell r="G3012" t="str">
            <v/>
          </cell>
          <cell r="H3012" t="str">
            <v/>
          </cell>
        </row>
        <row r="3013">
          <cell r="A3013" t="str">
            <v/>
          </cell>
          <cell r="B3013" t="str">
            <v/>
          </cell>
          <cell r="C3013" t="str">
            <v/>
          </cell>
          <cell r="D3013" t="str">
            <v/>
          </cell>
          <cell r="E3013" t="str">
            <v/>
          </cell>
          <cell r="F3013" t="str">
            <v/>
          </cell>
          <cell r="G3013" t="str">
            <v/>
          </cell>
          <cell r="H3013" t="str">
            <v/>
          </cell>
        </row>
        <row r="3014">
          <cell r="A3014" t="str">
            <v/>
          </cell>
          <cell r="B3014" t="str">
            <v/>
          </cell>
          <cell r="C3014" t="str">
            <v/>
          </cell>
          <cell r="D3014" t="str">
            <v/>
          </cell>
          <cell r="E3014" t="str">
            <v/>
          </cell>
          <cell r="F3014" t="str">
            <v/>
          </cell>
          <cell r="G3014" t="str">
            <v/>
          </cell>
          <cell r="H3014" t="str">
            <v/>
          </cell>
        </row>
        <row r="3015">
          <cell r="A3015" t="str">
            <v/>
          </cell>
          <cell r="B3015" t="str">
            <v/>
          </cell>
          <cell r="C3015" t="str">
            <v/>
          </cell>
          <cell r="D3015" t="str">
            <v/>
          </cell>
          <cell r="E3015" t="str">
            <v/>
          </cell>
          <cell r="F3015" t="str">
            <v/>
          </cell>
          <cell r="G3015" t="str">
            <v/>
          </cell>
          <cell r="H3015" t="str">
            <v/>
          </cell>
        </row>
        <row r="3016">
          <cell r="A3016" t="str">
            <v/>
          </cell>
          <cell r="B3016" t="str">
            <v/>
          </cell>
          <cell r="C3016" t="str">
            <v/>
          </cell>
          <cell r="D3016" t="str">
            <v/>
          </cell>
          <cell r="E3016" t="str">
            <v/>
          </cell>
          <cell r="F3016" t="str">
            <v/>
          </cell>
          <cell r="G3016" t="str">
            <v/>
          </cell>
          <cell r="H3016" t="str">
            <v/>
          </cell>
        </row>
        <row r="3017">
          <cell r="A3017" t="str">
            <v/>
          </cell>
          <cell r="B3017" t="str">
            <v/>
          </cell>
          <cell r="C3017" t="str">
            <v/>
          </cell>
          <cell r="D3017" t="str">
            <v/>
          </cell>
          <cell r="E3017" t="str">
            <v/>
          </cell>
          <cell r="F3017" t="str">
            <v/>
          </cell>
          <cell r="G3017" t="str">
            <v/>
          </cell>
          <cell r="H3017" t="str">
            <v/>
          </cell>
        </row>
        <row r="3018">
          <cell r="A3018" t="str">
            <v/>
          </cell>
          <cell r="B3018" t="str">
            <v/>
          </cell>
          <cell r="C3018" t="str">
            <v/>
          </cell>
          <cell r="D3018" t="str">
            <v/>
          </cell>
          <cell r="E3018" t="str">
            <v/>
          </cell>
          <cell r="F3018" t="str">
            <v/>
          </cell>
          <cell r="G3018" t="str">
            <v/>
          </cell>
          <cell r="H3018" t="str">
            <v/>
          </cell>
        </row>
        <row r="3019">
          <cell r="A3019" t="str">
            <v/>
          </cell>
          <cell r="B3019" t="str">
            <v/>
          </cell>
          <cell r="C3019" t="str">
            <v/>
          </cell>
          <cell r="D3019" t="str">
            <v/>
          </cell>
          <cell r="E3019" t="str">
            <v/>
          </cell>
          <cell r="F3019" t="str">
            <v/>
          </cell>
          <cell r="G3019" t="str">
            <v/>
          </cell>
          <cell r="H3019" t="str">
            <v/>
          </cell>
        </row>
        <row r="3020">
          <cell r="A3020" t="str">
            <v/>
          </cell>
          <cell r="B3020" t="str">
            <v/>
          </cell>
          <cell r="C3020" t="str">
            <v/>
          </cell>
          <cell r="D3020" t="str">
            <v/>
          </cell>
          <cell r="E3020" t="str">
            <v/>
          </cell>
          <cell r="F3020" t="str">
            <v/>
          </cell>
          <cell r="G3020" t="str">
            <v/>
          </cell>
          <cell r="H3020" t="str">
            <v/>
          </cell>
        </row>
        <row r="3021">
          <cell r="A3021" t="str">
            <v/>
          </cell>
          <cell r="B3021" t="str">
            <v/>
          </cell>
          <cell r="C3021" t="str">
            <v/>
          </cell>
          <cell r="D3021" t="str">
            <v/>
          </cell>
          <cell r="E3021" t="str">
            <v/>
          </cell>
          <cell r="F3021" t="str">
            <v/>
          </cell>
          <cell r="G3021" t="str">
            <v/>
          </cell>
          <cell r="H3021" t="str">
            <v/>
          </cell>
        </row>
        <row r="3022">
          <cell r="A3022" t="str">
            <v/>
          </cell>
          <cell r="B3022" t="str">
            <v/>
          </cell>
          <cell r="C3022" t="str">
            <v/>
          </cell>
          <cell r="D3022" t="str">
            <v/>
          </cell>
          <cell r="E3022" t="str">
            <v/>
          </cell>
          <cell r="F3022" t="str">
            <v/>
          </cell>
          <cell r="G3022" t="str">
            <v/>
          </cell>
          <cell r="H3022" t="str">
            <v/>
          </cell>
        </row>
        <row r="3023">
          <cell r="A3023" t="str">
            <v/>
          </cell>
          <cell r="B3023" t="str">
            <v/>
          </cell>
          <cell r="C3023" t="str">
            <v/>
          </cell>
          <cell r="D3023" t="str">
            <v/>
          </cell>
          <cell r="E3023" t="str">
            <v/>
          </cell>
          <cell r="F3023" t="str">
            <v/>
          </cell>
          <cell r="G3023" t="str">
            <v/>
          </cell>
          <cell r="H3023" t="str">
            <v/>
          </cell>
        </row>
        <row r="3024">
          <cell r="A3024" t="str">
            <v/>
          </cell>
          <cell r="B3024" t="str">
            <v/>
          </cell>
          <cell r="C3024" t="str">
            <v/>
          </cell>
          <cell r="D3024" t="str">
            <v/>
          </cell>
          <cell r="E3024" t="str">
            <v/>
          </cell>
          <cell r="F3024" t="str">
            <v/>
          </cell>
          <cell r="G3024" t="str">
            <v/>
          </cell>
          <cell r="H3024" t="str">
            <v/>
          </cell>
        </row>
        <row r="3025">
          <cell r="A3025" t="str">
            <v/>
          </cell>
          <cell r="B3025" t="str">
            <v/>
          </cell>
          <cell r="C3025" t="str">
            <v/>
          </cell>
          <cell r="D3025" t="str">
            <v/>
          </cell>
          <cell r="E3025" t="str">
            <v/>
          </cell>
          <cell r="F3025" t="str">
            <v/>
          </cell>
          <cell r="G3025" t="str">
            <v/>
          </cell>
          <cell r="H3025" t="str">
            <v/>
          </cell>
        </row>
        <row r="3026">
          <cell r="A3026" t="str">
            <v/>
          </cell>
          <cell r="B3026" t="str">
            <v/>
          </cell>
          <cell r="C3026" t="str">
            <v/>
          </cell>
          <cell r="D3026" t="str">
            <v/>
          </cell>
          <cell r="E3026" t="str">
            <v/>
          </cell>
          <cell r="F3026" t="str">
            <v/>
          </cell>
          <cell r="G3026" t="str">
            <v/>
          </cell>
          <cell r="H3026" t="str">
            <v/>
          </cell>
        </row>
        <row r="3027">
          <cell r="A3027" t="str">
            <v/>
          </cell>
          <cell r="B3027" t="str">
            <v/>
          </cell>
          <cell r="C3027" t="str">
            <v/>
          </cell>
          <cell r="D3027" t="str">
            <v/>
          </cell>
          <cell r="E3027" t="str">
            <v/>
          </cell>
          <cell r="F3027" t="str">
            <v/>
          </cell>
          <cell r="G3027" t="str">
            <v/>
          </cell>
          <cell r="H3027" t="str">
            <v/>
          </cell>
        </row>
        <row r="3028">
          <cell r="A3028" t="str">
            <v/>
          </cell>
          <cell r="B3028" t="str">
            <v/>
          </cell>
          <cell r="C3028" t="str">
            <v/>
          </cell>
          <cell r="D3028" t="str">
            <v/>
          </cell>
          <cell r="E3028" t="str">
            <v/>
          </cell>
          <cell r="F3028" t="str">
            <v/>
          </cell>
          <cell r="G3028" t="str">
            <v/>
          </cell>
          <cell r="H3028" t="str">
            <v/>
          </cell>
        </row>
        <row r="3029">
          <cell r="A3029" t="str">
            <v/>
          </cell>
          <cell r="B3029" t="str">
            <v/>
          </cell>
          <cell r="C3029" t="str">
            <v/>
          </cell>
          <cell r="D3029" t="str">
            <v/>
          </cell>
          <cell r="E3029" t="str">
            <v/>
          </cell>
          <cell r="F3029" t="str">
            <v/>
          </cell>
          <cell r="G3029" t="str">
            <v/>
          </cell>
          <cell r="H3029" t="str">
            <v/>
          </cell>
        </row>
        <row r="3030">
          <cell r="A3030" t="str">
            <v/>
          </cell>
          <cell r="B3030" t="str">
            <v/>
          </cell>
          <cell r="C3030" t="str">
            <v/>
          </cell>
          <cell r="D3030" t="str">
            <v/>
          </cell>
          <cell r="E3030" t="str">
            <v/>
          </cell>
          <cell r="F3030" t="str">
            <v/>
          </cell>
          <cell r="G3030" t="str">
            <v/>
          </cell>
          <cell r="H3030" t="str">
            <v/>
          </cell>
        </row>
        <row r="3031">
          <cell r="A3031" t="str">
            <v/>
          </cell>
          <cell r="B3031" t="str">
            <v/>
          </cell>
          <cell r="C3031" t="str">
            <v/>
          </cell>
          <cell r="D3031" t="str">
            <v/>
          </cell>
          <cell r="E3031" t="str">
            <v/>
          </cell>
          <cell r="F3031" t="str">
            <v/>
          </cell>
          <cell r="G3031" t="str">
            <v/>
          </cell>
          <cell r="H3031" t="str">
            <v/>
          </cell>
        </row>
        <row r="3032">
          <cell r="A3032" t="str">
            <v/>
          </cell>
          <cell r="B3032" t="str">
            <v/>
          </cell>
          <cell r="C3032" t="str">
            <v/>
          </cell>
          <cell r="D3032" t="str">
            <v/>
          </cell>
          <cell r="E3032" t="str">
            <v/>
          </cell>
          <cell r="F3032" t="str">
            <v/>
          </cell>
          <cell r="G3032" t="str">
            <v/>
          </cell>
          <cell r="H3032" t="str">
            <v/>
          </cell>
        </row>
        <row r="3033">
          <cell r="A3033" t="str">
            <v/>
          </cell>
          <cell r="B3033" t="str">
            <v/>
          </cell>
          <cell r="C3033" t="str">
            <v/>
          </cell>
          <cell r="D3033" t="str">
            <v/>
          </cell>
          <cell r="E3033" t="str">
            <v/>
          </cell>
          <cell r="F3033" t="str">
            <v/>
          </cell>
          <cell r="G3033" t="str">
            <v/>
          </cell>
          <cell r="H3033" t="str">
            <v/>
          </cell>
        </row>
        <row r="3034">
          <cell r="A3034" t="str">
            <v/>
          </cell>
          <cell r="B3034" t="str">
            <v/>
          </cell>
          <cell r="C3034" t="str">
            <v/>
          </cell>
          <cell r="D3034" t="str">
            <v/>
          </cell>
          <cell r="E3034" t="str">
            <v/>
          </cell>
          <cell r="F3034" t="str">
            <v/>
          </cell>
          <cell r="G3034" t="str">
            <v/>
          </cell>
          <cell r="H3034" t="str">
            <v/>
          </cell>
        </row>
        <row r="3035">
          <cell r="A3035" t="str">
            <v/>
          </cell>
          <cell r="B3035" t="str">
            <v/>
          </cell>
          <cell r="C3035" t="str">
            <v/>
          </cell>
          <cell r="D3035" t="str">
            <v/>
          </cell>
          <cell r="E3035" t="str">
            <v/>
          </cell>
          <cell r="F3035" t="str">
            <v/>
          </cell>
          <cell r="G3035" t="str">
            <v/>
          </cell>
          <cell r="H3035" t="str">
            <v/>
          </cell>
        </row>
        <row r="3036">
          <cell r="A3036" t="str">
            <v/>
          </cell>
          <cell r="B3036" t="str">
            <v/>
          </cell>
          <cell r="C3036" t="str">
            <v/>
          </cell>
          <cell r="D3036" t="str">
            <v/>
          </cell>
          <cell r="E3036" t="str">
            <v/>
          </cell>
          <cell r="F3036" t="str">
            <v/>
          </cell>
          <cell r="G3036" t="str">
            <v/>
          </cell>
          <cell r="H3036" t="str">
            <v/>
          </cell>
        </row>
        <row r="3037">
          <cell r="A3037" t="str">
            <v/>
          </cell>
          <cell r="B3037" t="str">
            <v/>
          </cell>
          <cell r="C3037" t="str">
            <v/>
          </cell>
          <cell r="D3037" t="str">
            <v/>
          </cell>
          <cell r="E3037" t="str">
            <v/>
          </cell>
          <cell r="F3037" t="str">
            <v/>
          </cell>
          <cell r="G3037" t="str">
            <v/>
          </cell>
          <cell r="H3037" t="str">
            <v/>
          </cell>
        </row>
        <row r="3038">
          <cell r="A3038" t="str">
            <v/>
          </cell>
          <cell r="B3038" t="str">
            <v/>
          </cell>
          <cell r="C3038" t="str">
            <v/>
          </cell>
          <cell r="D3038" t="str">
            <v/>
          </cell>
          <cell r="E3038" t="str">
            <v/>
          </cell>
          <cell r="F3038" t="str">
            <v/>
          </cell>
          <cell r="G3038" t="str">
            <v/>
          </cell>
          <cell r="H3038" t="str">
            <v/>
          </cell>
        </row>
        <row r="3039">
          <cell r="A3039" t="str">
            <v/>
          </cell>
          <cell r="B3039" t="str">
            <v/>
          </cell>
          <cell r="C3039" t="str">
            <v/>
          </cell>
          <cell r="D3039" t="str">
            <v/>
          </cell>
          <cell r="E3039" t="str">
            <v/>
          </cell>
          <cell r="F3039" t="str">
            <v/>
          </cell>
          <cell r="G3039" t="str">
            <v/>
          </cell>
          <cell r="H3039" t="str">
            <v/>
          </cell>
        </row>
        <row r="3040">
          <cell r="A3040" t="str">
            <v/>
          </cell>
          <cell r="B3040" t="str">
            <v/>
          </cell>
          <cell r="C3040" t="str">
            <v/>
          </cell>
          <cell r="D3040" t="str">
            <v/>
          </cell>
          <cell r="E3040" t="str">
            <v/>
          </cell>
          <cell r="F3040" t="str">
            <v/>
          </cell>
          <cell r="G3040" t="str">
            <v/>
          </cell>
          <cell r="H3040" t="str">
            <v/>
          </cell>
        </row>
        <row r="3041">
          <cell r="A3041" t="str">
            <v/>
          </cell>
          <cell r="B3041" t="str">
            <v/>
          </cell>
          <cell r="C3041" t="str">
            <v/>
          </cell>
          <cell r="D3041" t="str">
            <v/>
          </cell>
          <cell r="E3041" t="str">
            <v/>
          </cell>
          <cell r="F3041" t="str">
            <v/>
          </cell>
          <cell r="G3041" t="str">
            <v/>
          </cell>
          <cell r="H3041" t="str">
            <v/>
          </cell>
        </row>
        <row r="3042">
          <cell r="A3042" t="str">
            <v/>
          </cell>
          <cell r="B3042" t="str">
            <v/>
          </cell>
          <cell r="C3042" t="str">
            <v/>
          </cell>
          <cell r="D3042" t="str">
            <v/>
          </cell>
          <cell r="E3042" t="str">
            <v/>
          </cell>
          <cell r="F3042" t="str">
            <v/>
          </cell>
          <cell r="G3042" t="str">
            <v/>
          </cell>
          <cell r="H3042" t="str">
            <v/>
          </cell>
        </row>
        <row r="3043">
          <cell r="A3043" t="str">
            <v/>
          </cell>
          <cell r="B3043" t="str">
            <v/>
          </cell>
          <cell r="C3043" t="str">
            <v/>
          </cell>
          <cell r="D3043" t="str">
            <v/>
          </cell>
          <cell r="E3043" t="str">
            <v/>
          </cell>
          <cell r="F3043" t="str">
            <v/>
          </cell>
          <cell r="G3043" t="str">
            <v/>
          </cell>
          <cell r="H3043" t="str">
            <v/>
          </cell>
        </row>
        <row r="3044">
          <cell r="A3044" t="str">
            <v/>
          </cell>
          <cell r="B3044" t="str">
            <v/>
          </cell>
          <cell r="C3044" t="str">
            <v/>
          </cell>
          <cell r="D3044" t="str">
            <v/>
          </cell>
          <cell r="E3044" t="str">
            <v/>
          </cell>
          <cell r="F3044" t="str">
            <v/>
          </cell>
          <cell r="G3044" t="str">
            <v/>
          </cell>
          <cell r="H3044" t="str">
            <v/>
          </cell>
        </row>
        <row r="3045">
          <cell r="A3045" t="str">
            <v/>
          </cell>
          <cell r="B3045" t="str">
            <v/>
          </cell>
          <cell r="C3045" t="str">
            <v/>
          </cell>
          <cell r="D3045" t="str">
            <v/>
          </cell>
          <cell r="E3045" t="str">
            <v/>
          </cell>
          <cell r="F3045" t="str">
            <v/>
          </cell>
          <cell r="G3045" t="str">
            <v/>
          </cell>
          <cell r="H3045" t="str">
            <v/>
          </cell>
        </row>
        <row r="3046">
          <cell r="A3046" t="str">
            <v/>
          </cell>
          <cell r="B3046" t="str">
            <v/>
          </cell>
          <cell r="C3046" t="str">
            <v/>
          </cell>
          <cell r="D3046" t="str">
            <v/>
          </cell>
          <cell r="E3046" t="str">
            <v/>
          </cell>
          <cell r="F3046" t="str">
            <v/>
          </cell>
          <cell r="G3046" t="str">
            <v/>
          </cell>
          <cell r="H3046" t="str">
            <v/>
          </cell>
        </row>
        <row r="3047">
          <cell r="A3047" t="str">
            <v/>
          </cell>
          <cell r="B3047" t="str">
            <v/>
          </cell>
          <cell r="C3047" t="str">
            <v/>
          </cell>
          <cell r="D3047" t="str">
            <v/>
          </cell>
          <cell r="E3047" t="str">
            <v/>
          </cell>
          <cell r="F3047" t="str">
            <v/>
          </cell>
          <cell r="G3047" t="str">
            <v/>
          </cell>
          <cell r="H3047" t="str">
            <v/>
          </cell>
        </row>
        <row r="3048">
          <cell r="A3048" t="str">
            <v/>
          </cell>
          <cell r="B3048" t="str">
            <v/>
          </cell>
          <cell r="C3048" t="str">
            <v/>
          </cell>
          <cell r="D3048" t="str">
            <v/>
          </cell>
          <cell r="E3048" t="str">
            <v/>
          </cell>
          <cell r="F3048" t="str">
            <v/>
          </cell>
          <cell r="G3048" t="str">
            <v/>
          </cell>
          <cell r="H3048" t="str">
            <v/>
          </cell>
        </row>
        <row r="3049">
          <cell r="A3049" t="str">
            <v/>
          </cell>
          <cell r="B3049" t="str">
            <v/>
          </cell>
          <cell r="C3049" t="str">
            <v/>
          </cell>
          <cell r="D3049" t="str">
            <v/>
          </cell>
          <cell r="E3049" t="str">
            <v/>
          </cell>
          <cell r="F3049" t="str">
            <v/>
          </cell>
          <cell r="G3049" t="str">
            <v/>
          </cell>
          <cell r="H3049" t="str">
            <v/>
          </cell>
        </row>
        <row r="3050">
          <cell r="A3050" t="str">
            <v/>
          </cell>
          <cell r="B3050" t="str">
            <v/>
          </cell>
          <cell r="C3050" t="str">
            <v/>
          </cell>
          <cell r="D3050" t="str">
            <v/>
          </cell>
          <cell r="E3050" t="str">
            <v/>
          </cell>
          <cell r="F3050" t="str">
            <v/>
          </cell>
          <cell r="G3050" t="str">
            <v/>
          </cell>
          <cell r="H3050" t="str">
            <v/>
          </cell>
        </row>
        <row r="3051">
          <cell r="A3051" t="str">
            <v/>
          </cell>
          <cell r="B3051" t="str">
            <v/>
          </cell>
          <cell r="C3051" t="str">
            <v/>
          </cell>
          <cell r="D3051" t="str">
            <v/>
          </cell>
          <cell r="E3051" t="str">
            <v/>
          </cell>
          <cell r="F3051" t="str">
            <v/>
          </cell>
          <cell r="G3051" t="str">
            <v/>
          </cell>
          <cell r="H3051" t="str">
            <v/>
          </cell>
        </row>
        <row r="3052">
          <cell r="A3052" t="str">
            <v/>
          </cell>
          <cell r="B3052" t="str">
            <v/>
          </cell>
          <cell r="C3052" t="str">
            <v/>
          </cell>
          <cell r="D3052" t="str">
            <v/>
          </cell>
          <cell r="E3052" t="str">
            <v/>
          </cell>
          <cell r="F3052" t="str">
            <v/>
          </cell>
          <cell r="G3052" t="str">
            <v/>
          </cell>
          <cell r="H3052" t="str">
            <v/>
          </cell>
        </row>
        <row r="3053">
          <cell r="A3053" t="str">
            <v/>
          </cell>
          <cell r="B3053" t="str">
            <v/>
          </cell>
          <cell r="C3053" t="str">
            <v/>
          </cell>
          <cell r="D3053" t="str">
            <v/>
          </cell>
          <cell r="E3053" t="str">
            <v/>
          </cell>
          <cell r="F3053" t="str">
            <v/>
          </cell>
          <cell r="G3053" t="str">
            <v/>
          </cell>
          <cell r="H3053" t="str">
            <v/>
          </cell>
        </row>
        <row r="3054">
          <cell r="A3054" t="str">
            <v/>
          </cell>
          <cell r="B3054" t="str">
            <v/>
          </cell>
          <cell r="C3054" t="str">
            <v/>
          </cell>
          <cell r="D3054" t="str">
            <v/>
          </cell>
          <cell r="E3054" t="str">
            <v/>
          </cell>
          <cell r="F3054" t="str">
            <v/>
          </cell>
          <cell r="G3054" t="str">
            <v/>
          </cell>
          <cell r="H3054" t="str">
            <v/>
          </cell>
        </row>
        <row r="3055">
          <cell r="A3055" t="str">
            <v/>
          </cell>
          <cell r="B3055" t="str">
            <v/>
          </cell>
          <cell r="C3055" t="str">
            <v/>
          </cell>
          <cell r="D3055" t="str">
            <v/>
          </cell>
          <cell r="E3055" t="str">
            <v/>
          </cell>
          <cell r="F3055" t="str">
            <v/>
          </cell>
          <cell r="G3055" t="str">
            <v/>
          </cell>
          <cell r="H3055" t="str">
            <v/>
          </cell>
        </row>
        <row r="3056">
          <cell r="A3056" t="str">
            <v/>
          </cell>
          <cell r="B3056" t="str">
            <v/>
          </cell>
          <cell r="C3056" t="str">
            <v/>
          </cell>
          <cell r="D3056" t="str">
            <v/>
          </cell>
          <cell r="E3056" t="str">
            <v/>
          </cell>
          <cell r="F3056" t="str">
            <v/>
          </cell>
          <cell r="G3056" t="str">
            <v/>
          </cell>
          <cell r="H3056" t="str">
            <v/>
          </cell>
        </row>
        <row r="3057">
          <cell r="A3057" t="str">
            <v/>
          </cell>
          <cell r="B3057" t="str">
            <v/>
          </cell>
          <cell r="C3057" t="str">
            <v/>
          </cell>
          <cell r="D3057" t="str">
            <v/>
          </cell>
          <cell r="E3057" t="str">
            <v/>
          </cell>
          <cell r="F3057" t="str">
            <v/>
          </cell>
          <cell r="G3057" t="str">
            <v/>
          </cell>
          <cell r="H3057" t="str">
            <v/>
          </cell>
        </row>
        <row r="3058">
          <cell r="A3058" t="str">
            <v/>
          </cell>
          <cell r="B3058" t="str">
            <v/>
          </cell>
          <cell r="C3058" t="str">
            <v/>
          </cell>
          <cell r="D3058" t="str">
            <v/>
          </cell>
          <cell r="E3058" t="str">
            <v/>
          </cell>
          <cell r="F3058" t="str">
            <v/>
          </cell>
          <cell r="G3058" t="str">
            <v/>
          </cell>
          <cell r="H3058" t="str">
            <v/>
          </cell>
        </row>
        <row r="3059">
          <cell r="A3059" t="str">
            <v/>
          </cell>
          <cell r="B3059" t="str">
            <v/>
          </cell>
          <cell r="C3059" t="str">
            <v/>
          </cell>
          <cell r="D3059" t="str">
            <v/>
          </cell>
          <cell r="E3059" t="str">
            <v/>
          </cell>
          <cell r="F3059" t="str">
            <v/>
          </cell>
          <cell r="G3059" t="str">
            <v/>
          </cell>
          <cell r="H3059" t="str">
            <v/>
          </cell>
        </row>
        <row r="3060">
          <cell r="A3060" t="str">
            <v/>
          </cell>
          <cell r="B3060" t="str">
            <v/>
          </cell>
          <cell r="C3060" t="str">
            <v/>
          </cell>
          <cell r="D3060" t="str">
            <v/>
          </cell>
          <cell r="E3060" t="str">
            <v/>
          </cell>
          <cell r="F3060" t="str">
            <v/>
          </cell>
          <cell r="G3060" t="str">
            <v/>
          </cell>
          <cell r="H3060" t="str">
            <v/>
          </cell>
        </row>
        <row r="3061">
          <cell r="A3061" t="str">
            <v/>
          </cell>
          <cell r="B3061" t="str">
            <v/>
          </cell>
          <cell r="C3061" t="str">
            <v/>
          </cell>
          <cell r="D3061" t="str">
            <v/>
          </cell>
          <cell r="E3061" t="str">
            <v/>
          </cell>
          <cell r="F3061" t="str">
            <v/>
          </cell>
          <cell r="G3061" t="str">
            <v/>
          </cell>
          <cell r="H3061" t="str">
            <v/>
          </cell>
        </row>
        <row r="3062">
          <cell r="A3062" t="str">
            <v/>
          </cell>
          <cell r="B3062" t="str">
            <v/>
          </cell>
          <cell r="C3062" t="str">
            <v/>
          </cell>
          <cell r="D3062" t="str">
            <v/>
          </cell>
          <cell r="E3062" t="str">
            <v/>
          </cell>
          <cell r="F3062" t="str">
            <v/>
          </cell>
          <cell r="G3062" t="str">
            <v/>
          </cell>
          <cell r="H3062" t="str">
            <v/>
          </cell>
        </row>
        <row r="3063">
          <cell r="A3063" t="str">
            <v/>
          </cell>
          <cell r="B3063" t="str">
            <v/>
          </cell>
          <cell r="C3063" t="str">
            <v/>
          </cell>
          <cell r="D3063" t="str">
            <v/>
          </cell>
          <cell r="E3063" t="str">
            <v/>
          </cell>
          <cell r="F3063" t="str">
            <v/>
          </cell>
          <cell r="G3063" t="str">
            <v/>
          </cell>
          <cell r="H3063" t="str">
            <v/>
          </cell>
        </row>
        <row r="3064">
          <cell r="A3064" t="str">
            <v/>
          </cell>
          <cell r="B3064" t="str">
            <v/>
          </cell>
          <cell r="C3064" t="str">
            <v/>
          </cell>
          <cell r="D3064" t="str">
            <v/>
          </cell>
          <cell r="E3064" t="str">
            <v/>
          </cell>
          <cell r="F3064" t="str">
            <v/>
          </cell>
          <cell r="G3064" t="str">
            <v/>
          </cell>
          <cell r="H3064" t="str">
            <v/>
          </cell>
        </row>
        <row r="3065">
          <cell r="A3065" t="str">
            <v/>
          </cell>
          <cell r="B3065" t="str">
            <v/>
          </cell>
          <cell r="C3065" t="str">
            <v/>
          </cell>
          <cell r="D3065" t="str">
            <v/>
          </cell>
          <cell r="E3065" t="str">
            <v/>
          </cell>
          <cell r="F3065" t="str">
            <v/>
          </cell>
          <cell r="G3065" t="str">
            <v/>
          </cell>
          <cell r="H3065" t="str">
            <v/>
          </cell>
        </row>
        <row r="3066">
          <cell r="A3066" t="str">
            <v/>
          </cell>
          <cell r="B3066" t="str">
            <v/>
          </cell>
          <cell r="C3066" t="str">
            <v/>
          </cell>
          <cell r="D3066" t="str">
            <v/>
          </cell>
          <cell r="E3066" t="str">
            <v/>
          </cell>
          <cell r="F3066" t="str">
            <v/>
          </cell>
          <cell r="G3066" t="str">
            <v/>
          </cell>
          <cell r="H3066" t="str">
            <v/>
          </cell>
        </row>
        <row r="3067">
          <cell r="A3067" t="str">
            <v/>
          </cell>
          <cell r="B3067" t="str">
            <v/>
          </cell>
          <cell r="C3067" t="str">
            <v/>
          </cell>
          <cell r="D3067" t="str">
            <v/>
          </cell>
          <cell r="E3067" t="str">
            <v/>
          </cell>
          <cell r="F3067" t="str">
            <v/>
          </cell>
          <cell r="G3067" t="str">
            <v/>
          </cell>
          <cell r="H3067" t="str">
            <v/>
          </cell>
        </row>
        <row r="3068">
          <cell r="A3068" t="str">
            <v/>
          </cell>
          <cell r="B3068" t="str">
            <v/>
          </cell>
          <cell r="C3068" t="str">
            <v/>
          </cell>
          <cell r="D3068" t="str">
            <v/>
          </cell>
          <cell r="E3068" t="str">
            <v/>
          </cell>
          <cell r="F3068" t="str">
            <v/>
          </cell>
          <cell r="G3068" t="str">
            <v/>
          </cell>
          <cell r="H3068" t="str">
            <v/>
          </cell>
        </row>
        <row r="3069">
          <cell r="A3069" t="str">
            <v/>
          </cell>
          <cell r="B3069" t="str">
            <v/>
          </cell>
          <cell r="C3069" t="str">
            <v/>
          </cell>
          <cell r="D3069" t="str">
            <v/>
          </cell>
          <cell r="E3069" t="str">
            <v/>
          </cell>
          <cell r="F3069" t="str">
            <v/>
          </cell>
          <cell r="G3069" t="str">
            <v/>
          </cell>
          <cell r="H3069" t="str">
            <v/>
          </cell>
        </row>
        <row r="3070">
          <cell r="A3070" t="str">
            <v/>
          </cell>
          <cell r="B3070" t="str">
            <v/>
          </cell>
          <cell r="C3070" t="str">
            <v/>
          </cell>
          <cell r="D3070" t="str">
            <v/>
          </cell>
          <cell r="E3070" t="str">
            <v/>
          </cell>
          <cell r="F3070" t="str">
            <v/>
          </cell>
          <cell r="G3070" t="str">
            <v/>
          </cell>
          <cell r="H3070" t="str">
            <v/>
          </cell>
        </row>
        <row r="3071">
          <cell r="A3071" t="str">
            <v/>
          </cell>
          <cell r="B3071" t="str">
            <v/>
          </cell>
          <cell r="C3071" t="str">
            <v/>
          </cell>
          <cell r="D3071" t="str">
            <v/>
          </cell>
          <cell r="E3071" t="str">
            <v/>
          </cell>
          <cell r="F3071" t="str">
            <v/>
          </cell>
          <cell r="G3071" t="str">
            <v/>
          </cell>
          <cell r="H3071" t="str">
            <v/>
          </cell>
        </row>
        <row r="3072">
          <cell r="A3072" t="str">
            <v/>
          </cell>
          <cell r="B3072" t="str">
            <v/>
          </cell>
          <cell r="C3072" t="str">
            <v/>
          </cell>
          <cell r="D3072" t="str">
            <v/>
          </cell>
          <cell r="E3072" t="str">
            <v/>
          </cell>
          <cell r="F3072" t="str">
            <v/>
          </cell>
          <cell r="G3072" t="str">
            <v/>
          </cell>
          <cell r="H3072" t="str">
            <v/>
          </cell>
        </row>
        <row r="3073">
          <cell r="A3073" t="str">
            <v/>
          </cell>
          <cell r="B3073" t="str">
            <v/>
          </cell>
          <cell r="C3073" t="str">
            <v/>
          </cell>
          <cell r="D3073" t="str">
            <v/>
          </cell>
          <cell r="E3073" t="str">
            <v/>
          </cell>
          <cell r="F3073" t="str">
            <v/>
          </cell>
          <cell r="G3073" t="str">
            <v/>
          </cell>
          <cell r="H3073" t="str">
            <v/>
          </cell>
        </row>
        <row r="3074">
          <cell r="A3074" t="str">
            <v/>
          </cell>
          <cell r="B3074" t="str">
            <v/>
          </cell>
          <cell r="C3074" t="str">
            <v/>
          </cell>
          <cell r="D3074" t="str">
            <v/>
          </cell>
          <cell r="E3074" t="str">
            <v/>
          </cell>
          <cell r="F3074" t="str">
            <v/>
          </cell>
          <cell r="G3074" t="str">
            <v/>
          </cell>
          <cell r="H3074" t="str">
            <v/>
          </cell>
        </row>
        <row r="3075">
          <cell r="A3075" t="str">
            <v/>
          </cell>
          <cell r="B3075" t="str">
            <v/>
          </cell>
          <cell r="C3075" t="str">
            <v/>
          </cell>
          <cell r="D3075" t="str">
            <v/>
          </cell>
          <cell r="E3075" t="str">
            <v/>
          </cell>
          <cell r="F3075" t="str">
            <v/>
          </cell>
          <cell r="G3075" t="str">
            <v/>
          </cell>
          <cell r="H3075" t="str">
            <v/>
          </cell>
        </row>
        <row r="3076">
          <cell r="A3076" t="str">
            <v/>
          </cell>
          <cell r="B3076" t="str">
            <v/>
          </cell>
          <cell r="C3076" t="str">
            <v/>
          </cell>
          <cell r="D3076" t="str">
            <v/>
          </cell>
          <cell r="E3076" t="str">
            <v/>
          </cell>
          <cell r="F3076" t="str">
            <v/>
          </cell>
          <cell r="G3076" t="str">
            <v/>
          </cell>
          <cell r="H3076" t="str">
            <v/>
          </cell>
        </row>
        <row r="3077">
          <cell r="A3077" t="str">
            <v/>
          </cell>
          <cell r="B3077" t="str">
            <v/>
          </cell>
          <cell r="C3077" t="str">
            <v/>
          </cell>
          <cell r="D3077" t="str">
            <v/>
          </cell>
          <cell r="E3077" t="str">
            <v/>
          </cell>
          <cell r="F3077" t="str">
            <v/>
          </cell>
          <cell r="G3077" t="str">
            <v/>
          </cell>
          <cell r="H3077" t="str">
            <v/>
          </cell>
        </row>
        <row r="3078">
          <cell r="A3078" t="str">
            <v/>
          </cell>
          <cell r="B3078" t="str">
            <v/>
          </cell>
          <cell r="C3078" t="str">
            <v/>
          </cell>
          <cell r="D3078" t="str">
            <v/>
          </cell>
          <cell r="E3078" t="str">
            <v/>
          </cell>
          <cell r="F3078" t="str">
            <v/>
          </cell>
          <cell r="G3078" t="str">
            <v/>
          </cell>
          <cell r="H3078" t="str">
            <v/>
          </cell>
        </row>
        <row r="3079">
          <cell r="A3079" t="str">
            <v/>
          </cell>
          <cell r="B3079" t="str">
            <v/>
          </cell>
          <cell r="C3079" t="str">
            <v/>
          </cell>
          <cell r="D3079" t="str">
            <v/>
          </cell>
          <cell r="E3079" t="str">
            <v/>
          </cell>
          <cell r="F3079" t="str">
            <v/>
          </cell>
          <cell r="G3079" t="str">
            <v/>
          </cell>
          <cell r="H3079" t="str">
            <v/>
          </cell>
        </row>
        <row r="3080">
          <cell r="A3080" t="str">
            <v/>
          </cell>
          <cell r="B3080" t="str">
            <v/>
          </cell>
          <cell r="C3080" t="str">
            <v/>
          </cell>
          <cell r="D3080" t="str">
            <v/>
          </cell>
          <cell r="E3080" t="str">
            <v/>
          </cell>
          <cell r="F3080" t="str">
            <v/>
          </cell>
          <cell r="G3080" t="str">
            <v/>
          </cell>
          <cell r="H3080" t="str">
            <v/>
          </cell>
        </row>
        <row r="3081">
          <cell r="A3081" t="str">
            <v/>
          </cell>
          <cell r="B3081" t="str">
            <v/>
          </cell>
          <cell r="C3081" t="str">
            <v/>
          </cell>
          <cell r="D3081" t="str">
            <v/>
          </cell>
          <cell r="E3081" t="str">
            <v/>
          </cell>
          <cell r="F3081" t="str">
            <v/>
          </cell>
          <cell r="G3081" t="str">
            <v/>
          </cell>
          <cell r="H3081" t="str">
            <v/>
          </cell>
        </row>
        <row r="3082">
          <cell r="A3082" t="str">
            <v/>
          </cell>
          <cell r="B3082" t="str">
            <v/>
          </cell>
          <cell r="C3082" t="str">
            <v/>
          </cell>
          <cell r="D3082" t="str">
            <v/>
          </cell>
          <cell r="E3082" t="str">
            <v/>
          </cell>
          <cell r="F3082" t="str">
            <v/>
          </cell>
          <cell r="G3082" t="str">
            <v/>
          </cell>
          <cell r="H3082" t="str">
            <v/>
          </cell>
        </row>
        <row r="3083">
          <cell r="A3083" t="str">
            <v/>
          </cell>
          <cell r="B3083" t="str">
            <v/>
          </cell>
          <cell r="C3083" t="str">
            <v/>
          </cell>
          <cell r="D3083" t="str">
            <v/>
          </cell>
          <cell r="E3083" t="str">
            <v/>
          </cell>
          <cell r="F3083" t="str">
            <v/>
          </cell>
          <cell r="G3083" t="str">
            <v/>
          </cell>
          <cell r="H3083" t="str">
            <v/>
          </cell>
        </row>
        <row r="3084">
          <cell r="A3084" t="str">
            <v/>
          </cell>
          <cell r="B3084" t="str">
            <v/>
          </cell>
          <cell r="C3084" t="str">
            <v/>
          </cell>
          <cell r="D3084" t="str">
            <v/>
          </cell>
          <cell r="E3084" t="str">
            <v/>
          </cell>
          <cell r="F3084" t="str">
            <v/>
          </cell>
          <cell r="G3084" t="str">
            <v/>
          </cell>
          <cell r="H3084" t="str">
            <v/>
          </cell>
        </row>
        <row r="3085">
          <cell r="A3085" t="str">
            <v/>
          </cell>
          <cell r="B3085" t="str">
            <v/>
          </cell>
          <cell r="C3085" t="str">
            <v/>
          </cell>
          <cell r="D3085" t="str">
            <v/>
          </cell>
          <cell r="E3085" t="str">
            <v/>
          </cell>
          <cell r="F3085" t="str">
            <v/>
          </cell>
          <cell r="G3085" t="str">
            <v/>
          </cell>
          <cell r="H3085" t="str">
            <v/>
          </cell>
        </row>
        <row r="3086">
          <cell r="A3086" t="str">
            <v/>
          </cell>
          <cell r="B3086" t="str">
            <v/>
          </cell>
          <cell r="C3086" t="str">
            <v/>
          </cell>
          <cell r="D3086" t="str">
            <v/>
          </cell>
          <cell r="E3086" t="str">
            <v/>
          </cell>
          <cell r="F3086" t="str">
            <v/>
          </cell>
          <cell r="G3086" t="str">
            <v/>
          </cell>
          <cell r="H3086" t="str">
            <v/>
          </cell>
        </row>
        <row r="3087">
          <cell r="A3087" t="str">
            <v/>
          </cell>
          <cell r="B3087" t="str">
            <v/>
          </cell>
          <cell r="C3087" t="str">
            <v/>
          </cell>
          <cell r="D3087" t="str">
            <v/>
          </cell>
          <cell r="E3087" t="str">
            <v/>
          </cell>
          <cell r="F3087" t="str">
            <v/>
          </cell>
          <cell r="G3087" t="str">
            <v/>
          </cell>
          <cell r="H3087" t="str">
            <v/>
          </cell>
        </row>
        <row r="3088">
          <cell r="A3088" t="str">
            <v/>
          </cell>
          <cell r="B3088" t="str">
            <v/>
          </cell>
          <cell r="C3088" t="str">
            <v/>
          </cell>
          <cell r="D3088" t="str">
            <v/>
          </cell>
          <cell r="E3088" t="str">
            <v/>
          </cell>
          <cell r="F3088" t="str">
            <v/>
          </cell>
          <cell r="G3088" t="str">
            <v/>
          </cell>
          <cell r="H3088" t="str">
            <v/>
          </cell>
        </row>
        <row r="3089">
          <cell r="A3089" t="str">
            <v/>
          </cell>
          <cell r="B3089" t="str">
            <v/>
          </cell>
          <cell r="C3089" t="str">
            <v/>
          </cell>
          <cell r="D3089" t="str">
            <v/>
          </cell>
          <cell r="E3089" t="str">
            <v/>
          </cell>
          <cell r="F3089" t="str">
            <v/>
          </cell>
          <cell r="G3089" t="str">
            <v/>
          </cell>
          <cell r="H3089" t="str">
            <v/>
          </cell>
        </row>
        <row r="3090">
          <cell r="A3090" t="str">
            <v/>
          </cell>
          <cell r="B3090" t="str">
            <v/>
          </cell>
          <cell r="C3090" t="str">
            <v/>
          </cell>
          <cell r="D3090" t="str">
            <v/>
          </cell>
          <cell r="E3090" t="str">
            <v/>
          </cell>
          <cell r="F3090" t="str">
            <v/>
          </cell>
          <cell r="G3090" t="str">
            <v/>
          </cell>
          <cell r="H3090" t="str">
            <v/>
          </cell>
        </row>
        <row r="3091">
          <cell r="A3091" t="str">
            <v/>
          </cell>
          <cell r="B3091" t="str">
            <v/>
          </cell>
          <cell r="C3091" t="str">
            <v/>
          </cell>
          <cell r="D3091" t="str">
            <v/>
          </cell>
          <cell r="E3091" t="str">
            <v/>
          </cell>
          <cell r="F3091" t="str">
            <v/>
          </cell>
          <cell r="G3091" t="str">
            <v/>
          </cell>
          <cell r="H3091" t="str">
            <v/>
          </cell>
        </row>
        <row r="3092">
          <cell r="A3092" t="str">
            <v/>
          </cell>
          <cell r="B3092" t="str">
            <v/>
          </cell>
          <cell r="C3092" t="str">
            <v/>
          </cell>
          <cell r="D3092" t="str">
            <v/>
          </cell>
          <cell r="E3092" t="str">
            <v/>
          </cell>
          <cell r="F3092" t="str">
            <v/>
          </cell>
          <cell r="G3092" t="str">
            <v/>
          </cell>
          <cell r="H3092" t="str">
            <v/>
          </cell>
        </row>
        <row r="3093">
          <cell r="A3093" t="str">
            <v/>
          </cell>
          <cell r="B3093" t="str">
            <v/>
          </cell>
          <cell r="C3093" t="str">
            <v/>
          </cell>
          <cell r="D3093" t="str">
            <v/>
          </cell>
          <cell r="E3093" t="str">
            <v/>
          </cell>
          <cell r="F3093" t="str">
            <v/>
          </cell>
          <cell r="G3093" t="str">
            <v/>
          </cell>
          <cell r="H3093" t="str">
            <v/>
          </cell>
        </row>
        <row r="3094">
          <cell r="A3094" t="str">
            <v/>
          </cell>
          <cell r="B3094" t="str">
            <v/>
          </cell>
          <cell r="C3094" t="str">
            <v/>
          </cell>
          <cell r="D3094" t="str">
            <v/>
          </cell>
          <cell r="E3094" t="str">
            <v/>
          </cell>
          <cell r="F3094" t="str">
            <v/>
          </cell>
          <cell r="G3094" t="str">
            <v/>
          </cell>
          <cell r="H3094" t="str">
            <v/>
          </cell>
        </row>
        <row r="3095">
          <cell r="A3095" t="str">
            <v/>
          </cell>
          <cell r="B3095" t="str">
            <v/>
          </cell>
          <cell r="C3095" t="str">
            <v/>
          </cell>
          <cell r="D3095" t="str">
            <v/>
          </cell>
          <cell r="E3095" t="str">
            <v/>
          </cell>
          <cell r="F3095" t="str">
            <v/>
          </cell>
          <cell r="G3095" t="str">
            <v/>
          </cell>
          <cell r="H3095" t="str">
            <v/>
          </cell>
        </row>
        <row r="3096">
          <cell r="A3096" t="str">
            <v/>
          </cell>
          <cell r="B3096" t="str">
            <v/>
          </cell>
          <cell r="C3096" t="str">
            <v/>
          </cell>
          <cell r="D3096" t="str">
            <v/>
          </cell>
          <cell r="E3096" t="str">
            <v/>
          </cell>
          <cell r="F3096" t="str">
            <v/>
          </cell>
          <cell r="G3096" t="str">
            <v/>
          </cell>
          <cell r="H3096" t="str">
            <v/>
          </cell>
        </row>
        <row r="3097">
          <cell r="A3097" t="str">
            <v/>
          </cell>
          <cell r="B3097" t="str">
            <v/>
          </cell>
          <cell r="C3097" t="str">
            <v/>
          </cell>
          <cell r="D3097" t="str">
            <v/>
          </cell>
          <cell r="E3097" t="str">
            <v/>
          </cell>
          <cell r="F3097" t="str">
            <v/>
          </cell>
          <cell r="G3097" t="str">
            <v/>
          </cell>
          <cell r="H3097" t="str">
            <v/>
          </cell>
        </row>
        <row r="3098">
          <cell r="A3098" t="str">
            <v/>
          </cell>
          <cell r="B3098" t="str">
            <v/>
          </cell>
          <cell r="C3098" t="str">
            <v/>
          </cell>
          <cell r="D3098" t="str">
            <v/>
          </cell>
          <cell r="E3098" t="str">
            <v/>
          </cell>
          <cell r="F3098" t="str">
            <v/>
          </cell>
          <cell r="G3098" t="str">
            <v/>
          </cell>
          <cell r="H3098" t="str">
            <v/>
          </cell>
        </row>
        <row r="3099">
          <cell r="A3099" t="str">
            <v/>
          </cell>
          <cell r="B3099" t="str">
            <v/>
          </cell>
          <cell r="C3099" t="str">
            <v/>
          </cell>
          <cell r="D3099" t="str">
            <v/>
          </cell>
          <cell r="E3099" t="str">
            <v/>
          </cell>
          <cell r="F3099" t="str">
            <v/>
          </cell>
          <cell r="G3099" t="str">
            <v/>
          </cell>
          <cell r="H3099" t="str">
            <v/>
          </cell>
        </row>
        <row r="3100">
          <cell r="A3100" t="str">
            <v/>
          </cell>
          <cell r="B3100" t="str">
            <v/>
          </cell>
          <cell r="C3100" t="str">
            <v/>
          </cell>
          <cell r="D3100" t="str">
            <v/>
          </cell>
          <cell r="E3100" t="str">
            <v/>
          </cell>
          <cell r="F3100" t="str">
            <v/>
          </cell>
          <cell r="G3100" t="str">
            <v/>
          </cell>
          <cell r="H3100" t="str">
            <v/>
          </cell>
        </row>
        <row r="3101">
          <cell r="A3101" t="str">
            <v/>
          </cell>
          <cell r="B3101" t="str">
            <v/>
          </cell>
          <cell r="C3101" t="str">
            <v/>
          </cell>
          <cell r="D3101" t="str">
            <v/>
          </cell>
          <cell r="E3101" t="str">
            <v/>
          </cell>
          <cell r="F3101" t="str">
            <v/>
          </cell>
          <cell r="G3101" t="str">
            <v/>
          </cell>
          <cell r="H3101" t="str">
            <v/>
          </cell>
        </row>
        <row r="3102">
          <cell r="A3102" t="str">
            <v/>
          </cell>
          <cell r="B3102" t="str">
            <v/>
          </cell>
          <cell r="C3102" t="str">
            <v/>
          </cell>
          <cell r="D3102" t="str">
            <v/>
          </cell>
          <cell r="E3102" t="str">
            <v/>
          </cell>
          <cell r="F3102" t="str">
            <v/>
          </cell>
          <cell r="G3102" t="str">
            <v/>
          </cell>
          <cell r="H3102" t="str">
            <v/>
          </cell>
        </row>
        <row r="3103">
          <cell r="A3103" t="str">
            <v/>
          </cell>
          <cell r="B3103" t="str">
            <v/>
          </cell>
          <cell r="C3103" t="str">
            <v/>
          </cell>
          <cell r="D3103" t="str">
            <v/>
          </cell>
          <cell r="E3103" t="str">
            <v/>
          </cell>
          <cell r="F3103" t="str">
            <v/>
          </cell>
          <cell r="G3103" t="str">
            <v/>
          </cell>
          <cell r="H3103" t="str">
            <v/>
          </cell>
        </row>
        <row r="3104">
          <cell r="A3104" t="str">
            <v/>
          </cell>
          <cell r="B3104" t="str">
            <v/>
          </cell>
          <cell r="C3104" t="str">
            <v/>
          </cell>
          <cell r="D3104" t="str">
            <v/>
          </cell>
          <cell r="E3104" t="str">
            <v/>
          </cell>
          <cell r="F3104" t="str">
            <v/>
          </cell>
          <cell r="G3104" t="str">
            <v/>
          </cell>
          <cell r="H3104" t="str">
            <v/>
          </cell>
        </row>
        <row r="3105">
          <cell r="A3105" t="str">
            <v/>
          </cell>
          <cell r="B3105" t="str">
            <v/>
          </cell>
          <cell r="C3105" t="str">
            <v/>
          </cell>
          <cell r="D3105" t="str">
            <v/>
          </cell>
          <cell r="E3105" t="str">
            <v/>
          </cell>
          <cell r="F3105" t="str">
            <v/>
          </cell>
          <cell r="G3105" t="str">
            <v/>
          </cell>
          <cell r="H3105" t="str">
            <v/>
          </cell>
        </row>
        <row r="3106">
          <cell r="A3106" t="str">
            <v/>
          </cell>
          <cell r="B3106" t="str">
            <v/>
          </cell>
          <cell r="C3106" t="str">
            <v/>
          </cell>
          <cell r="D3106" t="str">
            <v/>
          </cell>
          <cell r="E3106" t="str">
            <v/>
          </cell>
          <cell r="F3106" t="str">
            <v/>
          </cell>
          <cell r="G3106" t="str">
            <v/>
          </cell>
          <cell r="H3106" t="str">
            <v/>
          </cell>
        </row>
        <row r="3107">
          <cell r="A3107" t="str">
            <v/>
          </cell>
          <cell r="B3107" t="str">
            <v/>
          </cell>
          <cell r="C3107" t="str">
            <v/>
          </cell>
          <cell r="D3107" t="str">
            <v/>
          </cell>
          <cell r="E3107" t="str">
            <v/>
          </cell>
          <cell r="F3107" t="str">
            <v/>
          </cell>
          <cell r="G3107" t="str">
            <v/>
          </cell>
          <cell r="H3107" t="str">
            <v/>
          </cell>
        </row>
        <row r="3108">
          <cell r="A3108" t="str">
            <v/>
          </cell>
          <cell r="B3108" t="str">
            <v/>
          </cell>
          <cell r="C3108" t="str">
            <v/>
          </cell>
          <cell r="D3108" t="str">
            <v/>
          </cell>
          <cell r="E3108" t="str">
            <v/>
          </cell>
          <cell r="F3108" t="str">
            <v/>
          </cell>
          <cell r="G3108" t="str">
            <v/>
          </cell>
          <cell r="H3108" t="str">
            <v/>
          </cell>
        </row>
        <row r="3109">
          <cell r="A3109" t="str">
            <v/>
          </cell>
          <cell r="B3109" t="str">
            <v/>
          </cell>
          <cell r="C3109" t="str">
            <v/>
          </cell>
          <cell r="D3109" t="str">
            <v/>
          </cell>
          <cell r="E3109" t="str">
            <v/>
          </cell>
          <cell r="F3109" t="str">
            <v/>
          </cell>
          <cell r="G3109" t="str">
            <v/>
          </cell>
          <cell r="H3109" t="str">
            <v/>
          </cell>
        </row>
        <row r="3110">
          <cell r="A3110" t="str">
            <v/>
          </cell>
          <cell r="B3110" t="str">
            <v/>
          </cell>
          <cell r="C3110" t="str">
            <v/>
          </cell>
          <cell r="D3110" t="str">
            <v/>
          </cell>
          <cell r="E3110" t="str">
            <v/>
          </cell>
          <cell r="F3110" t="str">
            <v/>
          </cell>
          <cell r="G3110" t="str">
            <v/>
          </cell>
          <cell r="H3110" t="str">
            <v/>
          </cell>
        </row>
        <row r="3111">
          <cell r="A3111" t="str">
            <v/>
          </cell>
          <cell r="B3111" t="str">
            <v/>
          </cell>
          <cell r="C3111" t="str">
            <v/>
          </cell>
          <cell r="D3111" t="str">
            <v/>
          </cell>
          <cell r="E3111" t="str">
            <v/>
          </cell>
          <cell r="F3111" t="str">
            <v/>
          </cell>
          <cell r="G3111" t="str">
            <v/>
          </cell>
          <cell r="H3111" t="str">
            <v/>
          </cell>
        </row>
        <row r="3112">
          <cell r="A3112" t="str">
            <v/>
          </cell>
          <cell r="B3112" t="str">
            <v/>
          </cell>
          <cell r="C3112" t="str">
            <v/>
          </cell>
          <cell r="D3112" t="str">
            <v/>
          </cell>
          <cell r="E3112" t="str">
            <v/>
          </cell>
          <cell r="F3112" t="str">
            <v/>
          </cell>
          <cell r="G3112" t="str">
            <v/>
          </cell>
          <cell r="H3112" t="str">
            <v/>
          </cell>
        </row>
        <row r="3113">
          <cell r="A3113" t="str">
            <v/>
          </cell>
          <cell r="B3113" t="str">
            <v/>
          </cell>
          <cell r="C3113" t="str">
            <v/>
          </cell>
          <cell r="D3113" t="str">
            <v/>
          </cell>
          <cell r="E3113" t="str">
            <v/>
          </cell>
          <cell r="F3113" t="str">
            <v/>
          </cell>
          <cell r="G3113" t="str">
            <v/>
          </cell>
          <cell r="H3113" t="str">
            <v/>
          </cell>
        </row>
        <row r="3114">
          <cell r="A3114" t="str">
            <v/>
          </cell>
          <cell r="B3114" t="str">
            <v/>
          </cell>
          <cell r="C3114" t="str">
            <v/>
          </cell>
          <cell r="D3114" t="str">
            <v/>
          </cell>
          <cell r="E3114" t="str">
            <v/>
          </cell>
          <cell r="F3114" t="str">
            <v/>
          </cell>
          <cell r="G3114" t="str">
            <v/>
          </cell>
          <cell r="H3114" t="str">
            <v/>
          </cell>
        </row>
        <row r="3115">
          <cell r="A3115" t="str">
            <v/>
          </cell>
          <cell r="B3115" t="str">
            <v/>
          </cell>
          <cell r="C3115" t="str">
            <v/>
          </cell>
          <cell r="D3115" t="str">
            <v/>
          </cell>
          <cell r="E3115" t="str">
            <v/>
          </cell>
          <cell r="F3115" t="str">
            <v/>
          </cell>
          <cell r="G3115" t="str">
            <v/>
          </cell>
          <cell r="H3115" t="str">
            <v/>
          </cell>
        </row>
        <row r="3116">
          <cell r="A3116" t="str">
            <v/>
          </cell>
          <cell r="B3116" t="str">
            <v/>
          </cell>
          <cell r="C3116" t="str">
            <v/>
          </cell>
          <cell r="D3116" t="str">
            <v/>
          </cell>
          <cell r="E3116" t="str">
            <v/>
          </cell>
          <cell r="F3116" t="str">
            <v/>
          </cell>
          <cell r="G3116" t="str">
            <v/>
          </cell>
          <cell r="H3116" t="str">
            <v/>
          </cell>
        </row>
        <row r="3117">
          <cell r="A3117" t="str">
            <v/>
          </cell>
          <cell r="B3117" t="str">
            <v/>
          </cell>
          <cell r="C3117" t="str">
            <v/>
          </cell>
          <cell r="D3117" t="str">
            <v/>
          </cell>
          <cell r="E3117" t="str">
            <v/>
          </cell>
          <cell r="F3117" t="str">
            <v/>
          </cell>
          <cell r="G3117" t="str">
            <v/>
          </cell>
          <cell r="H3117" t="str">
            <v/>
          </cell>
        </row>
        <row r="3118">
          <cell r="A3118" t="str">
            <v/>
          </cell>
          <cell r="B3118" t="str">
            <v/>
          </cell>
          <cell r="C3118" t="str">
            <v/>
          </cell>
          <cell r="D3118" t="str">
            <v/>
          </cell>
          <cell r="E3118" t="str">
            <v/>
          </cell>
          <cell r="F3118" t="str">
            <v/>
          </cell>
          <cell r="G3118" t="str">
            <v/>
          </cell>
          <cell r="H3118" t="str">
            <v/>
          </cell>
        </row>
        <row r="3119">
          <cell r="A3119" t="str">
            <v/>
          </cell>
          <cell r="B3119" t="str">
            <v/>
          </cell>
          <cell r="C3119" t="str">
            <v/>
          </cell>
          <cell r="D3119" t="str">
            <v/>
          </cell>
          <cell r="E3119" t="str">
            <v/>
          </cell>
          <cell r="F3119" t="str">
            <v/>
          </cell>
          <cell r="G3119" t="str">
            <v/>
          </cell>
          <cell r="H3119" t="str">
            <v/>
          </cell>
        </row>
        <row r="3120">
          <cell r="A3120" t="str">
            <v/>
          </cell>
          <cell r="B3120" t="str">
            <v/>
          </cell>
          <cell r="C3120" t="str">
            <v/>
          </cell>
          <cell r="D3120" t="str">
            <v/>
          </cell>
          <cell r="E3120" t="str">
            <v/>
          </cell>
          <cell r="F3120" t="str">
            <v/>
          </cell>
          <cell r="G3120" t="str">
            <v/>
          </cell>
          <cell r="H3120" t="str">
            <v/>
          </cell>
        </row>
        <row r="3121">
          <cell r="A3121" t="str">
            <v/>
          </cell>
          <cell r="B3121" t="str">
            <v/>
          </cell>
          <cell r="C3121" t="str">
            <v/>
          </cell>
          <cell r="D3121" t="str">
            <v/>
          </cell>
          <cell r="E3121" t="str">
            <v/>
          </cell>
          <cell r="F3121" t="str">
            <v/>
          </cell>
          <cell r="G3121" t="str">
            <v/>
          </cell>
          <cell r="H3121" t="str">
            <v/>
          </cell>
        </row>
        <row r="3122">
          <cell r="A3122" t="str">
            <v/>
          </cell>
          <cell r="B3122" t="str">
            <v/>
          </cell>
          <cell r="C3122" t="str">
            <v/>
          </cell>
          <cell r="D3122" t="str">
            <v/>
          </cell>
          <cell r="E3122" t="str">
            <v/>
          </cell>
          <cell r="F3122" t="str">
            <v/>
          </cell>
          <cell r="G3122" t="str">
            <v/>
          </cell>
          <cell r="H3122" t="str">
            <v/>
          </cell>
        </row>
        <row r="3123">
          <cell r="A3123" t="str">
            <v/>
          </cell>
          <cell r="B3123" t="str">
            <v/>
          </cell>
          <cell r="C3123" t="str">
            <v/>
          </cell>
          <cell r="D3123" t="str">
            <v/>
          </cell>
          <cell r="E3123" t="str">
            <v/>
          </cell>
          <cell r="F3123" t="str">
            <v/>
          </cell>
          <cell r="G3123" t="str">
            <v/>
          </cell>
          <cell r="H3123" t="str">
            <v/>
          </cell>
        </row>
        <row r="3124">
          <cell r="A3124" t="str">
            <v/>
          </cell>
          <cell r="B3124" t="str">
            <v/>
          </cell>
          <cell r="C3124" t="str">
            <v/>
          </cell>
          <cell r="D3124" t="str">
            <v/>
          </cell>
          <cell r="E3124" t="str">
            <v/>
          </cell>
          <cell r="F3124" t="str">
            <v/>
          </cell>
          <cell r="G3124" t="str">
            <v/>
          </cell>
          <cell r="H3124" t="str">
            <v/>
          </cell>
        </row>
        <row r="3125">
          <cell r="A3125" t="str">
            <v/>
          </cell>
          <cell r="B3125" t="str">
            <v/>
          </cell>
          <cell r="C3125" t="str">
            <v/>
          </cell>
          <cell r="D3125" t="str">
            <v/>
          </cell>
          <cell r="E3125" t="str">
            <v/>
          </cell>
          <cell r="F3125" t="str">
            <v/>
          </cell>
          <cell r="G3125" t="str">
            <v/>
          </cell>
          <cell r="H3125" t="str">
            <v/>
          </cell>
        </row>
        <row r="3126">
          <cell r="A3126" t="str">
            <v/>
          </cell>
          <cell r="B3126" t="str">
            <v/>
          </cell>
          <cell r="C3126" t="str">
            <v/>
          </cell>
          <cell r="D3126" t="str">
            <v/>
          </cell>
          <cell r="E3126" t="str">
            <v/>
          </cell>
          <cell r="F3126" t="str">
            <v/>
          </cell>
          <cell r="G3126" t="str">
            <v/>
          </cell>
          <cell r="H3126" t="str">
            <v/>
          </cell>
        </row>
        <row r="3127">
          <cell r="A3127" t="str">
            <v/>
          </cell>
          <cell r="B3127" t="str">
            <v/>
          </cell>
          <cell r="C3127" t="str">
            <v/>
          </cell>
          <cell r="D3127" t="str">
            <v/>
          </cell>
          <cell r="E3127" t="str">
            <v/>
          </cell>
          <cell r="F3127" t="str">
            <v/>
          </cell>
          <cell r="G3127" t="str">
            <v/>
          </cell>
          <cell r="H3127" t="str">
            <v/>
          </cell>
        </row>
        <row r="3128">
          <cell r="A3128" t="str">
            <v/>
          </cell>
          <cell r="B3128" t="str">
            <v/>
          </cell>
          <cell r="C3128" t="str">
            <v/>
          </cell>
          <cell r="D3128" t="str">
            <v/>
          </cell>
          <cell r="E3128" t="str">
            <v/>
          </cell>
          <cell r="F3128" t="str">
            <v/>
          </cell>
          <cell r="G3128" t="str">
            <v/>
          </cell>
          <cell r="H3128" t="str">
            <v/>
          </cell>
        </row>
        <row r="3129">
          <cell r="A3129" t="str">
            <v/>
          </cell>
          <cell r="B3129" t="str">
            <v/>
          </cell>
          <cell r="C3129" t="str">
            <v/>
          </cell>
          <cell r="D3129" t="str">
            <v/>
          </cell>
          <cell r="E3129" t="str">
            <v/>
          </cell>
          <cell r="F3129" t="str">
            <v/>
          </cell>
          <cell r="G3129" t="str">
            <v/>
          </cell>
          <cell r="H3129" t="str">
            <v/>
          </cell>
        </row>
        <row r="3130">
          <cell r="A3130" t="str">
            <v/>
          </cell>
          <cell r="B3130" t="str">
            <v/>
          </cell>
          <cell r="C3130" t="str">
            <v/>
          </cell>
          <cell r="D3130" t="str">
            <v/>
          </cell>
          <cell r="E3130" t="str">
            <v/>
          </cell>
          <cell r="F3130" t="str">
            <v/>
          </cell>
          <cell r="G3130" t="str">
            <v/>
          </cell>
          <cell r="H3130" t="str">
            <v/>
          </cell>
        </row>
        <row r="3131">
          <cell r="A3131" t="str">
            <v/>
          </cell>
          <cell r="B3131" t="str">
            <v/>
          </cell>
          <cell r="C3131" t="str">
            <v/>
          </cell>
          <cell r="D3131" t="str">
            <v/>
          </cell>
          <cell r="E3131" t="str">
            <v/>
          </cell>
          <cell r="F3131" t="str">
            <v/>
          </cell>
          <cell r="G3131" t="str">
            <v/>
          </cell>
          <cell r="H3131" t="str">
            <v/>
          </cell>
        </row>
        <row r="3132">
          <cell r="A3132" t="str">
            <v/>
          </cell>
          <cell r="B3132" t="str">
            <v/>
          </cell>
          <cell r="C3132" t="str">
            <v/>
          </cell>
          <cell r="D3132" t="str">
            <v/>
          </cell>
          <cell r="E3132" t="str">
            <v/>
          </cell>
          <cell r="F3132" t="str">
            <v/>
          </cell>
          <cell r="G3132" t="str">
            <v/>
          </cell>
          <cell r="H3132" t="str">
            <v/>
          </cell>
        </row>
        <row r="3133">
          <cell r="A3133" t="str">
            <v/>
          </cell>
          <cell r="B3133" t="str">
            <v/>
          </cell>
          <cell r="C3133" t="str">
            <v/>
          </cell>
          <cell r="D3133" t="str">
            <v/>
          </cell>
          <cell r="E3133" t="str">
            <v/>
          </cell>
          <cell r="F3133" t="str">
            <v/>
          </cell>
          <cell r="G3133" t="str">
            <v/>
          </cell>
          <cell r="H3133" t="str">
            <v/>
          </cell>
        </row>
        <row r="3134">
          <cell r="A3134" t="str">
            <v/>
          </cell>
          <cell r="B3134" t="str">
            <v/>
          </cell>
          <cell r="C3134" t="str">
            <v/>
          </cell>
          <cell r="D3134" t="str">
            <v/>
          </cell>
          <cell r="E3134" t="str">
            <v/>
          </cell>
          <cell r="F3134" t="str">
            <v/>
          </cell>
          <cell r="G3134" t="str">
            <v/>
          </cell>
          <cell r="H3134" t="str">
            <v/>
          </cell>
        </row>
        <row r="3135">
          <cell r="A3135" t="str">
            <v/>
          </cell>
          <cell r="B3135" t="str">
            <v/>
          </cell>
          <cell r="C3135" t="str">
            <v/>
          </cell>
          <cell r="D3135" t="str">
            <v/>
          </cell>
          <cell r="E3135" t="str">
            <v/>
          </cell>
          <cell r="F3135" t="str">
            <v/>
          </cell>
          <cell r="G3135" t="str">
            <v/>
          </cell>
          <cell r="H3135" t="str">
            <v/>
          </cell>
        </row>
        <row r="3136">
          <cell r="A3136" t="str">
            <v/>
          </cell>
          <cell r="B3136" t="str">
            <v/>
          </cell>
          <cell r="C3136" t="str">
            <v/>
          </cell>
          <cell r="D3136" t="str">
            <v/>
          </cell>
          <cell r="E3136" t="str">
            <v/>
          </cell>
          <cell r="F3136" t="str">
            <v/>
          </cell>
          <cell r="G3136" t="str">
            <v/>
          </cell>
          <cell r="H3136" t="str">
            <v/>
          </cell>
        </row>
        <row r="3137">
          <cell r="A3137" t="str">
            <v/>
          </cell>
          <cell r="B3137" t="str">
            <v/>
          </cell>
          <cell r="C3137" t="str">
            <v/>
          </cell>
          <cell r="D3137" t="str">
            <v/>
          </cell>
          <cell r="E3137" t="str">
            <v/>
          </cell>
          <cell r="F3137" t="str">
            <v/>
          </cell>
          <cell r="G3137" t="str">
            <v/>
          </cell>
          <cell r="H3137" t="str">
            <v/>
          </cell>
        </row>
        <row r="3138">
          <cell r="A3138" t="str">
            <v/>
          </cell>
          <cell r="B3138" t="str">
            <v/>
          </cell>
          <cell r="C3138" t="str">
            <v/>
          </cell>
          <cell r="D3138" t="str">
            <v/>
          </cell>
          <cell r="E3138" t="str">
            <v/>
          </cell>
          <cell r="F3138" t="str">
            <v/>
          </cell>
          <cell r="G3138" t="str">
            <v/>
          </cell>
          <cell r="H3138" t="str">
            <v/>
          </cell>
        </row>
        <row r="3139">
          <cell r="A3139" t="str">
            <v/>
          </cell>
          <cell r="B3139" t="str">
            <v/>
          </cell>
          <cell r="C3139" t="str">
            <v/>
          </cell>
          <cell r="D3139" t="str">
            <v/>
          </cell>
          <cell r="E3139" t="str">
            <v/>
          </cell>
          <cell r="F3139" t="str">
            <v/>
          </cell>
          <cell r="G3139" t="str">
            <v/>
          </cell>
          <cell r="H3139" t="str">
            <v/>
          </cell>
        </row>
        <row r="3140">
          <cell r="A3140" t="str">
            <v/>
          </cell>
          <cell r="B3140" t="str">
            <v/>
          </cell>
          <cell r="C3140" t="str">
            <v/>
          </cell>
          <cell r="D3140" t="str">
            <v/>
          </cell>
          <cell r="E3140" t="str">
            <v/>
          </cell>
          <cell r="F3140" t="str">
            <v/>
          </cell>
          <cell r="G3140" t="str">
            <v/>
          </cell>
          <cell r="H3140" t="str">
            <v/>
          </cell>
        </row>
        <row r="3141">
          <cell r="A3141" t="str">
            <v/>
          </cell>
          <cell r="B3141" t="str">
            <v/>
          </cell>
          <cell r="C3141" t="str">
            <v/>
          </cell>
          <cell r="D3141" t="str">
            <v/>
          </cell>
          <cell r="E3141" t="str">
            <v/>
          </cell>
          <cell r="F3141" t="str">
            <v/>
          </cell>
          <cell r="G3141" t="str">
            <v/>
          </cell>
          <cell r="H3141" t="str">
            <v/>
          </cell>
        </row>
        <row r="3142">
          <cell r="A3142" t="str">
            <v/>
          </cell>
          <cell r="B3142" t="str">
            <v/>
          </cell>
          <cell r="C3142" t="str">
            <v/>
          </cell>
          <cell r="D3142" t="str">
            <v/>
          </cell>
          <cell r="E3142" t="str">
            <v/>
          </cell>
          <cell r="F3142" t="str">
            <v/>
          </cell>
          <cell r="G3142" t="str">
            <v/>
          </cell>
          <cell r="H3142" t="str">
            <v/>
          </cell>
        </row>
        <row r="3143">
          <cell r="A3143" t="str">
            <v/>
          </cell>
          <cell r="B3143" t="str">
            <v/>
          </cell>
          <cell r="C3143" t="str">
            <v/>
          </cell>
          <cell r="D3143" t="str">
            <v/>
          </cell>
          <cell r="E3143" t="str">
            <v/>
          </cell>
          <cell r="F3143" t="str">
            <v/>
          </cell>
          <cell r="G3143" t="str">
            <v/>
          </cell>
          <cell r="H3143" t="str">
            <v/>
          </cell>
        </row>
        <row r="3144">
          <cell r="A3144" t="str">
            <v/>
          </cell>
          <cell r="B3144" t="str">
            <v/>
          </cell>
          <cell r="C3144" t="str">
            <v/>
          </cell>
          <cell r="D3144" t="str">
            <v/>
          </cell>
          <cell r="E3144" t="str">
            <v/>
          </cell>
          <cell r="F3144" t="str">
            <v/>
          </cell>
          <cell r="G3144" t="str">
            <v/>
          </cell>
          <cell r="H3144" t="str">
            <v/>
          </cell>
        </row>
        <row r="3145">
          <cell r="A3145" t="str">
            <v/>
          </cell>
          <cell r="B3145" t="str">
            <v/>
          </cell>
          <cell r="C3145" t="str">
            <v/>
          </cell>
          <cell r="D3145" t="str">
            <v/>
          </cell>
          <cell r="E3145" t="str">
            <v/>
          </cell>
          <cell r="F3145" t="str">
            <v/>
          </cell>
          <cell r="G3145" t="str">
            <v/>
          </cell>
          <cell r="H3145" t="str">
            <v/>
          </cell>
        </row>
        <row r="3146">
          <cell r="A3146" t="str">
            <v/>
          </cell>
          <cell r="B3146" t="str">
            <v/>
          </cell>
          <cell r="C3146" t="str">
            <v/>
          </cell>
          <cell r="D3146" t="str">
            <v/>
          </cell>
          <cell r="E3146" t="str">
            <v/>
          </cell>
          <cell r="F3146" t="str">
            <v/>
          </cell>
          <cell r="G3146" t="str">
            <v/>
          </cell>
          <cell r="H3146" t="str">
            <v/>
          </cell>
        </row>
        <row r="3147">
          <cell r="A3147" t="str">
            <v/>
          </cell>
          <cell r="B3147" t="str">
            <v/>
          </cell>
          <cell r="C3147" t="str">
            <v/>
          </cell>
          <cell r="D3147" t="str">
            <v/>
          </cell>
          <cell r="E3147" t="str">
            <v/>
          </cell>
          <cell r="F3147" t="str">
            <v/>
          </cell>
          <cell r="G3147" t="str">
            <v/>
          </cell>
          <cell r="H3147" t="str">
            <v/>
          </cell>
        </row>
        <row r="3148">
          <cell r="A3148" t="str">
            <v/>
          </cell>
          <cell r="B3148" t="str">
            <v/>
          </cell>
          <cell r="C3148" t="str">
            <v/>
          </cell>
          <cell r="D3148" t="str">
            <v/>
          </cell>
          <cell r="E3148" t="str">
            <v/>
          </cell>
          <cell r="F3148" t="str">
            <v/>
          </cell>
          <cell r="G3148" t="str">
            <v/>
          </cell>
          <cell r="H3148" t="str">
            <v/>
          </cell>
        </row>
        <row r="3149">
          <cell r="A3149" t="str">
            <v/>
          </cell>
          <cell r="B3149" t="str">
            <v/>
          </cell>
          <cell r="C3149" t="str">
            <v/>
          </cell>
          <cell r="D3149" t="str">
            <v/>
          </cell>
          <cell r="E3149" t="str">
            <v/>
          </cell>
          <cell r="F3149" t="str">
            <v/>
          </cell>
          <cell r="G3149" t="str">
            <v/>
          </cell>
          <cell r="H3149" t="str">
            <v/>
          </cell>
        </row>
        <row r="3150">
          <cell r="A3150" t="str">
            <v/>
          </cell>
          <cell r="B3150" t="str">
            <v/>
          </cell>
          <cell r="C3150" t="str">
            <v/>
          </cell>
          <cell r="D3150" t="str">
            <v/>
          </cell>
          <cell r="E3150" t="str">
            <v/>
          </cell>
          <cell r="F3150" t="str">
            <v/>
          </cell>
          <cell r="G3150" t="str">
            <v/>
          </cell>
          <cell r="H3150" t="str">
            <v/>
          </cell>
        </row>
        <row r="3151">
          <cell r="A3151" t="str">
            <v/>
          </cell>
          <cell r="B3151" t="str">
            <v/>
          </cell>
          <cell r="C3151" t="str">
            <v/>
          </cell>
          <cell r="D3151" t="str">
            <v/>
          </cell>
          <cell r="E3151" t="str">
            <v/>
          </cell>
          <cell r="F3151" t="str">
            <v/>
          </cell>
          <cell r="G3151" t="str">
            <v/>
          </cell>
          <cell r="H3151" t="str">
            <v/>
          </cell>
        </row>
        <row r="3152">
          <cell r="A3152" t="str">
            <v/>
          </cell>
          <cell r="B3152" t="str">
            <v/>
          </cell>
          <cell r="C3152" t="str">
            <v/>
          </cell>
          <cell r="D3152" t="str">
            <v/>
          </cell>
          <cell r="E3152" t="str">
            <v/>
          </cell>
          <cell r="F3152" t="str">
            <v/>
          </cell>
          <cell r="G3152" t="str">
            <v/>
          </cell>
          <cell r="H3152" t="str">
            <v/>
          </cell>
        </row>
        <row r="3153">
          <cell r="A3153" t="str">
            <v/>
          </cell>
          <cell r="B3153" t="str">
            <v/>
          </cell>
          <cell r="C3153" t="str">
            <v/>
          </cell>
          <cell r="D3153" t="str">
            <v/>
          </cell>
          <cell r="E3153" t="str">
            <v/>
          </cell>
          <cell r="F3153" t="str">
            <v/>
          </cell>
          <cell r="G3153" t="str">
            <v/>
          </cell>
          <cell r="H3153" t="str">
            <v/>
          </cell>
        </row>
        <row r="3154">
          <cell r="A3154" t="str">
            <v/>
          </cell>
          <cell r="B3154" t="str">
            <v/>
          </cell>
          <cell r="C3154" t="str">
            <v/>
          </cell>
          <cell r="D3154" t="str">
            <v/>
          </cell>
          <cell r="E3154" t="str">
            <v/>
          </cell>
          <cell r="F3154" t="str">
            <v/>
          </cell>
          <cell r="G3154" t="str">
            <v/>
          </cell>
          <cell r="H3154" t="str">
            <v/>
          </cell>
        </row>
        <row r="3155">
          <cell r="A3155" t="str">
            <v/>
          </cell>
          <cell r="B3155" t="str">
            <v/>
          </cell>
          <cell r="C3155" t="str">
            <v/>
          </cell>
          <cell r="D3155" t="str">
            <v/>
          </cell>
          <cell r="E3155" t="str">
            <v/>
          </cell>
          <cell r="F3155" t="str">
            <v/>
          </cell>
          <cell r="G3155" t="str">
            <v/>
          </cell>
          <cell r="H3155" t="str">
            <v/>
          </cell>
        </row>
        <row r="3156">
          <cell r="A3156" t="str">
            <v/>
          </cell>
          <cell r="B3156" t="str">
            <v/>
          </cell>
          <cell r="C3156" t="str">
            <v/>
          </cell>
          <cell r="D3156" t="str">
            <v/>
          </cell>
          <cell r="E3156" t="str">
            <v/>
          </cell>
          <cell r="F3156" t="str">
            <v/>
          </cell>
          <cell r="G3156" t="str">
            <v/>
          </cell>
          <cell r="H3156" t="str">
            <v/>
          </cell>
        </row>
        <row r="3157">
          <cell r="A3157" t="str">
            <v/>
          </cell>
          <cell r="B3157" t="str">
            <v/>
          </cell>
          <cell r="C3157" t="str">
            <v/>
          </cell>
          <cell r="D3157" t="str">
            <v/>
          </cell>
          <cell r="E3157" t="str">
            <v/>
          </cell>
          <cell r="F3157" t="str">
            <v/>
          </cell>
          <cell r="G3157" t="str">
            <v/>
          </cell>
          <cell r="H3157" t="str">
            <v/>
          </cell>
        </row>
        <row r="3158">
          <cell r="A3158" t="str">
            <v/>
          </cell>
          <cell r="B3158" t="str">
            <v/>
          </cell>
          <cell r="C3158" t="str">
            <v/>
          </cell>
          <cell r="D3158" t="str">
            <v/>
          </cell>
          <cell r="E3158" t="str">
            <v/>
          </cell>
          <cell r="F3158" t="str">
            <v/>
          </cell>
          <cell r="G3158" t="str">
            <v/>
          </cell>
          <cell r="H3158" t="str">
            <v/>
          </cell>
        </row>
        <row r="3159">
          <cell r="A3159" t="str">
            <v/>
          </cell>
          <cell r="B3159" t="str">
            <v/>
          </cell>
          <cell r="C3159" t="str">
            <v/>
          </cell>
          <cell r="D3159" t="str">
            <v/>
          </cell>
          <cell r="E3159" t="str">
            <v/>
          </cell>
          <cell r="F3159" t="str">
            <v/>
          </cell>
          <cell r="G3159" t="str">
            <v/>
          </cell>
          <cell r="H3159" t="str">
            <v/>
          </cell>
        </row>
        <row r="3160">
          <cell r="A3160" t="str">
            <v/>
          </cell>
          <cell r="B3160" t="str">
            <v/>
          </cell>
          <cell r="C3160" t="str">
            <v/>
          </cell>
          <cell r="D3160" t="str">
            <v/>
          </cell>
          <cell r="E3160" t="str">
            <v/>
          </cell>
          <cell r="F3160" t="str">
            <v/>
          </cell>
          <cell r="G3160" t="str">
            <v/>
          </cell>
          <cell r="H3160" t="str">
            <v/>
          </cell>
        </row>
        <row r="3161">
          <cell r="A3161" t="str">
            <v/>
          </cell>
          <cell r="B3161" t="str">
            <v/>
          </cell>
          <cell r="C3161" t="str">
            <v/>
          </cell>
          <cell r="D3161" t="str">
            <v/>
          </cell>
          <cell r="E3161" t="str">
            <v/>
          </cell>
          <cell r="F3161" t="str">
            <v/>
          </cell>
          <cell r="G3161" t="str">
            <v/>
          </cell>
          <cell r="H3161" t="str">
            <v/>
          </cell>
        </row>
        <row r="3162">
          <cell r="A3162" t="str">
            <v/>
          </cell>
          <cell r="B3162" t="str">
            <v/>
          </cell>
          <cell r="C3162" t="str">
            <v/>
          </cell>
          <cell r="D3162" t="str">
            <v/>
          </cell>
          <cell r="E3162" t="str">
            <v/>
          </cell>
          <cell r="F3162" t="str">
            <v/>
          </cell>
          <cell r="G3162" t="str">
            <v/>
          </cell>
          <cell r="H3162" t="str">
            <v/>
          </cell>
        </row>
        <row r="3163">
          <cell r="A3163" t="str">
            <v/>
          </cell>
          <cell r="B3163" t="str">
            <v/>
          </cell>
          <cell r="C3163" t="str">
            <v/>
          </cell>
          <cell r="D3163" t="str">
            <v/>
          </cell>
          <cell r="E3163" t="str">
            <v/>
          </cell>
          <cell r="F3163" t="str">
            <v/>
          </cell>
          <cell r="G3163" t="str">
            <v/>
          </cell>
          <cell r="H3163" t="str">
            <v/>
          </cell>
        </row>
        <row r="3164">
          <cell r="A3164" t="str">
            <v/>
          </cell>
          <cell r="B3164" t="str">
            <v/>
          </cell>
          <cell r="C3164" t="str">
            <v/>
          </cell>
          <cell r="D3164" t="str">
            <v/>
          </cell>
          <cell r="E3164" t="str">
            <v/>
          </cell>
          <cell r="F3164" t="str">
            <v/>
          </cell>
          <cell r="G3164" t="str">
            <v/>
          </cell>
          <cell r="H3164" t="str">
            <v/>
          </cell>
        </row>
        <row r="3165">
          <cell r="A3165" t="str">
            <v/>
          </cell>
          <cell r="B3165" t="str">
            <v/>
          </cell>
          <cell r="C3165" t="str">
            <v/>
          </cell>
          <cell r="D3165" t="str">
            <v/>
          </cell>
          <cell r="E3165" t="str">
            <v/>
          </cell>
          <cell r="F3165" t="str">
            <v/>
          </cell>
          <cell r="G3165" t="str">
            <v/>
          </cell>
          <cell r="H3165" t="str">
            <v/>
          </cell>
        </row>
        <row r="3166">
          <cell r="A3166" t="str">
            <v/>
          </cell>
          <cell r="B3166" t="str">
            <v/>
          </cell>
          <cell r="C3166" t="str">
            <v/>
          </cell>
          <cell r="D3166" t="str">
            <v/>
          </cell>
          <cell r="E3166" t="str">
            <v/>
          </cell>
          <cell r="F3166" t="str">
            <v/>
          </cell>
          <cell r="G3166" t="str">
            <v/>
          </cell>
          <cell r="H3166" t="str">
            <v/>
          </cell>
        </row>
        <row r="3167">
          <cell r="A3167" t="str">
            <v/>
          </cell>
          <cell r="B3167" t="str">
            <v/>
          </cell>
          <cell r="C3167" t="str">
            <v/>
          </cell>
          <cell r="D3167" t="str">
            <v/>
          </cell>
          <cell r="E3167" t="str">
            <v/>
          </cell>
          <cell r="F3167" t="str">
            <v/>
          </cell>
          <cell r="G3167" t="str">
            <v/>
          </cell>
          <cell r="H3167" t="str">
            <v/>
          </cell>
        </row>
        <row r="3168">
          <cell r="A3168" t="str">
            <v/>
          </cell>
          <cell r="B3168" t="str">
            <v/>
          </cell>
          <cell r="C3168" t="str">
            <v/>
          </cell>
          <cell r="D3168" t="str">
            <v/>
          </cell>
          <cell r="E3168" t="str">
            <v/>
          </cell>
          <cell r="F3168" t="str">
            <v/>
          </cell>
          <cell r="G3168" t="str">
            <v/>
          </cell>
          <cell r="H3168" t="str">
            <v/>
          </cell>
        </row>
        <row r="3169">
          <cell r="A3169" t="str">
            <v/>
          </cell>
          <cell r="B3169" t="str">
            <v/>
          </cell>
          <cell r="C3169" t="str">
            <v/>
          </cell>
          <cell r="D3169" t="str">
            <v/>
          </cell>
          <cell r="E3169" t="str">
            <v/>
          </cell>
          <cell r="F3169" t="str">
            <v/>
          </cell>
          <cell r="G3169" t="str">
            <v/>
          </cell>
          <cell r="H3169" t="str">
            <v/>
          </cell>
        </row>
        <row r="3170">
          <cell r="A3170" t="str">
            <v/>
          </cell>
          <cell r="B3170" t="str">
            <v/>
          </cell>
          <cell r="C3170" t="str">
            <v/>
          </cell>
          <cell r="D3170" t="str">
            <v/>
          </cell>
          <cell r="E3170" t="str">
            <v/>
          </cell>
          <cell r="F3170" t="str">
            <v/>
          </cell>
          <cell r="G3170" t="str">
            <v/>
          </cell>
          <cell r="H3170" t="str">
            <v/>
          </cell>
        </row>
        <row r="3171">
          <cell r="A3171" t="str">
            <v/>
          </cell>
          <cell r="B3171" t="str">
            <v/>
          </cell>
          <cell r="C3171" t="str">
            <v/>
          </cell>
          <cell r="D3171" t="str">
            <v/>
          </cell>
          <cell r="E3171" t="str">
            <v/>
          </cell>
          <cell r="F3171" t="str">
            <v/>
          </cell>
          <cell r="G3171" t="str">
            <v/>
          </cell>
          <cell r="H3171" t="str">
            <v/>
          </cell>
        </row>
        <row r="3172">
          <cell r="A3172" t="str">
            <v/>
          </cell>
          <cell r="B3172" t="str">
            <v/>
          </cell>
          <cell r="C3172" t="str">
            <v/>
          </cell>
          <cell r="D3172" t="str">
            <v/>
          </cell>
          <cell r="E3172" t="str">
            <v/>
          </cell>
          <cell r="F3172" t="str">
            <v/>
          </cell>
          <cell r="G3172" t="str">
            <v/>
          </cell>
          <cell r="H3172" t="str">
            <v/>
          </cell>
        </row>
        <row r="3173">
          <cell r="A3173" t="str">
            <v/>
          </cell>
          <cell r="B3173" t="str">
            <v/>
          </cell>
          <cell r="C3173" t="str">
            <v/>
          </cell>
          <cell r="D3173" t="str">
            <v/>
          </cell>
          <cell r="E3173" t="str">
            <v/>
          </cell>
          <cell r="F3173" t="str">
            <v/>
          </cell>
          <cell r="G3173" t="str">
            <v/>
          </cell>
          <cell r="H3173" t="str">
            <v/>
          </cell>
        </row>
        <row r="3174">
          <cell r="A3174" t="str">
            <v/>
          </cell>
          <cell r="B3174" t="str">
            <v/>
          </cell>
          <cell r="C3174" t="str">
            <v/>
          </cell>
          <cell r="D3174" t="str">
            <v/>
          </cell>
          <cell r="E3174" t="str">
            <v/>
          </cell>
          <cell r="F3174" t="str">
            <v/>
          </cell>
          <cell r="G3174" t="str">
            <v/>
          </cell>
          <cell r="H3174" t="str">
            <v/>
          </cell>
        </row>
        <row r="3175">
          <cell r="A3175" t="str">
            <v/>
          </cell>
          <cell r="B3175" t="str">
            <v/>
          </cell>
          <cell r="C3175" t="str">
            <v/>
          </cell>
          <cell r="D3175" t="str">
            <v/>
          </cell>
          <cell r="E3175" t="str">
            <v/>
          </cell>
          <cell r="F3175" t="str">
            <v/>
          </cell>
          <cell r="G3175" t="str">
            <v/>
          </cell>
          <cell r="H3175" t="str">
            <v/>
          </cell>
        </row>
        <row r="3176">
          <cell r="A3176" t="str">
            <v/>
          </cell>
          <cell r="B3176" t="str">
            <v/>
          </cell>
          <cell r="C3176" t="str">
            <v/>
          </cell>
          <cell r="D3176" t="str">
            <v/>
          </cell>
          <cell r="E3176" t="str">
            <v/>
          </cell>
          <cell r="F3176" t="str">
            <v/>
          </cell>
          <cell r="G3176" t="str">
            <v/>
          </cell>
          <cell r="H3176" t="str">
            <v/>
          </cell>
        </row>
        <row r="3177">
          <cell r="A3177" t="str">
            <v/>
          </cell>
          <cell r="B3177" t="str">
            <v/>
          </cell>
          <cell r="C3177" t="str">
            <v/>
          </cell>
          <cell r="D3177" t="str">
            <v/>
          </cell>
          <cell r="E3177" t="str">
            <v/>
          </cell>
          <cell r="F3177" t="str">
            <v/>
          </cell>
          <cell r="G3177" t="str">
            <v/>
          </cell>
          <cell r="H3177" t="str">
            <v/>
          </cell>
        </row>
        <row r="3178">
          <cell r="A3178" t="str">
            <v/>
          </cell>
          <cell r="B3178" t="str">
            <v/>
          </cell>
          <cell r="C3178" t="str">
            <v/>
          </cell>
          <cell r="D3178" t="str">
            <v/>
          </cell>
          <cell r="E3178" t="str">
            <v/>
          </cell>
          <cell r="F3178" t="str">
            <v/>
          </cell>
          <cell r="G3178" t="str">
            <v/>
          </cell>
          <cell r="H3178" t="str">
            <v/>
          </cell>
        </row>
        <row r="3179">
          <cell r="A3179" t="str">
            <v/>
          </cell>
          <cell r="B3179" t="str">
            <v/>
          </cell>
          <cell r="C3179" t="str">
            <v/>
          </cell>
          <cell r="D3179" t="str">
            <v/>
          </cell>
          <cell r="E3179" t="str">
            <v/>
          </cell>
          <cell r="F3179" t="str">
            <v/>
          </cell>
          <cell r="G3179" t="str">
            <v/>
          </cell>
          <cell r="H3179" t="str">
            <v/>
          </cell>
        </row>
        <row r="3180">
          <cell r="A3180" t="str">
            <v/>
          </cell>
          <cell r="B3180" t="str">
            <v/>
          </cell>
          <cell r="C3180" t="str">
            <v/>
          </cell>
          <cell r="D3180" t="str">
            <v/>
          </cell>
          <cell r="E3180" t="str">
            <v/>
          </cell>
          <cell r="F3180" t="str">
            <v/>
          </cell>
          <cell r="G3180" t="str">
            <v/>
          </cell>
          <cell r="H3180" t="str">
            <v/>
          </cell>
        </row>
        <row r="3181">
          <cell r="A3181" t="str">
            <v/>
          </cell>
          <cell r="B3181" t="str">
            <v/>
          </cell>
          <cell r="C3181" t="str">
            <v/>
          </cell>
          <cell r="D3181" t="str">
            <v/>
          </cell>
          <cell r="E3181" t="str">
            <v/>
          </cell>
          <cell r="F3181" t="str">
            <v/>
          </cell>
          <cell r="G3181" t="str">
            <v/>
          </cell>
          <cell r="H3181" t="str">
            <v/>
          </cell>
        </row>
        <row r="3182">
          <cell r="A3182" t="str">
            <v/>
          </cell>
          <cell r="B3182" t="str">
            <v/>
          </cell>
          <cell r="C3182" t="str">
            <v/>
          </cell>
          <cell r="D3182" t="str">
            <v/>
          </cell>
          <cell r="E3182" t="str">
            <v/>
          </cell>
          <cell r="F3182" t="str">
            <v/>
          </cell>
          <cell r="G3182" t="str">
            <v/>
          </cell>
          <cell r="H3182" t="str">
            <v/>
          </cell>
        </row>
        <row r="3183">
          <cell r="A3183" t="str">
            <v/>
          </cell>
          <cell r="B3183" t="str">
            <v/>
          </cell>
          <cell r="C3183" t="str">
            <v/>
          </cell>
          <cell r="D3183" t="str">
            <v/>
          </cell>
          <cell r="E3183" t="str">
            <v/>
          </cell>
          <cell r="F3183" t="str">
            <v/>
          </cell>
          <cell r="G3183" t="str">
            <v/>
          </cell>
          <cell r="H3183" t="str">
            <v/>
          </cell>
        </row>
        <row r="3184">
          <cell r="A3184" t="str">
            <v/>
          </cell>
          <cell r="B3184" t="str">
            <v/>
          </cell>
          <cell r="C3184" t="str">
            <v/>
          </cell>
          <cell r="D3184" t="str">
            <v/>
          </cell>
          <cell r="E3184" t="str">
            <v/>
          </cell>
          <cell r="F3184" t="str">
            <v/>
          </cell>
          <cell r="G3184" t="str">
            <v/>
          </cell>
          <cell r="H3184" t="str">
            <v/>
          </cell>
        </row>
        <row r="3185">
          <cell r="A3185" t="str">
            <v/>
          </cell>
          <cell r="B3185" t="str">
            <v/>
          </cell>
          <cell r="C3185" t="str">
            <v/>
          </cell>
          <cell r="D3185" t="str">
            <v/>
          </cell>
          <cell r="E3185" t="str">
            <v/>
          </cell>
          <cell r="F3185" t="str">
            <v/>
          </cell>
          <cell r="G3185" t="str">
            <v/>
          </cell>
          <cell r="H3185" t="str">
            <v/>
          </cell>
        </row>
        <row r="3186">
          <cell r="A3186" t="str">
            <v/>
          </cell>
          <cell r="B3186" t="str">
            <v/>
          </cell>
          <cell r="C3186" t="str">
            <v/>
          </cell>
          <cell r="D3186" t="str">
            <v/>
          </cell>
          <cell r="E3186" t="str">
            <v/>
          </cell>
          <cell r="F3186" t="str">
            <v/>
          </cell>
          <cell r="G3186" t="str">
            <v/>
          </cell>
          <cell r="H3186" t="str">
            <v/>
          </cell>
        </row>
        <row r="3187">
          <cell r="A3187" t="str">
            <v/>
          </cell>
          <cell r="B3187" t="str">
            <v/>
          </cell>
          <cell r="C3187" t="str">
            <v/>
          </cell>
          <cell r="D3187" t="str">
            <v/>
          </cell>
          <cell r="E3187" t="str">
            <v/>
          </cell>
          <cell r="F3187" t="str">
            <v/>
          </cell>
          <cell r="G3187" t="str">
            <v/>
          </cell>
          <cell r="H3187" t="str">
            <v/>
          </cell>
        </row>
        <row r="3188">
          <cell r="A3188" t="str">
            <v/>
          </cell>
          <cell r="B3188" t="str">
            <v/>
          </cell>
          <cell r="C3188" t="str">
            <v/>
          </cell>
          <cell r="D3188" t="str">
            <v/>
          </cell>
          <cell r="E3188" t="str">
            <v/>
          </cell>
          <cell r="F3188" t="str">
            <v/>
          </cell>
          <cell r="G3188" t="str">
            <v/>
          </cell>
          <cell r="H3188" t="str">
            <v/>
          </cell>
        </row>
        <row r="3189">
          <cell r="A3189" t="str">
            <v/>
          </cell>
          <cell r="B3189" t="str">
            <v/>
          </cell>
          <cell r="C3189" t="str">
            <v/>
          </cell>
          <cell r="D3189" t="str">
            <v/>
          </cell>
          <cell r="E3189" t="str">
            <v/>
          </cell>
          <cell r="F3189" t="str">
            <v/>
          </cell>
          <cell r="G3189" t="str">
            <v/>
          </cell>
          <cell r="H3189" t="str">
            <v/>
          </cell>
        </row>
        <row r="3190">
          <cell r="A3190" t="str">
            <v/>
          </cell>
          <cell r="B3190" t="str">
            <v/>
          </cell>
          <cell r="C3190" t="str">
            <v/>
          </cell>
          <cell r="D3190" t="str">
            <v/>
          </cell>
          <cell r="E3190" t="str">
            <v/>
          </cell>
          <cell r="F3190" t="str">
            <v/>
          </cell>
          <cell r="G3190" t="str">
            <v/>
          </cell>
          <cell r="H3190" t="str">
            <v/>
          </cell>
        </row>
        <row r="3191">
          <cell r="A3191" t="str">
            <v/>
          </cell>
          <cell r="B3191" t="str">
            <v/>
          </cell>
          <cell r="C3191" t="str">
            <v/>
          </cell>
          <cell r="D3191" t="str">
            <v/>
          </cell>
          <cell r="E3191" t="str">
            <v/>
          </cell>
          <cell r="F3191" t="str">
            <v/>
          </cell>
          <cell r="G3191" t="str">
            <v/>
          </cell>
          <cell r="H3191" t="str">
            <v/>
          </cell>
        </row>
        <row r="3192">
          <cell r="A3192" t="str">
            <v/>
          </cell>
          <cell r="B3192" t="str">
            <v/>
          </cell>
          <cell r="C3192" t="str">
            <v/>
          </cell>
          <cell r="D3192" t="str">
            <v/>
          </cell>
          <cell r="E3192" t="str">
            <v/>
          </cell>
          <cell r="F3192" t="str">
            <v/>
          </cell>
          <cell r="G3192" t="str">
            <v/>
          </cell>
          <cell r="H3192" t="str">
            <v/>
          </cell>
        </row>
        <row r="3193">
          <cell r="A3193" t="str">
            <v/>
          </cell>
          <cell r="B3193" t="str">
            <v/>
          </cell>
          <cell r="C3193" t="str">
            <v/>
          </cell>
          <cell r="D3193" t="str">
            <v/>
          </cell>
          <cell r="E3193" t="str">
            <v/>
          </cell>
          <cell r="F3193" t="str">
            <v/>
          </cell>
          <cell r="G3193" t="str">
            <v/>
          </cell>
          <cell r="H3193" t="str">
            <v/>
          </cell>
        </row>
        <row r="3194">
          <cell r="A3194" t="str">
            <v/>
          </cell>
          <cell r="B3194" t="str">
            <v/>
          </cell>
          <cell r="C3194" t="str">
            <v/>
          </cell>
          <cell r="D3194" t="str">
            <v/>
          </cell>
          <cell r="E3194" t="str">
            <v/>
          </cell>
          <cell r="F3194" t="str">
            <v/>
          </cell>
          <cell r="G3194" t="str">
            <v/>
          </cell>
          <cell r="H3194" t="str">
            <v/>
          </cell>
        </row>
        <row r="3195">
          <cell r="A3195" t="str">
            <v/>
          </cell>
          <cell r="B3195" t="str">
            <v/>
          </cell>
          <cell r="C3195" t="str">
            <v/>
          </cell>
          <cell r="D3195" t="str">
            <v/>
          </cell>
          <cell r="E3195" t="str">
            <v/>
          </cell>
          <cell r="F3195" t="str">
            <v/>
          </cell>
          <cell r="G3195" t="str">
            <v/>
          </cell>
          <cell r="H3195" t="str">
            <v/>
          </cell>
        </row>
        <row r="3196">
          <cell r="A3196" t="str">
            <v/>
          </cell>
          <cell r="B3196" t="str">
            <v/>
          </cell>
          <cell r="C3196" t="str">
            <v/>
          </cell>
          <cell r="D3196" t="str">
            <v/>
          </cell>
          <cell r="E3196" t="str">
            <v/>
          </cell>
          <cell r="F3196" t="str">
            <v/>
          </cell>
          <cell r="G3196" t="str">
            <v/>
          </cell>
          <cell r="H3196" t="str">
            <v/>
          </cell>
        </row>
        <row r="3197">
          <cell r="A3197" t="str">
            <v/>
          </cell>
          <cell r="B3197" t="str">
            <v/>
          </cell>
          <cell r="C3197" t="str">
            <v/>
          </cell>
          <cell r="D3197" t="str">
            <v/>
          </cell>
          <cell r="E3197" t="str">
            <v/>
          </cell>
          <cell r="F3197" t="str">
            <v/>
          </cell>
          <cell r="G3197" t="str">
            <v/>
          </cell>
          <cell r="H3197" t="str">
            <v/>
          </cell>
        </row>
        <row r="3198">
          <cell r="A3198" t="str">
            <v/>
          </cell>
          <cell r="B3198" t="str">
            <v/>
          </cell>
          <cell r="C3198" t="str">
            <v/>
          </cell>
          <cell r="D3198" t="str">
            <v/>
          </cell>
          <cell r="E3198" t="str">
            <v/>
          </cell>
          <cell r="F3198" t="str">
            <v/>
          </cell>
          <cell r="G3198" t="str">
            <v/>
          </cell>
          <cell r="H3198" t="str">
            <v/>
          </cell>
        </row>
        <row r="3199">
          <cell r="A3199" t="str">
            <v/>
          </cell>
          <cell r="B3199" t="str">
            <v/>
          </cell>
          <cell r="C3199" t="str">
            <v/>
          </cell>
          <cell r="D3199" t="str">
            <v/>
          </cell>
          <cell r="E3199" t="str">
            <v/>
          </cell>
          <cell r="F3199" t="str">
            <v/>
          </cell>
          <cell r="G3199" t="str">
            <v/>
          </cell>
          <cell r="H3199" t="str">
            <v/>
          </cell>
        </row>
        <row r="3200">
          <cell r="A3200" t="str">
            <v/>
          </cell>
          <cell r="B3200" t="str">
            <v/>
          </cell>
          <cell r="C3200" t="str">
            <v/>
          </cell>
          <cell r="D3200" t="str">
            <v/>
          </cell>
          <cell r="E3200" t="str">
            <v/>
          </cell>
          <cell r="F3200" t="str">
            <v/>
          </cell>
          <cell r="G3200" t="str">
            <v/>
          </cell>
          <cell r="H3200" t="str">
            <v/>
          </cell>
        </row>
        <row r="3201">
          <cell r="A3201" t="str">
            <v/>
          </cell>
          <cell r="B3201" t="str">
            <v/>
          </cell>
          <cell r="C3201" t="str">
            <v/>
          </cell>
          <cell r="D3201" t="str">
            <v/>
          </cell>
          <cell r="E3201" t="str">
            <v/>
          </cell>
          <cell r="F3201" t="str">
            <v/>
          </cell>
          <cell r="G3201" t="str">
            <v/>
          </cell>
          <cell r="H3201" t="str">
            <v/>
          </cell>
        </row>
        <row r="3202">
          <cell r="A3202" t="str">
            <v/>
          </cell>
          <cell r="B3202" t="str">
            <v/>
          </cell>
          <cell r="C3202" t="str">
            <v/>
          </cell>
          <cell r="D3202" t="str">
            <v/>
          </cell>
          <cell r="E3202" t="str">
            <v/>
          </cell>
          <cell r="F3202" t="str">
            <v/>
          </cell>
          <cell r="G3202" t="str">
            <v/>
          </cell>
          <cell r="H3202" t="str">
            <v/>
          </cell>
        </row>
        <row r="3203">
          <cell r="A3203" t="str">
            <v/>
          </cell>
          <cell r="B3203" t="str">
            <v/>
          </cell>
          <cell r="C3203" t="str">
            <v/>
          </cell>
          <cell r="D3203" t="str">
            <v/>
          </cell>
          <cell r="E3203" t="str">
            <v/>
          </cell>
          <cell r="F3203" t="str">
            <v/>
          </cell>
          <cell r="G3203" t="str">
            <v/>
          </cell>
          <cell r="H3203" t="str">
            <v/>
          </cell>
        </row>
        <row r="3204">
          <cell r="A3204" t="str">
            <v/>
          </cell>
          <cell r="B3204" t="str">
            <v/>
          </cell>
          <cell r="C3204" t="str">
            <v/>
          </cell>
          <cell r="D3204" t="str">
            <v/>
          </cell>
          <cell r="E3204" t="str">
            <v/>
          </cell>
          <cell r="F3204" t="str">
            <v/>
          </cell>
          <cell r="G3204" t="str">
            <v/>
          </cell>
          <cell r="H3204" t="str">
            <v/>
          </cell>
        </row>
        <row r="3205">
          <cell r="A3205" t="str">
            <v/>
          </cell>
          <cell r="B3205" t="str">
            <v/>
          </cell>
          <cell r="C3205" t="str">
            <v/>
          </cell>
          <cell r="D3205" t="str">
            <v/>
          </cell>
          <cell r="E3205" t="str">
            <v/>
          </cell>
          <cell r="F3205" t="str">
            <v/>
          </cell>
          <cell r="G3205" t="str">
            <v/>
          </cell>
          <cell r="H3205" t="str">
            <v/>
          </cell>
        </row>
        <row r="3206">
          <cell r="A3206" t="str">
            <v/>
          </cell>
          <cell r="B3206" t="str">
            <v/>
          </cell>
          <cell r="C3206" t="str">
            <v/>
          </cell>
          <cell r="D3206" t="str">
            <v/>
          </cell>
          <cell r="E3206" t="str">
            <v/>
          </cell>
          <cell r="F3206" t="str">
            <v/>
          </cell>
          <cell r="G3206" t="str">
            <v/>
          </cell>
          <cell r="H3206" t="str">
            <v/>
          </cell>
        </row>
        <row r="3207">
          <cell r="A3207" t="str">
            <v/>
          </cell>
          <cell r="B3207" t="str">
            <v/>
          </cell>
          <cell r="C3207" t="str">
            <v/>
          </cell>
          <cell r="D3207" t="str">
            <v/>
          </cell>
          <cell r="E3207" t="str">
            <v/>
          </cell>
          <cell r="F3207" t="str">
            <v/>
          </cell>
          <cell r="G3207" t="str">
            <v/>
          </cell>
          <cell r="H3207" t="str">
            <v/>
          </cell>
        </row>
        <row r="3208">
          <cell r="A3208" t="str">
            <v/>
          </cell>
          <cell r="B3208" t="str">
            <v/>
          </cell>
          <cell r="C3208" t="str">
            <v/>
          </cell>
          <cell r="D3208" t="str">
            <v/>
          </cell>
          <cell r="E3208" t="str">
            <v/>
          </cell>
          <cell r="F3208" t="str">
            <v/>
          </cell>
          <cell r="G3208" t="str">
            <v/>
          </cell>
          <cell r="H3208" t="str">
            <v/>
          </cell>
        </row>
        <row r="3209">
          <cell r="A3209" t="str">
            <v/>
          </cell>
          <cell r="B3209" t="str">
            <v/>
          </cell>
          <cell r="C3209" t="str">
            <v/>
          </cell>
          <cell r="D3209" t="str">
            <v/>
          </cell>
          <cell r="E3209" t="str">
            <v/>
          </cell>
          <cell r="F3209" t="str">
            <v/>
          </cell>
          <cell r="G3209" t="str">
            <v/>
          </cell>
          <cell r="H3209" t="str">
            <v/>
          </cell>
        </row>
        <row r="3210">
          <cell r="A3210" t="str">
            <v/>
          </cell>
          <cell r="B3210" t="str">
            <v/>
          </cell>
          <cell r="C3210" t="str">
            <v/>
          </cell>
          <cell r="D3210" t="str">
            <v/>
          </cell>
          <cell r="E3210" t="str">
            <v/>
          </cell>
          <cell r="F3210" t="str">
            <v/>
          </cell>
          <cell r="G3210" t="str">
            <v/>
          </cell>
          <cell r="H3210" t="str">
            <v/>
          </cell>
        </row>
        <row r="3211">
          <cell r="A3211" t="str">
            <v/>
          </cell>
          <cell r="B3211" t="str">
            <v/>
          </cell>
          <cell r="C3211" t="str">
            <v/>
          </cell>
          <cell r="D3211" t="str">
            <v/>
          </cell>
          <cell r="E3211" t="str">
            <v/>
          </cell>
          <cell r="F3211" t="str">
            <v/>
          </cell>
          <cell r="G3211" t="str">
            <v/>
          </cell>
          <cell r="H3211" t="str">
            <v/>
          </cell>
        </row>
        <row r="3212">
          <cell r="A3212" t="str">
            <v/>
          </cell>
          <cell r="B3212" t="str">
            <v/>
          </cell>
          <cell r="C3212" t="str">
            <v/>
          </cell>
          <cell r="D3212" t="str">
            <v/>
          </cell>
          <cell r="E3212" t="str">
            <v/>
          </cell>
          <cell r="F3212" t="str">
            <v/>
          </cell>
          <cell r="G3212" t="str">
            <v/>
          </cell>
          <cell r="H3212" t="str">
            <v/>
          </cell>
        </row>
        <row r="3213">
          <cell r="A3213" t="str">
            <v/>
          </cell>
          <cell r="B3213" t="str">
            <v/>
          </cell>
          <cell r="C3213" t="str">
            <v/>
          </cell>
          <cell r="D3213" t="str">
            <v/>
          </cell>
          <cell r="E3213" t="str">
            <v/>
          </cell>
          <cell r="F3213" t="str">
            <v/>
          </cell>
          <cell r="G3213" t="str">
            <v/>
          </cell>
          <cell r="H3213" t="str">
            <v/>
          </cell>
        </row>
        <row r="3214">
          <cell r="A3214" t="str">
            <v/>
          </cell>
          <cell r="B3214" t="str">
            <v/>
          </cell>
          <cell r="C3214" t="str">
            <v/>
          </cell>
          <cell r="D3214" t="str">
            <v/>
          </cell>
          <cell r="E3214" t="str">
            <v/>
          </cell>
          <cell r="F3214" t="str">
            <v/>
          </cell>
          <cell r="G3214" t="str">
            <v/>
          </cell>
          <cell r="H3214" t="str">
            <v/>
          </cell>
        </row>
        <row r="3215">
          <cell r="A3215" t="str">
            <v/>
          </cell>
          <cell r="B3215" t="str">
            <v/>
          </cell>
          <cell r="C3215" t="str">
            <v/>
          </cell>
          <cell r="D3215" t="str">
            <v/>
          </cell>
          <cell r="E3215" t="str">
            <v/>
          </cell>
          <cell r="F3215" t="str">
            <v/>
          </cell>
          <cell r="G3215" t="str">
            <v/>
          </cell>
          <cell r="H3215" t="str">
            <v/>
          </cell>
        </row>
        <row r="3216">
          <cell r="A3216" t="str">
            <v/>
          </cell>
          <cell r="B3216" t="str">
            <v/>
          </cell>
          <cell r="C3216" t="str">
            <v/>
          </cell>
          <cell r="D3216" t="str">
            <v/>
          </cell>
          <cell r="E3216" t="str">
            <v/>
          </cell>
          <cell r="F3216" t="str">
            <v/>
          </cell>
          <cell r="G3216" t="str">
            <v/>
          </cell>
          <cell r="H3216" t="str">
            <v/>
          </cell>
        </row>
        <row r="3217">
          <cell r="A3217" t="str">
            <v/>
          </cell>
          <cell r="B3217" t="str">
            <v/>
          </cell>
          <cell r="C3217" t="str">
            <v/>
          </cell>
          <cell r="D3217" t="str">
            <v/>
          </cell>
          <cell r="E3217" t="str">
            <v/>
          </cell>
          <cell r="F3217" t="str">
            <v/>
          </cell>
          <cell r="G3217" t="str">
            <v/>
          </cell>
          <cell r="H3217" t="str">
            <v/>
          </cell>
        </row>
        <row r="3218">
          <cell r="A3218" t="str">
            <v/>
          </cell>
          <cell r="B3218" t="str">
            <v/>
          </cell>
          <cell r="C3218" t="str">
            <v/>
          </cell>
          <cell r="D3218" t="str">
            <v/>
          </cell>
          <cell r="E3218" t="str">
            <v/>
          </cell>
          <cell r="F3218" t="str">
            <v/>
          </cell>
          <cell r="G3218" t="str">
            <v/>
          </cell>
          <cell r="H3218" t="str">
            <v/>
          </cell>
        </row>
        <row r="3219">
          <cell r="A3219" t="str">
            <v/>
          </cell>
          <cell r="B3219" t="str">
            <v/>
          </cell>
          <cell r="C3219" t="str">
            <v/>
          </cell>
          <cell r="D3219" t="str">
            <v/>
          </cell>
          <cell r="E3219" t="str">
            <v/>
          </cell>
          <cell r="F3219" t="str">
            <v/>
          </cell>
          <cell r="G3219" t="str">
            <v/>
          </cell>
          <cell r="H3219" t="str">
            <v/>
          </cell>
        </row>
        <row r="3220">
          <cell r="A3220" t="str">
            <v/>
          </cell>
          <cell r="B3220" t="str">
            <v/>
          </cell>
          <cell r="C3220" t="str">
            <v/>
          </cell>
          <cell r="D3220" t="str">
            <v/>
          </cell>
          <cell r="E3220" t="str">
            <v/>
          </cell>
          <cell r="F3220" t="str">
            <v/>
          </cell>
          <cell r="G3220" t="str">
            <v/>
          </cell>
          <cell r="H3220" t="str">
            <v/>
          </cell>
        </row>
        <row r="3221">
          <cell r="A3221" t="str">
            <v/>
          </cell>
          <cell r="B3221" t="str">
            <v/>
          </cell>
          <cell r="C3221" t="str">
            <v/>
          </cell>
          <cell r="D3221" t="str">
            <v/>
          </cell>
          <cell r="E3221" t="str">
            <v/>
          </cell>
          <cell r="F3221" t="str">
            <v/>
          </cell>
          <cell r="G3221" t="str">
            <v/>
          </cell>
          <cell r="H3221" t="str">
            <v/>
          </cell>
        </row>
        <row r="3222">
          <cell r="A3222" t="str">
            <v/>
          </cell>
          <cell r="B3222" t="str">
            <v/>
          </cell>
          <cell r="C3222" t="str">
            <v/>
          </cell>
          <cell r="D3222" t="str">
            <v/>
          </cell>
          <cell r="E3222" t="str">
            <v/>
          </cell>
          <cell r="F3222" t="str">
            <v/>
          </cell>
          <cell r="G3222" t="str">
            <v/>
          </cell>
          <cell r="H3222" t="str">
            <v/>
          </cell>
        </row>
        <row r="3223">
          <cell r="A3223" t="str">
            <v/>
          </cell>
          <cell r="B3223" t="str">
            <v/>
          </cell>
          <cell r="C3223" t="str">
            <v/>
          </cell>
          <cell r="D3223" t="str">
            <v/>
          </cell>
          <cell r="E3223" t="str">
            <v/>
          </cell>
          <cell r="F3223" t="str">
            <v/>
          </cell>
          <cell r="G3223" t="str">
            <v/>
          </cell>
          <cell r="H3223" t="str">
            <v/>
          </cell>
        </row>
        <row r="3224">
          <cell r="A3224" t="str">
            <v/>
          </cell>
          <cell r="B3224" t="str">
            <v/>
          </cell>
          <cell r="C3224" t="str">
            <v/>
          </cell>
          <cell r="D3224" t="str">
            <v/>
          </cell>
          <cell r="E3224" t="str">
            <v/>
          </cell>
          <cell r="F3224" t="str">
            <v/>
          </cell>
          <cell r="G3224" t="str">
            <v/>
          </cell>
          <cell r="H3224" t="str">
            <v/>
          </cell>
        </row>
        <row r="3225">
          <cell r="A3225" t="str">
            <v/>
          </cell>
          <cell r="B3225" t="str">
            <v/>
          </cell>
          <cell r="C3225" t="str">
            <v/>
          </cell>
          <cell r="D3225" t="str">
            <v/>
          </cell>
          <cell r="E3225" t="str">
            <v/>
          </cell>
          <cell r="F3225" t="str">
            <v/>
          </cell>
          <cell r="G3225" t="str">
            <v/>
          </cell>
          <cell r="H3225" t="str">
            <v/>
          </cell>
        </row>
        <row r="3226">
          <cell r="A3226" t="str">
            <v/>
          </cell>
          <cell r="B3226" t="str">
            <v/>
          </cell>
          <cell r="C3226" t="str">
            <v/>
          </cell>
          <cell r="D3226" t="str">
            <v/>
          </cell>
          <cell r="E3226" t="str">
            <v/>
          </cell>
          <cell r="F3226" t="str">
            <v/>
          </cell>
          <cell r="G3226" t="str">
            <v/>
          </cell>
          <cell r="H3226" t="str">
            <v/>
          </cell>
        </row>
        <row r="3227">
          <cell r="A3227" t="str">
            <v/>
          </cell>
          <cell r="B3227" t="str">
            <v/>
          </cell>
          <cell r="C3227" t="str">
            <v/>
          </cell>
          <cell r="D3227" t="str">
            <v/>
          </cell>
          <cell r="E3227" t="str">
            <v/>
          </cell>
          <cell r="F3227" t="str">
            <v/>
          </cell>
          <cell r="G3227" t="str">
            <v/>
          </cell>
          <cell r="H3227" t="str">
            <v/>
          </cell>
        </row>
        <row r="3228">
          <cell r="A3228" t="str">
            <v/>
          </cell>
          <cell r="B3228" t="str">
            <v/>
          </cell>
          <cell r="C3228" t="str">
            <v/>
          </cell>
          <cell r="D3228" t="str">
            <v/>
          </cell>
          <cell r="E3228" t="str">
            <v/>
          </cell>
          <cell r="F3228" t="str">
            <v/>
          </cell>
          <cell r="G3228" t="str">
            <v/>
          </cell>
          <cell r="H3228" t="str">
            <v/>
          </cell>
        </row>
        <row r="3229">
          <cell r="A3229" t="str">
            <v/>
          </cell>
          <cell r="B3229" t="str">
            <v/>
          </cell>
          <cell r="C3229" t="str">
            <v/>
          </cell>
          <cell r="D3229" t="str">
            <v/>
          </cell>
          <cell r="E3229" t="str">
            <v/>
          </cell>
          <cell r="F3229" t="str">
            <v/>
          </cell>
          <cell r="G3229" t="str">
            <v/>
          </cell>
          <cell r="H3229" t="str">
            <v/>
          </cell>
        </row>
        <row r="3230">
          <cell r="A3230" t="str">
            <v/>
          </cell>
          <cell r="B3230" t="str">
            <v/>
          </cell>
          <cell r="C3230" t="str">
            <v/>
          </cell>
          <cell r="D3230" t="str">
            <v/>
          </cell>
          <cell r="E3230" t="str">
            <v/>
          </cell>
          <cell r="F3230" t="str">
            <v/>
          </cell>
          <cell r="G3230" t="str">
            <v/>
          </cell>
          <cell r="H3230" t="str">
            <v/>
          </cell>
        </row>
        <row r="3231">
          <cell r="A3231" t="str">
            <v/>
          </cell>
          <cell r="B3231" t="str">
            <v/>
          </cell>
          <cell r="C3231" t="str">
            <v/>
          </cell>
          <cell r="D3231" t="str">
            <v/>
          </cell>
          <cell r="E3231" t="str">
            <v/>
          </cell>
          <cell r="F3231" t="str">
            <v/>
          </cell>
          <cell r="G3231" t="str">
            <v/>
          </cell>
          <cell r="H3231" t="str">
            <v/>
          </cell>
        </row>
        <row r="3232">
          <cell r="A3232" t="str">
            <v/>
          </cell>
          <cell r="B3232" t="str">
            <v/>
          </cell>
          <cell r="C3232" t="str">
            <v/>
          </cell>
          <cell r="D3232" t="str">
            <v/>
          </cell>
          <cell r="E3232" t="str">
            <v/>
          </cell>
          <cell r="F3232" t="str">
            <v/>
          </cell>
          <cell r="G3232" t="str">
            <v/>
          </cell>
          <cell r="H3232" t="str">
            <v/>
          </cell>
        </row>
        <row r="3233">
          <cell r="A3233" t="str">
            <v/>
          </cell>
          <cell r="B3233" t="str">
            <v/>
          </cell>
          <cell r="C3233" t="str">
            <v/>
          </cell>
          <cell r="D3233" t="str">
            <v/>
          </cell>
          <cell r="E3233" t="str">
            <v/>
          </cell>
          <cell r="F3233" t="str">
            <v/>
          </cell>
          <cell r="G3233" t="str">
            <v/>
          </cell>
          <cell r="H3233" t="str">
            <v/>
          </cell>
        </row>
        <row r="3234">
          <cell r="A3234" t="str">
            <v/>
          </cell>
          <cell r="B3234" t="str">
            <v/>
          </cell>
          <cell r="C3234" t="str">
            <v/>
          </cell>
          <cell r="D3234" t="str">
            <v/>
          </cell>
          <cell r="E3234" t="str">
            <v/>
          </cell>
          <cell r="F3234" t="str">
            <v/>
          </cell>
          <cell r="G3234" t="str">
            <v/>
          </cell>
          <cell r="H3234" t="str">
            <v/>
          </cell>
        </row>
        <row r="3235">
          <cell r="A3235" t="str">
            <v/>
          </cell>
          <cell r="B3235" t="str">
            <v/>
          </cell>
          <cell r="C3235" t="str">
            <v/>
          </cell>
          <cell r="D3235" t="str">
            <v/>
          </cell>
          <cell r="E3235" t="str">
            <v/>
          </cell>
          <cell r="F3235" t="str">
            <v/>
          </cell>
          <cell r="G3235" t="str">
            <v/>
          </cell>
          <cell r="H3235" t="str">
            <v/>
          </cell>
        </row>
        <row r="3236">
          <cell r="A3236" t="str">
            <v/>
          </cell>
          <cell r="B3236" t="str">
            <v/>
          </cell>
          <cell r="C3236" t="str">
            <v/>
          </cell>
          <cell r="D3236" t="str">
            <v/>
          </cell>
          <cell r="E3236" t="str">
            <v/>
          </cell>
          <cell r="F3236" t="str">
            <v/>
          </cell>
          <cell r="G3236" t="str">
            <v/>
          </cell>
          <cell r="H3236" t="str">
            <v/>
          </cell>
        </row>
        <row r="3237">
          <cell r="A3237" t="str">
            <v/>
          </cell>
          <cell r="B3237" t="str">
            <v/>
          </cell>
          <cell r="C3237" t="str">
            <v/>
          </cell>
          <cell r="D3237" t="str">
            <v/>
          </cell>
          <cell r="E3237" t="str">
            <v/>
          </cell>
          <cell r="F3237" t="str">
            <v/>
          </cell>
          <cell r="G3237" t="str">
            <v/>
          </cell>
          <cell r="H3237" t="str">
            <v/>
          </cell>
        </row>
        <row r="3238">
          <cell r="A3238" t="str">
            <v/>
          </cell>
          <cell r="B3238" t="str">
            <v/>
          </cell>
          <cell r="C3238" t="str">
            <v/>
          </cell>
          <cell r="D3238" t="str">
            <v/>
          </cell>
          <cell r="E3238" t="str">
            <v/>
          </cell>
          <cell r="F3238" t="str">
            <v/>
          </cell>
          <cell r="G3238" t="str">
            <v/>
          </cell>
          <cell r="H3238" t="str">
            <v/>
          </cell>
        </row>
        <row r="3239">
          <cell r="A3239" t="str">
            <v/>
          </cell>
          <cell r="B3239" t="str">
            <v/>
          </cell>
          <cell r="C3239" t="str">
            <v/>
          </cell>
          <cell r="D3239" t="str">
            <v/>
          </cell>
          <cell r="E3239" t="str">
            <v/>
          </cell>
          <cell r="F3239" t="str">
            <v/>
          </cell>
          <cell r="G3239" t="str">
            <v/>
          </cell>
          <cell r="H3239" t="str">
            <v/>
          </cell>
        </row>
        <row r="3240">
          <cell r="A3240" t="str">
            <v/>
          </cell>
          <cell r="B3240" t="str">
            <v/>
          </cell>
          <cell r="C3240" t="str">
            <v/>
          </cell>
          <cell r="D3240" t="str">
            <v/>
          </cell>
          <cell r="E3240" t="str">
            <v/>
          </cell>
          <cell r="F3240" t="str">
            <v/>
          </cell>
          <cell r="G3240" t="str">
            <v/>
          </cell>
          <cell r="H3240" t="str">
            <v/>
          </cell>
        </row>
        <row r="3241">
          <cell r="A3241" t="str">
            <v/>
          </cell>
          <cell r="B3241" t="str">
            <v/>
          </cell>
          <cell r="C3241" t="str">
            <v/>
          </cell>
          <cell r="D3241" t="str">
            <v/>
          </cell>
          <cell r="E3241" t="str">
            <v/>
          </cell>
          <cell r="F3241" t="str">
            <v/>
          </cell>
          <cell r="G3241" t="str">
            <v/>
          </cell>
          <cell r="H3241" t="str">
            <v/>
          </cell>
        </row>
        <row r="3242">
          <cell r="A3242" t="str">
            <v/>
          </cell>
          <cell r="B3242" t="str">
            <v/>
          </cell>
          <cell r="C3242" t="str">
            <v/>
          </cell>
          <cell r="D3242" t="str">
            <v/>
          </cell>
          <cell r="E3242" t="str">
            <v/>
          </cell>
          <cell r="F3242" t="str">
            <v/>
          </cell>
          <cell r="G3242" t="str">
            <v/>
          </cell>
          <cell r="H3242" t="str">
            <v/>
          </cell>
        </row>
        <row r="3243">
          <cell r="A3243" t="str">
            <v/>
          </cell>
          <cell r="B3243" t="str">
            <v/>
          </cell>
          <cell r="C3243" t="str">
            <v/>
          </cell>
          <cell r="D3243" t="str">
            <v/>
          </cell>
          <cell r="E3243" t="str">
            <v/>
          </cell>
          <cell r="F3243" t="str">
            <v/>
          </cell>
          <cell r="G3243" t="str">
            <v/>
          </cell>
          <cell r="H3243" t="str">
            <v/>
          </cell>
        </row>
        <row r="3244">
          <cell r="A3244" t="str">
            <v/>
          </cell>
          <cell r="B3244" t="str">
            <v/>
          </cell>
          <cell r="C3244" t="str">
            <v/>
          </cell>
          <cell r="D3244" t="str">
            <v/>
          </cell>
          <cell r="E3244" t="str">
            <v/>
          </cell>
          <cell r="F3244" t="str">
            <v/>
          </cell>
          <cell r="G3244" t="str">
            <v/>
          </cell>
          <cell r="H3244" t="str">
            <v/>
          </cell>
        </row>
        <row r="3245">
          <cell r="A3245" t="str">
            <v/>
          </cell>
          <cell r="B3245" t="str">
            <v/>
          </cell>
          <cell r="C3245" t="str">
            <v/>
          </cell>
          <cell r="D3245" t="str">
            <v/>
          </cell>
          <cell r="E3245" t="str">
            <v/>
          </cell>
          <cell r="F3245" t="str">
            <v/>
          </cell>
          <cell r="G3245" t="str">
            <v/>
          </cell>
          <cell r="H3245" t="str">
            <v/>
          </cell>
        </row>
        <row r="3246">
          <cell r="A3246" t="str">
            <v/>
          </cell>
          <cell r="B3246" t="str">
            <v/>
          </cell>
          <cell r="C3246" t="str">
            <v/>
          </cell>
          <cell r="D3246" t="str">
            <v/>
          </cell>
          <cell r="E3246" t="str">
            <v/>
          </cell>
          <cell r="F3246" t="str">
            <v/>
          </cell>
          <cell r="G3246" t="str">
            <v/>
          </cell>
          <cell r="H3246" t="str">
            <v/>
          </cell>
        </row>
        <row r="3247">
          <cell r="A3247" t="str">
            <v/>
          </cell>
          <cell r="B3247" t="str">
            <v/>
          </cell>
          <cell r="C3247" t="str">
            <v/>
          </cell>
          <cell r="D3247" t="str">
            <v/>
          </cell>
          <cell r="E3247" t="str">
            <v/>
          </cell>
          <cell r="F3247" t="str">
            <v/>
          </cell>
          <cell r="G3247" t="str">
            <v/>
          </cell>
          <cell r="H3247" t="str">
            <v/>
          </cell>
        </row>
        <row r="3248">
          <cell r="A3248" t="str">
            <v/>
          </cell>
          <cell r="B3248" t="str">
            <v/>
          </cell>
          <cell r="C3248" t="str">
            <v/>
          </cell>
          <cell r="D3248" t="str">
            <v/>
          </cell>
          <cell r="E3248" t="str">
            <v/>
          </cell>
          <cell r="F3248" t="str">
            <v/>
          </cell>
          <cell r="G3248" t="str">
            <v/>
          </cell>
          <cell r="H3248" t="str">
            <v/>
          </cell>
        </row>
        <row r="3249">
          <cell r="A3249" t="str">
            <v/>
          </cell>
          <cell r="B3249" t="str">
            <v/>
          </cell>
          <cell r="C3249" t="str">
            <v/>
          </cell>
          <cell r="D3249" t="str">
            <v/>
          </cell>
          <cell r="E3249" t="str">
            <v/>
          </cell>
          <cell r="F3249" t="str">
            <v/>
          </cell>
          <cell r="G3249" t="str">
            <v/>
          </cell>
          <cell r="H3249" t="str">
            <v/>
          </cell>
        </row>
        <row r="3250">
          <cell r="A3250" t="str">
            <v/>
          </cell>
          <cell r="B3250" t="str">
            <v/>
          </cell>
          <cell r="C3250" t="str">
            <v/>
          </cell>
          <cell r="D3250" t="str">
            <v/>
          </cell>
          <cell r="E3250" t="str">
            <v/>
          </cell>
          <cell r="F3250" t="str">
            <v/>
          </cell>
          <cell r="G3250" t="str">
            <v/>
          </cell>
          <cell r="H3250" t="str">
            <v/>
          </cell>
        </row>
        <row r="3251">
          <cell r="A3251" t="str">
            <v/>
          </cell>
          <cell r="B3251" t="str">
            <v/>
          </cell>
          <cell r="C3251" t="str">
            <v/>
          </cell>
          <cell r="D3251" t="str">
            <v/>
          </cell>
          <cell r="E3251" t="str">
            <v/>
          </cell>
          <cell r="F3251" t="str">
            <v/>
          </cell>
          <cell r="G3251" t="str">
            <v/>
          </cell>
          <cell r="H3251" t="str">
            <v/>
          </cell>
        </row>
        <row r="3252">
          <cell r="A3252" t="str">
            <v/>
          </cell>
          <cell r="B3252" t="str">
            <v/>
          </cell>
          <cell r="C3252" t="str">
            <v/>
          </cell>
          <cell r="D3252" t="str">
            <v/>
          </cell>
          <cell r="E3252" t="str">
            <v/>
          </cell>
          <cell r="F3252" t="str">
            <v/>
          </cell>
          <cell r="G3252" t="str">
            <v/>
          </cell>
          <cell r="H3252" t="str">
            <v/>
          </cell>
        </row>
        <row r="3253">
          <cell r="A3253" t="str">
            <v/>
          </cell>
          <cell r="B3253" t="str">
            <v/>
          </cell>
          <cell r="C3253" t="str">
            <v/>
          </cell>
          <cell r="D3253" t="str">
            <v/>
          </cell>
          <cell r="E3253" t="str">
            <v/>
          </cell>
          <cell r="F3253" t="str">
            <v/>
          </cell>
          <cell r="G3253" t="str">
            <v/>
          </cell>
          <cell r="H3253" t="str">
            <v/>
          </cell>
        </row>
        <row r="3254">
          <cell r="A3254" t="str">
            <v/>
          </cell>
          <cell r="B3254" t="str">
            <v/>
          </cell>
          <cell r="C3254" t="str">
            <v/>
          </cell>
          <cell r="D3254" t="str">
            <v/>
          </cell>
          <cell r="E3254" t="str">
            <v/>
          </cell>
          <cell r="F3254" t="str">
            <v/>
          </cell>
          <cell r="G3254" t="str">
            <v/>
          </cell>
          <cell r="H3254" t="str">
            <v/>
          </cell>
        </row>
        <row r="3255">
          <cell r="A3255" t="str">
            <v/>
          </cell>
          <cell r="B3255" t="str">
            <v/>
          </cell>
          <cell r="C3255" t="str">
            <v/>
          </cell>
          <cell r="D3255" t="str">
            <v/>
          </cell>
          <cell r="E3255" t="str">
            <v/>
          </cell>
          <cell r="F3255" t="str">
            <v/>
          </cell>
          <cell r="G3255" t="str">
            <v/>
          </cell>
          <cell r="H3255" t="str">
            <v/>
          </cell>
        </row>
        <row r="3256">
          <cell r="A3256" t="str">
            <v/>
          </cell>
          <cell r="B3256" t="str">
            <v/>
          </cell>
          <cell r="C3256" t="str">
            <v/>
          </cell>
          <cell r="D3256" t="str">
            <v/>
          </cell>
          <cell r="E3256" t="str">
            <v/>
          </cell>
          <cell r="F3256" t="str">
            <v/>
          </cell>
          <cell r="G3256" t="str">
            <v/>
          </cell>
          <cell r="H3256" t="str">
            <v/>
          </cell>
        </row>
        <row r="3257">
          <cell r="A3257" t="str">
            <v/>
          </cell>
          <cell r="B3257" t="str">
            <v/>
          </cell>
          <cell r="C3257" t="str">
            <v/>
          </cell>
          <cell r="D3257" t="str">
            <v/>
          </cell>
          <cell r="E3257" t="str">
            <v/>
          </cell>
          <cell r="F3257" t="str">
            <v/>
          </cell>
          <cell r="G3257" t="str">
            <v/>
          </cell>
          <cell r="H3257" t="str">
            <v/>
          </cell>
        </row>
        <row r="3258">
          <cell r="A3258" t="str">
            <v/>
          </cell>
          <cell r="B3258" t="str">
            <v/>
          </cell>
          <cell r="C3258" t="str">
            <v/>
          </cell>
          <cell r="D3258" t="str">
            <v/>
          </cell>
          <cell r="E3258" t="str">
            <v/>
          </cell>
          <cell r="F3258" t="str">
            <v/>
          </cell>
          <cell r="G3258" t="str">
            <v/>
          </cell>
          <cell r="H3258" t="str">
            <v/>
          </cell>
        </row>
        <row r="3259">
          <cell r="A3259" t="str">
            <v/>
          </cell>
          <cell r="B3259" t="str">
            <v/>
          </cell>
          <cell r="C3259" t="str">
            <v/>
          </cell>
          <cell r="D3259" t="str">
            <v/>
          </cell>
          <cell r="E3259" t="str">
            <v/>
          </cell>
          <cell r="F3259" t="str">
            <v/>
          </cell>
          <cell r="G3259" t="str">
            <v/>
          </cell>
          <cell r="H3259" t="str">
            <v/>
          </cell>
        </row>
        <row r="3260">
          <cell r="A3260" t="str">
            <v/>
          </cell>
          <cell r="B3260" t="str">
            <v/>
          </cell>
          <cell r="C3260" t="str">
            <v/>
          </cell>
          <cell r="D3260" t="str">
            <v/>
          </cell>
          <cell r="E3260" t="str">
            <v/>
          </cell>
          <cell r="F3260" t="str">
            <v/>
          </cell>
          <cell r="G3260" t="str">
            <v/>
          </cell>
          <cell r="H3260" t="str">
            <v/>
          </cell>
        </row>
        <row r="3261">
          <cell r="A3261" t="str">
            <v/>
          </cell>
          <cell r="B3261" t="str">
            <v/>
          </cell>
          <cell r="C3261" t="str">
            <v/>
          </cell>
          <cell r="D3261" t="str">
            <v/>
          </cell>
          <cell r="E3261" t="str">
            <v/>
          </cell>
          <cell r="F3261" t="str">
            <v/>
          </cell>
          <cell r="G3261" t="str">
            <v/>
          </cell>
          <cell r="H3261" t="str">
            <v/>
          </cell>
        </row>
        <row r="3262">
          <cell r="A3262" t="str">
            <v/>
          </cell>
          <cell r="B3262" t="str">
            <v/>
          </cell>
          <cell r="C3262" t="str">
            <v/>
          </cell>
          <cell r="D3262" t="str">
            <v/>
          </cell>
          <cell r="E3262" t="str">
            <v/>
          </cell>
          <cell r="F3262" t="str">
            <v/>
          </cell>
          <cell r="G3262" t="str">
            <v/>
          </cell>
          <cell r="H3262" t="str">
            <v/>
          </cell>
        </row>
        <row r="3263">
          <cell r="A3263" t="str">
            <v/>
          </cell>
          <cell r="B3263" t="str">
            <v/>
          </cell>
          <cell r="C3263" t="str">
            <v/>
          </cell>
          <cell r="D3263" t="str">
            <v/>
          </cell>
          <cell r="E3263" t="str">
            <v/>
          </cell>
          <cell r="F3263" t="str">
            <v/>
          </cell>
          <cell r="G3263" t="str">
            <v/>
          </cell>
          <cell r="H3263" t="str">
            <v/>
          </cell>
        </row>
        <row r="3264">
          <cell r="A3264" t="str">
            <v/>
          </cell>
          <cell r="B3264" t="str">
            <v/>
          </cell>
          <cell r="C3264" t="str">
            <v/>
          </cell>
          <cell r="D3264" t="str">
            <v/>
          </cell>
          <cell r="E3264" t="str">
            <v/>
          </cell>
          <cell r="F3264" t="str">
            <v/>
          </cell>
          <cell r="G3264" t="str">
            <v/>
          </cell>
          <cell r="H3264" t="str">
            <v/>
          </cell>
        </row>
        <row r="3265">
          <cell r="A3265" t="str">
            <v/>
          </cell>
          <cell r="B3265" t="str">
            <v/>
          </cell>
          <cell r="C3265" t="str">
            <v/>
          </cell>
          <cell r="D3265" t="str">
            <v/>
          </cell>
          <cell r="E3265" t="str">
            <v/>
          </cell>
          <cell r="F3265" t="str">
            <v/>
          </cell>
          <cell r="G3265" t="str">
            <v/>
          </cell>
          <cell r="H3265" t="str">
            <v/>
          </cell>
        </row>
        <row r="3266">
          <cell r="A3266" t="str">
            <v/>
          </cell>
          <cell r="B3266" t="str">
            <v/>
          </cell>
          <cell r="C3266" t="str">
            <v/>
          </cell>
          <cell r="D3266" t="str">
            <v/>
          </cell>
          <cell r="E3266" t="str">
            <v/>
          </cell>
          <cell r="F3266" t="str">
            <v/>
          </cell>
          <cell r="G3266" t="str">
            <v/>
          </cell>
          <cell r="H3266" t="str">
            <v/>
          </cell>
        </row>
        <row r="3267">
          <cell r="A3267" t="str">
            <v/>
          </cell>
          <cell r="B3267" t="str">
            <v/>
          </cell>
          <cell r="C3267" t="str">
            <v/>
          </cell>
          <cell r="D3267" t="str">
            <v/>
          </cell>
          <cell r="E3267" t="str">
            <v/>
          </cell>
          <cell r="F3267" t="str">
            <v/>
          </cell>
          <cell r="G3267" t="str">
            <v/>
          </cell>
          <cell r="H3267" t="str">
            <v/>
          </cell>
        </row>
        <row r="3268">
          <cell r="A3268" t="str">
            <v/>
          </cell>
          <cell r="B3268" t="str">
            <v/>
          </cell>
          <cell r="C3268" t="str">
            <v/>
          </cell>
          <cell r="D3268" t="str">
            <v/>
          </cell>
          <cell r="E3268" t="str">
            <v/>
          </cell>
          <cell r="F3268" t="str">
            <v/>
          </cell>
          <cell r="G3268" t="str">
            <v/>
          </cell>
          <cell r="H3268" t="str">
            <v/>
          </cell>
        </row>
        <row r="3269">
          <cell r="A3269" t="str">
            <v/>
          </cell>
          <cell r="B3269" t="str">
            <v/>
          </cell>
          <cell r="C3269" t="str">
            <v/>
          </cell>
          <cell r="D3269" t="str">
            <v/>
          </cell>
          <cell r="E3269" t="str">
            <v/>
          </cell>
          <cell r="F3269" t="str">
            <v/>
          </cell>
          <cell r="G3269" t="str">
            <v/>
          </cell>
          <cell r="H3269" t="str">
            <v/>
          </cell>
        </row>
        <row r="3270">
          <cell r="A3270" t="str">
            <v/>
          </cell>
          <cell r="B3270" t="str">
            <v/>
          </cell>
          <cell r="C3270" t="str">
            <v/>
          </cell>
          <cell r="D3270" t="str">
            <v/>
          </cell>
          <cell r="E3270" t="str">
            <v/>
          </cell>
          <cell r="F3270" t="str">
            <v/>
          </cell>
          <cell r="G3270" t="str">
            <v/>
          </cell>
          <cell r="H3270" t="str">
            <v/>
          </cell>
        </row>
        <row r="3271">
          <cell r="A3271" t="str">
            <v/>
          </cell>
          <cell r="B3271" t="str">
            <v/>
          </cell>
          <cell r="C3271" t="str">
            <v/>
          </cell>
          <cell r="D3271" t="str">
            <v/>
          </cell>
          <cell r="E3271" t="str">
            <v/>
          </cell>
          <cell r="F3271" t="str">
            <v/>
          </cell>
          <cell r="G3271" t="str">
            <v/>
          </cell>
          <cell r="H3271" t="str">
            <v/>
          </cell>
        </row>
        <row r="3272">
          <cell r="A3272" t="str">
            <v/>
          </cell>
          <cell r="B3272" t="str">
            <v/>
          </cell>
          <cell r="C3272" t="str">
            <v/>
          </cell>
          <cell r="D3272" t="str">
            <v/>
          </cell>
          <cell r="E3272" t="str">
            <v/>
          </cell>
          <cell r="F3272" t="str">
            <v/>
          </cell>
          <cell r="G3272" t="str">
            <v/>
          </cell>
          <cell r="H3272" t="str">
            <v/>
          </cell>
        </row>
        <row r="3273">
          <cell r="A3273" t="str">
            <v/>
          </cell>
          <cell r="B3273" t="str">
            <v/>
          </cell>
          <cell r="C3273" t="str">
            <v/>
          </cell>
          <cell r="D3273" t="str">
            <v/>
          </cell>
          <cell r="E3273" t="str">
            <v/>
          </cell>
          <cell r="F3273" t="str">
            <v/>
          </cell>
          <cell r="G3273" t="str">
            <v/>
          </cell>
          <cell r="H3273" t="str">
            <v/>
          </cell>
        </row>
        <row r="3274">
          <cell r="A3274" t="str">
            <v/>
          </cell>
          <cell r="B3274" t="str">
            <v/>
          </cell>
          <cell r="C3274" t="str">
            <v/>
          </cell>
          <cell r="D3274" t="str">
            <v/>
          </cell>
          <cell r="E3274" t="str">
            <v/>
          </cell>
          <cell r="F3274" t="str">
            <v/>
          </cell>
          <cell r="G3274" t="str">
            <v/>
          </cell>
          <cell r="H3274" t="str">
            <v/>
          </cell>
        </row>
        <row r="3275">
          <cell r="A3275" t="str">
            <v/>
          </cell>
          <cell r="B3275" t="str">
            <v/>
          </cell>
          <cell r="C3275" t="str">
            <v/>
          </cell>
          <cell r="D3275" t="str">
            <v/>
          </cell>
          <cell r="E3275" t="str">
            <v/>
          </cell>
          <cell r="F3275" t="str">
            <v/>
          </cell>
          <cell r="G3275" t="str">
            <v/>
          </cell>
          <cell r="H3275" t="str">
            <v/>
          </cell>
        </row>
        <row r="3276">
          <cell r="A3276" t="str">
            <v/>
          </cell>
          <cell r="B3276" t="str">
            <v/>
          </cell>
          <cell r="C3276" t="str">
            <v/>
          </cell>
          <cell r="D3276" t="str">
            <v/>
          </cell>
          <cell r="E3276" t="str">
            <v/>
          </cell>
          <cell r="F3276" t="str">
            <v/>
          </cell>
          <cell r="G3276" t="str">
            <v/>
          </cell>
          <cell r="H3276" t="str">
            <v/>
          </cell>
        </row>
        <row r="3277">
          <cell r="A3277" t="str">
            <v/>
          </cell>
          <cell r="B3277" t="str">
            <v/>
          </cell>
          <cell r="C3277" t="str">
            <v/>
          </cell>
          <cell r="D3277" t="str">
            <v/>
          </cell>
          <cell r="E3277" t="str">
            <v/>
          </cell>
          <cell r="F3277" t="str">
            <v/>
          </cell>
          <cell r="G3277" t="str">
            <v/>
          </cell>
          <cell r="H3277" t="str">
            <v/>
          </cell>
        </row>
        <row r="3278">
          <cell r="A3278" t="str">
            <v/>
          </cell>
          <cell r="B3278" t="str">
            <v/>
          </cell>
          <cell r="C3278" t="str">
            <v/>
          </cell>
          <cell r="D3278" t="str">
            <v/>
          </cell>
          <cell r="E3278" t="str">
            <v/>
          </cell>
          <cell r="F3278" t="str">
            <v/>
          </cell>
          <cell r="G3278" t="str">
            <v/>
          </cell>
          <cell r="H3278" t="str">
            <v/>
          </cell>
        </row>
        <row r="3279">
          <cell r="A3279" t="str">
            <v/>
          </cell>
          <cell r="B3279" t="str">
            <v/>
          </cell>
          <cell r="C3279" t="str">
            <v/>
          </cell>
          <cell r="D3279" t="str">
            <v/>
          </cell>
          <cell r="E3279" t="str">
            <v/>
          </cell>
          <cell r="F3279" t="str">
            <v/>
          </cell>
          <cell r="G3279" t="str">
            <v/>
          </cell>
          <cell r="H3279" t="str">
            <v/>
          </cell>
        </row>
        <row r="3280">
          <cell r="A3280" t="str">
            <v/>
          </cell>
          <cell r="B3280" t="str">
            <v/>
          </cell>
          <cell r="C3280" t="str">
            <v/>
          </cell>
          <cell r="D3280" t="str">
            <v/>
          </cell>
          <cell r="E3280" t="str">
            <v/>
          </cell>
          <cell r="F3280" t="str">
            <v/>
          </cell>
          <cell r="G3280" t="str">
            <v/>
          </cell>
          <cell r="H3280" t="str">
            <v/>
          </cell>
        </row>
        <row r="3281">
          <cell r="A3281" t="str">
            <v/>
          </cell>
          <cell r="B3281" t="str">
            <v/>
          </cell>
          <cell r="C3281" t="str">
            <v/>
          </cell>
          <cell r="D3281" t="str">
            <v/>
          </cell>
          <cell r="E3281" t="str">
            <v/>
          </cell>
          <cell r="F3281" t="str">
            <v/>
          </cell>
          <cell r="G3281" t="str">
            <v/>
          </cell>
          <cell r="H3281" t="str">
            <v/>
          </cell>
        </row>
        <row r="3282">
          <cell r="A3282" t="str">
            <v/>
          </cell>
          <cell r="B3282" t="str">
            <v/>
          </cell>
          <cell r="C3282" t="str">
            <v/>
          </cell>
          <cell r="D3282" t="str">
            <v/>
          </cell>
          <cell r="E3282" t="str">
            <v/>
          </cell>
          <cell r="F3282" t="str">
            <v/>
          </cell>
          <cell r="G3282" t="str">
            <v/>
          </cell>
          <cell r="H3282" t="str">
            <v/>
          </cell>
        </row>
        <row r="3283">
          <cell r="A3283" t="str">
            <v/>
          </cell>
          <cell r="B3283" t="str">
            <v/>
          </cell>
          <cell r="C3283" t="str">
            <v/>
          </cell>
          <cell r="D3283" t="str">
            <v/>
          </cell>
          <cell r="E3283" t="str">
            <v/>
          </cell>
          <cell r="F3283" t="str">
            <v/>
          </cell>
          <cell r="G3283" t="str">
            <v/>
          </cell>
          <cell r="H3283" t="str">
            <v/>
          </cell>
        </row>
        <row r="3284">
          <cell r="A3284" t="str">
            <v/>
          </cell>
          <cell r="B3284" t="str">
            <v/>
          </cell>
          <cell r="C3284" t="str">
            <v/>
          </cell>
          <cell r="D3284" t="str">
            <v/>
          </cell>
          <cell r="E3284" t="str">
            <v/>
          </cell>
          <cell r="F3284" t="str">
            <v/>
          </cell>
          <cell r="G3284" t="str">
            <v/>
          </cell>
          <cell r="H3284" t="str">
            <v/>
          </cell>
        </row>
        <row r="3285">
          <cell r="A3285" t="str">
            <v/>
          </cell>
          <cell r="B3285" t="str">
            <v/>
          </cell>
          <cell r="C3285" t="str">
            <v/>
          </cell>
          <cell r="D3285" t="str">
            <v/>
          </cell>
          <cell r="E3285" t="str">
            <v/>
          </cell>
          <cell r="F3285" t="str">
            <v/>
          </cell>
          <cell r="G3285" t="str">
            <v/>
          </cell>
          <cell r="H3285" t="str">
            <v/>
          </cell>
        </row>
        <row r="3286">
          <cell r="A3286" t="str">
            <v/>
          </cell>
          <cell r="B3286" t="str">
            <v/>
          </cell>
          <cell r="C3286" t="str">
            <v/>
          </cell>
          <cell r="D3286" t="str">
            <v/>
          </cell>
          <cell r="E3286" t="str">
            <v/>
          </cell>
          <cell r="F3286" t="str">
            <v/>
          </cell>
          <cell r="G3286" t="str">
            <v/>
          </cell>
          <cell r="H3286" t="str">
            <v/>
          </cell>
        </row>
        <row r="3287">
          <cell r="A3287" t="str">
            <v/>
          </cell>
          <cell r="B3287" t="str">
            <v/>
          </cell>
          <cell r="C3287" t="str">
            <v/>
          </cell>
          <cell r="D3287" t="str">
            <v/>
          </cell>
          <cell r="E3287" t="str">
            <v/>
          </cell>
          <cell r="F3287" t="str">
            <v/>
          </cell>
          <cell r="G3287" t="str">
            <v/>
          </cell>
          <cell r="H3287" t="str">
            <v/>
          </cell>
        </row>
        <row r="3288">
          <cell r="A3288" t="str">
            <v/>
          </cell>
          <cell r="B3288" t="str">
            <v/>
          </cell>
          <cell r="C3288" t="str">
            <v/>
          </cell>
          <cell r="D3288" t="str">
            <v/>
          </cell>
          <cell r="E3288" t="str">
            <v/>
          </cell>
          <cell r="F3288" t="str">
            <v/>
          </cell>
          <cell r="G3288" t="str">
            <v/>
          </cell>
          <cell r="H3288" t="str">
            <v/>
          </cell>
        </row>
        <row r="3289">
          <cell r="A3289" t="str">
            <v/>
          </cell>
          <cell r="B3289" t="str">
            <v/>
          </cell>
          <cell r="C3289" t="str">
            <v/>
          </cell>
          <cell r="D3289" t="str">
            <v/>
          </cell>
          <cell r="E3289" t="str">
            <v/>
          </cell>
          <cell r="F3289" t="str">
            <v/>
          </cell>
          <cell r="G3289" t="str">
            <v/>
          </cell>
          <cell r="H3289" t="str">
            <v/>
          </cell>
        </row>
        <row r="3290">
          <cell r="A3290" t="str">
            <v/>
          </cell>
          <cell r="B3290" t="str">
            <v/>
          </cell>
          <cell r="C3290" t="str">
            <v/>
          </cell>
          <cell r="D3290" t="str">
            <v/>
          </cell>
          <cell r="E3290" t="str">
            <v/>
          </cell>
          <cell r="F3290" t="str">
            <v/>
          </cell>
          <cell r="G3290" t="str">
            <v/>
          </cell>
          <cell r="H3290" t="str">
            <v/>
          </cell>
        </row>
        <row r="3291">
          <cell r="A3291" t="str">
            <v/>
          </cell>
          <cell r="B3291" t="str">
            <v/>
          </cell>
          <cell r="C3291" t="str">
            <v/>
          </cell>
          <cell r="D3291" t="str">
            <v/>
          </cell>
          <cell r="E3291" t="str">
            <v/>
          </cell>
          <cell r="F3291" t="str">
            <v/>
          </cell>
          <cell r="G3291" t="str">
            <v/>
          </cell>
          <cell r="H3291" t="str">
            <v/>
          </cell>
        </row>
        <row r="3292">
          <cell r="A3292" t="str">
            <v/>
          </cell>
          <cell r="B3292" t="str">
            <v/>
          </cell>
          <cell r="C3292" t="str">
            <v/>
          </cell>
          <cell r="D3292" t="str">
            <v/>
          </cell>
          <cell r="E3292" t="str">
            <v/>
          </cell>
          <cell r="F3292" t="str">
            <v/>
          </cell>
          <cell r="G3292" t="str">
            <v/>
          </cell>
          <cell r="H3292" t="str">
            <v/>
          </cell>
        </row>
        <row r="3293">
          <cell r="A3293" t="str">
            <v/>
          </cell>
          <cell r="B3293" t="str">
            <v/>
          </cell>
          <cell r="C3293" t="str">
            <v/>
          </cell>
          <cell r="D3293" t="str">
            <v/>
          </cell>
          <cell r="E3293" t="str">
            <v/>
          </cell>
          <cell r="F3293" t="str">
            <v/>
          </cell>
          <cell r="G3293" t="str">
            <v/>
          </cell>
          <cell r="H3293" t="str">
            <v/>
          </cell>
        </row>
        <row r="3294">
          <cell r="A3294" t="str">
            <v/>
          </cell>
          <cell r="B3294" t="str">
            <v/>
          </cell>
          <cell r="C3294" t="str">
            <v/>
          </cell>
          <cell r="D3294" t="str">
            <v/>
          </cell>
          <cell r="E3294" t="str">
            <v/>
          </cell>
          <cell r="F3294" t="str">
            <v/>
          </cell>
          <cell r="G3294" t="str">
            <v/>
          </cell>
          <cell r="H3294" t="str">
            <v/>
          </cell>
        </row>
        <row r="3295">
          <cell r="A3295" t="str">
            <v/>
          </cell>
          <cell r="B3295" t="str">
            <v/>
          </cell>
          <cell r="C3295" t="str">
            <v/>
          </cell>
          <cell r="D3295" t="str">
            <v/>
          </cell>
          <cell r="E3295" t="str">
            <v/>
          </cell>
          <cell r="F3295" t="str">
            <v/>
          </cell>
          <cell r="G3295" t="str">
            <v/>
          </cell>
          <cell r="H3295" t="str">
            <v/>
          </cell>
        </row>
        <row r="3296">
          <cell r="A3296" t="str">
            <v/>
          </cell>
          <cell r="B3296" t="str">
            <v/>
          </cell>
          <cell r="C3296" t="str">
            <v/>
          </cell>
          <cell r="D3296" t="str">
            <v/>
          </cell>
          <cell r="E3296" t="str">
            <v/>
          </cell>
          <cell r="F3296" t="str">
            <v/>
          </cell>
          <cell r="G3296" t="str">
            <v/>
          </cell>
          <cell r="H3296" t="str">
            <v/>
          </cell>
        </row>
        <row r="3297">
          <cell r="A3297" t="str">
            <v/>
          </cell>
          <cell r="B3297" t="str">
            <v/>
          </cell>
          <cell r="C3297" t="str">
            <v/>
          </cell>
          <cell r="D3297" t="str">
            <v/>
          </cell>
          <cell r="E3297" t="str">
            <v/>
          </cell>
          <cell r="F3297" t="str">
            <v/>
          </cell>
          <cell r="G3297" t="str">
            <v/>
          </cell>
          <cell r="H3297" t="str">
            <v/>
          </cell>
        </row>
        <row r="3298">
          <cell r="A3298" t="str">
            <v/>
          </cell>
          <cell r="B3298" t="str">
            <v/>
          </cell>
          <cell r="C3298" t="str">
            <v/>
          </cell>
          <cell r="D3298" t="str">
            <v/>
          </cell>
          <cell r="E3298" t="str">
            <v/>
          </cell>
          <cell r="F3298" t="str">
            <v/>
          </cell>
          <cell r="G3298" t="str">
            <v/>
          </cell>
          <cell r="H3298" t="str">
            <v/>
          </cell>
        </row>
        <row r="3299">
          <cell r="A3299" t="str">
            <v/>
          </cell>
          <cell r="B3299" t="str">
            <v/>
          </cell>
          <cell r="C3299" t="str">
            <v/>
          </cell>
          <cell r="D3299" t="str">
            <v/>
          </cell>
          <cell r="E3299" t="str">
            <v/>
          </cell>
          <cell r="F3299" t="str">
            <v/>
          </cell>
          <cell r="G3299" t="str">
            <v/>
          </cell>
          <cell r="H3299" t="str">
            <v/>
          </cell>
        </row>
        <row r="3300">
          <cell r="A3300" t="str">
            <v/>
          </cell>
          <cell r="B3300" t="str">
            <v/>
          </cell>
          <cell r="C3300" t="str">
            <v/>
          </cell>
          <cell r="D3300" t="str">
            <v/>
          </cell>
          <cell r="E3300" t="str">
            <v/>
          </cell>
          <cell r="F3300" t="str">
            <v/>
          </cell>
          <cell r="G3300" t="str">
            <v/>
          </cell>
          <cell r="H3300" t="str">
            <v/>
          </cell>
        </row>
        <row r="3301">
          <cell r="A3301" t="str">
            <v/>
          </cell>
          <cell r="B3301" t="str">
            <v/>
          </cell>
          <cell r="C3301" t="str">
            <v/>
          </cell>
          <cell r="D3301" t="str">
            <v/>
          </cell>
          <cell r="E3301" t="str">
            <v/>
          </cell>
          <cell r="F3301" t="str">
            <v/>
          </cell>
          <cell r="G3301" t="str">
            <v/>
          </cell>
          <cell r="H3301" t="str">
            <v/>
          </cell>
        </row>
        <row r="3302">
          <cell r="A3302" t="str">
            <v/>
          </cell>
          <cell r="B3302" t="str">
            <v/>
          </cell>
          <cell r="C3302" t="str">
            <v/>
          </cell>
          <cell r="D3302" t="str">
            <v/>
          </cell>
          <cell r="E3302" t="str">
            <v/>
          </cell>
          <cell r="F3302" t="str">
            <v/>
          </cell>
          <cell r="G3302" t="str">
            <v/>
          </cell>
          <cell r="H3302" t="str">
            <v/>
          </cell>
        </row>
        <row r="3303">
          <cell r="A3303" t="str">
            <v/>
          </cell>
          <cell r="B3303" t="str">
            <v/>
          </cell>
          <cell r="C3303" t="str">
            <v/>
          </cell>
          <cell r="D3303" t="str">
            <v/>
          </cell>
          <cell r="E3303" t="str">
            <v/>
          </cell>
          <cell r="F3303" t="str">
            <v/>
          </cell>
          <cell r="G3303" t="str">
            <v/>
          </cell>
          <cell r="H3303" t="str">
            <v/>
          </cell>
        </row>
        <row r="3304">
          <cell r="A3304" t="str">
            <v/>
          </cell>
          <cell r="B3304" t="str">
            <v/>
          </cell>
          <cell r="C3304" t="str">
            <v/>
          </cell>
          <cell r="D3304" t="str">
            <v/>
          </cell>
          <cell r="E3304" t="str">
            <v/>
          </cell>
          <cell r="F3304" t="str">
            <v/>
          </cell>
          <cell r="G3304" t="str">
            <v/>
          </cell>
          <cell r="H3304" t="str">
            <v/>
          </cell>
        </row>
        <row r="3305">
          <cell r="A3305" t="str">
            <v/>
          </cell>
          <cell r="B3305" t="str">
            <v/>
          </cell>
          <cell r="C3305" t="str">
            <v/>
          </cell>
          <cell r="D3305" t="str">
            <v/>
          </cell>
          <cell r="E3305" t="str">
            <v/>
          </cell>
          <cell r="F3305" t="str">
            <v/>
          </cell>
          <cell r="G3305" t="str">
            <v/>
          </cell>
          <cell r="H3305" t="str">
            <v/>
          </cell>
        </row>
        <row r="3306">
          <cell r="A3306" t="str">
            <v/>
          </cell>
          <cell r="B3306" t="str">
            <v/>
          </cell>
          <cell r="C3306" t="str">
            <v/>
          </cell>
          <cell r="D3306" t="str">
            <v/>
          </cell>
          <cell r="E3306" t="str">
            <v/>
          </cell>
          <cell r="F3306" t="str">
            <v/>
          </cell>
          <cell r="G3306" t="str">
            <v/>
          </cell>
          <cell r="H3306" t="str">
            <v/>
          </cell>
        </row>
        <row r="3307">
          <cell r="A3307" t="str">
            <v/>
          </cell>
          <cell r="B3307" t="str">
            <v/>
          </cell>
          <cell r="C3307" t="str">
            <v/>
          </cell>
          <cell r="D3307" t="str">
            <v/>
          </cell>
          <cell r="E3307" t="str">
            <v/>
          </cell>
          <cell r="F3307" t="str">
            <v/>
          </cell>
          <cell r="G3307" t="str">
            <v/>
          </cell>
          <cell r="H3307" t="str">
            <v/>
          </cell>
        </row>
        <row r="3308">
          <cell r="A3308" t="str">
            <v/>
          </cell>
          <cell r="B3308" t="str">
            <v/>
          </cell>
          <cell r="C3308" t="str">
            <v/>
          </cell>
          <cell r="D3308" t="str">
            <v/>
          </cell>
          <cell r="E3308" t="str">
            <v/>
          </cell>
          <cell r="F3308" t="str">
            <v/>
          </cell>
          <cell r="G3308" t="str">
            <v/>
          </cell>
          <cell r="H3308" t="str">
            <v/>
          </cell>
        </row>
        <row r="3309">
          <cell r="A3309" t="str">
            <v/>
          </cell>
          <cell r="B3309" t="str">
            <v/>
          </cell>
          <cell r="C3309" t="str">
            <v/>
          </cell>
          <cell r="D3309" t="str">
            <v/>
          </cell>
          <cell r="E3309" t="str">
            <v/>
          </cell>
          <cell r="F3309" t="str">
            <v/>
          </cell>
          <cell r="G3309" t="str">
            <v/>
          </cell>
          <cell r="H3309" t="str">
            <v/>
          </cell>
        </row>
        <row r="3310">
          <cell r="A3310" t="str">
            <v/>
          </cell>
          <cell r="B3310" t="str">
            <v/>
          </cell>
          <cell r="C3310" t="str">
            <v/>
          </cell>
          <cell r="D3310" t="str">
            <v/>
          </cell>
          <cell r="E3310" t="str">
            <v/>
          </cell>
          <cell r="F3310" t="str">
            <v/>
          </cell>
          <cell r="G3310" t="str">
            <v/>
          </cell>
          <cell r="H3310" t="str">
            <v/>
          </cell>
        </row>
        <row r="3311">
          <cell r="A3311" t="str">
            <v/>
          </cell>
          <cell r="B3311" t="str">
            <v/>
          </cell>
          <cell r="C3311" t="str">
            <v/>
          </cell>
          <cell r="D3311" t="str">
            <v/>
          </cell>
          <cell r="E3311" t="str">
            <v/>
          </cell>
          <cell r="F3311" t="str">
            <v/>
          </cell>
          <cell r="G3311" t="str">
            <v/>
          </cell>
          <cell r="H3311" t="str">
            <v/>
          </cell>
        </row>
        <row r="3312">
          <cell r="A3312" t="str">
            <v/>
          </cell>
          <cell r="B3312" t="str">
            <v/>
          </cell>
          <cell r="C3312" t="str">
            <v/>
          </cell>
          <cell r="D3312" t="str">
            <v/>
          </cell>
          <cell r="E3312" t="str">
            <v/>
          </cell>
          <cell r="F3312" t="str">
            <v/>
          </cell>
          <cell r="G3312" t="str">
            <v/>
          </cell>
          <cell r="H3312" t="str">
            <v/>
          </cell>
        </row>
        <row r="3313">
          <cell r="A3313" t="str">
            <v/>
          </cell>
          <cell r="B3313" t="str">
            <v/>
          </cell>
          <cell r="C3313" t="str">
            <v/>
          </cell>
          <cell r="D3313" t="str">
            <v/>
          </cell>
          <cell r="E3313" t="str">
            <v/>
          </cell>
          <cell r="F3313" t="str">
            <v/>
          </cell>
          <cell r="G3313" t="str">
            <v/>
          </cell>
          <cell r="H3313" t="str">
            <v/>
          </cell>
        </row>
        <row r="3314">
          <cell r="A3314" t="str">
            <v/>
          </cell>
          <cell r="B3314" t="str">
            <v/>
          </cell>
          <cell r="C3314" t="str">
            <v/>
          </cell>
          <cell r="D3314" t="str">
            <v/>
          </cell>
          <cell r="E3314" t="str">
            <v/>
          </cell>
          <cell r="F3314" t="str">
            <v/>
          </cell>
          <cell r="G3314" t="str">
            <v/>
          </cell>
          <cell r="H3314" t="str">
            <v/>
          </cell>
        </row>
        <row r="3315">
          <cell r="A3315" t="str">
            <v/>
          </cell>
          <cell r="B3315" t="str">
            <v/>
          </cell>
          <cell r="C3315" t="str">
            <v/>
          </cell>
          <cell r="D3315" t="str">
            <v/>
          </cell>
          <cell r="E3315" t="str">
            <v/>
          </cell>
          <cell r="F3315" t="str">
            <v/>
          </cell>
          <cell r="G3315" t="str">
            <v/>
          </cell>
          <cell r="H3315" t="str">
            <v/>
          </cell>
        </row>
        <row r="3316">
          <cell r="A3316" t="str">
            <v/>
          </cell>
          <cell r="B3316" t="str">
            <v/>
          </cell>
          <cell r="C3316" t="str">
            <v/>
          </cell>
          <cell r="D3316" t="str">
            <v/>
          </cell>
          <cell r="E3316" t="str">
            <v/>
          </cell>
          <cell r="F3316" t="str">
            <v/>
          </cell>
          <cell r="G3316" t="str">
            <v/>
          </cell>
          <cell r="H3316" t="str">
            <v/>
          </cell>
        </row>
        <row r="3317">
          <cell r="A3317" t="str">
            <v/>
          </cell>
          <cell r="B3317" t="str">
            <v/>
          </cell>
          <cell r="C3317" t="str">
            <v/>
          </cell>
          <cell r="D3317" t="str">
            <v/>
          </cell>
          <cell r="E3317" t="str">
            <v/>
          </cell>
          <cell r="F3317" t="str">
            <v/>
          </cell>
          <cell r="G3317" t="str">
            <v/>
          </cell>
          <cell r="H3317" t="str">
            <v/>
          </cell>
        </row>
        <row r="3318">
          <cell r="A3318" t="str">
            <v/>
          </cell>
          <cell r="B3318" t="str">
            <v/>
          </cell>
          <cell r="C3318" t="str">
            <v/>
          </cell>
          <cell r="D3318" t="str">
            <v/>
          </cell>
          <cell r="E3318" t="str">
            <v/>
          </cell>
          <cell r="F3318" t="str">
            <v/>
          </cell>
          <cell r="G3318" t="str">
            <v/>
          </cell>
          <cell r="H3318" t="str">
            <v/>
          </cell>
        </row>
        <row r="3319">
          <cell r="A3319" t="str">
            <v/>
          </cell>
          <cell r="B3319" t="str">
            <v/>
          </cell>
          <cell r="C3319" t="str">
            <v/>
          </cell>
          <cell r="D3319" t="str">
            <v/>
          </cell>
          <cell r="E3319" t="str">
            <v/>
          </cell>
          <cell r="F3319" t="str">
            <v/>
          </cell>
          <cell r="G3319" t="str">
            <v/>
          </cell>
          <cell r="H3319" t="str">
            <v/>
          </cell>
        </row>
        <row r="3320">
          <cell r="A3320" t="str">
            <v/>
          </cell>
          <cell r="B3320" t="str">
            <v/>
          </cell>
          <cell r="C3320" t="str">
            <v/>
          </cell>
          <cell r="D3320" t="str">
            <v/>
          </cell>
          <cell r="E3320" t="str">
            <v/>
          </cell>
          <cell r="F3320" t="str">
            <v/>
          </cell>
          <cell r="G3320" t="str">
            <v/>
          </cell>
          <cell r="H3320" t="str">
            <v/>
          </cell>
        </row>
        <row r="3321">
          <cell r="A3321" t="str">
            <v/>
          </cell>
          <cell r="B3321" t="str">
            <v/>
          </cell>
          <cell r="C3321" t="str">
            <v/>
          </cell>
          <cell r="D3321" t="str">
            <v/>
          </cell>
          <cell r="E3321" t="str">
            <v/>
          </cell>
          <cell r="F3321" t="str">
            <v/>
          </cell>
          <cell r="G3321" t="str">
            <v/>
          </cell>
          <cell r="H3321" t="str">
            <v/>
          </cell>
        </row>
        <row r="3322">
          <cell r="A3322" t="str">
            <v/>
          </cell>
          <cell r="B3322" t="str">
            <v/>
          </cell>
          <cell r="C3322" t="str">
            <v/>
          </cell>
          <cell r="D3322" t="str">
            <v/>
          </cell>
          <cell r="E3322" t="str">
            <v/>
          </cell>
          <cell r="F3322" t="str">
            <v/>
          </cell>
          <cell r="G3322" t="str">
            <v/>
          </cell>
          <cell r="H3322" t="str">
            <v/>
          </cell>
        </row>
        <row r="3323">
          <cell r="A3323" t="str">
            <v/>
          </cell>
          <cell r="B3323" t="str">
            <v/>
          </cell>
          <cell r="C3323" t="str">
            <v/>
          </cell>
          <cell r="D3323" t="str">
            <v/>
          </cell>
          <cell r="E3323" t="str">
            <v/>
          </cell>
          <cell r="F3323" t="str">
            <v/>
          </cell>
          <cell r="G3323" t="str">
            <v/>
          </cell>
          <cell r="H3323" t="str">
            <v/>
          </cell>
        </row>
        <row r="3324">
          <cell r="A3324" t="str">
            <v/>
          </cell>
          <cell r="B3324" t="str">
            <v/>
          </cell>
          <cell r="C3324" t="str">
            <v/>
          </cell>
          <cell r="D3324" t="str">
            <v/>
          </cell>
          <cell r="E3324" t="str">
            <v/>
          </cell>
          <cell r="F3324" t="str">
            <v/>
          </cell>
          <cell r="G3324" t="str">
            <v/>
          </cell>
          <cell r="H3324" t="str">
            <v/>
          </cell>
        </row>
        <row r="3325">
          <cell r="A3325" t="str">
            <v/>
          </cell>
          <cell r="B3325" t="str">
            <v/>
          </cell>
          <cell r="C3325" t="str">
            <v/>
          </cell>
          <cell r="D3325" t="str">
            <v/>
          </cell>
          <cell r="E3325" t="str">
            <v/>
          </cell>
          <cell r="F3325" t="str">
            <v/>
          </cell>
          <cell r="G3325" t="str">
            <v/>
          </cell>
          <cell r="H3325" t="str">
            <v/>
          </cell>
        </row>
        <row r="3326">
          <cell r="A3326" t="str">
            <v/>
          </cell>
          <cell r="B3326" t="str">
            <v/>
          </cell>
          <cell r="C3326" t="str">
            <v/>
          </cell>
          <cell r="D3326" t="str">
            <v/>
          </cell>
          <cell r="E3326" t="str">
            <v/>
          </cell>
          <cell r="F3326" t="str">
            <v/>
          </cell>
          <cell r="G3326" t="str">
            <v/>
          </cell>
          <cell r="H3326" t="str">
            <v/>
          </cell>
        </row>
        <row r="3327">
          <cell r="A3327" t="str">
            <v/>
          </cell>
          <cell r="B3327" t="str">
            <v/>
          </cell>
          <cell r="C3327" t="str">
            <v/>
          </cell>
          <cell r="D3327" t="str">
            <v/>
          </cell>
          <cell r="E3327" t="str">
            <v/>
          </cell>
          <cell r="F3327" t="str">
            <v/>
          </cell>
          <cell r="G3327" t="str">
            <v/>
          </cell>
          <cell r="H3327" t="str">
            <v/>
          </cell>
        </row>
        <row r="3328">
          <cell r="A3328" t="str">
            <v/>
          </cell>
          <cell r="B3328" t="str">
            <v/>
          </cell>
          <cell r="C3328" t="str">
            <v/>
          </cell>
          <cell r="D3328" t="str">
            <v/>
          </cell>
          <cell r="E3328" t="str">
            <v/>
          </cell>
          <cell r="F3328" t="str">
            <v/>
          </cell>
          <cell r="G3328" t="str">
            <v/>
          </cell>
          <cell r="H3328" t="str">
            <v/>
          </cell>
        </row>
        <row r="3329">
          <cell r="A3329" t="str">
            <v/>
          </cell>
          <cell r="B3329" t="str">
            <v/>
          </cell>
          <cell r="C3329" t="str">
            <v/>
          </cell>
          <cell r="D3329" t="str">
            <v/>
          </cell>
          <cell r="E3329" t="str">
            <v/>
          </cell>
          <cell r="F3329" t="str">
            <v/>
          </cell>
          <cell r="G3329" t="str">
            <v/>
          </cell>
          <cell r="H3329" t="str">
            <v/>
          </cell>
        </row>
        <row r="3330">
          <cell r="A3330" t="str">
            <v/>
          </cell>
          <cell r="B3330" t="str">
            <v/>
          </cell>
          <cell r="C3330" t="str">
            <v/>
          </cell>
          <cell r="D3330" t="str">
            <v/>
          </cell>
          <cell r="E3330" t="str">
            <v/>
          </cell>
          <cell r="F3330" t="str">
            <v/>
          </cell>
          <cell r="G3330" t="str">
            <v/>
          </cell>
          <cell r="H3330" t="str">
            <v/>
          </cell>
        </row>
        <row r="3331">
          <cell r="A3331" t="str">
            <v/>
          </cell>
          <cell r="B3331" t="str">
            <v/>
          </cell>
          <cell r="C3331" t="str">
            <v/>
          </cell>
          <cell r="D3331" t="str">
            <v/>
          </cell>
          <cell r="E3331" t="str">
            <v/>
          </cell>
          <cell r="F3331" t="str">
            <v/>
          </cell>
          <cell r="G3331" t="str">
            <v/>
          </cell>
          <cell r="H3331" t="str">
            <v/>
          </cell>
        </row>
        <row r="3332">
          <cell r="A3332" t="str">
            <v/>
          </cell>
          <cell r="B3332" t="str">
            <v/>
          </cell>
          <cell r="C3332" t="str">
            <v/>
          </cell>
          <cell r="D3332" t="str">
            <v/>
          </cell>
          <cell r="E3332" t="str">
            <v/>
          </cell>
          <cell r="F3332" t="str">
            <v/>
          </cell>
          <cell r="G3332" t="str">
            <v/>
          </cell>
          <cell r="H3332" t="str">
            <v/>
          </cell>
        </row>
        <row r="3333">
          <cell r="A3333" t="str">
            <v/>
          </cell>
          <cell r="B3333" t="str">
            <v/>
          </cell>
          <cell r="C3333" t="str">
            <v/>
          </cell>
          <cell r="D3333" t="str">
            <v/>
          </cell>
          <cell r="E3333" t="str">
            <v/>
          </cell>
          <cell r="F3333" t="str">
            <v/>
          </cell>
          <cell r="G3333" t="str">
            <v/>
          </cell>
          <cell r="H3333" t="str">
            <v/>
          </cell>
        </row>
        <row r="3334">
          <cell r="A3334" t="str">
            <v/>
          </cell>
          <cell r="B3334" t="str">
            <v/>
          </cell>
          <cell r="C3334" t="str">
            <v/>
          </cell>
          <cell r="D3334" t="str">
            <v/>
          </cell>
          <cell r="E3334" t="str">
            <v/>
          </cell>
          <cell r="F3334" t="str">
            <v/>
          </cell>
          <cell r="G3334" t="str">
            <v/>
          </cell>
          <cell r="H3334" t="str">
            <v/>
          </cell>
        </row>
        <row r="3335">
          <cell r="A3335" t="str">
            <v/>
          </cell>
          <cell r="B3335" t="str">
            <v/>
          </cell>
          <cell r="C3335" t="str">
            <v/>
          </cell>
          <cell r="D3335" t="str">
            <v/>
          </cell>
          <cell r="E3335" t="str">
            <v/>
          </cell>
          <cell r="F3335" t="str">
            <v/>
          </cell>
          <cell r="G3335" t="str">
            <v/>
          </cell>
          <cell r="H3335" t="str">
            <v/>
          </cell>
        </row>
        <row r="3336">
          <cell r="A3336" t="str">
            <v/>
          </cell>
          <cell r="B3336" t="str">
            <v/>
          </cell>
          <cell r="C3336" t="str">
            <v/>
          </cell>
          <cell r="D3336" t="str">
            <v/>
          </cell>
          <cell r="E3336" t="str">
            <v/>
          </cell>
          <cell r="F3336" t="str">
            <v/>
          </cell>
          <cell r="G3336" t="str">
            <v/>
          </cell>
          <cell r="H3336" t="str">
            <v/>
          </cell>
        </row>
        <row r="3337">
          <cell r="A3337" t="str">
            <v/>
          </cell>
          <cell r="B3337" t="str">
            <v/>
          </cell>
          <cell r="C3337" t="str">
            <v/>
          </cell>
          <cell r="D3337" t="str">
            <v/>
          </cell>
          <cell r="E3337" t="str">
            <v/>
          </cell>
          <cell r="F3337" t="str">
            <v/>
          </cell>
          <cell r="G3337" t="str">
            <v/>
          </cell>
          <cell r="H3337" t="str">
            <v/>
          </cell>
        </row>
        <row r="3338">
          <cell r="A3338" t="str">
            <v/>
          </cell>
          <cell r="B3338" t="str">
            <v/>
          </cell>
          <cell r="C3338" t="str">
            <v/>
          </cell>
          <cell r="D3338" t="str">
            <v/>
          </cell>
          <cell r="E3338" t="str">
            <v/>
          </cell>
          <cell r="F3338" t="str">
            <v/>
          </cell>
          <cell r="G3338" t="str">
            <v/>
          </cell>
          <cell r="H3338" t="str">
            <v/>
          </cell>
        </row>
        <row r="3339">
          <cell r="A3339" t="str">
            <v/>
          </cell>
          <cell r="B3339" t="str">
            <v/>
          </cell>
          <cell r="C3339" t="str">
            <v/>
          </cell>
          <cell r="D3339" t="str">
            <v/>
          </cell>
          <cell r="E3339" t="str">
            <v/>
          </cell>
          <cell r="F3339" t="str">
            <v/>
          </cell>
          <cell r="G3339" t="str">
            <v/>
          </cell>
          <cell r="H3339" t="str">
            <v/>
          </cell>
        </row>
        <row r="3340">
          <cell r="A3340" t="str">
            <v/>
          </cell>
          <cell r="B3340" t="str">
            <v/>
          </cell>
          <cell r="C3340" t="str">
            <v/>
          </cell>
          <cell r="D3340" t="str">
            <v/>
          </cell>
          <cell r="E3340" t="str">
            <v/>
          </cell>
          <cell r="F3340" t="str">
            <v/>
          </cell>
          <cell r="G3340" t="str">
            <v/>
          </cell>
          <cell r="H3340" t="str">
            <v/>
          </cell>
        </row>
        <row r="3341">
          <cell r="A3341" t="str">
            <v/>
          </cell>
          <cell r="B3341" t="str">
            <v/>
          </cell>
          <cell r="C3341" t="str">
            <v/>
          </cell>
          <cell r="D3341" t="str">
            <v/>
          </cell>
          <cell r="E3341" t="str">
            <v/>
          </cell>
          <cell r="F3341" t="str">
            <v/>
          </cell>
          <cell r="G3341" t="str">
            <v/>
          </cell>
          <cell r="H3341" t="str">
            <v/>
          </cell>
        </row>
        <row r="3342">
          <cell r="A3342" t="str">
            <v/>
          </cell>
          <cell r="B3342" t="str">
            <v/>
          </cell>
          <cell r="C3342" t="str">
            <v/>
          </cell>
          <cell r="D3342" t="str">
            <v/>
          </cell>
          <cell r="E3342" t="str">
            <v/>
          </cell>
          <cell r="F3342" t="str">
            <v/>
          </cell>
          <cell r="G3342" t="str">
            <v/>
          </cell>
          <cell r="H3342" t="str">
            <v/>
          </cell>
        </row>
        <row r="3343">
          <cell r="A3343" t="str">
            <v/>
          </cell>
          <cell r="B3343" t="str">
            <v/>
          </cell>
          <cell r="C3343" t="str">
            <v/>
          </cell>
          <cell r="D3343" t="str">
            <v/>
          </cell>
          <cell r="E3343" t="str">
            <v/>
          </cell>
          <cell r="F3343" t="str">
            <v/>
          </cell>
          <cell r="G3343" t="str">
            <v/>
          </cell>
          <cell r="H3343" t="str">
            <v/>
          </cell>
        </row>
        <row r="3344">
          <cell r="A3344" t="str">
            <v/>
          </cell>
          <cell r="B3344" t="str">
            <v/>
          </cell>
          <cell r="C3344" t="str">
            <v/>
          </cell>
          <cell r="D3344" t="str">
            <v/>
          </cell>
          <cell r="E3344" t="str">
            <v/>
          </cell>
          <cell r="F3344" t="str">
            <v/>
          </cell>
          <cell r="G3344" t="str">
            <v/>
          </cell>
          <cell r="H3344" t="str">
            <v/>
          </cell>
        </row>
        <row r="3345">
          <cell r="A3345" t="str">
            <v/>
          </cell>
          <cell r="B3345" t="str">
            <v/>
          </cell>
          <cell r="C3345" t="str">
            <v/>
          </cell>
          <cell r="D3345" t="str">
            <v/>
          </cell>
          <cell r="E3345" t="str">
            <v/>
          </cell>
          <cell r="F3345" t="str">
            <v/>
          </cell>
          <cell r="G3345" t="str">
            <v/>
          </cell>
          <cell r="H3345" t="str">
            <v/>
          </cell>
        </row>
        <row r="3346">
          <cell r="A3346" t="str">
            <v/>
          </cell>
          <cell r="B3346" t="str">
            <v/>
          </cell>
          <cell r="C3346" t="str">
            <v/>
          </cell>
          <cell r="D3346" t="str">
            <v/>
          </cell>
          <cell r="E3346" t="str">
            <v/>
          </cell>
          <cell r="F3346" t="str">
            <v/>
          </cell>
          <cell r="G3346" t="str">
            <v/>
          </cell>
          <cell r="H3346" t="str">
            <v/>
          </cell>
        </row>
        <row r="3347">
          <cell r="A3347" t="str">
            <v/>
          </cell>
          <cell r="B3347" t="str">
            <v/>
          </cell>
          <cell r="C3347" t="str">
            <v/>
          </cell>
          <cell r="D3347" t="str">
            <v/>
          </cell>
          <cell r="E3347" t="str">
            <v/>
          </cell>
          <cell r="F3347" t="str">
            <v/>
          </cell>
          <cell r="G3347" t="str">
            <v/>
          </cell>
          <cell r="H3347" t="str">
            <v/>
          </cell>
        </row>
        <row r="3348">
          <cell r="A3348" t="str">
            <v/>
          </cell>
          <cell r="B3348" t="str">
            <v/>
          </cell>
          <cell r="C3348" t="str">
            <v/>
          </cell>
          <cell r="D3348" t="str">
            <v/>
          </cell>
          <cell r="E3348" t="str">
            <v/>
          </cell>
          <cell r="F3348" t="str">
            <v/>
          </cell>
          <cell r="G3348" t="str">
            <v/>
          </cell>
          <cell r="H3348" t="str">
            <v/>
          </cell>
        </row>
        <row r="3349">
          <cell r="A3349" t="str">
            <v/>
          </cell>
          <cell r="B3349" t="str">
            <v/>
          </cell>
          <cell r="C3349" t="str">
            <v/>
          </cell>
          <cell r="D3349" t="str">
            <v/>
          </cell>
          <cell r="E3349" t="str">
            <v/>
          </cell>
          <cell r="F3349" t="str">
            <v/>
          </cell>
          <cell r="G3349" t="str">
            <v/>
          </cell>
          <cell r="H3349" t="str">
            <v/>
          </cell>
        </row>
        <row r="3350">
          <cell r="A3350" t="str">
            <v/>
          </cell>
          <cell r="B3350" t="str">
            <v/>
          </cell>
          <cell r="C3350" t="str">
            <v/>
          </cell>
          <cell r="D3350" t="str">
            <v/>
          </cell>
          <cell r="E3350" t="str">
            <v/>
          </cell>
          <cell r="F3350" t="str">
            <v/>
          </cell>
          <cell r="G3350" t="str">
            <v/>
          </cell>
          <cell r="H3350" t="str">
            <v/>
          </cell>
        </row>
        <row r="3351">
          <cell r="A3351" t="str">
            <v/>
          </cell>
          <cell r="B3351" t="str">
            <v/>
          </cell>
          <cell r="C3351" t="str">
            <v/>
          </cell>
          <cell r="D3351" t="str">
            <v/>
          </cell>
          <cell r="E3351" t="str">
            <v/>
          </cell>
          <cell r="F3351" t="str">
            <v/>
          </cell>
          <cell r="G3351" t="str">
            <v/>
          </cell>
          <cell r="H3351" t="str">
            <v/>
          </cell>
        </row>
        <row r="3352">
          <cell r="A3352" t="str">
            <v/>
          </cell>
          <cell r="B3352" t="str">
            <v/>
          </cell>
          <cell r="C3352" t="str">
            <v/>
          </cell>
          <cell r="D3352" t="str">
            <v/>
          </cell>
          <cell r="E3352" t="str">
            <v/>
          </cell>
          <cell r="F3352" t="str">
            <v/>
          </cell>
          <cell r="G3352" t="str">
            <v/>
          </cell>
          <cell r="H3352" t="str">
            <v/>
          </cell>
        </row>
        <row r="3353">
          <cell r="A3353" t="str">
            <v/>
          </cell>
          <cell r="B3353" t="str">
            <v/>
          </cell>
          <cell r="C3353" t="str">
            <v/>
          </cell>
          <cell r="D3353" t="str">
            <v/>
          </cell>
          <cell r="E3353" t="str">
            <v/>
          </cell>
          <cell r="F3353" t="str">
            <v/>
          </cell>
          <cell r="G3353" t="str">
            <v/>
          </cell>
          <cell r="H3353" t="str">
            <v/>
          </cell>
        </row>
        <row r="3354">
          <cell r="A3354" t="str">
            <v/>
          </cell>
          <cell r="B3354" t="str">
            <v/>
          </cell>
          <cell r="C3354" t="str">
            <v/>
          </cell>
          <cell r="D3354" t="str">
            <v/>
          </cell>
          <cell r="E3354" t="str">
            <v/>
          </cell>
          <cell r="F3354" t="str">
            <v/>
          </cell>
          <cell r="G3354" t="str">
            <v/>
          </cell>
          <cell r="H3354" t="str">
            <v/>
          </cell>
        </row>
        <row r="3355">
          <cell r="A3355" t="str">
            <v/>
          </cell>
          <cell r="B3355" t="str">
            <v/>
          </cell>
          <cell r="C3355" t="str">
            <v/>
          </cell>
          <cell r="D3355" t="str">
            <v/>
          </cell>
          <cell r="E3355" t="str">
            <v/>
          </cell>
          <cell r="F3355" t="str">
            <v/>
          </cell>
          <cell r="G3355" t="str">
            <v/>
          </cell>
          <cell r="H3355" t="str">
            <v/>
          </cell>
        </row>
        <row r="3356">
          <cell r="A3356" t="str">
            <v/>
          </cell>
          <cell r="B3356" t="str">
            <v/>
          </cell>
          <cell r="C3356" t="str">
            <v/>
          </cell>
          <cell r="D3356" t="str">
            <v/>
          </cell>
          <cell r="E3356" t="str">
            <v/>
          </cell>
          <cell r="F3356" t="str">
            <v/>
          </cell>
          <cell r="G3356" t="str">
            <v/>
          </cell>
          <cell r="H3356" t="str">
            <v/>
          </cell>
        </row>
        <row r="3357">
          <cell r="A3357" t="str">
            <v/>
          </cell>
          <cell r="B3357" t="str">
            <v/>
          </cell>
          <cell r="C3357" t="str">
            <v/>
          </cell>
          <cell r="D3357" t="str">
            <v/>
          </cell>
          <cell r="E3357" t="str">
            <v/>
          </cell>
          <cell r="F3357" t="str">
            <v/>
          </cell>
          <cell r="G3357" t="str">
            <v/>
          </cell>
          <cell r="H3357" t="str">
            <v/>
          </cell>
        </row>
        <row r="3358">
          <cell r="A3358" t="str">
            <v/>
          </cell>
          <cell r="B3358" t="str">
            <v/>
          </cell>
          <cell r="C3358" t="str">
            <v/>
          </cell>
          <cell r="D3358" t="str">
            <v/>
          </cell>
          <cell r="E3358" t="str">
            <v/>
          </cell>
          <cell r="F3358" t="str">
            <v/>
          </cell>
          <cell r="G3358" t="str">
            <v/>
          </cell>
          <cell r="H3358" t="str">
            <v/>
          </cell>
        </row>
        <row r="3359">
          <cell r="A3359" t="str">
            <v/>
          </cell>
          <cell r="B3359" t="str">
            <v/>
          </cell>
          <cell r="C3359" t="str">
            <v/>
          </cell>
          <cell r="D3359" t="str">
            <v/>
          </cell>
          <cell r="E3359" t="str">
            <v/>
          </cell>
          <cell r="F3359" t="str">
            <v/>
          </cell>
          <cell r="G3359" t="str">
            <v/>
          </cell>
          <cell r="H3359" t="str">
            <v/>
          </cell>
        </row>
        <row r="3360">
          <cell r="A3360" t="str">
            <v/>
          </cell>
          <cell r="B3360" t="str">
            <v/>
          </cell>
          <cell r="C3360" t="str">
            <v/>
          </cell>
          <cell r="D3360" t="str">
            <v/>
          </cell>
          <cell r="E3360" t="str">
            <v/>
          </cell>
          <cell r="F3360" t="str">
            <v/>
          </cell>
          <cell r="G3360" t="str">
            <v/>
          </cell>
          <cell r="H3360" t="str">
            <v/>
          </cell>
        </row>
        <row r="3361">
          <cell r="A3361" t="str">
            <v/>
          </cell>
          <cell r="B3361" t="str">
            <v/>
          </cell>
          <cell r="C3361" t="str">
            <v/>
          </cell>
          <cell r="D3361" t="str">
            <v/>
          </cell>
          <cell r="E3361" t="str">
            <v/>
          </cell>
          <cell r="F3361" t="str">
            <v/>
          </cell>
          <cell r="G3361" t="str">
            <v/>
          </cell>
          <cell r="H3361" t="str">
            <v/>
          </cell>
        </row>
        <row r="3362">
          <cell r="A3362" t="str">
            <v/>
          </cell>
          <cell r="B3362" t="str">
            <v/>
          </cell>
          <cell r="C3362" t="str">
            <v/>
          </cell>
          <cell r="D3362" t="str">
            <v/>
          </cell>
          <cell r="E3362" t="str">
            <v/>
          </cell>
          <cell r="F3362" t="str">
            <v/>
          </cell>
          <cell r="G3362" t="str">
            <v/>
          </cell>
          <cell r="H3362" t="str">
            <v/>
          </cell>
        </row>
        <row r="3363">
          <cell r="A3363" t="str">
            <v/>
          </cell>
          <cell r="B3363" t="str">
            <v/>
          </cell>
          <cell r="C3363" t="str">
            <v/>
          </cell>
          <cell r="D3363" t="str">
            <v/>
          </cell>
          <cell r="E3363" t="str">
            <v/>
          </cell>
          <cell r="F3363" t="str">
            <v/>
          </cell>
          <cell r="G3363" t="str">
            <v/>
          </cell>
          <cell r="H3363" t="str">
            <v/>
          </cell>
        </row>
        <row r="3364">
          <cell r="A3364" t="str">
            <v/>
          </cell>
          <cell r="B3364" t="str">
            <v/>
          </cell>
          <cell r="C3364" t="str">
            <v/>
          </cell>
          <cell r="D3364" t="str">
            <v/>
          </cell>
          <cell r="E3364" t="str">
            <v/>
          </cell>
          <cell r="F3364" t="str">
            <v/>
          </cell>
          <cell r="G3364" t="str">
            <v/>
          </cell>
          <cell r="H3364" t="str">
            <v/>
          </cell>
        </row>
        <row r="3365">
          <cell r="A3365" t="str">
            <v/>
          </cell>
          <cell r="B3365" t="str">
            <v/>
          </cell>
          <cell r="C3365" t="str">
            <v/>
          </cell>
          <cell r="D3365" t="str">
            <v/>
          </cell>
          <cell r="E3365" t="str">
            <v/>
          </cell>
          <cell r="F3365" t="str">
            <v/>
          </cell>
          <cell r="G3365" t="str">
            <v/>
          </cell>
          <cell r="H3365" t="str">
            <v/>
          </cell>
        </row>
        <row r="3366">
          <cell r="A3366" t="str">
            <v/>
          </cell>
          <cell r="B3366" t="str">
            <v/>
          </cell>
          <cell r="C3366" t="str">
            <v/>
          </cell>
          <cell r="D3366" t="str">
            <v/>
          </cell>
          <cell r="E3366" t="str">
            <v/>
          </cell>
          <cell r="F3366" t="str">
            <v/>
          </cell>
          <cell r="G3366" t="str">
            <v/>
          </cell>
          <cell r="H3366" t="str">
            <v/>
          </cell>
        </row>
        <row r="3367">
          <cell r="A3367" t="str">
            <v/>
          </cell>
          <cell r="B3367" t="str">
            <v/>
          </cell>
          <cell r="C3367" t="str">
            <v/>
          </cell>
          <cell r="D3367" t="str">
            <v/>
          </cell>
          <cell r="E3367" t="str">
            <v/>
          </cell>
          <cell r="F3367" t="str">
            <v/>
          </cell>
          <cell r="G3367" t="str">
            <v/>
          </cell>
          <cell r="H3367" t="str">
            <v/>
          </cell>
        </row>
        <row r="3368">
          <cell r="A3368" t="str">
            <v/>
          </cell>
          <cell r="B3368" t="str">
            <v/>
          </cell>
          <cell r="C3368" t="str">
            <v/>
          </cell>
          <cell r="D3368" t="str">
            <v/>
          </cell>
          <cell r="E3368" t="str">
            <v/>
          </cell>
          <cell r="F3368" t="str">
            <v/>
          </cell>
          <cell r="G3368" t="str">
            <v/>
          </cell>
          <cell r="H3368" t="str">
            <v/>
          </cell>
        </row>
        <row r="3369">
          <cell r="A3369" t="str">
            <v/>
          </cell>
          <cell r="B3369" t="str">
            <v/>
          </cell>
          <cell r="C3369" t="str">
            <v/>
          </cell>
          <cell r="D3369" t="str">
            <v/>
          </cell>
          <cell r="E3369" t="str">
            <v/>
          </cell>
          <cell r="F3369" t="str">
            <v/>
          </cell>
          <cell r="G3369" t="str">
            <v/>
          </cell>
          <cell r="H3369" t="str">
            <v/>
          </cell>
        </row>
        <row r="3370">
          <cell r="A3370" t="str">
            <v/>
          </cell>
          <cell r="B3370" t="str">
            <v/>
          </cell>
          <cell r="C3370" t="str">
            <v/>
          </cell>
          <cell r="D3370" t="str">
            <v/>
          </cell>
          <cell r="E3370" t="str">
            <v/>
          </cell>
          <cell r="F3370" t="str">
            <v/>
          </cell>
          <cell r="G3370" t="str">
            <v/>
          </cell>
          <cell r="H3370" t="str">
            <v/>
          </cell>
        </row>
        <row r="3371">
          <cell r="A3371" t="str">
            <v/>
          </cell>
          <cell r="B3371" t="str">
            <v/>
          </cell>
          <cell r="C3371" t="str">
            <v/>
          </cell>
          <cell r="D3371" t="str">
            <v/>
          </cell>
          <cell r="E3371" t="str">
            <v/>
          </cell>
          <cell r="F3371" t="str">
            <v/>
          </cell>
          <cell r="G3371" t="str">
            <v/>
          </cell>
          <cell r="H3371" t="str">
            <v/>
          </cell>
        </row>
        <row r="3372">
          <cell r="A3372" t="str">
            <v/>
          </cell>
          <cell r="B3372" t="str">
            <v/>
          </cell>
          <cell r="C3372" t="str">
            <v/>
          </cell>
          <cell r="D3372" t="str">
            <v/>
          </cell>
          <cell r="E3372" t="str">
            <v/>
          </cell>
          <cell r="F3372" t="str">
            <v/>
          </cell>
          <cell r="G3372" t="str">
            <v/>
          </cell>
          <cell r="H3372" t="str">
            <v/>
          </cell>
        </row>
        <row r="3373">
          <cell r="A3373" t="str">
            <v/>
          </cell>
          <cell r="B3373" t="str">
            <v/>
          </cell>
          <cell r="C3373" t="str">
            <v/>
          </cell>
          <cell r="D3373" t="str">
            <v/>
          </cell>
          <cell r="E3373" t="str">
            <v/>
          </cell>
          <cell r="F3373" t="str">
            <v/>
          </cell>
          <cell r="G3373" t="str">
            <v/>
          </cell>
          <cell r="H3373" t="str">
            <v/>
          </cell>
        </row>
        <row r="3374">
          <cell r="A3374" t="str">
            <v/>
          </cell>
          <cell r="B3374" t="str">
            <v/>
          </cell>
          <cell r="C3374" t="str">
            <v/>
          </cell>
          <cell r="D3374" t="str">
            <v/>
          </cell>
          <cell r="E3374" t="str">
            <v/>
          </cell>
          <cell r="F3374" t="str">
            <v/>
          </cell>
          <cell r="G3374" t="str">
            <v/>
          </cell>
          <cell r="H3374" t="str">
            <v/>
          </cell>
        </row>
        <row r="3375">
          <cell r="A3375" t="str">
            <v/>
          </cell>
          <cell r="B3375" t="str">
            <v/>
          </cell>
          <cell r="C3375" t="str">
            <v/>
          </cell>
          <cell r="D3375" t="str">
            <v/>
          </cell>
          <cell r="E3375" t="str">
            <v/>
          </cell>
          <cell r="F3375" t="str">
            <v/>
          </cell>
          <cell r="G3375" t="str">
            <v/>
          </cell>
          <cell r="H3375" t="str">
            <v/>
          </cell>
        </row>
        <row r="3376">
          <cell r="A3376" t="str">
            <v/>
          </cell>
          <cell r="B3376" t="str">
            <v/>
          </cell>
          <cell r="C3376" t="str">
            <v/>
          </cell>
          <cell r="D3376" t="str">
            <v/>
          </cell>
          <cell r="E3376" t="str">
            <v/>
          </cell>
          <cell r="F3376" t="str">
            <v/>
          </cell>
          <cell r="G3376" t="str">
            <v/>
          </cell>
          <cell r="H3376" t="str">
            <v/>
          </cell>
        </row>
        <row r="3377">
          <cell r="A3377" t="str">
            <v/>
          </cell>
          <cell r="B3377" t="str">
            <v/>
          </cell>
          <cell r="C3377" t="str">
            <v/>
          </cell>
          <cell r="D3377" t="str">
            <v/>
          </cell>
          <cell r="E3377" t="str">
            <v/>
          </cell>
          <cell r="F3377" t="str">
            <v/>
          </cell>
          <cell r="G3377" t="str">
            <v/>
          </cell>
          <cell r="H3377" t="str">
            <v/>
          </cell>
        </row>
        <row r="3378">
          <cell r="A3378" t="str">
            <v/>
          </cell>
          <cell r="B3378" t="str">
            <v/>
          </cell>
          <cell r="C3378" t="str">
            <v/>
          </cell>
          <cell r="D3378" t="str">
            <v/>
          </cell>
          <cell r="E3378" t="str">
            <v/>
          </cell>
          <cell r="F3378" t="str">
            <v/>
          </cell>
          <cell r="G3378" t="str">
            <v/>
          </cell>
          <cell r="H3378" t="str">
            <v/>
          </cell>
        </row>
        <row r="3379">
          <cell r="A3379" t="str">
            <v/>
          </cell>
          <cell r="B3379" t="str">
            <v/>
          </cell>
          <cell r="C3379" t="str">
            <v/>
          </cell>
          <cell r="D3379" t="str">
            <v/>
          </cell>
          <cell r="E3379" t="str">
            <v/>
          </cell>
          <cell r="F3379" t="str">
            <v/>
          </cell>
          <cell r="G3379" t="str">
            <v/>
          </cell>
          <cell r="H3379" t="str">
            <v/>
          </cell>
        </row>
        <row r="3380">
          <cell r="A3380" t="str">
            <v/>
          </cell>
          <cell r="B3380" t="str">
            <v/>
          </cell>
          <cell r="C3380" t="str">
            <v/>
          </cell>
          <cell r="D3380" t="str">
            <v/>
          </cell>
          <cell r="E3380" t="str">
            <v/>
          </cell>
          <cell r="F3380" t="str">
            <v/>
          </cell>
          <cell r="G3380" t="str">
            <v/>
          </cell>
          <cell r="H3380" t="str">
            <v/>
          </cell>
        </row>
        <row r="3381">
          <cell r="A3381" t="str">
            <v/>
          </cell>
          <cell r="B3381" t="str">
            <v/>
          </cell>
          <cell r="C3381" t="str">
            <v/>
          </cell>
          <cell r="D3381" t="str">
            <v/>
          </cell>
          <cell r="E3381" t="str">
            <v/>
          </cell>
          <cell r="F3381" t="str">
            <v/>
          </cell>
          <cell r="G3381" t="str">
            <v/>
          </cell>
          <cell r="H3381" t="str">
            <v/>
          </cell>
        </row>
        <row r="3382">
          <cell r="A3382" t="str">
            <v/>
          </cell>
          <cell r="B3382" t="str">
            <v/>
          </cell>
          <cell r="C3382" t="str">
            <v/>
          </cell>
          <cell r="D3382" t="str">
            <v/>
          </cell>
          <cell r="E3382" t="str">
            <v/>
          </cell>
          <cell r="F3382" t="str">
            <v/>
          </cell>
          <cell r="G3382" t="str">
            <v/>
          </cell>
          <cell r="H3382" t="str">
            <v/>
          </cell>
        </row>
        <row r="3383">
          <cell r="A3383" t="str">
            <v/>
          </cell>
          <cell r="B3383" t="str">
            <v/>
          </cell>
          <cell r="C3383" t="str">
            <v/>
          </cell>
          <cell r="D3383" t="str">
            <v/>
          </cell>
          <cell r="E3383" t="str">
            <v/>
          </cell>
          <cell r="F3383" t="str">
            <v/>
          </cell>
          <cell r="G3383" t="str">
            <v/>
          </cell>
          <cell r="H3383" t="str">
            <v/>
          </cell>
        </row>
        <row r="3384">
          <cell r="A3384" t="str">
            <v/>
          </cell>
          <cell r="B3384" t="str">
            <v/>
          </cell>
          <cell r="C3384" t="str">
            <v/>
          </cell>
          <cell r="D3384" t="str">
            <v/>
          </cell>
          <cell r="E3384" t="str">
            <v/>
          </cell>
          <cell r="F3384" t="str">
            <v/>
          </cell>
          <cell r="G3384" t="str">
            <v/>
          </cell>
          <cell r="H3384" t="str">
            <v/>
          </cell>
        </row>
        <row r="3385">
          <cell r="A3385" t="str">
            <v/>
          </cell>
          <cell r="B3385" t="str">
            <v/>
          </cell>
          <cell r="C3385" t="str">
            <v/>
          </cell>
          <cell r="D3385" t="str">
            <v/>
          </cell>
          <cell r="E3385" t="str">
            <v/>
          </cell>
          <cell r="F3385" t="str">
            <v/>
          </cell>
          <cell r="G3385" t="str">
            <v/>
          </cell>
          <cell r="H3385" t="str">
            <v/>
          </cell>
        </row>
        <row r="3386">
          <cell r="A3386" t="str">
            <v/>
          </cell>
          <cell r="B3386" t="str">
            <v/>
          </cell>
          <cell r="C3386" t="str">
            <v/>
          </cell>
          <cell r="D3386" t="str">
            <v/>
          </cell>
          <cell r="E3386" t="str">
            <v/>
          </cell>
          <cell r="F3386" t="str">
            <v/>
          </cell>
          <cell r="G3386" t="str">
            <v/>
          </cell>
          <cell r="H3386" t="str">
            <v/>
          </cell>
        </row>
        <row r="3387">
          <cell r="A3387" t="str">
            <v/>
          </cell>
          <cell r="B3387" t="str">
            <v/>
          </cell>
          <cell r="C3387" t="str">
            <v/>
          </cell>
          <cell r="D3387" t="str">
            <v/>
          </cell>
          <cell r="E3387" t="str">
            <v/>
          </cell>
          <cell r="F3387" t="str">
            <v/>
          </cell>
          <cell r="G3387" t="str">
            <v/>
          </cell>
          <cell r="H3387" t="str">
            <v/>
          </cell>
        </row>
        <row r="3388">
          <cell r="A3388" t="str">
            <v/>
          </cell>
          <cell r="B3388" t="str">
            <v/>
          </cell>
          <cell r="C3388" t="str">
            <v/>
          </cell>
          <cell r="D3388" t="str">
            <v/>
          </cell>
          <cell r="E3388" t="str">
            <v/>
          </cell>
          <cell r="F3388" t="str">
            <v/>
          </cell>
          <cell r="G3388" t="str">
            <v/>
          </cell>
          <cell r="H3388" t="str">
            <v/>
          </cell>
        </row>
        <row r="3389">
          <cell r="A3389" t="str">
            <v/>
          </cell>
          <cell r="B3389" t="str">
            <v/>
          </cell>
          <cell r="C3389" t="str">
            <v/>
          </cell>
          <cell r="D3389" t="str">
            <v/>
          </cell>
          <cell r="E3389" t="str">
            <v/>
          </cell>
          <cell r="F3389" t="str">
            <v/>
          </cell>
          <cell r="G3389" t="str">
            <v/>
          </cell>
          <cell r="H3389" t="str">
            <v/>
          </cell>
        </row>
        <row r="3390">
          <cell r="A3390" t="str">
            <v/>
          </cell>
          <cell r="B3390" t="str">
            <v/>
          </cell>
          <cell r="C3390" t="str">
            <v/>
          </cell>
          <cell r="D3390" t="str">
            <v/>
          </cell>
          <cell r="E3390" t="str">
            <v/>
          </cell>
          <cell r="F3390" t="str">
            <v/>
          </cell>
          <cell r="G3390" t="str">
            <v/>
          </cell>
          <cell r="H3390" t="str">
            <v/>
          </cell>
        </row>
        <row r="3391">
          <cell r="A3391" t="str">
            <v/>
          </cell>
          <cell r="B3391" t="str">
            <v/>
          </cell>
          <cell r="C3391" t="str">
            <v/>
          </cell>
          <cell r="D3391" t="str">
            <v/>
          </cell>
          <cell r="E3391" t="str">
            <v/>
          </cell>
          <cell r="F3391" t="str">
            <v/>
          </cell>
          <cell r="G3391" t="str">
            <v/>
          </cell>
          <cell r="H3391" t="str">
            <v/>
          </cell>
        </row>
        <row r="3392">
          <cell r="A3392" t="str">
            <v/>
          </cell>
          <cell r="B3392" t="str">
            <v/>
          </cell>
          <cell r="C3392" t="str">
            <v/>
          </cell>
          <cell r="D3392" t="str">
            <v/>
          </cell>
          <cell r="E3392" t="str">
            <v/>
          </cell>
          <cell r="F3392" t="str">
            <v/>
          </cell>
          <cell r="G3392" t="str">
            <v/>
          </cell>
          <cell r="H3392" t="str">
            <v/>
          </cell>
        </row>
        <row r="3393">
          <cell r="A3393" t="str">
            <v/>
          </cell>
          <cell r="B3393" t="str">
            <v/>
          </cell>
          <cell r="C3393" t="str">
            <v/>
          </cell>
          <cell r="D3393" t="str">
            <v/>
          </cell>
          <cell r="E3393" t="str">
            <v/>
          </cell>
          <cell r="F3393" t="str">
            <v/>
          </cell>
          <cell r="G3393" t="str">
            <v/>
          </cell>
          <cell r="H3393" t="str">
            <v/>
          </cell>
        </row>
        <row r="3394">
          <cell r="A3394" t="str">
            <v/>
          </cell>
          <cell r="B3394" t="str">
            <v/>
          </cell>
          <cell r="C3394" t="str">
            <v/>
          </cell>
          <cell r="D3394" t="str">
            <v/>
          </cell>
          <cell r="E3394" t="str">
            <v/>
          </cell>
          <cell r="F3394" t="str">
            <v/>
          </cell>
          <cell r="G3394" t="str">
            <v/>
          </cell>
          <cell r="H3394" t="str">
            <v/>
          </cell>
        </row>
        <row r="3395">
          <cell r="A3395" t="str">
            <v/>
          </cell>
          <cell r="B3395" t="str">
            <v/>
          </cell>
          <cell r="C3395" t="str">
            <v/>
          </cell>
          <cell r="D3395" t="str">
            <v/>
          </cell>
          <cell r="E3395" t="str">
            <v/>
          </cell>
          <cell r="F3395" t="str">
            <v/>
          </cell>
          <cell r="G3395" t="str">
            <v/>
          </cell>
          <cell r="H3395" t="str">
            <v/>
          </cell>
        </row>
        <row r="3396">
          <cell r="A3396" t="str">
            <v/>
          </cell>
          <cell r="B3396" t="str">
            <v/>
          </cell>
          <cell r="C3396" t="str">
            <v/>
          </cell>
          <cell r="D3396" t="str">
            <v/>
          </cell>
          <cell r="E3396" t="str">
            <v/>
          </cell>
          <cell r="F3396" t="str">
            <v/>
          </cell>
          <cell r="G3396" t="str">
            <v/>
          </cell>
          <cell r="H3396" t="str">
            <v/>
          </cell>
        </row>
        <row r="3397">
          <cell r="A3397" t="str">
            <v/>
          </cell>
          <cell r="B3397" t="str">
            <v/>
          </cell>
          <cell r="C3397" t="str">
            <v/>
          </cell>
          <cell r="D3397" t="str">
            <v/>
          </cell>
          <cell r="E3397" t="str">
            <v/>
          </cell>
          <cell r="F3397" t="str">
            <v/>
          </cell>
          <cell r="G3397" t="str">
            <v/>
          </cell>
          <cell r="H3397" t="str">
            <v/>
          </cell>
        </row>
        <row r="3398">
          <cell r="A3398" t="str">
            <v/>
          </cell>
          <cell r="B3398" t="str">
            <v/>
          </cell>
          <cell r="C3398" t="str">
            <v/>
          </cell>
          <cell r="D3398" t="str">
            <v/>
          </cell>
          <cell r="E3398" t="str">
            <v/>
          </cell>
          <cell r="F3398" t="str">
            <v/>
          </cell>
          <cell r="G3398" t="str">
            <v/>
          </cell>
          <cell r="H3398" t="str">
            <v/>
          </cell>
        </row>
        <row r="3399">
          <cell r="A3399" t="str">
            <v/>
          </cell>
          <cell r="B3399" t="str">
            <v/>
          </cell>
          <cell r="C3399" t="str">
            <v/>
          </cell>
          <cell r="D3399" t="str">
            <v/>
          </cell>
          <cell r="E3399" t="str">
            <v/>
          </cell>
          <cell r="F3399" t="str">
            <v/>
          </cell>
          <cell r="G3399" t="str">
            <v/>
          </cell>
          <cell r="H3399" t="str">
            <v/>
          </cell>
        </row>
        <row r="3400">
          <cell r="A3400" t="str">
            <v/>
          </cell>
          <cell r="B3400" t="str">
            <v/>
          </cell>
          <cell r="C3400" t="str">
            <v/>
          </cell>
          <cell r="D3400" t="str">
            <v/>
          </cell>
          <cell r="E3400" t="str">
            <v/>
          </cell>
          <cell r="F3400" t="str">
            <v/>
          </cell>
          <cell r="G3400" t="str">
            <v/>
          </cell>
          <cell r="H3400" t="str">
            <v/>
          </cell>
        </row>
        <row r="3401">
          <cell r="A3401" t="str">
            <v/>
          </cell>
          <cell r="B3401" t="str">
            <v/>
          </cell>
          <cell r="C3401" t="str">
            <v/>
          </cell>
          <cell r="D3401" t="str">
            <v/>
          </cell>
          <cell r="E3401" t="str">
            <v/>
          </cell>
          <cell r="F3401" t="str">
            <v/>
          </cell>
          <cell r="G3401" t="str">
            <v/>
          </cell>
          <cell r="H3401" t="str">
            <v/>
          </cell>
        </row>
        <row r="3402">
          <cell r="A3402" t="str">
            <v/>
          </cell>
          <cell r="B3402" t="str">
            <v/>
          </cell>
          <cell r="C3402" t="str">
            <v/>
          </cell>
          <cell r="D3402" t="str">
            <v/>
          </cell>
          <cell r="E3402" t="str">
            <v/>
          </cell>
          <cell r="F3402" t="str">
            <v/>
          </cell>
          <cell r="G3402" t="str">
            <v/>
          </cell>
          <cell r="H3402" t="str">
            <v/>
          </cell>
        </row>
        <row r="3403">
          <cell r="A3403" t="str">
            <v/>
          </cell>
          <cell r="B3403" t="str">
            <v/>
          </cell>
          <cell r="C3403" t="str">
            <v/>
          </cell>
          <cell r="D3403" t="str">
            <v/>
          </cell>
          <cell r="E3403" t="str">
            <v/>
          </cell>
          <cell r="F3403" t="str">
            <v/>
          </cell>
          <cell r="G3403" t="str">
            <v/>
          </cell>
          <cell r="H3403" t="str">
            <v/>
          </cell>
        </row>
        <row r="3404">
          <cell r="A3404" t="str">
            <v/>
          </cell>
          <cell r="B3404" t="str">
            <v/>
          </cell>
          <cell r="C3404" t="str">
            <v/>
          </cell>
          <cell r="D3404" t="str">
            <v/>
          </cell>
          <cell r="E3404" t="str">
            <v/>
          </cell>
          <cell r="F3404" t="str">
            <v/>
          </cell>
          <cell r="G3404" t="str">
            <v/>
          </cell>
          <cell r="H3404" t="str">
            <v/>
          </cell>
        </row>
        <row r="3405">
          <cell r="A3405" t="str">
            <v/>
          </cell>
          <cell r="B3405" t="str">
            <v/>
          </cell>
          <cell r="C3405" t="str">
            <v/>
          </cell>
          <cell r="D3405" t="str">
            <v/>
          </cell>
          <cell r="E3405" t="str">
            <v/>
          </cell>
          <cell r="F3405" t="str">
            <v/>
          </cell>
          <cell r="G3405" t="str">
            <v/>
          </cell>
          <cell r="H3405" t="str">
            <v/>
          </cell>
        </row>
        <row r="3406">
          <cell r="A3406" t="str">
            <v/>
          </cell>
          <cell r="B3406" t="str">
            <v/>
          </cell>
          <cell r="C3406" t="str">
            <v/>
          </cell>
          <cell r="D3406" t="str">
            <v/>
          </cell>
          <cell r="E3406" t="str">
            <v/>
          </cell>
          <cell r="F3406" t="str">
            <v/>
          </cell>
          <cell r="G3406" t="str">
            <v/>
          </cell>
          <cell r="H3406" t="str">
            <v/>
          </cell>
        </row>
        <row r="3407">
          <cell r="A3407" t="str">
            <v/>
          </cell>
          <cell r="B3407" t="str">
            <v/>
          </cell>
          <cell r="C3407" t="str">
            <v/>
          </cell>
          <cell r="D3407" t="str">
            <v/>
          </cell>
          <cell r="E3407" t="str">
            <v/>
          </cell>
          <cell r="F3407" t="str">
            <v/>
          </cell>
          <cell r="G3407" t="str">
            <v/>
          </cell>
          <cell r="H3407" t="str">
            <v/>
          </cell>
        </row>
        <row r="3408">
          <cell r="A3408" t="str">
            <v/>
          </cell>
          <cell r="B3408" t="str">
            <v/>
          </cell>
          <cell r="C3408" t="str">
            <v/>
          </cell>
          <cell r="D3408" t="str">
            <v/>
          </cell>
          <cell r="E3408" t="str">
            <v/>
          </cell>
          <cell r="F3408" t="str">
            <v/>
          </cell>
          <cell r="G3408" t="str">
            <v/>
          </cell>
          <cell r="H3408" t="str">
            <v/>
          </cell>
        </row>
        <row r="3409">
          <cell r="A3409" t="str">
            <v/>
          </cell>
          <cell r="B3409" t="str">
            <v/>
          </cell>
          <cell r="C3409" t="str">
            <v/>
          </cell>
          <cell r="D3409" t="str">
            <v/>
          </cell>
          <cell r="E3409" t="str">
            <v/>
          </cell>
          <cell r="F3409" t="str">
            <v/>
          </cell>
          <cell r="G3409" t="str">
            <v/>
          </cell>
          <cell r="H3409" t="str">
            <v/>
          </cell>
        </row>
        <row r="3410">
          <cell r="A3410" t="str">
            <v/>
          </cell>
          <cell r="B3410" t="str">
            <v/>
          </cell>
          <cell r="C3410" t="str">
            <v/>
          </cell>
          <cell r="D3410" t="str">
            <v/>
          </cell>
          <cell r="E3410" t="str">
            <v/>
          </cell>
          <cell r="F3410" t="str">
            <v/>
          </cell>
          <cell r="G3410" t="str">
            <v/>
          </cell>
          <cell r="H3410" t="str">
            <v/>
          </cell>
        </row>
        <row r="3411">
          <cell r="A3411" t="str">
            <v/>
          </cell>
          <cell r="B3411" t="str">
            <v/>
          </cell>
          <cell r="C3411" t="str">
            <v/>
          </cell>
          <cell r="D3411" t="str">
            <v/>
          </cell>
          <cell r="E3411" t="str">
            <v/>
          </cell>
          <cell r="F3411" t="str">
            <v/>
          </cell>
          <cell r="G3411" t="str">
            <v/>
          </cell>
          <cell r="H3411" t="str">
            <v/>
          </cell>
        </row>
        <row r="3412">
          <cell r="A3412" t="str">
            <v/>
          </cell>
          <cell r="B3412" t="str">
            <v/>
          </cell>
          <cell r="C3412" t="str">
            <v/>
          </cell>
          <cell r="D3412" t="str">
            <v/>
          </cell>
          <cell r="E3412" t="str">
            <v/>
          </cell>
          <cell r="F3412" t="str">
            <v/>
          </cell>
          <cell r="G3412" t="str">
            <v/>
          </cell>
          <cell r="H3412" t="str">
            <v/>
          </cell>
        </row>
        <row r="3413">
          <cell r="A3413" t="str">
            <v/>
          </cell>
          <cell r="B3413" t="str">
            <v/>
          </cell>
          <cell r="C3413" t="str">
            <v/>
          </cell>
          <cell r="D3413" t="str">
            <v/>
          </cell>
          <cell r="E3413" t="str">
            <v/>
          </cell>
          <cell r="F3413" t="str">
            <v/>
          </cell>
          <cell r="G3413" t="str">
            <v/>
          </cell>
          <cell r="H3413" t="str">
            <v/>
          </cell>
        </row>
        <row r="3414">
          <cell r="A3414" t="str">
            <v/>
          </cell>
          <cell r="B3414" t="str">
            <v/>
          </cell>
          <cell r="C3414" t="str">
            <v/>
          </cell>
          <cell r="D3414" t="str">
            <v/>
          </cell>
          <cell r="E3414" t="str">
            <v/>
          </cell>
          <cell r="F3414" t="str">
            <v/>
          </cell>
          <cell r="G3414" t="str">
            <v/>
          </cell>
          <cell r="H3414" t="str">
            <v/>
          </cell>
        </row>
        <row r="3415">
          <cell r="A3415" t="str">
            <v/>
          </cell>
          <cell r="B3415" t="str">
            <v/>
          </cell>
          <cell r="C3415" t="str">
            <v/>
          </cell>
          <cell r="D3415" t="str">
            <v/>
          </cell>
          <cell r="E3415" t="str">
            <v/>
          </cell>
          <cell r="F3415" t="str">
            <v/>
          </cell>
          <cell r="G3415" t="str">
            <v/>
          </cell>
          <cell r="H3415" t="str">
            <v/>
          </cell>
        </row>
        <row r="3416">
          <cell r="A3416" t="str">
            <v/>
          </cell>
          <cell r="B3416" t="str">
            <v/>
          </cell>
          <cell r="C3416" t="str">
            <v/>
          </cell>
          <cell r="D3416" t="str">
            <v/>
          </cell>
          <cell r="E3416" t="str">
            <v/>
          </cell>
          <cell r="F3416" t="str">
            <v/>
          </cell>
          <cell r="G3416" t="str">
            <v/>
          </cell>
          <cell r="H3416" t="str">
            <v/>
          </cell>
        </row>
        <row r="3417">
          <cell r="A3417" t="str">
            <v/>
          </cell>
          <cell r="B3417" t="str">
            <v/>
          </cell>
          <cell r="C3417" t="str">
            <v/>
          </cell>
          <cell r="D3417" t="str">
            <v/>
          </cell>
          <cell r="E3417" t="str">
            <v/>
          </cell>
          <cell r="F3417" t="str">
            <v/>
          </cell>
          <cell r="G3417" t="str">
            <v/>
          </cell>
          <cell r="H3417" t="str">
            <v/>
          </cell>
        </row>
        <row r="3418">
          <cell r="A3418" t="str">
            <v/>
          </cell>
          <cell r="B3418" t="str">
            <v/>
          </cell>
          <cell r="C3418" t="str">
            <v/>
          </cell>
          <cell r="D3418" t="str">
            <v/>
          </cell>
          <cell r="E3418" t="str">
            <v/>
          </cell>
          <cell r="F3418" t="str">
            <v/>
          </cell>
          <cell r="G3418" t="str">
            <v/>
          </cell>
          <cell r="H3418" t="str">
            <v/>
          </cell>
        </row>
        <row r="3419">
          <cell r="A3419" t="str">
            <v/>
          </cell>
          <cell r="B3419" t="str">
            <v/>
          </cell>
          <cell r="C3419" t="str">
            <v/>
          </cell>
          <cell r="D3419" t="str">
            <v/>
          </cell>
          <cell r="E3419" t="str">
            <v/>
          </cell>
          <cell r="F3419" t="str">
            <v/>
          </cell>
          <cell r="G3419" t="str">
            <v/>
          </cell>
          <cell r="H3419" t="str">
            <v/>
          </cell>
        </row>
        <row r="3420">
          <cell r="A3420" t="str">
            <v/>
          </cell>
          <cell r="B3420" t="str">
            <v/>
          </cell>
          <cell r="C3420" t="str">
            <v/>
          </cell>
          <cell r="D3420" t="str">
            <v/>
          </cell>
          <cell r="E3420" t="str">
            <v/>
          </cell>
          <cell r="F3420" t="str">
            <v/>
          </cell>
          <cell r="G3420" t="str">
            <v/>
          </cell>
          <cell r="H3420" t="str">
            <v/>
          </cell>
        </row>
        <row r="3421">
          <cell r="A3421" t="str">
            <v/>
          </cell>
          <cell r="B3421" t="str">
            <v/>
          </cell>
          <cell r="C3421" t="str">
            <v/>
          </cell>
          <cell r="D3421" t="str">
            <v/>
          </cell>
          <cell r="E3421" t="str">
            <v/>
          </cell>
          <cell r="F3421" t="str">
            <v/>
          </cell>
          <cell r="G3421" t="str">
            <v/>
          </cell>
          <cell r="H3421" t="str">
            <v/>
          </cell>
        </row>
        <row r="3422">
          <cell r="A3422" t="str">
            <v/>
          </cell>
          <cell r="B3422" t="str">
            <v/>
          </cell>
          <cell r="C3422" t="str">
            <v/>
          </cell>
          <cell r="D3422" t="str">
            <v/>
          </cell>
          <cell r="E3422" t="str">
            <v/>
          </cell>
          <cell r="F3422" t="str">
            <v/>
          </cell>
          <cell r="G3422" t="str">
            <v/>
          </cell>
          <cell r="H3422" t="str">
            <v/>
          </cell>
        </row>
        <row r="3423">
          <cell r="A3423" t="str">
            <v/>
          </cell>
          <cell r="B3423" t="str">
            <v/>
          </cell>
          <cell r="C3423" t="str">
            <v/>
          </cell>
          <cell r="D3423" t="str">
            <v/>
          </cell>
          <cell r="E3423" t="str">
            <v/>
          </cell>
          <cell r="F3423" t="str">
            <v/>
          </cell>
          <cell r="G3423" t="str">
            <v/>
          </cell>
          <cell r="H3423" t="str">
            <v/>
          </cell>
        </row>
        <row r="3424">
          <cell r="A3424" t="str">
            <v/>
          </cell>
          <cell r="B3424" t="str">
            <v/>
          </cell>
          <cell r="C3424" t="str">
            <v/>
          </cell>
          <cell r="D3424" t="str">
            <v/>
          </cell>
          <cell r="E3424" t="str">
            <v/>
          </cell>
          <cell r="F3424" t="str">
            <v/>
          </cell>
          <cell r="G3424" t="str">
            <v/>
          </cell>
          <cell r="H3424" t="str">
            <v/>
          </cell>
        </row>
        <row r="3425">
          <cell r="A3425" t="str">
            <v/>
          </cell>
          <cell r="B3425" t="str">
            <v/>
          </cell>
          <cell r="C3425" t="str">
            <v/>
          </cell>
          <cell r="D3425" t="str">
            <v/>
          </cell>
          <cell r="E3425" t="str">
            <v/>
          </cell>
          <cell r="F3425" t="str">
            <v/>
          </cell>
          <cell r="G3425" t="str">
            <v/>
          </cell>
          <cell r="H3425" t="str">
            <v/>
          </cell>
        </row>
        <row r="3426">
          <cell r="A3426" t="str">
            <v/>
          </cell>
          <cell r="B3426" t="str">
            <v/>
          </cell>
          <cell r="C3426" t="str">
            <v/>
          </cell>
          <cell r="D3426" t="str">
            <v/>
          </cell>
          <cell r="E3426" t="str">
            <v/>
          </cell>
          <cell r="F3426" t="str">
            <v/>
          </cell>
          <cell r="G3426" t="str">
            <v/>
          </cell>
          <cell r="H3426" t="str">
            <v/>
          </cell>
        </row>
        <row r="3427">
          <cell r="A3427" t="str">
            <v/>
          </cell>
          <cell r="B3427" t="str">
            <v/>
          </cell>
          <cell r="C3427" t="str">
            <v/>
          </cell>
          <cell r="D3427" t="str">
            <v/>
          </cell>
          <cell r="E3427" t="str">
            <v/>
          </cell>
          <cell r="F3427" t="str">
            <v/>
          </cell>
          <cell r="G3427" t="str">
            <v/>
          </cell>
          <cell r="H3427" t="str">
            <v/>
          </cell>
        </row>
        <row r="3428">
          <cell r="A3428" t="str">
            <v/>
          </cell>
          <cell r="B3428" t="str">
            <v/>
          </cell>
          <cell r="C3428" t="str">
            <v/>
          </cell>
          <cell r="D3428" t="str">
            <v/>
          </cell>
          <cell r="E3428" t="str">
            <v/>
          </cell>
          <cell r="F3428" t="str">
            <v/>
          </cell>
          <cell r="G3428" t="str">
            <v/>
          </cell>
          <cell r="H3428" t="str">
            <v/>
          </cell>
        </row>
        <row r="3429">
          <cell r="A3429" t="str">
            <v/>
          </cell>
          <cell r="B3429" t="str">
            <v/>
          </cell>
          <cell r="C3429" t="str">
            <v/>
          </cell>
          <cell r="D3429" t="str">
            <v/>
          </cell>
          <cell r="E3429" t="str">
            <v/>
          </cell>
          <cell r="F3429" t="str">
            <v/>
          </cell>
          <cell r="G3429" t="str">
            <v/>
          </cell>
          <cell r="H3429" t="str">
            <v/>
          </cell>
        </row>
        <row r="3430">
          <cell r="A3430" t="str">
            <v/>
          </cell>
          <cell r="B3430" t="str">
            <v/>
          </cell>
          <cell r="C3430" t="str">
            <v/>
          </cell>
          <cell r="D3430" t="str">
            <v/>
          </cell>
          <cell r="E3430" t="str">
            <v/>
          </cell>
          <cell r="F3430" t="str">
            <v/>
          </cell>
          <cell r="G3430" t="str">
            <v/>
          </cell>
          <cell r="H3430" t="str">
            <v/>
          </cell>
        </row>
        <row r="3431">
          <cell r="A3431" t="str">
            <v/>
          </cell>
          <cell r="B3431" t="str">
            <v/>
          </cell>
          <cell r="C3431" t="str">
            <v/>
          </cell>
          <cell r="D3431" t="str">
            <v/>
          </cell>
          <cell r="E3431" t="str">
            <v/>
          </cell>
          <cell r="F3431" t="str">
            <v/>
          </cell>
          <cell r="G3431" t="str">
            <v/>
          </cell>
          <cell r="H3431" t="str">
            <v/>
          </cell>
        </row>
        <row r="3432">
          <cell r="A3432" t="str">
            <v/>
          </cell>
          <cell r="B3432" t="str">
            <v/>
          </cell>
          <cell r="C3432" t="str">
            <v/>
          </cell>
          <cell r="D3432" t="str">
            <v/>
          </cell>
          <cell r="E3432" t="str">
            <v/>
          </cell>
          <cell r="F3432" t="str">
            <v/>
          </cell>
          <cell r="G3432" t="str">
            <v/>
          </cell>
          <cell r="H3432" t="str">
            <v/>
          </cell>
        </row>
        <row r="3433">
          <cell r="A3433" t="str">
            <v/>
          </cell>
          <cell r="B3433" t="str">
            <v/>
          </cell>
          <cell r="C3433" t="str">
            <v/>
          </cell>
          <cell r="D3433" t="str">
            <v/>
          </cell>
          <cell r="E3433" t="str">
            <v/>
          </cell>
          <cell r="F3433" t="str">
            <v/>
          </cell>
          <cell r="G3433" t="str">
            <v/>
          </cell>
          <cell r="H3433" t="str">
            <v/>
          </cell>
        </row>
        <row r="3434">
          <cell r="A3434" t="str">
            <v/>
          </cell>
          <cell r="B3434" t="str">
            <v/>
          </cell>
          <cell r="C3434" t="str">
            <v/>
          </cell>
          <cell r="D3434" t="str">
            <v/>
          </cell>
          <cell r="E3434" t="str">
            <v/>
          </cell>
          <cell r="F3434" t="str">
            <v/>
          </cell>
          <cell r="G3434" t="str">
            <v/>
          </cell>
          <cell r="H3434" t="str">
            <v/>
          </cell>
        </row>
        <row r="3435">
          <cell r="A3435" t="str">
            <v/>
          </cell>
          <cell r="B3435" t="str">
            <v/>
          </cell>
          <cell r="C3435" t="str">
            <v/>
          </cell>
          <cell r="D3435" t="str">
            <v/>
          </cell>
          <cell r="E3435" t="str">
            <v/>
          </cell>
          <cell r="F3435" t="str">
            <v/>
          </cell>
          <cell r="G3435" t="str">
            <v/>
          </cell>
          <cell r="H3435" t="str">
            <v/>
          </cell>
        </row>
        <row r="3436">
          <cell r="A3436" t="str">
            <v/>
          </cell>
          <cell r="B3436" t="str">
            <v/>
          </cell>
          <cell r="C3436" t="str">
            <v/>
          </cell>
          <cell r="D3436" t="str">
            <v/>
          </cell>
          <cell r="E3436" t="str">
            <v/>
          </cell>
          <cell r="F3436" t="str">
            <v/>
          </cell>
          <cell r="G3436" t="str">
            <v/>
          </cell>
          <cell r="H3436" t="str">
            <v/>
          </cell>
        </row>
        <row r="3437">
          <cell r="A3437" t="str">
            <v/>
          </cell>
          <cell r="B3437" t="str">
            <v/>
          </cell>
          <cell r="C3437" t="str">
            <v/>
          </cell>
          <cell r="D3437" t="str">
            <v/>
          </cell>
          <cell r="E3437" t="str">
            <v/>
          </cell>
          <cell r="F3437" t="str">
            <v/>
          </cell>
          <cell r="G3437" t="str">
            <v/>
          </cell>
          <cell r="H3437" t="str">
            <v/>
          </cell>
        </row>
        <row r="3438">
          <cell r="A3438" t="str">
            <v/>
          </cell>
          <cell r="B3438" t="str">
            <v/>
          </cell>
          <cell r="C3438" t="str">
            <v/>
          </cell>
          <cell r="D3438" t="str">
            <v/>
          </cell>
          <cell r="E3438" t="str">
            <v/>
          </cell>
          <cell r="F3438" t="str">
            <v/>
          </cell>
          <cell r="G3438" t="str">
            <v/>
          </cell>
          <cell r="H3438" t="str">
            <v/>
          </cell>
        </row>
        <row r="3439">
          <cell r="A3439" t="str">
            <v/>
          </cell>
          <cell r="B3439" t="str">
            <v/>
          </cell>
          <cell r="C3439" t="str">
            <v/>
          </cell>
          <cell r="D3439" t="str">
            <v/>
          </cell>
          <cell r="E3439" t="str">
            <v/>
          </cell>
          <cell r="F3439" t="str">
            <v/>
          </cell>
          <cell r="G3439" t="str">
            <v/>
          </cell>
          <cell r="H3439" t="str">
            <v/>
          </cell>
        </row>
        <row r="3440">
          <cell r="A3440" t="str">
            <v/>
          </cell>
          <cell r="B3440" t="str">
            <v/>
          </cell>
          <cell r="C3440" t="str">
            <v/>
          </cell>
          <cell r="D3440" t="str">
            <v/>
          </cell>
          <cell r="E3440" t="str">
            <v/>
          </cell>
          <cell r="F3440" t="str">
            <v/>
          </cell>
          <cell r="G3440" t="str">
            <v/>
          </cell>
          <cell r="H3440" t="str">
            <v/>
          </cell>
        </row>
        <row r="3441">
          <cell r="A3441" t="str">
            <v/>
          </cell>
          <cell r="B3441" t="str">
            <v/>
          </cell>
          <cell r="C3441" t="str">
            <v/>
          </cell>
          <cell r="D3441" t="str">
            <v/>
          </cell>
          <cell r="E3441" t="str">
            <v/>
          </cell>
          <cell r="F3441" t="str">
            <v/>
          </cell>
          <cell r="G3441" t="str">
            <v/>
          </cell>
          <cell r="H3441" t="str">
            <v/>
          </cell>
        </row>
        <row r="3442">
          <cell r="A3442" t="str">
            <v/>
          </cell>
          <cell r="B3442" t="str">
            <v/>
          </cell>
          <cell r="C3442" t="str">
            <v/>
          </cell>
          <cell r="D3442" t="str">
            <v/>
          </cell>
          <cell r="E3442" t="str">
            <v/>
          </cell>
          <cell r="F3442" t="str">
            <v/>
          </cell>
          <cell r="G3442" t="str">
            <v/>
          </cell>
          <cell r="H3442" t="str">
            <v/>
          </cell>
        </row>
        <row r="3443">
          <cell r="A3443" t="str">
            <v/>
          </cell>
          <cell r="B3443" t="str">
            <v/>
          </cell>
          <cell r="C3443" t="str">
            <v/>
          </cell>
          <cell r="D3443" t="str">
            <v/>
          </cell>
          <cell r="E3443" t="str">
            <v/>
          </cell>
          <cell r="F3443" t="str">
            <v/>
          </cell>
          <cell r="G3443" t="str">
            <v/>
          </cell>
          <cell r="H3443" t="str">
            <v/>
          </cell>
        </row>
        <row r="3444">
          <cell r="A3444" t="str">
            <v/>
          </cell>
          <cell r="B3444" t="str">
            <v/>
          </cell>
          <cell r="C3444" t="str">
            <v/>
          </cell>
          <cell r="D3444" t="str">
            <v/>
          </cell>
          <cell r="E3444" t="str">
            <v/>
          </cell>
          <cell r="F3444" t="str">
            <v/>
          </cell>
          <cell r="G3444" t="str">
            <v/>
          </cell>
          <cell r="H3444" t="str">
            <v/>
          </cell>
        </row>
        <row r="3445">
          <cell r="A3445" t="str">
            <v/>
          </cell>
          <cell r="B3445" t="str">
            <v/>
          </cell>
          <cell r="C3445" t="str">
            <v/>
          </cell>
          <cell r="D3445" t="str">
            <v/>
          </cell>
          <cell r="E3445" t="str">
            <v/>
          </cell>
          <cell r="F3445" t="str">
            <v/>
          </cell>
          <cell r="G3445" t="str">
            <v/>
          </cell>
          <cell r="H3445" t="str">
            <v/>
          </cell>
        </row>
        <row r="3446">
          <cell r="A3446" t="str">
            <v/>
          </cell>
          <cell r="B3446" t="str">
            <v/>
          </cell>
          <cell r="C3446" t="str">
            <v/>
          </cell>
          <cell r="D3446" t="str">
            <v/>
          </cell>
          <cell r="E3446" t="str">
            <v/>
          </cell>
          <cell r="F3446" t="str">
            <v/>
          </cell>
          <cell r="G3446" t="str">
            <v/>
          </cell>
          <cell r="H3446" t="str">
            <v/>
          </cell>
        </row>
        <row r="3447">
          <cell r="A3447" t="str">
            <v/>
          </cell>
          <cell r="B3447" t="str">
            <v/>
          </cell>
          <cell r="C3447" t="str">
            <v/>
          </cell>
          <cell r="D3447" t="str">
            <v/>
          </cell>
          <cell r="E3447" t="str">
            <v/>
          </cell>
          <cell r="F3447" t="str">
            <v/>
          </cell>
          <cell r="G3447" t="str">
            <v/>
          </cell>
          <cell r="H3447" t="str">
            <v/>
          </cell>
        </row>
        <row r="3448">
          <cell r="A3448" t="str">
            <v/>
          </cell>
          <cell r="B3448" t="str">
            <v/>
          </cell>
          <cell r="C3448" t="str">
            <v/>
          </cell>
          <cell r="D3448" t="str">
            <v/>
          </cell>
          <cell r="E3448" t="str">
            <v/>
          </cell>
          <cell r="F3448" t="str">
            <v/>
          </cell>
          <cell r="G3448" t="str">
            <v/>
          </cell>
          <cell r="H3448" t="str">
            <v/>
          </cell>
        </row>
        <row r="3449">
          <cell r="A3449" t="str">
            <v/>
          </cell>
          <cell r="B3449" t="str">
            <v/>
          </cell>
          <cell r="C3449" t="str">
            <v/>
          </cell>
          <cell r="D3449" t="str">
            <v/>
          </cell>
          <cell r="E3449" t="str">
            <v/>
          </cell>
          <cell r="F3449" t="str">
            <v/>
          </cell>
          <cell r="G3449" t="str">
            <v/>
          </cell>
          <cell r="H3449" t="str">
            <v/>
          </cell>
        </row>
        <row r="3450">
          <cell r="A3450" t="str">
            <v/>
          </cell>
          <cell r="B3450" t="str">
            <v/>
          </cell>
          <cell r="C3450" t="str">
            <v/>
          </cell>
          <cell r="D3450" t="str">
            <v/>
          </cell>
          <cell r="E3450" t="str">
            <v/>
          </cell>
          <cell r="F3450" t="str">
            <v/>
          </cell>
          <cell r="G3450" t="str">
            <v/>
          </cell>
          <cell r="H3450" t="str">
            <v/>
          </cell>
        </row>
        <row r="3451">
          <cell r="A3451" t="str">
            <v/>
          </cell>
          <cell r="B3451" t="str">
            <v/>
          </cell>
          <cell r="C3451" t="str">
            <v/>
          </cell>
          <cell r="D3451" t="str">
            <v/>
          </cell>
          <cell r="E3451" t="str">
            <v/>
          </cell>
          <cell r="F3451" t="str">
            <v/>
          </cell>
          <cell r="G3451" t="str">
            <v/>
          </cell>
          <cell r="H3451" t="str">
            <v/>
          </cell>
        </row>
        <row r="3452">
          <cell r="A3452" t="str">
            <v/>
          </cell>
          <cell r="B3452" t="str">
            <v/>
          </cell>
          <cell r="C3452" t="str">
            <v/>
          </cell>
          <cell r="D3452" t="str">
            <v/>
          </cell>
          <cell r="E3452" t="str">
            <v/>
          </cell>
          <cell r="F3452" t="str">
            <v/>
          </cell>
          <cell r="G3452" t="str">
            <v/>
          </cell>
          <cell r="H3452" t="str">
            <v/>
          </cell>
        </row>
        <row r="3453">
          <cell r="A3453" t="str">
            <v/>
          </cell>
          <cell r="B3453" t="str">
            <v/>
          </cell>
          <cell r="C3453" t="str">
            <v/>
          </cell>
          <cell r="D3453" t="str">
            <v/>
          </cell>
          <cell r="E3453" t="str">
            <v/>
          </cell>
          <cell r="F3453" t="str">
            <v/>
          </cell>
          <cell r="G3453" t="str">
            <v/>
          </cell>
          <cell r="H3453" t="str">
            <v/>
          </cell>
        </row>
        <row r="3454">
          <cell r="A3454" t="str">
            <v/>
          </cell>
          <cell r="B3454" t="str">
            <v/>
          </cell>
          <cell r="C3454" t="str">
            <v/>
          </cell>
          <cell r="D3454" t="str">
            <v/>
          </cell>
          <cell r="E3454" t="str">
            <v/>
          </cell>
          <cell r="F3454" t="str">
            <v/>
          </cell>
          <cell r="G3454" t="str">
            <v/>
          </cell>
          <cell r="H3454" t="str">
            <v/>
          </cell>
        </row>
        <row r="3455">
          <cell r="A3455" t="str">
            <v/>
          </cell>
          <cell r="B3455" t="str">
            <v/>
          </cell>
          <cell r="C3455" t="str">
            <v/>
          </cell>
          <cell r="D3455" t="str">
            <v/>
          </cell>
          <cell r="E3455" t="str">
            <v/>
          </cell>
          <cell r="F3455" t="str">
            <v/>
          </cell>
          <cell r="G3455" t="str">
            <v/>
          </cell>
          <cell r="H3455" t="str">
            <v/>
          </cell>
        </row>
        <row r="3456">
          <cell r="A3456" t="str">
            <v/>
          </cell>
          <cell r="B3456" t="str">
            <v/>
          </cell>
          <cell r="C3456" t="str">
            <v/>
          </cell>
          <cell r="D3456" t="str">
            <v/>
          </cell>
          <cell r="E3456" t="str">
            <v/>
          </cell>
          <cell r="F3456" t="str">
            <v/>
          </cell>
          <cell r="G3456" t="str">
            <v/>
          </cell>
          <cell r="H3456" t="str">
            <v/>
          </cell>
        </row>
        <row r="3457">
          <cell r="A3457" t="str">
            <v/>
          </cell>
          <cell r="B3457" t="str">
            <v/>
          </cell>
          <cell r="C3457" t="str">
            <v/>
          </cell>
          <cell r="D3457" t="str">
            <v/>
          </cell>
          <cell r="E3457" t="str">
            <v/>
          </cell>
          <cell r="F3457" t="str">
            <v/>
          </cell>
          <cell r="G3457" t="str">
            <v/>
          </cell>
          <cell r="H3457" t="str">
            <v/>
          </cell>
        </row>
        <row r="3458">
          <cell r="A3458" t="str">
            <v/>
          </cell>
          <cell r="B3458" t="str">
            <v/>
          </cell>
          <cell r="C3458" t="str">
            <v/>
          </cell>
          <cell r="D3458" t="str">
            <v/>
          </cell>
          <cell r="E3458" t="str">
            <v/>
          </cell>
          <cell r="F3458" t="str">
            <v/>
          </cell>
          <cell r="G3458" t="str">
            <v/>
          </cell>
          <cell r="H3458" t="str">
            <v/>
          </cell>
        </row>
        <row r="3459">
          <cell r="A3459" t="str">
            <v/>
          </cell>
          <cell r="B3459" t="str">
            <v/>
          </cell>
          <cell r="C3459" t="str">
            <v/>
          </cell>
          <cell r="D3459" t="str">
            <v/>
          </cell>
          <cell r="E3459" t="str">
            <v/>
          </cell>
          <cell r="F3459" t="str">
            <v/>
          </cell>
          <cell r="G3459" t="str">
            <v/>
          </cell>
          <cell r="H3459" t="str">
            <v/>
          </cell>
        </row>
        <row r="3460">
          <cell r="A3460" t="str">
            <v/>
          </cell>
          <cell r="B3460" t="str">
            <v/>
          </cell>
          <cell r="C3460" t="str">
            <v/>
          </cell>
          <cell r="D3460" t="str">
            <v/>
          </cell>
          <cell r="E3460" t="str">
            <v/>
          </cell>
          <cell r="F3460" t="str">
            <v/>
          </cell>
          <cell r="G3460" t="str">
            <v/>
          </cell>
          <cell r="H3460" t="str">
            <v/>
          </cell>
        </row>
        <row r="3461">
          <cell r="A3461" t="str">
            <v/>
          </cell>
          <cell r="B3461" t="str">
            <v/>
          </cell>
          <cell r="C3461" t="str">
            <v/>
          </cell>
          <cell r="D3461" t="str">
            <v/>
          </cell>
          <cell r="E3461" t="str">
            <v/>
          </cell>
          <cell r="F3461" t="str">
            <v/>
          </cell>
          <cell r="G3461" t="str">
            <v/>
          </cell>
          <cell r="H3461" t="str">
            <v/>
          </cell>
        </row>
        <row r="3462">
          <cell r="A3462" t="str">
            <v/>
          </cell>
          <cell r="B3462" t="str">
            <v/>
          </cell>
          <cell r="C3462" t="str">
            <v/>
          </cell>
          <cell r="D3462" t="str">
            <v/>
          </cell>
          <cell r="E3462" t="str">
            <v/>
          </cell>
          <cell r="F3462" t="str">
            <v/>
          </cell>
          <cell r="G3462" t="str">
            <v/>
          </cell>
          <cell r="H3462" t="str">
            <v/>
          </cell>
        </row>
        <row r="3463">
          <cell r="A3463" t="str">
            <v/>
          </cell>
          <cell r="B3463" t="str">
            <v/>
          </cell>
          <cell r="C3463" t="str">
            <v/>
          </cell>
          <cell r="D3463" t="str">
            <v/>
          </cell>
          <cell r="E3463" t="str">
            <v/>
          </cell>
          <cell r="F3463" t="str">
            <v/>
          </cell>
          <cell r="G3463" t="str">
            <v/>
          </cell>
          <cell r="H3463" t="str">
            <v/>
          </cell>
        </row>
        <row r="3464">
          <cell r="A3464" t="str">
            <v/>
          </cell>
          <cell r="B3464" t="str">
            <v/>
          </cell>
          <cell r="C3464" t="str">
            <v/>
          </cell>
          <cell r="D3464" t="str">
            <v/>
          </cell>
          <cell r="E3464" t="str">
            <v/>
          </cell>
          <cell r="F3464" t="str">
            <v/>
          </cell>
          <cell r="G3464" t="str">
            <v/>
          </cell>
          <cell r="H3464" t="str">
            <v/>
          </cell>
        </row>
        <row r="3465">
          <cell r="A3465" t="str">
            <v/>
          </cell>
          <cell r="B3465" t="str">
            <v/>
          </cell>
          <cell r="C3465" t="str">
            <v/>
          </cell>
          <cell r="D3465" t="str">
            <v/>
          </cell>
          <cell r="E3465" t="str">
            <v/>
          </cell>
          <cell r="F3465" t="str">
            <v/>
          </cell>
          <cell r="G3465" t="str">
            <v/>
          </cell>
          <cell r="H3465" t="str">
            <v/>
          </cell>
        </row>
        <row r="3466">
          <cell r="A3466" t="str">
            <v/>
          </cell>
          <cell r="B3466" t="str">
            <v/>
          </cell>
          <cell r="C3466" t="str">
            <v/>
          </cell>
          <cell r="D3466" t="str">
            <v/>
          </cell>
          <cell r="E3466" t="str">
            <v/>
          </cell>
          <cell r="F3466" t="str">
            <v/>
          </cell>
          <cell r="G3466" t="str">
            <v/>
          </cell>
          <cell r="H3466" t="str">
            <v/>
          </cell>
        </row>
        <row r="3467">
          <cell r="A3467" t="str">
            <v/>
          </cell>
          <cell r="B3467" t="str">
            <v/>
          </cell>
          <cell r="C3467" t="str">
            <v/>
          </cell>
          <cell r="D3467" t="str">
            <v/>
          </cell>
          <cell r="E3467" t="str">
            <v/>
          </cell>
          <cell r="F3467" t="str">
            <v/>
          </cell>
          <cell r="G3467" t="str">
            <v/>
          </cell>
          <cell r="H3467" t="str">
            <v/>
          </cell>
        </row>
        <row r="3468">
          <cell r="A3468" t="str">
            <v/>
          </cell>
          <cell r="B3468" t="str">
            <v/>
          </cell>
          <cell r="C3468" t="str">
            <v/>
          </cell>
          <cell r="D3468" t="str">
            <v/>
          </cell>
          <cell r="E3468" t="str">
            <v/>
          </cell>
          <cell r="F3468" t="str">
            <v/>
          </cell>
          <cell r="G3468" t="str">
            <v/>
          </cell>
          <cell r="H3468" t="str">
            <v/>
          </cell>
        </row>
        <row r="3469">
          <cell r="A3469" t="str">
            <v/>
          </cell>
          <cell r="B3469" t="str">
            <v/>
          </cell>
          <cell r="C3469" t="str">
            <v/>
          </cell>
          <cell r="D3469" t="str">
            <v/>
          </cell>
          <cell r="E3469" t="str">
            <v/>
          </cell>
          <cell r="F3469" t="str">
            <v/>
          </cell>
          <cell r="G3469" t="str">
            <v/>
          </cell>
          <cell r="H3469" t="str">
            <v/>
          </cell>
        </row>
        <row r="3470">
          <cell r="A3470" t="str">
            <v/>
          </cell>
          <cell r="B3470" t="str">
            <v/>
          </cell>
          <cell r="C3470" t="str">
            <v/>
          </cell>
          <cell r="D3470" t="str">
            <v/>
          </cell>
          <cell r="E3470" t="str">
            <v/>
          </cell>
          <cell r="F3470" t="str">
            <v/>
          </cell>
          <cell r="G3470" t="str">
            <v/>
          </cell>
          <cell r="H3470" t="str">
            <v/>
          </cell>
        </row>
        <row r="3471">
          <cell r="A3471" t="str">
            <v/>
          </cell>
          <cell r="B3471" t="str">
            <v/>
          </cell>
          <cell r="C3471" t="str">
            <v/>
          </cell>
          <cell r="D3471" t="str">
            <v/>
          </cell>
          <cell r="E3471" t="str">
            <v/>
          </cell>
          <cell r="F3471" t="str">
            <v/>
          </cell>
          <cell r="G3471" t="str">
            <v/>
          </cell>
          <cell r="H3471" t="str">
            <v/>
          </cell>
        </row>
        <row r="3472">
          <cell r="A3472" t="str">
            <v/>
          </cell>
          <cell r="B3472" t="str">
            <v/>
          </cell>
          <cell r="C3472" t="str">
            <v/>
          </cell>
          <cell r="D3472" t="str">
            <v/>
          </cell>
          <cell r="E3472" t="str">
            <v/>
          </cell>
          <cell r="F3472" t="str">
            <v/>
          </cell>
          <cell r="G3472" t="str">
            <v/>
          </cell>
          <cell r="H3472" t="str">
            <v/>
          </cell>
        </row>
        <row r="3473">
          <cell r="A3473" t="str">
            <v/>
          </cell>
          <cell r="B3473" t="str">
            <v/>
          </cell>
          <cell r="C3473" t="str">
            <v/>
          </cell>
          <cell r="D3473" t="str">
            <v/>
          </cell>
          <cell r="E3473" t="str">
            <v/>
          </cell>
          <cell r="F3473" t="str">
            <v/>
          </cell>
          <cell r="G3473" t="str">
            <v/>
          </cell>
          <cell r="H3473" t="str">
            <v/>
          </cell>
        </row>
        <row r="3474">
          <cell r="A3474" t="str">
            <v/>
          </cell>
          <cell r="B3474" t="str">
            <v/>
          </cell>
          <cell r="C3474" t="str">
            <v/>
          </cell>
          <cell r="D3474" t="str">
            <v/>
          </cell>
          <cell r="E3474" t="str">
            <v/>
          </cell>
          <cell r="F3474" t="str">
            <v/>
          </cell>
          <cell r="G3474" t="str">
            <v/>
          </cell>
          <cell r="H3474" t="str">
            <v/>
          </cell>
        </row>
        <row r="3475">
          <cell r="A3475" t="str">
            <v/>
          </cell>
          <cell r="B3475" t="str">
            <v/>
          </cell>
          <cell r="C3475" t="str">
            <v/>
          </cell>
          <cell r="D3475" t="str">
            <v/>
          </cell>
          <cell r="E3475" t="str">
            <v/>
          </cell>
          <cell r="F3475" t="str">
            <v/>
          </cell>
          <cell r="G3475" t="str">
            <v/>
          </cell>
          <cell r="H3475" t="str">
            <v/>
          </cell>
        </row>
        <row r="3476">
          <cell r="A3476" t="str">
            <v/>
          </cell>
          <cell r="B3476" t="str">
            <v/>
          </cell>
          <cell r="C3476" t="str">
            <v/>
          </cell>
          <cell r="D3476" t="str">
            <v/>
          </cell>
          <cell r="E3476" t="str">
            <v/>
          </cell>
          <cell r="F3476" t="str">
            <v/>
          </cell>
          <cell r="G3476" t="str">
            <v/>
          </cell>
          <cell r="H3476" t="str">
            <v/>
          </cell>
        </row>
        <row r="3477">
          <cell r="A3477" t="str">
            <v/>
          </cell>
          <cell r="B3477" t="str">
            <v/>
          </cell>
          <cell r="C3477" t="str">
            <v/>
          </cell>
          <cell r="D3477" t="str">
            <v/>
          </cell>
          <cell r="E3477" t="str">
            <v/>
          </cell>
          <cell r="F3477" t="str">
            <v/>
          </cell>
          <cell r="G3477" t="str">
            <v/>
          </cell>
          <cell r="H3477" t="str">
            <v/>
          </cell>
        </row>
        <row r="3478">
          <cell r="A3478" t="str">
            <v/>
          </cell>
          <cell r="B3478" t="str">
            <v/>
          </cell>
          <cell r="C3478" t="str">
            <v/>
          </cell>
          <cell r="D3478" t="str">
            <v/>
          </cell>
          <cell r="E3478" t="str">
            <v/>
          </cell>
          <cell r="F3478" t="str">
            <v/>
          </cell>
          <cell r="G3478" t="str">
            <v/>
          </cell>
          <cell r="H3478" t="str">
            <v/>
          </cell>
        </row>
        <row r="3479">
          <cell r="A3479" t="str">
            <v/>
          </cell>
          <cell r="B3479" t="str">
            <v/>
          </cell>
          <cell r="C3479" t="str">
            <v/>
          </cell>
          <cell r="D3479" t="str">
            <v/>
          </cell>
          <cell r="E3479" t="str">
            <v/>
          </cell>
          <cell r="F3479" t="str">
            <v/>
          </cell>
          <cell r="G3479" t="str">
            <v/>
          </cell>
          <cell r="H3479" t="str">
            <v/>
          </cell>
        </row>
        <row r="3480">
          <cell r="A3480" t="str">
            <v/>
          </cell>
          <cell r="B3480" t="str">
            <v/>
          </cell>
          <cell r="C3480" t="str">
            <v/>
          </cell>
          <cell r="D3480" t="str">
            <v/>
          </cell>
          <cell r="E3480" t="str">
            <v/>
          </cell>
          <cell r="F3480" t="str">
            <v/>
          </cell>
          <cell r="G3480" t="str">
            <v/>
          </cell>
          <cell r="H3480" t="str">
            <v/>
          </cell>
        </row>
        <row r="3481">
          <cell r="A3481" t="str">
            <v/>
          </cell>
          <cell r="B3481" t="str">
            <v/>
          </cell>
          <cell r="C3481" t="str">
            <v/>
          </cell>
          <cell r="D3481" t="str">
            <v/>
          </cell>
          <cell r="E3481" t="str">
            <v/>
          </cell>
          <cell r="F3481" t="str">
            <v/>
          </cell>
          <cell r="G3481" t="str">
            <v/>
          </cell>
          <cell r="H3481" t="str">
            <v/>
          </cell>
        </row>
        <row r="3482">
          <cell r="A3482" t="str">
            <v/>
          </cell>
          <cell r="B3482" t="str">
            <v/>
          </cell>
          <cell r="C3482" t="str">
            <v/>
          </cell>
          <cell r="D3482" t="str">
            <v/>
          </cell>
          <cell r="E3482" t="str">
            <v/>
          </cell>
          <cell r="F3482" t="str">
            <v/>
          </cell>
          <cell r="G3482" t="str">
            <v/>
          </cell>
          <cell r="H3482" t="str">
            <v/>
          </cell>
        </row>
        <row r="3483">
          <cell r="A3483" t="str">
            <v/>
          </cell>
          <cell r="B3483" t="str">
            <v/>
          </cell>
          <cell r="C3483" t="str">
            <v/>
          </cell>
          <cell r="D3483" t="str">
            <v/>
          </cell>
          <cell r="E3483" t="str">
            <v/>
          </cell>
          <cell r="F3483" t="str">
            <v/>
          </cell>
          <cell r="G3483" t="str">
            <v/>
          </cell>
          <cell r="H3483" t="str">
            <v/>
          </cell>
        </row>
        <row r="3484">
          <cell r="A3484" t="str">
            <v/>
          </cell>
          <cell r="B3484" t="str">
            <v/>
          </cell>
          <cell r="C3484" t="str">
            <v/>
          </cell>
          <cell r="D3484" t="str">
            <v/>
          </cell>
          <cell r="E3484" t="str">
            <v/>
          </cell>
          <cell r="F3484" t="str">
            <v/>
          </cell>
          <cell r="G3484" t="str">
            <v/>
          </cell>
          <cell r="H3484" t="str">
            <v/>
          </cell>
        </row>
        <row r="3485">
          <cell r="A3485" t="str">
            <v/>
          </cell>
          <cell r="B3485" t="str">
            <v/>
          </cell>
          <cell r="C3485" t="str">
            <v/>
          </cell>
          <cell r="D3485" t="str">
            <v/>
          </cell>
          <cell r="E3485" t="str">
            <v/>
          </cell>
          <cell r="F3485" t="str">
            <v/>
          </cell>
          <cell r="G3485" t="str">
            <v/>
          </cell>
          <cell r="H3485" t="str">
            <v/>
          </cell>
        </row>
        <row r="3486">
          <cell r="A3486" t="str">
            <v/>
          </cell>
          <cell r="B3486" t="str">
            <v/>
          </cell>
          <cell r="C3486" t="str">
            <v/>
          </cell>
          <cell r="D3486" t="str">
            <v/>
          </cell>
          <cell r="E3486" t="str">
            <v/>
          </cell>
          <cell r="F3486" t="str">
            <v/>
          </cell>
          <cell r="G3486" t="str">
            <v/>
          </cell>
          <cell r="H3486" t="str">
            <v/>
          </cell>
        </row>
        <row r="3487">
          <cell r="A3487" t="str">
            <v/>
          </cell>
          <cell r="B3487" t="str">
            <v/>
          </cell>
          <cell r="C3487" t="str">
            <v/>
          </cell>
          <cell r="D3487" t="str">
            <v/>
          </cell>
          <cell r="E3487" t="str">
            <v/>
          </cell>
          <cell r="F3487" t="str">
            <v/>
          </cell>
          <cell r="G3487" t="str">
            <v/>
          </cell>
          <cell r="H3487" t="str">
            <v/>
          </cell>
        </row>
        <row r="3488">
          <cell r="A3488" t="str">
            <v/>
          </cell>
          <cell r="B3488" t="str">
            <v/>
          </cell>
          <cell r="C3488" t="str">
            <v/>
          </cell>
          <cell r="D3488" t="str">
            <v/>
          </cell>
          <cell r="E3488" t="str">
            <v/>
          </cell>
          <cell r="F3488" t="str">
            <v/>
          </cell>
          <cell r="G3488" t="str">
            <v/>
          </cell>
          <cell r="H3488" t="str">
            <v/>
          </cell>
        </row>
        <row r="3489">
          <cell r="A3489" t="str">
            <v/>
          </cell>
          <cell r="B3489" t="str">
            <v/>
          </cell>
          <cell r="C3489" t="str">
            <v/>
          </cell>
          <cell r="D3489" t="str">
            <v/>
          </cell>
          <cell r="E3489" t="str">
            <v/>
          </cell>
          <cell r="F3489" t="str">
            <v/>
          </cell>
          <cell r="G3489" t="str">
            <v/>
          </cell>
          <cell r="H3489" t="str">
            <v/>
          </cell>
        </row>
        <row r="3490">
          <cell r="A3490" t="str">
            <v/>
          </cell>
          <cell r="B3490" t="str">
            <v/>
          </cell>
          <cell r="C3490" t="str">
            <v/>
          </cell>
          <cell r="D3490" t="str">
            <v/>
          </cell>
          <cell r="E3490" t="str">
            <v/>
          </cell>
          <cell r="F3490" t="str">
            <v/>
          </cell>
          <cell r="G3490" t="str">
            <v/>
          </cell>
          <cell r="H3490" t="str">
            <v/>
          </cell>
        </row>
        <row r="3491">
          <cell r="A3491" t="str">
            <v/>
          </cell>
          <cell r="B3491" t="str">
            <v/>
          </cell>
          <cell r="C3491" t="str">
            <v/>
          </cell>
          <cell r="D3491" t="str">
            <v/>
          </cell>
          <cell r="E3491" t="str">
            <v/>
          </cell>
          <cell r="F3491" t="str">
            <v/>
          </cell>
          <cell r="G3491" t="str">
            <v/>
          </cell>
          <cell r="H3491" t="str">
            <v/>
          </cell>
        </row>
        <row r="3492">
          <cell r="A3492" t="str">
            <v/>
          </cell>
          <cell r="B3492" t="str">
            <v/>
          </cell>
          <cell r="C3492" t="str">
            <v/>
          </cell>
          <cell r="D3492" t="str">
            <v/>
          </cell>
          <cell r="E3492" t="str">
            <v/>
          </cell>
          <cell r="F3492" t="str">
            <v/>
          </cell>
          <cell r="G3492" t="str">
            <v/>
          </cell>
          <cell r="H3492" t="str">
            <v/>
          </cell>
        </row>
        <row r="3493">
          <cell r="A3493" t="str">
            <v/>
          </cell>
          <cell r="B3493" t="str">
            <v/>
          </cell>
          <cell r="C3493" t="str">
            <v/>
          </cell>
          <cell r="D3493" t="str">
            <v/>
          </cell>
          <cell r="E3493" t="str">
            <v/>
          </cell>
          <cell r="F3493" t="str">
            <v/>
          </cell>
          <cell r="G3493" t="str">
            <v/>
          </cell>
          <cell r="H3493" t="str">
            <v/>
          </cell>
        </row>
        <row r="3494">
          <cell r="A3494" t="str">
            <v/>
          </cell>
          <cell r="B3494" t="str">
            <v/>
          </cell>
          <cell r="C3494" t="str">
            <v/>
          </cell>
          <cell r="D3494" t="str">
            <v/>
          </cell>
          <cell r="E3494" t="str">
            <v/>
          </cell>
          <cell r="F3494" t="str">
            <v/>
          </cell>
          <cell r="G3494" t="str">
            <v/>
          </cell>
          <cell r="H3494" t="str">
            <v/>
          </cell>
        </row>
        <row r="3495">
          <cell r="A3495" t="str">
            <v/>
          </cell>
          <cell r="B3495" t="str">
            <v/>
          </cell>
          <cell r="C3495" t="str">
            <v/>
          </cell>
          <cell r="D3495" t="str">
            <v/>
          </cell>
          <cell r="E3495" t="str">
            <v/>
          </cell>
          <cell r="F3495" t="str">
            <v/>
          </cell>
          <cell r="G3495" t="str">
            <v/>
          </cell>
          <cell r="H3495" t="str">
            <v/>
          </cell>
        </row>
        <row r="3496">
          <cell r="A3496" t="str">
            <v/>
          </cell>
          <cell r="B3496" t="str">
            <v/>
          </cell>
          <cell r="C3496" t="str">
            <v/>
          </cell>
          <cell r="D3496" t="str">
            <v/>
          </cell>
          <cell r="E3496" t="str">
            <v/>
          </cell>
          <cell r="F3496" t="str">
            <v/>
          </cell>
          <cell r="G3496" t="str">
            <v/>
          </cell>
          <cell r="H3496" t="str">
            <v/>
          </cell>
        </row>
        <row r="3497">
          <cell r="A3497" t="str">
            <v/>
          </cell>
          <cell r="B3497" t="str">
            <v/>
          </cell>
          <cell r="C3497" t="str">
            <v/>
          </cell>
          <cell r="D3497" t="str">
            <v/>
          </cell>
          <cell r="E3497" t="str">
            <v/>
          </cell>
          <cell r="F3497" t="str">
            <v/>
          </cell>
          <cell r="G3497" t="str">
            <v/>
          </cell>
          <cell r="H3497" t="str">
            <v/>
          </cell>
        </row>
        <row r="3498">
          <cell r="A3498" t="str">
            <v/>
          </cell>
          <cell r="B3498" t="str">
            <v/>
          </cell>
          <cell r="C3498" t="str">
            <v/>
          </cell>
          <cell r="D3498" t="str">
            <v/>
          </cell>
          <cell r="E3498" t="str">
            <v/>
          </cell>
          <cell r="F3498" t="str">
            <v/>
          </cell>
          <cell r="G3498" t="str">
            <v/>
          </cell>
          <cell r="H3498" t="str">
            <v/>
          </cell>
        </row>
        <row r="3499">
          <cell r="A3499" t="str">
            <v/>
          </cell>
          <cell r="B3499" t="str">
            <v/>
          </cell>
          <cell r="C3499" t="str">
            <v/>
          </cell>
          <cell r="D3499" t="str">
            <v/>
          </cell>
          <cell r="E3499" t="str">
            <v/>
          </cell>
          <cell r="F3499" t="str">
            <v/>
          </cell>
          <cell r="G3499" t="str">
            <v/>
          </cell>
          <cell r="H3499" t="str">
            <v/>
          </cell>
        </row>
        <row r="3500">
          <cell r="A3500" t="str">
            <v/>
          </cell>
          <cell r="B3500" t="str">
            <v/>
          </cell>
          <cell r="C3500" t="str">
            <v/>
          </cell>
          <cell r="D3500" t="str">
            <v/>
          </cell>
          <cell r="E3500" t="str">
            <v/>
          </cell>
          <cell r="F3500" t="str">
            <v/>
          </cell>
          <cell r="G3500" t="str">
            <v/>
          </cell>
          <cell r="H3500" t="str">
            <v/>
          </cell>
        </row>
        <row r="3501">
          <cell r="A3501" t="str">
            <v/>
          </cell>
          <cell r="B3501" t="str">
            <v/>
          </cell>
          <cell r="C3501" t="str">
            <v/>
          </cell>
          <cell r="D3501" t="str">
            <v/>
          </cell>
          <cell r="E3501" t="str">
            <v/>
          </cell>
          <cell r="F3501" t="str">
            <v/>
          </cell>
          <cell r="G3501" t="str">
            <v/>
          </cell>
          <cell r="H3501" t="str">
            <v/>
          </cell>
        </row>
        <row r="3502">
          <cell r="A3502" t="str">
            <v/>
          </cell>
          <cell r="B3502" t="str">
            <v/>
          </cell>
          <cell r="C3502" t="str">
            <v/>
          </cell>
          <cell r="D3502" t="str">
            <v/>
          </cell>
          <cell r="E3502" t="str">
            <v/>
          </cell>
          <cell r="F3502" t="str">
            <v/>
          </cell>
          <cell r="G3502" t="str">
            <v/>
          </cell>
          <cell r="H3502" t="str">
            <v/>
          </cell>
        </row>
        <row r="3503">
          <cell r="A3503" t="str">
            <v/>
          </cell>
          <cell r="B3503" t="str">
            <v/>
          </cell>
          <cell r="C3503" t="str">
            <v/>
          </cell>
          <cell r="D3503" t="str">
            <v/>
          </cell>
          <cell r="E3503" t="str">
            <v/>
          </cell>
          <cell r="F3503" t="str">
            <v/>
          </cell>
          <cell r="G3503" t="str">
            <v/>
          </cell>
          <cell r="H3503" t="str">
            <v/>
          </cell>
        </row>
        <row r="3504">
          <cell r="A3504" t="str">
            <v/>
          </cell>
          <cell r="B3504" t="str">
            <v/>
          </cell>
          <cell r="C3504" t="str">
            <v/>
          </cell>
          <cell r="D3504" t="str">
            <v/>
          </cell>
          <cell r="E3504" t="str">
            <v/>
          </cell>
          <cell r="F3504" t="str">
            <v/>
          </cell>
          <cell r="G3504" t="str">
            <v/>
          </cell>
          <cell r="H3504" t="str">
            <v/>
          </cell>
        </row>
        <row r="3505">
          <cell r="A3505" t="str">
            <v/>
          </cell>
          <cell r="B3505" t="str">
            <v/>
          </cell>
          <cell r="C3505" t="str">
            <v/>
          </cell>
          <cell r="D3505" t="str">
            <v/>
          </cell>
          <cell r="E3505" t="str">
            <v/>
          </cell>
          <cell r="F3505" t="str">
            <v/>
          </cell>
          <cell r="G3505" t="str">
            <v/>
          </cell>
          <cell r="H3505" t="str">
            <v/>
          </cell>
        </row>
        <row r="3506">
          <cell r="A3506" t="str">
            <v/>
          </cell>
          <cell r="B3506" t="str">
            <v/>
          </cell>
          <cell r="C3506" t="str">
            <v/>
          </cell>
          <cell r="D3506" t="str">
            <v/>
          </cell>
          <cell r="E3506" t="str">
            <v/>
          </cell>
          <cell r="F3506" t="str">
            <v/>
          </cell>
          <cell r="G3506" t="str">
            <v/>
          </cell>
          <cell r="H3506" t="str">
            <v/>
          </cell>
        </row>
        <row r="3507">
          <cell r="A3507" t="str">
            <v/>
          </cell>
          <cell r="B3507" t="str">
            <v/>
          </cell>
          <cell r="C3507" t="str">
            <v/>
          </cell>
          <cell r="D3507" t="str">
            <v/>
          </cell>
          <cell r="E3507" t="str">
            <v/>
          </cell>
          <cell r="F3507" t="str">
            <v/>
          </cell>
          <cell r="G3507" t="str">
            <v/>
          </cell>
          <cell r="H3507" t="str">
            <v/>
          </cell>
        </row>
        <row r="3508">
          <cell r="A3508" t="str">
            <v/>
          </cell>
          <cell r="B3508" t="str">
            <v/>
          </cell>
          <cell r="C3508" t="str">
            <v/>
          </cell>
          <cell r="D3508" t="str">
            <v/>
          </cell>
          <cell r="E3508" t="str">
            <v/>
          </cell>
          <cell r="F3508" t="str">
            <v/>
          </cell>
          <cell r="G3508" t="str">
            <v/>
          </cell>
          <cell r="H3508" t="str">
            <v/>
          </cell>
        </row>
        <row r="3509">
          <cell r="A3509" t="str">
            <v/>
          </cell>
          <cell r="B3509" t="str">
            <v/>
          </cell>
          <cell r="C3509" t="str">
            <v/>
          </cell>
          <cell r="D3509" t="str">
            <v/>
          </cell>
          <cell r="E3509" t="str">
            <v/>
          </cell>
          <cell r="F3509" t="str">
            <v/>
          </cell>
          <cell r="G3509" t="str">
            <v/>
          </cell>
          <cell r="H3509" t="str">
            <v/>
          </cell>
        </row>
        <row r="3510">
          <cell r="A3510" t="str">
            <v/>
          </cell>
          <cell r="B3510" t="str">
            <v/>
          </cell>
          <cell r="C3510" t="str">
            <v/>
          </cell>
          <cell r="D3510" t="str">
            <v/>
          </cell>
          <cell r="E3510" t="str">
            <v/>
          </cell>
          <cell r="F3510" t="str">
            <v/>
          </cell>
          <cell r="G3510" t="str">
            <v/>
          </cell>
          <cell r="H3510" t="str">
            <v/>
          </cell>
        </row>
        <row r="3511">
          <cell r="A3511" t="str">
            <v/>
          </cell>
          <cell r="B3511" t="str">
            <v/>
          </cell>
          <cell r="C3511" t="str">
            <v/>
          </cell>
          <cell r="D3511" t="str">
            <v/>
          </cell>
          <cell r="E3511" t="str">
            <v/>
          </cell>
          <cell r="F3511" t="str">
            <v/>
          </cell>
          <cell r="G3511" t="str">
            <v/>
          </cell>
          <cell r="H3511" t="str">
            <v/>
          </cell>
        </row>
        <row r="3512">
          <cell r="A3512" t="str">
            <v/>
          </cell>
          <cell r="B3512" t="str">
            <v/>
          </cell>
          <cell r="C3512" t="str">
            <v/>
          </cell>
          <cell r="D3512" t="str">
            <v/>
          </cell>
          <cell r="E3512" t="str">
            <v/>
          </cell>
          <cell r="F3512" t="str">
            <v/>
          </cell>
          <cell r="G3512" t="str">
            <v/>
          </cell>
          <cell r="H3512" t="str">
            <v/>
          </cell>
        </row>
        <row r="3513">
          <cell r="A3513" t="str">
            <v/>
          </cell>
          <cell r="B3513" t="str">
            <v/>
          </cell>
          <cell r="C3513" t="str">
            <v/>
          </cell>
          <cell r="D3513" t="str">
            <v/>
          </cell>
          <cell r="E3513" t="str">
            <v/>
          </cell>
          <cell r="F3513" t="str">
            <v/>
          </cell>
          <cell r="G3513" t="str">
            <v/>
          </cell>
          <cell r="H3513" t="str">
            <v/>
          </cell>
        </row>
        <row r="3514">
          <cell r="A3514" t="str">
            <v/>
          </cell>
          <cell r="B3514" t="str">
            <v/>
          </cell>
          <cell r="C3514" t="str">
            <v/>
          </cell>
          <cell r="D3514" t="str">
            <v/>
          </cell>
          <cell r="E3514" t="str">
            <v/>
          </cell>
          <cell r="F3514" t="str">
            <v/>
          </cell>
          <cell r="G3514" t="str">
            <v/>
          </cell>
          <cell r="H3514" t="str">
            <v/>
          </cell>
        </row>
        <row r="3515">
          <cell r="A3515" t="str">
            <v/>
          </cell>
          <cell r="B3515" t="str">
            <v/>
          </cell>
          <cell r="C3515" t="str">
            <v/>
          </cell>
          <cell r="D3515" t="str">
            <v/>
          </cell>
          <cell r="E3515" t="str">
            <v/>
          </cell>
          <cell r="F3515" t="str">
            <v/>
          </cell>
          <cell r="G3515" t="str">
            <v/>
          </cell>
          <cell r="H3515" t="str">
            <v/>
          </cell>
        </row>
        <row r="3516">
          <cell r="A3516" t="str">
            <v/>
          </cell>
          <cell r="B3516" t="str">
            <v/>
          </cell>
          <cell r="C3516" t="str">
            <v/>
          </cell>
          <cell r="D3516" t="str">
            <v/>
          </cell>
          <cell r="E3516" t="str">
            <v/>
          </cell>
          <cell r="F3516" t="str">
            <v/>
          </cell>
          <cell r="G3516" t="str">
            <v/>
          </cell>
          <cell r="H3516" t="str">
            <v/>
          </cell>
        </row>
        <row r="3517">
          <cell r="A3517" t="str">
            <v/>
          </cell>
          <cell r="B3517" t="str">
            <v/>
          </cell>
          <cell r="C3517" t="str">
            <v/>
          </cell>
          <cell r="D3517" t="str">
            <v/>
          </cell>
          <cell r="E3517" t="str">
            <v/>
          </cell>
          <cell r="F3517" t="str">
            <v/>
          </cell>
          <cell r="G3517" t="str">
            <v/>
          </cell>
          <cell r="H3517" t="str">
            <v/>
          </cell>
        </row>
        <row r="3518">
          <cell r="A3518" t="str">
            <v/>
          </cell>
          <cell r="B3518" t="str">
            <v/>
          </cell>
          <cell r="C3518" t="str">
            <v/>
          </cell>
          <cell r="D3518" t="str">
            <v/>
          </cell>
          <cell r="E3518" t="str">
            <v/>
          </cell>
          <cell r="F3518" t="str">
            <v/>
          </cell>
          <cell r="G3518" t="str">
            <v/>
          </cell>
          <cell r="H3518" t="str">
            <v/>
          </cell>
        </row>
        <row r="3519">
          <cell r="A3519" t="str">
            <v/>
          </cell>
          <cell r="B3519" t="str">
            <v/>
          </cell>
          <cell r="C3519" t="str">
            <v/>
          </cell>
          <cell r="D3519" t="str">
            <v/>
          </cell>
          <cell r="E3519" t="str">
            <v/>
          </cell>
          <cell r="F3519" t="str">
            <v/>
          </cell>
          <cell r="G3519" t="str">
            <v/>
          </cell>
          <cell r="H3519" t="str">
            <v/>
          </cell>
        </row>
        <row r="3520">
          <cell r="A3520" t="str">
            <v/>
          </cell>
          <cell r="B3520" t="str">
            <v/>
          </cell>
          <cell r="C3520" t="str">
            <v/>
          </cell>
          <cell r="D3520" t="str">
            <v/>
          </cell>
          <cell r="E3520" t="str">
            <v/>
          </cell>
          <cell r="F3520" t="str">
            <v/>
          </cell>
          <cell r="G3520" t="str">
            <v/>
          </cell>
          <cell r="H3520" t="str">
            <v/>
          </cell>
        </row>
        <row r="3521">
          <cell r="A3521" t="str">
            <v/>
          </cell>
          <cell r="B3521" t="str">
            <v/>
          </cell>
          <cell r="C3521" t="str">
            <v/>
          </cell>
          <cell r="D3521" t="str">
            <v/>
          </cell>
          <cell r="E3521" t="str">
            <v/>
          </cell>
          <cell r="F3521" t="str">
            <v/>
          </cell>
          <cell r="G3521" t="str">
            <v/>
          </cell>
          <cell r="H3521" t="str">
            <v/>
          </cell>
        </row>
        <row r="3522">
          <cell r="A3522" t="str">
            <v/>
          </cell>
          <cell r="B3522" t="str">
            <v/>
          </cell>
          <cell r="C3522" t="str">
            <v/>
          </cell>
          <cell r="D3522" t="str">
            <v/>
          </cell>
          <cell r="E3522" t="str">
            <v/>
          </cell>
          <cell r="F3522" t="str">
            <v/>
          </cell>
          <cell r="G3522" t="str">
            <v/>
          </cell>
          <cell r="H3522" t="str">
            <v/>
          </cell>
        </row>
        <row r="3523">
          <cell r="A3523" t="str">
            <v/>
          </cell>
          <cell r="B3523" t="str">
            <v/>
          </cell>
          <cell r="C3523" t="str">
            <v/>
          </cell>
          <cell r="D3523" t="str">
            <v/>
          </cell>
          <cell r="E3523" t="str">
            <v/>
          </cell>
          <cell r="F3523" t="str">
            <v/>
          </cell>
          <cell r="G3523" t="str">
            <v/>
          </cell>
          <cell r="H3523" t="str">
            <v/>
          </cell>
        </row>
        <row r="3524">
          <cell r="A3524" t="str">
            <v/>
          </cell>
          <cell r="B3524" t="str">
            <v/>
          </cell>
          <cell r="C3524" t="str">
            <v/>
          </cell>
          <cell r="D3524" t="str">
            <v/>
          </cell>
          <cell r="E3524" t="str">
            <v/>
          </cell>
          <cell r="F3524" t="str">
            <v/>
          </cell>
          <cell r="G3524" t="str">
            <v/>
          </cell>
          <cell r="H3524" t="str">
            <v/>
          </cell>
        </row>
        <row r="3525">
          <cell r="A3525" t="str">
            <v/>
          </cell>
          <cell r="B3525" t="str">
            <v/>
          </cell>
          <cell r="C3525" t="str">
            <v/>
          </cell>
          <cell r="D3525" t="str">
            <v/>
          </cell>
          <cell r="E3525" t="str">
            <v/>
          </cell>
          <cell r="F3525" t="str">
            <v/>
          </cell>
          <cell r="G3525" t="str">
            <v/>
          </cell>
          <cell r="H3525" t="str">
            <v/>
          </cell>
        </row>
        <row r="3526">
          <cell r="A3526" t="str">
            <v/>
          </cell>
          <cell r="B3526" t="str">
            <v/>
          </cell>
          <cell r="C3526" t="str">
            <v/>
          </cell>
          <cell r="D3526" t="str">
            <v/>
          </cell>
          <cell r="E3526" t="str">
            <v/>
          </cell>
          <cell r="F3526" t="str">
            <v/>
          </cell>
          <cell r="G3526" t="str">
            <v/>
          </cell>
          <cell r="H3526" t="str">
            <v/>
          </cell>
        </row>
        <row r="3527">
          <cell r="A3527" t="str">
            <v/>
          </cell>
          <cell r="B3527" t="str">
            <v/>
          </cell>
          <cell r="C3527" t="str">
            <v/>
          </cell>
          <cell r="D3527" t="str">
            <v/>
          </cell>
          <cell r="E3527" t="str">
            <v/>
          </cell>
          <cell r="F3527" t="str">
            <v/>
          </cell>
          <cell r="G3527" t="str">
            <v/>
          </cell>
          <cell r="H3527" t="str">
            <v/>
          </cell>
        </row>
        <row r="3528">
          <cell r="A3528" t="str">
            <v/>
          </cell>
          <cell r="B3528" t="str">
            <v/>
          </cell>
          <cell r="C3528" t="str">
            <v/>
          </cell>
          <cell r="D3528" t="str">
            <v/>
          </cell>
          <cell r="E3528" t="str">
            <v/>
          </cell>
          <cell r="F3528" t="str">
            <v/>
          </cell>
          <cell r="G3528" t="str">
            <v/>
          </cell>
          <cell r="H3528" t="str">
            <v/>
          </cell>
        </row>
        <row r="3529">
          <cell r="A3529" t="str">
            <v/>
          </cell>
          <cell r="B3529" t="str">
            <v/>
          </cell>
          <cell r="C3529" t="str">
            <v/>
          </cell>
          <cell r="D3529" t="str">
            <v/>
          </cell>
          <cell r="E3529" t="str">
            <v/>
          </cell>
          <cell r="F3529" t="str">
            <v/>
          </cell>
          <cell r="G3529" t="str">
            <v/>
          </cell>
          <cell r="H3529" t="str">
            <v/>
          </cell>
        </row>
        <row r="3530">
          <cell r="A3530" t="str">
            <v/>
          </cell>
          <cell r="B3530" t="str">
            <v/>
          </cell>
          <cell r="C3530" t="str">
            <v/>
          </cell>
          <cell r="D3530" t="str">
            <v/>
          </cell>
          <cell r="E3530" t="str">
            <v/>
          </cell>
          <cell r="F3530" t="str">
            <v/>
          </cell>
          <cell r="G3530" t="str">
            <v/>
          </cell>
          <cell r="H3530" t="str">
            <v/>
          </cell>
        </row>
        <row r="3531">
          <cell r="A3531" t="str">
            <v/>
          </cell>
          <cell r="B3531" t="str">
            <v/>
          </cell>
          <cell r="C3531" t="str">
            <v/>
          </cell>
          <cell r="D3531" t="str">
            <v/>
          </cell>
          <cell r="E3531" t="str">
            <v/>
          </cell>
          <cell r="F3531" t="str">
            <v/>
          </cell>
          <cell r="G3531" t="str">
            <v/>
          </cell>
          <cell r="H3531" t="str">
            <v/>
          </cell>
        </row>
        <row r="3532">
          <cell r="A3532" t="str">
            <v/>
          </cell>
          <cell r="B3532" t="str">
            <v/>
          </cell>
          <cell r="C3532" t="str">
            <v/>
          </cell>
          <cell r="D3532" t="str">
            <v/>
          </cell>
          <cell r="E3532" t="str">
            <v/>
          </cell>
          <cell r="F3532" t="str">
            <v/>
          </cell>
          <cell r="G3532" t="str">
            <v/>
          </cell>
          <cell r="H3532" t="str">
            <v/>
          </cell>
        </row>
        <row r="3533">
          <cell r="A3533" t="str">
            <v/>
          </cell>
          <cell r="B3533" t="str">
            <v/>
          </cell>
          <cell r="C3533" t="str">
            <v/>
          </cell>
          <cell r="D3533" t="str">
            <v/>
          </cell>
          <cell r="E3533" t="str">
            <v/>
          </cell>
          <cell r="F3533" t="str">
            <v/>
          </cell>
          <cell r="G3533" t="str">
            <v/>
          </cell>
          <cell r="H3533" t="str">
            <v/>
          </cell>
        </row>
        <row r="3534">
          <cell r="A3534" t="str">
            <v/>
          </cell>
          <cell r="B3534" t="str">
            <v/>
          </cell>
          <cell r="C3534" t="str">
            <v/>
          </cell>
          <cell r="D3534" t="str">
            <v/>
          </cell>
          <cell r="E3534" t="str">
            <v/>
          </cell>
          <cell r="F3534" t="str">
            <v/>
          </cell>
          <cell r="G3534" t="str">
            <v/>
          </cell>
          <cell r="H3534" t="str">
            <v/>
          </cell>
        </row>
        <row r="3535">
          <cell r="A3535" t="str">
            <v/>
          </cell>
          <cell r="B3535" t="str">
            <v/>
          </cell>
          <cell r="C3535" t="str">
            <v/>
          </cell>
          <cell r="D3535" t="str">
            <v/>
          </cell>
          <cell r="E3535" t="str">
            <v/>
          </cell>
          <cell r="F3535" t="str">
            <v/>
          </cell>
          <cell r="G3535" t="str">
            <v/>
          </cell>
          <cell r="H3535" t="str">
            <v/>
          </cell>
        </row>
        <row r="3536">
          <cell r="A3536" t="str">
            <v/>
          </cell>
          <cell r="B3536" t="str">
            <v/>
          </cell>
          <cell r="C3536" t="str">
            <v/>
          </cell>
          <cell r="D3536" t="str">
            <v/>
          </cell>
          <cell r="E3536" t="str">
            <v/>
          </cell>
          <cell r="F3536" t="str">
            <v/>
          </cell>
          <cell r="G3536" t="str">
            <v/>
          </cell>
          <cell r="H3536" t="str">
            <v/>
          </cell>
        </row>
        <row r="3537">
          <cell r="A3537" t="str">
            <v/>
          </cell>
          <cell r="B3537" t="str">
            <v/>
          </cell>
          <cell r="C3537" t="str">
            <v/>
          </cell>
          <cell r="D3537" t="str">
            <v/>
          </cell>
          <cell r="E3537" t="str">
            <v/>
          </cell>
          <cell r="F3537" t="str">
            <v/>
          </cell>
          <cell r="G3537" t="str">
            <v/>
          </cell>
          <cell r="H3537" t="str">
            <v/>
          </cell>
        </row>
        <row r="3538">
          <cell r="A3538" t="str">
            <v/>
          </cell>
          <cell r="B3538" t="str">
            <v/>
          </cell>
          <cell r="C3538" t="str">
            <v/>
          </cell>
          <cell r="D3538" t="str">
            <v/>
          </cell>
          <cell r="E3538" t="str">
            <v/>
          </cell>
          <cell r="F3538" t="str">
            <v/>
          </cell>
          <cell r="G3538" t="str">
            <v/>
          </cell>
          <cell r="H3538" t="str">
            <v/>
          </cell>
        </row>
        <row r="3539">
          <cell r="A3539" t="str">
            <v/>
          </cell>
          <cell r="B3539" t="str">
            <v/>
          </cell>
          <cell r="C3539" t="str">
            <v/>
          </cell>
          <cell r="D3539" t="str">
            <v/>
          </cell>
          <cell r="E3539" t="str">
            <v/>
          </cell>
          <cell r="F3539" t="str">
            <v/>
          </cell>
          <cell r="G3539" t="str">
            <v/>
          </cell>
          <cell r="H3539" t="str">
            <v/>
          </cell>
        </row>
        <row r="3540">
          <cell r="A3540" t="str">
            <v/>
          </cell>
          <cell r="B3540" t="str">
            <v/>
          </cell>
          <cell r="C3540" t="str">
            <v/>
          </cell>
          <cell r="D3540" t="str">
            <v/>
          </cell>
          <cell r="E3540" t="str">
            <v/>
          </cell>
          <cell r="F3540" t="str">
            <v/>
          </cell>
          <cell r="G3540" t="str">
            <v/>
          </cell>
          <cell r="H3540" t="str">
            <v/>
          </cell>
        </row>
        <row r="3541">
          <cell r="A3541" t="str">
            <v/>
          </cell>
          <cell r="B3541" t="str">
            <v/>
          </cell>
          <cell r="C3541" t="str">
            <v/>
          </cell>
          <cell r="D3541" t="str">
            <v/>
          </cell>
          <cell r="E3541" t="str">
            <v/>
          </cell>
          <cell r="F3541" t="str">
            <v/>
          </cell>
          <cell r="G3541" t="str">
            <v/>
          </cell>
          <cell r="H3541" t="str">
            <v/>
          </cell>
        </row>
        <row r="3542">
          <cell r="A3542" t="str">
            <v/>
          </cell>
          <cell r="B3542" t="str">
            <v/>
          </cell>
          <cell r="C3542" t="str">
            <v/>
          </cell>
          <cell r="D3542" t="str">
            <v/>
          </cell>
          <cell r="E3542" t="str">
            <v/>
          </cell>
          <cell r="F3542" t="str">
            <v/>
          </cell>
          <cell r="G3542" t="str">
            <v/>
          </cell>
          <cell r="H3542" t="str">
            <v/>
          </cell>
        </row>
        <row r="3543">
          <cell r="A3543" t="str">
            <v/>
          </cell>
          <cell r="B3543" t="str">
            <v/>
          </cell>
          <cell r="C3543" t="str">
            <v/>
          </cell>
          <cell r="D3543" t="str">
            <v/>
          </cell>
          <cell r="E3543" t="str">
            <v/>
          </cell>
          <cell r="F3543" t="str">
            <v/>
          </cell>
          <cell r="G3543" t="str">
            <v/>
          </cell>
          <cell r="H3543" t="str">
            <v/>
          </cell>
        </row>
        <row r="3544">
          <cell r="A3544" t="str">
            <v/>
          </cell>
          <cell r="B3544" t="str">
            <v/>
          </cell>
          <cell r="C3544" t="str">
            <v/>
          </cell>
          <cell r="D3544" t="str">
            <v/>
          </cell>
          <cell r="E3544" t="str">
            <v/>
          </cell>
          <cell r="F3544" t="str">
            <v/>
          </cell>
          <cell r="G3544" t="str">
            <v/>
          </cell>
          <cell r="H3544" t="str">
            <v/>
          </cell>
        </row>
        <row r="3545">
          <cell r="A3545" t="str">
            <v/>
          </cell>
          <cell r="B3545" t="str">
            <v/>
          </cell>
          <cell r="C3545" t="str">
            <v/>
          </cell>
          <cell r="D3545" t="str">
            <v/>
          </cell>
          <cell r="E3545" t="str">
            <v/>
          </cell>
          <cell r="F3545" t="str">
            <v/>
          </cell>
          <cell r="G3545" t="str">
            <v/>
          </cell>
          <cell r="H3545" t="str">
            <v/>
          </cell>
        </row>
        <row r="3546">
          <cell r="A3546" t="str">
            <v/>
          </cell>
          <cell r="B3546" t="str">
            <v/>
          </cell>
          <cell r="C3546" t="str">
            <v/>
          </cell>
          <cell r="D3546" t="str">
            <v/>
          </cell>
          <cell r="E3546" t="str">
            <v/>
          </cell>
          <cell r="F3546" t="str">
            <v/>
          </cell>
          <cell r="G3546" t="str">
            <v/>
          </cell>
          <cell r="H3546" t="str">
            <v/>
          </cell>
        </row>
        <row r="3547">
          <cell r="A3547" t="str">
            <v/>
          </cell>
          <cell r="B3547" t="str">
            <v/>
          </cell>
          <cell r="C3547" t="str">
            <v/>
          </cell>
          <cell r="D3547" t="str">
            <v/>
          </cell>
          <cell r="E3547" t="str">
            <v/>
          </cell>
          <cell r="F3547" t="str">
            <v/>
          </cell>
          <cell r="G3547" t="str">
            <v/>
          </cell>
          <cell r="H3547" t="str">
            <v/>
          </cell>
        </row>
        <row r="3548">
          <cell r="A3548" t="str">
            <v/>
          </cell>
          <cell r="B3548" t="str">
            <v/>
          </cell>
          <cell r="C3548" t="str">
            <v/>
          </cell>
          <cell r="D3548" t="str">
            <v/>
          </cell>
          <cell r="E3548" t="str">
            <v/>
          </cell>
          <cell r="F3548" t="str">
            <v/>
          </cell>
          <cell r="G3548" t="str">
            <v/>
          </cell>
          <cell r="H3548" t="str">
            <v/>
          </cell>
        </row>
        <row r="3549">
          <cell r="A3549" t="str">
            <v/>
          </cell>
          <cell r="B3549" t="str">
            <v/>
          </cell>
          <cell r="C3549" t="str">
            <v/>
          </cell>
          <cell r="D3549" t="str">
            <v/>
          </cell>
          <cell r="E3549" t="str">
            <v/>
          </cell>
          <cell r="F3549" t="str">
            <v/>
          </cell>
          <cell r="G3549" t="str">
            <v/>
          </cell>
          <cell r="H3549" t="str">
            <v/>
          </cell>
        </row>
        <row r="3550">
          <cell r="A3550" t="str">
            <v/>
          </cell>
          <cell r="B3550" t="str">
            <v/>
          </cell>
          <cell r="C3550" t="str">
            <v/>
          </cell>
          <cell r="D3550" t="str">
            <v/>
          </cell>
          <cell r="E3550" t="str">
            <v/>
          </cell>
          <cell r="F3550" t="str">
            <v/>
          </cell>
          <cell r="G3550" t="str">
            <v/>
          </cell>
          <cell r="H3550" t="str">
            <v/>
          </cell>
        </row>
        <row r="3551">
          <cell r="A3551" t="str">
            <v/>
          </cell>
          <cell r="B3551" t="str">
            <v/>
          </cell>
          <cell r="C3551" t="str">
            <v/>
          </cell>
          <cell r="D3551" t="str">
            <v/>
          </cell>
          <cell r="E3551" t="str">
            <v/>
          </cell>
          <cell r="F3551" t="str">
            <v/>
          </cell>
          <cell r="G3551" t="str">
            <v/>
          </cell>
          <cell r="H3551" t="str">
            <v/>
          </cell>
        </row>
        <row r="3552">
          <cell r="A3552" t="str">
            <v/>
          </cell>
          <cell r="B3552" t="str">
            <v/>
          </cell>
          <cell r="C3552" t="str">
            <v/>
          </cell>
          <cell r="D3552" t="str">
            <v/>
          </cell>
          <cell r="E3552" t="str">
            <v/>
          </cell>
          <cell r="F3552" t="str">
            <v/>
          </cell>
          <cell r="G3552" t="str">
            <v/>
          </cell>
          <cell r="H3552" t="str">
            <v/>
          </cell>
        </row>
        <row r="3553">
          <cell r="A3553" t="str">
            <v/>
          </cell>
          <cell r="B3553" t="str">
            <v/>
          </cell>
          <cell r="C3553" t="str">
            <v/>
          </cell>
          <cell r="D3553" t="str">
            <v/>
          </cell>
          <cell r="E3553" t="str">
            <v/>
          </cell>
          <cell r="F3553" t="str">
            <v/>
          </cell>
          <cell r="G3553" t="str">
            <v/>
          </cell>
          <cell r="H3553" t="str">
            <v/>
          </cell>
        </row>
        <row r="3554">
          <cell r="A3554" t="str">
            <v/>
          </cell>
          <cell r="B3554" t="str">
            <v/>
          </cell>
          <cell r="C3554" t="str">
            <v/>
          </cell>
          <cell r="D3554" t="str">
            <v/>
          </cell>
          <cell r="E3554" t="str">
            <v/>
          </cell>
          <cell r="F3554" t="str">
            <v/>
          </cell>
          <cell r="G3554" t="str">
            <v/>
          </cell>
          <cell r="H3554" t="str">
            <v/>
          </cell>
        </row>
        <row r="3555">
          <cell r="A3555" t="str">
            <v/>
          </cell>
          <cell r="B3555" t="str">
            <v/>
          </cell>
          <cell r="C3555" t="str">
            <v/>
          </cell>
          <cell r="D3555" t="str">
            <v/>
          </cell>
          <cell r="E3555" t="str">
            <v/>
          </cell>
          <cell r="F3555" t="str">
            <v/>
          </cell>
          <cell r="G3555" t="str">
            <v/>
          </cell>
          <cell r="H3555" t="str">
            <v/>
          </cell>
        </row>
        <row r="3556">
          <cell r="A3556" t="str">
            <v/>
          </cell>
          <cell r="B3556" t="str">
            <v/>
          </cell>
          <cell r="C3556" t="str">
            <v/>
          </cell>
          <cell r="D3556" t="str">
            <v/>
          </cell>
          <cell r="E3556" t="str">
            <v/>
          </cell>
          <cell r="F3556" t="str">
            <v/>
          </cell>
          <cell r="G3556" t="str">
            <v/>
          </cell>
          <cell r="H3556" t="str">
            <v/>
          </cell>
        </row>
        <row r="3557">
          <cell r="A3557" t="str">
            <v/>
          </cell>
          <cell r="B3557" t="str">
            <v/>
          </cell>
          <cell r="C3557" t="str">
            <v/>
          </cell>
          <cell r="D3557" t="str">
            <v/>
          </cell>
          <cell r="E3557" t="str">
            <v/>
          </cell>
          <cell r="F3557" t="str">
            <v/>
          </cell>
          <cell r="G3557" t="str">
            <v/>
          </cell>
          <cell r="H3557" t="str">
            <v/>
          </cell>
        </row>
        <row r="3558">
          <cell r="A3558" t="str">
            <v/>
          </cell>
          <cell r="B3558" t="str">
            <v/>
          </cell>
          <cell r="C3558" t="str">
            <v/>
          </cell>
          <cell r="D3558" t="str">
            <v/>
          </cell>
          <cell r="E3558" t="str">
            <v/>
          </cell>
          <cell r="F3558" t="str">
            <v/>
          </cell>
          <cell r="G3558" t="str">
            <v/>
          </cell>
          <cell r="H3558" t="str">
            <v/>
          </cell>
        </row>
        <row r="3559">
          <cell r="A3559" t="str">
            <v/>
          </cell>
          <cell r="B3559" t="str">
            <v/>
          </cell>
          <cell r="C3559" t="str">
            <v/>
          </cell>
          <cell r="D3559" t="str">
            <v/>
          </cell>
          <cell r="E3559" t="str">
            <v/>
          </cell>
          <cell r="F3559" t="str">
            <v/>
          </cell>
          <cell r="G3559" t="str">
            <v/>
          </cell>
          <cell r="H3559" t="str">
            <v/>
          </cell>
        </row>
        <row r="3560">
          <cell r="A3560" t="str">
            <v/>
          </cell>
          <cell r="B3560" t="str">
            <v/>
          </cell>
          <cell r="C3560" t="str">
            <v/>
          </cell>
          <cell r="D3560" t="str">
            <v/>
          </cell>
          <cell r="E3560" t="str">
            <v/>
          </cell>
          <cell r="F3560" t="str">
            <v/>
          </cell>
          <cell r="G3560" t="str">
            <v/>
          </cell>
          <cell r="H3560" t="str">
            <v/>
          </cell>
        </row>
        <row r="3561">
          <cell r="A3561" t="str">
            <v/>
          </cell>
          <cell r="B3561" t="str">
            <v/>
          </cell>
          <cell r="C3561" t="str">
            <v/>
          </cell>
          <cell r="D3561" t="str">
            <v/>
          </cell>
          <cell r="E3561" t="str">
            <v/>
          </cell>
          <cell r="F3561" t="str">
            <v/>
          </cell>
          <cell r="G3561" t="str">
            <v/>
          </cell>
          <cell r="H3561" t="str">
            <v/>
          </cell>
        </row>
        <row r="3562">
          <cell r="A3562" t="str">
            <v/>
          </cell>
          <cell r="B3562" t="str">
            <v/>
          </cell>
          <cell r="C3562" t="str">
            <v/>
          </cell>
          <cell r="D3562" t="str">
            <v/>
          </cell>
          <cell r="E3562" t="str">
            <v/>
          </cell>
          <cell r="F3562" t="str">
            <v/>
          </cell>
          <cell r="G3562" t="str">
            <v/>
          </cell>
          <cell r="H3562" t="str">
            <v/>
          </cell>
        </row>
        <row r="3563">
          <cell r="A3563" t="str">
            <v/>
          </cell>
          <cell r="B3563" t="str">
            <v/>
          </cell>
          <cell r="C3563" t="str">
            <v/>
          </cell>
          <cell r="D3563" t="str">
            <v/>
          </cell>
          <cell r="E3563" t="str">
            <v/>
          </cell>
          <cell r="F3563" t="str">
            <v/>
          </cell>
          <cell r="G3563" t="str">
            <v/>
          </cell>
          <cell r="H3563" t="str">
            <v/>
          </cell>
        </row>
        <row r="3564">
          <cell r="A3564" t="str">
            <v/>
          </cell>
          <cell r="B3564" t="str">
            <v/>
          </cell>
          <cell r="C3564" t="str">
            <v/>
          </cell>
          <cell r="D3564" t="str">
            <v/>
          </cell>
          <cell r="E3564" t="str">
            <v/>
          </cell>
          <cell r="F3564" t="str">
            <v/>
          </cell>
          <cell r="G3564" t="str">
            <v/>
          </cell>
          <cell r="H3564" t="str">
            <v/>
          </cell>
        </row>
        <row r="3565">
          <cell r="A3565" t="str">
            <v/>
          </cell>
          <cell r="B3565" t="str">
            <v/>
          </cell>
          <cell r="C3565" t="str">
            <v/>
          </cell>
          <cell r="D3565" t="str">
            <v/>
          </cell>
          <cell r="E3565" t="str">
            <v/>
          </cell>
          <cell r="F3565" t="str">
            <v/>
          </cell>
          <cell r="G3565" t="str">
            <v/>
          </cell>
          <cell r="H3565" t="str">
            <v/>
          </cell>
        </row>
        <row r="3566">
          <cell r="A3566" t="str">
            <v/>
          </cell>
          <cell r="B3566" t="str">
            <v/>
          </cell>
          <cell r="C3566" t="str">
            <v/>
          </cell>
          <cell r="D3566" t="str">
            <v/>
          </cell>
          <cell r="E3566" t="str">
            <v/>
          </cell>
          <cell r="F3566" t="str">
            <v/>
          </cell>
          <cell r="G3566" t="str">
            <v/>
          </cell>
          <cell r="H3566" t="str">
            <v/>
          </cell>
        </row>
        <row r="3567">
          <cell r="A3567" t="str">
            <v/>
          </cell>
          <cell r="B3567" t="str">
            <v/>
          </cell>
          <cell r="C3567" t="str">
            <v/>
          </cell>
          <cell r="D3567" t="str">
            <v/>
          </cell>
          <cell r="E3567" t="str">
            <v/>
          </cell>
          <cell r="F3567" t="str">
            <v/>
          </cell>
          <cell r="G3567" t="str">
            <v/>
          </cell>
          <cell r="H3567" t="str">
            <v/>
          </cell>
        </row>
        <row r="3568">
          <cell r="A3568" t="str">
            <v/>
          </cell>
          <cell r="B3568" t="str">
            <v/>
          </cell>
          <cell r="C3568" t="str">
            <v/>
          </cell>
          <cell r="D3568" t="str">
            <v/>
          </cell>
          <cell r="E3568" t="str">
            <v/>
          </cell>
          <cell r="F3568" t="str">
            <v/>
          </cell>
          <cell r="G3568" t="str">
            <v/>
          </cell>
          <cell r="H3568" t="str">
            <v/>
          </cell>
        </row>
        <row r="3569">
          <cell r="A3569" t="str">
            <v/>
          </cell>
          <cell r="B3569" t="str">
            <v/>
          </cell>
          <cell r="C3569" t="str">
            <v/>
          </cell>
          <cell r="D3569" t="str">
            <v/>
          </cell>
          <cell r="E3569" t="str">
            <v/>
          </cell>
          <cell r="F3569" t="str">
            <v/>
          </cell>
          <cell r="G3569" t="str">
            <v/>
          </cell>
          <cell r="H3569" t="str">
            <v/>
          </cell>
        </row>
        <row r="3570">
          <cell r="A3570" t="str">
            <v/>
          </cell>
          <cell r="B3570" t="str">
            <v/>
          </cell>
          <cell r="C3570" t="str">
            <v/>
          </cell>
          <cell r="D3570" t="str">
            <v/>
          </cell>
          <cell r="E3570" t="str">
            <v/>
          </cell>
          <cell r="F3570" t="str">
            <v/>
          </cell>
          <cell r="G3570" t="str">
            <v/>
          </cell>
          <cell r="H3570" t="str">
            <v/>
          </cell>
        </row>
        <row r="3571">
          <cell r="A3571" t="str">
            <v/>
          </cell>
          <cell r="B3571" t="str">
            <v/>
          </cell>
          <cell r="C3571" t="str">
            <v/>
          </cell>
          <cell r="D3571" t="str">
            <v/>
          </cell>
          <cell r="E3571" t="str">
            <v/>
          </cell>
          <cell r="F3571" t="str">
            <v/>
          </cell>
          <cell r="G3571" t="str">
            <v/>
          </cell>
          <cell r="H3571" t="str">
            <v/>
          </cell>
        </row>
        <row r="3572">
          <cell r="A3572" t="str">
            <v/>
          </cell>
          <cell r="B3572" t="str">
            <v/>
          </cell>
          <cell r="C3572" t="str">
            <v/>
          </cell>
          <cell r="D3572" t="str">
            <v/>
          </cell>
          <cell r="E3572" t="str">
            <v/>
          </cell>
          <cell r="F3572" t="str">
            <v/>
          </cell>
          <cell r="G3572" t="str">
            <v/>
          </cell>
          <cell r="H3572" t="str">
            <v/>
          </cell>
        </row>
        <row r="3573">
          <cell r="A3573" t="str">
            <v/>
          </cell>
          <cell r="B3573" t="str">
            <v/>
          </cell>
          <cell r="C3573" t="str">
            <v/>
          </cell>
          <cell r="D3573" t="str">
            <v/>
          </cell>
          <cell r="E3573" t="str">
            <v/>
          </cell>
          <cell r="F3573" t="str">
            <v/>
          </cell>
          <cell r="G3573" t="str">
            <v/>
          </cell>
          <cell r="H3573" t="str">
            <v/>
          </cell>
        </row>
        <row r="3574">
          <cell r="A3574" t="str">
            <v/>
          </cell>
          <cell r="B3574" t="str">
            <v/>
          </cell>
          <cell r="C3574" t="str">
            <v/>
          </cell>
          <cell r="D3574" t="str">
            <v/>
          </cell>
          <cell r="E3574" t="str">
            <v/>
          </cell>
          <cell r="F3574" t="str">
            <v/>
          </cell>
          <cell r="G3574" t="str">
            <v/>
          </cell>
          <cell r="H3574" t="str">
            <v/>
          </cell>
        </row>
        <row r="3575">
          <cell r="A3575" t="str">
            <v/>
          </cell>
          <cell r="B3575" t="str">
            <v/>
          </cell>
          <cell r="C3575" t="str">
            <v/>
          </cell>
          <cell r="D3575" t="str">
            <v/>
          </cell>
          <cell r="E3575" t="str">
            <v/>
          </cell>
          <cell r="F3575" t="str">
            <v/>
          </cell>
          <cell r="G3575" t="str">
            <v/>
          </cell>
          <cell r="H3575" t="str">
            <v/>
          </cell>
        </row>
        <row r="3576">
          <cell r="A3576" t="str">
            <v/>
          </cell>
          <cell r="B3576" t="str">
            <v/>
          </cell>
          <cell r="C3576" t="str">
            <v/>
          </cell>
          <cell r="D3576" t="str">
            <v/>
          </cell>
          <cell r="E3576" t="str">
            <v/>
          </cell>
          <cell r="F3576" t="str">
            <v/>
          </cell>
          <cell r="G3576" t="str">
            <v/>
          </cell>
          <cell r="H3576" t="str">
            <v/>
          </cell>
        </row>
        <row r="3577">
          <cell r="A3577" t="str">
            <v/>
          </cell>
          <cell r="B3577" t="str">
            <v/>
          </cell>
          <cell r="C3577" t="str">
            <v/>
          </cell>
          <cell r="D3577" t="str">
            <v/>
          </cell>
          <cell r="E3577" t="str">
            <v/>
          </cell>
          <cell r="F3577" t="str">
            <v/>
          </cell>
          <cell r="G3577" t="str">
            <v/>
          </cell>
          <cell r="H3577" t="str">
            <v/>
          </cell>
        </row>
        <row r="3578">
          <cell r="A3578" t="str">
            <v/>
          </cell>
          <cell r="B3578" t="str">
            <v/>
          </cell>
          <cell r="C3578" t="str">
            <v/>
          </cell>
          <cell r="D3578" t="str">
            <v/>
          </cell>
          <cell r="E3578" t="str">
            <v/>
          </cell>
          <cell r="F3578" t="str">
            <v/>
          </cell>
          <cell r="G3578" t="str">
            <v/>
          </cell>
          <cell r="H3578" t="str">
            <v/>
          </cell>
        </row>
        <row r="3579">
          <cell r="A3579" t="str">
            <v/>
          </cell>
          <cell r="B3579" t="str">
            <v/>
          </cell>
          <cell r="C3579" t="str">
            <v/>
          </cell>
          <cell r="D3579" t="str">
            <v/>
          </cell>
          <cell r="E3579" t="str">
            <v/>
          </cell>
          <cell r="F3579" t="str">
            <v/>
          </cell>
          <cell r="G3579" t="str">
            <v/>
          </cell>
          <cell r="H3579" t="str">
            <v/>
          </cell>
        </row>
        <row r="3580">
          <cell r="A3580" t="str">
            <v/>
          </cell>
          <cell r="B3580" t="str">
            <v/>
          </cell>
          <cell r="C3580" t="str">
            <v/>
          </cell>
          <cell r="D3580" t="str">
            <v/>
          </cell>
          <cell r="E3580" t="str">
            <v/>
          </cell>
          <cell r="F3580" t="str">
            <v/>
          </cell>
          <cell r="G3580" t="str">
            <v/>
          </cell>
          <cell r="H3580" t="str">
            <v/>
          </cell>
        </row>
        <row r="3581">
          <cell r="A3581" t="str">
            <v/>
          </cell>
          <cell r="B3581" t="str">
            <v/>
          </cell>
          <cell r="C3581" t="str">
            <v/>
          </cell>
          <cell r="D3581" t="str">
            <v/>
          </cell>
          <cell r="E3581" t="str">
            <v/>
          </cell>
          <cell r="F3581" t="str">
            <v/>
          </cell>
          <cell r="G3581" t="str">
            <v/>
          </cell>
          <cell r="H3581" t="str">
            <v/>
          </cell>
        </row>
        <row r="3582">
          <cell r="A3582" t="str">
            <v/>
          </cell>
          <cell r="B3582" t="str">
            <v/>
          </cell>
          <cell r="C3582" t="str">
            <v/>
          </cell>
          <cell r="D3582" t="str">
            <v/>
          </cell>
          <cell r="E3582" t="str">
            <v/>
          </cell>
          <cell r="F3582" t="str">
            <v/>
          </cell>
          <cell r="G3582" t="str">
            <v/>
          </cell>
          <cell r="H3582" t="str">
            <v/>
          </cell>
        </row>
        <row r="3583">
          <cell r="A3583" t="str">
            <v/>
          </cell>
          <cell r="B3583" t="str">
            <v/>
          </cell>
          <cell r="C3583" t="str">
            <v/>
          </cell>
          <cell r="D3583" t="str">
            <v/>
          </cell>
          <cell r="E3583" t="str">
            <v/>
          </cell>
          <cell r="F3583" t="str">
            <v/>
          </cell>
          <cell r="G3583" t="str">
            <v/>
          </cell>
          <cell r="H3583" t="str">
            <v/>
          </cell>
        </row>
        <row r="3584">
          <cell r="A3584" t="str">
            <v/>
          </cell>
          <cell r="B3584" t="str">
            <v/>
          </cell>
          <cell r="C3584" t="str">
            <v/>
          </cell>
          <cell r="D3584" t="str">
            <v/>
          </cell>
          <cell r="E3584" t="str">
            <v/>
          </cell>
          <cell r="F3584" t="str">
            <v/>
          </cell>
          <cell r="G3584" t="str">
            <v/>
          </cell>
          <cell r="H3584" t="str">
            <v/>
          </cell>
        </row>
        <row r="3585">
          <cell r="A3585" t="str">
            <v/>
          </cell>
          <cell r="B3585" t="str">
            <v/>
          </cell>
          <cell r="C3585" t="str">
            <v/>
          </cell>
          <cell r="D3585" t="str">
            <v/>
          </cell>
          <cell r="E3585" t="str">
            <v/>
          </cell>
          <cell r="F3585" t="str">
            <v/>
          </cell>
          <cell r="G3585" t="str">
            <v/>
          </cell>
          <cell r="H3585" t="str">
            <v/>
          </cell>
        </row>
        <row r="3586">
          <cell r="A3586" t="str">
            <v/>
          </cell>
          <cell r="B3586" t="str">
            <v/>
          </cell>
          <cell r="C3586" t="str">
            <v/>
          </cell>
          <cell r="D3586" t="str">
            <v/>
          </cell>
          <cell r="E3586" t="str">
            <v/>
          </cell>
          <cell r="F3586" t="str">
            <v/>
          </cell>
          <cell r="G3586" t="str">
            <v/>
          </cell>
          <cell r="H3586" t="str">
            <v/>
          </cell>
        </row>
        <row r="3587">
          <cell r="A3587" t="str">
            <v/>
          </cell>
          <cell r="B3587" t="str">
            <v/>
          </cell>
          <cell r="C3587" t="str">
            <v/>
          </cell>
          <cell r="D3587" t="str">
            <v/>
          </cell>
          <cell r="E3587" t="str">
            <v/>
          </cell>
          <cell r="F3587" t="str">
            <v/>
          </cell>
          <cell r="G3587" t="str">
            <v/>
          </cell>
          <cell r="H3587" t="str">
            <v/>
          </cell>
        </row>
        <row r="3588">
          <cell r="A3588" t="str">
            <v/>
          </cell>
          <cell r="B3588" t="str">
            <v/>
          </cell>
          <cell r="C3588" t="str">
            <v/>
          </cell>
          <cell r="D3588" t="str">
            <v/>
          </cell>
          <cell r="E3588" t="str">
            <v/>
          </cell>
          <cell r="F3588" t="str">
            <v/>
          </cell>
          <cell r="G3588" t="str">
            <v/>
          </cell>
          <cell r="H3588" t="str">
            <v/>
          </cell>
        </row>
        <row r="3589">
          <cell r="A3589" t="str">
            <v/>
          </cell>
          <cell r="B3589" t="str">
            <v/>
          </cell>
          <cell r="C3589" t="str">
            <v/>
          </cell>
          <cell r="D3589" t="str">
            <v/>
          </cell>
          <cell r="E3589" t="str">
            <v/>
          </cell>
          <cell r="F3589" t="str">
            <v/>
          </cell>
          <cell r="G3589" t="str">
            <v/>
          </cell>
          <cell r="H3589" t="str">
            <v/>
          </cell>
        </row>
        <row r="3590">
          <cell r="A3590" t="str">
            <v/>
          </cell>
          <cell r="B3590" t="str">
            <v/>
          </cell>
          <cell r="C3590" t="str">
            <v/>
          </cell>
          <cell r="D3590" t="str">
            <v/>
          </cell>
          <cell r="E3590" t="str">
            <v/>
          </cell>
          <cell r="F3590" t="str">
            <v/>
          </cell>
          <cell r="G3590" t="str">
            <v/>
          </cell>
          <cell r="H3590" t="str">
            <v/>
          </cell>
        </row>
        <row r="3591">
          <cell r="A3591" t="str">
            <v/>
          </cell>
          <cell r="B3591" t="str">
            <v/>
          </cell>
          <cell r="C3591" t="str">
            <v/>
          </cell>
          <cell r="D3591" t="str">
            <v/>
          </cell>
          <cell r="E3591" t="str">
            <v/>
          </cell>
          <cell r="F3591" t="str">
            <v/>
          </cell>
          <cell r="G3591" t="str">
            <v/>
          </cell>
          <cell r="H3591" t="str">
            <v/>
          </cell>
        </row>
        <row r="3592">
          <cell r="A3592" t="str">
            <v/>
          </cell>
          <cell r="B3592" t="str">
            <v/>
          </cell>
          <cell r="C3592" t="str">
            <v/>
          </cell>
          <cell r="D3592" t="str">
            <v/>
          </cell>
          <cell r="E3592" t="str">
            <v/>
          </cell>
          <cell r="F3592" t="str">
            <v/>
          </cell>
          <cell r="G3592" t="str">
            <v/>
          </cell>
          <cell r="H3592" t="str">
            <v/>
          </cell>
        </row>
        <row r="3593">
          <cell r="A3593" t="str">
            <v/>
          </cell>
          <cell r="B3593" t="str">
            <v/>
          </cell>
          <cell r="C3593" t="str">
            <v/>
          </cell>
          <cell r="D3593" t="str">
            <v/>
          </cell>
          <cell r="E3593" t="str">
            <v/>
          </cell>
          <cell r="F3593" t="str">
            <v/>
          </cell>
          <cell r="G3593" t="str">
            <v/>
          </cell>
          <cell r="H3593" t="str">
            <v/>
          </cell>
        </row>
        <row r="3594">
          <cell r="A3594" t="str">
            <v/>
          </cell>
          <cell r="B3594" t="str">
            <v/>
          </cell>
          <cell r="C3594" t="str">
            <v/>
          </cell>
          <cell r="D3594" t="str">
            <v/>
          </cell>
          <cell r="E3594" t="str">
            <v/>
          </cell>
          <cell r="F3594" t="str">
            <v/>
          </cell>
          <cell r="G3594" t="str">
            <v/>
          </cell>
          <cell r="H3594" t="str">
            <v/>
          </cell>
        </row>
        <row r="3595">
          <cell r="A3595" t="str">
            <v/>
          </cell>
          <cell r="B3595" t="str">
            <v/>
          </cell>
          <cell r="C3595" t="str">
            <v/>
          </cell>
          <cell r="D3595" t="str">
            <v/>
          </cell>
          <cell r="E3595" t="str">
            <v/>
          </cell>
          <cell r="F3595" t="str">
            <v/>
          </cell>
          <cell r="G3595" t="str">
            <v/>
          </cell>
          <cell r="H3595" t="str">
            <v/>
          </cell>
        </row>
        <row r="3596">
          <cell r="A3596" t="str">
            <v/>
          </cell>
          <cell r="B3596" t="str">
            <v/>
          </cell>
          <cell r="C3596" t="str">
            <v/>
          </cell>
          <cell r="D3596" t="str">
            <v/>
          </cell>
          <cell r="E3596" t="str">
            <v/>
          </cell>
          <cell r="F3596" t="str">
            <v/>
          </cell>
          <cell r="G3596" t="str">
            <v/>
          </cell>
          <cell r="H3596" t="str">
            <v/>
          </cell>
        </row>
        <row r="3597">
          <cell r="A3597" t="str">
            <v/>
          </cell>
          <cell r="B3597" t="str">
            <v/>
          </cell>
          <cell r="C3597" t="str">
            <v/>
          </cell>
          <cell r="D3597" t="str">
            <v/>
          </cell>
          <cell r="E3597" t="str">
            <v/>
          </cell>
          <cell r="F3597" t="str">
            <v/>
          </cell>
          <cell r="G3597" t="str">
            <v/>
          </cell>
          <cell r="H3597" t="str">
            <v/>
          </cell>
        </row>
        <row r="3598">
          <cell r="A3598" t="str">
            <v/>
          </cell>
          <cell r="B3598" t="str">
            <v/>
          </cell>
          <cell r="C3598" t="str">
            <v/>
          </cell>
          <cell r="D3598" t="str">
            <v/>
          </cell>
          <cell r="E3598" t="str">
            <v/>
          </cell>
          <cell r="F3598" t="str">
            <v/>
          </cell>
          <cell r="G3598" t="str">
            <v/>
          </cell>
          <cell r="H3598" t="str">
            <v/>
          </cell>
        </row>
        <row r="3599">
          <cell r="A3599" t="str">
            <v/>
          </cell>
          <cell r="B3599" t="str">
            <v/>
          </cell>
          <cell r="C3599" t="str">
            <v/>
          </cell>
          <cell r="D3599" t="str">
            <v/>
          </cell>
          <cell r="E3599" t="str">
            <v/>
          </cell>
          <cell r="F3599" t="str">
            <v/>
          </cell>
          <cell r="G3599" t="str">
            <v/>
          </cell>
          <cell r="H3599" t="str">
            <v/>
          </cell>
        </row>
        <row r="3600">
          <cell r="A3600" t="str">
            <v/>
          </cell>
          <cell r="B3600" t="str">
            <v/>
          </cell>
          <cell r="C3600" t="str">
            <v/>
          </cell>
          <cell r="D3600" t="str">
            <v/>
          </cell>
          <cell r="E3600" t="str">
            <v/>
          </cell>
          <cell r="F3600" t="str">
            <v/>
          </cell>
          <cell r="G3600" t="str">
            <v/>
          </cell>
          <cell r="H3600" t="str">
            <v/>
          </cell>
        </row>
        <row r="3601">
          <cell r="A3601" t="str">
            <v/>
          </cell>
          <cell r="B3601" t="str">
            <v/>
          </cell>
          <cell r="C3601" t="str">
            <v/>
          </cell>
          <cell r="D3601" t="str">
            <v/>
          </cell>
          <cell r="E3601" t="str">
            <v/>
          </cell>
          <cell r="F3601" t="str">
            <v/>
          </cell>
          <cell r="G3601" t="str">
            <v/>
          </cell>
          <cell r="H3601" t="str">
            <v/>
          </cell>
        </row>
        <row r="3602">
          <cell r="A3602" t="str">
            <v/>
          </cell>
          <cell r="B3602" t="str">
            <v/>
          </cell>
          <cell r="C3602" t="str">
            <v/>
          </cell>
          <cell r="D3602" t="str">
            <v/>
          </cell>
          <cell r="E3602" t="str">
            <v/>
          </cell>
          <cell r="F3602" t="str">
            <v/>
          </cell>
          <cell r="G3602" t="str">
            <v/>
          </cell>
          <cell r="H3602" t="str">
            <v/>
          </cell>
        </row>
        <row r="3603">
          <cell r="A3603" t="str">
            <v/>
          </cell>
          <cell r="B3603" t="str">
            <v/>
          </cell>
          <cell r="C3603" t="str">
            <v/>
          </cell>
          <cell r="D3603" t="str">
            <v/>
          </cell>
          <cell r="E3603" t="str">
            <v/>
          </cell>
          <cell r="F3603" t="str">
            <v/>
          </cell>
          <cell r="G3603" t="str">
            <v/>
          </cell>
          <cell r="H3603" t="str">
            <v/>
          </cell>
        </row>
        <row r="3604">
          <cell r="A3604" t="str">
            <v/>
          </cell>
          <cell r="B3604" t="str">
            <v/>
          </cell>
          <cell r="C3604" t="str">
            <v/>
          </cell>
          <cell r="D3604" t="str">
            <v/>
          </cell>
          <cell r="E3604" t="str">
            <v/>
          </cell>
          <cell r="F3604" t="str">
            <v/>
          </cell>
          <cell r="G3604" t="str">
            <v/>
          </cell>
          <cell r="H3604" t="str">
            <v/>
          </cell>
        </row>
        <row r="3605">
          <cell r="A3605" t="str">
            <v/>
          </cell>
          <cell r="B3605" t="str">
            <v/>
          </cell>
          <cell r="C3605" t="str">
            <v/>
          </cell>
          <cell r="D3605" t="str">
            <v/>
          </cell>
          <cell r="E3605" t="str">
            <v/>
          </cell>
          <cell r="F3605" t="str">
            <v/>
          </cell>
          <cell r="G3605" t="str">
            <v/>
          </cell>
          <cell r="H3605" t="str">
            <v/>
          </cell>
        </row>
        <row r="3606">
          <cell r="A3606" t="str">
            <v/>
          </cell>
          <cell r="B3606" t="str">
            <v/>
          </cell>
          <cell r="C3606" t="str">
            <v/>
          </cell>
          <cell r="D3606" t="str">
            <v/>
          </cell>
          <cell r="E3606" t="str">
            <v/>
          </cell>
          <cell r="F3606" t="str">
            <v/>
          </cell>
          <cell r="G3606" t="str">
            <v/>
          </cell>
          <cell r="H3606" t="str">
            <v/>
          </cell>
        </row>
        <row r="3607">
          <cell r="A3607" t="str">
            <v/>
          </cell>
          <cell r="B3607" t="str">
            <v/>
          </cell>
          <cell r="C3607" t="str">
            <v/>
          </cell>
          <cell r="D3607" t="str">
            <v/>
          </cell>
          <cell r="E3607" t="str">
            <v/>
          </cell>
          <cell r="F3607" t="str">
            <v/>
          </cell>
          <cell r="G3607" t="str">
            <v/>
          </cell>
          <cell r="H3607" t="str">
            <v/>
          </cell>
        </row>
        <row r="3608">
          <cell r="A3608" t="str">
            <v/>
          </cell>
          <cell r="B3608" t="str">
            <v/>
          </cell>
          <cell r="C3608" t="str">
            <v/>
          </cell>
          <cell r="D3608" t="str">
            <v/>
          </cell>
          <cell r="E3608" t="str">
            <v/>
          </cell>
          <cell r="F3608" t="str">
            <v/>
          </cell>
          <cell r="G3608" t="str">
            <v/>
          </cell>
          <cell r="H3608" t="str">
            <v/>
          </cell>
        </row>
        <row r="3609">
          <cell r="A3609" t="str">
            <v/>
          </cell>
          <cell r="B3609" t="str">
            <v/>
          </cell>
          <cell r="C3609" t="str">
            <v/>
          </cell>
          <cell r="D3609" t="str">
            <v/>
          </cell>
          <cell r="E3609" t="str">
            <v/>
          </cell>
          <cell r="F3609" t="str">
            <v/>
          </cell>
          <cell r="G3609" t="str">
            <v/>
          </cell>
          <cell r="H3609" t="str">
            <v/>
          </cell>
        </row>
        <row r="3610">
          <cell r="A3610" t="str">
            <v/>
          </cell>
          <cell r="B3610" t="str">
            <v/>
          </cell>
          <cell r="C3610" t="str">
            <v/>
          </cell>
          <cell r="D3610" t="str">
            <v/>
          </cell>
          <cell r="E3610" t="str">
            <v/>
          </cell>
          <cell r="F3610" t="str">
            <v/>
          </cell>
          <cell r="G3610" t="str">
            <v/>
          </cell>
          <cell r="H3610" t="str">
            <v/>
          </cell>
        </row>
        <row r="3611">
          <cell r="A3611" t="str">
            <v/>
          </cell>
          <cell r="B3611" t="str">
            <v/>
          </cell>
          <cell r="C3611" t="str">
            <v/>
          </cell>
          <cell r="D3611" t="str">
            <v/>
          </cell>
          <cell r="E3611" t="str">
            <v/>
          </cell>
          <cell r="F3611" t="str">
            <v/>
          </cell>
          <cell r="G3611" t="str">
            <v/>
          </cell>
          <cell r="H3611" t="str">
            <v/>
          </cell>
        </row>
        <row r="3612">
          <cell r="A3612" t="str">
            <v/>
          </cell>
          <cell r="B3612" t="str">
            <v/>
          </cell>
          <cell r="C3612" t="str">
            <v/>
          </cell>
          <cell r="D3612" t="str">
            <v/>
          </cell>
          <cell r="E3612" t="str">
            <v/>
          </cell>
          <cell r="F3612" t="str">
            <v/>
          </cell>
          <cell r="G3612" t="str">
            <v/>
          </cell>
          <cell r="H3612" t="str">
            <v/>
          </cell>
        </row>
        <row r="3613">
          <cell r="A3613" t="str">
            <v/>
          </cell>
          <cell r="B3613" t="str">
            <v/>
          </cell>
          <cell r="C3613" t="str">
            <v/>
          </cell>
          <cell r="D3613" t="str">
            <v/>
          </cell>
          <cell r="E3613" t="str">
            <v/>
          </cell>
          <cell r="F3613" t="str">
            <v/>
          </cell>
          <cell r="G3613" t="str">
            <v/>
          </cell>
          <cell r="H3613" t="str">
            <v/>
          </cell>
        </row>
        <row r="3614">
          <cell r="A3614" t="str">
            <v/>
          </cell>
          <cell r="B3614" t="str">
            <v/>
          </cell>
          <cell r="C3614" t="str">
            <v/>
          </cell>
          <cell r="D3614" t="str">
            <v/>
          </cell>
          <cell r="E3614" t="str">
            <v/>
          </cell>
          <cell r="F3614" t="str">
            <v/>
          </cell>
          <cell r="G3614" t="str">
            <v/>
          </cell>
          <cell r="H3614" t="str">
            <v/>
          </cell>
        </row>
        <row r="3615">
          <cell r="A3615" t="str">
            <v/>
          </cell>
          <cell r="B3615" t="str">
            <v/>
          </cell>
          <cell r="C3615" t="str">
            <v/>
          </cell>
          <cell r="D3615" t="str">
            <v/>
          </cell>
          <cell r="E3615" t="str">
            <v/>
          </cell>
          <cell r="F3615" t="str">
            <v/>
          </cell>
          <cell r="G3615" t="str">
            <v/>
          </cell>
          <cell r="H3615" t="str">
            <v/>
          </cell>
        </row>
        <row r="3616">
          <cell r="A3616" t="str">
            <v/>
          </cell>
          <cell r="B3616" t="str">
            <v/>
          </cell>
          <cell r="C3616" t="str">
            <v/>
          </cell>
          <cell r="D3616" t="str">
            <v/>
          </cell>
          <cell r="E3616" t="str">
            <v/>
          </cell>
          <cell r="F3616" t="str">
            <v/>
          </cell>
          <cell r="G3616" t="str">
            <v/>
          </cell>
          <cell r="H3616" t="str">
            <v/>
          </cell>
        </row>
        <row r="3617">
          <cell r="A3617" t="str">
            <v/>
          </cell>
          <cell r="B3617" t="str">
            <v/>
          </cell>
          <cell r="C3617" t="str">
            <v/>
          </cell>
          <cell r="D3617" t="str">
            <v/>
          </cell>
          <cell r="E3617" t="str">
            <v/>
          </cell>
          <cell r="F3617" t="str">
            <v/>
          </cell>
          <cell r="G3617" t="str">
            <v/>
          </cell>
          <cell r="H3617" t="str">
            <v/>
          </cell>
        </row>
        <row r="3618">
          <cell r="A3618" t="str">
            <v/>
          </cell>
          <cell r="B3618" t="str">
            <v/>
          </cell>
          <cell r="C3618" t="str">
            <v/>
          </cell>
          <cell r="D3618" t="str">
            <v/>
          </cell>
          <cell r="E3618" t="str">
            <v/>
          </cell>
          <cell r="F3618" t="str">
            <v/>
          </cell>
          <cell r="G3618" t="str">
            <v/>
          </cell>
          <cell r="H3618" t="str">
            <v/>
          </cell>
        </row>
        <row r="3619">
          <cell r="A3619" t="str">
            <v/>
          </cell>
          <cell r="B3619" t="str">
            <v/>
          </cell>
          <cell r="C3619" t="str">
            <v/>
          </cell>
          <cell r="D3619" t="str">
            <v/>
          </cell>
          <cell r="E3619" t="str">
            <v/>
          </cell>
          <cell r="F3619" t="str">
            <v/>
          </cell>
          <cell r="G3619" t="str">
            <v/>
          </cell>
          <cell r="H3619" t="str">
            <v/>
          </cell>
        </row>
        <row r="3620">
          <cell r="A3620" t="str">
            <v/>
          </cell>
          <cell r="B3620" t="str">
            <v/>
          </cell>
          <cell r="C3620" t="str">
            <v/>
          </cell>
          <cell r="D3620" t="str">
            <v/>
          </cell>
          <cell r="E3620" t="str">
            <v/>
          </cell>
          <cell r="F3620" t="str">
            <v/>
          </cell>
          <cell r="G3620" t="str">
            <v/>
          </cell>
          <cell r="H3620" t="str">
            <v/>
          </cell>
        </row>
        <row r="3621">
          <cell r="A3621" t="str">
            <v/>
          </cell>
          <cell r="B3621" t="str">
            <v/>
          </cell>
          <cell r="C3621" t="str">
            <v/>
          </cell>
          <cell r="D3621" t="str">
            <v/>
          </cell>
          <cell r="E3621" t="str">
            <v/>
          </cell>
          <cell r="F3621" t="str">
            <v/>
          </cell>
          <cell r="G3621" t="str">
            <v/>
          </cell>
          <cell r="H3621" t="str">
            <v/>
          </cell>
        </row>
        <row r="3622">
          <cell r="A3622" t="str">
            <v/>
          </cell>
          <cell r="B3622" t="str">
            <v/>
          </cell>
          <cell r="C3622" t="str">
            <v/>
          </cell>
          <cell r="D3622" t="str">
            <v/>
          </cell>
          <cell r="E3622" t="str">
            <v/>
          </cell>
          <cell r="F3622" t="str">
            <v/>
          </cell>
          <cell r="G3622" t="str">
            <v/>
          </cell>
          <cell r="H3622" t="str">
            <v/>
          </cell>
        </row>
        <row r="3623">
          <cell r="A3623" t="str">
            <v/>
          </cell>
          <cell r="B3623" t="str">
            <v/>
          </cell>
          <cell r="C3623" t="str">
            <v/>
          </cell>
          <cell r="D3623" t="str">
            <v/>
          </cell>
          <cell r="E3623" t="str">
            <v/>
          </cell>
          <cell r="F3623" t="str">
            <v/>
          </cell>
          <cell r="G3623" t="str">
            <v/>
          </cell>
          <cell r="H3623" t="str">
            <v/>
          </cell>
        </row>
        <row r="3624">
          <cell r="A3624" t="str">
            <v/>
          </cell>
          <cell r="B3624" t="str">
            <v/>
          </cell>
          <cell r="C3624" t="str">
            <v/>
          </cell>
          <cell r="D3624" t="str">
            <v/>
          </cell>
          <cell r="E3624" t="str">
            <v/>
          </cell>
          <cell r="F3624" t="str">
            <v/>
          </cell>
          <cell r="G3624" t="str">
            <v/>
          </cell>
          <cell r="H3624" t="str">
            <v/>
          </cell>
        </row>
        <row r="3625">
          <cell r="A3625" t="str">
            <v/>
          </cell>
          <cell r="B3625" t="str">
            <v/>
          </cell>
          <cell r="C3625" t="str">
            <v/>
          </cell>
          <cell r="D3625" t="str">
            <v/>
          </cell>
          <cell r="E3625" t="str">
            <v/>
          </cell>
          <cell r="F3625" t="str">
            <v/>
          </cell>
          <cell r="G3625" t="str">
            <v/>
          </cell>
          <cell r="H3625" t="str">
            <v/>
          </cell>
        </row>
        <row r="3626">
          <cell r="A3626" t="str">
            <v/>
          </cell>
          <cell r="B3626" t="str">
            <v/>
          </cell>
          <cell r="C3626" t="str">
            <v/>
          </cell>
          <cell r="D3626" t="str">
            <v/>
          </cell>
          <cell r="E3626" t="str">
            <v/>
          </cell>
          <cell r="F3626" t="str">
            <v/>
          </cell>
          <cell r="G3626" t="str">
            <v/>
          </cell>
          <cell r="H3626" t="str">
            <v/>
          </cell>
        </row>
        <row r="3627">
          <cell r="A3627" t="str">
            <v/>
          </cell>
          <cell r="B3627" t="str">
            <v/>
          </cell>
          <cell r="C3627" t="str">
            <v/>
          </cell>
          <cell r="D3627" t="str">
            <v/>
          </cell>
          <cell r="E3627" t="str">
            <v/>
          </cell>
          <cell r="F3627" t="str">
            <v/>
          </cell>
          <cell r="G3627" t="str">
            <v/>
          </cell>
          <cell r="H3627" t="str">
            <v/>
          </cell>
        </row>
        <row r="3628">
          <cell r="A3628" t="str">
            <v/>
          </cell>
          <cell r="B3628" t="str">
            <v/>
          </cell>
          <cell r="C3628" t="str">
            <v/>
          </cell>
          <cell r="D3628" t="str">
            <v/>
          </cell>
          <cell r="E3628" t="str">
            <v/>
          </cell>
          <cell r="F3628" t="str">
            <v/>
          </cell>
          <cell r="G3628" t="str">
            <v/>
          </cell>
          <cell r="H3628" t="str">
            <v/>
          </cell>
        </row>
        <row r="3629">
          <cell r="A3629" t="str">
            <v/>
          </cell>
          <cell r="B3629" t="str">
            <v/>
          </cell>
          <cell r="C3629" t="str">
            <v/>
          </cell>
          <cell r="D3629" t="str">
            <v/>
          </cell>
          <cell r="E3629" t="str">
            <v/>
          </cell>
          <cell r="F3629" t="str">
            <v/>
          </cell>
          <cell r="G3629" t="str">
            <v/>
          </cell>
          <cell r="H3629" t="str">
            <v/>
          </cell>
        </row>
        <row r="3630">
          <cell r="A3630" t="str">
            <v/>
          </cell>
          <cell r="B3630" t="str">
            <v/>
          </cell>
          <cell r="C3630" t="str">
            <v/>
          </cell>
          <cell r="D3630" t="str">
            <v/>
          </cell>
          <cell r="E3630" t="str">
            <v/>
          </cell>
          <cell r="F3630" t="str">
            <v/>
          </cell>
          <cell r="G3630" t="str">
            <v/>
          </cell>
          <cell r="H3630" t="str">
            <v/>
          </cell>
        </row>
        <row r="3631">
          <cell r="A3631" t="str">
            <v/>
          </cell>
          <cell r="B3631" t="str">
            <v/>
          </cell>
          <cell r="C3631" t="str">
            <v/>
          </cell>
          <cell r="D3631" t="str">
            <v/>
          </cell>
          <cell r="E3631" t="str">
            <v/>
          </cell>
          <cell r="F3631" t="str">
            <v/>
          </cell>
          <cell r="G3631" t="str">
            <v/>
          </cell>
          <cell r="H3631" t="str">
            <v/>
          </cell>
        </row>
        <row r="3632">
          <cell r="A3632" t="str">
            <v/>
          </cell>
          <cell r="B3632" t="str">
            <v/>
          </cell>
          <cell r="C3632" t="str">
            <v/>
          </cell>
          <cell r="D3632" t="str">
            <v/>
          </cell>
          <cell r="E3632" t="str">
            <v/>
          </cell>
          <cell r="F3632" t="str">
            <v/>
          </cell>
          <cell r="G3632" t="str">
            <v/>
          </cell>
          <cell r="H3632" t="str">
            <v/>
          </cell>
        </row>
        <row r="3633">
          <cell r="A3633" t="str">
            <v/>
          </cell>
          <cell r="B3633" t="str">
            <v/>
          </cell>
          <cell r="C3633" t="str">
            <v/>
          </cell>
          <cell r="D3633" t="str">
            <v/>
          </cell>
          <cell r="E3633" t="str">
            <v/>
          </cell>
          <cell r="F3633" t="str">
            <v/>
          </cell>
          <cell r="G3633" t="str">
            <v/>
          </cell>
          <cell r="H3633" t="str">
            <v/>
          </cell>
        </row>
        <row r="3634">
          <cell r="A3634" t="str">
            <v/>
          </cell>
          <cell r="B3634" t="str">
            <v/>
          </cell>
          <cell r="C3634" t="str">
            <v/>
          </cell>
          <cell r="D3634" t="str">
            <v/>
          </cell>
          <cell r="E3634" t="str">
            <v/>
          </cell>
          <cell r="F3634" t="str">
            <v/>
          </cell>
          <cell r="G3634" t="str">
            <v/>
          </cell>
          <cell r="H3634" t="str">
            <v/>
          </cell>
        </row>
        <row r="3635">
          <cell r="A3635" t="str">
            <v/>
          </cell>
          <cell r="B3635" t="str">
            <v/>
          </cell>
          <cell r="C3635" t="str">
            <v/>
          </cell>
          <cell r="D3635" t="str">
            <v/>
          </cell>
          <cell r="E3635" t="str">
            <v/>
          </cell>
          <cell r="F3635" t="str">
            <v/>
          </cell>
          <cell r="G3635" t="str">
            <v/>
          </cell>
          <cell r="H3635" t="str">
            <v/>
          </cell>
        </row>
        <row r="3636">
          <cell r="A3636" t="str">
            <v/>
          </cell>
          <cell r="B3636" t="str">
            <v/>
          </cell>
          <cell r="C3636" t="str">
            <v/>
          </cell>
          <cell r="D3636" t="str">
            <v/>
          </cell>
          <cell r="E3636" t="str">
            <v/>
          </cell>
          <cell r="F3636" t="str">
            <v/>
          </cell>
          <cell r="G3636" t="str">
            <v/>
          </cell>
          <cell r="H3636" t="str">
            <v/>
          </cell>
        </row>
        <row r="3637">
          <cell r="A3637" t="str">
            <v/>
          </cell>
          <cell r="B3637" t="str">
            <v/>
          </cell>
          <cell r="C3637" t="str">
            <v/>
          </cell>
          <cell r="D3637" t="str">
            <v/>
          </cell>
          <cell r="E3637" t="str">
            <v/>
          </cell>
          <cell r="F3637" t="str">
            <v/>
          </cell>
          <cell r="G3637" t="str">
            <v/>
          </cell>
          <cell r="H3637" t="str">
            <v/>
          </cell>
        </row>
        <row r="3638">
          <cell r="A3638" t="str">
            <v/>
          </cell>
          <cell r="B3638" t="str">
            <v/>
          </cell>
          <cell r="C3638" t="str">
            <v/>
          </cell>
          <cell r="D3638" t="str">
            <v/>
          </cell>
          <cell r="E3638" t="str">
            <v/>
          </cell>
          <cell r="F3638" t="str">
            <v/>
          </cell>
          <cell r="G3638" t="str">
            <v/>
          </cell>
          <cell r="H3638" t="str">
            <v/>
          </cell>
        </row>
        <row r="3639">
          <cell r="A3639" t="str">
            <v/>
          </cell>
          <cell r="B3639" t="str">
            <v/>
          </cell>
          <cell r="C3639" t="str">
            <v/>
          </cell>
          <cell r="D3639" t="str">
            <v/>
          </cell>
          <cell r="E3639" t="str">
            <v/>
          </cell>
          <cell r="F3639" t="str">
            <v/>
          </cell>
          <cell r="G3639" t="str">
            <v/>
          </cell>
          <cell r="H3639" t="str">
            <v/>
          </cell>
        </row>
        <row r="3640">
          <cell r="A3640" t="str">
            <v/>
          </cell>
          <cell r="B3640" t="str">
            <v/>
          </cell>
          <cell r="C3640" t="str">
            <v/>
          </cell>
          <cell r="D3640" t="str">
            <v/>
          </cell>
          <cell r="E3640" t="str">
            <v/>
          </cell>
          <cell r="F3640" t="str">
            <v/>
          </cell>
          <cell r="G3640" t="str">
            <v/>
          </cell>
          <cell r="H3640" t="str">
            <v/>
          </cell>
        </row>
        <row r="3641">
          <cell r="A3641" t="str">
            <v/>
          </cell>
          <cell r="B3641" t="str">
            <v/>
          </cell>
          <cell r="C3641" t="str">
            <v/>
          </cell>
          <cell r="D3641" t="str">
            <v/>
          </cell>
          <cell r="E3641" t="str">
            <v/>
          </cell>
          <cell r="F3641" t="str">
            <v/>
          </cell>
          <cell r="G3641" t="str">
            <v/>
          </cell>
          <cell r="H3641" t="str">
            <v/>
          </cell>
        </row>
        <row r="3642">
          <cell r="A3642" t="str">
            <v/>
          </cell>
          <cell r="B3642" t="str">
            <v/>
          </cell>
          <cell r="C3642" t="str">
            <v/>
          </cell>
          <cell r="D3642" t="str">
            <v/>
          </cell>
          <cell r="E3642" t="str">
            <v/>
          </cell>
          <cell r="F3642" t="str">
            <v/>
          </cell>
          <cell r="G3642" t="str">
            <v/>
          </cell>
          <cell r="H3642" t="str">
            <v/>
          </cell>
        </row>
        <row r="3643">
          <cell r="A3643" t="str">
            <v/>
          </cell>
          <cell r="B3643" t="str">
            <v/>
          </cell>
          <cell r="C3643" t="str">
            <v/>
          </cell>
          <cell r="D3643" t="str">
            <v/>
          </cell>
          <cell r="E3643" t="str">
            <v/>
          </cell>
          <cell r="F3643" t="str">
            <v/>
          </cell>
          <cell r="G3643" t="str">
            <v/>
          </cell>
          <cell r="H3643" t="str">
            <v/>
          </cell>
        </row>
        <row r="3644">
          <cell r="A3644" t="str">
            <v/>
          </cell>
          <cell r="B3644" t="str">
            <v/>
          </cell>
          <cell r="C3644" t="str">
            <v/>
          </cell>
          <cell r="D3644" t="str">
            <v/>
          </cell>
          <cell r="E3644" t="str">
            <v/>
          </cell>
          <cell r="F3644" t="str">
            <v/>
          </cell>
          <cell r="G3644" t="str">
            <v/>
          </cell>
          <cell r="H3644" t="str">
            <v/>
          </cell>
        </row>
        <row r="3645">
          <cell r="A3645" t="str">
            <v/>
          </cell>
          <cell r="B3645" t="str">
            <v/>
          </cell>
          <cell r="C3645" t="str">
            <v/>
          </cell>
          <cell r="D3645" t="str">
            <v/>
          </cell>
          <cell r="E3645" t="str">
            <v/>
          </cell>
          <cell r="F3645" t="str">
            <v/>
          </cell>
          <cell r="G3645" t="str">
            <v/>
          </cell>
          <cell r="H3645" t="str">
            <v/>
          </cell>
        </row>
        <row r="3646">
          <cell r="A3646" t="str">
            <v/>
          </cell>
          <cell r="B3646" t="str">
            <v/>
          </cell>
          <cell r="C3646" t="str">
            <v/>
          </cell>
          <cell r="D3646" t="str">
            <v/>
          </cell>
          <cell r="E3646" t="str">
            <v/>
          </cell>
          <cell r="F3646" t="str">
            <v/>
          </cell>
          <cell r="G3646" t="str">
            <v/>
          </cell>
          <cell r="H3646" t="str">
            <v/>
          </cell>
        </row>
        <row r="3647">
          <cell r="A3647" t="str">
            <v/>
          </cell>
          <cell r="B3647" t="str">
            <v/>
          </cell>
          <cell r="C3647" t="str">
            <v/>
          </cell>
          <cell r="D3647" t="str">
            <v/>
          </cell>
          <cell r="E3647" t="str">
            <v/>
          </cell>
          <cell r="F3647" t="str">
            <v/>
          </cell>
          <cell r="G3647" t="str">
            <v/>
          </cell>
          <cell r="H3647" t="str">
            <v/>
          </cell>
        </row>
        <row r="3648">
          <cell r="A3648" t="str">
            <v/>
          </cell>
          <cell r="B3648" t="str">
            <v/>
          </cell>
          <cell r="C3648" t="str">
            <v/>
          </cell>
          <cell r="D3648" t="str">
            <v/>
          </cell>
          <cell r="E3648" t="str">
            <v/>
          </cell>
          <cell r="F3648" t="str">
            <v/>
          </cell>
          <cell r="G3648" t="str">
            <v/>
          </cell>
          <cell r="H3648" t="str">
            <v/>
          </cell>
        </row>
        <row r="3649">
          <cell r="A3649" t="str">
            <v/>
          </cell>
          <cell r="B3649" t="str">
            <v/>
          </cell>
          <cell r="C3649" t="str">
            <v/>
          </cell>
          <cell r="D3649" t="str">
            <v/>
          </cell>
          <cell r="E3649" t="str">
            <v/>
          </cell>
          <cell r="F3649" t="str">
            <v/>
          </cell>
          <cell r="G3649" t="str">
            <v/>
          </cell>
          <cell r="H3649" t="str">
            <v/>
          </cell>
        </row>
        <row r="3650">
          <cell r="A3650" t="str">
            <v/>
          </cell>
          <cell r="B3650" t="str">
            <v/>
          </cell>
          <cell r="C3650" t="str">
            <v/>
          </cell>
          <cell r="D3650" t="str">
            <v/>
          </cell>
          <cell r="E3650" t="str">
            <v/>
          </cell>
          <cell r="F3650" t="str">
            <v/>
          </cell>
          <cell r="G3650" t="str">
            <v/>
          </cell>
          <cell r="H3650" t="str">
            <v/>
          </cell>
        </row>
        <row r="3651">
          <cell r="A3651" t="str">
            <v/>
          </cell>
          <cell r="B3651" t="str">
            <v/>
          </cell>
          <cell r="C3651" t="str">
            <v/>
          </cell>
          <cell r="D3651" t="str">
            <v/>
          </cell>
          <cell r="E3651" t="str">
            <v/>
          </cell>
          <cell r="F3651" t="str">
            <v/>
          </cell>
          <cell r="G3651" t="str">
            <v/>
          </cell>
          <cell r="H3651" t="str">
            <v/>
          </cell>
        </row>
        <row r="3652">
          <cell r="A3652" t="str">
            <v/>
          </cell>
          <cell r="B3652" t="str">
            <v/>
          </cell>
          <cell r="C3652" t="str">
            <v/>
          </cell>
          <cell r="D3652" t="str">
            <v/>
          </cell>
          <cell r="E3652" t="str">
            <v/>
          </cell>
          <cell r="F3652" t="str">
            <v/>
          </cell>
          <cell r="G3652" t="str">
            <v/>
          </cell>
          <cell r="H3652" t="str">
            <v/>
          </cell>
        </row>
        <row r="3653">
          <cell r="A3653" t="str">
            <v/>
          </cell>
          <cell r="B3653" t="str">
            <v/>
          </cell>
          <cell r="C3653" t="str">
            <v/>
          </cell>
          <cell r="D3653" t="str">
            <v/>
          </cell>
          <cell r="E3653" t="str">
            <v/>
          </cell>
          <cell r="F3653" t="str">
            <v/>
          </cell>
          <cell r="G3653" t="str">
            <v/>
          </cell>
          <cell r="H3653" t="str">
            <v/>
          </cell>
        </row>
        <row r="3654">
          <cell r="A3654" t="str">
            <v/>
          </cell>
          <cell r="B3654" t="str">
            <v/>
          </cell>
          <cell r="C3654" t="str">
            <v/>
          </cell>
          <cell r="D3654" t="str">
            <v/>
          </cell>
          <cell r="E3654" t="str">
            <v/>
          </cell>
          <cell r="F3654" t="str">
            <v/>
          </cell>
          <cell r="G3654" t="str">
            <v/>
          </cell>
          <cell r="H3654" t="str">
            <v/>
          </cell>
        </row>
        <row r="3655">
          <cell r="A3655" t="str">
            <v/>
          </cell>
          <cell r="B3655" t="str">
            <v/>
          </cell>
          <cell r="C3655" t="str">
            <v/>
          </cell>
          <cell r="D3655" t="str">
            <v/>
          </cell>
          <cell r="E3655" t="str">
            <v/>
          </cell>
          <cell r="F3655" t="str">
            <v/>
          </cell>
          <cell r="G3655" t="str">
            <v/>
          </cell>
          <cell r="H3655" t="str">
            <v/>
          </cell>
        </row>
        <row r="3656">
          <cell r="A3656" t="str">
            <v/>
          </cell>
          <cell r="B3656" t="str">
            <v/>
          </cell>
          <cell r="C3656" t="str">
            <v/>
          </cell>
          <cell r="D3656" t="str">
            <v/>
          </cell>
          <cell r="E3656" t="str">
            <v/>
          </cell>
          <cell r="F3656" t="str">
            <v/>
          </cell>
          <cell r="G3656" t="str">
            <v/>
          </cell>
          <cell r="H3656" t="str">
            <v/>
          </cell>
        </row>
        <row r="3657">
          <cell r="A3657" t="str">
            <v/>
          </cell>
          <cell r="B3657" t="str">
            <v/>
          </cell>
          <cell r="C3657" t="str">
            <v/>
          </cell>
          <cell r="D3657" t="str">
            <v/>
          </cell>
          <cell r="E3657" t="str">
            <v/>
          </cell>
          <cell r="F3657" t="str">
            <v/>
          </cell>
          <cell r="G3657" t="str">
            <v/>
          </cell>
          <cell r="H3657" t="str">
            <v/>
          </cell>
        </row>
        <row r="3658">
          <cell r="A3658" t="str">
            <v/>
          </cell>
          <cell r="B3658" t="str">
            <v/>
          </cell>
          <cell r="C3658" t="str">
            <v/>
          </cell>
          <cell r="D3658" t="str">
            <v/>
          </cell>
          <cell r="E3658" t="str">
            <v/>
          </cell>
          <cell r="F3658" t="str">
            <v/>
          </cell>
          <cell r="G3658" t="str">
            <v/>
          </cell>
          <cell r="H3658" t="str">
            <v/>
          </cell>
        </row>
        <row r="3659">
          <cell r="A3659" t="str">
            <v/>
          </cell>
          <cell r="B3659" t="str">
            <v/>
          </cell>
          <cell r="C3659" t="str">
            <v/>
          </cell>
          <cell r="D3659" t="str">
            <v/>
          </cell>
          <cell r="E3659" t="str">
            <v/>
          </cell>
          <cell r="F3659" t="str">
            <v/>
          </cell>
          <cell r="G3659" t="str">
            <v/>
          </cell>
          <cell r="H3659" t="str">
            <v/>
          </cell>
        </row>
        <row r="3660">
          <cell r="A3660" t="str">
            <v/>
          </cell>
          <cell r="B3660" t="str">
            <v/>
          </cell>
          <cell r="C3660" t="str">
            <v/>
          </cell>
          <cell r="D3660" t="str">
            <v/>
          </cell>
          <cell r="E3660" t="str">
            <v/>
          </cell>
          <cell r="F3660" t="str">
            <v/>
          </cell>
          <cell r="G3660" t="str">
            <v/>
          </cell>
          <cell r="H3660" t="str">
            <v/>
          </cell>
        </row>
        <row r="3661">
          <cell r="A3661" t="str">
            <v/>
          </cell>
          <cell r="B3661" t="str">
            <v/>
          </cell>
          <cell r="C3661" t="str">
            <v/>
          </cell>
          <cell r="D3661" t="str">
            <v/>
          </cell>
          <cell r="E3661" t="str">
            <v/>
          </cell>
          <cell r="F3661" t="str">
            <v/>
          </cell>
          <cell r="G3661" t="str">
            <v/>
          </cell>
          <cell r="H3661" t="str">
            <v/>
          </cell>
        </row>
        <row r="3662">
          <cell r="A3662" t="str">
            <v/>
          </cell>
          <cell r="B3662" t="str">
            <v/>
          </cell>
          <cell r="C3662" t="str">
            <v/>
          </cell>
          <cell r="D3662" t="str">
            <v/>
          </cell>
          <cell r="E3662" t="str">
            <v/>
          </cell>
          <cell r="F3662" t="str">
            <v/>
          </cell>
          <cell r="G3662" t="str">
            <v/>
          </cell>
          <cell r="H3662" t="str">
            <v/>
          </cell>
        </row>
        <row r="3663">
          <cell r="A3663" t="str">
            <v/>
          </cell>
          <cell r="B3663" t="str">
            <v/>
          </cell>
          <cell r="C3663" t="str">
            <v/>
          </cell>
          <cell r="D3663" t="str">
            <v/>
          </cell>
          <cell r="E3663" t="str">
            <v/>
          </cell>
          <cell r="F3663" t="str">
            <v/>
          </cell>
          <cell r="G3663" t="str">
            <v/>
          </cell>
          <cell r="H3663" t="str">
            <v/>
          </cell>
        </row>
        <row r="3664">
          <cell r="A3664" t="str">
            <v/>
          </cell>
          <cell r="B3664" t="str">
            <v/>
          </cell>
          <cell r="C3664" t="str">
            <v/>
          </cell>
          <cell r="D3664" t="str">
            <v/>
          </cell>
          <cell r="E3664" t="str">
            <v/>
          </cell>
          <cell r="F3664" t="str">
            <v/>
          </cell>
          <cell r="G3664" t="str">
            <v/>
          </cell>
          <cell r="H3664" t="str">
            <v/>
          </cell>
        </row>
        <row r="3665">
          <cell r="A3665" t="str">
            <v/>
          </cell>
          <cell r="B3665" t="str">
            <v/>
          </cell>
          <cell r="C3665" t="str">
            <v/>
          </cell>
          <cell r="D3665" t="str">
            <v/>
          </cell>
          <cell r="E3665" t="str">
            <v/>
          </cell>
          <cell r="F3665" t="str">
            <v/>
          </cell>
          <cell r="G3665" t="str">
            <v/>
          </cell>
          <cell r="H3665" t="str">
            <v/>
          </cell>
        </row>
        <row r="3666">
          <cell r="A3666" t="str">
            <v/>
          </cell>
          <cell r="B3666" t="str">
            <v/>
          </cell>
          <cell r="C3666" t="str">
            <v/>
          </cell>
          <cell r="D3666" t="str">
            <v/>
          </cell>
          <cell r="E3666" t="str">
            <v/>
          </cell>
          <cell r="F3666" t="str">
            <v/>
          </cell>
          <cell r="G3666" t="str">
            <v/>
          </cell>
          <cell r="H3666" t="str">
            <v/>
          </cell>
        </row>
        <row r="3667">
          <cell r="A3667" t="str">
            <v/>
          </cell>
          <cell r="B3667" t="str">
            <v/>
          </cell>
          <cell r="C3667" t="str">
            <v/>
          </cell>
          <cell r="D3667" t="str">
            <v/>
          </cell>
          <cell r="E3667" t="str">
            <v/>
          </cell>
          <cell r="F3667" t="str">
            <v/>
          </cell>
          <cell r="G3667" t="str">
            <v/>
          </cell>
          <cell r="H3667" t="str">
            <v/>
          </cell>
        </row>
        <row r="3668">
          <cell r="A3668" t="str">
            <v/>
          </cell>
          <cell r="B3668" t="str">
            <v/>
          </cell>
          <cell r="C3668" t="str">
            <v/>
          </cell>
          <cell r="D3668" t="str">
            <v/>
          </cell>
          <cell r="E3668" t="str">
            <v/>
          </cell>
          <cell r="F3668" t="str">
            <v/>
          </cell>
          <cell r="G3668" t="str">
            <v/>
          </cell>
          <cell r="H3668" t="str">
            <v/>
          </cell>
        </row>
        <row r="3669">
          <cell r="A3669" t="str">
            <v/>
          </cell>
          <cell r="B3669" t="str">
            <v/>
          </cell>
          <cell r="C3669" t="str">
            <v/>
          </cell>
          <cell r="D3669" t="str">
            <v/>
          </cell>
          <cell r="E3669" t="str">
            <v/>
          </cell>
          <cell r="F3669" t="str">
            <v/>
          </cell>
          <cell r="G3669" t="str">
            <v/>
          </cell>
          <cell r="H3669" t="str">
            <v/>
          </cell>
        </row>
        <row r="3670">
          <cell r="A3670" t="str">
            <v/>
          </cell>
          <cell r="B3670" t="str">
            <v/>
          </cell>
          <cell r="C3670" t="str">
            <v/>
          </cell>
          <cell r="D3670" t="str">
            <v/>
          </cell>
          <cell r="E3670" t="str">
            <v/>
          </cell>
          <cell r="F3670" t="str">
            <v/>
          </cell>
          <cell r="G3670" t="str">
            <v/>
          </cell>
          <cell r="H3670" t="str">
            <v/>
          </cell>
        </row>
        <row r="3671">
          <cell r="A3671" t="str">
            <v/>
          </cell>
          <cell r="B3671" t="str">
            <v/>
          </cell>
          <cell r="C3671" t="str">
            <v/>
          </cell>
          <cell r="D3671" t="str">
            <v/>
          </cell>
          <cell r="E3671" t="str">
            <v/>
          </cell>
          <cell r="F3671" t="str">
            <v/>
          </cell>
          <cell r="G3671" t="str">
            <v/>
          </cell>
          <cell r="H3671" t="str">
            <v/>
          </cell>
        </row>
        <row r="3672">
          <cell r="A3672" t="str">
            <v/>
          </cell>
          <cell r="B3672" t="str">
            <v/>
          </cell>
          <cell r="C3672" t="str">
            <v/>
          </cell>
          <cell r="D3672" t="str">
            <v/>
          </cell>
          <cell r="E3672" t="str">
            <v/>
          </cell>
          <cell r="F3672" t="str">
            <v/>
          </cell>
          <cell r="G3672" t="str">
            <v/>
          </cell>
          <cell r="H3672" t="str">
            <v/>
          </cell>
        </row>
        <row r="3673">
          <cell r="A3673" t="str">
            <v/>
          </cell>
          <cell r="B3673" t="str">
            <v/>
          </cell>
          <cell r="C3673" t="str">
            <v/>
          </cell>
          <cell r="D3673" t="str">
            <v/>
          </cell>
          <cell r="E3673" t="str">
            <v/>
          </cell>
          <cell r="F3673" t="str">
            <v/>
          </cell>
          <cell r="G3673" t="str">
            <v/>
          </cell>
          <cell r="H3673" t="str">
            <v/>
          </cell>
        </row>
        <row r="3674">
          <cell r="A3674" t="str">
            <v/>
          </cell>
          <cell r="B3674" t="str">
            <v/>
          </cell>
          <cell r="C3674" t="str">
            <v/>
          </cell>
          <cell r="D3674" t="str">
            <v/>
          </cell>
          <cell r="E3674" t="str">
            <v/>
          </cell>
          <cell r="F3674" t="str">
            <v/>
          </cell>
          <cell r="G3674" t="str">
            <v/>
          </cell>
          <cell r="H3674" t="str">
            <v/>
          </cell>
        </row>
        <row r="3675">
          <cell r="A3675" t="str">
            <v/>
          </cell>
          <cell r="B3675" t="str">
            <v/>
          </cell>
          <cell r="C3675" t="str">
            <v/>
          </cell>
          <cell r="D3675" t="str">
            <v/>
          </cell>
          <cell r="E3675" t="str">
            <v/>
          </cell>
          <cell r="F3675" t="str">
            <v/>
          </cell>
          <cell r="G3675" t="str">
            <v/>
          </cell>
          <cell r="H3675" t="str">
            <v/>
          </cell>
        </row>
        <row r="3676">
          <cell r="A3676" t="str">
            <v/>
          </cell>
          <cell r="B3676" t="str">
            <v/>
          </cell>
          <cell r="C3676" t="str">
            <v/>
          </cell>
          <cell r="D3676" t="str">
            <v/>
          </cell>
          <cell r="E3676" t="str">
            <v/>
          </cell>
          <cell r="F3676" t="str">
            <v/>
          </cell>
          <cell r="G3676" t="str">
            <v/>
          </cell>
          <cell r="H3676" t="str">
            <v/>
          </cell>
        </row>
        <row r="3677">
          <cell r="A3677" t="str">
            <v/>
          </cell>
          <cell r="B3677" t="str">
            <v/>
          </cell>
          <cell r="C3677" t="str">
            <v/>
          </cell>
          <cell r="D3677" t="str">
            <v/>
          </cell>
          <cell r="E3677" t="str">
            <v/>
          </cell>
          <cell r="F3677" t="str">
            <v/>
          </cell>
          <cell r="G3677" t="str">
            <v/>
          </cell>
          <cell r="H3677" t="str">
            <v/>
          </cell>
        </row>
        <row r="3678">
          <cell r="A3678" t="str">
            <v/>
          </cell>
          <cell r="B3678" t="str">
            <v/>
          </cell>
          <cell r="C3678" t="str">
            <v/>
          </cell>
          <cell r="D3678" t="str">
            <v/>
          </cell>
          <cell r="E3678" t="str">
            <v/>
          </cell>
          <cell r="F3678" t="str">
            <v/>
          </cell>
          <cell r="G3678" t="str">
            <v/>
          </cell>
          <cell r="H3678" t="str">
            <v/>
          </cell>
        </row>
        <row r="3679">
          <cell r="A3679" t="str">
            <v/>
          </cell>
          <cell r="B3679" t="str">
            <v/>
          </cell>
          <cell r="C3679" t="str">
            <v/>
          </cell>
          <cell r="D3679" t="str">
            <v/>
          </cell>
          <cell r="E3679" t="str">
            <v/>
          </cell>
          <cell r="F3679" t="str">
            <v/>
          </cell>
          <cell r="G3679" t="str">
            <v/>
          </cell>
          <cell r="H3679" t="str">
            <v/>
          </cell>
        </row>
        <row r="3680">
          <cell r="A3680" t="str">
            <v/>
          </cell>
          <cell r="B3680" t="str">
            <v/>
          </cell>
          <cell r="C3680" t="str">
            <v/>
          </cell>
          <cell r="D3680" t="str">
            <v/>
          </cell>
          <cell r="E3680" t="str">
            <v/>
          </cell>
          <cell r="F3680" t="str">
            <v/>
          </cell>
          <cell r="G3680" t="str">
            <v/>
          </cell>
          <cell r="H3680" t="str">
            <v/>
          </cell>
        </row>
        <row r="3681">
          <cell r="A3681" t="str">
            <v/>
          </cell>
          <cell r="B3681" t="str">
            <v/>
          </cell>
          <cell r="C3681" t="str">
            <v/>
          </cell>
          <cell r="D3681" t="str">
            <v/>
          </cell>
          <cell r="E3681" t="str">
            <v/>
          </cell>
          <cell r="F3681" t="str">
            <v/>
          </cell>
          <cell r="G3681" t="str">
            <v/>
          </cell>
          <cell r="H3681" t="str">
            <v/>
          </cell>
        </row>
        <row r="3682">
          <cell r="A3682" t="str">
            <v/>
          </cell>
          <cell r="B3682" t="str">
            <v/>
          </cell>
          <cell r="C3682" t="str">
            <v/>
          </cell>
          <cell r="D3682" t="str">
            <v/>
          </cell>
          <cell r="E3682" t="str">
            <v/>
          </cell>
          <cell r="F3682" t="str">
            <v/>
          </cell>
          <cell r="G3682" t="str">
            <v/>
          </cell>
          <cell r="H3682" t="str">
            <v/>
          </cell>
        </row>
        <row r="3683">
          <cell r="A3683" t="str">
            <v/>
          </cell>
          <cell r="B3683" t="str">
            <v/>
          </cell>
          <cell r="C3683" t="str">
            <v/>
          </cell>
          <cell r="D3683" t="str">
            <v/>
          </cell>
          <cell r="E3683" t="str">
            <v/>
          </cell>
          <cell r="F3683" t="str">
            <v/>
          </cell>
          <cell r="G3683" t="str">
            <v/>
          </cell>
          <cell r="H3683" t="str">
            <v/>
          </cell>
        </row>
        <row r="3684">
          <cell r="A3684" t="str">
            <v/>
          </cell>
          <cell r="B3684" t="str">
            <v/>
          </cell>
          <cell r="C3684" t="str">
            <v/>
          </cell>
          <cell r="D3684" t="str">
            <v/>
          </cell>
          <cell r="E3684" t="str">
            <v/>
          </cell>
          <cell r="F3684" t="str">
            <v/>
          </cell>
          <cell r="G3684" t="str">
            <v/>
          </cell>
          <cell r="H3684" t="str">
            <v/>
          </cell>
        </row>
        <row r="3685">
          <cell r="A3685" t="str">
            <v/>
          </cell>
          <cell r="B3685" t="str">
            <v/>
          </cell>
          <cell r="C3685" t="str">
            <v/>
          </cell>
          <cell r="D3685" t="str">
            <v/>
          </cell>
          <cell r="E3685" t="str">
            <v/>
          </cell>
          <cell r="F3685" t="str">
            <v/>
          </cell>
          <cell r="G3685" t="str">
            <v/>
          </cell>
          <cell r="H3685" t="str">
            <v/>
          </cell>
        </row>
        <row r="3686">
          <cell r="A3686" t="str">
            <v/>
          </cell>
          <cell r="B3686" t="str">
            <v/>
          </cell>
          <cell r="C3686" t="str">
            <v/>
          </cell>
          <cell r="D3686" t="str">
            <v/>
          </cell>
          <cell r="E3686" t="str">
            <v/>
          </cell>
          <cell r="F3686" t="str">
            <v/>
          </cell>
          <cell r="G3686" t="str">
            <v/>
          </cell>
          <cell r="H3686" t="str">
            <v/>
          </cell>
        </row>
        <row r="3687">
          <cell r="A3687" t="str">
            <v/>
          </cell>
          <cell r="B3687" t="str">
            <v/>
          </cell>
          <cell r="C3687" t="str">
            <v/>
          </cell>
          <cell r="D3687" t="str">
            <v/>
          </cell>
          <cell r="E3687" t="str">
            <v/>
          </cell>
          <cell r="F3687" t="str">
            <v/>
          </cell>
          <cell r="G3687" t="str">
            <v/>
          </cell>
          <cell r="H3687" t="str">
            <v/>
          </cell>
        </row>
        <row r="3688">
          <cell r="A3688" t="str">
            <v/>
          </cell>
          <cell r="B3688" t="str">
            <v/>
          </cell>
          <cell r="C3688" t="str">
            <v/>
          </cell>
          <cell r="D3688" t="str">
            <v/>
          </cell>
          <cell r="E3688" t="str">
            <v/>
          </cell>
          <cell r="F3688" t="str">
            <v/>
          </cell>
          <cell r="G3688" t="str">
            <v/>
          </cell>
          <cell r="H3688" t="str">
            <v/>
          </cell>
        </row>
        <row r="3689">
          <cell r="A3689" t="str">
            <v/>
          </cell>
          <cell r="B3689" t="str">
            <v/>
          </cell>
          <cell r="C3689" t="str">
            <v/>
          </cell>
          <cell r="D3689" t="str">
            <v/>
          </cell>
          <cell r="E3689" t="str">
            <v/>
          </cell>
          <cell r="F3689" t="str">
            <v/>
          </cell>
          <cell r="G3689" t="str">
            <v/>
          </cell>
          <cell r="H3689" t="str">
            <v/>
          </cell>
        </row>
        <row r="3690">
          <cell r="A3690" t="str">
            <v/>
          </cell>
          <cell r="B3690" t="str">
            <v/>
          </cell>
          <cell r="C3690" t="str">
            <v/>
          </cell>
          <cell r="D3690" t="str">
            <v/>
          </cell>
          <cell r="E3690" t="str">
            <v/>
          </cell>
          <cell r="F3690" t="str">
            <v/>
          </cell>
          <cell r="G3690" t="str">
            <v/>
          </cell>
          <cell r="H3690" t="str">
            <v/>
          </cell>
        </row>
        <row r="3691">
          <cell r="A3691" t="str">
            <v/>
          </cell>
          <cell r="B3691" t="str">
            <v/>
          </cell>
          <cell r="C3691" t="str">
            <v/>
          </cell>
          <cell r="D3691" t="str">
            <v/>
          </cell>
          <cell r="E3691" t="str">
            <v/>
          </cell>
          <cell r="F3691" t="str">
            <v/>
          </cell>
          <cell r="G3691" t="str">
            <v/>
          </cell>
          <cell r="H3691" t="str">
            <v/>
          </cell>
        </row>
        <row r="3692">
          <cell r="A3692" t="str">
            <v/>
          </cell>
          <cell r="B3692" t="str">
            <v/>
          </cell>
          <cell r="C3692" t="str">
            <v/>
          </cell>
          <cell r="D3692" t="str">
            <v/>
          </cell>
          <cell r="E3692" t="str">
            <v/>
          </cell>
          <cell r="F3692" t="str">
            <v/>
          </cell>
          <cell r="G3692" t="str">
            <v/>
          </cell>
          <cell r="H3692" t="str">
            <v/>
          </cell>
        </row>
        <row r="3693">
          <cell r="A3693" t="str">
            <v/>
          </cell>
          <cell r="B3693" t="str">
            <v/>
          </cell>
          <cell r="C3693" t="str">
            <v/>
          </cell>
          <cell r="D3693" t="str">
            <v/>
          </cell>
          <cell r="E3693" t="str">
            <v/>
          </cell>
          <cell r="F3693" t="str">
            <v/>
          </cell>
          <cell r="G3693" t="str">
            <v/>
          </cell>
          <cell r="H3693" t="str">
            <v/>
          </cell>
        </row>
        <row r="3694">
          <cell r="A3694" t="str">
            <v/>
          </cell>
          <cell r="B3694" t="str">
            <v/>
          </cell>
          <cell r="C3694" t="str">
            <v/>
          </cell>
          <cell r="D3694" t="str">
            <v/>
          </cell>
          <cell r="E3694" t="str">
            <v/>
          </cell>
          <cell r="F3694" t="str">
            <v/>
          </cell>
          <cell r="G3694" t="str">
            <v/>
          </cell>
          <cell r="H3694" t="str">
            <v/>
          </cell>
        </row>
        <row r="3695">
          <cell r="A3695" t="str">
            <v/>
          </cell>
          <cell r="B3695" t="str">
            <v/>
          </cell>
          <cell r="C3695" t="str">
            <v/>
          </cell>
          <cell r="D3695" t="str">
            <v/>
          </cell>
          <cell r="E3695" t="str">
            <v/>
          </cell>
          <cell r="F3695" t="str">
            <v/>
          </cell>
          <cell r="G3695" t="str">
            <v/>
          </cell>
          <cell r="H3695" t="str">
            <v/>
          </cell>
        </row>
        <row r="3696">
          <cell r="A3696" t="str">
            <v/>
          </cell>
          <cell r="B3696" t="str">
            <v/>
          </cell>
          <cell r="C3696" t="str">
            <v/>
          </cell>
          <cell r="D3696" t="str">
            <v/>
          </cell>
          <cell r="E3696" t="str">
            <v/>
          </cell>
          <cell r="F3696" t="str">
            <v/>
          </cell>
          <cell r="G3696" t="str">
            <v/>
          </cell>
          <cell r="H3696" t="str">
            <v/>
          </cell>
        </row>
        <row r="3697">
          <cell r="A3697" t="str">
            <v/>
          </cell>
          <cell r="B3697" t="str">
            <v/>
          </cell>
          <cell r="C3697" t="str">
            <v/>
          </cell>
          <cell r="D3697" t="str">
            <v/>
          </cell>
          <cell r="E3697" t="str">
            <v/>
          </cell>
          <cell r="F3697" t="str">
            <v/>
          </cell>
          <cell r="G3697" t="str">
            <v/>
          </cell>
          <cell r="H3697" t="str">
            <v/>
          </cell>
        </row>
        <row r="3698">
          <cell r="A3698" t="str">
            <v/>
          </cell>
          <cell r="B3698" t="str">
            <v/>
          </cell>
          <cell r="C3698" t="str">
            <v/>
          </cell>
          <cell r="D3698" t="str">
            <v/>
          </cell>
          <cell r="E3698" t="str">
            <v/>
          </cell>
          <cell r="F3698" t="str">
            <v/>
          </cell>
          <cell r="G3698" t="str">
            <v/>
          </cell>
          <cell r="H3698" t="str">
            <v/>
          </cell>
        </row>
        <row r="3699">
          <cell r="A3699" t="str">
            <v/>
          </cell>
          <cell r="B3699" t="str">
            <v/>
          </cell>
          <cell r="C3699" t="str">
            <v/>
          </cell>
          <cell r="D3699" t="str">
            <v/>
          </cell>
          <cell r="E3699" t="str">
            <v/>
          </cell>
          <cell r="F3699" t="str">
            <v/>
          </cell>
          <cell r="G3699" t="str">
            <v/>
          </cell>
          <cell r="H3699" t="str">
            <v/>
          </cell>
        </row>
        <row r="3700">
          <cell r="A3700" t="str">
            <v/>
          </cell>
          <cell r="B3700" t="str">
            <v/>
          </cell>
          <cell r="C3700" t="str">
            <v/>
          </cell>
          <cell r="D3700" t="str">
            <v/>
          </cell>
          <cell r="E3700" t="str">
            <v/>
          </cell>
          <cell r="F3700" t="str">
            <v/>
          </cell>
          <cell r="G3700" t="str">
            <v/>
          </cell>
          <cell r="H3700" t="str">
            <v/>
          </cell>
        </row>
        <row r="3701">
          <cell r="A3701" t="str">
            <v/>
          </cell>
          <cell r="B3701" t="str">
            <v/>
          </cell>
          <cell r="C3701" t="str">
            <v/>
          </cell>
          <cell r="D3701" t="str">
            <v/>
          </cell>
          <cell r="E3701" t="str">
            <v/>
          </cell>
          <cell r="F3701" t="str">
            <v/>
          </cell>
          <cell r="G3701" t="str">
            <v/>
          </cell>
          <cell r="H3701" t="str">
            <v/>
          </cell>
        </row>
        <row r="3702">
          <cell r="A3702" t="str">
            <v/>
          </cell>
          <cell r="B3702" t="str">
            <v/>
          </cell>
          <cell r="C3702" t="str">
            <v/>
          </cell>
          <cell r="D3702" t="str">
            <v/>
          </cell>
          <cell r="E3702" t="str">
            <v/>
          </cell>
          <cell r="F3702" t="str">
            <v/>
          </cell>
          <cell r="G3702" t="str">
            <v/>
          </cell>
          <cell r="H3702" t="str">
            <v/>
          </cell>
        </row>
        <row r="3703">
          <cell r="A3703" t="str">
            <v/>
          </cell>
          <cell r="B3703" t="str">
            <v/>
          </cell>
          <cell r="C3703" t="str">
            <v/>
          </cell>
          <cell r="D3703" t="str">
            <v/>
          </cell>
          <cell r="E3703" t="str">
            <v/>
          </cell>
          <cell r="F3703" t="str">
            <v/>
          </cell>
          <cell r="G3703" t="str">
            <v/>
          </cell>
          <cell r="H3703" t="str">
            <v/>
          </cell>
        </row>
        <row r="3704">
          <cell r="A3704" t="str">
            <v/>
          </cell>
          <cell r="B3704" t="str">
            <v/>
          </cell>
          <cell r="C3704" t="str">
            <v/>
          </cell>
          <cell r="D3704" t="str">
            <v/>
          </cell>
          <cell r="E3704" t="str">
            <v/>
          </cell>
          <cell r="F3704" t="str">
            <v/>
          </cell>
          <cell r="G3704" t="str">
            <v/>
          </cell>
          <cell r="H3704" t="str">
            <v/>
          </cell>
        </row>
        <row r="3705">
          <cell r="A3705" t="str">
            <v/>
          </cell>
          <cell r="B3705" t="str">
            <v/>
          </cell>
          <cell r="C3705" t="str">
            <v/>
          </cell>
          <cell r="D3705" t="str">
            <v/>
          </cell>
          <cell r="E3705" t="str">
            <v/>
          </cell>
          <cell r="F3705" t="str">
            <v/>
          </cell>
          <cell r="G3705" t="str">
            <v/>
          </cell>
          <cell r="H3705" t="str">
            <v/>
          </cell>
        </row>
        <row r="3706">
          <cell r="A3706" t="str">
            <v/>
          </cell>
          <cell r="B3706" t="str">
            <v/>
          </cell>
          <cell r="C3706" t="str">
            <v/>
          </cell>
          <cell r="D3706" t="str">
            <v/>
          </cell>
          <cell r="E3706" t="str">
            <v/>
          </cell>
          <cell r="F3706" t="str">
            <v/>
          </cell>
          <cell r="G3706" t="str">
            <v/>
          </cell>
          <cell r="H3706" t="str">
            <v/>
          </cell>
        </row>
        <row r="3707">
          <cell r="A3707" t="str">
            <v/>
          </cell>
          <cell r="B3707" t="str">
            <v/>
          </cell>
          <cell r="C3707" t="str">
            <v/>
          </cell>
          <cell r="D3707" t="str">
            <v/>
          </cell>
          <cell r="E3707" t="str">
            <v/>
          </cell>
          <cell r="F3707" t="str">
            <v/>
          </cell>
          <cell r="G3707" t="str">
            <v/>
          </cell>
          <cell r="H3707" t="str">
            <v/>
          </cell>
        </row>
        <row r="3708">
          <cell r="A3708" t="str">
            <v/>
          </cell>
          <cell r="B3708" t="str">
            <v/>
          </cell>
          <cell r="C3708" t="str">
            <v/>
          </cell>
          <cell r="D3708" t="str">
            <v/>
          </cell>
          <cell r="E3708" t="str">
            <v/>
          </cell>
          <cell r="F3708" t="str">
            <v/>
          </cell>
          <cell r="G3708" t="str">
            <v/>
          </cell>
          <cell r="H3708" t="str">
            <v/>
          </cell>
        </row>
        <row r="3709">
          <cell r="A3709" t="str">
            <v/>
          </cell>
          <cell r="B3709" t="str">
            <v/>
          </cell>
          <cell r="C3709" t="str">
            <v/>
          </cell>
          <cell r="D3709" t="str">
            <v/>
          </cell>
          <cell r="E3709" t="str">
            <v/>
          </cell>
          <cell r="F3709" t="str">
            <v/>
          </cell>
          <cell r="G3709" t="str">
            <v/>
          </cell>
          <cell r="H3709" t="str">
            <v/>
          </cell>
        </row>
        <row r="3710">
          <cell r="A3710" t="str">
            <v/>
          </cell>
          <cell r="B3710" t="str">
            <v/>
          </cell>
          <cell r="C3710" t="str">
            <v/>
          </cell>
          <cell r="D3710" t="str">
            <v/>
          </cell>
          <cell r="E3710" t="str">
            <v/>
          </cell>
          <cell r="F3710" t="str">
            <v/>
          </cell>
          <cell r="G3710" t="str">
            <v/>
          </cell>
          <cell r="H3710" t="str">
            <v/>
          </cell>
        </row>
        <row r="3711">
          <cell r="A3711" t="str">
            <v/>
          </cell>
          <cell r="B3711" t="str">
            <v/>
          </cell>
          <cell r="C3711" t="str">
            <v/>
          </cell>
          <cell r="D3711" t="str">
            <v/>
          </cell>
          <cell r="E3711" t="str">
            <v/>
          </cell>
          <cell r="F3711" t="str">
            <v/>
          </cell>
          <cell r="G3711" t="str">
            <v/>
          </cell>
          <cell r="H3711" t="str">
            <v/>
          </cell>
        </row>
        <row r="3712">
          <cell r="A3712" t="str">
            <v/>
          </cell>
          <cell r="B3712" t="str">
            <v/>
          </cell>
          <cell r="C3712" t="str">
            <v/>
          </cell>
          <cell r="D3712" t="str">
            <v/>
          </cell>
          <cell r="E3712" t="str">
            <v/>
          </cell>
          <cell r="F3712" t="str">
            <v/>
          </cell>
          <cell r="G3712" t="str">
            <v/>
          </cell>
          <cell r="H3712" t="str">
            <v/>
          </cell>
        </row>
        <row r="3713">
          <cell r="A3713" t="str">
            <v/>
          </cell>
          <cell r="B3713" t="str">
            <v/>
          </cell>
          <cell r="C3713" t="str">
            <v/>
          </cell>
          <cell r="D3713" t="str">
            <v/>
          </cell>
          <cell r="E3713" t="str">
            <v/>
          </cell>
          <cell r="F3713" t="str">
            <v/>
          </cell>
          <cell r="G3713" t="str">
            <v/>
          </cell>
          <cell r="H3713" t="str">
            <v/>
          </cell>
        </row>
        <row r="3714">
          <cell r="A3714" t="str">
            <v/>
          </cell>
          <cell r="B3714" t="str">
            <v/>
          </cell>
          <cell r="C3714" t="str">
            <v/>
          </cell>
          <cell r="D3714" t="str">
            <v/>
          </cell>
          <cell r="E3714" t="str">
            <v/>
          </cell>
          <cell r="F3714" t="str">
            <v/>
          </cell>
          <cell r="G3714" t="str">
            <v/>
          </cell>
          <cell r="H3714" t="str">
            <v/>
          </cell>
        </row>
        <row r="3715">
          <cell r="A3715" t="str">
            <v/>
          </cell>
          <cell r="B3715" t="str">
            <v/>
          </cell>
          <cell r="C3715" t="str">
            <v/>
          </cell>
          <cell r="D3715" t="str">
            <v/>
          </cell>
          <cell r="E3715" t="str">
            <v/>
          </cell>
          <cell r="F3715" t="str">
            <v/>
          </cell>
          <cell r="G3715" t="str">
            <v/>
          </cell>
          <cell r="H3715" t="str">
            <v/>
          </cell>
        </row>
        <row r="3716">
          <cell r="A3716" t="str">
            <v/>
          </cell>
          <cell r="B3716" t="str">
            <v/>
          </cell>
          <cell r="C3716" t="str">
            <v/>
          </cell>
          <cell r="D3716" t="str">
            <v/>
          </cell>
          <cell r="E3716" t="str">
            <v/>
          </cell>
          <cell r="F3716" t="str">
            <v/>
          </cell>
          <cell r="G3716" t="str">
            <v/>
          </cell>
          <cell r="H3716" t="str">
            <v/>
          </cell>
        </row>
        <row r="3717">
          <cell r="A3717" t="str">
            <v/>
          </cell>
          <cell r="B3717" t="str">
            <v/>
          </cell>
          <cell r="C3717" t="str">
            <v/>
          </cell>
          <cell r="D3717" t="str">
            <v/>
          </cell>
          <cell r="E3717" t="str">
            <v/>
          </cell>
          <cell r="F3717" t="str">
            <v/>
          </cell>
          <cell r="G3717" t="str">
            <v/>
          </cell>
          <cell r="H3717" t="str">
            <v/>
          </cell>
        </row>
        <row r="3718">
          <cell r="A3718" t="str">
            <v/>
          </cell>
          <cell r="B3718" t="str">
            <v/>
          </cell>
          <cell r="C3718" t="str">
            <v/>
          </cell>
          <cell r="D3718" t="str">
            <v/>
          </cell>
          <cell r="E3718" t="str">
            <v/>
          </cell>
          <cell r="F3718" t="str">
            <v/>
          </cell>
          <cell r="G3718" t="str">
            <v/>
          </cell>
          <cell r="H3718" t="str">
            <v/>
          </cell>
        </row>
        <row r="3719">
          <cell r="A3719" t="str">
            <v/>
          </cell>
          <cell r="B3719" t="str">
            <v/>
          </cell>
          <cell r="C3719" t="str">
            <v/>
          </cell>
          <cell r="D3719" t="str">
            <v/>
          </cell>
          <cell r="E3719" t="str">
            <v/>
          </cell>
          <cell r="F3719" t="str">
            <v/>
          </cell>
          <cell r="G3719" t="str">
            <v/>
          </cell>
          <cell r="H3719" t="str">
            <v/>
          </cell>
        </row>
        <row r="3720">
          <cell r="A3720" t="str">
            <v/>
          </cell>
          <cell r="B3720" t="str">
            <v/>
          </cell>
          <cell r="C3720" t="str">
            <v/>
          </cell>
          <cell r="D3720" t="str">
            <v/>
          </cell>
          <cell r="E3720" t="str">
            <v/>
          </cell>
          <cell r="F3720" t="str">
            <v/>
          </cell>
          <cell r="G3720" t="str">
            <v/>
          </cell>
          <cell r="H3720" t="str">
            <v/>
          </cell>
        </row>
        <row r="3721">
          <cell r="A3721" t="str">
            <v/>
          </cell>
          <cell r="B3721" t="str">
            <v/>
          </cell>
          <cell r="C3721" t="str">
            <v/>
          </cell>
          <cell r="D3721" t="str">
            <v/>
          </cell>
          <cell r="E3721" t="str">
            <v/>
          </cell>
          <cell r="F3721" t="str">
            <v/>
          </cell>
          <cell r="G3721" t="str">
            <v/>
          </cell>
          <cell r="H3721" t="str">
            <v/>
          </cell>
        </row>
        <row r="3722">
          <cell r="A3722" t="str">
            <v/>
          </cell>
          <cell r="B3722" t="str">
            <v/>
          </cell>
          <cell r="C3722" t="str">
            <v/>
          </cell>
          <cell r="D3722" t="str">
            <v/>
          </cell>
          <cell r="E3722" t="str">
            <v/>
          </cell>
          <cell r="F3722" t="str">
            <v/>
          </cell>
          <cell r="G3722" t="str">
            <v/>
          </cell>
          <cell r="H3722" t="str">
            <v/>
          </cell>
        </row>
        <row r="3723">
          <cell r="A3723" t="str">
            <v/>
          </cell>
          <cell r="B3723" t="str">
            <v/>
          </cell>
          <cell r="C3723" t="str">
            <v/>
          </cell>
          <cell r="D3723" t="str">
            <v/>
          </cell>
          <cell r="E3723" t="str">
            <v/>
          </cell>
          <cell r="F3723" t="str">
            <v/>
          </cell>
          <cell r="G3723" t="str">
            <v/>
          </cell>
          <cell r="H3723" t="str">
            <v/>
          </cell>
        </row>
        <row r="3724">
          <cell r="A3724" t="str">
            <v/>
          </cell>
          <cell r="B3724" t="str">
            <v/>
          </cell>
          <cell r="C3724" t="str">
            <v/>
          </cell>
          <cell r="D3724" t="str">
            <v/>
          </cell>
          <cell r="E3724" t="str">
            <v/>
          </cell>
          <cell r="F3724" t="str">
            <v/>
          </cell>
          <cell r="G3724" t="str">
            <v/>
          </cell>
          <cell r="H3724" t="str">
            <v/>
          </cell>
        </row>
        <row r="3725">
          <cell r="A3725" t="str">
            <v/>
          </cell>
          <cell r="B3725" t="str">
            <v/>
          </cell>
          <cell r="C3725" t="str">
            <v/>
          </cell>
          <cell r="D3725" t="str">
            <v/>
          </cell>
          <cell r="E3725" t="str">
            <v/>
          </cell>
          <cell r="F3725" t="str">
            <v/>
          </cell>
          <cell r="G3725" t="str">
            <v/>
          </cell>
          <cell r="H3725" t="str">
            <v/>
          </cell>
        </row>
        <row r="3726">
          <cell r="A3726" t="str">
            <v/>
          </cell>
          <cell r="B3726" t="str">
            <v/>
          </cell>
          <cell r="C3726" t="str">
            <v/>
          </cell>
          <cell r="D3726" t="str">
            <v/>
          </cell>
          <cell r="E3726" t="str">
            <v/>
          </cell>
          <cell r="F3726" t="str">
            <v/>
          </cell>
          <cell r="G3726" t="str">
            <v/>
          </cell>
          <cell r="H3726" t="str">
            <v/>
          </cell>
        </row>
        <row r="3727">
          <cell r="A3727" t="str">
            <v/>
          </cell>
          <cell r="B3727" t="str">
            <v/>
          </cell>
          <cell r="C3727" t="str">
            <v/>
          </cell>
          <cell r="D3727" t="str">
            <v/>
          </cell>
          <cell r="E3727" t="str">
            <v/>
          </cell>
          <cell r="F3727" t="str">
            <v/>
          </cell>
          <cell r="G3727" t="str">
            <v/>
          </cell>
          <cell r="H3727" t="str">
            <v/>
          </cell>
        </row>
        <row r="3728">
          <cell r="A3728" t="str">
            <v/>
          </cell>
          <cell r="B3728" t="str">
            <v/>
          </cell>
          <cell r="C3728" t="str">
            <v/>
          </cell>
          <cell r="D3728" t="str">
            <v/>
          </cell>
          <cell r="E3728" t="str">
            <v/>
          </cell>
          <cell r="F3728" t="str">
            <v/>
          </cell>
          <cell r="G3728" t="str">
            <v/>
          </cell>
          <cell r="H3728" t="str">
            <v/>
          </cell>
        </row>
        <row r="3729">
          <cell r="A3729" t="str">
            <v/>
          </cell>
          <cell r="B3729" t="str">
            <v/>
          </cell>
          <cell r="C3729" t="str">
            <v/>
          </cell>
          <cell r="D3729" t="str">
            <v/>
          </cell>
          <cell r="E3729" t="str">
            <v/>
          </cell>
          <cell r="F3729" t="str">
            <v/>
          </cell>
          <cell r="G3729" t="str">
            <v/>
          </cell>
          <cell r="H3729" t="str">
            <v/>
          </cell>
        </row>
        <row r="3730">
          <cell r="A3730" t="str">
            <v/>
          </cell>
          <cell r="B3730" t="str">
            <v/>
          </cell>
          <cell r="C3730" t="str">
            <v/>
          </cell>
          <cell r="D3730" t="str">
            <v/>
          </cell>
          <cell r="E3730" t="str">
            <v/>
          </cell>
          <cell r="F3730" t="str">
            <v/>
          </cell>
          <cell r="G3730" t="str">
            <v/>
          </cell>
          <cell r="H3730" t="str">
            <v/>
          </cell>
        </row>
        <row r="3731">
          <cell r="A3731" t="str">
            <v/>
          </cell>
          <cell r="B3731" t="str">
            <v/>
          </cell>
          <cell r="C3731" t="str">
            <v/>
          </cell>
          <cell r="D3731" t="str">
            <v/>
          </cell>
          <cell r="E3731" t="str">
            <v/>
          </cell>
          <cell r="F3731" t="str">
            <v/>
          </cell>
          <cell r="G3731" t="str">
            <v/>
          </cell>
          <cell r="H3731" t="str">
            <v/>
          </cell>
        </row>
        <row r="3732">
          <cell r="A3732" t="str">
            <v/>
          </cell>
          <cell r="B3732" t="str">
            <v/>
          </cell>
          <cell r="C3732" t="str">
            <v/>
          </cell>
          <cell r="D3732" t="str">
            <v/>
          </cell>
          <cell r="E3732" t="str">
            <v/>
          </cell>
          <cell r="F3732" t="str">
            <v/>
          </cell>
          <cell r="G3732" t="str">
            <v/>
          </cell>
          <cell r="H3732" t="str">
            <v/>
          </cell>
        </row>
        <row r="3733">
          <cell r="A3733" t="str">
            <v/>
          </cell>
          <cell r="B3733" t="str">
            <v/>
          </cell>
          <cell r="C3733" t="str">
            <v/>
          </cell>
          <cell r="D3733" t="str">
            <v/>
          </cell>
          <cell r="E3733" t="str">
            <v/>
          </cell>
          <cell r="F3733" t="str">
            <v/>
          </cell>
          <cell r="G3733" t="str">
            <v/>
          </cell>
          <cell r="H3733" t="str">
            <v/>
          </cell>
        </row>
        <row r="3734">
          <cell r="A3734" t="str">
            <v/>
          </cell>
          <cell r="B3734" t="str">
            <v/>
          </cell>
          <cell r="C3734" t="str">
            <v/>
          </cell>
          <cell r="D3734" t="str">
            <v/>
          </cell>
          <cell r="E3734" t="str">
            <v/>
          </cell>
          <cell r="F3734" t="str">
            <v/>
          </cell>
          <cell r="G3734" t="str">
            <v/>
          </cell>
          <cell r="H3734" t="str">
            <v/>
          </cell>
        </row>
        <row r="3735">
          <cell r="A3735" t="str">
            <v/>
          </cell>
          <cell r="B3735" t="str">
            <v/>
          </cell>
          <cell r="C3735" t="str">
            <v/>
          </cell>
          <cell r="D3735" t="str">
            <v/>
          </cell>
          <cell r="E3735" t="str">
            <v/>
          </cell>
          <cell r="F3735" t="str">
            <v/>
          </cell>
          <cell r="G3735" t="str">
            <v/>
          </cell>
          <cell r="H3735" t="str">
            <v/>
          </cell>
        </row>
        <row r="3736">
          <cell r="A3736" t="str">
            <v/>
          </cell>
          <cell r="B3736" t="str">
            <v/>
          </cell>
          <cell r="C3736" t="str">
            <v/>
          </cell>
          <cell r="D3736" t="str">
            <v/>
          </cell>
          <cell r="E3736" t="str">
            <v/>
          </cell>
          <cell r="F3736" t="str">
            <v/>
          </cell>
          <cell r="G3736" t="str">
            <v/>
          </cell>
          <cell r="H3736" t="str">
            <v/>
          </cell>
        </row>
        <row r="3737">
          <cell r="A3737" t="str">
            <v/>
          </cell>
          <cell r="B3737" t="str">
            <v/>
          </cell>
          <cell r="C3737" t="str">
            <v/>
          </cell>
          <cell r="D3737" t="str">
            <v/>
          </cell>
          <cell r="E3737" t="str">
            <v/>
          </cell>
          <cell r="F3737" t="str">
            <v/>
          </cell>
          <cell r="G3737" t="str">
            <v/>
          </cell>
          <cell r="H3737" t="str">
            <v/>
          </cell>
        </row>
        <row r="3738">
          <cell r="A3738" t="str">
            <v/>
          </cell>
          <cell r="B3738" t="str">
            <v/>
          </cell>
          <cell r="C3738" t="str">
            <v/>
          </cell>
          <cell r="D3738" t="str">
            <v/>
          </cell>
          <cell r="E3738" t="str">
            <v/>
          </cell>
          <cell r="F3738" t="str">
            <v/>
          </cell>
          <cell r="G3738" t="str">
            <v/>
          </cell>
          <cell r="H3738" t="str">
            <v/>
          </cell>
        </row>
        <row r="3739">
          <cell r="A3739" t="str">
            <v/>
          </cell>
          <cell r="B3739" t="str">
            <v/>
          </cell>
          <cell r="C3739" t="str">
            <v/>
          </cell>
          <cell r="D3739" t="str">
            <v/>
          </cell>
          <cell r="E3739" t="str">
            <v/>
          </cell>
          <cell r="F3739" t="str">
            <v/>
          </cell>
          <cell r="G3739" t="str">
            <v/>
          </cell>
          <cell r="H3739" t="str">
            <v/>
          </cell>
        </row>
        <row r="3740">
          <cell r="A3740" t="str">
            <v/>
          </cell>
          <cell r="B3740" t="str">
            <v/>
          </cell>
          <cell r="C3740" t="str">
            <v/>
          </cell>
          <cell r="D3740" t="str">
            <v/>
          </cell>
          <cell r="E3740" t="str">
            <v/>
          </cell>
          <cell r="F3740" t="str">
            <v/>
          </cell>
          <cell r="G3740" t="str">
            <v/>
          </cell>
          <cell r="H3740" t="str">
            <v/>
          </cell>
        </row>
        <row r="3741">
          <cell r="A3741" t="str">
            <v/>
          </cell>
          <cell r="B3741" t="str">
            <v/>
          </cell>
          <cell r="C3741" t="str">
            <v/>
          </cell>
          <cell r="D3741" t="str">
            <v/>
          </cell>
          <cell r="E3741" t="str">
            <v/>
          </cell>
          <cell r="F3741" t="str">
            <v/>
          </cell>
          <cell r="G3741" t="str">
            <v/>
          </cell>
          <cell r="H3741" t="str">
            <v/>
          </cell>
        </row>
        <row r="3742">
          <cell r="A3742" t="str">
            <v/>
          </cell>
          <cell r="B3742" t="str">
            <v/>
          </cell>
          <cell r="C3742" t="str">
            <v/>
          </cell>
          <cell r="D3742" t="str">
            <v/>
          </cell>
          <cell r="E3742" t="str">
            <v/>
          </cell>
          <cell r="F3742" t="str">
            <v/>
          </cell>
          <cell r="G3742" t="str">
            <v/>
          </cell>
          <cell r="H3742" t="str">
            <v/>
          </cell>
        </row>
        <row r="3743">
          <cell r="A3743" t="str">
            <v/>
          </cell>
          <cell r="B3743" t="str">
            <v/>
          </cell>
          <cell r="C3743" t="str">
            <v/>
          </cell>
          <cell r="D3743" t="str">
            <v/>
          </cell>
          <cell r="E3743" t="str">
            <v/>
          </cell>
          <cell r="F3743" t="str">
            <v/>
          </cell>
          <cell r="G3743" t="str">
            <v/>
          </cell>
          <cell r="H3743" t="str">
            <v/>
          </cell>
        </row>
        <row r="3744">
          <cell r="A3744" t="str">
            <v/>
          </cell>
          <cell r="B3744" t="str">
            <v/>
          </cell>
          <cell r="C3744" t="str">
            <v/>
          </cell>
          <cell r="D3744" t="str">
            <v/>
          </cell>
          <cell r="E3744" t="str">
            <v/>
          </cell>
          <cell r="F3744" t="str">
            <v/>
          </cell>
          <cell r="G3744" t="str">
            <v/>
          </cell>
          <cell r="H3744" t="str">
            <v/>
          </cell>
        </row>
        <row r="3745">
          <cell r="A3745" t="str">
            <v/>
          </cell>
          <cell r="B3745" t="str">
            <v/>
          </cell>
          <cell r="C3745" t="str">
            <v/>
          </cell>
          <cell r="D3745" t="str">
            <v/>
          </cell>
          <cell r="E3745" t="str">
            <v/>
          </cell>
          <cell r="F3745" t="str">
            <v/>
          </cell>
          <cell r="G3745" t="str">
            <v/>
          </cell>
          <cell r="H3745" t="str">
            <v/>
          </cell>
        </row>
        <row r="3746">
          <cell r="A3746" t="str">
            <v/>
          </cell>
          <cell r="B3746" t="str">
            <v/>
          </cell>
          <cell r="C3746" t="str">
            <v/>
          </cell>
          <cell r="D3746" t="str">
            <v/>
          </cell>
          <cell r="E3746" t="str">
            <v/>
          </cell>
          <cell r="F3746" t="str">
            <v/>
          </cell>
          <cell r="G3746" t="str">
            <v/>
          </cell>
          <cell r="H3746" t="str">
            <v/>
          </cell>
        </row>
        <row r="3747">
          <cell r="A3747" t="str">
            <v/>
          </cell>
          <cell r="B3747" t="str">
            <v/>
          </cell>
          <cell r="C3747" t="str">
            <v/>
          </cell>
          <cell r="D3747" t="str">
            <v/>
          </cell>
          <cell r="E3747" t="str">
            <v/>
          </cell>
          <cell r="F3747" t="str">
            <v/>
          </cell>
          <cell r="G3747" t="str">
            <v/>
          </cell>
          <cell r="H3747" t="str">
            <v/>
          </cell>
        </row>
        <row r="3748">
          <cell r="A3748" t="str">
            <v/>
          </cell>
          <cell r="B3748" t="str">
            <v/>
          </cell>
          <cell r="C3748" t="str">
            <v/>
          </cell>
          <cell r="D3748" t="str">
            <v/>
          </cell>
          <cell r="E3748" t="str">
            <v/>
          </cell>
          <cell r="F3748" t="str">
            <v/>
          </cell>
          <cell r="G3748" t="str">
            <v/>
          </cell>
          <cell r="H3748" t="str">
            <v/>
          </cell>
        </row>
        <row r="3749">
          <cell r="A3749" t="str">
            <v/>
          </cell>
          <cell r="B3749" t="str">
            <v/>
          </cell>
          <cell r="C3749" t="str">
            <v/>
          </cell>
          <cell r="D3749" t="str">
            <v/>
          </cell>
          <cell r="E3749" t="str">
            <v/>
          </cell>
          <cell r="F3749" t="str">
            <v/>
          </cell>
          <cell r="G3749" t="str">
            <v/>
          </cell>
          <cell r="H3749" t="str">
            <v/>
          </cell>
        </row>
        <row r="3750">
          <cell r="A3750" t="str">
            <v/>
          </cell>
          <cell r="B3750" t="str">
            <v/>
          </cell>
          <cell r="C3750" t="str">
            <v/>
          </cell>
          <cell r="D3750" t="str">
            <v/>
          </cell>
          <cell r="E3750" t="str">
            <v/>
          </cell>
          <cell r="F3750" t="str">
            <v/>
          </cell>
          <cell r="G3750" t="str">
            <v/>
          </cell>
          <cell r="H3750" t="str">
            <v/>
          </cell>
        </row>
        <row r="3751">
          <cell r="A3751" t="str">
            <v/>
          </cell>
          <cell r="B3751" t="str">
            <v/>
          </cell>
          <cell r="C3751" t="str">
            <v/>
          </cell>
          <cell r="D3751" t="str">
            <v/>
          </cell>
          <cell r="E3751" t="str">
            <v/>
          </cell>
          <cell r="F3751" t="str">
            <v/>
          </cell>
          <cell r="G3751" t="str">
            <v/>
          </cell>
          <cell r="H3751" t="str">
            <v/>
          </cell>
        </row>
        <row r="3752">
          <cell r="A3752" t="str">
            <v/>
          </cell>
          <cell r="B3752" t="str">
            <v/>
          </cell>
          <cell r="C3752" t="str">
            <v/>
          </cell>
          <cell r="D3752" t="str">
            <v/>
          </cell>
          <cell r="E3752" t="str">
            <v/>
          </cell>
          <cell r="F3752" t="str">
            <v/>
          </cell>
          <cell r="G3752" t="str">
            <v/>
          </cell>
          <cell r="H3752" t="str">
            <v/>
          </cell>
        </row>
        <row r="3753">
          <cell r="A3753" t="str">
            <v/>
          </cell>
          <cell r="B3753" t="str">
            <v/>
          </cell>
          <cell r="C3753" t="str">
            <v/>
          </cell>
          <cell r="D3753" t="str">
            <v/>
          </cell>
          <cell r="E3753" t="str">
            <v/>
          </cell>
          <cell r="F3753" t="str">
            <v/>
          </cell>
          <cell r="G3753" t="str">
            <v/>
          </cell>
          <cell r="H3753" t="str">
            <v/>
          </cell>
        </row>
        <row r="3754">
          <cell r="A3754" t="str">
            <v/>
          </cell>
          <cell r="B3754" t="str">
            <v/>
          </cell>
          <cell r="C3754" t="str">
            <v/>
          </cell>
          <cell r="D3754" t="str">
            <v/>
          </cell>
          <cell r="E3754" t="str">
            <v/>
          </cell>
          <cell r="F3754" t="str">
            <v/>
          </cell>
          <cell r="G3754" t="str">
            <v/>
          </cell>
          <cell r="H3754" t="str">
            <v/>
          </cell>
        </row>
        <row r="3755">
          <cell r="A3755" t="str">
            <v/>
          </cell>
          <cell r="B3755" t="str">
            <v/>
          </cell>
          <cell r="C3755" t="str">
            <v/>
          </cell>
          <cell r="D3755" t="str">
            <v/>
          </cell>
          <cell r="E3755" t="str">
            <v/>
          </cell>
          <cell r="F3755" t="str">
            <v/>
          </cell>
          <cell r="G3755" t="str">
            <v/>
          </cell>
          <cell r="H3755" t="str">
            <v/>
          </cell>
        </row>
        <row r="3756">
          <cell r="A3756" t="str">
            <v/>
          </cell>
          <cell r="B3756" t="str">
            <v/>
          </cell>
          <cell r="C3756" t="str">
            <v/>
          </cell>
          <cell r="D3756" t="str">
            <v/>
          </cell>
          <cell r="E3756" t="str">
            <v/>
          </cell>
          <cell r="F3756" t="str">
            <v/>
          </cell>
          <cell r="G3756" t="str">
            <v/>
          </cell>
          <cell r="H3756" t="str">
            <v/>
          </cell>
        </row>
        <row r="3757">
          <cell r="A3757" t="str">
            <v/>
          </cell>
          <cell r="B3757" t="str">
            <v/>
          </cell>
          <cell r="C3757" t="str">
            <v/>
          </cell>
          <cell r="D3757" t="str">
            <v/>
          </cell>
          <cell r="E3757" t="str">
            <v/>
          </cell>
          <cell r="F3757" t="str">
            <v/>
          </cell>
          <cell r="G3757" t="str">
            <v/>
          </cell>
          <cell r="H3757" t="str">
            <v/>
          </cell>
        </row>
        <row r="3758">
          <cell r="A3758" t="str">
            <v/>
          </cell>
          <cell r="B3758" t="str">
            <v/>
          </cell>
          <cell r="C3758" t="str">
            <v/>
          </cell>
          <cell r="D3758" t="str">
            <v/>
          </cell>
          <cell r="E3758" t="str">
            <v/>
          </cell>
          <cell r="F3758" t="str">
            <v/>
          </cell>
          <cell r="G3758" t="str">
            <v/>
          </cell>
          <cell r="H3758" t="str">
            <v/>
          </cell>
        </row>
        <row r="3759">
          <cell r="A3759" t="str">
            <v/>
          </cell>
          <cell r="B3759" t="str">
            <v/>
          </cell>
          <cell r="C3759" t="str">
            <v/>
          </cell>
          <cell r="D3759" t="str">
            <v/>
          </cell>
          <cell r="E3759" t="str">
            <v/>
          </cell>
          <cell r="F3759" t="str">
            <v/>
          </cell>
          <cell r="G3759" t="str">
            <v/>
          </cell>
          <cell r="H3759" t="str">
            <v/>
          </cell>
        </row>
        <row r="3760">
          <cell r="A3760" t="str">
            <v/>
          </cell>
          <cell r="B3760" t="str">
            <v/>
          </cell>
          <cell r="C3760" t="str">
            <v/>
          </cell>
          <cell r="D3760" t="str">
            <v/>
          </cell>
          <cell r="E3760" t="str">
            <v/>
          </cell>
          <cell r="F3760" t="str">
            <v/>
          </cell>
          <cell r="G3760" t="str">
            <v/>
          </cell>
          <cell r="H3760" t="str">
            <v/>
          </cell>
        </row>
        <row r="3761">
          <cell r="A3761" t="str">
            <v/>
          </cell>
          <cell r="B3761" t="str">
            <v/>
          </cell>
          <cell r="C3761" t="str">
            <v/>
          </cell>
          <cell r="D3761" t="str">
            <v/>
          </cell>
          <cell r="E3761" t="str">
            <v/>
          </cell>
          <cell r="F3761" t="str">
            <v/>
          </cell>
          <cell r="G3761" t="str">
            <v/>
          </cell>
          <cell r="H3761" t="str">
            <v/>
          </cell>
        </row>
        <row r="3762">
          <cell r="A3762" t="str">
            <v/>
          </cell>
          <cell r="B3762" t="str">
            <v/>
          </cell>
          <cell r="C3762" t="str">
            <v/>
          </cell>
          <cell r="D3762" t="str">
            <v/>
          </cell>
          <cell r="E3762" t="str">
            <v/>
          </cell>
          <cell r="F3762" t="str">
            <v/>
          </cell>
          <cell r="G3762" t="str">
            <v/>
          </cell>
          <cell r="H3762" t="str">
            <v/>
          </cell>
        </row>
        <row r="3763">
          <cell r="A3763" t="str">
            <v/>
          </cell>
          <cell r="B3763" t="str">
            <v/>
          </cell>
          <cell r="C3763" t="str">
            <v/>
          </cell>
          <cell r="D3763" t="str">
            <v/>
          </cell>
          <cell r="E3763" t="str">
            <v/>
          </cell>
          <cell r="F3763" t="str">
            <v/>
          </cell>
          <cell r="G3763" t="str">
            <v/>
          </cell>
          <cell r="H3763" t="str">
            <v/>
          </cell>
        </row>
        <row r="3764">
          <cell r="A3764" t="str">
            <v/>
          </cell>
          <cell r="B3764" t="str">
            <v/>
          </cell>
          <cell r="C3764" t="str">
            <v/>
          </cell>
          <cell r="D3764" t="str">
            <v/>
          </cell>
          <cell r="E3764" t="str">
            <v/>
          </cell>
          <cell r="F3764" t="str">
            <v/>
          </cell>
          <cell r="G3764" t="str">
            <v/>
          </cell>
          <cell r="H3764" t="str">
            <v/>
          </cell>
        </row>
        <row r="3765">
          <cell r="A3765" t="str">
            <v/>
          </cell>
          <cell r="B3765" t="str">
            <v/>
          </cell>
          <cell r="C3765" t="str">
            <v/>
          </cell>
          <cell r="D3765" t="str">
            <v/>
          </cell>
          <cell r="E3765" t="str">
            <v/>
          </cell>
          <cell r="F3765" t="str">
            <v/>
          </cell>
          <cell r="G3765" t="str">
            <v/>
          </cell>
          <cell r="H3765" t="str">
            <v/>
          </cell>
        </row>
        <row r="3766">
          <cell r="A3766" t="str">
            <v/>
          </cell>
          <cell r="B3766" t="str">
            <v/>
          </cell>
          <cell r="C3766" t="str">
            <v/>
          </cell>
          <cell r="D3766" t="str">
            <v/>
          </cell>
          <cell r="E3766" t="str">
            <v/>
          </cell>
          <cell r="F3766" t="str">
            <v/>
          </cell>
          <cell r="G3766" t="str">
            <v/>
          </cell>
          <cell r="H3766" t="str">
            <v/>
          </cell>
        </row>
        <row r="3767">
          <cell r="A3767" t="str">
            <v/>
          </cell>
          <cell r="B3767" t="str">
            <v/>
          </cell>
          <cell r="C3767" t="str">
            <v/>
          </cell>
          <cell r="D3767" t="str">
            <v/>
          </cell>
          <cell r="E3767" t="str">
            <v/>
          </cell>
          <cell r="F3767" t="str">
            <v/>
          </cell>
          <cell r="G3767" t="str">
            <v/>
          </cell>
          <cell r="H3767" t="str">
            <v/>
          </cell>
        </row>
        <row r="3768">
          <cell r="A3768" t="str">
            <v/>
          </cell>
          <cell r="B3768" t="str">
            <v/>
          </cell>
          <cell r="C3768" t="str">
            <v/>
          </cell>
          <cell r="D3768" t="str">
            <v/>
          </cell>
          <cell r="E3768" t="str">
            <v/>
          </cell>
          <cell r="F3768" t="str">
            <v/>
          </cell>
          <cell r="G3768" t="str">
            <v/>
          </cell>
          <cell r="H3768" t="str">
            <v/>
          </cell>
        </row>
        <row r="3769">
          <cell r="A3769" t="str">
            <v/>
          </cell>
          <cell r="B3769" t="str">
            <v/>
          </cell>
          <cell r="C3769" t="str">
            <v/>
          </cell>
          <cell r="D3769" t="str">
            <v/>
          </cell>
          <cell r="E3769" t="str">
            <v/>
          </cell>
          <cell r="F3769" t="str">
            <v/>
          </cell>
          <cell r="G3769" t="str">
            <v/>
          </cell>
          <cell r="H3769" t="str">
            <v/>
          </cell>
        </row>
        <row r="3770">
          <cell r="A3770" t="str">
            <v/>
          </cell>
          <cell r="B3770" t="str">
            <v/>
          </cell>
          <cell r="C3770" t="str">
            <v/>
          </cell>
          <cell r="D3770" t="str">
            <v/>
          </cell>
          <cell r="E3770" t="str">
            <v/>
          </cell>
          <cell r="F3770" t="str">
            <v/>
          </cell>
          <cell r="G3770" t="str">
            <v/>
          </cell>
          <cell r="H3770" t="str">
            <v/>
          </cell>
        </row>
        <row r="3771">
          <cell r="A3771" t="str">
            <v/>
          </cell>
          <cell r="B3771" t="str">
            <v/>
          </cell>
          <cell r="C3771" t="str">
            <v/>
          </cell>
          <cell r="D3771" t="str">
            <v/>
          </cell>
          <cell r="E3771" t="str">
            <v/>
          </cell>
          <cell r="F3771" t="str">
            <v/>
          </cell>
          <cell r="G3771" t="str">
            <v/>
          </cell>
          <cell r="H3771" t="str">
            <v/>
          </cell>
        </row>
        <row r="3772">
          <cell r="A3772" t="str">
            <v/>
          </cell>
          <cell r="B3772" t="str">
            <v/>
          </cell>
          <cell r="C3772" t="str">
            <v/>
          </cell>
          <cell r="D3772" t="str">
            <v/>
          </cell>
          <cell r="E3772" t="str">
            <v/>
          </cell>
          <cell r="F3772" t="str">
            <v/>
          </cell>
          <cell r="G3772" t="str">
            <v/>
          </cell>
          <cell r="H3772" t="str">
            <v/>
          </cell>
        </row>
        <row r="3773">
          <cell r="A3773" t="str">
            <v/>
          </cell>
          <cell r="B3773" t="str">
            <v/>
          </cell>
          <cell r="C3773" t="str">
            <v/>
          </cell>
          <cell r="D3773" t="str">
            <v/>
          </cell>
          <cell r="E3773" t="str">
            <v/>
          </cell>
          <cell r="F3773" t="str">
            <v/>
          </cell>
          <cell r="G3773" t="str">
            <v/>
          </cell>
          <cell r="H3773" t="str">
            <v/>
          </cell>
        </row>
        <row r="3774">
          <cell r="A3774" t="str">
            <v/>
          </cell>
          <cell r="B3774" t="str">
            <v/>
          </cell>
          <cell r="C3774" t="str">
            <v/>
          </cell>
          <cell r="D3774" t="str">
            <v/>
          </cell>
          <cell r="E3774" t="str">
            <v/>
          </cell>
          <cell r="F3774" t="str">
            <v/>
          </cell>
          <cell r="G3774" t="str">
            <v/>
          </cell>
          <cell r="H3774" t="str">
            <v/>
          </cell>
        </row>
        <row r="3775">
          <cell r="A3775" t="str">
            <v/>
          </cell>
          <cell r="B3775" t="str">
            <v/>
          </cell>
          <cell r="C3775" t="str">
            <v/>
          </cell>
          <cell r="D3775" t="str">
            <v/>
          </cell>
          <cell r="E3775" t="str">
            <v/>
          </cell>
          <cell r="F3775" t="str">
            <v/>
          </cell>
          <cell r="G3775" t="str">
            <v/>
          </cell>
          <cell r="H3775" t="str">
            <v/>
          </cell>
        </row>
        <row r="3776">
          <cell r="A3776" t="str">
            <v/>
          </cell>
          <cell r="B3776" t="str">
            <v/>
          </cell>
          <cell r="C3776" t="str">
            <v/>
          </cell>
          <cell r="D3776" t="str">
            <v/>
          </cell>
          <cell r="E3776" t="str">
            <v/>
          </cell>
          <cell r="F3776" t="str">
            <v/>
          </cell>
          <cell r="G3776" t="str">
            <v/>
          </cell>
          <cell r="H3776" t="str">
            <v/>
          </cell>
        </row>
        <row r="3777">
          <cell r="A3777" t="str">
            <v/>
          </cell>
          <cell r="B3777" t="str">
            <v/>
          </cell>
          <cell r="C3777" t="str">
            <v/>
          </cell>
          <cell r="D3777" t="str">
            <v/>
          </cell>
          <cell r="E3777" t="str">
            <v/>
          </cell>
          <cell r="F3777" t="str">
            <v/>
          </cell>
          <cell r="G3777" t="str">
            <v/>
          </cell>
          <cell r="H3777" t="str">
            <v/>
          </cell>
        </row>
        <row r="3778">
          <cell r="A3778" t="str">
            <v/>
          </cell>
          <cell r="B3778" t="str">
            <v/>
          </cell>
          <cell r="C3778" t="str">
            <v/>
          </cell>
          <cell r="D3778" t="str">
            <v/>
          </cell>
          <cell r="E3778" t="str">
            <v/>
          </cell>
          <cell r="F3778" t="str">
            <v/>
          </cell>
          <cell r="G3778" t="str">
            <v/>
          </cell>
          <cell r="H3778" t="str">
            <v/>
          </cell>
        </row>
        <row r="3779">
          <cell r="A3779" t="str">
            <v/>
          </cell>
          <cell r="B3779" t="str">
            <v/>
          </cell>
          <cell r="C3779" t="str">
            <v/>
          </cell>
          <cell r="D3779" t="str">
            <v/>
          </cell>
          <cell r="E3779" t="str">
            <v/>
          </cell>
          <cell r="F3779" t="str">
            <v/>
          </cell>
          <cell r="G3779" t="str">
            <v/>
          </cell>
          <cell r="H3779" t="str">
            <v/>
          </cell>
        </row>
        <row r="3780">
          <cell r="A3780" t="str">
            <v/>
          </cell>
          <cell r="B3780" t="str">
            <v/>
          </cell>
          <cell r="C3780" t="str">
            <v/>
          </cell>
          <cell r="D3780" t="str">
            <v/>
          </cell>
          <cell r="E3780" t="str">
            <v/>
          </cell>
          <cell r="F3780" t="str">
            <v/>
          </cell>
          <cell r="G3780" t="str">
            <v/>
          </cell>
          <cell r="H3780" t="str">
            <v/>
          </cell>
        </row>
        <row r="3781">
          <cell r="A3781" t="str">
            <v/>
          </cell>
          <cell r="B3781" t="str">
            <v/>
          </cell>
          <cell r="C3781" t="str">
            <v/>
          </cell>
          <cell r="D3781" t="str">
            <v/>
          </cell>
          <cell r="E3781" t="str">
            <v/>
          </cell>
          <cell r="F3781" t="str">
            <v/>
          </cell>
          <cell r="G3781" t="str">
            <v/>
          </cell>
          <cell r="H3781" t="str">
            <v/>
          </cell>
        </row>
        <row r="3782">
          <cell r="A3782" t="str">
            <v/>
          </cell>
          <cell r="B3782" t="str">
            <v/>
          </cell>
          <cell r="C3782" t="str">
            <v/>
          </cell>
          <cell r="D3782" t="str">
            <v/>
          </cell>
          <cell r="E3782" t="str">
            <v/>
          </cell>
          <cell r="F3782" t="str">
            <v/>
          </cell>
          <cell r="G3782" t="str">
            <v/>
          </cell>
          <cell r="H3782" t="str">
            <v/>
          </cell>
        </row>
        <row r="3783">
          <cell r="A3783" t="str">
            <v/>
          </cell>
          <cell r="B3783" t="str">
            <v/>
          </cell>
          <cell r="C3783" t="str">
            <v/>
          </cell>
          <cell r="D3783" t="str">
            <v/>
          </cell>
          <cell r="E3783" t="str">
            <v/>
          </cell>
          <cell r="F3783" t="str">
            <v/>
          </cell>
          <cell r="G3783" t="str">
            <v/>
          </cell>
          <cell r="H3783" t="str">
            <v/>
          </cell>
        </row>
        <row r="3784">
          <cell r="A3784" t="str">
            <v/>
          </cell>
          <cell r="B3784" t="str">
            <v/>
          </cell>
          <cell r="C3784" t="str">
            <v/>
          </cell>
          <cell r="D3784" t="str">
            <v/>
          </cell>
          <cell r="E3784" t="str">
            <v/>
          </cell>
          <cell r="F3784" t="str">
            <v/>
          </cell>
          <cell r="G3784" t="str">
            <v/>
          </cell>
          <cell r="H3784" t="str">
            <v/>
          </cell>
        </row>
        <row r="3785">
          <cell r="A3785" t="str">
            <v/>
          </cell>
          <cell r="B3785" t="str">
            <v/>
          </cell>
          <cell r="C3785" t="str">
            <v/>
          </cell>
          <cell r="D3785" t="str">
            <v/>
          </cell>
          <cell r="E3785" t="str">
            <v/>
          </cell>
          <cell r="F3785" t="str">
            <v/>
          </cell>
          <cell r="G3785" t="str">
            <v/>
          </cell>
          <cell r="H3785" t="str">
            <v/>
          </cell>
        </row>
        <row r="3786">
          <cell r="A3786" t="str">
            <v/>
          </cell>
          <cell r="B3786" t="str">
            <v/>
          </cell>
          <cell r="C3786" t="str">
            <v/>
          </cell>
          <cell r="D3786" t="str">
            <v/>
          </cell>
          <cell r="E3786" t="str">
            <v/>
          </cell>
          <cell r="F3786" t="str">
            <v/>
          </cell>
          <cell r="G3786" t="str">
            <v/>
          </cell>
          <cell r="H3786" t="str">
            <v/>
          </cell>
        </row>
        <row r="3787">
          <cell r="A3787" t="str">
            <v/>
          </cell>
          <cell r="B3787" t="str">
            <v/>
          </cell>
          <cell r="C3787" t="str">
            <v/>
          </cell>
          <cell r="D3787" t="str">
            <v/>
          </cell>
          <cell r="E3787" t="str">
            <v/>
          </cell>
          <cell r="F3787" t="str">
            <v/>
          </cell>
          <cell r="G3787" t="str">
            <v/>
          </cell>
          <cell r="H3787" t="str">
            <v/>
          </cell>
        </row>
        <row r="3788">
          <cell r="A3788" t="str">
            <v/>
          </cell>
          <cell r="B3788" t="str">
            <v/>
          </cell>
          <cell r="C3788" t="str">
            <v/>
          </cell>
          <cell r="D3788" t="str">
            <v/>
          </cell>
          <cell r="E3788" t="str">
            <v/>
          </cell>
          <cell r="F3788" t="str">
            <v/>
          </cell>
          <cell r="G3788" t="str">
            <v/>
          </cell>
          <cell r="H3788" t="str">
            <v/>
          </cell>
        </row>
        <row r="3789">
          <cell r="A3789" t="str">
            <v/>
          </cell>
          <cell r="B3789" t="str">
            <v/>
          </cell>
          <cell r="C3789" t="str">
            <v/>
          </cell>
          <cell r="D3789" t="str">
            <v/>
          </cell>
          <cell r="E3789" t="str">
            <v/>
          </cell>
          <cell r="F3789" t="str">
            <v/>
          </cell>
          <cell r="G3789" t="str">
            <v/>
          </cell>
          <cell r="H3789" t="str">
            <v/>
          </cell>
        </row>
        <row r="3790">
          <cell r="A3790" t="str">
            <v/>
          </cell>
          <cell r="B3790" t="str">
            <v/>
          </cell>
          <cell r="C3790" t="str">
            <v/>
          </cell>
          <cell r="D3790" t="str">
            <v/>
          </cell>
          <cell r="E3790" t="str">
            <v/>
          </cell>
          <cell r="F3790" t="str">
            <v/>
          </cell>
          <cell r="G3790" t="str">
            <v/>
          </cell>
          <cell r="H3790" t="str">
            <v/>
          </cell>
        </row>
        <row r="3791">
          <cell r="A3791" t="str">
            <v/>
          </cell>
          <cell r="B3791" t="str">
            <v/>
          </cell>
          <cell r="C3791" t="str">
            <v/>
          </cell>
          <cell r="D3791" t="str">
            <v/>
          </cell>
          <cell r="E3791" t="str">
            <v/>
          </cell>
          <cell r="F3791" t="str">
            <v/>
          </cell>
          <cell r="G3791" t="str">
            <v/>
          </cell>
          <cell r="H3791" t="str">
            <v/>
          </cell>
        </row>
        <row r="3792">
          <cell r="A3792" t="str">
            <v/>
          </cell>
          <cell r="B3792" t="str">
            <v/>
          </cell>
          <cell r="C3792" t="str">
            <v/>
          </cell>
          <cell r="D3792" t="str">
            <v/>
          </cell>
          <cell r="E3792" t="str">
            <v/>
          </cell>
          <cell r="F3792" t="str">
            <v/>
          </cell>
          <cell r="G3792" t="str">
            <v/>
          </cell>
          <cell r="H3792" t="str">
            <v/>
          </cell>
        </row>
        <row r="3793">
          <cell r="A3793" t="str">
            <v/>
          </cell>
          <cell r="B3793" t="str">
            <v/>
          </cell>
          <cell r="C3793" t="str">
            <v/>
          </cell>
          <cell r="D3793" t="str">
            <v/>
          </cell>
          <cell r="E3793" t="str">
            <v/>
          </cell>
          <cell r="F3793" t="str">
            <v/>
          </cell>
          <cell r="G3793" t="str">
            <v/>
          </cell>
          <cell r="H3793" t="str">
            <v/>
          </cell>
        </row>
        <row r="3794">
          <cell r="A3794" t="str">
            <v/>
          </cell>
          <cell r="B3794" t="str">
            <v/>
          </cell>
          <cell r="C3794" t="str">
            <v/>
          </cell>
          <cell r="D3794" t="str">
            <v/>
          </cell>
          <cell r="E3794" t="str">
            <v/>
          </cell>
          <cell r="F3794" t="str">
            <v/>
          </cell>
          <cell r="G3794" t="str">
            <v/>
          </cell>
          <cell r="H3794" t="str">
            <v/>
          </cell>
        </row>
        <row r="3795">
          <cell r="A3795" t="str">
            <v/>
          </cell>
          <cell r="B3795" t="str">
            <v/>
          </cell>
          <cell r="C3795" t="str">
            <v/>
          </cell>
          <cell r="D3795" t="str">
            <v/>
          </cell>
          <cell r="E3795" t="str">
            <v/>
          </cell>
          <cell r="F3795" t="str">
            <v/>
          </cell>
          <cell r="G3795" t="str">
            <v/>
          </cell>
          <cell r="H3795" t="str">
            <v/>
          </cell>
        </row>
        <row r="3796">
          <cell r="A3796" t="str">
            <v/>
          </cell>
          <cell r="B3796" t="str">
            <v/>
          </cell>
          <cell r="C3796" t="str">
            <v/>
          </cell>
          <cell r="D3796" t="str">
            <v/>
          </cell>
          <cell r="E3796" t="str">
            <v/>
          </cell>
          <cell r="F3796" t="str">
            <v/>
          </cell>
          <cell r="G3796" t="str">
            <v/>
          </cell>
          <cell r="H3796" t="str">
            <v/>
          </cell>
        </row>
        <row r="3797">
          <cell r="A3797" t="str">
            <v/>
          </cell>
          <cell r="B3797" t="str">
            <v/>
          </cell>
          <cell r="C3797" t="str">
            <v/>
          </cell>
          <cell r="D3797" t="str">
            <v/>
          </cell>
          <cell r="E3797" t="str">
            <v/>
          </cell>
          <cell r="F3797" t="str">
            <v/>
          </cell>
          <cell r="G3797" t="str">
            <v/>
          </cell>
          <cell r="H3797" t="str">
            <v/>
          </cell>
        </row>
        <row r="3798">
          <cell r="A3798" t="str">
            <v/>
          </cell>
          <cell r="B3798" t="str">
            <v/>
          </cell>
          <cell r="C3798" t="str">
            <v/>
          </cell>
          <cell r="D3798" t="str">
            <v/>
          </cell>
          <cell r="E3798" t="str">
            <v/>
          </cell>
          <cell r="F3798" t="str">
            <v/>
          </cell>
          <cell r="G3798" t="str">
            <v/>
          </cell>
          <cell r="H3798" t="str">
            <v/>
          </cell>
        </row>
        <row r="3799">
          <cell r="A3799" t="str">
            <v/>
          </cell>
          <cell r="B3799" t="str">
            <v/>
          </cell>
          <cell r="C3799" t="str">
            <v/>
          </cell>
          <cell r="D3799" t="str">
            <v/>
          </cell>
          <cell r="E3799" t="str">
            <v/>
          </cell>
          <cell r="F3799" t="str">
            <v/>
          </cell>
          <cell r="G3799" t="str">
            <v/>
          </cell>
          <cell r="H3799" t="str">
            <v/>
          </cell>
        </row>
        <row r="3800">
          <cell r="A3800" t="str">
            <v/>
          </cell>
          <cell r="B3800" t="str">
            <v/>
          </cell>
          <cell r="C3800" t="str">
            <v/>
          </cell>
          <cell r="D3800" t="str">
            <v/>
          </cell>
          <cell r="E3800" t="str">
            <v/>
          </cell>
          <cell r="F3800" t="str">
            <v/>
          </cell>
          <cell r="G3800" t="str">
            <v/>
          </cell>
          <cell r="H3800" t="str">
            <v/>
          </cell>
        </row>
        <row r="3801">
          <cell r="A3801" t="str">
            <v/>
          </cell>
          <cell r="B3801" t="str">
            <v/>
          </cell>
          <cell r="C3801" t="str">
            <v/>
          </cell>
          <cell r="D3801" t="str">
            <v/>
          </cell>
          <cell r="E3801" t="str">
            <v/>
          </cell>
          <cell r="F3801" t="str">
            <v/>
          </cell>
          <cell r="G3801" t="str">
            <v/>
          </cell>
          <cell r="H3801" t="str">
            <v/>
          </cell>
        </row>
        <row r="3802">
          <cell r="A3802" t="str">
            <v/>
          </cell>
          <cell r="B3802" t="str">
            <v/>
          </cell>
          <cell r="C3802" t="str">
            <v/>
          </cell>
          <cell r="D3802" t="str">
            <v/>
          </cell>
          <cell r="E3802" t="str">
            <v/>
          </cell>
          <cell r="F3802" t="str">
            <v/>
          </cell>
          <cell r="G3802" t="str">
            <v/>
          </cell>
          <cell r="H3802" t="str">
            <v/>
          </cell>
        </row>
        <row r="3803">
          <cell r="A3803" t="str">
            <v/>
          </cell>
          <cell r="B3803" t="str">
            <v/>
          </cell>
          <cell r="C3803" t="str">
            <v/>
          </cell>
          <cell r="D3803" t="str">
            <v/>
          </cell>
          <cell r="E3803" t="str">
            <v/>
          </cell>
          <cell r="F3803" t="str">
            <v/>
          </cell>
          <cell r="G3803" t="str">
            <v/>
          </cell>
          <cell r="H3803" t="str">
            <v/>
          </cell>
        </row>
        <row r="3804">
          <cell r="A3804" t="str">
            <v/>
          </cell>
          <cell r="B3804" t="str">
            <v/>
          </cell>
          <cell r="C3804" t="str">
            <v/>
          </cell>
          <cell r="D3804" t="str">
            <v/>
          </cell>
          <cell r="E3804" t="str">
            <v/>
          </cell>
          <cell r="F3804" t="str">
            <v/>
          </cell>
          <cell r="G3804" t="str">
            <v/>
          </cell>
          <cell r="H3804" t="str">
            <v/>
          </cell>
        </row>
        <row r="3805">
          <cell r="A3805" t="str">
            <v/>
          </cell>
          <cell r="B3805" t="str">
            <v/>
          </cell>
          <cell r="C3805" t="str">
            <v/>
          </cell>
          <cell r="D3805" t="str">
            <v/>
          </cell>
          <cell r="E3805" t="str">
            <v/>
          </cell>
          <cell r="F3805" t="str">
            <v/>
          </cell>
          <cell r="G3805" t="str">
            <v/>
          </cell>
          <cell r="H3805" t="str">
            <v/>
          </cell>
        </row>
        <row r="3806">
          <cell r="A3806" t="str">
            <v/>
          </cell>
          <cell r="B3806" t="str">
            <v/>
          </cell>
          <cell r="C3806" t="str">
            <v/>
          </cell>
          <cell r="D3806" t="str">
            <v/>
          </cell>
          <cell r="E3806" t="str">
            <v/>
          </cell>
          <cell r="F3806" t="str">
            <v/>
          </cell>
          <cell r="G3806" t="str">
            <v/>
          </cell>
          <cell r="H3806" t="str">
            <v/>
          </cell>
        </row>
        <row r="3807">
          <cell r="A3807" t="str">
            <v/>
          </cell>
          <cell r="B3807" t="str">
            <v/>
          </cell>
          <cell r="C3807" t="str">
            <v/>
          </cell>
          <cell r="D3807" t="str">
            <v/>
          </cell>
          <cell r="E3807" t="str">
            <v/>
          </cell>
          <cell r="F3807" t="str">
            <v/>
          </cell>
          <cell r="G3807" t="str">
            <v/>
          </cell>
          <cell r="H3807" t="str">
            <v/>
          </cell>
        </row>
        <row r="3808">
          <cell r="A3808" t="str">
            <v/>
          </cell>
          <cell r="B3808" t="str">
            <v/>
          </cell>
          <cell r="C3808" t="str">
            <v/>
          </cell>
          <cell r="D3808" t="str">
            <v/>
          </cell>
          <cell r="E3808" t="str">
            <v/>
          </cell>
          <cell r="F3808" t="str">
            <v/>
          </cell>
          <cell r="G3808" t="str">
            <v/>
          </cell>
          <cell r="H3808" t="str">
            <v/>
          </cell>
        </row>
        <row r="3809">
          <cell r="A3809" t="str">
            <v/>
          </cell>
          <cell r="B3809" t="str">
            <v/>
          </cell>
          <cell r="C3809" t="str">
            <v/>
          </cell>
          <cell r="D3809" t="str">
            <v/>
          </cell>
          <cell r="E3809" t="str">
            <v/>
          </cell>
          <cell r="F3809" t="str">
            <v/>
          </cell>
          <cell r="G3809" t="str">
            <v/>
          </cell>
          <cell r="H3809" t="str">
            <v/>
          </cell>
        </row>
        <row r="3810">
          <cell r="A3810" t="str">
            <v/>
          </cell>
          <cell r="B3810" t="str">
            <v/>
          </cell>
          <cell r="C3810" t="str">
            <v/>
          </cell>
          <cell r="D3810" t="str">
            <v/>
          </cell>
          <cell r="E3810" t="str">
            <v/>
          </cell>
          <cell r="F3810" t="str">
            <v/>
          </cell>
          <cell r="G3810" t="str">
            <v/>
          </cell>
          <cell r="H3810" t="str">
            <v/>
          </cell>
        </row>
        <row r="3811">
          <cell r="A3811" t="str">
            <v/>
          </cell>
          <cell r="B3811" t="str">
            <v/>
          </cell>
          <cell r="C3811" t="str">
            <v/>
          </cell>
          <cell r="D3811" t="str">
            <v/>
          </cell>
          <cell r="E3811" t="str">
            <v/>
          </cell>
          <cell r="F3811" t="str">
            <v/>
          </cell>
          <cell r="G3811" t="str">
            <v/>
          </cell>
          <cell r="H3811" t="str">
            <v/>
          </cell>
        </row>
        <row r="3812">
          <cell r="A3812" t="str">
            <v/>
          </cell>
          <cell r="B3812" t="str">
            <v/>
          </cell>
          <cell r="C3812" t="str">
            <v/>
          </cell>
          <cell r="D3812" t="str">
            <v/>
          </cell>
          <cell r="E3812" t="str">
            <v/>
          </cell>
          <cell r="F3812" t="str">
            <v/>
          </cell>
          <cell r="G3812" t="str">
            <v/>
          </cell>
          <cell r="H3812" t="str">
            <v/>
          </cell>
        </row>
        <row r="3813">
          <cell r="A3813" t="str">
            <v/>
          </cell>
          <cell r="B3813" t="str">
            <v/>
          </cell>
          <cell r="C3813" t="str">
            <v/>
          </cell>
          <cell r="D3813" t="str">
            <v/>
          </cell>
          <cell r="E3813" t="str">
            <v/>
          </cell>
          <cell r="F3813" t="str">
            <v/>
          </cell>
          <cell r="G3813" t="str">
            <v/>
          </cell>
          <cell r="H3813" t="str">
            <v/>
          </cell>
        </row>
        <row r="3814">
          <cell r="A3814" t="str">
            <v/>
          </cell>
          <cell r="B3814" t="str">
            <v/>
          </cell>
          <cell r="C3814" t="str">
            <v/>
          </cell>
          <cell r="D3814" t="str">
            <v/>
          </cell>
          <cell r="E3814" t="str">
            <v/>
          </cell>
          <cell r="F3814" t="str">
            <v/>
          </cell>
          <cell r="G3814" t="str">
            <v/>
          </cell>
          <cell r="H3814" t="str">
            <v/>
          </cell>
        </row>
        <row r="3815">
          <cell r="A3815" t="str">
            <v/>
          </cell>
          <cell r="B3815" t="str">
            <v/>
          </cell>
          <cell r="C3815" t="str">
            <v/>
          </cell>
          <cell r="D3815" t="str">
            <v/>
          </cell>
          <cell r="E3815" t="str">
            <v/>
          </cell>
          <cell r="F3815" t="str">
            <v/>
          </cell>
          <cell r="G3815" t="str">
            <v/>
          </cell>
          <cell r="H3815" t="str">
            <v/>
          </cell>
        </row>
        <row r="3816">
          <cell r="A3816" t="str">
            <v/>
          </cell>
          <cell r="B3816" t="str">
            <v/>
          </cell>
          <cell r="C3816" t="str">
            <v/>
          </cell>
          <cell r="D3816" t="str">
            <v/>
          </cell>
          <cell r="E3816" t="str">
            <v/>
          </cell>
          <cell r="F3816" t="str">
            <v/>
          </cell>
          <cell r="G3816" t="str">
            <v/>
          </cell>
          <cell r="H3816" t="str">
            <v/>
          </cell>
        </row>
        <row r="3817">
          <cell r="A3817" t="str">
            <v/>
          </cell>
          <cell r="B3817" t="str">
            <v/>
          </cell>
          <cell r="C3817" t="str">
            <v/>
          </cell>
          <cell r="D3817" t="str">
            <v/>
          </cell>
          <cell r="E3817" t="str">
            <v/>
          </cell>
          <cell r="F3817" t="str">
            <v/>
          </cell>
          <cell r="G3817" t="str">
            <v/>
          </cell>
          <cell r="H3817" t="str">
            <v/>
          </cell>
        </row>
        <row r="3818">
          <cell r="A3818" t="str">
            <v/>
          </cell>
          <cell r="B3818" t="str">
            <v/>
          </cell>
          <cell r="C3818" t="str">
            <v/>
          </cell>
          <cell r="D3818" t="str">
            <v/>
          </cell>
          <cell r="E3818" t="str">
            <v/>
          </cell>
          <cell r="F3818" t="str">
            <v/>
          </cell>
          <cell r="G3818" t="str">
            <v/>
          </cell>
          <cell r="H3818" t="str">
            <v/>
          </cell>
        </row>
        <row r="3819">
          <cell r="A3819" t="str">
            <v/>
          </cell>
          <cell r="B3819" t="str">
            <v/>
          </cell>
          <cell r="C3819" t="str">
            <v/>
          </cell>
          <cell r="D3819" t="str">
            <v/>
          </cell>
          <cell r="E3819" t="str">
            <v/>
          </cell>
          <cell r="F3819" t="str">
            <v/>
          </cell>
          <cell r="G3819" t="str">
            <v/>
          </cell>
          <cell r="H3819" t="str">
            <v/>
          </cell>
        </row>
        <row r="3820">
          <cell r="A3820" t="str">
            <v/>
          </cell>
          <cell r="B3820" t="str">
            <v/>
          </cell>
          <cell r="C3820" t="str">
            <v/>
          </cell>
          <cell r="D3820" t="str">
            <v/>
          </cell>
          <cell r="E3820" t="str">
            <v/>
          </cell>
          <cell r="F3820" t="str">
            <v/>
          </cell>
          <cell r="G3820" t="str">
            <v/>
          </cell>
          <cell r="H3820" t="str">
            <v/>
          </cell>
        </row>
        <row r="3821">
          <cell r="A3821" t="str">
            <v/>
          </cell>
          <cell r="B3821" t="str">
            <v/>
          </cell>
          <cell r="C3821" t="str">
            <v/>
          </cell>
          <cell r="D3821" t="str">
            <v/>
          </cell>
          <cell r="E3821" t="str">
            <v/>
          </cell>
          <cell r="F3821" t="str">
            <v/>
          </cell>
          <cell r="G3821" t="str">
            <v/>
          </cell>
          <cell r="H3821" t="str">
            <v/>
          </cell>
        </row>
        <row r="3822">
          <cell r="A3822" t="str">
            <v/>
          </cell>
          <cell r="B3822" t="str">
            <v/>
          </cell>
          <cell r="C3822" t="str">
            <v/>
          </cell>
          <cell r="D3822" t="str">
            <v/>
          </cell>
          <cell r="E3822" t="str">
            <v/>
          </cell>
          <cell r="F3822" t="str">
            <v/>
          </cell>
          <cell r="G3822" t="str">
            <v/>
          </cell>
          <cell r="H3822" t="str">
            <v/>
          </cell>
        </row>
        <row r="3823">
          <cell r="A3823" t="str">
            <v/>
          </cell>
          <cell r="B3823" t="str">
            <v/>
          </cell>
          <cell r="C3823" t="str">
            <v/>
          </cell>
          <cell r="D3823" t="str">
            <v/>
          </cell>
          <cell r="E3823" t="str">
            <v/>
          </cell>
          <cell r="F3823" t="str">
            <v/>
          </cell>
          <cell r="G3823" t="str">
            <v/>
          </cell>
          <cell r="H3823" t="str">
            <v/>
          </cell>
        </row>
        <row r="3824">
          <cell r="A3824" t="str">
            <v/>
          </cell>
          <cell r="B3824" t="str">
            <v/>
          </cell>
          <cell r="C3824" t="str">
            <v/>
          </cell>
          <cell r="D3824" t="str">
            <v/>
          </cell>
          <cell r="E3824" t="str">
            <v/>
          </cell>
          <cell r="F3824" t="str">
            <v/>
          </cell>
          <cell r="G3824" t="str">
            <v/>
          </cell>
          <cell r="H3824" t="str">
            <v/>
          </cell>
        </row>
        <row r="3825">
          <cell r="A3825" t="str">
            <v/>
          </cell>
          <cell r="B3825" t="str">
            <v/>
          </cell>
          <cell r="C3825" t="str">
            <v/>
          </cell>
          <cell r="D3825" t="str">
            <v/>
          </cell>
          <cell r="E3825" t="str">
            <v/>
          </cell>
          <cell r="F3825" t="str">
            <v/>
          </cell>
          <cell r="G3825" t="str">
            <v/>
          </cell>
          <cell r="H3825" t="str">
            <v/>
          </cell>
        </row>
        <row r="3826">
          <cell r="A3826" t="str">
            <v/>
          </cell>
          <cell r="B3826" t="str">
            <v/>
          </cell>
          <cell r="C3826" t="str">
            <v/>
          </cell>
          <cell r="D3826" t="str">
            <v/>
          </cell>
          <cell r="E3826" t="str">
            <v/>
          </cell>
          <cell r="F3826" t="str">
            <v/>
          </cell>
          <cell r="G3826" t="str">
            <v/>
          </cell>
          <cell r="H3826" t="str">
            <v/>
          </cell>
        </row>
        <row r="3827">
          <cell r="A3827" t="str">
            <v/>
          </cell>
          <cell r="B3827" t="str">
            <v/>
          </cell>
          <cell r="C3827" t="str">
            <v/>
          </cell>
          <cell r="D3827" t="str">
            <v/>
          </cell>
          <cell r="E3827" t="str">
            <v/>
          </cell>
          <cell r="F3827" t="str">
            <v/>
          </cell>
          <cell r="G3827" t="str">
            <v/>
          </cell>
          <cell r="H3827" t="str">
            <v/>
          </cell>
        </row>
        <row r="3828">
          <cell r="A3828" t="str">
            <v/>
          </cell>
          <cell r="B3828" t="str">
            <v/>
          </cell>
          <cell r="C3828" t="str">
            <v/>
          </cell>
          <cell r="D3828" t="str">
            <v/>
          </cell>
          <cell r="E3828" t="str">
            <v/>
          </cell>
          <cell r="F3828" t="str">
            <v/>
          </cell>
          <cell r="G3828" t="str">
            <v/>
          </cell>
          <cell r="H3828" t="str">
            <v/>
          </cell>
        </row>
        <row r="3829">
          <cell r="A3829" t="str">
            <v/>
          </cell>
          <cell r="B3829" t="str">
            <v/>
          </cell>
          <cell r="C3829" t="str">
            <v/>
          </cell>
          <cell r="D3829" t="str">
            <v/>
          </cell>
          <cell r="E3829" t="str">
            <v/>
          </cell>
          <cell r="F3829" t="str">
            <v/>
          </cell>
          <cell r="G3829" t="str">
            <v/>
          </cell>
          <cell r="H3829" t="str">
            <v/>
          </cell>
        </row>
        <row r="3830">
          <cell r="A3830" t="str">
            <v/>
          </cell>
          <cell r="B3830" t="str">
            <v/>
          </cell>
          <cell r="C3830" t="str">
            <v/>
          </cell>
          <cell r="D3830" t="str">
            <v/>
          </cell>
          <cell r="E3830" t="str">
            <v/>
          </cell>
          <cell r="F3830" t="str">
            <v/>
          </cell>
          <cell r="G3830" t="str">
            <v/>
          </cell>
          <cell r="H3830" t="str">
            <v/>
          </cell>
        </row>
        <row r="3831">
          <cell r="A3831" t="str">
            <v/>
          </cell>
          <cell r="B3831" t="str">
            <v/>
          </cell>
          <cell r="C3831" t="str">
            <v/>
          </cell>
          <cell r="D3831" t="str">
            <v/>
          </cell>
          <cell r="E3831" t="str">
            <v/>
          </cell>
          <cell r="F3831" t="str">
            <v/>
          </cell>
          <cell r="G3831" t="str">
            <v/>
          </cell>
          <cell r="H3831" t="str">
            <v/>
          </cell>
        </row>
        <row r="3832">
          <cell r="A3832" t="str">
            <v/>
          </cell>
          <cell r="B3832" t="str">
            <v/>
          </cell>
          <cell r="C3832" t="str">
            <v/>
          </cell>
          <cell r="D3832" t="str">
            <v/>
          </cell>
          <cell r="E3832" t="str">
            <v/>
          </cell>
          <cell r="F3832" t="str">
            <v/>
          </cell>
          <cell r="G3832" t="str">
            <v/>
          </cell>
          <cell r="H3832" t="str">
            <v/>
          </cell>
        </row>
        <row r="3833">
          <cell r="A3833" t="str">
            <v/>
          </cell>
          <cell r="B3833" t="str">
            <v/>
          </cell>
          <cell r="C3833" t="str">
            <v/>
          </cell>
          <cell r="D3833" t="str">
            <v/>
          </cell>
          <cell r="E3833" t="str">
            <v/>
          </cell>
          <cell r="F3833" t="str">
            <v/>
          </cell>
          <cell r="G3833" t="str">
            <v/>
          </cell>
          <cell r="H3833" t="str">
            <v/>
          </cell>
        </row>
        <row r="3834">
          <cell r="A3834" t="str">
            <v/>
          </cell>
          <cell r="B3834" t="str">
            <v/>
          </cell>
          <cell r="C3834" t="str">
            <v/>
          </cell>
          <cell r="D3834" t="str">
            <v/>
          </cell>
          <cell r="E3834" t="str">
            <v/>
          </cell>
          <cell r="F3834" t="str">
            <v/>
          </cell>
          <cell r="G3834" t="str">
            <v/>
          </cell>
          <cell r="H3834" t="str">
            <v/>
          </cell>
        </row>
        <row r="3835">
          <cell r="A3835" t="str">
            <v/>
          </cell>
          <cell r="B3835" t="str">
            <v/>
          </cell>
          <cell r="C3835" t="str">
            <v/>
          </cell>
          <cell r="D3835" t="str">
            <v/>
          </cell>
          <cell r="E3835" t="str">
            <v/>
          </cell>
          <cell r="F3835" t="str">
            <v/>
          </cell>
          <cell r="G3835" t="str">
            <v/>
          </cell>
          <cell r="H3835" t="str">
            <v/>
          </cell>
        </row>
        <row r="3836">
          <cell r="A3836" t="str">
            <v/>
          </cell>
          <cell r="B3836" t="str">
            <v/>
          </cell>
          <cell r="C3836" t="str">
            <v/>
          </cell>
          <cell r="D3836" t="str">
            <v/>
          </cell>
          <cell r="E3836" t="str">
            <v/>
          </cell>
          <cell r="F3836" t="str">
            <v/>
          </cell>
          <cell r="G3836" t="str">
            <v/>
          </cell>
          <cell r="H3836" t="str">
            <v/>
          </cell>
        </row>
        <row r="3837">
          <cell r="A3837" t="str">
            <v/>
          </cell>
          <cell r="B3837" t="str">
            <v/>
          </cell>
          <cell r="C3837" t="str">
            <v/>
          </cell>
          <cell r="D3837" t="str">
            <v/>
          </cell>
          <cell r="E3837" t="str">
            <v/>
          </cell>
          <cell r="F3837" t="str">
            <v/>
          </cell>
          <cell r="G3837" t="str">
            <v/>
          </cell>
          <cell r="H3837" t="str">
            <v/>
          </cell>
        </row>
        <row r="3838">
          <cell r="A3838" t="str">
            <v/>
          </cell>
          <cell r="B3838" t="str">
            <v/>
          </cell>
          <cell r="C3838" t="str">
            <v/>
          </cell>
          <cell r="D3838" t="str">
            <v/>
          </cell>
          <cell r="E3838" t="str">
            <v/>
          </cell>
          <cell r="F3838" t="str">
            <v/>
          </cell>
          <cell r="G3838" t="str">
            <v/>
          </cell>
          <cell r="H3838" t="str">
            <v/>
          </cell>
        </row>
        <row r="3839">
          <cell r="A3839" t="str">
            <v/>
          </cell>
          <cell r="B3839" t="str">
            <v/>
          </cell>
          <cell r="C3839" t="str">
            <v/>
          </cell>
          <cell r="D3839" t="str">
            <v/>
          </cell>
          <cell r="E3839" t="str">
            <v/>
          </cell>
          <cell r="F3839" t="str">
            <v/>
          </cell>
          <cell r="G3839" t="str">
            <v/>
          </cell>
          <cell r="H3839" t="str">
            <v/>
          </cell>
        </row>
        <row r="3840">
          <cell r="A3840" t="str">
            <v/>
          </cell>
          <cell r="B3840" t="str">
            <v/>
          </cell>
          <cell r="C3840" t="str">
            <v/>
          </cell>
          <cell r="D3840" t="str">
            <v/>
          </cell>
          <cell r="E3840" t="str">
            <v/>
          </cell>
          <cell r="F3840" t="str">
            <v/>
          </cell>
          <cell r="G3840" t="str">
            <v/>
          </cell>
          <cell r="H3840" t="str">
            <v/>
          </cell>
        </row>
        <row r="3841">
          <cell r="A3841" t="str">
            <v/>
          </cell>
          <cell r="B3841" t="str">
            <v/>
          </cell>
          <cell r="C3841" t="str">
            <v/>
          </cell>
          <cell r="D3841" t="str">
            <v/>
          </cell>
          <cell r="E3841" t="str">
            <v/>
          </cell>
          <cell r="F3841" t="str">
            <v/>
          </cell>
          <cell r="G3841" t="str">
            <v/>
          </cell>
          <cell r="H3841" t="str">
            <v/>
          </cell>
        </row>
        <row r="3842">
          <cell r="A3842" t="str">
            <v/>
          </cell>
          <cell r="B3842" t="str">
            <v/>
          </cell>
          <cell r="C3842" t="str">
            <v/>
          </cell>
          <cell r="D3842" t="str">
            <v/>
          </cell>
          <cell r="E3842" t="str">
            <v/>
          </cell>
          <cell r="F3842" t="str">
            <v/>
          </cell>
          <cell r="G3842" t="str">
            <v/>
          </cell>
          <cell r="H3842" t="str">
            <v/>
          </cell>
        </row>
        <row r="3843">
          <cell r="A3843" t="str">
            <v/>
          </cell>
          <cell r="B3843" t="str">
            <v/>
          </cell>
          <cell r="C3843" t="str">
            <v/>
          </cell>
          <cell r="D3843" t="str">
            <v/>
          </cell>
          <cell r="E3843" t="str">
            <v/>
          </cell>
          <cell r="F3843" t="str">
            <v/>
          </cell>
          <cell r="G3843" t="str">
            <v/>
          </cell>
          <cell r="H3843" t="str">
            <v/>
          </cell>
        </row>
        <row r="3844">
          <cell r="A3844" t="str">
            <v/>
          </cell>
          <cell r="B3844" t="str">
            <v/>
          </cell>
          <cell r="C3844" t="str">
            <v/>
          </cell>
          <cell r="D3844" t="str">
            <v/>
          </cell>
          <cell r="E3844" t="str">
            <v/>
          </cell>
          <cell r="F3844" t="str">
            <v/>
          </cell>
          <cell r="G3844" t="str">
            <v/>
          </cell>
          <cell r="H3844" t="str">
            <v/>
          </cell>
        </row>
        <row r="3845">
          <cell r="A3845" t="str">
            <v/>
          </cell>
          <cell r="B3845" t="str">
            <v/>
          </cell>
          <cell r="C3845" t="str">
            <v/>
          </cell>
          <cell r="D3845" t="str">
            <v/>
          </cell>
          <cell r="E3845" t="str">
            <v/>
          </cell>
          <cell r="F3845" t="str">
            <v/>
          </cell>
          <cell r="G3845" t="str">
            <v/>
          </cell>
          <cell r="H3845" t="str">
            <v/>
          </cell>
        </row>
        <row r="3846">
          <cell r="A3846" t="str">
            <v/>
          </cell>
          <cell r="B3846" t="str">
            <v/>
          </cell>
          <cell r="C3846" t="str">
            <v/>
          </cell>
          <cell r="D3846" t="str">
            <v/>
          </cell>
          <cell r="E3846" t="str">
            <v/>
          </cell>
          <cell r="F3846" t="str">
            <v/>
          </cell>
          <cell r="G3846" t="str">
            <v/>
          </cell>
          <cell r="H3846" t="str">
            <v/>
          </cell>
        </row>
        <row r="3847">
          <cell r="A3847" t="str">
            <v/>
          </cell>
          <cell r="B3847" t="str">
            <v/>
          </cell>
          <cell r="C3847" t="str">
            <v/>
          </cell>
          <cell r="D3847" t="str">
            <v/>
          </cell>
          <cell r="E3847" t="str">
            <v/>
          </cell>
          <cell r="F3847" t="str">
            <v/>
          </cell>
          <cell r="G3847" t="str">
            <v/>
          </cell>
          <cell r="H3847" t="str">
            <v/>
          </cell>
        </row>
        <row r="3848">
          <cell r="A3848" t="str">
            <v/>
          </cell>
          <cell r="B3848" t="str">
            <v/>
          </cell>
          <cell r="C3848" t="str">
            <v/>
          </cell>
          <cell r="D3848" t="str">
            <v/>
          </cell>
          <cell r="E3848" t="str">
            <v/>
          </cell>
          <cell r="F3848" t="str">
            <v/>
          </cell>
          <cell r="G3848" t="str">
            <v/>
          </cell>
          <cell r="H3848" t="str">
            <v/>
          </cell>
        </row>
        <row r="3849">
          <cell r="A3849" t="str">
            <v/>
          </cell>
          <cell r="B3849" t="str">
            <v/>
          </cell>
          <cell r="C3849" t="str">
            <v/>
          </cell>
          <cell r="D3849" t="str">
            <v/>
          </cell>
          <cell r="E3849" t="str">
            <v/>
          </cell>
          <cell r="F3849" t="str">
            <v/>
          </cell>
          <cell r="G3849" t="str">
            <v/>
          </cell>
          <cell r="H3849" t="str">
            <v/>
          </cell>
        </row>
        <row r="3850">
          <cell r="A3850" t="str">
            <v/>
          </cell>
          <cell r="B3850" t="str">
            <v/>
          </cell>
          <cell r="C3850" t="str">
            <v/>
          </cell>
          <cell r="D3850" t="str">
            <v/>
          </cell>
          <cell r="E3850" t="str">
            <v/>
          </cell>
          <cell r="F3850" t="str">
            <v/>
          </cell>
          <cell r="G3850" t="str">
            <v/>
          </cell>
          <cell r="H3850" t="str">
            <v/>
          </cell>
        </row>
        <row r="3851">
          <cell r="A3851" t="str">
            <v/>
          </cell>
          <cell r="B3851" t="str">
            <v/>
          </cell>
          <cell r="C3851" t="str">
            <v/>
          </cell>
          <cell r="D3851" t="str">
            <v/>
          </cell>
          <cell r="E3851" t="str">
            <v/>
          </cell>
          <cell r="F3851" t="str">
            <v/>
          </cell>
          <cell r="G3851" t="str">
            <v/>
          </cell>
          <cell r="H3851" t="str">
            <v/>
          </cell>
        </row>
        <row r="3852">
          <cell r="A3852" t="str">
            <v/>
          </cell>
          <cell r="B3852" t="str">
            <v/>
          </cell>
          <cell r="C3852" t="str">
            <v/>
          </cell>
          <cell r="D3852" t="str">
            <v/>
          </cell>
          <cell r="E3852" t="str">
            <v/>
          </cell>
          <cell r="F3852" t="str">
            <v/>
          </cell>
          <cell r="G3852" t="str">
            <v/>
          </cell>
          <cell r="H3852" t="str">
            <v/>
          </cell>
        </row>
        <row r="3853">
          <cell r="A3853" t="str">
            <v/>
          </cell>
          <cell r="B3853" t="str">
            <v/>
          </cell>
          <cell r="C3853" t="str">
            <v/>
          </cell>
          <cell r="D3853" t="str">
            <v/>
          </cell>
          <cell r="E3853" t="str">
            <v/>
          </cell>
          <cell r="F3853" t="str">
            <v/>
          </cell>
          <cell r="G3853" t="str">
            <v/>
          </cell>
          <cell r="H3853" t="str">
            <v/>
          </cell>
        </row>
        <row r="3854">
          <cell r="A3854" t="str">
            <v/>
          </cell>
          <cell r="B3854" t="str">
            <v/>
          </cell>
          <cell r="C3854" t="str">
            <v/>
          </cell>
          <cell r="D3854" t="str">
            <v/>
          </cell>
          <cell r="E3854" t="str">
            <v/>
          </cell>
          <cell r="F3854" t="str">
            <v/>
          </cell>
          <cell r="G3854" t="str">
            <v/>
          </cell>
          <cell r="H3854" t="str">
            <v/>
          </cell>
        </row>
        <row r="3855">
          <cell r="A3855" t="str">
            <v/>
          </cell>
          <cell r="B3855" t="str">
            <v/>
          </cell>
          <cell r="C3855" t="str">
            <v/>
          </cell>
          <cell r="D3855" t="str">
            <v/>
          </cell>
          <cell r="E3855" t="str">
            <v/>
          </cell>
          <cell r="F3855" t="str">
            <v/>
          </cell>
          <cell r="G3855" t="str">
            <v/>
          </cell>
          <cell r="H3855" t="str">
            <v/>
          </cell>
        </row>
        <row r="3856">
          <cell r="A3856" t="str">
            <v/>
          </cell>
          <cell r="B3856" t="str">
            <v/>
          </cell>
          <cell r="C3856" t="str">
            <v/>
          </cell>
          <cell r="D3856" t="str">
            <v/>
          </cell>
          <cell r="E3856" t="str">
            <v/>
          </cell>
          <cell r="F3856" t="str">
            <v/>
          </cell>
          <cell r="G3856" t="str">
            <v/>
          </cell>
          <cell r="H3856" t="str">
            <v/>
          </cell>
        </row>
        <row r="3857">
          <cell r="A3857" t="str">
            <v/>
          </cell>
          <cell r="B3857" t="str">
            <v/>
          </cell>
          <cell r="C3857" t="str">
            <v/>
          </cell>
          <cell r="D3857" t="str">
            <v/>
          </cell>
          <cell r="E3857" t="str">
            <v/>
          </cell>
          <cell r="F3857" t="str">
            <v/>
          </cell>
          <cell r="G3857" t="str">
            <v/>
          </cell>
          <cell r="H3857" t="str">
            <v/>
          </cell>
        </row>
        <row r="3858">
          <cell r="A3858" t="str">
            <v/>
          </cell>
          <cell r="B3858" t="str">
            <v/>
          </cell>
          <cell r="C3858" t="str">
            <v/>
          </cell>
          <cell r="D3858" t="str">
            <v/>
          </cell>
          <cell r="E3858" t="str">
            <v/>
          </cell>
          <cell r="F3858" t="str">
            <v/>
          </cell>
          <cell r="G3858" t="str">
            <v/>
          </cell>
          <cell r="H3858" t="str">
            <v/>
          </cell>
        </row>
        <row r="3859">
          <cell r="A3859" t="str">
            <v/>
          </cell>
          <cell r="B3859" t="str">
            <v/>
          </cell>
          <cell r="C3859" t="str">
            <v/>
          </cell>
          <cell r="D3859" t="str">
            <v/>
          </cell>
          <cell r="E3859" t="str">
            <v/>
          </cell>
          <cell r="F3859" t="str">
            <v/>
          </cell>
          <cell r="G3859" t="str">
            <v/>
          </cell>
          <cell r="H3859" t="str">
            <v/>
          </cell>
        </row>
        <row r="3860">
          <cell r="A3860" t="str">
            <v/>
          </cell>
          <cell r="B3860" t="str">
            <v/>
          </cell>
          <cell r="C3860" t="str">
            <v/>
          </cell>
          <cell r="D3860" t="str">
            <v/>
          </cell>
          <cell r="E3860" t="str">
            <v/>
          </cell>
          <cell r="F3860" t="str">
            <v/>
          </cell>
          <cell r="G3860" t="str">
            <v/>
          </cell>
          <cell r="H3860" t="str">
            <v/>
          </cell>
        </row>
        <row r="3861">
          <cell r="A3861" t="str">
            <v/>
          </cell>
          <cell r="B3861" t="str">
            <v/>
          </cell>
          <cell r="C3861" t="str">
            <v/>
          </cell>
          <cell r="D3861" t="str">
            <v/>
          </cell>
          <cell r="E3861" t="str">
            <v/>
          </cell>
          <cell r="F3861" t="str">
            <v/>
          </cell>
          <cell r="G3861" t="str">
            <v/>
          </cell>
          <cell r="H3861" t="str">
            <v/>
          </cell>
        </row>
        <row r="3862">
          <cell r="A3862" t="str">
            <v/>
          </cell>
          <cell r="B3862" t="str">
            <v/>
          </cell>
          <cell r="C3862" t="str">
            <v/>
          </cell>
          <cell r="D3862" t="str">
            <v/>
          </cell>
          <cell r="E3862" t="str">
            <v/>
          </cell>
          <cell r="F3862" t="str">
            <v/>
          </cell>
          <cell r="G3862" t="str">
            <v/>
          </cell>
          <cell r="H3862" t="str">
            <v/>
          </cell>
        </row>
        <row r="3863">
          <cell r="A3863" t="str">
            <v/>
          </cell>
          <cell r="B3863" t="str">
            <v/>
          </cell>
          <cell r="C3863" t="str">
            <v/>
          </cell>
          <cell r="D3863" t="str">
            <v/>
          </cell>
          <cell r="E3863" t="str">
            <v/>
          </cell>
          <cell r="F3863" t="str">
            <v/>
          </cell>
          <cell r="G3863" t="str">
            <v/>
          </cell>
          <cell r="H3863" t="str">
            <v/>
          </cell>
        </row>
        <row r="3864">
          <cell r="A3864" t="str">
            <v/>
          </cell>
          <cell r="B3864" t="str">
            <v/>
          </cell>
          <cell r="C3864" t="str">
            <v/>
          </cell>
          <cell r="D3864" t="str">
            <v/>
          </cell>
          <cell r="E3864" t="str">
            <v/>
          </cell>
          <cell r="F3864" t="str">
            <v/>
          </cell>
          <cell r="G3864" t="str">
            <v/>
          </cell>
          <cell r="H3864" t="str">
            <v/>
          </cell>
        </row>
        <row r="3865">
          <cell r="A3865" t="str">
            <v/>
          </cell>
          <cell r="B3865" t="str">
            <v/>
          </cell>
          <cell r="C3865" t="str">
            <v/>
          </cell>
          <cell r="D3865" t="str">
            <v/>
          </cell>
          <cell r="E3865" t="str">
            <v/>
          </cell>
          <cell r="F3865" t="str">
            <v/>
          </cell>
          <cell r="G3865" t="str">
            <v/>
          </cell>
          <cell r="H3865" t="str">
            <v/>
          </cell>
        </row>
        <row r="3866">
          <cell r="A3866" t="str">
            <v/>
          </cell>
          <cell r="B3866" t="str">
            <v/>
          </cell>
          <cell r="C3866" t="str">
            <v/>
          </cell>
          <cell r="D3866" t="str">
            <v/>
          </cell>
          <cell r="E3866" t="str">
            <v/>
          </cell>
          <cell r="F3866" t="str">
            <v/>
          </cell>
          <cell r="G3866" t="str">
            <v/>
          </cell>
          <cell r="H3866" t="str">
            <v/>
          </cell>
        </row>
        <row r="3867">
          <cell r="A3867" t="str">
            <v/>
          </cell>
          <cell r="B3867" t="str">
            <v/>
          </cell>
          <cell r="C3867" t="str">
            <v/>
          </cell>
          <cell r="D3867" t="str">
            <v/>
          </cell>
          <cell r="E3867" t="str">
            <v/>
          </cell>
          <cell r="F3867" t="str">
            <v/>
          </cell>
          <cell r="G3867" t="str">
            <v/>
          </cell>
          <cell r="H3867" t="str">
            <v/>
          </cell>
        </row>
        <row r="3868">
          <cell r="A3868" t="str">
            <v/>
          </cell>
          <cell r="B3868" t="str">
            <v/>
          </cell>
          <cell r="C3868" t="str">
            <v/>
          </cell>
          <cell r="D3868" t="str">
            <v/>
          </cell>
          <cell r="E3868" t="str">
            <v/>
          </cell>
          <cell r="F3868" t="str">
            <v/>
          </cell>
          <cell r="G3868" t="str">
            <v/>
          </cell>
          <cell r="H3868" t="str">
            <v/>
          </cell>
        </row>
        <row r="3869">
          <cell r="A3869" t="str">
            <v/>
          </cell>
          <cell r="B3869" t="str">
            <v/>
          </cell>
          <cell r="C3869" t="str">
            <v/>
          </cell>
          <cell r="D3869" t="str">
            <v/>
          </cell>
          <cell r="E3869" t="str">
            <v/>
          </cell>
          <cell r="F3869" t="str">
            <v/>
          </cell>
          <cell r="G3869" t="str">
            <v/>
          </cell>
          <cell r="H3869" t="str">
            <v/>
          </cell>
        </row>
        <row r="3870">
          <cell r="A3870" t="str">
            <v/>
          </cell>
          <cell r="B3870" t="str">
            <v/>
          </cell>
          <cell r="C3870" t="str">
            <v/>
          </cell>
          <cell r="D3870" t="str">
            <v/>
          </cell>
          <cell r="E3870" t="str">
            <v/>
          </cell>
          <cell r="F3870" t="str">
            <v/>
          </cell>
          <cell r="G3870" t="str">
            <v/>
          </cell>
          <cell r="H3870" t="str">
            <v/>
          </cell>
        </row>
        <row r="3871">
          <cell r="A3871" t="str">
            <v/>
          </cell>
          <cell r="B3871" t="str">
            <v/>
          </cell>
          <cell r="C3871" t="str">
            <v/>
          </cell>
          <cell r="D3871" t="str">
            <v/>
          </cell>
          <cell r="E3871" t="str">
            <v/>
          </cell>
          <cell r="F3871" t="str">
            <v/>
          </cell>
          <cell r="G3871" t="str">
            <v/>
          </cell>
          <cell r="H3871" t="str">
            <v/>
          </cell>
        </row>
        <row r="3872">
          <cell r="A3872" t="str">
            <v/>
          </cell>
          <cell r="B3872" t="str">
            <v/>
          </cell>
          <cell r="C3872" t="str">
            <v/>
          </cell>
          <cell r="D3872" t="str">
            <v/>
          </cell>
          <cell r="E3872" t="str">
            <v/>
          </cell>
          <cell r="F3872" t="str">
            <v/>
          </cell>
          <cell r="G3872" t="str">
            <v/>
          </cell>
          <cell r="H3872" t="str">
            <v/>
          </cell>
        </row>
        <row r="3873">
          <cell r="A3873" t="str">
            <v/>
          </cell>
          <cell r="B3873" t="str">
            <v/>
          </cell>
          <cell r="C3873" t="str">
            <v/>
          </cell>
          <cell r="D3873" t="str">
            <v/>
          </cell>
          <cell r="E3873" t="str">
            <v/>
          </cell>
          <cell r="F3873" t="str">
            <v/>
          </cell>
          <cell r="G3873" t="str">
            <v/>
          </cell>
          <cell r="H3873" t="str">
            <v/>
          </cell>
        </row>
        <row r="3874">
          <cell r="A3874" t="str">
            <v/>
          </cell>
          <cell r="B3874" t="str">
            <v/>
          </cell>
          <cell r="C3874" t="str">
            <v/>
          </cell>
          <cell r="D3874" t="str">
            <v/>
          </cell>
          <cell r="E3874" t="str">
            <v/>
          </cell>
          <cell r="F3874" t="str">
            <v/>
          </cell>
          <cell r="G3874" t="str">
            <v/>
          </cell>
          <cell r="H3874" t="str">
            <v/>
          </cell>
        </row>
        <row r="3875">
          <cell r="A3875" t="str">
            <v/>
          </cell>
          <cell r="B3875" t="str">
            <v/>
          </cell>
          <cell r="C3875" t="str">
            <v/>
          </cell>
          <cell r="D3875" t="str">
            <v/>
          </cell>
          <cell r="E3875" t="str">
            <v/>
          </cell>
          <cell r="F3875" t="str">
            <v/>
          </cell>
          <cell r="G3875" t="str">
            <v/>
          </cell>
          <cell r="H3875" t="str">
            <v/>
          </cell>
        </row>
        <row r="3876">
          <cell r="A3876" t="str">
            <v/>
          </cell>
          <cell r="B3876" t="str">
            <v/>
          </cell>
          <cell r="C3876" t="str">
            <v/>
          </cell>
          <cell r="D3876" t="str">
            <v/>
          </cell>
          <cell r="E3876" t="str">
            <v/>
          </cell>
          <cell r="F3876" t="str">
            <v/>
          </cell>
          <cell r="G3876" t="str">
            <v/>
          </cell>
          <cell r="H3876" t="str">
            <v/>
          </cell>
        </row>
        <row r="3877">
          <cell r="A3877" t="str">
            <v/>
          </cell>
          <cell r="B3877" t="str">
            <v/>
          </cell>
          <cell r="C3877" t="str">
            <v/>
          </cell>
          <cell r="D3877" t="str">
            <v/>
          </cell>
          <cell r="E3877" t="str">
            <v/>
          </cell>
          <cell r="F3877" t="str">
            <v/>
          </cell>
          <cell r="G3877" t="str">
            <v/>
          </cell>
          <cell r="H3877" t="str">
            <v/>
          </cell>
        </row>
        <row r="3878">
          <cell r="A3878" t="str">
            <v/>
          </cell>
          <cell r="B3878" t="str">
            <v/>
          </cell>
          <cell r="C3878" t="str">
            <v/>
          </cell>
          <cell r="D3878" t="str">
            <v/>
          </cell>
          <cell r="E3878" t="str">
            <v/>
          </cell>
          <cell r="F3878" t="str">
            <v/>
          </cell>
          <cell r="G3878" t="str">
            <v/>
          </cell>
          <cell r="H3878" t="str">
            <v/>
          </cell>
        </row>
        <row r="3879">
          <cell r="A3879" t="str">
            <v/>
          </cell>
          <cell r="B3879" t="str">
            <v/>
          </cell>
          <cell r="C3879" t="str">
            <v/>
          </cell>
          <cell r="D3879" t="str">
            <v/>
          </cell>
          <cell r="E3879" t="str">
            <v/>
          </cell>
          <cell r="F3879" t="str">
            <v/>
          </cell>
          <cell r="G3879" t="str">
            <v/>
          </cell>
          <cell r="H3879" t="str">
            <v/>
          </cell>
        </row>
        <row r="3880">
          <cell r="A3880" t="str">
            <v/>
          </cell>
          <cell r="B3880" t="str">
            <v/>
          </cell>
          <cell r="C3880" t="str">
            <v/>
          </cell>
          <cell r="D3880" t="str">
            <v/>
          </cell>
          <cell r="E3880" t="str">
            <v/>
          </cell>
          <cell r="F3880" t="str">
            <v/>
          </cell>
          <cell r="G3880" t="str">
            <v/>
          </cell>
          <cell r="H3880" t="str">
            <v/>
          </cell>
        </row>
        <row r="3881">
          <cell r="A3881" t="str">
            <v/>
          </cell>
          <cell r="B3881" t="str">
            <v/>
          </cell>
          <cell r="C3881" t="str">
            <v/>
          </cell>
          <cell r="D3881" t="str">
            <v/>
          </cell>
          <cell r="E3881" t="str">
            <v/>
          </cell>
          <cell r="F3881" t="str">
            <v/>
          </cell>
          <cell r="G3881" t="str">
            <v/>
          </cell>
          <cell r="H3881" t="str">
            <v/>
          </cell>
        </row>
        <row r="3882">
          <cell r="A3882" t="str">
            <v/>
          </cell>
          <cell r="B3882" t="str">
            <v/>
          </cell>
          <cell r="C3882" t="str">
            <v/>
          </cell>
          <cell r="D3882" t="str">
            <v/>
          </cell>
          <cell r="E3882" t="str">
            <v/>
          </cell>
          <cell r="F3882" t="str">
            <v/>
          </cell>
          <cell r="G3882" t="str">
            <v/>
          </cell>
          <cell r="H3882" t="str">
            <v/>
          </cell>
        </row>
        <row r="3883">
          <cell r="A3883" t="str">
            <v/>
          </cell>
          <cell r="B3883" t="str">
            <v/>
          </cell>
          <cell r="C3883" t="str">
            <v/>
          </cell>
          <cell r="D3883" t="str">
            <v/>
          </cell>
          <cell r="E3883" t="str">
            <v/>
          </cell>
          <cell r="F3883" t="str">
            <v/>
          </cell>
          <cell r="G3883" t="str">
            <v/>
          </cell>
          <cell r="H3883" t="str">
            <v/>
          </cell>
        </row>
        <row r="3884">
          <cell r="A3884" t="str">
            <v/>
          </cell>
          <cell r="B3884" t="str">
            <v/>
          </cell>
          <cell r="C3884" t="str">
            <v/>
          </cell>
          <cell r="D3884" t="str">
            <v/>
          </cell>
          <cell r="E3884" t="str">
            <v/>
          </cell>
          <cell r="F3884" t="str">
            <v/>
          </cell>
          <cell r="G3884" t="str">
            <v/>
          </cell>
          <cell r="H3884" t="str">
            <v/>
          </cell>
        </row>
        <row r="3885">
          <cell r="A3885" t="str">
            <v/>
          </cell>
          <cell r="B3885" t="str">
            <v/>
          </cell>
          <cell r="C3885" t="str">
            <v/>
          </cell>
          <cell r="D3885" t="str">
            <v/>
          </cell>
          <cell r="E3885" t="str">
            <v/>
          </cell>
          <cell r="F3885" t="str">
            <v/>
          </cell>
          <cell r="G3885" t="str">
            <v/>
          </cell>
          <cell r="H3885" t="str">
            <v/>
          </cell>
        </row>
        <row r="3886">
          <cell r="A3886" t="str">
            <v/>
          </cell>
          <cell r="B3886" t="str">
            <v/>
          </cell>
          <cell r="C3886" t="str">
            <v/>
          </cell>
          <cell r="D3886" t="str">
            <v/>
          </cell>
          <cell r="E3886" t="str">
            <v/>
          </cell>
          <cell r="F3886" t="str">
            <v/>
          </cell>
          <cell r="G3886" t="str">
            <v/>
          </cell>
          <cell r="H3886" t="str">
            <v/>
          </cell>
        </row>
        <row r="3887">
          <cell r="A3887" t="str">
            <v/>
          </cell>
          <cell r="B3887" t="str">
            <v/>
          </cell>
          <cell r="C3887" t="str">
            <v/>
          </cell>
          <cell r="D3887" t="str">
            <v/>
          </cell>
          <cell r="E3887" t="str">
            <v/>
          </cell>
          <cell r="F3887" t="str">
            <v/>
          </cell>
          <cell r="G3887" t="str">
            <v/>
          </cell>
          <cell r="H3887" t="str">
            <v/>
          </cell>
        </row>
        <row r="3888">
          <cell r="A3888" t="str">
            <v/>
          </cell>
          <cell r="B3888" t="str">
            <v/>
          </cell>
          <cell r="C3888" t="str">
            <v/>
          </cell>
          <cell r="D3888" t="str">
            <v/>
          </cell>
          <cell r="E3888" t="str">
            <v/>
          </cell>
          <cell r="F3888" t="str">
            <v/>
          </cell>
          <cell r="G3888" t="str">
            <v/>
          </cell>
          <cell r="H3888" t="str">
            <v/>
          </cell>
        </row>
        <row r="3889">
          <cell r="A3889" t="str">
            <v/>
          </cell>
          <cell r="B3889" t="str">
            <v/>
          </cell>
          <cell r="C3889" t="str">
            <v/>
          </cell>
          <cell r="D3889" t="str">
            <v/>
          </cell>
          <cell r="E3889" t="str">
            <v/>
          </cell>
          <cell r="F3889" t="str">
            <v/>
          </cell>
          <cell r="G3889" t="str">
            <v/>
          </cell>
          <cell r="H3889" t="str">
            <v/>
          </cell>
        </row>
        <row r="3890">
          <cell r="A3890" t="str">
            <v/>
          </cell>
          <cell r="B3890" t="str">
            <v/>
          </cell>
          <cell r="C3890" t="str">
            <v/>
          </cell>
          <cell r="D3890" t="str">
            <v/>
          </cell>
          <cell r="E3890" t="str">
            <v/>
          </cell>
          <cell r="F3890" t="str">
            <v/>
          </cell>
          <cell r="G3890" t="str">
            <v/>
          </cell>
          <cell r="H3890" t="str">
            <v/>
          </cell>
        </row>
        <row r="3891">
          <cell r="A3891" t="str">
            <v/>
          </cell>
          <cell r="B3891" t="str">
            <v/>
          </cell>
          <cell r="C3891" t="str">
            <v/>
          </cell>
          <cell r="D3891" t="str">
            <v/>
          </cell>
          <cell r="E3891" t="str">
            <v/>
          </cell>
          <cell r="F3891" t="str">
            <v/>
          </cell>
          <cell r="G3891" t="str">
            <v/>
          </cell>
          <cell r="H3891" t="str">
            <v/>
          </cell>
        </row>
        <row r="3892">
          <cell r="A3892" t="str">
            <v/>
          </cell>
          <cell r="B3892" t="str">
            <v/>
          </cell>
          <cell r="C3892" t="str">
            <v/>
          </cell>
          <cell r="D3892" t="str">
            <v/>
          </cell>
          <cell r="E3892" t="str">
            <v/>
          </cell>
          <cell r="F3892" t="str">
            <v/>
          </cell>
          <cell r="G3892" t="str">
            <v/>
          </cell>
          <cell r="H3892" t="str">
            <v/>
          </cell>
        </row>
        <row r="3893">
          <cell r="A3893" t="str">
            <v/>
          </cell>
          <cell r="B3893" t="str">
            <v/>
          </cell>
          <cell r="C3893" t="str">
            <v/>
          </cell>
          <cell r="D3893" t="str">
            <v/>
          </cell>
          <cell r="E3893" t="str">
            <v/>
          </cell>
          <cell r="F3893" t="str">
            <v/>
          </cell>
          <cell r="G3893" t="str">
            <v/>
          </cell>
          <cell r="H3893" t="str">
            <v/>
          </cell>
        </row>
        <row r="3894">
          <cell r="A3894" t="str">
            <v/>
          </cell>
          <cell r="B3894" t="str">
            <v/>
          </cell>
          <cell r="C3894" t="str">
            <v/>
          </cell>
          <cell r="D3894" t="str">
            <v/>
          </cell>
          <cell r="E3894" t="str">
            <v/>
          </cell>
          <cell r="F3894" t="str">
            <v/>
          </cell>
          <cell r="G3894" t="str">
            <v/>
          </cell>
          <cell r="H3894" t="str">
            <v/>
          </cell>
        </row>
        <row r="3895">
          <cell r="A3895" t="str">
            <v/>
          </cell>
          <cell r="B3895" t="str">
            <v/>
          </cell>
          <cell r="C3895" t="str">
            <v/>
          </cell>
          <cell r="D3895" t="str">
            <v/>
          </cell>
          <cell r="E3895" t="str">
            <v/>
          </cell>
          <cell r="F3895" t="str">
            <v/>
          </cell>
          <cell r="G3895" t="str">
            <v/>
          </cell>
          <cell r="H3895" t="str">
            <v/>
          </cell>
        </row>
        <row r="3896">
          <cell r="A3896" t="str">
            <v/>
          </cell>
          <cell r="B3896" t="str">
            <v/>
          </cell>
          <cell r="C3896" t="str">
            <v/>
          </cell>
          <cell r="D3896" t="str">
            <v/>
          </cell>
          <cell r="E3896" t="str">
            <v/>
          </cell>
          <cell r="F3896" t="str">
            <v/>
          </cell>
          <cell r="G3896" t="str">
            <v/>
          </cell>
          <cell r="H3896" t="str">
            <v/>
          </cell>
        </row>
        <row r="3897">
          <cell r="A3897" t="str">
            <v/>
          </cell>
          <cell r="B3897" t="str">
            <v/>
          </cell>
          <cell r="C3897" t="str">
            <v/>
          </cell>
          <cell r="D3897" t="str">
            <v/>
          </cell>
          <cell r="E3897" t="str">
            <v/>
          </cell>
          <cell r="F3897" t="str">
            <v/>
          </cell>
          <cell r="G3897" t="str">
            <v/>
          </cell>
          <cell r="H3897" t="str">
            <v/>
          </cell>
        </row>
        <row r="3898">
          <cell r="A3898" t="str">
            <v/>
          </cell>
          <cell r="B3898" t="str">
            <v/>
          </cell>
          <cell r="C3898" t="str">
            <v/>
          </cell>
          <cell r="D3898" t="str">
            <v/>
          </cell>
          <cell r="E3898" t="str">
            <v/>
          </cell>
          <cell r="F3898" t="str">
            <v/>
          </cell>
          <cell r="G3898" t="str">
            <v/>
          </cell>
          <cell r="H3898" t="str">
            <v/>
          </cell>
        </row>
        <row r="3899">
          <cell r="A3899" t="str">
            <v/>
          </cell>
          <cell r="B3899" t="str">
            <v/>
          </cell>
          <cell r="C3899" t="str">
            <v/>
          </cell>
          <cell r="D3899" t="str">
            <v/>
          </cell>
          <cell r="E3899" t="str">
            <v/>
          </cell>
          <cell r="F3899" t="str">
            <v/>
          </cell>
          <cell r="G3899" t="str">
            <v/>
          </cell>
          <cell r="H3899" t="str">
            <v/>
          </cell>
        </row>
        <row r="3900">
          <cell r="A3900" t="str">
            <v/>
          </cell>
          <cell r="B3900" t="str">
            <v/>
          </cell>
          <cell r="C3900" t="str">
            <v/>
          </cell>
          <cell r="D3900" t="str">
            <v/>
          </cell>
          <cell r="E3900" t="str">
            <v/>
          </cell>
          <cell r="F3900" t="str">
            <v/>
          </cell>
          <cell r="G3900" t="str">
            <v/>
          </cell>
          <cell r="H3900" t="str">
            <v/>
          </cell>
        </row>
        <row r="3901">
          <cell r="A3901" t="str">
            <v/>
          </cell>
          <cell r="B3901" t="str">
            <v/>
          </cell>
          <cell r="C3901" t="str">
            <v/>
          </cell>
          <cell r="D3901" t="str">
            <v/>
          </cell>
          <cell r="E3901" t="str">
            <v/>
          </cell>
          <cell r="F3901" t="str">
            <v/>
          </cell>
          <cell r="G3901" t="str">
            <v/>
          </cell>
          <cell r="H3901" t="str">
            <v/>
          </cell>
        </row>
        <row r="3902">
          <cell r="A3902" t="str">
            <v/>
          </cell>
          <cell r="B3902" t="str">
            <v/>
          </cell>
          <cell r="C3902" t="str">
            <v/>
          </cell>
          <cell r="D3902" t="str">
            <v/>
          </cell>
          <cell r="E3902" t="str">
            <v/>
          </cell>
          <cell r="F3902" t="str">
            <v/>
          </cell>
          <cell r="G3902" t="str">
            <v/>
          </cell>
          <cell r="H3902" t="str">
            <v/>
          </cell>
        </row>
        <row r="3903">
          <cell r="A3903" t="str">
            <v/>
          </cell>
          <cell r="B3903" t="str">
            <v/>
          </cell>
          <cell r="C3903" t="str">
            <v/>
          </cell>
          <cell r="D3903" t="str">
            <v/>
          </cell>
          <cell r="E3903" t="str">
            <v/>
          </cell>
          <cell r="F3903" t="str">
            <v/>
          </cell>
          <cell r="G3903" t="str">
            <v/>
          </cell>
          <cell r="H3903" t="str">
            <v/>
          </cell>
        </row>
        <row r="3904">
          <cell r="A3904" t="str">
            <v/>
          </cell>
          <cell r="B3904" t="str">
            <v/>
          </cell>
          <cell r="C3904" t="str">
            <v/>
          </cell>
          <cell r="D3904" t="str">
            <v/>
          </cell>
          <cell r="E3904" t="str">
            <v/>
          </cell>
          <cell r="F3904" t="str">
            <v/>
          </cell>
          <cell r="G3904" t="str">
            <v/>
          </cell>
          <cell r="H3904" t="str">
            <v/>
          </cell>
        </row>
        <row r="3905">
          <cell r="A3905" t="str">
            <v/>
          </cell>
          <cell r="B3905" t="str">
            <v/>
          </cell>
          <cell r="C3905" t="str">
            <v/>
          </cell>
          <cell r="D3905" t="str">
            <v/>
          </cell>
          <cell r="E3905" t="str">
            <v/>
          </cell>
          <cell r="F3905" t="str">
            <v/>
          </cell>
          <cell r="G3905" t="str">
            <v/>
          </cell>
          <cell r="H3905" t="str">
            <v/>
          </cell>
        </row>
        <row r="3906">
          <cell r="A3906" t="str">
            <v/>
          </cell>
          <cell r="B3906" t="str">
            <v/>
          </cell>
          <cell r="C3906" t="str">
            <v/>
          </cell>
          <cell r="D3906" t="str">
            <v/>
          </cell>
          <cell r="E3906" t="str">
            <v/>
          </cell>
          <cell r="F3906" t="str">
            <v/>
          </cell>
          <cell r="G3906" t="str">
            <v/>
          </cell>
          <cell r="H3906" t="str">
            <v/>
          </cell>
        </row>
        <row r="3907">
          <cell r="A3907" t="str">
            <v/>
          </cell>
          <cell r="B3907" t="str">
            <v/>
          </cell>
          <cell r="C3907" t="str">
            <v/>
          </cell>
          <cell r="D3907" t="str">
            <v/>
          </cell>
          <cell r="E3907" t="str">
            <v/>
          </cell>
          <cell r="F3907" t="str">
            <v/>
          </cell>
          <cell r="G3907" t="str">
            <v/>
          </cell>
          <cell r="H3907" t="str">
            <v/>
          </cell>
        </row>
        <row r="3908">
          <cell r="A3908" t="str">
            <v/>
          </cell>
          <cell r="B3908" t="str">
            <v/>
          </cell>
          <cell r="C3908" t="str">
            <v/>
          </cell>
          <cell r="D3908" t="str">
            <v/>
          </cell>
          <cell r="E3908" t="str">
            <v/>
          </cell>
          <cell r="F3908" t="str">
            <v/>
          </cell>
          <cell r="G3908" t="str">
            <v/>
          </cell>
          <cell r="H3908" t="str">
            <v/>
          </cell>
        </row>
        <row r="3909">
          <cell r="A3909" t="str">
            <v/>
          </cell>
          <cell r="B3909" t="str">
            <v/>
          </cell>
          <cell r="C3909" t="str">
            <v/>
          </cell>
          <cell r="D3909" t="str">
            <v/>
          </cell>
          <cell r="E3909" t="str">
            <v/>
          </cell>
          <cell r="F3909" t="str">
            <v/>
          </cell>
          <cell r="G3909" t="str">
            <v/>
          </cell>
          <cell r="H3909" t="str">
            <v/>
          </cell>
        </row>
        <row r="3910">
          <cell r="A3910" t="str">
            <v/>
          </cell>
          <cell r="B3910" t="str">
            <v/>
          </cell>
          <cell r="C3910" t="str">
            <v/>
          </cell>
          <cell r="D3910" t="str">
            <v/>
          </cell>
          <cell r="E3910" t="str">
            <v/>
          </cell>
          <cell r="F3910" t="str">
            <v/>
          </cell>
          <cell r="G3910" t="str">
            <v/>
          </cell>
          <cell r="H3910" t="str">
            <v/>
          </cell>
        </row>
        <row r="3911">
          <cell r="A3911" t="str">
            <v/>
          </cell>
          <cell r="B3911" t="str">
            <v/>
          </cell>
          <cell r="C3911" t="str">
            <v/>
          </cell>
          <cell r="D3911" t="str">
            <v/>
          </cell>
          <cell r="E3911" t="str">
            <v/>
          </cell>
          <cell r="F3911" t="str">
            <v/>
          </cell>
          <cell r="G3911" t="str">
            <v/>
          </cell>
          <cell r="H3911" t="str">
            <v/>
          </cell>
        </row>
        <row r="3912">
          <cell r="A3912" t="str">
            <v/>
          </cell>
          <cell r="B3912" t="str">
            <v/>
          </cell>
          <cell r="C3912" t="str">
            <v/>
          </cell>
          <cell r="D3912" t="str">
            <v/>
          </cell>
          <cell r="E3912" t="str">
            <v/>
          </cell>
          <cell r="F3912" t="str">
            <v/>
          </cell>
          <cell r="G3912" t="str">
            <v/>
          </cell>
          <cell r="H3912" t="str">
            <v/>
          </cell>
        </row>
        <row r="3913">
          <cell r="A3913" t="str">
            <v/>
          </cell>
          <cell r="B3913" t="str">
            <v/>
          </cell>
          <cell r="C3913" t="str">
            <v/>
          </cell>
          <cell r="D3913" t="str">
            <v/>
          </cell>
          <cell r="E3913" t="str">
            <v/>
          </cell>
          <cell r="F3913" t="str">
            <v/>
          </cell>
          <cell r="G3913" t="str">
            <v/>
          </cell>
          <cell r="H3913" t="str">
            <v/>
          </cell>
        </row>
        <row r="3914">
          <cell r="A3914" t="str">
            <v/>
          </cell>
          <cell r="B3914" t="str">
            <v/>
          </cell>
          <cell r="C3914" t="str">
            <v/>
          </cell>
          <cell r="D3914" t="str">
            <v/>
          </cell>
          <cell r="E3914" t="str">
            <v/>
          </cell>
          <cell r="F3914" t="str">
            <v/>
          </cell>
          <cell r="G3914" t="str">
            <v/>
          </cell>
          <cell r="H3914" t="str">
            <v/>
          </cell>
        </row>
        <row r="3915">
          <cell r="A3915" t="str">
            <v/>
          </cell>
          <cell r="B3915" t="str">
            <v/>
          </cell>
          <cell r="C3915" t="str">
            <v/>
          </cell>
          <cell r="D3915" t="str">
            <v/>
          </cell>
          <cell r="E3915" t="str">
            <v/>
          </cell>
          <cell r="F3915" t="str">
            <v/>
          </cell>
          <cell r="G3915" t="str">
            <v/>
          </cell>
          <cell r="H3915" t="str">
            <v/>
          </cell>
        </row>
        <row r="3916">
          <cell r="A3916" t="str">
            <v/>
          </cell>
          <cell r="B3916" t="str">
            <v/>
          </cell>
          <cell r="C3916" t="str">
            <v/>
          </cell>
          <cell r="D3916" t="str">
            <v/>
          </cell>
          <cell r="E3916" t="str">
            <v/>
          </cell>
          <cell r="F3916" t="str">
            <v/>
          </cell>
          <cell r="G3916" t="str">
            <v/>
          </cell>
          <cell r="H3916" t="str">
            <v/>
          </cell>
        </row>
        <row r="3917">
          <cell r="A3917" t="str">
            <v/>
          </cell>
          <cell r="B3917" t="str">
            <v/>
          </cell>
          <cell r="C3917" t="str">
            <v/>
          </cell>
          <cell r="D3917" t="str">
            <v/>
          </cell>
          <cell r="E3917" t="str">
            <v/>
          </cell>
          <cell r="F3917" t="str">
            <v/>
          </cell>
          <cell r="G3917" t="str">
            <v/>
          </cell>
          <cell r="H3917" t="str">
            <v/>
          </cell>
        </row>
        <row r="3918">
          <cell r="A3918" t="str">
            <v/>
          </cell>
          <cell r="B3918" t="str">
            <v/>
          </cell>
          <cell r="C3918" t="str">
            <v/>
          </cell>
          <cell r="D3918" t="str">
            <v/>
          </cell>
          <cell r="E3918" t="str">
            <v/>
          </cell>
          <cell r="F3918" t="str">
            <v/>
          </cell>
          <cell r="G3918" t="str">
            <v/>
          </cell>
          <cell r="H3918" t="str">
            <v/>
          </cell>
        </row>
        <row r="3919">
          <cell r="A3919" t="str">
            <v/>
          </cell>
          <cell r="B3919" t="str">
            <v/>
          </cell>
          <cell r="C3919" t="str">
            <v/>
          </cell>
          <cell r="D3919" t="str">
            <v/>
          </cell>
          <cell r="E3919" t="str">
            <v/>
          </cell>
          <cell r="F3919" t="str">
            <v/>
          </cell>
          <cell r="G3919" t="str">
            <v/>
          </cell>
          <cell r="H3919" t="str">
            <v/>
          </cell>
        </row>
        <row r="3920">
          <cell r="A3920" t="str">
            <v/>
          </cell>
          <cell r="B3920" t="str">
            <v/>
          </cell>
          <cell r="C3920" t="str">
            <v/>
          </cell>
          <cell r="D3920" t="str">
            <v/>
          </cell>
          <cell r="E3920" t="str">
            <v/>
          </cell>
          <cell r="F3920" t="str">
            <v/>
          </cell>
          <cell r="G3920" t="str">
            <v/>
          </cell>
          <cell r="H3920" t="str">
            <v/>
          </cell>
        </row>
        <row r="3921">
          <cell r="A3921" t="str">
            <v/>
          </cell>
          <cell r="B3921" t="str">
            <v/>
          </cell>
          <cell r="C3921" t="str">
            <v/>
          </cell>
          <cell r="D3921" t="str">
            <v/>
          </cell>
          <cell r="E3921" t="str">
            <v/>
          </cell>
          <cell r="F3921" t="str">
            <v/>
          </cell>
          <cell r="G3921" t="str">
            <v/>
          </cell>
          <cell r="H3921" t="str">
            <v/>
          </cell>
        </row>
        <row r="3922">
          <cell r="A3922" t="str">
            <v/>
          </cell>
          <cell r="B3922" t="str">
            <v/>
          </cell>
          <cell r="C3922" t="str">
            <v/>
          </cell>
          <cell r="D3922" t="str">
            <v/>
          </cell>
          <cell r="E3922" t="str">
            <v/>
          </cell>
          <cell r="F3922" t="str">
            <v/>
          </cell>
          <cell r="G3922" t="str">
            <v/>
          </cell>
          <cell r="H3922" t="str">
            <v/>
          </cell>
        </row>
        <row r="3923">
          <cell r="A3923" t="str">
            <v/>
          </cell>
          <cell r="B3923" t="str">
            <v/>
          </cell>
          <cell r="C3923" t="str">
            <v/>
          </cell>
          <cell r="D3923" t="str">
            <v/>
          </cell>
          <cell r="E3923" t="str">
            <v/>
          </cell>
          <cell r="F3923" t="str">
            <v/>
          </cell>
          <cell r="G3923" t="str">
            <v/>
          </cell>
          <cell r="H3923" t="str">
            <v/>
          </cell>
        </row>
        <row r="3924">
          <cell r="A3924" t="str">
            <v/>
          </cell>
          <cell r="B3924" t="str">
            <v/>
          </cell>
          <cell r="C3924" t="str">
            <v/>
          </cell>
          <cell r="D3924" t="str">
            <v/>
          </cell>
          <cell r="E3924" t="str">
            <v/>
          </cell>
          <cell r="F3924" t="str">
            <v/>
          </cell>
          <cell r="G3924" t="str">
            <v/>
          </cell>
          <cell r="H3924" t="str">
            <v/>
          </cell>
        </row>
        <row r="3925">
          <cell r="A3925" t="str">
            <v/>
          </cell>
          <cell r="B3925" t="str">
            <v/>
          </cell>
          <cell r="C3925" t="str">
            <v/>
          </cell>
          <cell r="D3925" t="str">
            <v/>
          </cell>
          <cell r="E3925" t="str">
            <v/>
          </cell>
          <cell r="F3925" t="str">
            <v/>
          </cell>
          <cell r="G3925" t="str">
            <v/>
          </cell>
          <cell r="H3925" t="str">
            <v/>
          </cell>
        </row>
        <row r="3926">
          <cell r="A3926" t="str">
            <v/>
          </cell>
          <cell r="B3926" t="str">
            <v/>
          </cell>
          <cell r="C3926" t="str">
            <v/>
          </cell>
          <cell r="D3926" t="str">
            <v/>
          </cell>
          <cell r="E3926" t="str">
            <v/>
          </cell>
          <cell r="F3926" t="str">
            <v/>
          </cell>
          <cell r="G3926" t="str">
            <v/>
          </cell>
          <cell r="H3926" t="str">
            <v/>
          </cell>
        </row>
        <row r="3927">
          <cell r="A3927" t="str">
            <v/>
          </cell>
          <cell r="B3927" t="str">
            <v/>
          </cell>
          <cell r="C3927" t="str">
            <v/>
          </cell>
          <cell r="D3927" t="str">
            <v/>
          </cell>
          <cell r="E3927" t="str">
            <v/>
          </cell>
          <cell r="F3927" t="str">
            <v/>
          </cell>
          <cell r="G3927" t="str">
            <v/>
          </cell>
          <cell r="H3927" t="str">
            <v/>
          </cell>
        </row>
        <row r="3928">
          <cell r="A3928" t="str">
            <v/>
          </cell>
          <cell r="B3928" t="str">
            <v/>
          </cell>
          <cell r="C3928" t="str">
            <v/>
          </cell>
          <cell r="D3928" t="str">
            <v/>
          </cell>
          <cell r="E3928" t="str">
            <v/>
          </cell>
          <cell r="F3928" t="str">
            <v/>
          </cell>
          <cell r="G3928" t="str">
            <v/>
          </cell>
          <cell r="H3928" t="str">
            <v/>
          </cell>
        </row>
        <row r="3929">
          <cell r="A3929" t="str">
            <v/>
          </cell>
          <cell r="B3929" t="str">
            <v/>
          </cell>
          <cell r="C3929" t="str">
            <v/>
          </cell>
          <cell r="D3929" t="str">
            <v/>
          </cell>
          <cell r="E3929" t="str">
            <v/>
          </cell>
          <cell r="F3929" t="str">
            <v/>
          </cell>
          <cell r="G3929" t="str">
            <v/>
          </cell>
          <cell r="H3929" t="str">
            <v/>
          </cell>
        </row>
        <row r="3930">
          <cell r="A3930" t="str">
            <v/>
          </cell>
          <cell r="B3930" t="str">
            <v/>
          </cell>
          <cell r="C3930" t="str">
            <v/>
          </cell>
          <cell r="D3930" t="str">
            <v/>
          </cell>
          <cell r="E3930" t="str">
            <v/>
          </cell>
          <cell r="F3930" t="str">
            <v/>
          </cell>
          <cell r="G3930" t="str">
            <v/>
          </cell>
          <cell r="H3930" t="str">
            <v/>
          </cell>
        </row>
        <row r="3931">
          <cell r="A3931" t="str">
            <v/>
          </cell>
          <cell r="B3931" t="str">
            <v/>
          </cell>
          <cell r="C3931" t="str">
            <v/>
          </cell>
          <cell r="D3931" t="str">
            <v/>
          </cell>
          <cell r="E3931" t="str">
            <v/>
          </cell>
          <cell r="F3931" t="str">
            <v/>
          </cell>
          <cell r="G3931" t="str">
            <v/>
          </cell>
          <cell r="H3931" t="str">
            <v/>
          </cell>
        </row>
        <row r="3932">
          <cell r="A3932" t="str">
            <v/>
          </cell>
          <cell r="B3932" t="str">
            <v/>
          </cell>
          <cell r="C3932" t="str">
            <v/>
          </cell>
          <cell r="D3932" t="str">
            <v/>
          </cell>
          <cell r="E3932" t="str">
            <v/>
          </cell>
          <cell r="F3932" t="str">
            <v/>
          </cell>
          <cell r="G3932" t="str">
            <v/>
          </cell>
          <cell r="H3932" t="str">
            <v/>
          </cell>
        </row>
        <row r="3933">
          <cell r="A3933" t="str">
            <v/>
          </cell>
          <cell r="B3933" t="str">
            <v/>
          </cell>
          <cell r="C3933" t="str">
            <v/>
          </cell>
          <cell r="D3933" t="str">
            <v/>
          </cell>
          <cell r="E3933" t="str">
            <v/>
          </cell>
          <cell r="F3933" t="str">
            <v/>
          </cell>
          <cell r="G3933" t="str">
            <v/>
          </cell>
          <cell r="H3933" t="str">
            <v/>
          </cell>
        </row>
        <row r="3934">
          <cell r="A3934" t="str">
            <v/>
          </cell>
          <cell r="B3934" t="str">
            <v/>
          </cell>
          <cell r="C3934" t="str">
            <v/>
          </cell>
          <cell r="D3934" t="str">
            <v/>
          </cell>
          <cell r="E3934" t="str">
            <v/>
          </cell>
          <cell r="F3934" t="str">
            <v/>
          </cell>
          <cell r="G3934" t="str">
            <v/>
          </cell>
          <cell r="H3934" t="str">
            <v/>
          </cell>
        </row>
        <row r="3935">
          <cell r="A3935" t="str">
            <v/>
          </cell>
          <cell r="B3935" t="str">
            <v/>
          </cell>
          <cell r="C3935" t="str">
            <v/>
          </cell>
          <cell r="D3935" t="str">
            <v/>
          </cell>
          <cell r="E3935" t="str">
            <v/>
          </cell>
          <cell r="F3935" t="str">
            <v/>
          </cell>
          <cell r="G3935" t="str">
            <v/>
          </cell>
          <cell r="H3935" t="str">
            <v/>
          </cell>
        </row>
        <row r="3936">
          <cell r="A3936" t="str">
            <v/>
          </cell>
          <cell r="B3936" t="str">
            <v/>
          </cell>
          <cell r="C3936" t="str">
            <v/>
          </cell>
          <cell r="D3936" t="str">
            <v/>
          </cell>
          <cell r="E3936" t="str">
            <v/>
          </cell>
          <cell r="F3936" t="str">
            <v/>
          </cell>
          <cell r="G3936" t="str">
            <v/>
          </cell>
          <cell r="H3936" t="str">
            <v/>
          </cell>
        </row>
        <row r="3937">
          <cell r="A3937" t="str">
            <v/>
          </cell>
          <cell r="B3937" t="str">
            <v/>
          </cell>
          <cell r="C3937" t="str">
            <v/>
          </cell>
          <cell r="D3937" t="str">
            <v/>
          </cell>
          <cell r="E3937" t="str">
            <v/>
          </cell>
          <cell r="F3937" t="str">
            <v/>
          </cell>
          <cell r="G3937" t="str">
            <v/>
          </cell>
          <cell r="H3937" t="str">
            <v/>
          </cell>
        </row>
        <row r="3938">
          <cell r="A3938" t="str">
            <v/>
          </cell>
          <cell r="B3938" t="str">
            <v/>
          </cell>
          <cell r="C3938" t="str">
            <v/>
          </cell>
          <cell r="D3938" t="str">
            <v/>
          </cell>
          <cell r="E3938" t="str">
            <v/>
          </cell>
          <cell r="F3938" t="str">
            <v/>
          </cell>
          <cell r="G3938" t="str">
            <v/>
          </cell>
          <cell r="H3938" t="str">
            <v/>
          </cell>
        </row>
        <row r="3939">
          <cell r="A3939" t="str">
            <v/>
          </cell>
          <cell r="B3939" t="str">
            <v/>
          </cell>
          <cell r="C3939" t="str">
            <v/>
          </cell>
          <cell r="D3939" t="str">
            <v/>
          </cell>
          <cell r="E3939" t="str">
            <v/>
          </cell>
          <cell r="F3939" t="str">
            <v/>
          </cell>
          <cell r="G3939" t="str">
            <v/>
          </cell>
          <cell r="H3939" t="str">
            <v/>
          </cell>
        </row>
        <row r="3940">
          <cell r="A3940" t="str">
            <v/>
          </cell>
          <cell r="B3940" t="str">
            <v/>
          </cell>
          <cell r="C3940" t="str">
            <v/>
          </cell>
          <cell r="D3940" t="str">
            <v/>
          </cell>
          <cell r="E3940" t="str">
            <v/>
          </cell>
          <cell r="F3940" t="str">
            <v/>
          </cell>
          <cell r="G3940" t="str">
            <v/>
          </cell>
          <cell r="H3940" t="str">
            <v/>
          </cell>
        </row>
        <row r="3941">
          <cell r="A3941" t="str">
            <v/>
          </cell>
          <cell r="B3941" t="str">
            <v/>
          </cell>
          <cell r="C3941" t="str">
            <v/>
          </cell>
          <cell r="D3941" t="str">
            <v/>
          </cell>
          <cell r="E3941" t="str">
            <v/>
          </cell>
          <cell r="F3941" t="str">
            <v/>
          </cell>
          <cell r="G3941" t="str">
            <v/>
          </cell>
          <cell r="H3941" t="str">
            <v/>
          </cell>
        </row>
        <row r="3942">
          <cell r="A3942" t="str">
            <v/>
          </cell>
          <cell r="B3942" t="str">
            <v/>
          </cell>
          <cell r="C3942" t="str">
            <v/>
          </cell>
          <cell r="D3942" t="str">
            <v/>
          </cell>
          <cell r="E3942" t="str">
            <v/>
          </cell>
          <cell r="F3942" t="str">
            <v/>
          </cell>
          <cell r="G3942" t="str">
            <v/>
          </cell>
          <cell r="H3942" t="str">
            <v/>
          </cell>
        </row>
        <row r="3943">
          <cell r="A3943" t="str">
            <v/>
          </cell>
          <cell r="B3943" t="str">
            <v/>
          </cell>
          <cell r="C3943" t="str">
            <v/>
          </cell>
          <cell r="D3943" t="str">
            <v/>
          </cell>
          <cell r="E3943" t="str">
            <v/>
          </cell>
          <cell r="F3943" t="str">
            <v/>
          </cell>
          <cell r="G3943" t="str">
            <v/>
          </cell>
          <cell r="H3943" t="str">
            <v/>
          </cell>
        </row>
        <row r="3944">
          <cell r="A3944" t="str">
            <v/>
          </cell>
          <cell r="B3944" t="str">
            <v/>
          </cell>
          <cell r="C3944" t="str">
            <v/>
          </cell>
          <cell r="D3944" t="str">
            <v/>
          </cell>
          <cell r="E3944" t="str">
            <v/>
          </cell>
          <cell r="F3944" t="str">
            <v/>
          </cell>
          <cell r="G3944" t="str">
            <v/>
          </cell>
          <cell r="H3944" t="str">
            <v/>
          </cell>
        </row>
        <row r="3945">
          <cell r="A3945" t="str">
            <v/>
          </cell>
          <cell r="B3945" t="str">
            <v/>
          </cell>
          <cell r="C3945" t="str">
            <v/>
          </cell>
          <cell r="D3945" t="str">
            <v/>
          </cell>
          <cell r="E3945" t="str">
            <v/>
          </cell>
          <cell r="F3945" t="str">
            <v/>
          </cell>
          <cell r="G3945" t="str">
            <v/>
          </cell>
          <cell r="H3945" t="str">
            <v/>
          </cell>
        </row>
        <row r="3946">
          <cell r="A3946" t="str">
            <v/>
          </cell>
          <cell r="B3946" t="str">
            <v/>
          </cell>
          <cell r="C3946" t="str">
            <v/>
          </cell>
          <cell r="D3946" t="str">
            <v/>
          </cell>
          <cell r="E3946" t="str">
            <v/>
          </cell>
          <cell r="F3946" t="str">
            <v/>
          </cell>
          <cell r="G3946" t="str">
            <v/>
          </cell>
          <cell r="H3946" t="str">
            <v/>
          </cell>
        </row>
        <row r="3947">
          <cell r="A3947" t="str">
            <v/>
          </cell>
          <cell r="B3947" t="str">
            <v/>
          </cell>
          <cell r="C3947" t="str">
            <v/>
          </cell>
          <cell r="D3947" t="str">
            <v/>
          </cell>
          <cell r="E3947" t="str">
            <v/>
          </cell>
          <cell r="F3947" t="str">
            <v/>
          </cell>
          <cell r="G3947" t="str">
            <v/>
          </cell>
          <cell r="H3947" t="str">
            <v/>
          </cell>
        </row>
        <row r="3948">
          <cell r="A3948" t="str">
            <v/>
          </cell>
          <cell r="B3948" t="str">
            <v/>
          </cell>
          <cell r="C3948" t="str">
            <v/>
          </cell>
          <cell r="D3948" t="str">
            <v/>
          </cell>
          <cell r="E3948" t="str">
            <v/>
          </cell>
          <cell r="F3948" t="str">
            <v/>
          </cell>
          <cell r="G3948" t="str">
            <v/>
          </cell>
          <cell r="H3948" t="str">
            <v/>
          </cell>
        </row>
        <row r="3949">
          <cell r="A3949" t="str">
            <v/>
          </cell>
          <cell r="B3949" t="str">
            <v/>
          </cell>
          <cell r="C3949" t="str">
            <v/>
          </cell>
          <cell r="D3949" t="str">
            <v/>
          </cell>
          <cell r="E3949" t="str">
            <v/>
          </cell>
          <cell r="F3949" t="str">
            <v/>
          </cell>
          <cell r="G3949" t="str">
            <v/>
          </cell>
          <cell r="H3949" t="str">
            <v/>
          </cell>
        </row>
        <row r="3950">
          <cell r="A3950" t="str">
            <v/>
          </cell>
          <cell r="B3950" t="str">
            <v/>
          </cell>
          <cell r="C3950" t="str">
            <v/>
          </cell>
          <cell r="D3950" t="str">
            <v/>
          </cell>
          <cell r="E3950" t="str">
            <v/>
          </cell>
          <cell r="F3950" t="str">
            <v/>
          </cell>
          <cell r="G3950" t="str">
            <v/>
          </cell>
          <cell r="H3950" t="str">
            <v/>
          </cell>
        </row>
        <row r="3951">
          <cell r="A3951" t="str">
            <v/>
          </cell>
          <cell r="B3951" t="str">
            <v/>
          </cell>
          <cell r="C3951" t="str">
            <v/>
          </cell>
          <cell r="D3951" t="str">
            <v/>
          </cell>
          <cell r="E3951" t="str">
            <v/>
          </cell>
          <cell r="F3951" t="str">
            <v/>
          </cell>
          <cell r="G3951" t="str">
            <v/>
          </cell>
          <cell r="H3951" t="str">
            <v/>
          </cell>
        </row>
        <row r="3952">
          <cell r="A3952" t="str">
            <v/>
          </cell>
          <cell r="B3952" t="str">
            <v/>
          </cell>
          <cell r="C3952" t="str">
            <v/>
          </cell>
          <cell r="D3952" t="str">
            <v/>
          </cell>
          <cell r="E3952" t="str">
            <v/>
          </cell>
          <cell r="F3952" t="str">
            <v/>
          </cell>
          <cell r="G3952" t="str">
            <v/>
          </cell>
          <cell r="H3952" t="str">
            <v/>
          </cell>
        </row>
        <row r="3953">
          <cell r="A3953" t="str">
            <v/>
          </cell>
          <cell r="B3953" t="str">
            <v/>
          </cell>
          <cell r="C3953" t="str">
            <v/>
          </cell>
          <cell r="D3953" t="str">
            <v/>
          </cell>
          <cell r="E3953" t="str">
            <v/>
          </cell>
          <cell r="F3953" t="str">
            <v/>
          </cell>
          <cell r="G3953" t="str">
            <v/>
          </cell>
          <cell r="H3953" t="str">
            <v/>
          </cell>
        </row>
        <row r="3954">
          <cell r="A3954" t="str">
            <v/>
          </cell>
          <cell r="B3954" t="str">
            <v/>
          </cell>
          <cell r="C3954" t="str">
            <v/>
          </cell>
          <cell r="D3954" t="str">
            <v/>
          </cell>
          <cell r="E3954" t="str">
            <v/>
          </cell>
          <cell r="F3954" t="str">
            <v/>
          </cell>
          <cell r="G3954" t="str">
            <v/>
          </cell>
          <cell r="H3954" t="str">
            <v/>
          </cell>
        </row>
        <row r="3955">
          <cell r="A3955" t="str">
            <v/>
          </cell>
          <cell r="B3955" t="str">
            <v/>
          </cell>
          <cell r="C3955" t="str">
            <v/>
          </cell>
          <cell r="D3955" t="str">
            <v/>
          </cell>
          <cell r="E3955" t="str">
            <v/>
          </cell>
          <cell r="F3955" t="str">
            <v/>
          </cell>
          <cell r="G3955" t="str">
            <v/>
          </cell>
          <cell r="H3955" t="str">
            <v/>
          </cell>
        </row>
        <row r="3956">
          <cell r="A3956" t="str">
            <v/>
          </cell>
          <cell r="B3956" t="str">
            <v/>
          </cell>
          <cell r="C3956" t="str">
            <v/>
          </cell>
          <cell r="D3956" t="str">
            <v/>
          </cell>
          <cell r="E3956" t="str">
            <v/>
          </cell>
          <cell r="F3956" t="str">
            <v/>
          </cell>
          <cell r="G3956" t="str">
            <v/>
          </cell>
          <cell r="H3956" t="str">
            <v/>
          </cell>
        </row>
        <row r="3957">
          <cell r="A3957" t="str">
            <v/>
          </cell>
          <cell r="B3957" t="str">
            <v/>
          </cell>
          <cell r="C3957" t="str">
            <v/>
          </cell>
          <cell r="D3957" t="str">
            <v/>
          </cell>
          <cell r="E3957" t="str">
            <v/>
          </cell>
          <cell r="F3957" t="str">
            <v/>
          </cell>
          <cell r="G3957" t="str">
            <v/>
          </cell>
          <cell r="H3957" t="str">
            <v/>
          </cell>
        </row>
        <row r="3958">
          <cell r="A3958" t="str">
            <v/>
          </cell>
          <cell r="B3958" t="str">
            <v/>
          </cell>
          <cell r="C3958" t="str">
            <v/>
          </cell>
          <cell r="D3958" t="str">
            <v/>
          </cell>
          <cell r="E3958" t="str">
            <v/>
          </cell>
          <cell r="F3958" t="str">
            <v/>
          </cell>
          <cell r="G3958" t="str">
            <v/>
          </cell>
          <cell r="H3958" t="str">
            <v/>
          </cell>
        </row>
        <row r="3959">
          <cell r="A3959" t="str">
            <v/>
          </cell>
          <cell r="B3959" t="str">
            <v/>
          </cell>
          <cell r="C3959" t="str">
            <v/>
          </cell>
          <cell r="D3959" t="str">
            <v/>
          </cell>
          <cell r="E3959" t="str">
            <v/>
          </cell>
          <cell r="F3959" t="str">
            <v/>
          </cell>
          <cell r="G3959" t="str">
            <v/>
          </cell>
          <cell r="H3959" t="str">
            <v/>
          </cell>
        </row>
        <row r="3960">
          <cell r="A3960" t="str">
            <v/>
          </cell>
          <cell r="B3960" t="str">
            <v/>
          </cell>
          <cell r="C3960" t="str">
            <v/>
          </cell>
          <cell r="D3960" t="str">
            <v/>
          </cell>
          <cell r="E3960" t="str">
            <v/>
          </cell>
          <cell r="F3960" t="str">
            <v/>
          </cell>
          <cell r="G3960" t="str">
            <v/>
          </cell>
          <cell r="H3960" t="str">
            <v/>
          </cell>
        </row>
        <row r="3961">
          <cell r="A3961" t="str">
            <v/>
          </cell>
          <cell r="B3961" t="str">
            <v/>
          </cell>
          <cell r="C3961" t="str">
            <v/>
          </cell>
          <cell r="D3961" t="str">
            <v/>
          </cell>
          <cell r="E3961" t="str">
            <v/>
          </cell>
          <cell r="F3961" t="str">
            <v/>
          </cell>
          <cell r="G3961" t="str">
            <v/>
          </cell>
          <cell r="H3961" t="str">
            <v/>
          </cell>
        </row>
        <row r="3962">
          <cell r="A3962" t="str">
            <v/>
          </cell>
          <cell r="B3962" t="str">
            <v/>
          </cell>
          <cell r="C3962" t="str">
            <v/>
          </cell>
          <cell r="D3962" t="str">
            <v/>
          </cell>
          <cell r="E3962" t="str">
            <v/>
          </cell>
          <cell r="F3962" t="str">
            <v/>
          </cell>
          <cell r="G3962" t="str">
            <v/>
          </cell>
          <cell r="H3962" t="str">
            <v/>
          </cell>
        </row>
        <row r="3963">
          <cell r="A3963" t="str">
            <v/>
          </cell>
          <cell r="B3963" t="str">
            <v/>
          </cell>
          <cell r="C3963" t="str">
            <v/>
          </cell>
          <cell r="D3963" t="str">
            <v/>
          </cell>
          <cell r="E3963" t="str">
            <v/>
          </cell>
          <cell r="F3963" t="str">
            <v/>
          </cell>
          <cell r="G3963" t="str">
            <v/>
          </cell>
          <cell r="H3963" t="str">
            <v/>
          </cell>
        </row>
        <row r="3964">
          <cell r="A3964" t="str">
            <v/>
          </cell>
          <cell r="B3964" t="str">
            <v/>
          </cell>
          <cell r="C3964" t="str">
            <v/>
          </cell>
          <cell r="D3964" t="str">
            <v/>
          </cell>
          <cell r="E3964" t="str">
            <v/>
          </cell>
          <cell r="F3964" t="str">
            <v/>
          </cell>
          <cell r="G3964" t="str">
            <v/>
          </cell>
          <cell r="H3964" t="str">
            <v/>
          </cell>
        </row>
        <row r="3965">
          <cell r="A3965" t="str">
            <v/>
          </cell>
          <cell r="B3965" t="str">
            <v/>
          </cell>
          <cell r="C3965" t="str">
            <v/>
          </cell>
          <cell r="D3965" t="str">
            <v/>
          </cell>
          <cell r="E3965" t="str">
            <v/>
          </cell>
          <cell r="F3965" t="str">
            <v/>
          </cell>
          <cell r="G3965" t="str">
            <v/>
          </cell>
          <cell r="H3965" t="str">
            <v/>
          </cell>
        </row>
        <row r="3966">
          <cell r="A3966" t="str">
            <v/>
          </cell>
          <cell r="B3966" t="str">
            <v/>
          </cell>
          <cell r="C3966" t="str">
            <v/>
          </cell>
          <cell r="D3966" t="str">
            <v/>
          </cell>
          <cell r="E3966" t="str">
            <v/>
          </cell>
          <cell r="F3966" t="str">
            <v/>
          </cell>
          <cell r="G3966" t="str">
            <v/>
          </cell>
          <cell r="H3966" t="str">
            <v/>
          </cell>
        </row>
        <row r="3967">
          <cell r="A3967" t="str">
            <v/>
          </cell>
          <cell r="B3967" t="str">
            <v/>
          </cell>
          <cell r="C3967" t="str">
            <v/>
          </cell>
          <cell r="D3967" t="str">
            <v/>
          </cell>
          <cell r="E3967" t="str">
            <v/>
          </cell>
          <cell r="F3967" t="str">
            <v/>
          </cell>
          <cell r="G3967" t="str">
            <v/>
          </cell>
          <cell r="H3967" t="str">
            <v/>
          </cell>
        </row>
        <row r="3968">
          <cell r="A3968" t="str">
            <v/>
          </cell>
          <cell r="B3968" t="str">
            <v/>
          </cell>
          <cell r="C3968" t="str">
            <v/>
          </cell>
          <cell r="D3968" t="str">
            <v/>
          </cell>
          <cell r="E3968" t="str">
            <v/>
          </cell>
          <cell r="F3968" t="str">
            <v/>
          </cell>
          <cell r="G3968" t="str">
            <v/>
          </cell>
          <cell r="H3968" t="str">
            <v/>
          </cell>
        </row>
        <row r="3969">
          <cell r="A3969" t="str">
            <v/>
          </cell>
          <cell r="B3969" t="str">
            <v/>
          </cell>
          <cell r="C3969" t="str">
            <v/>
          </cell>
          <cell r="D3969" t="str">
            <v/>
          </cell>
          <cell r="E3969" t="str">
            <v/>
          </cell>
          <cell r="F3969" t="str">
            <v/>
          </cell>
          <cell r="G3969" t="str">
            <v/>
          </cell>
          <cell r="H3969" t="str">
            <v/>
          </cell>
        </row>
        <row r="3970">
          <cell r="A3970" t="str">
            <v/>
          </cell>
          <cell r="B3970" t="str">
            <v/>
          </cell>
          <cell r="C3970" t="str">
            <v/>
          </cell>
          <cell r="D3970" t="str">
            <v/>
          </cell>
          <cell r="E3970" t="str">
            <v/>
          </cell>
          <cell r="F3970" t="str">
            <v/>
          </cell>
          <cell r="G3970" t="str">
            <v/>
          </cell>
          <cell r="H3970" t="str">
            <v/>
          </cell>
        </row>
        <row r="3971">
          <cell r="A3971" t="str">
            <v/>
          </cell>
          <cell r="B3971" t="str">
            <v/>
          </cell>
          <cell r="C3971" t="str">
            <v/>
          </cell>
          <cell r="D3971" t="str">
            <v/>
          </cell>
          <cell r="E3971" t="str">
            <v/>
          </cell>
          <cell r="F3971" t="str">
            <v/>
          </cell>
          <cell r="G3971" t="str">
            <v/>
          </cell>
          <cell r="H3971" t="str">
            <v/>
          </cell>
        </row>
        <row r="3972">
          <cell r="A3972" t="str">
            <v/>
          </cell>
          <cell r="B3972" t="str">
            <v/>
          </cell>
          <cell r="C3972" t="str">
            <v/>
          </cell>
          <cell r="D3972" t="str">
            <v/>
          </cell>
          <cell r="E3972" t="str">
            <v/>
          </cell>
          <cell r="F3972" t="str">
            <v/>
          </cell>
          <cell r="G3972" t="str">
            <v/>
          </cell>
          <cell r="H3972" t="str">
            <v/>
          </cell>
        </row>
        <row r="3973">
          <cell r="A3973" t="str">
            <v/>
          </cell>
          <cell r="B3973" t="str">
            <v/>
          </cell>
          <cell r="C3973" t="str">
            <v/>
          </cell>
          <cell r="D3973" t="str">
            <v/>
          </cell>
          <cell r="E3973" t="str">
            <v/>
          </cell>
          <cell r="F3973" t="str">
            <v/>
          </cell>
          <cell r="G3973" t="str">
            <v/>
          </cell>
          <cell r="H3973" t="str">
            <v/>
          </cell>
        </row>
        <row r="3974">
          <cell r="A3974" t="str">
            <v/>
          </cell>
          <cell r="B3974" t="str">
            <v/>
          </cell>
          <cell r="C3974" t="str">
            <v/>
          </cell>
          <cell r="D3974" t="str">
            <v/>
          </cell>
          <cell r="E3974" t="str">
            <v/>
          </cell>
          <cell r="F3974" t="str">
            <v/>
          </cell>
          <cell r="G3974" t="str">
            <v/>
          </cell>
          <cell r="H3974" t="str">
            <v/>
          </cell>
        </row>
        <row r="3975">
          <cell r="A3975" t="str">
            <v/>
          </cell>
          <cell r="B3975" t="str">
            <v/>
          </cell>
          <cell r="C3975" t="str">
            <v/>
          </cell>
          <cell r="D3975" t="str">
            <v/>
          </cell>
          <cell r="E3975" t="str">
            <v/>
          </cell>
          <cell r="F3975" t="str">
            <v/>
          </cell>
          <cell r="G3975" t="str">
            <v/>
          </cell>
          <cell r="H3975" t="str">
            <v/>
          </cell>
        </row>
        <row r="3976">
          <cell r="A3976" t="str">
            <v/>
          </cell>
          <cell r="B3976" t="str">
            <v/>
          </cell>
          <cell r="C3976" t="str">
            <v/>
          </cell>
          <cell r="D3976" t="str">
            <v/>
          </cell>
          <cell r="E3976" t="str">
            <v/>
          </cell>
          <cell r="F3976" t="str">
            <v/>
          </cell>
          <cell r="G3976" t="str">
            <v/>
          </cell>
          <cell r="H3976" t="str">
            <v/>
          </cell>
        </row>
        <row r="3977">
          <cell r="A3977" t="str">
            <v/>
          </cell>
          <cell r="B3977" t="str">
            <v/>
          </cell>
          <cell r="C3977" t="str">
            <v/>
          </cell>
          <cell r="D3977" t="str">
            <v/>
          </cell>
          <cell r="E3977" t="str">
            <v/>
          </cell>
          <cell r="F3977" t="str">
            <v/>
          </cell>
          <cell r="G3977" t="str">
            <v/>
          </cell>
          <cell r="H3977" t="str">
            <v/>
          </cell>
        </row>
        <row r="3978">
          <cell r="A3978" t="str">
            <v/>
          </cell>
          <cell r="B3978" t="str">
            <v/>
          </cell>
          <cell r="C3978" t="str">
            <v/>
          </cell>
          <cell r="D3978" t="str">
            <v/>
          </cell>
          <cell r="E3978" t="str">
            <v/>
          </cell>
          <cell r="F3978" t="str">
            <v/>
          </cell>
          <cell r="G3978" t="str">
            <v/>
          </cell>
          <cell r="H3978" t="str">
            <v/>
          </cell>
        </row>
        <row r="3979">
          <cell r="A3979" t="str">
            <v/>
          </cell>
          <cell r="B3979" t="str">
            <v/>
          </cell>
          <cell r="C3979" t="str">
            <v/>
          </cell>
          <cell r="D3979" t="str">
            <v/>
          </cell>
          <cell r="E3979" t="str">
            <v/>
          </cell>
          <cell r="F3979" t="str">
            <v/>
          </cell>
          <cell r="G3979" t="str">
            <v/>
          </cell>
          <cell r="H3979" t="str">
            <v/>
          </cell>
        </row>
        <row r="3980">
          <cell r="A3980" t="str">
            <v/>
          </cell>
          <cell r="B3980" t="str">
            <v/>
          </cell>
          <cell r="C3980" t="str">
            <v/>
          </cell>
          <cell r="D3980" t="str">
            <v/>
          </cell>
          <cell r="E3980" t="str">
            <v/>
          </cell>
          <cell r="F3980" t="str">
            <v/>
          </cell>
          <cell r="G3980" t="str">
            <v/>
          </cell>
          <cell r="H3980" t="str">
            <v/>
          </cell>
        </row>
        <row r="3981">
          <cell r="A3981" t="str">
            <v/>
          </cell>
          <cell r="B3981" t="str">
            <v/>
          </cell>
          <cell r="C3981" t="str">
            <v/>
          </cell>
          <cell r="D3981" t="str">
            <v/>
          </cell>
          <cell r="E3981" t="str">
            <v/>
          </cell>
          <cell r="F3981" t="str">
            <v/>
          </cell>
          <cell r="G3981" t="str">
            <v/>
          </cell>
          <cell r="H3981" t="str">
            <v/>
          </cell>
        </row>
        <row r="3982">
          <cell r="A3982" t="str">
            <v/>
          </cell>
          <cell r="B3982" t="str">
            <v/>
          </cell>
          <cell r="C3982" t="str">
            <v/>
          </cell>
          <cell r="D3982" t="str">
            <v/>
          </cell>
          <cell r="E3982" t="str">
            <v/>
          </cell>
          <cell r="F3982" t="str">
            <v/>
          </cell>
          <cell r="G3982" t="str">
            <v/>
          </cell>
          <cell r="H3982" t="str">
            <v/>
          </cell>
        </row>
        <row r="3983">
          <cell r="A3983" t="str">
            <v/>
          </cell>
          <cell r="B3983" t="str">
            <v/>
          </cell>
          <cell r="C3983" t="str">
            <v/>
          </cell>
          <cell r="D3983" t="str">
            <v/>
          </cell>
          <cell r="E3983" t="str">
            <v/>
          </cell>
          <cell r="F3983" t="str">
            <v/>
          </cell>
          <cell r="G3983" t="str">
            <v/>
          </cell>
          <cell r="H3983" t="str">
            <v/>
          </cell>
        </row>
        <row r="3984">
          <cell r="A3984" t="str">
            <v/>
          </cell>
          <cell r="B3984" t="str">
            <v/>
          </cell>
          <cell r="C3984" t="str">
            <v/>
          </cell>
          <cell r="D3984" t="str">
            <v/>
          </cell>
          <cell r="E3984" t="str">
            <v/>
          </cell>
          <cell r="F3984" t="str">
            <v/>
          </cell>
          <cell r="G3984" t="str">
            <v/>
          </cell>
          <cell r="H3984" t="str">
            <v/>
          </cell>
        </row>
        <row r="3985">
          <cell r="A3985" t="str">
            <v/>
          </cell>
          <cell r="B3985" t="str">
            <v/>
          </cell>
          <cell r="C3985" t="str">
            <v/>
          </cell>
          <cell r="D3985" t="str">
            <v/>
          </cell>
          <cell r="E3985" t="str">
            <v/>
          </cell>
          <cell r="F3985" t="str">
            <v/>
          </cell>
          <cell r="G3985" t="str">
            <v/>
          </cell>
          <cell r="H3985" t="str">
            <v/>
          </cell>
        </row>
        <row r="3986">
          <cell r="A3986" t="str">
            <v/>
          </cell>
          <cell r="B3986" t="str">
            <v/>
          </cell>
          <cell r="C3986" t="str">
            <v/>
          </cell>
          <cell r="D3986" t="str">
            <v/>
          </cell>
          <cell r="E3986" t="str">
            <v/>
          </cell>
          <cell r="F3986" t="str">
            <v/>
          </cell>
          <cell r="G3986" t="str">
            <v/>
          </cell>
          <cell r="H3986" t="str">
            <v/>
          </cell>
        </row>
        <row r="3987">
          <cell r="A3987" t="str">
            <v/>
          </cell>
          <cell r="B3987" t="str">
            <v/>
          </cell>
          <cell r="C3987" t="str">
            <v/>
          </cell>
          <cell r="D3987" t="str">
            <v/>
          </cell>
          <cell r="E3987" t="str">
            <v/>
          </cell>
          <cell r="F3987" t="str">
            <v/>
          </cell>
          <cell r="G3987" t="str">
            <v/>
          </cell>
          <cell r="H3987" t="str">
            <v/>
          </cell>
        </row>
        <row r="3988">
          <cell r="A3988" t="str">
            <v/>
          </cell>
          <cell r="B3988" t="str">
            <v/>
          </cell>
          <cell r="C3988" t="str">
            <v/>
          </cell>
          <cell r="D3988" t="str">
            <v/>
          </cell>
          <cell r="E3988" t="str">
            <v/>
          </cell>
          <cell r="F3988" t="str">
            <v/>
          </cell>
          <cell r="G3988" t="str">
            <v/>
          </cell>
          <cell r="H3988" t="str">
            <v/>
          </cell>
        </row>
        <row r="3989">
          <cell r="A3989" t="str">
            <v/>
          </cell>
          <cell r="B3989" t="str">
            <v/>
          </cell>
          <cell r="C3989" t="str">
            <v/>
          </cell>
          <cell r="D3989" t="str">
            <v/>
          </cell>
          <cell r="E3989" t="str">
            <v/>
          </cell>
          <cell r="F3989" t="str">
            <v/>
          </cell>
          <cell r="G3989" t="str">
            <v/>
          </cell>
          <cell r="H3989" t="str">
            <v/>
          </cell>
        </row>
        <row r="3990">
          <cell r="A3990" t="str">
            <v/>
          </cell>
          <cell r="B3990" t="str">
            <v/>
          </cell>
          <cell r="C3990" t="str">
            <v/>
          </cell>
          <cell r="D3990" t="str">
            <v/>
          </cell>
          <cell r="E3990" t="str">
            <v/>
          </cell>
          <cell r="F3990" t="str">
            <v/>
          </cell>
          <cell r="G3990" t="str">
            <v/>
          </cell>
          <cell r="H3990" t="str">
            <v/>
          </cell>
        </row>
        <row r="3991">
          <cell r="A3991" t="str">
            <v/>
          </cell>
          <cell r="B3991" t="str">
            <v/>
          </cell>
          <cell r="C3991" t="str">
            <v/>
          </cell>
          <cell r="D3991" t="str">
            <v/>
          </cell>
          <cell r="E3991" t="str">
            <v/>
          </cell>
          <cell r="F3991" t="str">
            <v/>
          </cell>
          <cell r="G3991" t="str">
            <v/>
          </cell>
          <cell r="H3991" t="str">
            <v/>
          </cell>
        </row>
        <row r="3992">
          <cell r="A3992" t="str">
            <v/>
          </cell>
          <cell r="B3992" t="str">
            <v/>
          </cell>
          <cell r="C3992" t="str">
            <v/>
          </cell>
          <cell r="D3992" t="str">
            <v/>
          </cell>
          <cell r="E3992" t="str">
            <v/>
          </cell>
          <cell r="F3992" t="str">
            <v/>
          </cell>
          <cell r="G3992" t="str">
            <v/>
          </cell>
          <cell r="H3992" t="str">
            <v/>
          </cell>
        </row>
        <row r="3993">
          <cell r="A3993" t="str">
            <v/>
          </cell>
          <cell r="B3993" t="str">
            <v/>
          </cell>
          <cell r="C3993" t="str">
            <v/>
          </cell>
          <cell r="D3993" t="str">
            <v/>
          </cell>
          <cell r="E3993" t="str">
            <v/>
          </cell>
          <cell r="F3993" t="str">
            <v/>
          </cell>
          <cell r="G3993" t="str">
            <v/>
          </cell>
          <cell r="H3993" t="str">
            <v/>
          </cell>
        </row>
        <row r="3994">
          <cell r="A3994" t="str">
            <v/>
          </cell>
          <cell r="B3994" t="str">
            <v/>
          </cell>
          <cell r="C3994" t="str">
            <v/>
          </cell>
          <cell r="D3994" t="str">
            <v/>
          </cell>
          <cell r="E3994" t="str">
            <v/>
          </cell>
          <cell r="F3994" t="str">
            <v/>
          </cell>
          <cell r="G3994" t="str">
            <v/>
          </cell>
          <cell r="H3994" t="str">
            <v/>
          </cell>
        </row>
        <row r="3995">
          <cell r="A3995" t="str">
            <v/>
          </cell>
          <cell r="B3995" t="str">
            <v/>
          </cell>
          <cell r="C3995" t="str">
            <v/>
          </cell>
          <cell r="D3995" t="str">
            <v/>
          </cell>
          <cell r="E3995" t="str">
            <v/>
          </cell>
          <cell r="F3995" t="str">
            <v/>
          </cell>
          <cell r="G3995" t="str">
            <v/>
          </cell>
          <cell r="H3995" t="str">
            <v/>
          </cell>
        </row>
        <row r="3996">
          <cell r="A3996" t="str">
            <v/>
          </cell>
          <cell r="B3996" t="str">
            <v/>
          </cell>
          <cell r="C3996" t="str">
            <v/>
          </cell>
          <cell r="D3996" t="str">
            <v/>
          </cell>
          <cell r="E3996" t="str">
            <v/>
          </cell>
          <cell r="F3996" t="str">
            <v/>
          </cell>
          <cell r="G3996" t="str">
            <v/>
          </cell>
          <cell r="H3996" t="str">
            <v/>
          </cell>
        </row>
        <row r="3997">
          <cell r="A3997" t="str">
            <v/>
          </cell>
          <cell r="B3997" t="str">
            <v/>
          </cell>
          <cell r="C3997" t="str">
            <v/>
          </cell>
          <cell r="D3997" t="str">
            <v/>
          </cell>
          <cell r="E3997" t="str">
            <v/>
          </cell>
          <cell r="F3997" t="str">
            <v/>
          </cell>
          <cell r="G3997" t="str">
            <v/>
          </cell>
          <cell r="H3997" t="str">
            <v/>
          </cell>
        </row>
        <row r="3998">
          <cell r="A3998" t="str">
            <v/>
          </cell>
          <cell r="B3998" t="str">
            <v/>
          </cell>
          <cell r="C3998" t="str">
            <v/>
          </cell>
          <cell r="D3998" t="str">
            <v/>
          </cell>
          <cell r="E3998" t="str">
            <v/>
          </cell>
          <cell r="F3998" t="str">
            <v/>
          </cell>
          <cell r="G3998" t="str">
            <v/>
          </cell>
          <cell r="H3998" t="str">
            <v/>
          </cell>
        </row>
        <row r="3999">
          <cell r="A3999" t="str">
            <v/>
          </cell>
          <cell r="B3999" t="str">
            <v/>
          </cell>
          <cell r="C3999" t="str">
            <v/>
          </cell>
          <cell r="D3999" t="str">
            <v/>
          </cell>
          <cell r="E3999" t="str">
            <v/>
          </cell>
          <cell r="F3999" t="str">
            <v/>
          </cell>
          <cell r="G3999" t="str">
            <v/>
          </cell>
          <cell r="H3999" t="str">
            <v/>
          </cell>
        </row>
        <row r="4000">
          <cell r="H4000" t="str">
            <v/>
          </cell>
        </row>
        <row r="4001">
          <cell r="H4001" t="str">
            <v/>
          </cell>
        </row>
        <row r="4002">
          <cell r="H4002" t="str">
            <v/>
          </cell>
        </row>
        <row r="4003">
          <cell r="H4003" t="str">
            <v/>
          </cell>
        </row>
        <row r="4004">
          <cell r="H4004" t="str">
            <v/>
          </cell>
        </row>
        <row r="4005">
          <cell r="H4005" t="str">
            <v/>
          </cell>
        </row>
        <row r="4006">
          <cell r="H4006" t="str">
            <v/>
          </cell>
        </row>
        <row r="4007">
          <cell r="H4007" t="str">
            <v/>
          </cell>
        </row>
        <row r="4008">
          <cell r="H4008" t="str">
            <v/>
          </cell>
        </row>
        <row r="4009">
          <cell r="H4009" t="str">
            <v/>
          </cell>
        </row>
        <row r="4010">
          <cell r="H4010" t="str">
            <v/>
          </cell>
        </row>
        <row r="4011">
          <cell r="H4011" t="str">
            <v/>
          </cell>
        </row>
        <row r="4012">
          <cell r="H4012" t="str">
            <v/>
          </cell>
        </row>
        <row r="4013">
          <cell r="H4013" t="str">
            <v/>
          </cell>
        </row>
        <row r="4014">
          <cell r="H4014" t="str">
            <v/>
          </cell>
        </row>
        <row r="4015">
          <cell r="H4015" t="str">
            <v/>
          </cell>
        </row>
        <row r="4016">
          <cell r="H4016" t="str">
            <v/>
          </cell>
        </row>
        <row r="4017">
          <cell r="H4017" t="str">
            <v/>
          </cell>
        </row>
        <row r="4018">
          <cell r="H4018" t="str">
            <v/>
          </cell>
        </row>
        <row r="4019">
          <cell r="H4019" t="str">
            <v/>
          </cell>
        </row>
        <row r="4020">
          <cell r="H4020" t="str">
            <v/>
          </cell>
        </row>
        <row r="4021">
          <cell r="H4021" t="str">
            <v/>
          </cell>
        </row>
        <row r="4022">
          <cell r="H4022" t="str">
            <v/>
          </cell>
        </row>
        <row r="4023">
          <cell r="H4023" t="str">
            <v/>
          </cell>
        </row>
        <row r="4024">
          <cell r="H4024" t="str">
            <v/>
          </cell>
        </row>
        <row r="4025">
          <cell r="H4025" t="str">
            <v/>
          </cell>
        </row>
        <row r="4026">
          <cell r="H4026" t="str">
            <v/>
          </cell>
        </row>
        <row r="4027">
          <cell r="H4027" t="str">
            <v/>
          </cell>
        </row>
        <row r="4028">
          <cell r="H4028" t="str">
            <v/>
          </cell>
        </row>
        <row r="4029">
          <cell r="H4029" t="str">
            <v/>
          </cell>
        </row>
        <row r="4030">
          <cell r="H4030" t="str">
            <v/>
          </cell>
        </row>
        <row r="4031">
          <cell r="H4031" t="str">
            <v/>
          </cell>
        </row>
        <row r="4032">
          <cell r="H4032" t="str">
            <v/>
          </cell>
        </row>
        <row r="4033">
          <cell r="H4033" t="str">
            <v/>
          </cell>
        </row>
        <row r="4034">
          <cell r="H4034" t="str">
            <v/>
          </cell>
        </row>
        <row r="4035">
          <cell r="H4035" t="str">
            <v/>
          </cell>
        </row>
        <row r="4036">
          <cell r="H4036" t="str">
            <v/>
          </cell>
        </row>
        <row r="4037">
          <cell r="H4037" t="str">
            <v/>
          </cell>
        </row>
        <row r="4038">
          <cell r="H4038" t="str">
            <v/>
          </cell>
        </row>
        <row r="4039">
          <cell r="H4039" t="str">
            <v/>
          </cell>
        </row>
        <row r="4040">
          <cell r="H4040" t="str">
            <v/>
          </cell>
        </row>
        <row r="4041">
          <cell r="H4041" t="str">
            <v/>
          </cell>
        </row>
        <row r="4042">
          <cell r="H4042" t="str">
            <v/>
          </cell>
        </row>
        <row r="4043">
          <cell r="H4043" t="str">
            <v/>
          </cell>
        </row>
        <row r="4044">
          <cell r="H4044" t="str">
            <v/>
          </cell>
        </row>
        <row r="4045">
          <cell r="H4045" t="str">
            <v/>
          </cell>
        </row>
        <row r="4046">
          <cell r="H4046" t="str">
            <v/>
          </cell>
        </row>
        <row r="4047">
          <cell r="H4047" t="str">
            <v/>
          </cell>
        </row>
        <row r="4048">
          <cell r="H4048" t="str">
            <v/>
          </cell>
        </row>
        <row r="4049">
          <cell r="H4049" t="str">
            <v/>
          </cell>
        </row>
        <row r="4050">
          <cell r="H4050" t="str">
            <v/>
          </cell>
        </row>
        <row r="4051">
          <cell r="H4051" t="str">
            <v/>
          </cell>
        </row>
        <row r="4052">
          <cell r="H4052" t="str">
            <v/>
          </cell>
        </row>
        <row r="4053">
          <cell r="H4053" t="str">
            <v/>
          </cell>
        </row>
        <row r="4054">
          <cell r="H4054" t="str">
            <v/>
          </cell>
        </row>
        <row r="4055">
          <cell r="H4055" t="str">
            <v/>
          </cell>
        </row>
        <row r="4056">
          <cell r="H4056" t="str">
            <v/>
          </cell>
        </row>
        <row r="4057">
          <cell r="H4057" t="str">
            <v/>
          </cell>
        </row>
        <row r="4058">
          <cell r="H4058" t="str">
            <v/>
          </cell>
        </row>
        <row r="4059">
          <cell r="H4059" t="str">
            <v/>
          </cell>
        </row>
        <row r="4060">
          <cell r="H4060" t="str">
            <v/>
          </cell>
        </row>
        <row r="4061">
          <cell r="H4061" t="str">
            <v/>
          </cell>
        </row>
        <row r="4062">
          <cell r="H4062" t="str">
            <v/>
          </cell>
        </row>
        <row r="4063">
          <cell r="H4063" t="str">
            <v/>
          </cell>
        </row>
        <row r="4064">
          <cell r="H4064" t="str">
            <v/>
          </cell>
        </row>
        <row r="4065">
          <cell r="H4065" t="str">
            <v/>
          </cell>
        </row>
        <row r="4066">
          <cell r="H4066" t="str">
            <v/>
          </cell>
        </row>
        <row r="4067">
          <cell r="H4067" t="str">
            <v/>
          </cell>
        </row>
        <row r="4068">
          <cell r="H4068" t="str">
            <v/>
          </cell>
        </row>
        <row r="4069">
          <cell r="H4069" t="str">
            <v/>
          </cell>
        </row>
        <row r="4070">
          <cell r="H4070" t="str">
            <v/>
          </cell>
        </row>
        <row r="4071">
          <cell r="H4071" t="str">
            <v/>
          </cell>
        </row>
        <row r="4072">
          <cell r="H4072" t="str">
            <v/>
          </cell>
        </row>
        <row r="4073">
          <cell r="H4073" t="str">
            <v/>
          </cell>
        </row>
        <row r="4074">
          <cell r="H4074" t="str">
            <v/>
          </cell>
        </row>
        <row r="4075">
          <cell r="H4075" t="str">
            <v/>
          </cell>
        </row>
        <row r="4076">
          <cell r="H4076" t="str">
            <v/>
          </cell>
        </row>
        <row r="4077">
          <cell r="H4077" t="str">
            <v/>
          </cell>
        </row>
        <row r="4078">
          <cell r="H4078" t="str">
            <v/>
          </cell>
        </row>
        <row r="4079">
          <cell r="H4079" t="str">
            <v/>
          </cell>
        </row>
        <row r="4080">
          <cell r="H4080" t="str">
            <v/>
          </cell>
        </row>
        <row r="4081">
          <cell r="H4081" t="str">
            <v/>
          </cell>
        </row>
        <row r="4082">
          <cell r="H4082" t="str">
            <v/>
          </cell>
        </row>
        <row r="4083">
          <cell r="H4083" t="str">
            <v/>
          </cell>
        </row>
        <row r="4084">
          <cell r="H4084" t="str">
            <v/>
          </cell>
        </row>
        <row r="4085">
          <cell r="H4085" t="str">
            <v/>
          </cell>
        </row>
        <row r="4086">
          <cell r="H4086" t="str">
            <v/>
          </cell>
        </row>
        <row r="4087">
          <cell r="H4087" t="str">
            <v/>
          </cell>
        </row>
        <row r="4088">
          <cell r="H4088" t="str">
            <v/>
          </cell>
        </row>
        <row r="4089">
          <cell r="H4089" t="str">
            <v/>
          </cell>
        </row>
        <row r="4090">
          <cell r="H4090" t="str">
            <v/>
          </cell>
        </row>
        <row r="4091">
          <cell r="H4091" t="str">
            <v/>
          </cell>
        </row>
        <row r="4092">
          <cell r="H4092" t="str">
            <v/>
          </cell>
        </row>
        <row r="4093">
          <cell r="H4093" t="str">
            <v/>
          </cell>
        </row>
        <row r="4094">
          <cell r="H4094" t="str">
            <v/>
          </cell>
        </row>
        <row r="4095">
          <cell r="H4095" t="str">
            <v/>
          </cell>
        </row>
        <row r="4096">
          <cell r="H4096" t="str">
            <v/>
          </cell>
        </row>
        <row r="4097">
          <cell r="H4097" t="str">
            <v/>
          </cell>
        </row>
        <row r="4098">
          <cell r="H4098" t="str">
            <v/>
          </cell>
        </row>
        <row r="4099">
          <cell r="H4099" t="str">
            <v/>
          </cell>
        </row>
        <row r="4100">
          <cell r="H4100" t="str">
            <v/>
          </cell>
        </row>
        <row r="4101">
          <cell r="H4101" t="str">
            <v/>
          </cell>
        </row>
        <row r="4102">
          <cell r="H4102" t="str">
            <v/>
          </cell>
        </row>
        <row r="4103">
          <cell r="H4103" t="str">
            <v/>
          </cell>
        </row>
        <row r="4104">
          <cell r="H4104" t="str">
            <v/>
          </cell>
        </row>
        <row r="4105">
          <cell r="H4105" t="str">
            <v/>
          </cell>
        </row>
        <row r="4106">
          <cell r="H4106" t="str">
            <v/>
          </cell>
        </row>
        <row r="4107">
          <cell r="H4107" t="str">
            <v/>
          </cell>
        </row>
        <row r="4108">
          <cell r="H4108" t="str">
            <v/>
          </cell>
        </row>
        <row r="4109">
          <cell r="H4109" t="str">
            <v/>
          </cell>
        </row>
        <row r="4110">
          <cell r="H4110" t="str">
            <v/>
          </cell>
        </row>
        <row r="4111">
          <cell r="H4111" t="str">
            <v/>
          </cell>
        </row>
        <row r="4112">
          <cell r="H4112" t="str">
            <v/>
          </cell>
        </row>
        <row r="4113">
          <cell r="H4113" t="str">
            <v/>
          </cell>
        </row>
        <row r="4114">
          <cell r="H4114" t="str">
            <v/>
          </cell>
        </row>
        <row r="4115">
          <cell r="H4115" t="str">
            <v/>
          </cell>
        </row>
        <row r="4116">
          <cell r="H4116" t="str">
            <v/>
          </cell>
        </row>
        <row r="4117">
          <cell r="H4117" t="str">
            <v/>
          </cell>
        </row>
        <row r="4118">
          <cell r="H4118" t="str">
            <v/>
          </cell>
        </row>
        <row r="4119">
          <cell r="H4119" t="str">
            <v/>
          </cell>
        </row>
        <row r="4120">
          <cell r="H4120" t="str">
            <v/>
          </cell>
        </row>
        <row r="4121">
          <cell r="H4121" t="str">
            <v/>
          </cell>
        </row>
        <row r="4122">
          <cell r="H4122" t="str">
            <v/>
          </cell>
        </row>
        <row r="4123">
          <cell r="H4123" t="str">
            <v/>
          </cell>
        </row>
        <row r="4124">
          <cell r="H4124" t="str">
            <v/>
          </cell>
        </row>
        <row r="4125">
          <cell r="H4125" t="str">
            <v/>
          </cell>
        </row>
        <row r="4126">
          <cell r="H4126" t="str">
            <v/>
          </cell>
        </row>
        <row r="4127">
          <cell r="H4127" t="str">
            <v/>
          </cell>
        </row>
        <row r="4128">
          <cell r="H4128" t="str">
            <v/>
          </cell>
        </row>
        <row r="4129">
          <cell r="H4129" t="str">
            <v/>
          </cell>
        </row>
        <row r="4130">
          <cell r="H4130" t="str">
            <v/>
          </cell>
        </row>
        <row r="4131">
          <cell r="H4131" t="str">
            <v/>
          </cell>
        </row>
        <row r="4132">
          <cell r="H4132" t="str">
            <v/>
          </cell>
        </row>
        <row r="4133">
          <cell r="H4133" t="str">
            <v/>
          </cell>
        </row>
        <row r="4134">
          <cell r="H4134" t="str">
            <v/>
          </cell>
        </row>
        <row r="4135">
          <cell r="H4135" t="str">
            <v/>
          </cell>
        </row>
        <row r="4136">
          <cell r="H4136" t="str">
            <v/>
          </cell>
        </row>
        <row r="4137">
          <cell r="H4137" t="str">
            <v/>
          </cell>
        </row>
        <row r="4138">
          <cell r="H4138" t="str">
            <v/>
          </cell>
        </row>
        <row r="4139">
          <cell r="H4139" t="str">
            <v/>
          </cell>
        </row>
        <row r="4140">
          <cell r="H4140" t="str">
            <v/>
          </cell>
        </row>
        <row r="4141">
          <cell r="H4141" t="str">
            <v/>
          </cell>
        </row>
        <row r="4142">
          <cell r="H4142" t="str">
            <v/>
          </cell>
        </row>
        <row r="4143">
          <cell r="H4143" t="str">
            <v/>
          </cell>
        </row>
        <row r="4144">
          <cell r="H4144" t="str">
            <v/>
          </cell>
        </row>
        <row r="4145">
          <cell r="H4145" t="str">
            <v/>
          </cell>
        </row>
        <row r="4146">
          <cell r="H4146" t="str">
            <v/>
          </cell>
        </row>
        <row r="4147">
          <cell r="H4147" t="str">
            <v/>
          </cell>
        </row>
        <row r="4148">
          <cell r="H4148" t="str">
            <v/>
          </cell>
        </row>
        <row r="4149">
          <cell r="H4149" t="str">
            <v/>
          </cell>
        </row>
        <row r="4150">
          <cell r="H4150" t="str">
            <v/>
          </cell>
        </row>
        <row r="4151">
          <cell r="H4151" t="str">
            <v/>
          </cell>
        </row>
        <row r="4152">
          <cell r="H4152" t="str">
            <v/>
          </cell>
        </row>
        <row r="4153">
          <cell r="H4153" t="str">
            <v/>
          </cell>
        </row>
        <row r="4154">
          <cell r="H4154" t="str">
            <v/>
          </cell>
        </row>
        <row r="4155">
          <cell r="H4155" t="str">
            <v/>
          </cell>
        </row>
        <row r="4156">
          <cell r="H4156" t="str">
            <v/>
          </cell>
        </row>
        <row r="4157">
          <cell r="H4157" t="str">
            <v/>
          </cell>
        </row>
        <row r="4158">
          <cell r="H4158" t="str">
            <v/>
          </cell>
        </row>
        <row r="4159">
          <cell r="H4159" t="str">
            <v/>
          </cell>
        </row>
        <row r="4160">
          <cell r="H4160" t="str">
            <v/>
          </cell>
        </row>
        <row r="4161">
          <cell r="H4161" t="str">
            <v/>
          </cell>
        </row>
        <row r="4162">
          <cell r="H4162" t="str">
            <v/>
          </cell>
        </row>
        <row r="4163">
          <cell r="H4163" t="str">
            <v/>
          </cell>
        </row>
        <row r="4164">
          <cell r="H4164" t="str">
            <v/>
          </cell>
        </row>
        <row r="4165">
          <cell r="H4165" t="str">
            <v/>
          </cell>
        </row>
        <row r="4166">
          <cell r="H4166" t="str">
            <v/>
          </cell>
        </row>
        <row r="4167">
          <cell r="H4167" t="str">
            <v/>
          </cell>
        </row>
        <row r="4168">
          <cell r="H4168" t="str">
            <v/>
          </cell>
        </row>
        <row r="4169">
          <cell r="H4169" t="str">
            <v/>
          </cell>
        </row>
        <row r="4170">
          <cell r="H4170" t="str">
            <v/>
          </cell>
        </row>
        <row r="4171">
          <cell r="H4171" t="str">
            <v/>
          </cell>
        </row>
        <row r="4172">
          <cell r="H4172" t="str">
            <v/>
          </cell>
        </row>
        <row r="4173">
          <cell r="H4173" t="str">
            <v/>
          </cell>
        </row>
        <row r="4174">
          <cell r="H4174" t="str">
            <v/>
          </cell>
        </row>
        <row r="4175">
          <cell r="H4175" t="str">
            <v/>
          </cell>
        </row>
        <row r="4176">
          <cell r="H4176" t="str">
            <v/>
          </cell>
        </row>
        <row r="4177">
          <cell r="H4177" t="str">
            <v/>
          </cell>
        </row>
        <row r="4178">
          <cell r="H4178" t="str">
            <v/>
          </cell>
        </row>
        <row r="4179">
          <cell r="H4179" t="str">
            <v/>
          </cell>
        </row>
        <row r="4180">
          <cell r="H4180" t="str">
            <v/>
          </cell>
        </row>
        <row r="4181">
          <cell r="H4181" t="str">
            <v/>
          </cell>
        </row>
        <row r="4182">
          <cell r="H4182" t="str">
            <v/>
          </cell>
        </row>
        <row r="4183">
          <cell r="H4183" t="str">
            <v/>
          </cell>
        </row>
        <row r="4184">
          <cell r="H4184" t="str">
            <v/>
          </cell>
        </row>
        <row r="4185">
          <cell r="H4185" t="str">
            <v/>
          </cell>
        </row>
        <row r="4186">
          <cell r="H4186" t="str">
            <v/>
          </cell>
        </row>
        <row r="4187">
          <cell r="H4187" t="str">
            <v/>
          </cell>
        </row>
        <row r="4188">
          <cell r="H4188" t="str">
            <v/>
          </cell>
        </row>
        <row r="4189">
          <cell r="H4189" t="str">
            <v/>
          </cell>
        </row>
        <row r="4190">
          <cell r="H4190" t="str">
            <v/>
          </cell>
        </row>
        <row r="4191">
          <cell r="H4191" t="str">
            <v/>
          </cell>
        </row>
        <row r="4192">
          <cell r="H4192" t="str">
            <v/>
          </cell>
        </row>
        <row r="4193">
          <cell r="H4193" t="str">
            <v/>
          </cell>
        </row>
        <row r="4194">
          <cell r="H4194" t="str">
            <v/>
          </cell>
        </row>
        <row r="4195">
          <cell r="H4195" t="str">
            <v/>
          </cell>
        </row>
        <row r="4196">
          <cell r="H4196" t="str">
            <v/>
          </cell>
        </row>
        <row r="4197">
          <cell r="H4197" t="str">
            <v/>
          </cell>
        </row>
        <row r="4198">
          <cell r="H4198" t="str">
            <v/>
          </cell>
        </row>
        <row r="4199">
          <cell r="H4199" t="str">
            <v/>
          </cell>
        </row>
        <row r="4200">
          <cell r="H4200" t="str">
            <v/>
          </cell>
        </row>
        <row r="4201">
          <cell r="H4201" t="str">
            <v/>
          </cell>
        </row>
        <row r="4202">
          <cell r="H4202" t="str">
            <v/>
          </cell>
        </row>
        <row r="4203">
          <cell r="H4203" t="str">
            <v/>
          </cell>
        </row>
        <row r="4204">
          <cell r="H4204" t="str">
            <v/>
          </cell>
        </row>
        <row r="4205">
          <cell r="H4205" t="str">
            <v/>
          </cell>
        </row>
        <row r="4206">
          <cell r="H4206" t="str">
            <v/>
          </cell>
        </row>
        <row r="4207">
          <cell r="H4207" t="str">
            <v/>
          </cell>
        </row>
        <row r="4208">
          <cell r="H4208" t="str">
            <v/>
          </cell>
        </row>
        <row r="4209">
          <cell r="H4209" t="str">
            <v/>
          </cell>
        </row>
        <row r="4210">
          <cell r="H4210" t="str">
            <v/>
          </cell>
        </row>
        <row r="4211">
          <cell r="H4211" t="str">
            <v/>
          </cell>
        </row>
        <row r="4212">
          <cell r="H4212" t="str">
            <v/>
          </cell>
        </row>
        <row r="4213">
          <cell r="H4213" t="str">
            <v/>
          </cell>
        </row>
        <row r="4214">
          <cell r="H4214" t="str">
            <v/>
          </cell>
        </row>
        <row r="4215">
          <cell r="H4215" t="str">
            <v/>
          </cell>
        </row>
        <row r="4216">
          <cell r="H4216" t="str">
            <v/>
          </cell>
        </row>
        <row r="4217">
          <cell r="H4217" t="str">
            <v/>
          </cell>
        </row>
        <row r="4218">
          <cell r="H4218" t="str">
            <v/>
          </cell>
        </row>
        <row r="4219">
          <cell r="H4219" t="str">
            <v/>
          </cell>
        </row>
        <row r="4220">
          <cell r="H4220" t="str">
            <v/>
          </cell>
        </row>
        <row r="4221">
          <cell r="H4221" t="str">
            <v/>
          </cell>
        </row>
        <row r="4222">
          <cell r="H4222" t="str">
            <v/>
          </cell>
        </row>
        <row r="4223">
          <cell r="H4223" t="str">
            <v/>
          </cell>
        </row>
        <row r="4224">
          <cell r="H4224" t="str">
            <v/>
          </cell>
        </row>
        <row r="4225">
          <cell r="H4225" t="str">
            <v/>
          </cell>
        </row>
        <row r="4226">
          <cell r="H4226" t="str">
            <v/>
          </cell>
        </row>
        <row r="4227">
          <cell r="H4227" t="str">
            <v/>
          </cell>
        </row>
        <row r="4228">
          <cell r="H4228" t="str">
            <v/>
          </cell>
        </row>
        <row r="4229">
          <cell r="H4229" t="str">
            <v/>
          </cell>
        </row>
        <row r="4230">
          <cell r="H4230" t="str">
            <v/>
          </cell>
        </row>
        <row r="4231">
          <cell r="H4231" t="str">
            <v/>
          </cell>
        </row>
        <row r="4232">
          <cell r="H4232" t="str">
            <v/>
          </cell>
        </row>
        <row r="4233">
          <cell r="H4233" t="str">
            <v/>
          </cell>
        </row>
        <row r="4234">
          <cell r="H4234" t="str">
            <v/>
          </cell>
        </row>
        <row r="4235">
          <cell r="H4235" t="str">
            <v/>
          </cell>
        </row>
        <row r="4236">
          <cell r="H4236" t="str">
            <v/>
          </cell>
        </row>
        <row r="4237">
          <cell r="H4237" t="str">
            <v/>
          </cell>
        </row>
        <row r="4238">
          <cell r="H4238" t="str">
            <v/>
          </cell>
        </row>
        <row r="4239">
          <cell r="H4239" t="str">
            <v/>
          </cell>
        </row>
        <row r="4240">
          <cell r="H4240" t="str">
            <v/>
          </cell>
        </row>
        <row r="4241">
          <cell r="H4241" t="str">
            <v/>
          </cell>
        </row>
        <row r="4242">
          <cell r="H4242" t="str">
            <v/>
          </cell>
        </row>
        <row r="4243">
          <cell r="H4243" t="str">
            <v/>
          </cell>
        </row>
        <row r="4244">
          <cell r="H4244" t="str">
            <v/>
          </cell>
        </row>
        <row r="4245">
          <cell r="H4245" t="str">
            <v/>
          </cell>
        </row>
        <row r="4246">
          <cell r="H4246" t="str">
            <v/>
          </cell>
        </row>
        <row r="4247">
          <cell r="H4247" t="str">
            <v/>
          </cell>
        </row>
        <row r="4248">
          <cell r="H4248" t="str">
            <v/>
          </cell>
        </row>
        <row r="4249">
          <cell r="H4249" t="str">
            <v/>
          </cell>
        </row>
        <row r="4250">
          <cell r="H4250" t="str">
            <v/>
          </cell>
        </row>
        <row r="4251">
          <cell r="H4251" t="str">
            <v/>
          </cell>
        </row>
        <row r="4252">
          <cell r="H4252" t="str">
            <v/>
          </cell>
        </row>
        <row r="4253">
          <cell r="H4253" t="str">
            <v/>
          </cell>
        </row>
        <row r="4254">
          <cell r="H4254" t="str">
            <v/>
          </cell>
        </row>
        <row r="4255">
          <cell r="H4255" t="str">
            <v/>
          </cell>
        </row>
        <row r="4256">
          <cell r="H4256" t="str">
            <v/>
          </cell>
        </row>
        <row r="4257">
          <cell r="H4257" t="str">
            <v/>
          </cell>
        </row>
        <row r="4258">
          <cell r="H4258" t="str">
            <v/>
          </cell>
        </row>
        <row r="4259">
          <cell r="H4259" t="str">
            <v/>
          </cell>
        </row>
        <row r="4260">
          <cell r="H4260" t="str">
            <v/>
          </cell>
        </row>
        <row r="4261">
          <cell r="H4261" t="str">
            <v/>
          </cell>
        </row>
        <row r="4262">
          <cell r="H4262" t="str">
            <v/>
          </cell>
        </row>
        <row r="4263">
          <cell r="H4263" t="str">
            <v/>
          </cell>
        </row>
        <row r="4264">
          <cell r="H4264" t="str">
            <v/>
          </cell>
        </row>
        <row r="4265">
          <cell r="H4265" t="str">
            <v/>
          </cell>
        </row>
        <row r="4266">
          <cell r="H4266" t="str">
            <v/>
          </cell>
        </row>
        <row r="4267">
          <cell r="H4267" t="str">
            <v/>
          </cell>
        </row>
        <row r="4268">
          <cell r="H4268" t="str">
            <v/>
          </cell>
        </row>
        <row r="4269">
          <cell r="H4269" t="str">
            <v/>
          </cell>
        </row>
        <row r="4270">
          <cell r="H4270" t="str">
            <v/>
          </cell>
        </row>
        <row r="4271">
          <cell r="H4271" t="str">
            <v/>
          </cell>
        </row>
        <row r="4272">
          <cell r="H4272" t="str">
            <v/>
          </cell>
        </row>
        <row r="4273">
          <cell r="H4273" t="str">
            <v/>
          </cell>
        </row>
        <row r="4274">
          <cell r="H4274" t="str">
            <v/>
          </cell>
        </row>
        <row r="4275">
          <cell r="H4275" t="str">
            <v/>
          </cell>
        </row>
        <row r="4276">
          <cell r="H4276" t="str">
            <v/>
          </cell>
        </row>
        <row r="4277">
          <cell r="H4277" t="str">
            <v/>
          </cell>
        </row>
        <row r="4278">
          <cell r="H4278" t="str">
            <v/>
          </cell>
        </row>
        <row r="4279">
          <cell r="H4279" t="str">
            <v/>
          </cell>
        </row>
        <row r="4280">
          <cell r="H4280" t="str">
            <v/>
          </cell>
        </row>
        <row r="4281">
          <cell r="H4281" t="str">
            <v/>
          </cell>
        </row>
        <row r="4282">
          <cell r="H4282" t="str">
            <v/>
          </cell>
        </row>
        <row r="4283">
          <cell r="H4283" t="str">
            <v/>
          </cell>
        </row>
        <row r="4284">
          <cell r="H4284" t="str">
            <v/>
          </cell>
        </row>
        <row r="4285">
          <cell r="H4285" t="str">
            <v/>
          </cell>
        </row>
        <row r="4286">
          <cell r="H4286" t="str">
            <v/>
          </cell>
        </row>
        <row r="4287">
          <cell r="H4287" t="str">
            <v/>
          </cell>
        </row>
        <row r="4288">
          <cell r="H4288" t="str">
            <v/>
          </cell>
        </row>
        <row r="4289">
          <cell r="H4289" t="str">
            <v/>
          </cell>
        </row>
        <row r="4290">
          <cell r="H4290" t="str">
            <v/>
          </cell>
        </row>
        <row r="4291">
          <cell r="H4291" t="str">
            <v/>
          </cell>
        </row>
        <row r="4292">
          <cell r="H4292" t="str">
            <v/>
          </cell>
        </row>
        <row r="4293">
          <cell r="H4293" t="str">
            <v/>
          </cell>
        </row>
        <row r="4294">
          <cell r="H4294" t="str">
            <v/>
          </cell>
        </row>
        <row r="4295">
          <cell r="H4295" t="str">
            <v/>
          </cell>
        </row>
        <row r="4296">
          <cell r="H4296" t="str">
            <v/>
          </cell>
        </row>
        <row r="4297">
          <cell r="H4297" t="str">
            <v/>
          </cell>
        </row>
        <row r="4298">
          <cell r="H4298" t="str">
            <v/>
          </cell>
        </row>
        <row r="4299">
          <cell r="H4299" t="str">
            <v/>
          </cell>
        </row>
        <row r="4300">
          <cell r="H4300" t="str">
            <v/>
          </cell>
        </row>
        <row r="4301">
          <cell r="H4301" t="str">
            <v/>
          </cell>
        </row>
        <row r="4302">
          <cell r="H4302" t="str">
            <v/>
          </cell>
        </row>
        <row r="4303">
          <cell r="H4303" t="str">
            <v/>
          </cell>
        </row>
        <row r="4304">
          <cell r="H4304" t="str">
            <v/>
          </cell>
        </row>
        <row r="4305">
          <cell r="H4305" t="str">
            <v/>
          </cell>
        </row>
        <row r="4306">
          <cell r="H4306" t="str">
            <v/>
          </cell>
        </row>
        <row r="4307">
          <cell r="H4307" t="str">
            <v/>
          </cell>
        </row>
        <row r="4308">
          <cell r="H4308" t="str">
            <v/>
          </cell>
        </row>
        <row r="4309">
          <cell r="H4309" t="str">
            <v/>
          </cell>
        </row>
        <row r="4310">
          <cell r="H4310" t="str">
            <v/>
          </cell>
        </row>
        <row r="4311">
          <cell r="H4311" t="str">
            <v/>
          </cell>
        </row>
        <row r="4312">
          <cell r="H4312" t="str">
            <v/>
          </cell>
        </row>
        <row r="4313">
          <cell r="H4313" t="str">
            <v/>
          </cell>
        </row>
        <row r="4314">
          <cell r="H4314" t="str">
            <v/>
          </cell>
        </row>
        <row r="4315">
          <cell r="H4315" t="str">
            <v/>
          </cell>
        </row>
        <row r="4316">
          <cell r="H4316" t="str">
            <v/>
          </cell>
        </row>
        <row r="4317">
          <cell r="H4317" t="str">
            <v/>
          </cell>
        </row>
        <row r="4318">
          <cell r="H4318" t="str">
            <v/>
          </cell>
        </row>
        <row r="4319">
          <cell r="H4319" t="str">
            <v/>
          </cell>
        </row>
        <row r="4320">
          <cell r="H4320" t="str">
            <v/>
          </cell>
        </row>
        <row r="4321">
          <cell r="H4321" t="str">
            <v/>
          </cell>
        </row>
        <row r="4322">
          <cell r="H4322" t="str">
            <v/>
          </cell>
        </row>
        <row r="4323">
          <cell r="H4323" t="str">
            <v/>
          </cell>
        </row>
        <row r="4324">
          <cell r="H4324" t="str">
            <v/>
          </cell>
        </row>
        <row r="4325">
          <cell r="H4325" t="str">
            <v/>
          </cell>
        </row>
        <row r="4326">
          <cell r="H4326" t="str">
            <v/>
          </cell>
        </row>
        <row r="4327">
          <cell r="H4327" t="str">
            <v/>
          </cell>
        </row>
        <row r="4328">
          <cell r="H4328" t="str">
            <v/>
          </cell>
        </row>
        <row r="4329">
          <cell r="H4329" t="str">
            <v/>
          </cell>
        </row>
        <row r="4330">
          <cell r="H4330" t="str">
            <v/>
          </cell>
        </row>
        <row r="4331">
          <cell r="H4331" t="str">
            <v/>
          </cell>
        </row>
        <row r="4332">
          <cell r="H4332" t="str">
            <v/>
          </cell>
        </row>
        <row r="4333">
          <cell r="H4333" t="str">
            <v/>
          </cell>
        </row>
        <row r="4334">
          <cell r="H4334" t="str">
            <v/>
          </cell>
        </row>
        <row r="4335">
          <cell r="H4335" t="str">
            <v/>
          </cell>
        </row>
        <row r="4336">
          <cell r="H4336" t="str">
            <v/>
          </cell>
        </row>
        <row r="4337">
          <cell r="H4337" t="str">
            <v/>
          </cell>
        </row>
        <row r="4338">
          <cell r="H4338" t="str">
            <v/>
          </cell>
        </row>
        <row r="4339">
          <cell r="H4339" t="str">
            <v/>
          </cell>
        </row>
        <row r="4340">
          <cell r="H4340" t="str">
            <v/>
          </cell>
        </row>
        <row r="4341">
          <cell r="H4341" t="str">
            <v/>
          </cell>
        </row>
        <row r="4342">
          <cell r="H4342" t="str">
            <v/>
          </cell>
        </row>
        <row r="4343">
          <cell r="H4343" t="str">
            <v/>
          </cell>
        </row>
        <row r="4344">
          <cell r="H4344" t="str">
            <v/>
          </cell>
        </row>
        <row r="4345">
          <cell r="H4345" t="str">
            <v/>
          </cell>
        </row>
        <row r="4346">
          <cell r="H4346" t="str">
            <v/>
          </cell>
        </row>
        <row r="4347">
          <cell r="H4347" t="str">
            <v/>
          </cell>
        </row>
        <row r="4348">
          <cell r="H4348" t="str">
            <v/>
          </cell>
        </row>
        <row r="4349">
          <cell r="H4349" t="str">
            <v/>
          </cell>
        </row>
        <row r="4350">
          <cell r="H4350" t="str">
            <v/>
          </cell>
        </row>
        <row r="4351">
          <cell r="H4351" t="str">
            <v/>
          </cell>
        </row>
        <row r="4352">
          <cell r="H4352" t="str">
            <v/>
          </cell>
        </row>
        <row r="4353">
          <cell r="H4353" t="str">
            <v/>
          </cell>
        </row>
        <row r="4354">
          <cell r="H4354" t="str">
            <v/>
          </cell>
        </row>
        <row r="4355">
          <cell r="H4355" t="str">
            <v/>
          </cell>
        </row>
        <row r="4356">
          <cell r="H4356" t="str">
            <v/>
          </cell>
        </row>
        <row r="4357">
          <cell r="H4357" t="str">
            <v/>
          </cell>
        </row>
        <row r="4358">
          <cell r="H4358" t="str">
            <v/>
          </cell>
        </row>
        <row r="4359">
          <cell r="H4359" t="str">
            <v/>
          </cell>
        </row>
        <row r="4360">
          <cell r="H4360" t="str">
            <v/>
          </cell>
        </row>
        <row r="4361">
          <cell r="H4361" t="str">
            <v/>
          </cell>
        </row>
        <row r="4362">
          <cell r="H4362" t="str">
            <v/>
          </cell>
        </row>
        <row r="4363">
          <cell r="H4363" t="str">
            <v/>
          </cell>
        </row>
        <row r="4364">
          <cell r="H4364" t="str">
            <v/>
          </cell>
        </row>
        <row r="4365">
          <cell r="H4365" t="str">
            <v/>
          </cell>
        </row>
        <row r="4366">
          <cell r="H4366" t="str">
            <v/>
          </cell>
        </row>
        <row r="4367">
          <cell r="H4367" t="str">
            <v/>
          </cell>
        </row>
        <row r="4368">
          <cell r="H4368" t="str">
            <v/>
          </cell>
        </row>
        <row r="4369">
          <cell r="H4369" t="str">
            <v/>
          </cell>
        </row>
        <row r="4370">
          <cell r="H4370" t="str">
            <v/>
          </cell>
        </row>
        <row r="4371">
          <cell r="H4371" t="str">
            <v/>
          </cell>
        </row>
        <row r="4372">
          <cell r="H4372" t="str">
            <v/>
          </cell>
        </row>
        <row r="4373">
          <cell r="H4373" t="str">
            <v/>
          </cell>
        </row>
        <row r="4374">
          <cell r="H4374" t="str">
            <v/>
          </cell>
        </row>
        <row r="4375">
          <cell r="H4375" t="str">
            <v/>
          </cell>
        </row>
        <row r="4376">
          <cell r="H4376" t="str">
            <v/>
          </cell>
        </row>
        <row r="4377">
          <cell r="H4377" t="str">
            <v/>
          </cell>
        </row>
        <row r="4378">
          <cell r="H4378" t="str">
            <v/>
          </cell>
        </row>
        <row r="4379">
          <cell r="H4379" t="str">
            <v/>
          </cell>
        </row>
        <row r="4380">
          <cell r="H4380" t="str">
            <v/>
          </cell>
        </row>
        <row r="4381">
          <cell r="H4381" t="str">
            <v/>
          </cell>
        </row>
        <row r="4382">
          <cell r="H4382" t="str">
            <v/>
          </cell>
        </row>
        <row r="4383">
          <cell r="H4383" t="str">
            <v/>
          </cell>
        </row>
        <row r="4384">
          <cell r="H4384" t="str">
            <v/>
          </cell>
        </row>
        <row r="4385">
          <cell r="H4385" t="str">
            <v/>
          </cell>
        </row>
        <row r="4386">
          <cell r="H4386" t="str">
            <v/>
          </cell>
        </row>
        <row r="4387">
          <cell r="H4387" t="str">
            <v/>
          </cell>
        </row>
        <row r="4388">
          <cell r="H4388" t="str">
            <v/>
          </cell>
        </row>
        <row r="4389">
          <cell r="H4389" t="str">
            <v/>
          </cell>
        </row>
        <row r="4390">
          <cell r="H4390" t="str">
            <v/>
          </cell>
        </row>
        <row r="4391">
          <cell r="H4391" t="str">
            <v/>
          </cell>
        </row>
        <row r="4392">
          <cell r="H4392" t="str">
            <v/>
          </cell>
        </row>
        <row r="4393">
          <cell r="H4393" t="str">
            <v/>
          </cell>
        </row>
        <row r="4394">
          <cell r="H4394" t="str">
            <v/>
          </cell>
        </row>
        <row r="4395">
          <cell r="H4395" t="str">
            <v/>
          </cell>
        </row>
        <row r="4396">
          <cell r="H4396" t="str">
            <v/>
          </cell>
        </row>
        <row r="4397">
          <cell r="H4397" t="str">
            <v/>
          </cell>
        </row>
        <row r="4398">
          <cell r="H4398" t="str">
            <v/>
          </cell>
        </row>
        <row r="4399">
          <cell r="H4399" t="str">
            <v/>
          </cell>
        </row>
        <row r="4400">
          <cell r="H4400" t="str">
            <v/>
          </cell>
        </row>
        <row r="4401">
          <cell r="H4401" t="str">
            <v/>
          </cell>
        </row>
        <row r="4402">
          <cell r="H4402" t="str">
            <v/>
          </cell>
        </row>
        <row r="4403">
          <cell r="H4403" t="str">
            <v/>
          </cell>
        </row>
        <row r="4404">
          <cell r="H4404" t="str">
            <v/>
          </cell>
        </row>
        <row r="4405">
          <cell r="H4405" t="str">
            <v/>
          </cell>
        </row>
        <row r="4406">
          <cell r="H4406" t="str">
            <v/>
          </cell>
        </row>
        <row r="4407">
          <cell r="H4407" t="str">
            <v/>
          </cell>
        </row>
        <row r="4408">
          <cell r="H4408" t="str">
            <v/>
          </cell>
        </row>
        <row r="4409">
          <cell r="H4409" t="str">
            <v/>
          </cell>
        </row>
        <row r="4410">
          <cell r="H4410" t="str">
            <v/>
          </cell>
        </row>
        <row r="4411">
          <cell r="H4411" t="str">
            <v/>
          </cell>
        </row>
        <row r="4412">
          <cell r="H4412" t="str">
            <v/>
          </cell>
        </row>
        <row r="4413">
          <cell r="H4413" t="str">
            <v/>
          </cell>
        </row>
        <row r="4414">
          <cell r="H4414" t="str">
            <v/>
          </cell>
        </row>
        <row r="4415">
          <cell r="H4415" t="str">
            <v/>
          </cell>
        </row>
        <row r="4416">
          <cell r="H4416" t="str">
            <v/>
          </cell>
        </row>
        <row r="4417">
          <cell r="H4417" t="str">
            <v/>
          </cell>
        </row>
        <row r="4418">
          <cell r="H4418" t="str">
            <v/>
          </cell>
        </row>
        <row r="4419">
          <cell r="H4419" t="str">
            <v/>
          </cell>
        </row>
        <row r="4420">
          <cell r="H4420" t="str">
            <v/>
          </cell>
        </row>
        <row r="4421">
          <cell r="H4421" t="str">
            <v/>
          </cell>
        </row>
        <row r="4422">
          <cell r="H4422" t="str">
            <v/>
          </cell>
        </row>
        <row r="4423">
          <cell r="H4423" t="str">
            <v/>
          </cell>
        </row>
        <row r="4424">
          <cell r="H4424" t="str">
            <v/>
          </cell>
        </row>
        <row r="4425">
          <cell r="H4425" t="str">
            <v/>
          </cell>
        </row>
        <row r="4426">
          <cell r="H4426" t="str">
            <v/>
          </cell>
        </row>
        <row r="4427">
          <cell r="H4427" t="str">
            <v/>
          </cell>
        </row>
        <row r="4428">
          <cell r="H4428" t="str">
            <v/>
          </cell>
        </row>
        <row r="4429">
          <cell r="H4429" t="str">
            <v/>
          </cell>
        </row>
        <row r="4430">
          <cell r="H4430" t="str">
            <v/>
          </cell>
        </row>
        <row r="4431">
          <cell r="H4431" t="str">
            <v/>
          </cell>
        </row>
        <row r="4432">
          <cell r="H4432" t="str">
            <v/>
          </cell>
        </row>
        <row r="4433">
          <cell r="H4433" t="str">
            <v/>
          </cell>
        </row>
        <row r="4434">
          <cell r="H4434" t="str">
            <v/>
          </cell>
        </row>
        <row r="4435">
          <cell r="H4435" t="str">
            <v/>
          </cell>
        </row>
        <row r="4436">
          <cell r="H4436" t="str">
            <v/>
          </cell>
        </row>
        <row r="4437">
          <cell r="H4437" t="str">
            <v/>
          </cell>
        </row>
        <row r="4438">
          <cell r="H4438" t="str">
            <v/>
          </cell>
        </row>
        <row r="4439">
          <cell r="H4439" t="str">
            <v/>
          </cell>
        </row>
        <row r="4440">
          <cell r="H4440" t="str">
            <v/>
          </cell>
        </row>
        <row r="4441">
          <cell r="H4441" t="str">
            <v/>
          </cell>
        </row>
        <row r="4442">
          <cell r="H4442" t="str">
            <v/>
          </cell>
        </row>
        <row r="4443">
          <cell r="H4443" t="str">
            <v/>
          </cell>
        </row>
        <row r="4444">
          <cell r="H4444" t="str">
            <v/>
          </cell>
        </row>
        <row r="4445">
          <cell r="H4445" t="str">
            <v/>
          </cell>
        </row>
        <row r="4446">
          <cell r="H4446" t="str">
            <v/>
          </cell>
        </row>
        <row r="4447">
          <cell r="H4447" t="str">
            <v/>
          </cell>
        </row>
        <row r="4448">
          <cell r="H4448" t="str">
            <v/>
          </cell>
        </row>
        <row r="4449">
          <cell r="H4449" t="str">
            <v/>
          </cell>
        </row>
        <row r="4450">
          <cell r="H4450" t="str">
            <v/>
          </cell>
        </row>
        <row r="4451">
          <cell r="H4451" t="str">
            <v/>
          </cell>
        </row>
        <row r="4452">
          <cell r="H4452" t="str">
            <v/>
          </cell>
        </row>
        <row r="4453">
          <cell r="H4453" t="str">
            <v/>
          </cell>
        </row>
        <row r="4454">
          <cell r="H4454" t="str">
            <v/>
          </cell>
        </row>
        <row r="4455">
          <cell r="H4455" t="str">
            <v/>
          </cell>
        </row>
        <row r="4456">
          <cell r="H4456" t="str">
            <v/>
          </cell>
        </row>
        <row r="4457">
          <cell r="H4457" t="str">
            <v/>
          </cell>
        </row>
        <row r="4458">
          <cell r="H4458" t="str">
            <v/>
          </cell>
        </row>
        <row r="4459">
          <cell r="H4459" t="str">
            <v/>
          </cell>
        </row>
        <row r="4460">
          <cell r="H4460" t="str">
            <v/>
          </cell>
        </row>
        <row r="4461">
          <cell r="H4461" t="str">
            <v/>
          </cell>
        </row>
        <row r="4462">
          <cell r="H4462" t="str">
            <v/>
          </cell>
        </row>
        <row r="4463">
          <cell r="H4463" t="str">
            <v/>
          </cell>
        </row>
        <row r="4464">
          <cell r="H4464" t="str">
            <v/>
          </cell>
        </row>
        <row r="4465">
          <cell r="H4465" t="str">
            <v/>
          </cell>
        </row>
        <row r="4466">
          <cell r="H4466" t="str">
            <v/>
          </cell>
        </row>
        <row r="4467">
          <cell r="H4467" t="str">
            <v/>
          </cell>
        </row>
        <row r="4468">
          <cell r="H4468" t="str">
            <v/>
          </cell>
        </row>
        <row r="4469">
          <cell r="H4469" t="str">
            <v/>
          </cell>
        </row>
        <row r="4470">
          <cell r="H4470" t="str">
            <v/>
          </cell>
        </row>
        <row r="4471">
          <cell r="H4471" t="str">
            <v/>
          </cell>
        </row>
        <row r="4472">
          <cell r="H4472" t="str">
            <v/>
          </cell>
        </row>
        <row r="4473">
          <cell r="H4473" t="str">
            <v/>
          </cell>
        </row>
        <row r="4474">
          <cell r="H4474" t="str">
            <v/>
          </cell>
        </row>
        <row r="4475">
          <cell r="H4475" t="str">
            <v/>
          </cell>
        </row>
        <row r="4476">
          <cell r="H4476" t="str">
            <v/>
          </cell>
        </row>
        <row r="4477">
          <cell r="H4477" t="str">
            <v/>
          </cell>
        </row>
        <row r="4478">
          <cell r="H4478" t="str">
            <v/>
          </cell>
        </row>
        <row r="4479">
          <cell r="H4479" t="str">
            <v/>
          </cell>
        </row>
        <row r="4480">
          <cell r="H4480" t="str">
            <v/>
          </cell>
        </row>
        <row r="4481">
          <cell r="H4481" t="str">
            <v/>
          </cell>
        </row>
        <row r="4482">
          <cell r="H4482" t="str">
            <v/>
          </cell>
        </row>
        <row r="4483">
          <cell r="H4483" t="str">
            <v/>
          </cell>
        </row>
        <row r="4484">
          <cell r="H4484" t="str">
            <v/>
          </cell>
        </row>
        <row r="4485">
          <cell r="H4485" t="str">
            <v/>
          </cell>
        </row>
        <row r="4486">
          <cell r="H4486" t="str">
            <v/>
          </cell>
        </row>
        <row r="4487">
          <cell r="H4487" t="str">
            <v/>
          </cell>
        </row>
        <row r="4488">
          <cell r="H4488" t="str">
            <v/>
          </cell>
        </row>
        <row r="4489">
          <cell r="H4489" t="str">
            <v/>
          </cell>
        </row>
        <row r="4490">
          <cell r="H4490" t="str">
            <v/>
          </cell>
        </row>
        <row r="4491">
          <cell r="H4491" t="str">
            <v/>
          </cell>
        </row>
        <row r="4492">
          <cell r="H4492" t="str">
            <v/>
          </cell>
        </row>
        <row r="4493">
          <cell r="H4493" t="str">
            <v/>
          </cell>
        </row>
        <row r="4494">
          <cell r="H4494" t="str">
            <v/>
          </cell>
        </row>
        <row r="4495">
          <cell r="H4495" t="str">
            <v/>
          </cell>
        </row>
        <row r="4496">
          <cell r="H4496" t="str">
            <v/>
          </cell>
        </row>
        <row r="4497">
          <cell r="H4497" t="str">
            <v/>
          </cell>
        </row>
        <row r="4498">
          <cell r="H4498" t="str">
            <v/>
          </cell>
        </row>
        <row r="4499">
          <cell r="H4499" t="str">
            <v/>
          </cell>
        </row>
        <row r="4500">
          <cell r="H4500" t="str">
            <v/>
          </cell>
        </row>
        <row r="4501">
          <cell r="H4501" t="str">
            <v/>
          </cell>
        </row>
        <row r="4502">
          <cell r="H4502" t="str">
            <v/>
          </cell>
        </row>
        <row r="4503">
          <cell r="H4503" t="str">
            <v/>
          </cell>
        </row>
        <row r="4504">
          <cell r="H4504" t="str">
            <v/>
          </cell>
        </row>
        <row r="4505">
          <cell r="H4505" t="str">
            <v/>
          </cell>
        </row>
        <row r="4506">
          <cell r="H4506" t="str">
            <v/>
          </cell>
        </row>
        <row r="4507">
          <cell r="H4507" t="str">
            <v/>
          </cell>
        </row>
        <row r="4508">
          <cell r="H4508" t="str">
            <v/>
          </cell>
        </row>
        <row r="4509">
          <cell r="H4509" t="str">
            <v/>
          </cell>
        </row>
        <row r="4510">
          <cell r="H4510" t="str">
            <v/>
          </cell>
        </row>
        <row r="4511">
          <cell r="H4511" t="str">
            <v/>
          </cell>
        </row>
        <row r="4512">
          <cell r="H4512" t="str">
            <v/>
          </cell>
        </row>
        <row r="4513">
          <cell r="H4513" t="str">
            <v/>
          </cell>
        </row>
        <row r="4514">
          <cell r="H4514" t="str">
            <v/>
          </cell>
        </row>
        <row r="4515">
          <cell r="H4515" t="str">
            <v/>
          </cell>
        </row>
        <row r="4516">
          <cell r="H4516" t="str">
            <v/>
          </cell>
        </row>
        <row r="4517">
          <cell r="H4517" t="str">
            <v/>
          </cell>
        </row>
        <row r="4518">
          <cell r="H4518" t="str">
            <v/>
          </cell>
        </row>
        <row r="4519">
          <cell r="H4519" t="str">
            <v/>
          </cell>
        </row>
        <row r="4520">
          <cell r="H4520" t="str">
            <v/>
          </cell>
        </row>
        <row r="4521">
          <cell r="H4521" t="str">
            <v/>
          </cell>
        </row>
        <row r="4522">
          <cell r="H4522" t="str">
            <v/>
          </cell>
        </row>
        <row r="4523">
          <cell r="H4523" t="str">
            <v/>
          </cell>
        </row>
        <row r="4524">
          <cell r="H4524" t="str">
            <v/>
          </cell>
        </row>
        <row r="4525">
          <cell r="H4525" t="str">
            <v/>
          </cell>
        </row>
        <row r="4526">
          <cell r="H4526" t="str">
            <v/>
          </cell>
        </row>
        <row r="4527">
          <cell r="H4527" t="str">
            <v/>
          </cell>
        </row>
        <row r="4528">
          <cell r="H4528" t="str">
            <v/>
          </cell>
        </row>
        <row r="4529">
          <cell r="H4529" t="str">
            <v/>
          </cell>
        </row>
        <row r="4530">
          <cell r="H4530" t="str">
            <v/>
          </cell>
        </row>
        <row r="4531">
          <cell r="H4531" t="str">
            <v/>
          </cell>
        </row>
        <row r="4532">
          <cell r="H4532" t="str">
            <v/>
          </cell>
        </row>
        <row r="4533">
          <cell r="H4533" t="str">
            <v/>
          </cell>
        </row>
        <row r="4534">
          <cell r="H4534" t="str">
            <v/>
          </cell>
        </row>
        <row r="4535">
          <cell r="H4535" t="str">
            <v/>
          </cell>
        </row>
        <row r="4536">
          <cell r="H4536" t="str">
            <v/>
          </cell>
        </row>
        <row r="4537">
          <cell r="H4537" t="str">
            <v/>
          </cell>
        </row>
        <row r="4538">
          <cell r="H4538" t="str">
            <v/>
          </cell>
        </row>
        <row r="4539">
          <cell r="H4539" t="str">
            <v/>
          </cell>
        </row>
        <row r="4540">
          <cell r="H4540" t="str">
            <v/>
          </cell>
        </row>
        <row r="4541">
          <cell r="H4541" t="str">
            <v/>
          </cell>
        </row>
        <row r="4542">
          <cell r="H4542" t="str">
            <v/>
          </cell>
        </row>
        <row r="4543">
          <cell r="H4543" t="str">
            <v/>
          </cell>
        </row>
        <row r="4544">
          <cell r="H4544" t="str">
            <v/>
          </cell>
        </row>
        <row r="4545">
          <cell r="H4545" t="str">
            <v/>
          </cell>
        </row>
        <row r="4546">
          <cell r="H4546" t="str">
            <v/>
          </cell>
        </row>
        <row r="4547">
          <cell r="H4547" t="str">
            <v/>
          </cell>
        </row>
        <row r="4548">
          <cell r="H4548" t="str">
            <v/>
          </cell>
        </row>
        <row r="4549">
          <cell r="H4549" t="str">
            <v/>
          </cell>
        </row>
        <row r="4550">
          <cell r="H4550" t="str">
            <v/>
          </cell>
        </row>
        <row r="4551">
          <cell r="H4551" t="str">
            <v/>
          </cell>
        </row>
        <row r="4552">
          <cell r="H4552" t="str">
            <v/>
          </cell>
        </row>
        <row r="4553">
          <cell r="H4553" t="str">
            <v/>
          </cell>
        </row>
        <row r="4554">
          <cell r="H4554" t="str">
            <v/>
          </cell>
        </row>
        <row r="4555">
          <cell r="H4555" t="str">
            <v/>
          </cell>
        </row>
        <row r="4556">
          <cell r="H4556" t="str">
            <v/>
          </cell>
        </row>
        <row r="4557">
          <cell r="H4557" t="str">
            <v/>
          </cell>
        </row>
        <row r="4558">
          <cell r="H4558" t="str">
            <v/>
          </cell>
        </row>
        <row r="4559">
          <cell r="H4559" t="str">
            <v/>
          </cell>
        </row>
        <row r="4560">
          <cell r="H4560" t="str">
            <v/>
          </cell>
        </row>
        <row r="4561">
          <cell r="H4561" t="str">
            <v/>
          </cell>
        </row>
        <row r="4562">
          <cell r="H4562" t="str">
            <v/>
          </cell>
        </row>
        <row r="4563">
          <cell r="H4563" t="str">
            <v/>
          </cell>
        </row>
        <row r="4564">
          <cell r="H4564" t="str">
            <v/>
          </cell>
        </row>
        <row r="4565">
          <cell r="H4565" t="str">
            <v/>
          </cell>
        </row>
        <row r="4566">
          <cell r="H4566" t="str">
            <v/>
          </cell>
        </row>
        <row r="4567">
          <cell r="H4567" t="str">
            <v/>
          </cell>
        </row>
        <row r="4568">
          <cell r="H4568" t="str">
            <v/>
          </cell>
        </row>
        <row r="4569">
          <cell r="H4569" t="str">
            <v/>
          </cell>
        </row>
        <row r="4570">
          <cell r="H4570" t="str">
            <v/>
          </cell>
        </row>
        <row r="4571">
          <cell r="H4571" t="str">
            <v/>
          </cell>
        </row>
        <row r="4572">
          <cell r="H4572" t="str">
            <v/>
          </cell>
        </row>
        <row r="4573">
          <cell r="H4573" t="str">
            <v/>
          </cell>
        </row>
        <row r="4574">
          <cell r="H4574" t="str">
            <v/>
          </cell>
        </row>
        <row r="4575">
          <cell r="H4575" t="str">
            <v/>
          </cell>
        </row>
        <row r="4576">
          <cell r="H4576" t="str">
            <v/>
          </cell>
        </row>
        <row r="4577">
          <cell r="H4577" t="str">
            <v/>
          </cell>
        </row>
        <row r="4578">
          <cell r="H4578" t="str">
            <v/>
          </cell>
        </row>
        <row r="4579">
          <cell r="H4579" t="str">
            <v/>
          </cell>
        </row>
        <row r="4580">
          <cell r="H4580" t="str">
            <v/>
          </cell>
        </row>
        <row r="4581">
          <cell r="H4581" t="str">
            <v/>
          </cell>
        </row>
        <row r="4582">
          <cell r="H4582" t="str">
            <v/>
          </cell>
        </row>
        <row r="4583">
          <cell r="H4583" t="str">
            <v/>
          </cell>
        </row>
        <row r="4584">
          <cell r="H4584" t="str">
            <v/>
          </cell>
        </row>
        <row r="4585">
          <cell r="H4585" t="str">
            <v/>
          </cell>
        </row>
        <row r="4586">
          <cell r="H4586" t="str">
            <v/>
          </cell>
        </row>
        <row r="4587">
          <cell r="H4587" t="str">
            <v/>
          </cell>
        </row>
        <row r="4588">
          <cell r="H4588" t="str">
            <v/>
          </cell>
        </row>
        <row r="4589">
          <cell r="H4589" t="str">
            <v/>
          </cell>
        </row>
        <row r="4590">
          <cell r="H4590" t="str">
            <v/>
          </cell>
        </row>
        <row r="4591">
          <cell r="H4591" t="str">
            <v/>
          </cell>
        </row>
        <row r="4592">
          <cell r="H4592" t="str">
            <v/>
          </cell>
        </row>
        <row r="4593">
          <cell r="H4593" t="str">
            <v/>
          </cell>
        </row>
        <row r="4594">
          <cell r="H4594" t="str">
            <v/>
          </cell>
        </row>
        <row r="4595">
          <cell r="H4595" t="str">
            <v/>
          </cell>
        </row>
        <row r="4596">
          <cell r="H4596" t="str">
            <v/>
          </cell>
        </row>
      </sheetData>
      <sheetData sheetId="29"/>
      <sheetData sheetId="30"/>
      <sheetData sheetId="31"/>
      <sheetData sheetId="32">
        <row r="2">
          <cell r="A2" t="str">
            <v>安贰线路1</v>
          </cell>
          <cell r="B2" t="str">
            <v>10kV</v>
          </cell>
          <cell r="C2">
            <v>1</v>
          </cell>
          <cell r="D2">
            <v>6.8609999999999999E-3</v>
          </cell>
          <cell r="F2" t="str">
            <v>142安贰线</v>
          </cell>
        </row>
        <row r="3">
          <cell r="A3" t="str">
            <v>安贰线路10</v>
          </cell>
          <cell r="B3" t="str">
            <v>10kV</v>
          </cell>
          <cell r="C3">
            <v>0</v>
          </cell>
          <cell r="D3">
            <v>0.357709</v>
          </cell>
          <cell r="F3" t="str">
            <v>142安贰线</v>
          </cell>
        </row>
        <row r="4">
          <cell r="A4" t="str">
            <v>安贰线路11</v>
          </cell>
          <cell r="B4" t="str">
            <v>10kV</v>
          </cell>
          <cell r="C4">
            <v>0</v>
          </cell>
          <cell r="D4">
            <v>0.10485800000000001</v>
          </cell>
          <cell r="F4" t="str">
            <v>142安贰线</v>
          </cell>
        </row>
        <row r="5">
          <cell r="A5" t="str">
            <v>安贰线路12</v>
          </cell>
          <cell r="B5" t="str">
            <v>10kV</v>
          </cell>
          <cell r="C5">
            <v>0</v>
          </cell>
          <cell r="D5">
            <v>7.6258999999999993E-2</v>
          </cell>
          <cell r="F5" t="str">
            <v>142安贰线</v>
          </cell>
        </row>
        <row r="6">
          <cell r="A6" t="str">
            <v>安贰线路13</v>
          </cell>
          <cell r="B6" t="str">
            <v>10kV</v>
          </cell>
          <cell r="C6">
            <v>0</v>
          </cell>
          <cell r="D6">
            <v>1.4312279999999999</v>
          </cell>
          <cell r="F6" t="str">
            <v>142安贰线</v>
          </cell>
        </row>
        <row r="7">
          <cell r="A7" t="str">
            <v>安贰线路15</v>
          </cell>
          <cell r="B7" t="str">
            <v>10kV</v>
          </cell>
          <cell r="C7">
            <v>0</v>
          </cell>
          <cell r="D7">
            <v>0.227548</v>
          </cell>
          <cell r="F7" t="str">
            <v>142安贰线</v>
          </cell>
        </row>
        <row r="8">
          <cell r="A8" t="str">
            <v>安贰线路16</v>
          </cell>
          <cell r="B8" t="str">
            <v>10kV</v>
          </cell>
          <cell r="C8">
            <v>0</v>
          </cell>
          <cell r="D8">
            <v>2.7352000000000001E-2</v>
          </cell>
          <cell r="F8" t="str">
            <v>142安贰线</v>
          </cell>
        </row>
        <row r="9">
          <cell r="A9" t="str">
            <v>安贰线路17</v>
          </cell>
          <cell r="B9" t="str">
            <v>10kV</v>
          </cell>
          <cell r="C9">
            <v>0</v>
          </cell>
          <cell r="D9">
            <v>0.70877900000000005</v>
          </cell>
          <cell r="F9" t="str">
            <v>142安贰线</v>
          </cell>
        </row>
        <row r="10">
          <cell r="A10" t="str">
            <v>安贰线路18</v>
          </cell>
          <cell r="B10" t="str">
            <v>10kV</v>
          </cell>
          <cell r="C10">
            <v>0</v>
          </cell>
          <cell r="D10">
            <v>0.13330900000000001</v>
          </cell>
          <cell r="F10" t="str">
            <v>142安贰线</v>
          </cell>
        </row>
        <row r="11">
          <cell r="A11" t="str">
            <v>安贰线路19</v>
          </cell>
          <cell r="B11" t="str">
            <v>10kV</v>
          </cell>
          <cell r="C11">
            <v>0</v>
          </cell>
          <cell r="D11">
            <v>0.18604399999999999</v>
          </cell>
          <cell r="F11" t="str">
            <v>142安贰线</v>
          </cell>
        </row>
        <row r="12">
          <cell r="A12" t="str">
            <v>安贰线路2</v>
          </cell>
          <cell r="B12" t="str">
            <v>10kV</v>
          </cell>
          <cell r="C12">
            <v>1</v>
          </cell>
          <cell r="D12">
            <v>0.85982000000000003</v>
          </cell>
          <cell r="F12" t="str">
            <v>142安贰线</v>
          </cell>
        </row>
        <row r="13">
          <cell r="A13" t="str">
            <v>安贰线路20</v>
          </cell>
          <cell r="B13" t="str">
            <v>10kV</v>
          </cell>
          <cell r="C13">
            <v>0</v>
          </cell>
          <cell r="D13">
            <v>0.105808</v>
          </cell>
          <cell r="F13" t="str">
            <v>142安贰线</v>
          </cell>
        </row>
        <row r="14">
          <cell r="A14" t="str">
            <v>安贰线路21</v>
          </cell>
          <cell r="B14" t="str">
            <v>10kV</v>
          </cell>
          <cell r="C14">
            <v>1</v>
          </cell>
          <cell r="D14">
            <v>0.53028699999999995</v>
          </cell>
          <cell r="F14" t="str">
            <v>142安贰线</v>
          </cell>
        </row>
        <row r="15">
          <cell r="A15" t="str">
            <v>安贰线路22</v>
          </cell>
          <cell r="B15" t="str">
            <v>10kV</v>
          </cell>
          <cell r="C15">
            <v>0</v>
          </cell>
          <cell r="D15">
            <v>0.34066400000000002</v>
          </cell>
          <cell r="F15" t="str">
            <v>142安贰线</v>
          </cell>
        </row>
        <row r="16">
          <cell r="A16" t="str">
            <v>安贰线路23</v>
          </cell>
          <cell r="B16" t="str">
            <v>10kV</v>
          </cell>
          <cell r="C16">
            <v>0</v>
          </cell>
          <cell r="D16">
            <v>0.279696</v>
          </cell>
          <cell r="F16" t="str">
            <v>142安贰线</v>
          </cell>
        </row>
        <row r="17">
          <cell r="A17" t="str">
            <v>安贰线路24</v>
          </cell>
          <cell r="B17" t="str">
            <v>10kV</v>
          </cell>
          <cell r="C17">
            <v>0</v>
          </cell>
          <cell r="D17">
            <v>4.2339560000000001</v>
          </cell>
          <cell r="F17" t="str">
            <v>142安贰线</v>
          </cell>
        </row>
        <row r="18">
          <cell r="A18" t="str">
            <v>安贰线路26</v>
          </cell>
          <cell r="B18" t="str">
            <v>10kV</v>
          </cell>
          <cell r="C18">
            <v>1</v>
          </cell>
          <cell r="D18">
            <v>8.8566000000000006E-2</v>
          </cell>
          <cell r="F18" t="str">
            <v>142安贰线</v>
          </cell>
        </row>
        <row r="19">
          <cell r="A19" t="str">
            <v>安贰线路27</v>
          </cell>
          <cell r="B19" t="str">
            <v>10kV</v>
          </cell>
          <cell r="C19">
            <v>1</v>
          </cell>
          <cell r="D19">
            <v>5.5113000000000002E-2</v>
          </cell>
          <cell r="F19" t="str">
            <v>142安贰线</v>
          </cell>
        </row>
        <row r="20">
          <cell r="A20" t="str">
            <v>安贰线路28</v>
          </cell>
          <cell r="B20" t="str">
            <v>10kV</v>
          </cell>
          <cell r="C20">
            <v>0</v>
          </cell>
          <cell r="D20">
            <v>0.17754900000000001</v>
          </cell>
          <cell r="F20" t="str">
            <v>142安贰线</v>
          </cell>
        </row>
        <row r="21">
          <cell r="A21" t="str">
            <v>安贰线路29</v>
          </cell>
          <cell r="B21" t="str">
            <v>10kV</v>
          </cell>
          <cell r="C21">
            <v>1</v>
          </cell>
          <cell r="D21">
            <v>0.36352899999999999</v>
          </cell>
          <cell r="F21" t="str">
            <v>142安贰线</v>
          </cell>
        </row>
        <row r="22">
          <cell r="A22" t="str">
            <v>安贰线路3</v>
          </cell>
          <cell r="B22" t="str">
            <v>10kV</v>
          </cell>
          <cell r="C22">
            <v>1</v>
          </cell>
          <cell r="D22">
            <v>3.8360999999999999E-2</v>
          </cell>
          <cell r="F22" t="str">
            <v>142安贰线</v>
          </cell>
        </row>
        <row r="23">
          <cell r="A23" t="str">
            <v>安贰线路30</v>
          </cell>
          <cell r="B23" t="str">
            <v>10kV</v>
          </cell>
          <cell r="C23">
            <v>1</v>
          </cell>
          <cell r="D23">
            <v>0.47916199999999998</v>
          </cell>
          <cell r="F23" t="str">
            <v>142安贰线</v>
          </cell>
        </row>
        <row r="24">
          <cell r="A24" t="str">
            <v>安贰线路31</v>
          </cell>
          <cell r="B24" t="str">
            <v>10kV</v>
          </cell>
          <cell r="C24">
            <v>1</v>
          </cell>
          <cell r="D24">
            <v>0.130193</v>
          </cell>
          <cell r="F24" t="str">
            <v>142安贰线</v>
          </cell>
        </row>
        <row r="25">
          <cell r="A25" t="str">
            <v>安贰线路32</v>
          </cell>
          <cell r="B25" t="str">
            <v>10kV</v>
          </cell>
          <cell r="C25">
            <v>1</v>
          </cell>
          <cell r="D25">
            <v>0.37812200000000001</v>
          </cell>
          <cell r="F25" t="str">
            <v>142安贰线</v>
          </cell>
        </row>
        <row r="26">
          <cell r="A26" t="str">
            <v>安贰线路33</v>
          </cell>
          <cell r="B26" t="str">
            <v>10kV</v>
          </cell>
          <cell r="C26">
            <v>1</v>
          </cell>
          <cell r="D26">
            <v>1.8707999999999999E-2</v>
          </cell>
          <cell r="F26" t="str">
            <v>142安贰线</v>
          </cell>
        </row>
        <row r="27">
          <cell r="A27" t="str">
            <v>安贰线路34</v>
          </cell>
          <cell r="B27" t="str">
            <v>10kV</v>
          </cell>
          <cell r="C27">
            <v>0</v>
          </cell>
          <cell r="D27">
            <v>7.5578000000000006E-2</v>
          </cell>
          <cell r="F27" t="str">
            <v>142安贰线</v>
          </cell>
        </row>
        <row r="28">
          <cell r="A28" t="str">
            <v>安贰线路35</v>
          </cell>
          <cell r="B28" t="str">
            <v>10kV</v>
          </cell>
          <cell r="C28">
            <v>1</v>
          </cell>
          <cell r="D28">
            <v>5.1476000000000001E-2</v>
          </cell>
          <cell r="F28" t="str">
            <v>142安贰线</v>
          </cell>
        </row>
        <row r="29">
          <cell r="A29" t="str">
            <v>安贰线路36</v>
          </cell>
          <cell r="B29" t="str">
            <v>10kV</v>
          </cell>
          <cell r="C29">
            <v>0</v>
          </cell>
          <cell r="D29">
            <v>3.3713E-2</v>
          </cell>
          <cell r="F29" t="str">
            <v>142安贰线</v>
          </cell>
        </row>
        <row r="30">
          <cell r="A30" t="str">
            <v>安贰线路37</v>
          </cell>
          <cell r="B30" t="str">
            <v>10kV</v>
          </cell>
          <cell r="C30">
            <v>0</v>
          </cell>
          <cell r="D30">
            <v>2.3831999999999999E-2</v>
          </cell>
          <cell r="F30" t="str">
            <v>142安贰线</v>
          </cell>
        </row>
        <row r="31">
          <cell r="A31" t="str">
            <v>安贰线路38</v>
          </cell>
          <cell r="B31" t="str">
            <v>10kV</v>
          </cell>
          <cell r="C31">
            <v>0</v>
          </cell>
          <cell r="D31">
            <v>3.3349999999999998E-2</v>
          </cell>
          <cell r="F31" t="str">
            <v>142安贰线</v>
          </cell>
        </row>
        <row r="32">
          <cell r="A32" t="str">
            <v>安贰线路39</v>
          </cell>
          <cell r="B32" t="str">
            <v>10kV</v>
          </cell>
          <cell r="C32">
            <v>0</v>
          </cell>
          <cell r="D32">
            <v>3.8307000000000001E-2</v>
          </cell>
          <cell r="F32" t="str">
            <v>142安贰线</v>
          </cell>
        </row>
        <row r="33">
          <cell r="A33" t="str">
            <v>安贰线路4</v>
          </cell>
          <cell r="B33" t="str">
            <v>10kV</v>
          </cell>
          <cell r="C33">
            <v>1</v>
          </cell>
          <cell r="D33">
            <v>0.10101300000000001</v>
          </cell>
          <cell r="F33" t="str">
            <v>142安贰线</v>
          </cell>
        </row>
        <row r="34">
          <cell r="A34" t="str">
            <v>安贰线路40</v>
          </cell>
          <cell r="B34" t="str">
            <v>10kV</v>
          </cell>
          <cell r="C34">
            <v>0</v>
          </cell>
          <cell r="D34">
            <v>3.2522000000000002E-2</v>
          </cell>
          <cell r="F34" t="str">
            <v>142安贰线</v>
          </cell>
        </row>
        <row r="35">
          <cell r="A35" t="str">
            <v>安贰线路41</v>
          </cell>
          <cell r="B35" t="str">
            <v>10kV</v>
          </cell>
          <cell r="C35">
            <v>0</v>
          </cell>
          <cell r="D35">
            <v>6.3547999999999993E-2</v>
          </cell>
          <cell r="F35" t="str">
            <v>142安贰线</v>
          </cell>
        </row>
        <row r="36">
          <cell r="A36" t="str">
            <v>安贰线路42</v>
          </cell>
          <cell r="B36" t="str">
            <v>10kV</v>
          </cell>
          <cell r="C36">
            <v>0</v>
          </cell>
          <cell r="D36">
            <v>2.5539999999999998E-3</v>
          </cell>
          <cell r="F36" t="str">
            <v>142安贰线</v>
          </cell>
        </row>
        <row r="37">
          <cell r="A37" t="str">
            <v>安贰线路42-1</v>
          </cell>
          <cell r="B37" t="str">
            <v>10kV</v>
          </cell>
          <cell r="C37">
            <v>0</v>
          </cell>
          <cell r="D37">
            <v>4.0010999999999998E-2</v>
          </cell>
          <cell r="F37" t="str">
            <v>142安贰线</v>
          </cell>
        </row>
        <row r="38">
          <cell r="A38" t="str">
            <v>安贰线路43</v>
          </cell>
          <cell r="B38" t="str">
            <v>10kV</v>
          </cell>
          <cell r="C38">
            <v>0</v>
          </cell>
          <cell r="D38">
            <v>2.1794999999999998E-2</v>
          </cell>
          <cell r="F38" t="str">
            <v>142安贰线</v>
          </cell>
        </row>
        <row r="39">
          <cell r="A39" t="str">
            <v>安贰线路44</v>
          </cell>
          <cell r="B39" t="str">
            <v>10kV</v>
          </cell>
          <cell r="C39">
            <v>0</v>
          </cell>
          <cell r="D39">
            <v>1.2977000000000001E-2</v>
          </cell>
          <cell r="F39" t="str">
            <v>142安贰线</v>
          </cell>
        </row>
        <row r="40">
          <cell r="A40" t="str">
            <v>安贰线路45</v>
          </cell>
          <cell r="B40" t="str">
            <v>10kV</v>
          </cell>
          <cell r="C40">
            <v>0</v>
          </cell>
          <cell r="D40">
            <v>6.7707000000000003E-2</v>
          </cell>
          <cell r="F40" t="str">
            <v>142安贰线</v>
          </cell>
        </row>
        <row r="41">
          <cell r="A41" t="str">
            <v>安贰线路46</v>
          </cell>
          <cell r="B41" t="str">
            <v>10kV</v>
          </cell>
          <cell r="C41">
            <v>1</v>
          </cell>
          <cell r="D41">
            <v>0.210481</v>
          </cell>
          <cell r="F41" t="str">
            <v>142安贰线</v>
          </cell>
        </row>
        <row r="42">
          <cell r="A42" t="str">
            <v>安贰线路47</v>
          </cell>
          <cell r="B42" t="str">
            <v>10kV</v>
          </cell>
          <cell r="C42">
            <v>0</v>
          </cell>
          <cell r="D42">
            <v>0.38148199999999999</v>
          </cell>
          <cell r="F42" t="str">
            <v>142安贰线</v>
          </cell>
        </row>
        <row r="43">
          <cell r="A43" t="str">
            <v>安贰线路48</v>
          </cell>
          <cell r="B43" t="str">
            <v>10kV</v>
          </cell>
          <cell r="C43">
            <v>0</v>
          </cell>
          <cell r="D43">
            <v>0.235489</v>
          </cell>
          <cell r="F43" t="str">
            <v>142安贰线</v>
          </cell>
        </row>
        <row r="44">
          <cell r="A44" t="str">
            <v>安贰线路49</v>
          </cell>
          <cell r="B44" t="str">
            <v>10kV</v>
          </cell>
          <cell r="C44">
            <v>1</v>
          </cell>
          <cell r="D44">
            <v>3.5047000000000002E-2</v>
          </cell>
          <cell r="F44" t="str">
            <v>142安贰线</v>
          </cell>
        </row>
        <row r="45">
          <cell r="A45" t="str">
            <v>安贰线路5</v>
          </cell>
          <cell r="B45" t="str">
            <v>10kV</v>
          </cell>
          <cell r="C45">
            <v>1</v>
          </cell>
          <cell r="D45">
            <v>0.100817</v>
          </cell>
          <cell r="F45" t="str">
            <v>142安贰线</v>
          </cell>
        </row>
        <row r="46">
          <cell r="A46" t="str">
            <v>安贰线路50</v>
          </cell>
          <cell r="B46" t="str">
            <v>10kV</v>
          </cell>
          <cell r="C46">
            <v>0</v>
          </cell>
          <cell r="D46">
            <v>0.40515200000000001</v>
          </cell>
          <cell r="F46" t="str">
            <v>142安贰线</v>
          </cell>
        </row>
        <row r="47">
          <cell r="A47" t="str">
            <v>安贰线路51</v>
          </cell>
          <cell r="B47" t="str">
            <v>10kV</v>
          </cell>
          <cell r="C47">
            <v>1</v>
          </cell>
          <cell r="D47">
            <v>0.39301700000000001</v>
          </cell>
          <cell r="F47" t="str">
            <v>142安贰线</v>
          </cell>
        </row>
        <row r="48">
          <cell r="A48" t="str">
            <v>安贰线路52</v>
          </cell>
          <cell r="B48" t="str">
            <v>10kV</v>
          </cell>
          <cell r="C48">
            <v>1</v>
          </cell>
          <cell r="D48">
            <v>0.218303</v>
          </cell>
          <cell r="F48" t="str">
            <v>142安贰线</v>
          </cell>
        </row>
        <row r="49">
          <cell r="A49" t="str">
            <v>安贰线路53</v>
          </cell>
          <cell r="B49" t="str">
            <v>10kV</v>
          </cell>
          <cell r="C49">
            <v>0</v>
          </cell>
          <cell r="D49">
            <v>0.368398</v>
          </cell>
          <cell r="F49" t="str">
            <v>142安贰线</v>
          </cell>
        </row>
        <row r="50">
          <cell r="A50" t="str">
            <v>安贰线路54</v>
          </cell>
          <cell r="B50" t="str">
            <v>10kV</v>
          </cell>
          <cell r="C50">
            <v>1</v>
          </cell>
          <cell r="D50">
            <v>4.6422999999999999E-2</v>
          </cell>
          <cell r="F50" t="str">
            <v>142安贰线</v>
          </cell>
        </row>
        <row r="51">
          <cell r="A51" t="str">
            <v>安贰线路55</v>
          </cell>
          <cell r="B51" t="str">
            <v>10kV</v>
          </cell>
          <cell r="C51">
            <v>0</v>
          </cell>
          <cell r="D51">
            <v>3.032E-3</v>
          </cell>
          <cell r="F51" t="str">
            <v>142安贰线</v>
          </cell>
        </row>
        <row r="52">
          <cell r="A52" t="str">
            <v>安贰线路6</v>
          </cell>
          <cell r="B52" t="str">
            <v>10kV</v>
          </cell>
          <cell r="C52">
            <v>0</v>
          </cell>
          <cell r="D52">
            <v>0.11412700000000001</v>
          </cell>
          <cell r="F52" t="str">
            <v>142安贰线</v>
          </cell>
        </row>
        <row r="53">
          <cell r="A53" t="str">
            <v>安贰线路7</v>
          </cell>
          <cell r="B53" t="str">
            <v>10kV</v>
          </cell>
          <cell r="C53">
            <v>0</v>
          </cell>
          <cell r="D53">
            <v>0.27051799999999998</v>
          </cell>
          <cell r="F53" t="str">
            <v>142安贰线</v>
          </cell>
        </row>
        <row r="54">
          <cell r="A54" t="str">
            <v>安贰线路8</v>
          </cell>
          <cell r="B54" t="str">
            <v>10kV</v>
          </cell>
          <cell r="C54">
            <v>0</v>
          </cell>
          <cell r="D54">
            <v>0.13001399999999999</v>
          </cell>
          <cell r="F54" t="str">
            <v>142安贰线</v>
          </cell>
        </row>
        <row r="55">
          <cell r="A55" t="str">
            <v>安贰线路9</v>
          </cell>
          <cell r="B55" t="str">
            <v>10kV</v>
          </cell>
          <cell r="C55">
            <v>0</v>
          </cell>
          <cell r="D55">
            <v>1.4215999999999999E-2</v>
          </cell>
          <cell r="F55" t="str">
            <v>142安贰线</v>
          </cell>
        </row>
        <row r="56">
          <cell r="A56" t="str">
            <v>安玖线路1</v>
          </cell>
          <cell r="B56" t="str">
            <v>10kV</v>
          </cell>
          <cell r="C56">
            <v>0</v>
          </cell>
          <cell r="D56">
            <v>2.4221539999999999</v>
          </cell>
          <cell r="F56" t="str">
            <v>149安玖线</v>
          </cell>
        </row>
        <row r="57">
          <cell r="A57" t="str">
            <v>安玖线路10</v>
          </cell>
          <cell r="B57" t="str">
            <v>10kV</v>
          </cell>
          <cell r="C57">
            <v>0</v>
          </cell>
          <cell r="D57">
            <v>4.0069E-2</v>
          </cell>
          <cell r="F57" t="str">
            <v>149安玖线</v>
          </cell>
        </row>
        <row r="58">
          <cell r="A58" t="str">
            <v>安玖线路11</v>
          </cell>
          <cell r="B58" t="str">
            <v>10kV</v>
          </cell>
          <cell r="C58">
            <v>0</v>
          </cell>
          <cell r="D58">
            <v>0.456986</v>
          </cell>
          <cell r="F58" t="str">
            <v>149安玖线</v>
          </cell>
        </row>
        <row r="59">
          <cell r="A59" t="str">
            <v>安玖线路12</v>
          </cell>
          <cell r="B59" t="str">
            <v>10kV</v>
          </cell>
          <cell r="C59">
            <v>0</v>
          </cell>
          <cell r="D59">
            <v>4.5943999999999999E-2</v>
          </cell>
          <cell r="F59" t="str">
            <v>149安玖线</v>
          </cell>
        </row>
        <row r="60">
          <cell r="A60" t="str">
            <v>安玖线路13</v>
          </cell>
          <cell r="B60" t="str">
            <v>10kV</v>
          </cell>
          <cell r="C60">
            <v>0</v>
          </cell>
          <cell r="D60">
            <v>3.3860000000000001E-3</v>
          </cell>
          <cell r="F60" t="str">
            <v>149安玖线</v>
          </cell>
        </row>
        <row r="61">
          <cell r="A61" t="str">
            <v>安玖线路14</v>
          </cell>
          <cell r="B61" t="str">
            <v>10kV</v>
          </cell>
          <cell r="C61">
            <v>0</v>
          </cell>
          <cell r="D61">
            <v>3.4074E-2</v>
          </cell>
          <cell r="F61" t="str">
            <v>149安玖线</v>
          </cell>
        </row>
        <row r="62">
          <cell r="A62" t="str">
            <v>安玖线路15</v>
          </cell>
          <cell r="B62" t="str">
            <v>10kV</v>
          </cell>
          <cell r="C62">
            <v>1</v>
          </cell>
          <cell r="D62">
            <v>6.2218000000000002E-2</v>
          </cell>
          <cell r="F62" t="str">
            <v>149安玖线</v>
          </cell>
        </row>
        <row r="63">
          <cell r="A63" t="str">
            <v>安玖线路16</v>
          </cell>
          <cell r="B63" t="str">
            <v>10kV</v>
          </cell>
          <cell r="C63">
            <v>0</v>
          </cell>
          <cell r="D63">
            <v>9.0240000000000008E-3</v>
          </cell>
          <cell r="F63" t="str">
            <v>149安玖线</v>
          </cell>
        </row>
        <row r="64">
          <cell r="A64" t="str">
            <v>安玖线路17</v>
          </cell>
          <cell r="B64" t="str">
            <v>10kV</v>
          </cell>
          <cell r="C64">
            <v>0</v>
          </cell>
          <cell r="D64">
            <v>5.6308999999999998E-2</v>
          </cell>
          <cell r="F64" t="str">
            <v>149安玖线</v>
          </cell>
        </row>
        <row r="65">
          <cell r="A65" t="str">
            <v>安玖线路18</v>
          </cell>
          <cell r="B65" t="str">
            <v>10kV</v>
          </cell>
          <cell r="C65">
            <v>0</v>
          </cell>
          <cell r="D65">
            <v>8.9230000000000004E-3</v>
          </cell>
          <cell r="F65" t="str">
            <v>149安玖线</v>
          </cell>
        </row>
        <row r="66">
          <cell r="A66" t="str">
            <v>安玖线路19</v>
          </cell>
          <cell r="B66" t="str">
            <v>10kV</v>
          </cell>
          <cell r="C66">
            <v>0</v>
          </cell>
          <cell r="D66">
            <v>0.15556700000000001</v>
          </cell>
          <cell r="F66" t="str">
            <v>149安玖线</v>
          </cell>
        </row>
        <row r="67">
          <cell r="A67" t="str">
            <v>安玖线路2</v>
          </cell>
          <cell r="B67" t="str">
            <v>10kV</v>
          </cell>
          <cell r="C67">
            <v>0</v>
          </cell>
          <cell r="D67">
            <v>0.17660300000000001</v>
          </cell>
          <cell r="F67" t="str">
            <v>149安玖线</v>
          </cell>
        </row>
        <row r="68">
          <cell r="A68" t="str">
            <v>安玖线路20</v>
          </cell>
          <cell r="B68" t="str">
            <v>10kV</v>
          </cell>
          <cell r="C68">
            <v>0</v>
          </cell>
          <cell r="D68">
            <v>9.3660999999999994E-2</v>
          </cell>
          <cell r="F68" t="str">
            <v>149安玖线</v>
          </cell>
        </row>
        <row r="69">
          <cell r="A69" t="str">
            <v>安玖线路21</v>
          </cell>
          <cell r="B69" t="str">
            <v>10kV</v>
          </cell>
          <cell r="C69">
            <v>0</v>
          </cell>
          <cell r="D69">
            <v>9.8682000000000006E-2</v>
          </cell>
          <cell r="F69" t="str">
            <v>149安玖线</v>
          </cell>
        </row>
        <row r="70">
          <cell r="A70" t="str">
            <v>安玖线路22</v>
          </cell>
          <cell r="B70" t="str">
            <v>10kV</v>
          </cell>
          <cell r="C70">
            <v>0</v>
          </cell>
          <cell r="D70">
            <v>6.0678000000000003E-2</v>
          </cell>
          <cell r="F70" t="str">
            <v>149安玖线</v>
          </cell>
        </row>
        <row r="71">
          <cell r="A71" t="str">
            <v>安玖线路23</v>
          </cell>
          <cell r="B71" t="str">
            <v>10kV</v>
          </cell>
          <cell r="C71">
            <v>0</v>
          </cell>
          <cell r="D71">
            <v>3.4270000000000002E-2</v>
          </cell>
          <cell r="F71" t="str">
            <v>149安玖线</v>
          </cell>
        </row>
        <row r="72">
          <cell r="A72" t="str">
            <v>安玖线路24</v>
          </cell>
          <cell r="B72" t="str">
            <v>10kV</v>
          </cell>
          <cell r="C72">
            <v>0</v>
          </cell>
          <cell r="D72">
            <v>0.36313899999999999</v>
          </cell>
          <cell r="F72" t="str">
            <v>149安玖线</v>
          </cell>
        </row>
        <row r="73">
          <cell r="A73" t="str">
            <v>安玖线路25</v>
          </cell>
          <cell r="B73" t="str">
            <v>10kV</v>
          </cell>
          <cell r="C73">
            <v>0</v>
          </cell>
          <cell r="D73">
            <v>1.44E-2</v>
          </cell>
          <cell r="F73" t="str">
            <v>149安玖线</v>
          </cell>
        </row>
        <row r="74">
          <cell r="A74" t="str">
            <v>安玖线路26</v>
          </cell>
          <cell r="B74" t="str">
            <v>10kV</v>
          </cell>
          <cell r="C74">
            <v>0</v>
          </cell>
          <cell r="D74">
            <v>0.25929999999999997</v>
          </cell>
          <cell r="F74" t="str">
            <v>149安玖线</v>
          </cell>
        </row>
        <row r="75">
          <cell r="A75" t="str">
            <v>安玖线路27</v>
          </cell>
          <cell r="B75" t="str">
            <v>10kV</v>
          </cell>
          <cell r="C75">
            <v>1</v>
          </cell>
          <cell r="D75">
            <v>3.0535E-2</v>
          </cell>
          <cell r="F75" t="str">
            <v>149安玖线</v>
          </cell>
        </row>
        <row r="76">
          <cell r="A76" t="str">
            <v>安玖线路28</v>
          </cell>
          <cell r="B76" t="str">
            <v>10kV</v>
          </cell>
          <cell r="C76">
            <v>0</v>
          </cell>
          <cell r="D76">
            <v>0.14258299999999999</v>
          </cell>
          <cell r="F76" t="str">
            <v>149安玖线</v>
          </cell>
        </row>
        <row r="77">
          <cell r="A77" t="str">
            <v>安玖线路29</v>
          </cell>
          <cell r="B77" t="str">
            <v>10kV</v>
          </cell>
          <cell r="C77">
            <v>1</v>
          </cell>
          <cell r="D77">
            <v>1.766E-3</v>
          </cell>
          <cell r="F77" t="str">
            <v>149安玖线</v>
          </cell>
        </row>
        <row r="78">
          <cell r="A78" t="str">
            <v>安玖线路3</v>
          </cell>
          <cell r="B78" t="str">
            <v>10kV</v>
          </cell>
          <cell r="C78">
            <v>0</v>
          </cell>
          <cell r="D78">
            <v>0.32010100000000002</v>
          </cell>
          <cell r="F78" t="str">
            <v>149安玖线</v>
          </cell>
        </row>
        <row r="79">
          <cell r="A79" t="str">
            <v>安玖线路4</v>
          </cell>
          <cell r="B79" t="str">
            <v>10kV</v>
          </cell>
          <cell r="C79">
            <v>0</v>
          </cell>
          <cell r="D79">
            <v>2.7564999999999999E-2</v>
          </cell>
          <cell r="F79" t="str">
            <v>149安玖线</v>
          </cell>
        </row>
        <row r="80">
          <cell r="A80" t="str">
            <v>安玖线路5</v>
          </cell>
          <cell r="B80" t="str">
            <v>10kV</v>
          </cell>
          <cell r="C80">
            <v>0</v>
          </cell>
          <cell r="D80">
            <v>8.5033999999999998E-2</v>
          </cell>
          <cell r="F80" t="str">
            <v>149安玖线</v>
          </cell>
        </row>
        <row r="81">
          <cell r="A81" t="str">
            <v>安玖线路6</v>
          </cell>
          <cell r="B81" t="str">
            <v>10kV</v>
          </cell>
          <cell r="C81">
            <v>0</v>
          </cell>
          <cell r="D81">
            <v>2.1909999999999998E-3</v>
          </cell>
          <cell r="F81" t="str">
            <v>149安玖线</v>
          </cell>
        </row>
        <row r="82">
          <cell r="A82" t="str">
            <v>安玖线路7</v>
          </cell>
          <cell r="B82" t="str">
            <v>10kV</v>
          </cell>
          <cell r="C82">
            <v>0</v>
          </cell>
          <cell r="D82">
            <v>8.3879999999999996E-3</v>
          </cell>
          <cell r="F82" t="str">
            <v>149安玖线</v>
          </cell>
        </row>
        <row r="83">
          <cell r="A83" t="str">
            <v>安玖线路8</v>
          </cell>
          <cell r="B83" t="str">
            <v>10kV</v>
          </cell>
          <cell r="C83">
            <v>0</v>
          </cell>
          <cell r="D83">
            <v>3.0962E-2</v>
          </cell>
          <cell r="F83" t="str">
            <v>149安玖线</v>
          </cell>
        </row>
        <row r="84">
          <cell r="A84" t="str">
            <v>安玖线路9</v>
          </cell>
          <cell r="B84" t="str">
            <v>10kV</v>
          </cell>
          <cell r="C84">
            <v>0</v>
          </cell>
          <cell r="D84">
            <v>4.5803999999999997E-2</v>
          </cell>
          <cell r="F84" t="str">
            <v>149安玖线</v>
          </cell>
        </row>
        <row r="85">
          <cell r="A85" t="str">
            <v>安零线路1</v>
          </cell>
          <cell r="B85" t="str">
            <v>10kV</v>
          </cell>
          <cell r="C85">
            <v>0</v>
          </cell>
          <cell r="D85">
            <v>0.76511799999999996</v>
          </cell>
          <cell r="F85" t="str">
            <v>140安零线</v>
          </cell>
        </row>
        <row r="86">
          <cell r="A86" t="str">
            <v>安零线路10</v>
          </cell>
          <cell r="B86" t="str">
            <v>10kV</v>
          </cell>
          <cell r="C86">
            <v>0</v>
          </cell>
          <cell r="D86">
            <v>8.7050000000000002E-2</v>
          </cell>
          <cell r="F86" t="str">
            <v>140安零线</v>
          </cell>
        </row>
        <row r="87">
          <cell r="A87" t="str">
            <v>安零线路11</v>
          </cell>
          <cell r="B87" t="str">
            <v>10kV</v>
          </cell>
          <cell r="C87">
            <v>0</v>
          </cell>
          <cell r="D87">
            <v>6.3033000000000006E-2</v>
          </cell>
          <cell r="F87" t="str">
            <v>140安零线</v>
          </cell>
        </row>
        <row r="88">
          <cell r="A88" t="str">
            <v>安零线路12</v>
          </cell>
          <cell r="B88" t="str">
            <v>10kV</v>
          </cell>
          <cell r="C88">
            <v>0</v>
          </cell>
          <cell r="D88">
            <v>2.2093000000000002E-2</v>
          </cell>
          <cell r="F88" t="str">
            <v>140安零线</v>
          </cell>
        </row>
        <row r="89">
          <cell r="A89" t="str">
            <v>安零线路13</v>
          </cell>
          <cell r="B89" t="str">
            <v>10kV</v>
          </cell>
          <cell r="C89">
            <v>0</v>
          </cell>
          <cell r="D89">
            <v>0.191803</v>
          </cell>
          <cell r="F89" t="str">
            <v>140安零线</v>
          </cell>
        </row>
        <row r="90">
          <cell r="A90" t="str">
            <v>安零线路14</v>
          </cell>
          <cell r="B90" t="str">
            <v>10kV</v>
          </cell>
          <cell r="C90">
            <v>0</v>
          </cell>
          <cell r="D90">
            <v>4.8002999999999997E-2</v>
          </cell>
          <cell r="F90" t="str">
            <v>140安零线</v>
          </cell>
        </row>
        <row r="91">
          <cell r="A91" t="str">
            <v>安零线路15</v>
          </cell>
          <cell r="B91" t="str">
            <v>10kV</v>
          </cell>
          <cell r="C91">
            <v>0</v>
          </cell>
          <cell r="D91">
            <v>5.9943999999999997E-2</v>
          </cell>
          <cell r="F91" t="str">
            <v>140安零线</v>
          </cell>
        </row>
        <row r="92">
          <cell r="A92" t="str">
            <v>安零线路16</v>
          </cell>
          <cell r="B92" t="str">
            <v>10kV</v>
          </cell>
          <cell r="C92">
            <v>0</v>
          </cell>
          <cell r="D92">
            <v>3.4880000000000002E-3</v>
          </cell>
          <cell r="F92" t="str">
            <v>140安零线</v>
          </cell>
        </row>
        <row r="93">
          <cell r="A93" t="str">
            <v>安零线路17</v>
          </cell>
          <cell r="B93" t="str">
            <v>10kV</v>
          </cell>
          <cell r="C93">
            <v>0</v>
          </cell>
          <cell r="D93">
            <v>4.4680999999999998E-2</v>
          </cell>
          <cell r="F93" t="str">
            <v>140安零线</v>
          </cell>
        </row>
        <row r="94">
          <cell r="A94" t="str">
            <v>安零线路18</v>
          </cell>
          <cell r="B94" t="str">
            <v>10kV</v>
          </cell>
          <cell r="C94">
            <v>0</v>
          </cell>
          <cell r="D94">
            <v>2.8317999999999999E-2</v>
          </cell>
          <cell r="F94" t="str">
            <v>140安零线</v>
          </cell>
        </row>
        <row r="95">
          <cell r="A95" t="str">
            <v>安零线路19</v>
          </cell>
          <cell r="B95" t="str">
            <v>10kV</v>
          </cell>
          <cell r="C95">
            <v>0</v>
          </cell>
          <cell r="D95">
            <v>0.18043799999999999</v>
          </cell>
          <cell r="F95" t="str">
            <v>140安零线</v>
          </cell>
        </row>
        <row r="96">
          <cell r="A96" t="str">
            <v>安零线路2</v>
          </cell>
          <cell r="B96" t="str">
            <v>10kV</v>
          </cell>
          <cell r="C96">
            <v>0</v>
          </cell>
          <cell r="D96">
            <v>4.9138000000000001E-2</v>
          </cell>
          <cell r="F96" t="str">
            <v>140安零线</v>
          </cell>
        </row>
        <row r="97">
          <cell r="A97" t="str">
            <v>安零线路20</v>
          </cell>
          <cell r="B97" t="str">
            <v>10kV</v>
          </cell>
          <cell r="C97">
            <v>0</v>
          </cell>
          <cell r="D97">
            <v>0.47861500000000001</v>
          </cell>
          <cell r="F97" t="str">
            <v>140安零线</v>
          </cell>
        </row>
        <row r="98">
          <cell r="A98" t="str">
            <v>安零线路21</v>
          </cell>
          <cell r="B98" t="str">
            <v>10kV</v>
          </cell>
          <cell r="C98">
            <v>0</v>
          </cell>
          <cell r="D98">
            <v>2.2252000000000001E-2</v>
          </cell>
          <cell r="F98" t="str">
            <v>140安零线</v>
          </cell>
        </row>
        <row r="99">
          <cell r="A99" t="str">
            <v>安零线路22</v>
          </cell>
          <cell r="B99" t="str">
            <v>10kV</v>
          </cell>
          <cell r="C99">
            <v>0</v>
          </cell>
          <cell r="D99">
            <v>0.103558</v>
          </cell>
          <cell r="F99" t="str">
            <v>140安零线</v>
          </cell>
        </row>
        <row r="100">
          <cell r="A100" t="str">
            <v>安零线路23</v>
          </cell>
          <cell r="B100" t="str">
            <v>10kV</v>
          </cell>
          <cell r="C100">
            <v>0</v>
          </cell>
          <cell r="D100">
            <v>0.199013</v>
          </cell>
          <cell r="F100" t="str">
            <v>140安零线</v>
          </cell>
        </row>
        <row r="101">
          <cell r="A101" t="str">
            <v>安零线路24</v>
          </cell>
          <cell r="B101" t="str">
            <v>10kV</v>
          </cell>
          <cell r="C101">
            <v>0</v>
          </cell>
          <cell r="D101">
            <v>0.33657300000000001</v>
          </cell>
          <cell r="F101" t="str">
            <v>140安零线</v>
          </cell>
        </row>
        <row r="102">
          <cell r="A102" t="str">
            <v>安零线路25</v>
          </cell>
          <cell r="B102" t="str">
            <v>10kV</v>
          </cell>
          <cell r="C102">
            <v>0</v>
          </cell>
          <cell r="D102">
            <v>0.120939</v>
          </cell>
          <cell r="F102" t="str">
            <v>140安零线</v>
          </cell>
        </row>
        <row r="103">
          <cell r="A103" t="str">
            <v>安零线路26</v>
          </cell>
          <cell r="B103" t="str">
            <v>10kV</v>
          </cell>
          <cell r="C103">
            <v>0</v>
          </cell>
          <cell r="D103">
            <v>7.2883000000000003E-2</v>
          </cell>
          <cell r="F103" t="str">
            <v>140安零线</v>
          </cell>
        </row>
        <row r="104">
          <cell r="A104" t="str">
            <v>安零线路27</v>
          </cell>
          <cell r="B104" t="str">
            <v>10kV</v>
          </cell>
          <cell r="C104">
            <v>0</v>
          </cell>
          <cell r="D104">
            <v>4.299E-2</v>
          </cell>
          <cell r="F104" t="str">
            <v>140安零线</v>
          </cell>
        </row>
        <row r="105">
          <cell r="A105" t="str">
            <v>安零线路28</v>
          </cell>
          <cell r="B105" t="str">
            <v>10kV</v>
          </cell>
          <cell r="C105">
            <v>0</v>
          </cell>
          <cell r="D105">
            <v>0.24445600000000001</v>
          </cell>
          <cell r="F105" t="str">
            <v>140安零线</v>
          </cell>
        </row>
        <row r="106">
          <cell r="A106" t="str">
            <v>安零线路29</v>
          </cell>
          <cell r="B106" t="str">
            <v>10kV</v>
          </cell>
          <cell r="C106">
            <v>0</v>
          </cell>
          <cell r="D106">
            <v>5.8817000000000001E-2</v>
          </cell>
          <cell r="F106" t="str">
            <v>140安零线</v>
          </cell>
        </row>
        <row r="107">
          <cell r="A107" t="str">
            <v>安零线路3</v>
          </cell>
          <cell r="B107" t="str">
            <v>10kV</v>
          </cell>
          <cell r="C107">
            <v>1</v>
          </cell>
          <cell r="D107">
            <v>0.21196100000000001</v>
          </cell>
          <cell r="F107" t="str">
            <v>140安零线</v>
          </cell>
        </row>
        <row r="108">
          <cell r="A108" t="str">
            <v>安零线路30</v>
          </cell>
          <cell r="B108" t="str">
            <v>10kV</v>
          </cell>
          <cell r="C108">
            <v>0</v>
          </cell>
          <cell r="D108">
            <v>1.4973E-2</v>
          </cell>
          <cell r="F108" t="str">
            <v>140安零线</v>
          </cell>
        </row>
        <row r="109">
          <cell r="A109" t="str">
            <v>安零线路31</v>
          </cell>
          <cell r="B109" t="str">
            <v>10kV</v>
          </cell>
          <cell r="C109">
            <v>0</v>
          </cell>
          <cell r="D109">
            <v>0.45164100000000001</v>
          </cell>
          <cell r="F109" t="str">
            <v>140安零线</v>
          </cell>
        </row>
        <row r="110">
          <cell r="A110" t="str">
            <v>安零线路32</v>
          </cell>
          <cell r="B110" t="str">
            <v>10kV</v>
          </cell>
          <cell r="C110">
            <v>0</v>
          </cell>
          <cell r="D110">
            <v>2.7667000000000001E-2</v>
          </cell>
          <cell r="F110" t="str">
            <v>140安零线</v>
          </cell>
        </row>
        <row r="111">
          <cell r="A111" t="str">
            <v>安零线路33</v>
          </cell>
          <cell r="B111" t="str">
            <v>10kV</v>
          </cell>
          <cell r="C111">
            <v>0</v>
          </cell>
          <cell r="D111">
            <v>0.103031</v>
          </cell>
          <cell r="F111" t="str">
            <v>140安零线</v>
          </cell>
        </row>
        <row r="112">
          <cell r="A112" t="str">
            <v>安零线路34</v>
          </cell>
          <cell r="B112" t="str">
            <v>10kV</v>
          </cell>
          <cell r="C112">
            <v>0</v>
          </cell>
          <cell r="D112">
            <v>0.30010700000000001</v>
          </cell>
          <cell r="F112" t="str">
            <v>140安零线</v>
          </cell>
        </row>
        <row r="113">
          <cell r="A113" t="str">
            <v>安零线路35</v>
          </cell>
          <cell r="B113" t="str">
            <v>10kV</v>
          </cell>
          <cell r="C113">
            <v>0</v>
          </cell>
          <cell r="D113">
            <v>1.7264000000000002E-2</v>
          </cell>
          <cell r="F113" t="str">
            <v>140安零线</v>
          </cell>
        </row>
        <row r="114">
          <cell r="A114" t="str">
            <v>安零线路36</v>
          </cell>
          <cell r="B114" t="str">
            <v>10kV</v>
          </cell>
          <cell r="C114">
            <v>0</v>
          </cell>
          <cell r="D114">
            <v>0.43760599999999999</v>
          </cell>
          <cell r="F114" t="str">
            <v>140安零线</v>
          </cell>
        </row>
        <row r="115">
          <cell r="A115" t="str">
            <v>安零线路37</v>
          </cell>
          <cell r="B115" t="str">
            <v>10kV</v>
          </cell>
          <cell r="C115">
            <v>0</v>
          </cell>
          <cell r="D115">
            <v>2.9750000000000002E-3</v>
          </cell>
          <cell r="F115" t="str">
            <v>140安零线</v>
          </cell>
        </row>
        <row r="116">
          <cell r="A116" t="str">
            <v>安零线路38</v>
          </cell>
          <cell r="B116" t="str">
            <v>10kV</v>
          </cell>
          <cell r="C116">
            <v>0</v>
          </cell>
          <cell r="D116">
            <v>2.7486E-2</v>
          </cell>
          <cell r="F116" t="str">
            <v>140安零线</v>
          </cell>
        </row>
        <row r="117">
          <cell r="A117" t="str">
            <v>安零线路39</v>
          </cell>
          <cell r="B117" t="str">
            <v>10kV</v>
          </cell>
          <cell r="C117">
            <v>0</v>
          </cell>
          <cell r="D117">
            <v>2.4884E-2</v>
          </cell>
          <cell r="F117" t="str">
            <v>140安零线</v>
          </cell>
        </row>
        <row r="118">
          <cell r="A118" t="str">
            <v>安零线路4</v>
          </cell>
          <cell r="B118" t="str">
            <v>10kV</v>
          </cell>
          <cell r="C118">
            <v>0</v>
          </cell>
          <cell r="D118">
            <v>0.10167</v>
          </cell>
          <cell r="F118" t="str">
            <v>140安零线</v>
          </cell>
        </row>
        <row r="119">
          <cell r="A119" t="str">
            <v>安零线路40</v>
          </cell>
          <cell r="B119" t="str">
            <v>10kV</v>
          </cell>
          <cell r="C119">
            <v>0</v>
          </cell>
          <cell r="D119">
            <v>3.4658000000000001E-2</v>
          </cell>
          <cell r="F119" t="str">
            <v>140安零线</v>
          </cell>
        </row>
        <row r="120">
          <cell r="A120" t="str">
            <v>安零线路41</v>
          </cell>
          <cell r="B120" t="str">
            <v>10kV</v>
          </cell>
          <cell r="C120">
            <v>0</v>
          </cell>
          <cell r="D120">
            <v>4.2195999999999997E-2</v>
          </cell>
          <cell r="F120" t="str">
            <v>140安零线</v>
          </cell>
        </row>
        <row r="121">
          <cell r="A121" t="str">
            <v>安零线路42</v>
          </cell>
          <cell r="B121" t="str">
            <v>10kV</v>
          </cell>
          <cell r="C121">
            <v>0</v>
          </cell>
          <cell r="D121">
            <v>0.122517</v>
          </cell>
          <cell r="F121" t="str">
            <v>140安零线</v>
          </cell>
        </row>
        <row r="122">
          <cell r="A122" t="str">
            <v>安零线路43</v>
          </cell>
          <cell r="B122" t="str">
            <v>10kV</v>
          </cell>
          <cell r="C122">
            <v>0</v>
          </cell>
          <cell r="D122">
            <v>5.3168E-2</v>
          </cell>
          <cell r="F122" t="str">
            <v>140安零线</v>
          </cell>
        </row>
        <row r="123">
          <cell r="A123" t="str">
            <v>安零线路44</v>
          </cell>
          <cell r="B123" t="str">
            <v>10kV</v>
          </cell>
          <cell r="C123">
            <v>0</v>
          </cell>
          <cell r="D123">
            <v>0.21379600000000001</v>
          </cell>
          <cell r="F123" t="str">
            <v>140安零线</v>
          </cell>
        </row>
        <row r="124">
          <cell r="A124" t="str">
            <v>安零线路45</v>
          </cell>
          <cell r="B124" t="str">
            <v>10kV</v>
          </cell>
          <cell r="C124">
            <v>0</v>
          </cell>
          <cell r="D124">
            <v>3.4589999999999998E-3</v>
          </cell>
          <cell r="F124" t="str">
            <v>140安零线</v>
          </cell>
        </row>
        <row r="125">
          <cell r="A125" t="str">
            <v>安零线路46</v>
          </cell>
          <cell r="B125" t="str">
            <v>10kV</v>
          </cell>
          <cell r="C125">
            <v>0</v>
          </cell>
          <cell r="D125">
            <v>5.1449000000000002E-2</v>
          </cell>
          <cell r="F125" t="str">
            <v>140安零线</v>
          </cell>
        </row>
        <row r="126">
          <cell r="A126" t="str">
            <v>安零线路47</v>
          </cell>
          <cell r="B126" t="str">
            <v>10kV</v>
          </cell>
          <cell r="C126">
            <v>0</v>
          </cell>
          <cell r="D126">
            <v>0.14884600000000001</v>
          </cell>
          <cell r="F126" t="str">
            <v>140安零线</v>
          </cell>
        </row>
        <row r="127">
          <cell r="A127" t="str">
            <v>安零线路48</v>
          </cell>
          <cell r="B127" t="str">
            <v>10kV</v>
          </cell>
          <cell r="C127">
            <v>0</v>
          </cell>
          <cell r="D127">
            <v>1.6670000000000001E-2</v>
          </cell>
          <cell r="F127" t="str">
            <v>140安零线</v>
          </cell>
        </row>
        <row r="128">
          <cell r="A128" t="str">
            <v>安零线路49</v>
          </cell>
          <cell r="B128" t="str">
            <v>10kV</v>
          </cell>
          <cell r="C128">
            <v>0</v>
          </cell>
          <cell r="D128">
            <v>1.6371E-2</v>
          </cell>
          <cell r="F128" t="str">
            <v>140安零线</v>
          </cell>
        </row>
        <row r="129">
          <cell r="A129" t="str">
            <v>安零线路5</v>
          </cell>
          <cell r="B129" t="str">
            <v>10kV</v>
          </cell>
          <cell r="C129">
            <v>0</v>
          </cell>
          <cell r="D129">
            <v>0.383965</v>
          </cell>
          <cell r="F129" t="str">
            <v>140安零线</v>
          </cell>
        </row>
        <row r="130">
          <cell r="A130" t="str">
            <v>安零线路50</v>
          </cell>
          <cell r="B130" t="str">
            <v>10kV</v>
          </cell>
          <cell r="C130">
            <v>0</v>
          </cell>
          <cell r="D130">
            <v>0.14174999999999999</v>
          </cell>
          <cell r="F130" t="str">
            <v>140安零线</v>
          </cell>
        </row>
        <row r="131">
          <cell r="A131" t="str">
            <v>安零线路51</v>
          </cell>
          <cell r="B131" t="str">
            <v>10kV</v>
          </cell>
          <cell r="C131">
            <v>1</v>
          </cell>
          <cell r="D131">
            <v>4.2880000000000001E-3</v>
          </cell>
          <cell r="F131" t="str">
            <v>140安零线</v>
          </cell>
        </row>
        <row r="132">
          <cell r="A132" t="str">
            <v>安零线路52</v>
          </cell>
          <cell r="B132" t="str">
            <v>10kV</v>
          </cell>
          <cell r="C132">
            <v>1</v>
          </cell>
          <cell r="D132">
            <v>1.6750000000000001E-3</v>
          </cell>
          <cell r="F132" t="str">
            <v>140安零线</v>
          </cell>
        </row>
        <row r="133">
          <cell r="A133" t="str">
            <v>安零线路6</v>
          </cell>
          <cell r="B133" t="str">
            <v>10kV</v>
          </cell>
          <cell r="C133">
            <v>0</v>
          </cell>
          <cell r="D133">
            <v>6.1935999999999998E-2</v>
          </cell>
          <cell r="F133" t="str">
            <v>140安零线</v>
          </cell>
        </row>
        <row r="134">
          <cell r="A134" t="str">
            <v>安零线路7</v>
          </cell>
          <cell r="B134" t="str">
            <v>10kV</v>
          </cell>
          <cell r="C134">
            <v>0</v>
          </cell>
          <cell r="D134">
            <v>6.1809000000000003E-2</v>
          </cell>
          <cell r="F134" t="str">
            <v>140安零线</v>
          </cell>
        </row>
        <row r="135">
          <cell r="A135" t="str">
            <v>安零线路8</v>
          </cell>
          <cell r="B135" t="str">
            <v>10kV</v>
          </cell>
          <cell r="C135">
            <v>0</v>
          </cell>
          <cell r="D135">
            <v>3.1280000000000001E-3</v>
          </cell>
          <cell r="F135" t="str">
            <v>140安零线</v>
          </cell>
        </row>
        <row r="136">
          <cell r="A136" t="str">
            <v>安零线路9</v>
          </cell>
          <cell r="B136" t="str">
            <v>10kV</v>
          </cell>
          <cell r="C136">
            <v>0</v>
          </cell>
          <cell r="D136">
            <v>2.6775E-2</v>
          </cell>
          <cell r="F136" t="str">
            <v>140安零线</v>
          </cell>
        </row>
        <row r="137">
          <cell r="A137" t="str">
            <v>安陆线路1</v>
          </cell>
          <cell r="B137" t="str">
            <v>10kV</v>
          </cell>
          <cell r="C137">
            <v>0</v>
          </cell>
          <cell r="D137">
            <v>2.3748999999999999E-2</v>
          </cell>
          <cell r="F137" t="str">
            <v>146安陆线</v>
          </cell>
        </row>
        <row r="138">
          <cell r="A138" t="str">
            <v>安陆线路10</v>
          </cell>
          <cell r="B138" t="str">
            <v>10kV</v>
          </cell>
          <cell r="C138">
            <v>0</v>
          </cell>
          <cell r="D138">
            <v>0.20902200000000001</v>
          </cell>
          <cell r="F138" t="str">
            <v>146安陆线</v>
          </cell>
        </row>
        <row r="139">
          <cell r="A139" t="str">
            <v>安陆线路11</v>
          </cell>
          <cell r="B139" t="str">
            <v>10kV</v>
          </cell>
          <cell r="C139">
            <v>0</v>
          </cell>
          <cell r="D139">
            <v>0.59471700000000005</v>
          </cell>
          <cell r="F139" t="str">
            <v>146安陆线</v>
          </cell>
        </row>
        <row r="140">
          <cell r="A140" t="str">
            <v>安陆线路12</v>
          </cell>
          <cell r="B140" t="str">
            <v>10kV</v>
          </cell>
          <cell r="C140">
            <v>0</v>
          </cell>
          <cell r="D140">
            <v>0.191165</v>
          </cell>
          <cell r="F140" t="str">
            <v>146安陆线</v>
          </cell>
        </row>
        <row r="141">
          <cell r="A141" t="str">
            <v>安陆线路13</v>
          </cell>
          <cell r="B141" t="str">
            <v>10kV</v>
          </cell>
          <cell r="C141">
            <v>0</v>
          </cell>
          <cell r="D141">
            <v>0.46784100000000001</v>
          </cell>
          <cell r="F141" t="str">
            <v>146安陆线</v>
          </cell>
        </row>
        <row r="142">
          <cell r="A142" t="str">
            <v>安陆线路14</v>
          </cell>
          <cell r="B142" t="str">
            <v>10kV</v>
          </cell>
          <cell r="C142">
            <v>0</v>
          </cell>
          <cell r="D142">
            <v>0.64953399999999994</v>
          </cell>
          <cell r="F142" t="str">
            <v>146安陆线</v>
          </cell>
        </row>
        <row r="143">
          <cell r="A143" t="str">
            <v>安陆线路15</v>
          </cell>
          <cell r="B143" t="str">
            <v>10kV</v>
          </cell>
          <cell r="C143">
            <v>0</v>
          </cell>
          <cell r="D143">
            <v>9.9908999999999998E-2</v>
          </cell>
          <cell r="F143" t="str">
            <v>146安陆线</v>
          </cell>
        </row>
        <row r="144">
          <cell r="A144" t="str">
            <v>安陆线路16</v>
          </cell>
          <cell r="B144" t="str">
            <v>10kV</v>
          </cell>
          <cell r="C144">
            <v>0</v>
          </cell>
          <cell r="D144">
            <v>0.566473</v>
          </cell>
          <cell r="F144" t="str">
            <v>146安陆线</v>
          </cell>
        </row>
        <row r="145">
          <cell r="A145" t="str">
            <v>安陆线路16-1</v>
          </cell>
          <cell r="B145" t="str">
            <v>10kV</v>
          </cell>
          <cell r="C145">
            <v>0</v>
          </cell>
          <cell r="D145">
            <v>0.81139099999999997</v>
          </cell>
          <cell r="F145" t="str">
            <v>146安陆线</v>
          </cell>
        </row>
        <row r="146">
          <cell r="A146" t="str">
            <v>安陆线路17</v>
          </cell>
          <cell r="B146" t="str">
            <v>10kV</v>
          </cell>
          <cell r="C146">
            <v>0</v>
          </cell>
          <cell r="D146">
            <v>0.48170400000000002</v>
          </cell>
          <cell r="F146" t="str">
            <v>146安陆线</v>
          </cell>
        </row>
        <row r="147">
          <cell r="A147" t="str">
            <v>安陆线路18</v>
          </cell>
          <cell r="B147" t="str">
            <v>10kV</v>
          </cell>
          <cell r="C147">
            <v>0</v>
          </cell>
          <cell r="D147">
            <v>0.46303299999999997</v>
          </cell>
          <cell r="F147" t="str">
            <v>146安陆线</v>
          </cell>
        </row>
        <row r="148">
          <cell r="A148" t="str">
            <v>安陆线路19</v>
          </cell>
          <cell r="B148" t="str">
            <v>10kV</v>
          </cell>
          <cell r="C148">
            <v>0</v>
          </cell>
          <cell r="D148">
            <v>0.60601799999999995</v>
          </cell>
          <cell r="F148" t="str">
            <v>146安陆线</v>
          </cell>
        </row>
        <row r="149">
          <cell r="A149" t="str">
            <v>安陆线路2</v>
          </cell>
          <cell r="B149" t="str">
            <v>10kV</v>
          </cell>
          <cell r="C149">
            <v>0</v>
          </cell>
          <cell r="D149">
            <v>1.8037529999999999</v>
          </cell>
          <cell r="F149" t="str">
            <v>146安陆线</v>
          </cell>
        </row>
        <row r="150">
          <cell r="A150" t="str">
            <v>安陆线路20</v>
          </cell>
          <cell r="B150" t="str">
            <v>10kV</v>
          </cell>
          <cell r="C150">
            <v>0</v>
          </cell>
          <cell r="D150">
            <v>2.2495999999999999E-2</v>
          </cell>
          <cell r="F150" t="str">
            <v>146安陆线</v>
          </cell>
        </row>
        <row r="151">
          <cell r="A151" t="str">
            <v>安陆线路21</v>
          </cell>
          <cell r="B151" t="str">
            <v>10kV</v>
          </cell>
          <cell r="C151">
            <v>0</v>
          </cell>
          <cell r="D151">
            <v>0.59552400000000005</v>
          </cell>
          <cell r="F151" t="str">
            <v>146安陆线</v>
          </cell>
        </row>
        <row r="152">
          <cell r="A152" t="str">
            <v>安陆线路22</v>
          </cell>
          <cell r="B152" t="str">
            <v>10kV</v>
          </cell>
          <cell r="C152">
            <v>0</v>
          </cell>
          <cell r="D152">
            <v>2.8081999999999999E-2</v>
          </cell>
          <cell r="F152" t="str">
            <v>146安陆线</v>
          </cell>
        </row>
        <row r="153">
          <cell r="A153" t="str">
            <v>安陆线路23</v>
          </cell>
          <cell r="B153" t="str">
            <v>10kV</v>
          </cell>
          <cell r="C153">
            <v>0</v>
          </cell>
          <cell r="D153">
            <v>3.7642000000000002E-2</v>
          </cell>
          <cell r="F153" t="str">
            <v>146安陆线</v>
          </cell>
        </row>
        <row r="154">
          <cell r="A154" t="str">
            <v>安陆线路24</v>
          </cell>
          <cell r="B154" t="str">
            <v>10kV</v>
          </cell>
          <cell r="C154">
            <v>0</v>
          </cell>
          <cell r="D154">
            <v>0.22834499999999999</v>
          </cell>
          <cell r="F154" t="str">
            <v>146安陆线</v>
          </cell>
        </row>
        <row r="155">
          <cell r="A155" t="str">
            <v>安陆线路25</v>
          </cell>
          <cell r="B155" t="str">
            <v>10kV</v>
          </cell>
          <cell r="C155">
            <v>0</v>
          </cell>
          <cell r="D155">
            <v>0.172487</v>
          </cell>
          <cell r="F155" t="str">
            <v>146安陆线</v>
          </cell>
        </row>
        <row r="156">
          <cell r="A156" t="str">
            <v>安陆线路26</v>
          </cell>
          <cell r="B156" t="str">
            <v>10kV</v>
          </cell>
          <cell r="C156">
            <v>0</v>
          </cell>
          <cell r="D156">
            <v>0.14541999999999999</v>
          </cell>
          <cell r="F156" t="str">
            <v>146安陆线</v>
          </cell>
        </row>
        <row r="157">
          <cell r="A157" t="str">
            <v>安陆线路27</v>
          </cell>
          <cell r="B157" t="str">
            <v>10kV</v>
          </cell>
          <cell r="C157">
            <v>1</v>
          </cell>
          <cell r="D157">
            <v>1.3901999999999999E-2</v>
          </cell>
          <cell r="F157" t="str">
            <v>146安陆线</v>
          </cell>
        </row>
        <row r="158">
          <cell r="A158" t="str">
            <v>安陆线路28</v>
          </cell>
          <cell r="B158" t="str">
            <v>10kV</v>
          </cell>
          <cell r="C158">
            <v>0</v>
          </cell>
          <cell r="D158">
            <v>2.9912999999999999E-2</v>
          </cell>
          <cell r="F158" t="str">
            <v>146安陆线</v>
          </cell>
        </row>
        <row r="159">
          <cell r="A159" t="str">
            <v>安陆线路29</v>
          </cell>
          <cell r="B159" t="str">
            <v>10kV</v>
          </cell>
          <cell r="C159">
            <v>1</v>
          </cell>
          <cell r="D159">
            <v>1.3623E-2</v>
          </cell>
          <cell r="F159" t="str">
            <v>146安陆线</v>
          </cell>
        </row>
        <row r="160">
          <cell r="A160" t="str">
            <v>安陆线路3</v>
          </cell>
          <cell r="B160" t="str">
            <v>10kV</v>
          </cell>
          <cell r="C160">
            <v>1</v>
          </cell>
          <cell r="D160">
            <v>8.0114000000000005E-2</v>
          </cell>
          <cell r="F160" t="str">
            <v>146安陆线</v>
          </cell>
        </row>
        <row r="161">
          <cell r="A161" t="str">
            <v>安陆线路30</v>
          </cell>
          <cell r="B161" t="str">
            <v>10kV</v>
          </cell>
          <cell r="C161">
            <v>0</v>
          </cell>
          <cell r="D161">
            <v>0.110901</v>
          </cell>
          <cell r="F161" t="str">
            <v>146安陆线</v>
          </cell>
        </row>
        <row r="162">
          <cell r="A162" t="str">
            <v>安陆线路31</v>
          </cell>
          <cell r="B162" t="str">
            <v>10kV</v>
          </cell>
          <cell r="C162">
            <v>0</v>
          </cell>
          <cell r="D162">
            <v>4.4537E-2</v>
          </cell>
          <cell r="F162" t="str">
            <v>146安陆线</v>
          </cell>
        </row>
        <row r="163">
          <cell r="A163" t="str">
            <v>安陆线路32</v>
          </cell>
          <cell r="B163" t="str">
            <v>10kV</v>
          </cell>
          <cell r="C163">
            <v>0</v>
          </cell>
          <cell r="D163">
            <v>0.62952900000000001</v>
          </cell>
          <cell r="F163" t="str">
            <v>146安陆线</v>
          </cell>
        </row>
        <row r="164">
          <cell r="A164" t="str">
            <v>安陆线路33</v>
          </cell>
          <cell r="B164" t="str">
            <v>10kV</v>
          </cell>
          <cell r="C164">
            <v>0</v>
          </cell>
          <cell r="D164">
            <v>4.9399999999999999E-2</v>
          </cell>
          <cell r="F164" t="str">
            <v>146安陆线</v>
          </cell>
        </row>
        <row r="165">
          <cell r="A165" t="str">
            <v>安陆线路34</v>
          </cell>
          <cell r="B165" t="str">
            <v>10kV</v>
          </cell>
          <cell r="C165">
            <v>0</v>
          </cell>
          <cell r="D165">
            <v>8.5039999999999994E-3</v>
          </cell>
          <cell r="F165" t="str">
            <v>146安陆线</v>
          </cell>
        </row>
        <row r="166">
          <cell r="A166" t="str">
            <v>安陆线路35</v>
          </cell>
          <cell r="B166" t="str">
            <v>10kV</v>
          </cell>
          <cell r="C166">
            <v>0</v>
          </cell>
          <cell r="D166">
            <v>2.0370000000000002E-3</v>
          </cell>
          <cell r="F166" t="str">
            <v>146安陆线</v>
          </cell>
        </row>
        <row r="167">
          <cell r="A167" t="str">
            <v>安陆线路36</v>
          </cell>
          <cell r="B167" t="str">
            <v>10kV</v>
          </cell>
          <cell r="C167">
            <v>0</v>
          </cell>
          <cell r="D167">
            <v>2.0660000000000001E-3</v>
          </cell>
          <cell r="F167" t="str">
            <v>146安陆线</v>
          </cell>
        </row>
        <row r="168">
          <cell r="A168" t="str">
            <v>安陆线路39</v>
          </cell>
          <cell r="B168" t="str">
            <v>10kV</v>
          </cell>
          <cell r="C168">
            <v>0</v>
          </cell>
          <cell r="D168">
            <v>3.1477999999999999E-2</v>
          </cell>
          <cell r="F168" t="str">
            <v>146安陆线</v>
          </cell>
        </row>
        <row r="169">
          <cell r="A169" t="str">
            <v>安陆线路4</v>
          </cell>
          <cell r="B169" t="str">
            <v>10kV</v>
          </cell>
          <cell r="C169">
            <v>1</v>
          </cell>
          <cell r="D169">
            <v>0.35896</v>
          </cell>
          <cell r="F169" t="str">
            <v>146安陆线</v>
          </cell>
        </row>
        <row r="170">
          <cell r="A170" t="str">
            <v>安陆线路40</v>
          </cell>
          <cell r="B170" t="str">
            <v>10kV</v>
          </cell>
          <cell r="C170">
            <v>0</v>
          </cell>
          <cell r="D170">
            <v>4.8378999999999998E-2</v>
          </cell>
          <cell r="F170" t="str">
            <v>146安陆线</v>
          </cell>
        </row>
        <row r="171">
          <cell r="A171" t="str">
            <v>安陆线路41</v>
          </cell>
          <cell r="B171" t="str">
            <v>10kV</v>
          </cell>
          <cell r="C171">
            <v>0</v>
          </cell>
          <cell r="D171">
            <v>5.7814999999999998E-2</v>
          </cell>
          <cell r="F171" t="str">
            <v>146安陆线</v>
          </cell>
        </row>
        <row r="172">
          <cell r="A172" t="str">
            <v>安陆线路42</v>
          </cell>
          <cell r="B172" t="str">
            <v>10kV</v>
          </cell>
          <cell r="C172">
            <v>0</v>
          </cell>
          <cell r="D172">
            <v>4.7410000000000001E-2</v>
          </cell>
          <cell r="F172" t="str">
            <v>146安陆线</v>
          </cell>
        </row>
        <row r="173">
          <cell r="A173" t="str">
            <v>安陆线路43</v>
          </cell>
          <cell r="B173" t="str">
            <v>10kV</v>
          </cell>
          <cell r="C173">
            <v>0</v>
          </cell>
          <cell r="D173">
            <v>9.3729999999999994E-3</v>
          </cell>
          <cell r="F173" t="str">
            <v>146安陆线</v>
          </cell>
        </row>
        <row r="174">
          <cell r="A174" t="str">
            <v>安陆线路44</v>
          </cell>
          <cell r="B174" t="str">
            <v>10kV</v>
          </cell>
          <cell r="C174">
            <v>0</v>
          </cell>
          <cell r="D174">
            <v>2.0720000000000001E-3</v>
          </cell>
          <cell r="F174" t="str">
            <v>146安陆线</v>
          </cell>
        </row>
        <row r="175">
          <cell r="A175" t="str">
            <v>安陆线路45</v>
          </cell>
          <cell r="B175" t="str">
            <v>10kV</v>
          </cell>
          <cell r="C175">
            <v>0</v>
          </cell>
          <cell r="D175">
            <v>1.5844E-2</v>
          </cell>
          <cell r="F175" t="str">
            <v>146安陆线</v>
          </cell>
        </row>
        <row r="176">
          <cell r="A176" t="str">
            <v>安陆线路46</v>
          </cell>
          <cell r="B176" t="str">
            <v>10kV</v>
          </cell>
          <cell r="C176">
            <v>0</v>
          </cell>
          <cell r="D176">
            <v>0.114106</v>
          </cell>
          <cell r="F176" t="str">
            <v>146安陆线</v>
          </cell>
        </row>
        <row r="177">
          <cell r="A177" t="str">
            <v>安陆线路47</v>
          </cell>
          <cell r="B177" t="str">
            <v>10kV</v>
          </cell>
          <cell r="C177">
            <v>0</v>
          </cell>
          <cell r="D177">
            <v>8.1790000000000005E-3</v>
          </cell>
          <cell r="F177" t="str">
            <v>146安陆线</v>
          </cell>
        </row>
        <row r="178">
          <cell r="A178" t="str">
            <v>安陆线路48</v>
          </cell>
          <cell r="B178" t="str">
            <v>10kV</v>
          </cell>
          <cell r="C178">
            <v>0</v>
          </cell>
          <cell r="D178">
            <v>3.323E-3</v>
          </cell>
          <cell r="F178" t="str">
            <v>146安陆线</v>
          </cell>
        </row>
        <row r="179">
          <cell r="A179" t="str">
            <v>安陆线路49</v>
          </cell>
          <cell r="B179" t="str">
            <v>10kV</v>
          </cell>
          <cell r="C179">
            <v>0</v>
          </cell>
          <cell r="D179">
            <v>1.6566000000000001E-2</v>
          </cell>
          <cell r="F179" t="str">
            <v>146安陆线</v>
          </cell>
        </row>
        <row r="180">
          <cell r="A180" t="str">
            <v>安陆线路5</v>
          </cell>
          <cell r="B180" t="str">
            <v>10kV</v>
          </cell>
          <cell r="C180">
            <v>0</v>
          </cell>
          <cell r="D180">
            <v>9.4987000000000002E-2</v>
          </cell>
          <cell r="F180" t="str">
            <v>146安陆线</v>
          </cell>
        </row>
        <row r="181">
          <cell r="A181" t="str">
            <v>安陆线路50</v>
          </cell>
          <cell r="B181" t="str">
            <v>10kV</v>
          </cell>
          <cell r="C181">
            <v>0</v>
          </cell>
          <cell r="D181">
            <v>8.5543999999999995E-2</v>
          </cell>
          <cell r="F181" t="str">
            <v>146安陆线</v>
          </cell>
        </row>
        <row r="182">
          <cell r="A182" t="str">
            <v>安陆线路51</v>
          </cell>
          <cell r="B182" t="str">
            <v>10kV</v>
          </cell>
          <cell r="C182">
            <v>0</v>
          </cell>
          <cell r="D182">
            <v>1.0744E-2</v>
          </cell>
          <cell r="F182" t="str">
            <v>146安陆线</v>
          </cell>
        </row>
        <row r="183">
          <cell r="A183" t="str">
            <v>安陆线路52</v>
          </cell>
          <cell r="B183" t="str">
            <v>10kV</v>
          </cell>
          <cell r="C183">
            <v>0</v>
          </cell>
          <cell r="D183">
            <v>4.3390999999999999E-2</v>
          </cell>
          <cell r="F183" t="str">
            <v>146安陆线</v>
          </cell>
        </row>
        <row r="184">
          <cell r="A184" t="str">
            <v>安陆线路53</v>
          </cell>
          <cell r="B184" t="str">
            <v>10kV</v>
          </cell>
          <cell r="C184">
            <v>0</v>
          </cell>
          <cell r="D184">
            <v>2.3310000000000002E-3</v>
          </cell>
          <cell r="F184" t="str">
            <v>146安陆线</v>
          </cell>
        </row>
        <row r="185">
          <cell r="A185" t="str">
            <v>安陆线路54</v>
          </cell>
          <cell r="B185" t="str">
            <v>10kV</v>
          </cell>
          <cell r="C185">
            <v>0</v>
          </cell>
          <cell r="D185">
            <v>1.2012E-2</v>
          </cell>
          <cell r="F185" t="str">
            <v>146安陆线</v>
          </cell>
        </row>
        <row r="186">
          <cell r="A186" t="str">
            <v>安陆线路55</v>
          </cell>
          <cell r="B186" t="str">
            <v>10kV</v>
          </cell>
          <cell r="C186">
            <v>0</v>
          </cell>
          <cell r="D186">
            <v>2.1052000000000001E-2</v>
          </cell>
          <cell r="F186" t="str">
            <v>146安陆线</v>
          </cell>
        </row>
        <row r="187">
          <cell r="A187" t="str">
            <v>安陆线路56</v>
          </cell>
          <cell r="B187" t="str">
            <v>10kV</v>
          </cell>
          <cell r="C187">
            <v>0</v>
          </cell>
          <cell r="D187">
            <v>1.9919999999999998E-3</v>
          </cell>
          <cell r="F187" t="str">
            <v>146安陆线</v>
          </cell>
        </row>
        <row r="188">
          <cell r="A188" t="str">
            <v>安陆线路57</v>
          </cell>
          <cell r="B188" t="str">
            <v>10kV</v>
          </cell>
          <cell r="C188">
            <v>0</v>
          </cell>
          <cell r="D188">
            <v>1.1912000000000001E-2</v>
          </cell>
          <cell r="F188" t="str">
            <v>146安陆线</v>
          </cell>
        </row>
        <row r="189">
          <cell r="A189" t="str">
            <v>安陆线路58</v>
          </cell>
          <cell r="B189" t="str">
            <v>10kV</v>
          </cell>
          <cell r="C189">
            <v>0</v>
          </cell>
          <cell r="D189">
            <v>9.9945999999999993E-2</v>
          </cell>
          <cell r="F189" t="str">
            <v>146安陆线</v>
          </cell>
        </row>
        <row r="190">
          <cell r="A190" t="str">
            <v>安陆线路59</v>
          </cell>
          <cell r="B190" t="str">
            <v>10kV</v>
          </cell>
          <cell r="C190">
            <v>0</v>
          </cell>
          <cell r="D190">
            <v>4.3429999999999996E-3</v>
          </cell>
          <cell r="F190" t="str">
            <v>146安陆线</v>
          </cell>
        </row>
        <row r="191">
          <cell r="A191" t="str">
            <v>安陆线路6</v>
          </cell>
          <cell r="B191" t="str">
            <v>10kV</v>
          </cell>
          <cell r="C191">
            <v>0</v>
          </cell>
          <cell r="D191">
            <v>0.15820200000000001</v>
          </cell>
          <cell r="F191" t="str">
            <v>146安陆线</v>
          </cell>
        </row>
        <row r="192">
          <cell r="A192" t="str">
            <v>安陆线路60</v>
          </cell>
          <cell r="B192" t="str">
            <v>10kV</v>
          </cell>
          <cell r="C192">
            <v>0</v>
          </cell>
          <cell r="D192">
            <v>1.5278999999999999E-2</v>
          </cell>
          <cell r="F192" t="str">
            <v>146安陆线</v>
          </cell>
        </row>
        <row r="193">
          <cell r="A193" t="str">
            <v>安陆线路61</v>
          </cell>
          <cell r="B193" t="str">
            <v>10kV</v>
          </cell>
          <cell r="C193">
            <v>0</v>
          </cell>
          <cell r="D193">
            <v>3.0009000000000001E-2</v>
          </cell>
          <cell r="F193" t="str">
            <v>146安陆线</v>
          </cell>
        </row>
        <row r="194">
          <cell r="A194" t="str">
            <v>安陆线路62</v>
          </cell>
          <cell r="B194" t="str">
            <v>10kV</v>
          </cell>
          <cell r="C194">
            <v>0</v>
          </cell>
          <cell r="D194">
            <v>0.153916</v>
          </cell>
          <cell r="F194" t="str">
            <v>146安陆线</v>
          </cell>
        </row>
        <row r="195">
          <cell r="A195" t="str">
            <v>安陆线路63</v>
          </cell>
          <cell r="B195" t="str">
            <v>10kV</v>
          </cell>
          <cell r="C195">
            <v>0</v>
          </cell>
          <cell r="D195">
            <v>0.13741800000000001</v>
          </cell>
          <cell r="F195" t="str">
            <v>146安陆线</v>
          </cell>
        </row>
        <row r="196">
          <cell r="A196" t="str">
            <v>安陆线路64</v>
          </cell>
          <cell r="B196" t="str">
            <v>10kV</v>
          </cell>
          <cell r="C196">
            <v>0</v>
          </cell>
          <cell r="D196">
            <v>9.4025999999999998E-2</v>
          </cell>
          <cell r="F196" t="str">
            <v>146安陆线</v>
          </cell>
        </row>
        <row r="197">
          <cell r="A197" t="str">
            <v>安陆线路65</v>
          </cell>
          <cell r="B197" t="str">
            <v>10kV</v>
          </cell>
          <cell r="C197">
            <v>0</v>
          </cell>
          <cell r="D197">
            <v>0.32462099999999999</v>
          </cell>
          <cell r="F197" t="str">
            <v>146安陆线</v>
          </cell>
        </row>
        <row r="198">
          <cell r="A198" t="str">
            <v>安陆线路66</v>
          </cell>
          <cell r="B198" t="str">
            <v>10kV</v>
          </cell>
          <cell r="C198">
            <v>0</v>
          </cell>
          <cell r="D198">
            <v>0.17233999999999999</v>
          </cell>
          <cell r="F198" t="str">
            <v>146安陆线</v>
          </cell>
        </row>
        <row r="199">
          <cell r="A199" t="str">
            <v>安陆线路67</v>
          </cell>
          <cell r="B199" t="str">
            <v>10kV</v>
          </cell>
          <cell r="C199">
            <v>0</v>
          </cell>
          <cell r="D199">
            <v>0.103961</v>
          </cell>
          <cell r="F199" t="str">
            <v>146安陆线</v>
          </cell>
        </row>
        <row r="200">
          <cell r="A200" t="str">
            <v>安陆线路68</v>
          </cell>
          <cell r="B200" t="str">
            <v>10kV</v>
          </cell>
          <cell r="C200">
            <v>0</v>
          </cell>
          <cell r="D200">
            <v>0.119474</v>
          </cell>
          <cell r="F200" t="str">
            <v>146安陆线</v>
          </cell>
        </row>
        <row r="201">
          <cell r="A201" t="str">
            <v>安陆线路7</v>
          </cell>
          <cell r="B201" t="str">
            <v>10kV</v>
          </cell>
          <cell r="C201">
            <v>0</v>
          </cell>
          <cell r="D201">
            <v>9.8031999999999994E-2</v>
          </cell>
          <cell r="F201" t="str">
            <v>146安陆线</v>
          </cell>
        </row>
        <row r="202">
          <cell r="A202" t="str">
            <v>安陆线路8</v>
          </cell>
          <cell r="B202" t="str">
            <v>10kV</v>
          </cell>
          <cell r="C202">
            <v>0</v>
          </cell>
          <cell r="D202">
            <v>0.40219500000000002</v>
          </cell>
          <cell r="F202" t="str">
            <v>146安陆线</v>
          </cell>
        </row>
        <row r="203">
          <cell r="A203" t="str">
            <v>安陆线路9</v>
          </cell>
          <cell r="B203" t="str">
            <v>10kV</v>
          </cell>
          <cell r="C203">
            <v>0</v>
          </cell>
          <cell r="D203">
            <v>0.13312599999999999</v>
          </cell>
          <cell r="F203" t="str">
            <v>146安陆线</v>
          </cell>
        </row>
        <row r="204">
          <cell r="A204" t="str">
            <v>安柒线路1</v>
          </cell>
          <cell r="B204" t="str">
            <v>10kV</v>
          </cell>
          <cell r="C204">
            <v>0</v>
          </cell>
          <cell r="D204">
            <v>0.96268299999999996</v>
          </cell>
          <cell r="F204" t="str">
            <v>147安柒线</v>
          </cell>
        </row>
        <row r="205">
          <cell r="A205" t="str">
            <v>安柒线路1-13</v>
          </cell>
          <cell r="B205" t="str">
            <v>10kV</v>
          </cell>
          <cell r="C205">
            <v>1</v>
          </cell>
          <cell r="D205">
            <v>1.2389000000000001E-2</v>
          </cell>
          <cell r="F205" t="str">
            <v>147安柒线</v>
          </cell>
        </row>
        <row r="206">
          <cell r="A206" t="str">
            <v>安柒线路10</v>
          </cell>
          <cell r="B206" t="str">
            <v>10kV</v>
          </cell>
          <cell r="C206">
            <v>0</v>
          </cell>
          <cell r="D206">
            <v>7.5825000000000004E-2</v>
          </cell>
          <cell r="F206" t="str">
            <v>147安柒线</v>
          </cell>
        </row>
        <row r="207">
          <cell r="A207" t="str">
            <v>安柒线路11</v>
          </cell>
          <cell r="B207" t="str">
            <v>10kV</v>
          </cell>
          <cell r="C207">
            <v>0</v>
          </cell>
          <cell r="D207">
            <v>9.0116000000000002E-2</v>
          </cell>
          <cell r="F207" t="str">
            <v>147安柒线</v>
          </cell>
        </row>
        <row r="208">
          <cell r="A208" t="str">
            <v>安柒线路12</v>
          </cell>
          <cell r="B208" t="str">
            <v>10kV</v>
          </cell>
          <cell r="C208">
            <v>0</v>
          </cell>
          <cell r="D208">
            <v>2.8060000000000002E-2</v>
          </cell>
          <cell r="F208" t="str">
            <v>147安柒线</v>
          </cell>
        </row>
        <row r="209">
          <cell r="A209" t="str">
            <v>安柒线路13</v>
          </cell>
          <cell r="B209" t="str">
            <v>10kV</v>
          </cell>
          <cell r="C209">
            <v>0</v>
          </cell>
          <cell r="D209">
            <v>1.4893999999999999E-2</v>
          </cell>
          <cell r="F209" t="str">
            <v>147安柒线</v>
          </cell>
        </row>
        <row r="210">
          <cell r="A210" t="str">
            <v>安柒线路14</v>
          </cell>
          <cell r="B210" t="str">
            <v>10kV</v>
          </cell>
          <cell r="C210">
            <v>1</v>
          </cell>
          <cell r="D210">
            <v>1.3195999999999999E-2</v>
          </cell>
          <cell r="F210" t="str">
            <v>147安柒线</v>
          </cell>
        </row>
        <row r="211">
          <cell r="A211" t="str">
            <v>安柒线路15</v>
          </cell>
          <cell r="B211" t="str">
            <v>10kV</v>
          </cell>
          <cell r="C211">
            <v>0</v>
          </cell>
          <cell r="D211">
            <v>0.203319</v>
          </cell>
          <cell r="F211" t="str">
            <v>147安柒线</v>
          </cell>
        </row>
        <row r="212">
          <cell r="A212" t="str">
            <v>安柒线路16</v>
          </cell>
          <cell r="B212" t="str">
            <v>10kV</v>
          </cell>
          <cell r="C212">
            <v>0</v>
          </cell>
          <cell r="D212">
            <v>2.3550999999999999E-2</v>
          </cell>
          <cell r="F212" t="str">
            <v>147安柒线</v>
          </cell>
        </row>
        <row r="213">
          <cell r="A213" t="str">
            <v>安柒线路17</v>
          </cell>
          <cell r="B213" t="str">
            <v>10kV</v>
          </cell>
          <cell r="C213">
            <v>0</v>
          </cell>
          <cell r="D213">
            <v>2.6120000000000002E-3</v>
          </cell>
          <cell r="F213" t="str">
            <v>147安柒线</v>
          </cell>
        </row>
        <row r="214">
          <cell r="A214" t="str">
            <v>安柒线路18</v>
          </cell>
          <cell r="B214" t="str">
            <v>10kV</v>
          </cell>
          <cell r="C214">
            <v>0</v>
          </cell>
          <cell r="D214">
            <v>2.0317999999999999E-2</v>
          </cell>
          <cell r="F214" t="str">
            <v>147安柒线</v>
          </cell>
        </row>
        <row r="215">
          <cell r="A215" t="str">
            <v>安柒线路19</v>
          </cell>
          <cell r="B215" t="str">
            <v>10kV</v>
          </cell>
          <cell r="C215">
            <v>0</v>
          </cell>
          <cell r="D215">
            <v>0.14208299999999999</v>
          </cell>
          <cell r="F215" t="str">
            <v>147安柒线</v>
          </cell>
        </row>
        <row r="216">
          <cell r="A216" t="str">
            <v>安柒线路2</v>
          </cell>
          <cell r="B216" t="str">
            <v>10kV</v>
          </cell>
          <cell r="C216">
            <v>0</v>
          </cell>
          <cell r="D216">
            <v>5.0125999999999997E-2</v>
          </cell>
          <cell r="F216" t="str">
            <v>147安柒线</v>
          </cell>
        </row>
        <row r="217">
          <cell r="A217" t="str">
            <v>安柒线路20</v>
          </cell>
          <cell r="B217" t="str">
            <v>10kV</v>
          </cell>
          <cell r="C217">
            <v>0</v>
          </cell>
          <cell r="D217">
            <v>1.5407000000000001E-2</v>
          </cell>
          <cell r="F217" t="str">
            <v>147安柒线</v>
          </cell>
        </row>
        <row r="218">
          <cell r="A218" t="str">
            <v>安柒线路21</v>
          </cell>
          <cell r="B218" t="str">
            <v>10kV</v>
          </cell>
          <cell r="C218">
            <v>0</v>
          </cell>
          <cell r="D218">
            <v>0.120158</v>
          </cell>
          <cell r="F218" t="str">
            <v>147安柒线</v>
          </cell>
        </row>
        <row r="219">
          <cell r="A219" t="str">
            <v>安柒线路22</v>
          </cell>
          <cell r="B219" t="str">
            <v>10kV</v>
          </cell>
          <cell r="C219">
            <v>0</v>
          </cell>
          <cell r="D219">
            <v>8.26E-3</v>
          </cell>
          <cell r="F219" t="str">
            <v>147安柒线</v>
          </cell>
        </row>
        <row r="220">
          <cell r="A220" t="str">
            <v>安柒线路25</v>
          </cell>
          <cell r="B220" t="str">
            <v>10kV</v>
          </cell>
          <cell r="C220">
            <v>0</v>
          </cell>
          <cell r="D220">
            <v>8.9767E-2</v>
          </cell>
          <cell r="F220" t="str">
            <v>147安柒线</v>
          </cell>
        </row>
        <row r="221">
          <cell r="A221" t="str">
            <v>安柒线路26</v>
          </cell>
          <cell r="B221" t="str">
            <v>10kV</v>
          </cell>
          <cell r="C221">
            <v>0</v>
          </cell>
          <cell r="D221">
            <v>1.1381E-2</v>
          </cell>
          <cell r="F221" t="str">
            <v>147安柒线</v>
          </cell>
        </row>
        <row r="222">
          <cell r="A222" t="str">
            <v>安柒线路27</v>
          </cell>
          <cell r="B222" t="str">
            <v>10kV</v>
          </cell>
          <cell r="C222">
            <v>0</v>
          </cell>
          <cell r="D222">
            <v>0.123755</v>
          </cell>
          <cell r="F222" t="str">
            <v>147安柒线</v>
          </cell>
        </row>
        <row r="223">
          <cell r="A223" t="str">
            <v>安柒线路28</v>
          </cell>
          <cell r="B223" t="str">
            <v>10kV</v>
          </cell>
          <cell r="C223">
            <v>0</v>
          </cell>
          <cell r="D223">
            <v>3.3654999999999997E-2</v>
          </cell>
          <cell r="F223" t="str">
            <v>147安柒线</v>
          </cell>
        </row>
        <row r="224">
          <cell r="A224" t="str">
            <v>安柒线路29</v>
          </cell>
          <cell r="B224" t="str">
            <v>10kV</v>
          </cell>
          <cell r="C224">
            <v>1</v>
          </cell>
          <cell r="D224">
            <v>1.2869E-2</v>
          </cell>
          <cell r="F224" t="str">
            <v>147安柒线</v>
          </cell>
        </row>
        <row r="225">
          <cell r="A225" t="str">
            <v>安柒线路3</v>
          </cell>
          <cell r="B225" t="str">
            <v>10kV</v>
          </cell>
          <cell r="C225">
            <v>0</v>
          </cell>
          <cell r="D225">
            <v>0.41154400000000002</v>
          </cell>
          <cell r="F225" t="str">
            <v>147安柒线</v>
          </cell>
        </row>
        <row r="226">
          <cell r="A226" t="str">
            <v>安柒线路30</v>
          </cell>
          <cell r="B226" t="str">
            <v>10kV</v>
          </cell>
          <cell r="C226">
            <v>0</v>
          </cell>
          <cell r="D226">
            <v>5.4776999999999999E-2</v>
          </cell>
          <cell r="F226" t="str">
            <v>147安柒线</v>
          </cell>
        </row>
        <row r="227">
          <cell r="A227" t="str">
            <v>安柒线路31</v>
          </cell>
          <cell r="B227" t="str">
            <v>10kV</v>
          </cell>
          <cell r="C227">
            <v>0</v>
          </cell>
          <cell r="D227">
            <v>1.9939999999999999E-2</v>
          </cell>
          <cell r="F227" t="str">
            <v>147安柒线</v>
          </cell>
        </row>
        <row r="228">
          <cell r="A228" t="str">
            <v>安柒线路32</v>
          </cell>
          <cell r="B228" t="str">
            <v>10kV</v>
          </cell>
          <cell r="C228">
            <v>0</v>
          </cell>
          <cell r="D228">
            <v>0.15396000000000001</v>
          </cell>
          <cell r="F228" t="str">
            <v>147安柒线</v>
          </cell>
        </row>
        <row r="229">
          <cell r="A229" t="str">
            <v>安柒线路33</v>
          </cell>
          <cell r="B229" t="str">
            <v>10kV</v>
          </cell>
          <cell r="C229">
            <v>0</v>
          </cell>
          <cell r="D229">
            <v>8.3604999999999999E-2</v>
          </cell>
          <cell r="F229" t="str">
            <v>147安柒线</v>
          </cell>
        </row>
        <row r="230">
          <cell r="A230" t="str">
            <v>安柒线路34</v>
          </cell>
          <cell r="B230" t="str">
            <v>10kV</v>
          </cell>
          <cell r="C230">
            <v>0</v>
          </cell>
          <cell r="D230">
            <v>0.52645500000000001</v>
          </cell>
          <cell r="F230" t="str">
            <v>147安柒线</v>
          </cell>
        </row>
        <row r="231">
          <cell r="A231" t="str">
            <v>安柒线路35</v>
          </cell>
          <cell r="B231" t="str">
            <v>10kV</v>
          </cell>
          <cell r="C231">
            <v>0</v>
          </cell>
          <cell r="D231">
            <v>6.7684999999999995E-2</v>
          </cell>
          <cell r="F231" t="str">
            <v>147安柒线</v>
          </cell>
        </row>
        <row r="232">
          <cell r="A232" t="str">
            <v>安柒线路36</v>
          </cell>
          <cell r="B232" t="str">
            <v>10kV</v>
          </cell>
          <cell r="C232">
            <v>0</v>
          </cell>
          <cell r="D232">
            <v>2.5739999999999999E-2</v>
          </cell>
          <cell r="F232" t="str">
            <v>147安柒线</v>
          </cell>
        </row>
        <row r="233">
          <cell r="A233" t="str">
            <v>安柒线路37</v>
          </cell>
          <cell r="B233" t="str">
            <v>10kV</v>
          </cell>
          <cell r="C233">
            <v>0</v>
          </cell>
          <cell r="D233">
            <v>1.8017999999999999E-2</v>
          </cell>
          <cell r="F233" t="str">
            <v>147安柒线</v>
          </cell>
        </row>
        <row r="234">
          <cell r="A234" t="str">
            <v>安柒线路38</v>
          </cell>
          <cell r="B234" t="str">
            <v>10kV</v>
          </cell>
          <cell r="C234">
            <v>0</v>
          </cell>
          <cell r="D234">
            <v>0.19916900000000001</v>
          </cell>
          <cell r="F234" t="str">
            <v>147安柒线</v>
          </cell>
        </row>
        <row r="235">
          <cell r="A235" t="str">
            <v>安柒线路39</v>
          </cell>
          <cell r="B235" t="str">
            <v>10kV</v>
          </cell>
          <cell r="C235">
            <v>0</v>
          </cell>
          <cell r="D235">
            <v>0.18670800000000001</v>
          </cell>
          <cell r="F235" t="str">
            <v>147安柒线</v>
          </cell>
        </row>
        <row r="236">
          <cell r="A236" t="str">
            <v>安柒线路4</v>
          </cell>
          <cell r="B236" t="str">
            <v>10kV</v>
          </cell>
          <cell r="C236">
            <v>0</v>
          </cell>
          <cell r="D236">
            <v>2.5805000000000002E-2</v>
          </cell>
          <cell r="F236" t="str">
            <v>147安柒线</v>
          </cell>
        </row>
        <row r="237">
          <cell r="A237" t="str">
            <v>安柒线路40</v>
          </cell>
          <cell r="B237" t="str">
            <v>10kV</v>
          </cell>
          <cell r="C237">
            <v>0</v>
          </cell>
          <cell r="D237">
            <v>2.2987E-2</v>
          </cell>
          <cell r="F237" t="str">
            <v>147安柒线</v>
          </cell>
        </row>
        <row r="238">
          <cell r="A238" t="str">
            <v>安柒线路41</v>
          </cell>
          <cell r="B238" t="str">
            <v>10kV</v>
          </cell>
          <cell r="C238">
            <v>0</v>
          </cell>
          <cell r="D238">
            <v>5.1700000000000003E-2</v>
          </cell>
          <cell r="F238" t="str">
            <v>147安柒线</v>
          </cell>
        </row>
        <row r="239">
          <cell r="A239" t="str">
            <v>安柒线路42</v>
          </cell>
          <cell r="B239" t="str">
            <v>10kV</v>
          </cell>
          <cell r="C239">
            <v>0</v>
          </cell>
          <cell r="D239">
            <v>1.4860999999999999E-2</v>
          </cell>
          <cell r="F239" t="str">
            <v>147安柒线</v>
          </cell>
        </row>
        <row r="240">
          <cell r="A240" t="str">
            <v>安柒线路43</v>
          </cell>
          <cell r="B240" t="str">
            <v>10kV</v>
          </cell>
          <cell r="C240">
            <v>1</v>
          </cell>
          <cell r="D240">
            <v>1.9408999999999999E-2</v>
          </cell>
          <cell r="F240" t="str">
            <v>147安柒线</v>
          </cell>
        </row>
        <row r="241">
          <cell r="A241" t="str">
            <v>安柒线路44</v>
          </cell>
          <cell r="B241" t="str">
            <v>10kV</v>
          </cell>
          <cell r="C241">
            <v>0</v>
          </cell>
          <cell r="D241">
            <v>3.0839999999999999E-3</v>
          </cell>
          <cell r="F241" t="str">
            <v>147安柒线</v>
          </cell>
        </row>
        <row r="242">
          <cell r="A242" t="str">
            <v>安柒线路45</v>
          </cell>
          <cell r="B242" t="str">
            <v>10kV</v>
          </cell>
          <cell r="C242">
            <v>0</v>
          </cell>
          <cell r="D242">
            <v>6.0297999999999997E-2</v>
          </cell>
          <cell r="F242" t="str">
            <v>147安柒线</v>
          </cell>
        </row>
        <row r="243">
          <cell r="A243" t="str">
            <v>安柒线路46</v>
          </cell>
          <cell r="B243" t="str">
            <v>10kV</v>
          </cell>
          <cell r="C243">
            <v>0</v>
          </cell>
          <cell r="D243">
            <v>0.103394</v>
          </cell>
          <cell r="F243" t="str">
            <v>147安柒线</v>
          </cell>
        </row>
        <row r="244">
          <cell r="A244" t="str">
            <v>安柒线路47</v>
          </cell>
          <cell r="B244" t="str">
            <v>10kV</v>
          </cell>
          <cell r="C244">
            <v>0</v>
          </cell>
          <cell r="D244">
            <v>2.6584E-2</v>
          </cell>
          <cell r="F244" t="str">
            <v>147安柒线</v>
          </cell>
        </row>
        <row r="245">
          <cell r="A245" t="str">
            <v>安柒线路48</v>
          </cell>
          <cell r="B245" t="str">
            <v>10kV</v>
          </cell>
          <cell r="C245">
            <v>0</v>
          </cell>
          <cell r="D245">
            <v>9.8179000000000002E-2</v>
          </cell>
          <cell r="F245" t="str">
            <v>147安柒线</v>
          </cell>
        </row>
        <row r="246">
          <cell r="A246" t="str">
            <v>安柒线路49</v>
          </cell>
          <cell r="B246" t="str">
            <v>10kV</v>
          </cell>
          <cell r="C246">
            <v>0</v>
          </cell>
          <cell r="D246">
            <v>6.1262999999999998E-2</v>
          </cell>
          <cell r="F246" t="str">
            <v>147安柒线</v>
          </cell>
        </row>
        <row r="247">
          <cell r="A247" t="str">
            <v>安柒线路5</v>
          </cell>
          <cell r="B247" t="str">
            <v>10kV</v>
          </cell>
          <cell r="C247">
            <v>0</v>
          </cell>
          <cell r="D247">
            <v>0.101975</v>
          </cell>
          <cell r="F247" t="str">
            <v>147安柒线</v>
          </cell>
        </row>
        <row r="248">
          <cell r="A248" t="str">
            <v>安柒线路50</v>
          </cell>
          <cell r="B248" t="str">
            <v>10kV</v>
          </cell>
          <cell r="C248">
            <v>0</v>
          </cell>
          <cell r="D248">
            <v>1.915E-3</v>
          </cell>
          <cell r="F248" t="str">
            <v>147安柒线</v>
          </cell>
        </row>
        <row r="249">
          <cell r="A249" t="str">
            <v>安柒线路51</v>
          </cell>
          <cell r="B249" t="str">
            <v>10kV</v>
          </cell>
          <cell r="C249">
            <v>1</v>
          </cell>
          <cell r="D249">
            <v>2.6117000000000001E-2</v>
          </cell>
          <cell r="F249" t="str">
            <v>147安柒线</v>
          </cell>
        </row>
        <row r="250">
          <cell r="A250" t="str">
            <v>安柒线路52</v>
          </cell>
          <cell r="B250" t="str">
            <v>10kV</v>
          </cell>
          <cell r="C250">
            <v>0</v>
          </cell>
          <cell r="D250">
            <v>0.109487</v>
          </cell>
          <cell r="F250" t="str">
            <v>147安柒线</v>
          </cell>
        </row>
        <row r="251">
          <cell r="A251" t="str">
            <v>安柒线路53</v>
          </cell>
          <cell r="B251" t="str">
            <v>10kV</v>
          </cell>
          <cell r="C251">
            <v>0</v>
          </cell>
          <cell r="D251">
            <v>2.1987E-2</v>
          </cell>
          <cell r="F251" t="str">
            <v>147安柒线</v>
          </cell>
        </row>
        <row r="252">
          <cell r="A252" t="str">
            <v>安柒线路54</v>
          </cell>
          <cell r="B252" t="str">
            <v>10kV</v>
          </cell>
          <cell r="C252">
            <v>0</v>
          </cell>
          <cell r="D252">
            <v>5.4754999999999998E-2</v>
          </cell>
          <cell r="F252" t="str">
            <v>147安柒线</v>
          </cell>
        </row>
        <row r="253">
          <cell r="A253" t="str">
            <v>安柒线路55</v>
          </cell>
          <cell r="B253" t="str">
            <v>10kV</v>
          </cell>
          <cell r="C253">
            <v>0</v>
          </cell>
          <cell r="D253">
            <v>6.4533999999999994E-2</v>
          </cell>
          <cell r="F253" t="str">
            <v>147安柒线</v>
          </cell>
        </row>
        <row r="254">
          <cell r="A254" t="str">
            <v>安柒线路56</v>
          </cell>
          <cell r="B254" t="str">
            <v>10kV</v>
          </cell>
          <cell r="C254">
            <v>0</v>
          </cell>
          <cell r="D254">
            <v>2.9060000000000002E-3</v>
          </cell>
          <cell r="F254" t="str">
            <v>147安柒线</v>
          </cell>
        </row>
        <row r="255">
          <cell r="A255" t="str">
            <v>安柒线路57</v>
          </cell>
          <cell r="B255" t="str">
            <v>10kV</v>
          </cell>
          <cell r="C255">
            <v>1</v>
          </cell>
          <cell r="D255">
            <v>2.5430000000000001E-2</v>
          </cell>
          <cell r="F255" t="str">
            <v>147安柒线</v>
          </cell>
        </row>
        <row r="256">
          <cell r="A256" t="str">
            <v>安柒线路58</v>
          </cell>
          <cell r="B256" t="str">
            <v>10kV</v>
          </cell>
          <cell r="C256">
            <v>0</v>
          </cell>
          <cell r="D256">
            <v>0.25839299999999998</v>
          </cell>
          <cell r="F256" t="str">
            <v>147安柒线</v>
          </cell>
        </row>
        <row r="257">
          <cell r="A257" t="str">
            <v>安柒线路59</v>
          </cell>
          <cell r="B257" t="str">
            <v>10kV</v>
          </cell>
          <cell r="C257">
            <v>0</v>
          </cell>
          <cell r="D257">
            <v>7.4984999999999996E-2</v>
          </cell>
          <cell r="F257" t="str">
            <v>147安柒线</v>
          </cell>
        </row>
        <row r="258">
          <cell r="A258" t="str">
            <v>安柒线路6</v>
          </cell>
          <cell r="B258" t="str">
            <v>10kV</v>
          </cell>
          <cell r="C258">
            <v>1</v>
          </cell>
          <cell r="D258">
            <v>3.8772000000000001E-2</v>
          </cell>
          <cell r="F258" t="str">
            <v>147安柒线</v>
          </cell>
        </row>
        <row r="259">
          <cell r="A259" t="str">
            <v>安柒线路60</v>
          </cell>
          <cell r="B259" t="str">
            <v>10kV</v>
          </cell>
          <cell r="C259">
            <v>1</v>
          </cell>
          <cell r="D259">
            <v>0.309087</v>
          </cell>
          <cell r="F259" t="str">
            <v>147安柒线</v>
          </cell>
        </row>
        <row r="260">
          <cell r="A260" t="str">
            <v>安柒线路61</v>
          </cell>
          <cell r="B260" t="str">
            <v>10kV</v>
          </cell>
          <cell r="C260">
            <v>1</v>
          </cell>
          <cell r="D260">
            <v>1.763E-3</v>
          </cell>
          <cell r="F260" t="str">
            <v>147安柒线</v>
          </cell>
        </row>
        <row r="261">
          <cell r="A261" t="str">
            <v>安柒线路62</v>
          </cell>
          <cell r="B261" t="str">
            <v>10kV</v>
          </cell>
          <cell r="C261">
            <v>0</v>
          </cell>
          <cell r="D261">
            <v>1.1369499999999999</v>
          </cell>
          <cell r="F261" t="str">
            <v>147安柒线</v>
          </cell>
        </row>
        <row r="262">
          <cell r="A262" t="str">
            <v>安柒线路63</v>
          </cell>
          <cell r="B262" t="str">
            <v>10kV</v>
          </cell>
          <cell r="C262">
            <v>1</v>
          </cell>
          <cell r="D262">
            <v>0.24371200000000001</v>
          </cell>
          <cell r="F262" t="str">
            <v>147安柒线</v>
          </cell>
        </row>
        <row r="263">
          <cell r="A263" t="str">
            <v>安柒线路64</v>
          </cell>
          <cell r="B263" t="str">
            <v>10kV</v>
          </cell>
          <cell r="C263">
            <v>1</v>
          </cell>
          <cell r="D263">
            <v>1.3481E-2</v>
          </cell>
          <cell r="F263" t="str">
            <v>147安柒线</v>
          </cell>
        </row>
        <row r="264">
          <cell r="A264" t="str">
            <v>安柒线路65</v>
          </cell>
          <cell r="B264" t="str">
            <v>10kV</v>
          </cell>
          <cell r="C264">
            <v>1</v>
          </cell>
          <cell r="D264">
            <v>1.9139999999999999E-3</v>
          </cell>
          <cell r="F264" t="str">
            <v>147安柒线</v>
          </cell>
        </row>
        <row r="265">
          <cell r="A265" t="str">
            <v>安柒线路66</v>
          </cell>
          <cell r="B265" t="str">
            <v>10kV</v>
          </cell>
          <cell r="C265">
            <v>1</v>
          </cell>
          <cell r="D265">
            <v>1.9987000000000001E-2</v>
          </cell>
          <cell r="F265" t="str">
            <v>147安柒线</v>
          </cell>
        </row>
        <row r="266">
          <cell r="A266" t="str">
            <v>安柒线路67</v>
          </cell>
          <cell r="B266" t="str">
            <v>10kV</v>
          </cell>
          <cell r="C266">
            <v>0</v>
          </cell>
          <cell r="D266">
            <v>0.15040899999999999</v>
          </cell>
          <cell r="F266" t="str">
            <v>147安柒线</v>
          </cell>
        </row>
        <row r="267">
          <cell r="A267" t="str">
            <v>安柒线路68</v>
          </cell>
          <cell r="B267" t="str">
            <v>10kV</v>
          </cell>
          <cell r="C267">
            <v>1</v>
          </cell>
          <cell r="D267">
            <v>9.9100000000000004E-3</v>
          </cell>
          <cell r="F267" t="str">
            <v>147安柒线</v>
          </cell>
        </row>
        <row r="268">
          <cell r="A268" t="str">
            <v>安柒线路7</v>
          </cell>
          <cell r="B268" t="str">
            <v>10kV</v>
          </cell>
          <cell r="C268">
            <v>0</v>
          </cell>
          <cell r="D268">
            <v>0.113722</v>
          </cell>
          <cell r="F268" t="str">
            <v>147安柒线</v>
          </cell>
        </row>
        <row r="269">
          <cell r="A269" t="str">
            <v>安柒线路8</v>
          </cell>
          <cell r="B269" t="str">
            <v>10kV</v>
          </cell>
          <cell r="C269">
            <v>1</v>
          </cell>
          <cell r="D269">
            <v>1.5675000000000001E-2</v>
          </cell>
          <cell r="F269" t="str">
            <v>147安柒线</v>
          </cell>
        </row>
        <row r="270">
          <cell r="A270" t="str">
            <v>安柒线路9</v>
          </cell>
          <cell r="B270" t="str">
            <v>10kV</v>
          </cell>
          <cell r="C270">
            <v>0</v>
          </cell>
          <cell r="D270">
            <v>9.3339000000000005E-2</v>
          </cell>
          <cell r="F270" t="str">
            <v>147安柒线</v>
          </cell>
        </row>
        <row r="271">
          <cell r="A271" t="str">
            <v>安叁线路1</v>
          </cell>
          <cell r="B271" t="str">
            <v>10kV</v>
          </cell>
          <cell r="C271">
            <v>0</v>
          </cell>
          <cell r="D271">
            <v>9.698E-3</v>
          </cell>
          <cell r="F271" t="str">
            <v>143安叁线</v>
          </cell>
        </row>
        <row r="272">
          <cell r="A272" t="str">
            <v>安叁线路2</v>
          </cell>
          <cell r="B272" t="str">
            <v>10kV</v>
          </cell>
          <cell r="C272">
            <v>0</v>
          </cell>
          <cell r="D272">
            <v>0.28940199999999999</v>
          </cell>
          <cell r="F272" t="str">
            <v>143安叁线</v>
          </cell>
        </row>
        <row r="273">
          <cell r="A273" t="str">
            <v>安叁线路3</v>
          </cell>
          <cell r="B273" t="str">
            <v>10kV</v>
          </cell>
          <cell r="C273">
            <v>0</v>
          </cell>
          <cell r="D273">
            <v>3.3980999999999997E-2</v>
          </cell>
          <cell r="F273" t="str">
            <v>143安叁线</v>
          </cell>
        </row>
        <row r="274">
          <cell r="A274" t="str">
            <v>安叁线路4</v>
          </cell>
          <cell r="B274" t="str">
            <v>10kV</v>
          </cell>
          <cell r="C274">
            <v>0</v>
          </cell>
          <cell r="D274">
            <v>1.856331</v>
          </cell>
          <cell r="F274" t="str">
            <v>143安叁线</v>
          </cell>
        </row>
        <row r="275">
          <cell r="A275" t="str">
            <v>安叁线路5</v>
          </cell>
          <cell r="B275" t="str">
            <v>10kV</v>
          </cell>
          <cell r="C275">
            <v>0</v>
          </cell>
          <cell r="D275">
            <v>6.4585000000000004E-2</v>
          </cell>
          <cell r="F275" t="str">
            <v>143安叁线</v>
          </cell>
        </row>
        <row r="276">
          <cell r="A276" t="str">
            <v>安肆线路1</v>
          </cell>
          <cell r="B276" t="str">
            <v>10kV</v>
          </cell>
          <cell r="C276">
            <v>0</v>
          </cell>
          <cell r="D276">
            <v>1.2285000000000001E-2</v>
          </cell>
          <cell r="F276" t="str">
            <v>144安肆线</v>
          </cell>
        </row>
        <row r="277">
          <cell r="A277" t="str">
            <v>安肆线路10</v>
          </cell>
          <cell r="B277" t="str">
            <v>10kV</v>
          </cell>
          <cell r="C277">
            <v>0</v>
          </cell>
          <cell r="D277">
            <v>8.6891999999999997E-2</v>
          </cell>
          <cell r="F277" t="str">
            <v>144安肆线</v>
          </cell>
        </row>
        <row r="278">
          <cell r="A278" t="str">
            <v>安肆线路11</v>
          </cell>
          <cell r="B278" t="str">
            <v>10kV</v>
          </cell>
          <cell r="C278">
            <v>0</v>
          </cell>
          <cell r="D278">
            <v>4.9747E-2</v>
          </cell>
          <cell r="F278" t="str">
            <v>144安肆线</v>
          </cell>
        </row>
        <row r="279">
          <cell r="A279" t="str">
            <v>安肆线路12</v>
          </cell>
          <cell r="B279" t="str">
            <v>10kV</v>
          </cell>
          <cell r="C279">
            <v>0</v>
          </cell>
          <cell r="D279">
            <v>0.31779400000000002</v>
          </cell>
          <cell r="F279" t="str">
            <v>144安肆线</v>
          </cell>
        </row>
        <row r="280">
          <cell r="A280" t="str">
            <v>安肆线路13</v>
          </cell>
          <cell r="B280" t="str">
            <v>10kV</v>
          </cell>
          <cell r="C280">
            <v>0</v>
          </cell>
          <cell r="D280">
            <v>5.2077999999999999E-2</v>
          </cell>
          <cell r="F280" t="str">
            <v>144安肆线</v>
          </cell>
        </row>
        <row r="281">
          <cell r="A281" t="str">
            <v>安肆线路14</v>
          </cell>
          <cell r="B281" t="str">
            <v>10kV</v>
          </cell>
          <cell r="C281">
            <v>0</v>
          </cell>
          <cell r="D281">
            <v>0.16061400000000001</v>
          </cell>
          <cell r="F281" t="str">
            <v>144安肆线</v>
          </cell>
        </row>
        <row r="282">
          <cell r="A282" t="str">
            <v>安肆线路14-1</v>
          </cell>
          <cell r="B282" t="str">
            <v>10kV</v>
          </cell>
          <cell r="C282">
            <v>0</v>
          </cell>
          <cell r="D282">
            <v>1.7700000000000001E-3</v>
          </cell>
          <cell r="F282" t="str">
            <v>144安肆线</v>
          </cell>
        </row>
        <row r="283">
          <cell r="A283" t="str">
            <v>安肆线路15</v>
          </cell>
          <cell r="B283" t="str">
            <v>10kV</v>
          </cell>
          <cell r="C283">
            <v>0</v>
          </cell>
          <cell r="D283">
            <v>0.10256700000000001</v>
          </cell>
          <cell r="F283" t="str">
            <v>144安肆线</v>
          </cell>
        </row>
        <row r="284">
          <cell r="A284" t="str">
            <v>安肆线路16</v>
          </cell>
          <cell r="B284" t="str">
            <v>10kV</v>
          </cell>
          <cell r="C284">
            <v>0</v>
          </cell>
          <cell r="D284">
            <v>8.3432999999999993E-2</v>
          </cell>
          <cell r="F284" t="str">
            <v>144安肆线</v>
          </cell>
        </row>
        <row r="285">
          <cell r="A285" t="str">
            <v>安肆线路16-1</v>
          </cell>
          <cell r="B285" t="str">
            <v>10kV</v>
          </cell>
          <cell r="C285">
            <v>0</v>
          </cell>
          <cell r="D285">
            <v>1.1100000000000001E-3</v>
          </cell>
          <cell r="F285" t="str">
            <v>144安肆线</v>
          </cell>
        </row>
        <row r="286">
          <cell r="A286" t="str">
            <v>安肆线路17</v>
          </cell>
          <cell r="B286" t="str">
            <v>10kV</v>
          </cell>
          <cell r="C286">
            <v>0</v>
          </cell>
          <cell r="D286">
            <v>5.5211000000000003E-2</v>
          </cell>
          <cell r="F286" t="str">
            <v>144安肆线</v>
          </cell>
        </row>
        <row r="287">
          <cell r="A287" t="str">
            <v>安肆线路2</v>
          </cell>
          <cell r="B287" t="str">
            <v>10kV</v>
          </cell>
          <cell r="C287">
            <v>0</v>
          </cell>
          <cell r="D287">
            <v>1.246014</v>
          </cell>
          <cell r="F287" t="str">
            <v>144安肆线</v>
          </cell>
        </row>
        <row r="288">
          <cell r="A288" t="str">
            <v>安肆线路23</v>
          </cell>
          <cell r="B288" t="str">
            <v>10kV</v>
          </cell>
          <cell r="C288">
            <v>1</v>
          </cell>
          <cell r="D288">
            <v>0.33917399999999998</v>
          </cell>
          <cell r="F288" t="str">
            <v>144安肆线</v>
          </cell>
        </row>
        <row r="289">
          <cell r="A289" t="str">
            <v>安肆线路24</v>
          </cell>
          <cell r="B289" t="str">
            <v>10kV</v>
          </cell>
          <cell r="C289">
            <v>1</v>
          </cell>
          <cell r="D289">
            <v>0.107573</v>
          </cell>
          <cell r="F289" t="str">
            <v>144安肆线</v>
          </cell>
        </row>
        <row r="290">
          <cell r="A290" t="str">
            <v>安肆线路25</v>
          </cell>
          <cell r="B290" t="str">
            <v>10kV</v>
          </cell>
          <cell r="C290">
            <v>0</v>
          </cell>
          <cell r="D290">
            <v>0.57669800000000004</v>
          </cell>
          <cell r="F290" t="str">
            <v>144安肆线</v>
          </cell>
        </row>
        <row r="291">
          <cell r="A291" t="str">
            <v>安肆线路26</v>
          </cell>
          <cell r="B291" t="str">
            <v>10kV</v>
          </cell>
          <cell r="C291">
            <v>1</v>
          </cell>
          <cell r="D291">
            <v>0.45805600000000002</v>
          </cell>
          <cell r="F291" t="str">
            <v>144安肆线</v>
          </cell>
        </row>
        <row r="292">
          <cell r="A292" t="str">
            <v>安肆线路27</v>
          </cell>
          <cell r="B292" t="str">
            <v>10kV</v>
          </cell>
          <cell r="C292">
            <v>1</v>
          </cell>
          <cell r="D292">
            <v>0.33788600000000002</v>
          </cell>
          <cell r="F292" t="str">
            <v>144安肆线</v>
          </cell>
        </row>
        <row r="293">
          <cell r="A293" t="str">
            <v>安肆线路28</v>
          </cell>
          <cell r="B293" t="str">
            <v>10kV</v>
          </cell>
          <cell r="C293">
            <v>1</v>
          </cell>
          <cell r="D293">
            <v>0.20405499999999999</v>
          </cell>
          <cell r="F293" t="str">
            <v>144安肆线</v>
          </cell>
        </row>
        <row r="294">
          <cell r="A294" t="str">
            <v>安肆线路29</v>
          </cell>
          <cell r="B294" t="str">
            <v>10kV</v>
          </cell>
          <cell r="C294">
            <v>0</v>
          </cell>
          <cell r="D294">
            <v>3.5379999999999999E-3</v>
          </cell>
          <cell r="F294" t="str">
            <v>144安肆线</v>
          </cell>
        </row>
        <row r="295">
          <cell r="A295" t="str">
            <v>安肆线路29-1</v>
          </cell>
          <cell r="B295" t="str">
            <v>10kV</v>
          </cell>
          <cell r="C295">
            <v>0</v>
          </cell>
          <cell r="D295">
            <v>0.15864300000000001</v>
          </cell>
          <cell r="F295" t="str">
            <v>144安肆线</v>
          </cell>
        </row>
        <row r="296">
          <cell r="A296" t="str">
            <v>安肆线路29-2</v>
          </cell>
          <cell r="B296" t="str">
            <v>10kV</v>
          </cell>
          <cell r="C296">
            <v>0</v>
          </cell>
          <cell r="D296">
            <v>4.7470000000000004E-3</v>
          </cell>
          <cell r="F296" t="str">
            <v>144安肆线</v>
          </cell>
        </row>
        <row r="297">
          <cell r="A297" t="str">
            <v>安肆线路29-3</v>
          </cell>
          <cell r="B297" t="str">
            <v>10kV</v>
          </cell>
          <cell r="C297">
            <v>0</v>
          </cell>
          <cell r="D297">
            <v>7.5600000000000001E-2</v>
          </cell>
          <cell r="F297" t="str">
            <v>144安肆线</v>
          </cell>
        </row>
        <row r="298">
          <cell r="A298" t="str">
            <v>安肆线路29-4</v>
          </cell>
          <cell r="B298" t="str">
            <v>10kV</v>
          </cell>
          <cell r="C298">
            <v>0</v>
          </cell>
          <cell r="D298">
            <v>4.4219999999999997E-3</v>
          </cell>
          <cell r="F298" t="str">
            <v>144安肆线</v>
          </cell>
        </row>
        <row r="299">
          <cell r="A299" t="str">
            <v>安肆线路29-5</v>
          </cell>
          <cell r="B299" t="str">
            <v>10kV</v>
          </cell>
          <cell r="C299">
            <v>0</v>
          </cell>
          <cell r="D299">
            <v>5.4704999999999997E-2</v>
          </cell>
          <cell r="F299" t="str">
            <v>144安肆线</v>
          </cell>
        </row>
        <row r="300">
          <cell r="A300" t="str">
            <v>安肆线路29-6</v>
          </cell>
          <cell r="B300" t="str">
            <v>10kV</v>
          </cell>
          <cell r="C300">
            <v>0</v>
          </cell>
          <cell r="D300">
            <v>2.16E-3</v>
          </cell>
          <cell r="F300" t="str">
            <v>144安肆线</v>
          </cell>
        </row>
        <row r="301">
          <cell r="A301" t="str">
            <v>安肆线路3</v>
          </cell>
          <cell r="B301" t="str">
            <v>10kV</v>
          </cell>
          <cell r="C301">
            <v>0</v>
          </cell>
          <cell r="D301">
            <v>0.69331500000000001</v>
          </cell>
          <cell r="F301" t="str">
            <v>144安肆线</v>
          </cell>
        </row>
        <row r="302">
          <cell r="A302" t="str">
            <v>安肆线路30</v>
          </cell>
          <cell r="B302" t="str">
            <v>10kV</v>
          </cell>
          <cell r="C302">
            <v>0</v>
          </cell>
          <cell r="D302">
            <v>3.3779999999999999E-3</v>
          </cell>
          <cell r="F302" t="str">
            <v>144安肆线</v>
          </cell>
        </row>
        <row r="303">
          <cell r="A303" t="str">
            <v>安肆线路31</v>
          </cell>
          <cell r="B303" t="str">
            <v>10kV</v>
          </cell>
          <cell r="C303">
            <v>0</v>
          </cell>
          <cell r="D303">
            <v>3.6219999999999998E-3</v>
          </cell>
          <cell r="F303" t="str">
            <v>144安肆线</v>
          </cell>
        </row>
        <row r="304">
          <cell r="A304" t="str">
            <v>安肆线路32</v>
          </cell>
          <cell r="B304" t="str">
            <v>10kV</v>
          </cell>
          <cell r="C304">
            <v>1</v>
          </cell>
          <cell r="D304">
            <v>2.7290000000000001E-3</v>
          </cell>
          <cell r="F304" t="str">
            <v>144安肆线</v>
          </cell>
        </row>
        <row r="305">
          <cell r="A305" t="str">
            <v>安肆线路33</v>
          </cell>
          <cell r="B305" t="str">
            <v>10kV</v>
          </cell>
          <cell r="C305">
            <v>1</v>
          </cell>
          <cell r="D305">
            <v>4.875E-3</v>
          </cell>
          <cell r="F305" t="str">
            <v>144安肆线</v>
          </cell>
        </row>
        <row r="306">
          <cell r="A306" t="str">
            <v>安肆线路34</v>
          </cell>
          <cell r="B306" t="str">
            <v>10kV</v>
          </cell>
          <cell r="C306">
            <v>1</v>
          </cell>
          <cell r="D306">
            <v>5.0410000000000003E-3</v>
          </cell>
          <cell r="F306" t="str">
            <v>144安肆线</v>
          </cell>
        </row>
        <row r="307">
          <cell r="A307" t="str">
            <v>安肆线路35</v>
          </cell>
          <cell r="B307" t="str">
            <v>10kV</v>
          </cell>
          <cell r="C307">
            <v>1</v>
          </cell>
          <cell r="D307">
            <v>4.6230000000000004E-3</v>
          </cell>
          <cell r="F307" t="str">
            <v>144安肆线</v>
          </cell>
        </row>
        <row r="308">
          <cell r="A308" t="str">
            <v>安肆线路36</v>
          </cell>
          <cell r="B308" t="str">
            <v>10kV</v>
          </cell>
          <cell r="C308">
            <v>1</v>
          </cell>
          <cell r="D308">
            <v>5.0790000000000002E-3</v>
          </cell>
          <cell r="F308" t="str">
            <v>144安肆线</v>
          </cell>
        </row>
        <row r="309">
          <cell r="A309" t="str">
            <v>安肆线路4</v>
          </cell>
          <cell r="B309" t="str">
            <v>10kV</v>
          </cell>
          <cell r="C309">
            <v>0</v>
          </cell>
          <cell r="D309">
            <v>0.54659100000000005</v>
          </cell>
          <cell r="F309" t="str">
            <v>144安肆线</v>
          </cell>
        </row>
        <row r="310">
          <cell r="A310" t="str">
            <v>安肆线路5</v>
          </cell>
          <cell r="B310" t="str">
            <v>10kV</v>
          </cell>
          <cell r="C310">
            <v>0</v>
          </cell>
          <cell r="D310">
            <v>0.188807</v>
          </cell>
          <cell r="F310" t="str">
            <v>144安肆线</v>
          </cell>
        </row>
        <row r="311">
          <cell r="A311" t="str">
            <v>安肆线路6</v>
          </cell>
          <cell r="B311" t="str">
            <v>10kV</v>
          </cell>
          <cell r="C311">
            <v>0</v>
          </cell>
          <cell r="D311">
            <v>0.68114600000000003</v>
          </cell>
          <cell r="F311" t="str">
            <v>144安肆线</v>
          </cell>
        </row>
        <row r="312">
          <cell r="A312" t="str">
            <v>安肆线路7</v>
          </cell>
          <cell r="B312" t="str">
            <v>10kV</v>
          </cell>
          <cell r="C312">
            <v>0</v>
          </cell>
          <cell r="D312">
            <v>1.1528510000000001</v>
          </cell>
          <cell r="F312" t="str">
            <v>144安肆线</v>
          </cell>
        </row>
        <row r="313">
          <cell r="A313" t="str">
            <v>安肆线路7-1</v>
          </cell>
          <cell r="B313" t="str">
            <v>10kV</v>
          </cell>
          <cell r="C313">
            <v>0</v>
          </cell>
          <cell r="D313">
            <v>1.799E-3</v>
          </cell>
          <cell r="F313" t="str">
            <v>144安肆线</v>
          </cell>
        </row>
        <row r="314">
          <cell r="A314" t="str">
            <v>安肆线路8</v>
          </cell>
          <cell r="B314" t="str">
            <v>10kV</v>
          </cell>
          <cell r="C314">
            <v>0</v>
          </cell>
          <cell r="D314">
            <v>0.124248</v>
          </cell>
          <cell r="F314" t="str">
            <v>144安肆线</v>
          </cell>
        </row>
        <row r="315">
          <cell r="A315" t="str">
            <v>安肆线路9</v>
          </cell>
          <cell r="B315" t="str">
            <v>10kV</v>
          </cell>
          <cell r="C315">
            <v>0</v>
          </cell>
          <cell r="D315">
            <v>0.109166</v>
          </cell>
          <cell r="F315" t="str">
            <v>144安肆线</v>
          </cell>
        </row>
        <row r="316">
          <cell r="A316" t="str">
            <v>安伍线路1</v>
          </cell>
          <cell r="B316" t="str">
            <v>10kV</v>
          </cell>
          <cell r="C316">
            <v>0</v>
          </cell>
          <cell r="D316">
            <v>1.8225000000000002E-2</v>
          </cell>
          <cell r="F316" t="str">
            <v>145安伍线</v>
          </cell>
        </row>
        <row r="317">
          <cell r="A317" t="str">
            <v>安伍线路10</v>
          </cell>
          <cell r="B317" t="str">
            <v>10kV</v>
          </cell>
          <cell r="C317">
            <v>0</v>
          </cell>
          <cell r="D317">
            <v>7.0329000000000003E-2</v>
          </cell>
          <cell r="F317" t="str">
            <v>145安伍线</v>
          </cell>
        </row>
        <row r="318">
          <cell r="A318" t="str">
            <v>安伍线路11</v>
          </cell>
          <cell r="B318" t="str">
            <v>10kV</v>
          </cell>
          <cell r="C318">
            <v>0</v>
          </cell>
          <cell r="D318">
            <v>1.2395499999999999</v>
          </cell>
          <cell r="F318" t="str">
            <v>145安伍线</v>
          </cell>
        </row>
        <row r="319">
          <cell r="A319" t="str">
            <v>安伍线路13</v>
          </cell>
          <cell r="B319" t="str">
            <v>10kV</v>
          </cell>
          <cell r="C319">
            <v>0</v>
          </cell>
          <cell r="D319">
            <v>0.15972500000000001</v>
          </cell>
          <cell r="F319" t="str">
            <v>145安伍线</v>
          </cell>
        </row>
        <row r="320">
          <cell r="A320" t="str">
            <v>安伍线路14</v>
          </cell>
          <cell r="B320" t="str">
            <v>10kV</v>
          </cell>
          <cell r="C320">
            <v>0</v>
          </cell>
          <cell r="D320">
            <v>6.0137999999999997E-2</v>
          </cell>
          <cell r="F320" t="str">
            <v>145安伍线</v>
          </cell>
        </row>
        <row r="321">
          <cell r="A321" t="str">
            <v>安伍线路15</v>
          </cell>
          <cell r="B321" t="str">
            <v>10kV</v>
          </cell>
          <cell r="C321">
            <v>0</v>
          </cell>
          <cell r="D321">
            <v>3.6350000000000002E-3</v>
          </cell>
          <cell r="F321" t="str">
            <v>145安伍线</v>
          </cell>
        </row>
        <row r="322">
          <cell r="A322" t="str">
            <v>安伍线路16</v>
          </cell>
          <cell r="B322" t="str">
            <v>10kV</v>
          </cell>
          <cell r="C322">
            <v>0</v>
          </cell>
          <cell r="D322">
            <v>7.3508000000000004E-2</v>
          </cell>
          <cell r="F322" t="str">
            <v>145安伍线</v>
          </cell>
        </row>
        <row r="323">
          <cell r="A323" t="str">
            <v>安伍线路17</v>
          </cell>
          <cell r="B323" t="str">
            <v>10kV</v>
          </cell>
          <cell r="C323">
            <v>1</v>
          </cell>
          <cell r="D323">
            <v>0.50301600000000002</v>
          </cell>
          <cell r="F323" t="str">
            <v>145安伍线</v>
          </cell>
        </row>
        <row r="324">
          <cell r="A324" t="str">
            <v>安伍线路18</v>
          </cell>
          <cell r="B324" t="str">
            <v>10kV</v>
          </cell>
          <cell r="C324">
            <v>0</v>
          </cell>
          <cell r="D324">
            <v>0.21576799999999999</v>
          </cell>
          <cell r="F324" t="str">
            <v>145安伍线</v>
          </cell>
        </row>
        <row r="325">
          <cell r="A325" t="str">
            <v>安伍线路19</v>
          </cell>
          <cell r="B325" t="str">
            <v>10kV</v>
          </cell>
          <cell r="C325">
            <v>1</v>
          </cell>
          <cell r="D325">
            <v>1.2827E-2</v>
          </cell>
          <cell r="F325" t="str">
            <v>145安伍线</v>
          </cell>
        </row>
        <row r="326">
          <cell r="A326" t="str">
            <v>安伍线路2</v>
          </cell>
          <cell r="B326" t="str">
            <v>10kV</v>
          </cell>
          <cell r="C326">
            <v>0</v>
          </cell>
          <cell r="D326">
            <v>0.57805499999999999</v>
          </cell>
          <cell r="F326" t="str">
            <v>145安伍线</v>
          </cell>
        </row>
        <row r="327">
          <cell r="A327" t="str">
            <v>安伍线路20</v>
          </cell>
          <cell r="B327" t="str">
            <v>10kV</v>
          </cell>
          <cell r="C327">
            <v>0</v>
          </cell>
          <cell r="D327">
            <v>0.36932599999999999</v>
          </cell>
          <cell r="F327" t="str">
            <v>145安伍线</v>
          </cell>
        </row>
        <row r="328">
          <cell r="A328" t="str">
            <v>安伍线路21</v>
          </cell>
          <cell r="B328" t="str">
            <v>10kV</v>
          </cell>
          <cell r="C328">
            <v>0</v>
          </cell>
          <cell r="D328">
            <v>3.0533999999999999E-2</v>
          </cell>
          <cell r="F328" t="str">
            <v>145安伍线</v>
          </cell>
        </row>
        <row r="329">
          <cell r="A329" t="str">
            <v>安伍线路22</v>
          </cell>
          <cell r="B329" t="str">
            <v>10kV</v>
          </cell>
          <cell r="D329">
            <v>6.2828999999999996E-2</v>
          </cell>
          <cell r="F329" t="str">
            <v>145安伍线</v>
          </cell>
        </row>
        <row r="330">
          <cell r="A330" t="str">
            <v>安伍线路23</v>
          </cell>
          <cell r="B330" t="str">
            <v>10kV</v>
          </cell>
          <cell r="D330">
            <v>3.3679999999999999E-3</v>
          </cell>
          <cell r="F330" t="str">
            <v>145安伍线</v>
          </cell>
        </row>
        <row r="331">
          <cell r="A331" t="str">
            <v>安伍线路24</v>
          </cell>
          <cell r="B331" t="str">
            <v>10kV</v>
          </cell>
          <cell r="D331">
            <v>0.225471</v>
          </cell>
          <cell r="F331" t="str">
            <v>145安伍线</v>
          </cell>
        </row>
        <row r="332">
          <cell r="A332" t="str">
            <v>安伍线路25</v>
          </cell>
          <cell r="B332" t="str">
            <v>10kV</v>
          </cell>
          <cell r="D332">
            <v>1.9139999999999999E-3</v>
          </cell>
          <cell r="F332" t="str">
            <v>145安伍线</v>
          </cell>
        </row>
        <row r="333">
          <cell r="A333" t="str">
            <v>安伍线路26</v>
          </cell>
          <cell r="B333" t="str">
            <v>10kV</v>
          </cell>
          <cell r="D333">
            <v>0.362875</v>
          </cell>
          <cell r="F333" t="str">
            <v>145安伍线</v>
          </cell>
        </row>
        <row r="334">
          <cell r="A334" t="str">
            <v>安伍线路27</v>
          </cell>
          <cell r="B334" t="str">
            <v>10kV</v>
          </cell>
          <cell r="D334">
            <v>0.16857800000000001</v>
          </cell>
          <cell r="F334" t="str">
            <v>145安伍线</v>
          </cell>
        </row>
        <row r="335">
          <cell r="A335" t="str">
            <v>安伍线路28</v>
          </cell>
          <cell r="B335" t="str">
            <v>10kV</v>
          </cell>
          <cell r="D335">
            <v>0.13266700000000001</v>
          </cell>
          <cell r="F335" t="str">
            <v>145安伍线</v>
          </cell>
        </row>
        <row r="336">
          <cell r="A336" t="str">
            <v>安伍线路29</v>
          </cell>
          <cell r="B336" t="str">
            <v>10kV</v>
          </cell>
          <cell r="D336">
            <v>3.4970000000000001E-3</v>
          </cell>
          <cell r="F336" t="str">
            <v>145安伍线</v>
          </cell>
        </row>
        <row r="337">
          <cell r="A337" t="str">
            <v>安伍线路3</v>
          </cell>
          <cell r="B337" t="str">
            <v>10kV</v>
          </cell>
          <cell r="D337">
            <v>0.18071799999999999</v>
          </cell>
          <cell r="F337" t="str">
            <v>145安伍线</v>
          </cell>
        </row>
        <row r="338">
          <cell r="A338" t="str">
            <v>安伍线路30</v>
          </cell>
          <cell r="B338" t="str">
            <v>10kV</v>
          </cell>
          <cell r="D338">
            <v>3.5813999999999999E-2</v>
          </cell>
          <cell r="F338" t="str">
            <v>145安伍线</v>
          </cell>
        </row>
        <row r="339">
          <cell r="A339" t="str">
            <v>安伍线路31</v>
          </cell>
          <cell r="B339" t="str">
            <v>10kV</v>
          </cell>
          <cell r="F339" t="str">
            <v>145安伍线</v>
          </cell>
        </row>
        <row r="340">
          <cell r="A340" t="str">
            <v>安伍线路32</v>
          </cell>
          <cell r="B340" t="str">
            <v>10kV</v>
          </cell>
          <cell r="F340" t="str">
            <v>145安伍线</v>
          </cell>
        </row>
        <row r="341">
          <cell r="A341" t="str">
            <v>安伍线路33</v>
          </cell>
          <cell r="B341" t="str">
            <v>10kV</v>
          </cell>
          <cell r="F341" t="str">
            <v>145安伍线</v>
          </cell>
        </row>
        <row r="342">
          <cell r="A342" t="str">
            <v>安伍线路34</v>
          </cell>
          <cell r="B342" t="str">
            <v>10kV</v>
          </cell>
          <cell r="F342" t="str">
            <v>145安伍线</v>
          </cell>
        </row>
        <row r="343">
          <cell r="A343" t="str">
            <v>安伍线路35</v>
          </cell>
          <cell r="B343" t="str">
            <v>10kV</v>
          </cell>
          <cell r="F343" t="str">
            <v>145安伍线</v>
          </cell>
        </row>
        <row r="344">
          <cell r="A344" t="str">
            <v>安伍线路36</v>
          </cell>
          <cell r="B344" t="str">
            <v>10kV</v>
          </cell>
          <cell r="F344" t="str">
            <v>145安伍线</v>
          </cell>
        </row>
        <row r="345">
          <cell r="A345" t="str">
            <v>安伍线路37</v>
          </cell>
          <cell r="B345" t="str">
            <v>10kV</v>
          </cell>
          <cell r="F345" t="str">
            <v>145安伍线</v>
          </cell>
        </row>
        <row r="346">
          <cell r="A346" t="str">
            <v>安伍线路38</v>
          </cell>
          <cell r="B346" t="str">
            <v>10kV</v>
          </cell>
          <cell r="F346" t="str">
            <v>145安伍线</v>
          </cell>
        </row>
        <row r="347">
          <cell r="A347" t="str">
            <v>安伍线路39</v>
          </cell>
          <cell r="B347" t="str">
            <v>10kV</v>
          </cell>
          <cell r="F347" t="str">
            <v>145安伍线</v>
          </cell>
        </row>
        <row r="348">
          <cell r="A348" t="str">
            <v>安伍线路4</v>
          </cell>
          <cell r="B348" t="str">
            <v>10kV</v>
          </cell>
          <cell r="F348" t="str">
            <v>145安伍线</v>
          </cell>
        </row>
        <row r="349">
          <cell r="A349" t="str">
            <v>安伍线路40</v>
          </cell>
          <cell r="B349" t="str">
            <v>10kV</v>
          </cell>
          <cell r="F349" t="str">
            <v>145安伍线</v>
          </cell>
        </row>
        <row r="350">
          <cell r="A350" t="str">
            <v>安伍线路41</v>
          </cell>
          <cell r="B350" t="str">
            <v>10kV</v>
          </cell>
          <cell r="F350" t="str">
            <v>145安伍线</v>
          </cell>
        </row>
        <row r="351">
          <cell r="A351" t="str">
            <v>安伍线路42</v>
          </cell>
          <cell r="B351" t="str">
            <v>10kV</v>
          </cell>
          <cell r="F351" t="str">
            <v>145安伍线</v>
          </cell>
        </row>
        <row r="352">
          <cell r="A352" t="str">
            <v>安伍线路43</v>
          </cell>
          <cell r="B352" t="str">
            <v>10kV</v>
          </cell>
          <cell r="F352" t="str">
            <v>145安伍线</v>
          </cell>
        </row>
        <row r="353">
          <cell r="A353" t="str">
            <v>安伍线路44</v>
          </cell>
          <cell r="B353" t="str">
            <v>10kV</v>
          </cell>
          <cell r="F353" t="str">
            <v>145安伍线</v>
          </cell>
        </row>
        <row r="354">
          <cell r="A354" t="str">
            <v>安伍线路45</v>
          </cell>
          <cell r="B354" t="str">
            <v>10kV</v>
          </cell>
          <cell r="F354" t="str">
            <v>145安伍线</v>
          </cell>
        </row>
        <row r="355">
          <cell r="A355" t="str">
            <v>安伍线路46</v>
          </cell>
          <cell r="B355" t="str">
            <v>10kV</v>
          </cell>
          <cell r="F355" t="str">
            <v>145安伍线</v>
          </cell>
        </row>
        <row r="356">
          <cell r="A356" t="str">
            <v>安伍线路47</v>
          </cell>
          <cell r="B356" t="str">
            <v>10kV</v>
          </cell>
          <cell r="F356" t="str">
            <v>145安伍线</v>
          </cell>
        </row>
        <row r="357">
          <cell r="A357" t="str">
            <v>安伍线路48</v>
          </cell>
          <cell r="B357" t="str">
            <v>10kV</v>
          </cell>
          <cell r="F357" t="str">
            <v>145安伍线</v>
          </cell>
        </row>
        <row r="358">
          <cell r="A358" t="str">
            <v>安伍线路49</v>
          </cell>
          <cell r="B358" t="str">
            <v>10kV</v>
          </cell>
          <cell r="F358" t="str">
            <v>145安伍线</v>
          </cell>
        </row>
        <row r="359">
          <cell r="A359" t="str">
            <v>安伍线路5</v>
          </cell>
          <cell r="B359" t="str">
            <v>10kV</v>
          </cell>
          <cell r="F359" t="str">
            <v>145安伍线</v>
          </cell>
        </row>
        <row r="360">
          <cell r="A360" t="str">
            <v>安伍线路50</v>
          </cell>
          <cell r="B360" t="str">
            <v>10kV</v>
          </cell>
          <cell r="F360" t="str">
            <v>145安伍线</v>
          </cell>
        </row>
        <row r="361">
          <cell r="A361" t="str">
            <v>安伍线路51</v>
          </cell>
          <cell r="B361" t="str">
            <v>10kV</v>
          </cell>
          <cell r="F361" t="str">
            <v>145安伍线</v>
          </cell>
        </row>
        <row r="362">
          <cell r="A362" t="str">
            <v>安伍线路52</v>
          </cell>
          <cell r="B362" t="str">
            <v>10kV</v>
          </cell>
          <cell r="F362" t="str">
            <v>145安伍线</v>
          </cell>
        </row>
        <row r="363">
          <cell r="A363" t="str">
            <v>安伍线路53</v>
          </cell>
          <cell r="B363" t="str">
            <v>10kV</v>
          </cell>
          <cell r="F363" t="str">
            <v>145安伍线</v>
          </cell>
        </row>
        <row r="364">
          <cell r="A364" t="str">
            <v>安伍线路54</v>
          </cell>
          <cell r="B364" t="str">
            <v>10kV</v>
          </cell>
          <cell r="F364" t="str">
            <v>145安伍线</v>
          </cell>
        </row>
        <row r="365">
          <cell r="A365" t="str">
            <v>安伍线路55</v>
          </cell>
          <cell r="B365" t="str">
            <v>10kV</v>
          </cell>
          <cell r="F365" t="str">
            <v>145安伍线</v>
          </cell>
        </row>
        <row r="366">
          <cell r="A366" t="str">
            <v>安伍线路56</v>
          </cell>
          <cell r="B366" t="str">
            <v>10kV</v>
          </cell>
          <cell r="F366" t="str">
            <v>145安伍线</v>
          </cell>
        </row>
        <row r="367">
          <cell r="A367" t="str">
            <v>安伍线路57</v>
          </cell>
          <cell r="B367" t="str">
            <v>10kV</v>
          </cell>
          <cell r="F367" t="str">
            <v>145安伍线</v>
          </cell>
        </row>
        <row r="368">
          <cell r="A368" t="str">
            <v>安伍线路58</v>
          </cell>
          <cell r="B368" t="str">
            <v>10kV</v>
          </cell>
          <cell r="F368" t="str">
            <v>145安伍线</v>
          </cell>
        </row>
        <row r="369">
          <cell r="A369" t="str">
            <v>安伍线路59</v>
          </cell>
          <cell r="B369" t="str">
            <v>10kV</v>
          </cell>
          <cell r="F369" t="str">
            <v>145安伍线</v>
          </cell>
        </row>
        <row r="370">
          <cell r="A370" t="str">
            <v>安伍线路6</v>
          </cell>
          <cell r="B370" t="str">
            <v>10kV</v>
          </cell>
          <cell r="F370" t="str">
            <v>145安伍线</v>
          </cell>
        </row>
        <row r="371">
          <cell r="A371" t="str">
            <v>安伍线路60</v>
          </cell>
          <cell r="B371" t="str">
            <v>10kV</v>
          </cell>
          <cell r="F371" t="str">
            <v>145安伍线</v>
          </cell>
        </row>
        <row r="372">
          <cell r="A372" t="str">
            <v>安伍线路61</v>
          </cell>
          <cell r="B372" t="str">
            <v>10kV</v>
          </cell>
          <cell r="F372" t="str">
            <v>145安伍线</v>
          </cell>
        </row>
        <row r="373">
          <cell r="A373" t="str">
            <v>安伍线路62</v>
          </cell>
          <cell r="B373" t="str">
            <v>10kV</v>
          </cell>
          <cell r="F373" t="str">
            <v>145安伍线</v>
          </cell>
        </row>
        <row r="374">
          <cell r="A374" t="str">
            <v>安伍线路63</v>
          </cell>
          <cell r="B374" t="str">
            <v>10kV</v>
          </cell>
          <cell r="F374" t="str">
            <v>145安伍线</v>
          </cell>
        </row>
        <row r="375">
          <cell r="A375" t="str">
            <v>安伍线路64</v>
          </cell>
          <cell r="B375" t="str">
            <v>10kV</v>
          </cell>
          <cell r="F375" t="str">
            <v>145安伍线</v>
          </cell>
        </row>
        <row r="376">
          <cell r="A376" t="str">
            <v>安伍线路65</v>
          </cell>
          <cell r="B376" t="str">
            <v>10kV</v>
          </cell>
          <cell r="F376" t="str">
            <v>145安伍线</v>
          </cell>
        </row>
        <row r="377">
          <cell r="A377" t="str">
            <v>安伍线路66</v>
          </cell>
          <cell r="B377" t="str">
            <v>10kV</v>
          </cell>
          <cell r="F377" t="str">
            <v>145安伍线</v>
          </cell>
        </row>
        <row r="378">
          <cell r="A378" t="str">
            <v>安伍线路67</v>
          </cell>
          <cell r="B378" t="str">
            <v>10kV</v>
          </cell>
          <cell r="F378" t="str">
            <v>145安伍线</v>
          </cell>
        </row>
        <row r="379">
          <cell r="A379" t="str">
            <v>安伍线路68</v>
          </cell>
          <cell r="B379" t="str">
            <v>10kV</v>
          </cell>
          <cell r="F379" t="str">
            <v>145安伍线</v>
          </cell>
        </row>
        <row r="380">
          <cell r="A380" t="str">
            <v>安伍线路69</v>
          </cell>
          <cell r="B380" t="str">
            <v>10kV</v>
          </cell>
          <cell r="F380" t="str">
            <v>145安伍线</v>
          </cell>
        </row>
        <row r="381">
          <cell r="A381" t="str">
            <v>安伍线路7</v>
          </cell>
          <cell r="B381" t="str">
            <v>10kV</v>
          </cell>
          <cell r="F381" t="str">
            <v>145安伍线</v>
          </cell>
        </row>
        <row r="382">
          <cell r="A382" t="str">
            <v>安伍线路70</v>
          </cell>
          <cell r="B382" t="str">
            <v>10kV</v>
          </cell>
          <cell r="F382" t="str">
            <v>145安伍线</v>
          </cell>
        </row>
        <row r="383">
          <cell r="A383" t="str">
            <v>安伍线路8</v>
          </cell>
          <cell r="B383" t="str">
            <v>10kV</v>
          </cell>
          <cell r="F383" t="str">
            <v>145安伍线</v>
          </cell>
        </row>
        <row r="384">
          <cell r="A384" t="str">
            <v>安伍线路9</v>
          </cell>
          <cell r="B384" t="str">
            <v>10kV</v>
          </cell>
          <cell r="F384" t="str">
            <v>145安伍线</v>
          </cell>
        </row>
        <row r="385">
          <cell r="A385" t="str">
            <v>安壹线路1</v>
          </cell>
          <cell r="B385" t="str">
            <v>10kV</v>
          </cell>
          <cell r="F385" t="str">
            <v>141安壹线</v>
          </cell>
        </row>
        <row r="386">
          <cell r="A386" t="str">
            <v>安壹线路2</v>
          </cell>
          <cell r="B386" t="str">
            <v>10kV</v>
          </cell>
          <cell r="F386" t="str">
            <v>141安壹线</v>
          </cell>
        </row>
        <row r="387">
          <cell r="A387" t="str">
            <v>安壹线路3</v>
          </cell>
          <cell r="B387" t="str">
            <v>10kV</v>
          </cell>
          <cell r="F387" t="str">
            <v>141安壹线</v>
          </cell>
        </row>
        <row r="388">
          <cell r="A388" t="str">
            <v>安壹线路4</v>
          </cell>
          <cell r="B388" t="str">
            <v>10kV</v>
          </cell>
          <cell r="F388" t="str">
            <v>141安壹线</v>
          </cell>
        </row>
        <row r="389">
          <cell r="A389" t="str">
            <v>安壹线路5</v>
          </cell>
          <cell r="B389" t="str">
            <v>10kV</v>
          </cell>
          <cell r="F389" t="str">
            <v>141安壹线</v>
          </cell>
        </row>
        <row r="390">
          <cell r="A390" t="str">
            <v>安壹线路6</v>
          </cell>
          <cell r="B390" t="str">
            <v>10kV</v>
          </cell>
          <cell r="F390" t="str">
            <v>141安壹线</v>
          </cell>
        </row>
        <row r="391">
          <cell r="A391" t="str">
            <v>安壹线路7</v>
          </cell>
          <cell r="B391" t="str">
            <v>10kV</v>
          </cell>
          <cell r="F391" t="str">
            <v>141安壹线</v>
          </cell>
        </row>
        <row r="392">
          <cell r="A392" t="str">
            <v>百泾线路1</v>
          </cell>
          <cell r="B392" t="str">
            <v>10kV</v>
          </cell>
          <cell r="F392" t="str">
            <v>135百泾线</v>
          </cell>
        </row>
        <row r="393">
          <cell r="A393" t="str">
            <v>百泾线路10</v>
          </cell>
          <cell r="B393" t="str">
            <v>10kV</v>
          </cell>
          <cell r="F393" t="str">
            <v>135百泾线</v>
          </cell>
        </row>
        <row r="394">
          <cell r="A394" t="str">
            <v>百泾线路11</v>
          </cell>
          <cell r="B394" t="str">
            <v>10kV</v>
          </cell>
          <cell r="F394" t="str">
            <v>135百泾线</v>
          </cell>
        </row>
        <row r="395">
          <cell r="A395" t="str">
            <v>百泾线路12</v>
          </cell>
          <cell r="B395" t="str">
            <v>10kV</v>
          </cell>
          <cell r="F395" t="str">
            <v>135百泾线</v>
          </cell>
        </row>
        <row r="396">
          <cell r="A396" t="str">
            <v>百泾线路13</v>
          </cell>
          <cell r="B396" t="str">
            <v>10kV</v>
          </cell>
          <cell r="F396" t="str">
            <v>135百泾线</v>
          </cell>
        </row>
        <row r="397">
          <cell r="A397" t="str">
            <v>百泾线路13-1</v>
          </cell>
          <cell r="B397" t="str">
            <v>10kV</v>
          </cell>
          <cell r="F397" t="str">
            <v>135百泾线</v>
          </cell>
        </row>
        <row r="398">
          <cell r="A398" t="str">
            <v>百泾线路14-1</v>
          </cell>
          <cell r="B398" t="str">
            <v>10kV</v>
          </cell>
          <cell r="F398" t="str">
            <v>135百泾线</v>
          </cell>
        </row>
        <row r="399">
          <cell r="A399" t="str">
            <v>百泾线路16</v>
          </cell>
          <cell r="B399" t="str">
            <v>10kV</v>
          </cell>
          <cell r="F399" t="str">
            <v>135百泾线</v>
          </cell>
        </row>
        <row r="400">
          <cell r="A400" t="str">
            <v>百泾线路17</v>
          </cell>
          <cell r="B400" t="str">
            <v>10kV</v>
          </cell>
          <cell r="F400" t="str">
            <v>135百泾线</v>
          </cell>
        </row>
        <row r="401">
          <cell r="A401" t="str">
            <v>百泾线路18</v>
          </cell>
          <cell r="B401" t="str">
            <v>10kV</v>
          </cell>
          <cell r="F401" t="str">
            <v>135百泾线</v>
          </cell>
        </row>
        <row r="402">
          <cell r="A402" t="str">
            <v>百泾线路2</v>
          </cell>
          <cell r="B402" t="str">
            <v>10kV</v>
          </cell>
          <cell r="F402" t="str">
            <v>135百泾线</v>
          </cell>
        </row>
        <row r="403">
          <cell r="A403" t="str">
            <v>百泾线路20</v>
          </cell>
          <cell r="B403" t="str">
            <v>10kV</v>
          </cell>
          <cell r="F403" t="str">
            <v>135百泾线</v>
          </cell>
        </row>
        <row r="404">
          <cell r="A404" t="str">
            <v>百泾线路21</v>
          </cell>
          <cell r="B404" t="str">
            <v>10kV</v>
          </cell>
          <cell r="F404" t="str">
            <v>135百泾线</v>
          </cell>
        </row>
        <row r="405">
          <cell r="A405" t="str">
            <v>百泾线路22</v>
          </cell>
          <cell r="B405" t="str">
            <v>10kV</v>
          </cell>
          <cell r="F405" t="str">
            <v>135百泾线</v>
          </cell>
        </row>
        <row r="406">
          <cell r="A406" t="str">
            <v>百泾线路23</v>
          </cell>
          <cell r="B406" t="str">
            <v>10kV</v>
          </cell>
          <cell r="F406" t="str">
            <v>135百泾线</v>
          </cell>
        </row>
        <row r="407">
          <cell r="A407" t="str">
            <v>百泾线路24</v>
          </cell>
          <cell r="B407" t="str">
            <v>10kV</v>
          </cell>
          <cell r="F407" t="str">
            <v>135百泾线</v>
          </cell>
        </row>
        <row r="408">
          <cell r="A408" t="str">
            <v>百泾线路25</v>
          </cell>
          <cell r="B408" t="str">
            <v>10kV</v>
          </cell>
          <cell r="F408" t="str">
            <v>135百泾线</v>
          </cell>
        </row>
        <row r="409">
          <cell r="A409" t="str">
            <v>百泾线路3</v>
          </cell>
          <cell r="B409" t="str">
            <v>10kV</v>
          </cell>
          <cell r="F409" t="str">
            <v>135百泾线</v>
          </cell>
        </row>
        <row r="410">
          <cell r="A410" t="str">
            <v>百泾线路4</v>
          </cell>
          <cell r="B410" t="str">
            <v>10kV</v>
          </cell>
          <cell r="F410" t="str">
            <v>135百泾线</v>
          </cell>
        </row>
        <row r="411">
          <cell r="A411" t="str">
            <v>百泾线路5</v>
          </cell>
          <cell r="B411" t="str">
            <v>10kV</v>
          </cell>
          <cell r="F411" t="str">
            <v>135百泾线</v>
          </cell>
        </row>
        <row r="412">
          <cell r="A412" t="str">
            <v>百泾线路6</v>
          </cell>
          <cell r="B412" t="str">
            <v>10kV</v>
          </cell>
          <cell r="F412" t="str">
            <v>135百泾线</v>
          </cell>
        </row>
        <row r="413">
          <cell r="A413" t="str">
            <v>百泾线路7</v>
          </cell>
          <cell r="B413" t="str">
            <v>10kV</v>
          </cell>
          <cell r="F413" t="str">
            <v>135百泾线</v>
          </cell>
        </row>
        <row r="414">
          <cell r="A414" t="str">
            <v>百泾线路8</v>
          </cell>
          <cell r="B414" t="str">
            <v>10kV</v>
          </cell>
          <cell r="F414" t="str">
            <v>135百泾线</v>
          </cell>
        </row>
        <row r="415">
          <cell r="A415" t="str">
            <v>百泾线路9</v>
          </cell>
          <cell r="B415" t="str">
            <v>10kV</v>
          </cell>
          <cell r="F415" t="str">
            <v>135百泾线</v>
          </cell>
        </row>
        <row r="416">
          <cell r="A416" t="str">
            <v>百泾线络15</v>
          </cell>
          <cell r="B416" t="str">
            <v>10kV</v>
          </cell>
          <cell r="F416" t="str">
            <v>135百泾线</v>
          </cell>
        </row>
        <row r="417">
          <cell r="A417" t="str">
            <v>宝湾线路1</v>
          </cell>
          <cell r="B417" t="str">
            <v>10kV</v>
          </cell>
          <cell r="F417" t="str">
            <v>157宝湾线</v>
          </cell>
        </row>
        <row r="418">
          <cell r="A418" t="str">
            <v>宝湾线路10</v>
          </cell>
          <cell r="B418" t="str">
            <v>10kV</v>
          </cell>
          <cell r="F418" t="str">
            <v>157宝湾线</v>
          </cell>
        </row>
        <row r="419">
          <cell r="A419" t="str">
            <v>宝湾线路11</v>
          </cell>
          <cell r="B419" t="str">
            <v>10kV</v>
          </cell>
          <cell r="F419" t="str">
            <v>157宝湾线</v>
          </cell>
        </row>
        <row r="420">
          <cell r="A420" t="str">
            <v>宝湾线路12</v>
          </cell>
          <cell r="B420" t="str">
            <v>10kV</v>
          </cell>
          <cell r="F420" t="str">
            <v>157宝湾线</v>
          </cell>
        </row>
        <row r="421">
          <cell r="A421" t="str">
            <v>宝湾线路13</v>
          </cell>
          <cell r="B421" t="str">
            <v>10kV</v>
          </cell>
          <cell r="F421" t="str">
            <v>157宝湾线</v>
          </cell>
        </row>
        <row r="422">
          <cell r="A422" t="str">
            <v>宝湾线路14</v>
          </cell>
          <cell r="B422" t="str">
            <v>10kV</v>
          </cell>
          <cell r="F422" t="str">
            <v>157宝湾线</v>
          </cell>
        </row>
        <row r="423">
          <cell r="A423" t="str">
            <v>宝湾线路15</v>
          </cell>
          <cell r="B423" t="str">
            <v>10kV</v>
          </cell>
          <cell r="F423" t="str">
            <v>157宝湾线</v>
          </cell>
        </row>
        <row r="424">
          <cell r="A424" t="str">
            <v>宝湾线路16</v>
          </cell>
          <cell r="B424" t="str">
            <v>10kV</v>
          </cell>
          <cell r="F424" t="str">
            <v>157宝湾线</v>
          </cell>
        </row>
        <row r="425">
          <cell r="A425" t="str">
            <v>宝湾线路17</v>
          </cell>
          <cell r="B425" t="str">
            <v>10kV</v>
          </cell>
          <cell r="F425" t="str">
            <v>157宝湾线</v>
          </cell>
        </row>
        <row r="426">
          <cell r="A426" t="str">
            <v>宝湾线路18</v>
          </cell>
          <cell r="B426" t="str">
            <v>10kV</v>
          </cell>
          <cell r="F426" t="str">
            <v>157宝湾线</v>
          </cell>
        </row>
        <row r="427">
          <cell r="A427" t="str">
            <v>宝湾线路19</v>
          </cell>
          <cell r="B427" t="str">
            <v>10kV</v>
          </cell>
          <cell r="F427" t="str">
            <v>157宝湾线</v>
          </cell>
        </row>
        <row r="428">
          <cell r="A428" t="str">
            <v>宝湾线路2</v>
          </cell>
          <cell r="B428" t="str">
            <v>10kV</v>
          </cell>
          <cell r="F428" t="str">
            <v>157宝湾线</v>
          </cell>
        </row>
        <row r="429">
          <cell r="A429" t="str">
            <v>宝湾线路20</v>
          </cell>
          <cell r="B429" t="str">
            <v>10kV</v>
          </cell>
          <cell r="F429" t="str">
            <v>157宝湾线</v>
          </cell>
        </row>
        <row r="430">
          <cell r="A430" t="str">
            <v>宝湾线路21</v>
          </cell>
          <cell r="B430" t="str">
            <v>10kV</v>
          </cell>
          <cell r="F430" t="str">
            <v>157宝湾线</v>
          </cell>
        </row>
        <row r="431">
          <cell r="A431" t="str">
            <v>宝湾线路22</v>
          </cell>
          <cell r="B431" t="str">
            <v>10kV</v>
          </cell>
          <cell r="F431" t="str">
            <v>157宝湾线</v>
          </cell>
        </row>
        <row r="432">
          <cell r="A432" t="str">
            <v>宝湾线路23</v>
          </cell>
          <cell r="B432" t="str">
            <v>10kV</v>
          </cell>
          <cell r="F432" t="str">
            <v>157宝湾线</v>
          </cell>
        </row>
        <row r="433">
          <cell r="A433" t="str">
            <v>宝湾线路24</v>
          </cell>
          <cell r="B433" t="str">
            <v>10kV</v>
          </cell>
          <cell r="F433" t="str">
            <v>157宝湾线</v>
          </cell>
        </row>
        <row r="434">
          <cell r="A434" t="str">
            <v>宝湾线路25</v>
          </cell>
          <cell r="B434" t="str">
            <v>10kV</v>
          </cell>
          <cell r="F434" t="str">
            <v>157宝湾线</v>
          </cell>
        </row>
        <row r="435">
          <cell r="A435" t="str">
            <v>宝湾线路26</v>
          </cell>
          <cell r="B435" t="str">
            <v>10kV</v>
          </cell>
          <cell r="F435" t="str">
            <v>157宝湾线</v>
          </cell>
        </row>
        <row r="436">
          <cell r="A436" t="str">
            <v>宝湾线路27</v>
          </cell>
          <cell r="B436" t="str">
            <v>10kV</v>
          </cell>
          <cell r="F436" t="str">
            <v>157宝湾线</v>
          </cell>
        </row>
        <row r="437">
          <cell r="A437" t="str">
            <v>宝湾线路28</v>
          </cell>
          <cell r="B437" t="str">
            <v>10kV</v>
          </cell>
          <cell r="F437" t="str">
            <v>157宝湾线</v>
          </cell>
        </row>
        <row r="438">
          <cell r="A438" t="str">
            <v>宝湾线路29</v>
          </cell>
          <cell r="B438" t="str">
            <v>10kV</v>
          </cell>
          <cell r="F438" t="str">
            <v>157宝湾线</v>
          </cell>
        </row>
        <row r="439">
          <cell r="A439" t="str">
            <v>宝湾线路3</v>
          </cell>
          <cell r="B439" t="str">
            <v>10kV</v>
          </cell>
          <cell r="F439" t="str">
            <v>157宝湾线</v>
          </cell>
        </row>
        <row r="440">
          <cell r="A440" t="str">
            <v>宝湾线路30</v>
          </cell>
          <cell r="B440" t="str">
            <v>10kV</v>
          </cell>
          <cell r="F440" t="str">
            <v>157宝湾线</v>
          </cell>
        </row>
        <row r="441">
          <cell r="A441" t="str">
            <v>宝湾线路31</v>
          </cell>
          <cell r="B441" t="str">
            <v>10kV</v>
          </cell>
          <cell r="F441" t="str">
            <v>157宝湾线</v>
          </cell>
        </row>
        <row r="442">
          <cell r="A442" t="str">
            <v>宝湾线路32</v>
          </cell>
          <cell r="B442" t="str">
            <v>10kV</v>
          </cell>
          <cell r="F442" t="str">
            <v>157宝湾线</v>
          </cell>
        </row>
        <row r="443">
          <cell r="A443" t="str">
            <v>宝湾线路33</v>
          </cell>
          <cell r="B443" t="str">
            <v>10kV</v>
          </cell>
          <cell r="F443" t="str">
            <v>157宝湾线</v>
          </cell>
        </row>
        <row r="444">
          <cell r="A444" t="str">
            <v>宝湾线路34</v>
          </cell>
          <cell r="B444" t="str">
            <v>10kV</v>
          </cell>
          <cell r="F444" t="str">
            <v>157宝湾线</v>
          </cell>
        </row>
        <row r="445">
          <cell r="A445" t="str">
            <v>宝湾线路35</v>
          </cell>
          <cell r="B445" t="str">
            <v>10kV</v>
          </cell>
          <cell r="F445" t="str">
            <v>157宝湾线</v>
          </cell>
        </row>
        <row r="446">
          <cell r="A446" t="str">
            <v>宝湾线路36</v>
          </cell>
          <cell r="B446" t="str">
            <v>10kV</v>
          </cell>
          <cell r="F446" t="str">
            <v>157宝湾线</v>
          </cell>
        </row>
        <row r="447">
          <cell r="A447" t="str">
            <v>宝湾线路37</v>
          </cell>
          <cell r="B447" t="str">
            <v>10kV</v>
          </cell>
          <cell r="F447" t="str">
            <v>157宝湾线</v>
          </cell>
        </row>
        <row r="448">
          <cell r="A448" t="str">
            <v>宝湾线路38</v>
          </cell>
          <cell r="B448" t="str">
            <v>10kV</v>
          </cell>
          <cell r="F448" t="str">
            <v>157宝湾线</v>
          </cell>
        </row>
        <row r="449">
          <cell r="A449" t="str">
            <v>宝湾线路39</v>
          </cell>
          <cell r="B449" t="str">
            <v>10kV</v>
          </cell>
          <cell r="F449" t="str">
            <v>157宝湾线</v>
          </cell>
        </row>
        <row r="450">
          <cell r="A450" t="str">
            <v>宝湾线路4</v>
          </cell>
          <cell r="B450" t="str">
            <v>10kV</v>
          </cell>
          <cell r="F450" t="str">
            <v>157宝湾线</v>
          </cell>
        </row>
        <row r="451">
          <cell r="A451" t="str">
            <v>宝湾线路40</v>
          </cell>
          <cell r="B451" t="str">
            <v>10kV</v>
          </cell>
          <cell r="F451" t="str">
            <v>157宝湾线</v>
          </cell>
        </row>
        <row r="452">
          <cell r="A452" t="str">
            <v>宝湾线路41</v>
          </cell>
          <cell r="B452" t="str">
            <v>10kV</v>
          </cell>
          <cell r="F452" t="str">
            <v>157宝湾线</v>
          </cell>
        </row>
        <row r="453">
          <cell r="A453" t="str">
            <v>宝湾线路5</v>
          </cell>
          <cell r="B453" t="str">
            <v>10kV</v>
          </cell>
          <cell r="F453" t="str">
            <v>157宝湾线</v>
          </cell>
        </row>
        <row r="454">
          <cell r="A454" t="str">
            <v>宝湾线路6</v>
          </cell>
          <cell r="B454" t="str">
            <v>10kV</v>
          </cell>
          <cell r="F454" t="str">
            <v>157宝湾线</v>
          </cell>
        </row>
        <row r="455">
          <cell r="A455" t="str">
            <v>宝湾线路7</v>
          </cell>
          <cell r="B455" t="str">
            <v>10kV</v>
          </cell>
          <cell r="F455" t="str">
            <v>157宝湾线</v>
          </cell>
        </row>
        <row r="456">
          <cell r="A456" t="str">
            <v>宝湾线路8</v>
          </cell>
          <cell r="B456" t="str">
            <v>10kV</v>
          </cell>
          <cell r="F456" t="str">
            <v>157宝湾线</v>
          </cell>
        </row>
        <row r="457">
          <cell r="A457" t="str">
            <v>宝湾线路9</v>
          </cell>
          <cell r="B457" t="str">
            <v>10kV</v>
          </cell>
          <cell r="F457" t="str">
            <v>157宝湾线</v>
          </cell>
        </row>
        <row r="458">
          <cell r="A458" t="str">
            <v>曹家线路1</v>
          </cell>
          <cell r="B458" t="str">
            <v>10kV</v>
          </cell>
          <cell r="F458" t="str">
            <v>137曹家线</v>
          </cell>
        </row>
        <row r="459">
          <cell r="A459" t="str">
            <v>曹家线路1-1</v>
          </cell>
          <cell r="B459" t="str">
            <v>10kV</v>
          </cell>
          <cell r="F459" t="str">
            <v>137曹家线</v>
          </cell>
        </row>
        <row r="460">
          <cell r="A460" t="str">
            <v>曹家线路10</v>
          </cell>
          <cell r="B460" t="str">
            <v>10kV</v>
          </cell>
          <cell r="F460" t="str">
            <v>137曹家线</v>
          </cell>
        </row>
        <row r="461">
          <cell r="A461" t="str">
            <v>曹家线路100</v>
          </cell>
          <cell r="B461" t="str">
            <v>10kV</v>
          </cell>
          <cell r="F461" t="str">
            <v>137曹家线</v>
          </cell>
        </row>
        <row r="462">
          <cell r="A462" t="str">
            <v>曹家线路101</v>
          </cell>
          <cell r="B462" t="str">
            <v>10kV</v>
          </cell>
          <cell r="F462" t="str">
            <v>137曹家线</v>
          </cell>
        </row>
        <row r="463">
          <cell r="A463" t="str">
            <v>曹家线路102</v>
          </cell>
          <cell r="B463" t="str">
            <v>10kV</v>
          </cell>
          <cell r="F463" t="str">
            <v>137曹家线</v>
          </cell>
        </row>
        <row r="464">
          <cell r="A464" t="str">
            <v>曹家线路103</v>
          </cell>
          <cell r="B464" t="str">
            <v>10kV</v>
          </cell>
          <cell r="F464" t="str">
            <v>137曹家线</v>
          </cell>
        </row>
        <row r="465">
          <cell r="A465" t="str">
            <v>曹家线路104</v>
          </cell>
          <cell r="B465" t="str">
            <v>10kV</v>
          </cell>
          <cell r="F465" t="str">
            <v>137曹家线</v>
          </cell>
        </row>
        <row r="466">
          <cell r="A466" t="str">
            <v>曹家线路105</v>
          </cell>
          <cell r="B466" t="str">
            <v>10kV</v>
          </cell>
          <cell r="F466" t="str">
            <v>137曹家线</v>
          </cell>
        </row>
        <row r="467">
          <cell r="A467" t="str">
            <v>曹家线路106</v>
          </cell>
          <cell r="B467" t="str">
            <v>10kV</v>
          </cell>
          <cell r="F467" t="str">
            <v>137曹家线</v>
          </cell>
        </row>
        <row r="468">
          <cell r="A468" t="str">
            <v>曹家线路107</v>
          </cell>
          <cell r="B468" t="str">
            <v>10kV</v>
          </cell>
          <cell r="F468" t="str">
            <v>137曹家线</v>
          </cell>
        </row>
        <row r="469">
          <cell r="A469" t="str">
            <v>曹家线路108</v>
          </cell>
          <cell r="B469" t="str">
            <v>10kV</v>
          </cell>
          <cell r="F469" t="str">
            <v>137曹家线</v>
          </cell>
        </row>
        <row r="470">
          <cell r="A470" t="str">
            <v>曹家线路109</v>
          </cell>
          <cell r="B470" t="str">
            <v>10kV</v>
          </cell>
          <cell r="F470" t="str">
            <v>137曹家线</v>
          </cell>
        </row>
        <row r="471">
          <cell r="A471" t="str">
            <v>曹家线路11</v>
          </cell>
          <cell r="B471" t="str">
            <v>10kV</v>
          </cell>
          <cell r="F471" t="str">
            <v>137曹家线</v>
          </cell>
        </row>
        <row r="472">
          <cell r="A472" t="str">
            <v>曹家线路110</v>
          </cell>
          <cell r="B472" t="str">
            <v>10kV</v>
          </cell>
          <cell r="F472" t="str">
            <v>137曹家线</v>
          </cell>
        </row>
        <row r="473">
          <cell r="A473" t="str">
            <v>曹家线路111</v>
          </cell>
          <cell r="B473" t="str">
            <v>10kV</v>
          </cell>
          <cell r="F473" t="str">
            <v>137曹家线</v>
          </cell>
        </row>
        <row r="474">
          <cell r="A474" t="str">
            <v>曹家线路112</v>
          </cell>
          <cell r="B474" t="str">
            <v>10kV</v>
          </cell>
          <cell r="F474" t="str">
            <v>137曹家线</v>
          </cell>
        </row>
        <row r="475">
          <cell r="A475" t="str">
            <v>曹家线路113</v>
          </cell>
          <cell r="B475" t="str">
            <v>10kV</v>
          </cell>
          <cell r="F475" t="str">
            <v>137曹家线</v>
          </cell>
        </row>
        <row r="476">
          <cell r="A476" t="str">
            <v>曹家线路114</v>
          </cell>
          <cell r="B476" t="str">
            <v>10kV</v>
          </cell>
          <cell r="F476" t="str">
            <v>137曹家线</v>
          </cell>
        </row>
        <row r="477">
          <cell r="A477" t="str">
            <v>曹家线路115</v>
          </cell>
          <cell r="B477" t="str">
            <v>10kV</v>
          </cell>
          <cell r="F477" t="str">
            <v>137曹家线</v>
          </cell>
        </row>
        <row r="478">
          <cell r="A478" t="str">
            <v>曹家线路116</v>
          </cell>
          <cell r="B478" t="str">
            <v>10kV</v>
          </cell>
          <cell r="F478" t="str">
            <v>137曹家线</v>
          </cell>
        </row>
        <row r="479">
          <cell r="A479" t="str">
            <v>曹家线路117</v>
          </cell>
          <cell r="B479" t="str">
            <v>10kV</v>
          </cell>
          <cell r="F479" t="str">
            <v>137曹家线</v>
          </cell>
        </row>
        <row r="480">
          <cell r="A480" t="str">
            <v>曹家线路118</v>
          </cell>
          <cell r="B480" t="str">
            <v>10kV</v>
          </cell>
          <cell r="F480" t="str">
            <v>137曹家线</v>
          </cell>
        </row>
        <row r="481">
          <cell r="A481" t="str">
            <v>曹家线路119</v>
          </cell>
          <cell r="B481" t="str">
            <v>10kV</v>
          </cell>
          <cell r="F481" t="str">
            <v>137曹家线</v>
          </cell>
        </row>
        <row r="482">
          <cell r="A482" t="str">
            <v>曹家线路12</v>
          </cell>
          <cell r="B482" t="str">
            <v>10kV</v>
          </cell>
          <cell r="F482" t="str">
            <v>137曹家线</v>
          </cell>
        </row>
        <row r="483">
          <cell r="A483" t="str">
            <v>曹家线路120</v>
          </cell>
          <cell r="B483" t="str">
            <v>10kV</v>
          </cell>
          <cell r="F483" t="str">
            <v>137曹家线</v>
          </cell>
        </row>
        <row r="484">
          <cell r="A484" t="str">
            <v>曹家线路121</v>
          </cell>
          <cell r="B484" t="str">
            <v>10kV</v>
          </cell>
          <cell r="F484" t="str">
            <v>137曹家线</v>
          </cell>
        </row>
        <row r="485">
          <cell r="A485" t="str">
            <v>曹家线路122</v>
          </cell>
          <cell r="B485" t="str">
            <v>10kV</v>
          </cell>
          <cell r="F485" t="str">
            <v>137曹家线</v>
          </cell>
        </row>
        <row r="486">
          <cell r="A486" t="str">
            <v>曹家线路13</v>
          </cell>
          <cell r="B486" t="str">
            <v>10kV</v>
          </cell>
          <cell r="F486" t="str">
            <v>137曹家线</v>
          </cell>
        </row>
        <row r="487">
          <cell r="A487" t="str">
            <v>曹家线路14</v>
          </cell>
          <cell r="B487" t="str">
            <v>10kV</v>
          </cell>
          <cell r="F487" t="str">
            <v>137曹家线</v>
          </cell>
        </row>
        <row r="488">
          <cell r="A488" t="str">
            <v>曹家线路15</v>
          </cell>
          <cell r="B488" t="str">
            <v>10kV</v>
          </cell>
          <cell r="F488" t="str">
            <v>137曹家线</v>
          </cell>
        </row>
        <row r="489">
          <cell r="A489" t="str">
            <v>曹家线路16</v>
          </cell>
          <cell r="B489" t="str">
            <v>10kV</v>
          </cell>
          <cell r="F489" t="str">
            <v>137曹家线</v>
          </cell>
        </row>
        <row r="490">
          <cell r="A490" t="str">
            <v>曹家线路17</v>
          </cell>
          <cell r="B490" t="str">
            <v>10kV</v>
          </cell>
          <cell r="F490" t="str">
            <v>137曹家线</v>
          </cell>
        </row>
        <row r="491">
          <cell r="A491" t="str">
            <v>曹家线路18</v>
          </cell>
          <cell r="B491" t="str">
            <v>10kV</v>
          </cell>
          <cell r="F491" t="str">
            <v>137曹家线</v>
          </cell>
        </row>
        <row r="492">
          <cell r="A492" t="str">
            <v>曹家线路19</v>
          </cell>
          <cell r="B492" t="str">
            <v>10kV</v>
          </cell>
          <cell r="F492" t="str">
            <v>137曹家线</v>
          </cell>
        </row>
        <row r="493">
          <cell r="A493" t="str">
            <v>曹家线路2</v>
          </cell>
          <cell r="B493" t="str">
            <v>10kV</v>
          </cell>
          <cell r="F493" t="str">
            <v>137曹家线</v>
          </cell>
        </row>
        <row r="494">
          <cell r="A494" t="str">
            <v>曹家线路20</v>
          </cell>
          <cell r="B494" t="str">
            <v>10kV</v>
          </cell>
          <cell r="F494" t="str">
            <v>137曹家线</v>
          </cell>
        </row>
        <row r="495">
          <cell r="A495" t="str">
            <v>曹家线路21</v>
          </cell>
          <cell r="B495" t="str">
            <v>10kV</v>
          </cell>
          <cell r="F495" t="str">
            <v>137曹家线</v>
          </cell>
        </row>
        <row r="496">
          <cell r="A496" t="str">
            <v>曹家线路22</v>
          </cell>
          <cell r="B496" t="str">
            <v>10kV</v>
          </cell>
          <cell r="F496" t="str">
            <v>137曹家线</v>
          </cell>
        </row>
        <row r="497">
          <cell r="A497" t="str">
            <v>曹家线路23</v>
          </cell>
          <cell r="B497" t="str">
            <v>10kV</v>
          </cell>
          <cell r="F497" t="str">
            <v>137曹家线</v>
          </cell>
        </row>
        <row r="498">
          <cell r="A498" t="str">
            <v>曹家线路24</v>
          </cell>
          <cell r="B498" t="str">
            <v>10kV</v>
          </cell>
          <cell r="F498" t="str">
            <v>137曹家线</v>
          </cell>
        </row>
        <row r="499">
          <cell r="A499" t="str">
            <v>曹家线路25</v>
          </cell>
          <cell r="B499" t="str">
            <v>10kV</v>
          </cell>
          <cell r="F499" t="str">
            <v>137曹家线</v>
          </cell>
        </row>
        <row r="500">
          <cell r="A500" t="str">
            <v>曹家线路26</v>
          </cell>
          <cell r="B500" t="str">
            <v>10kV</v>
          </cell>
          <cell r="F500" t="str">
            <v>137曹家线</v>
          </cell>
        </row>
        <row r="501">
          <cell r="A501" t="str">
            <v>曹家线路27</v>
          </cell>
          <cell r="B501" t="str">
            <v>10kV</v>
          </cell>
          <cell r="F501" t="str">
            <v>137曹家线</v>
          </cell>
        </row>
        <row r="502">
          <cell r="A502" t="str">
            <v>曹家线路28</v>
          </cell>
          <cell r="B502" t="str">
            <v>10kV</v>
          </cell>
          <cell r="F502" t="str">
            <v>137曹家线</v>
          </cell>
        </row>
        <row r="503">
          <cell r="A503" t="str">
            <v>曹家线路29</v>
          </cell>
          <cell r="B503" t="str">
            <v>10kV</v>
          </cell>
          <cell r="F503" t="str">
            <v>137曹家线</v>
          </cell>
        </row>
        <row r="504">
          <cell r="A504" t="str">
            <v>曹家线路3</v>
          </cell>
          <cell r="B504" t="str">
            <v>10kV</v>
          </cell>
          <cell r="F504" t="str">
            <v>137曹家线</v>
          </cell>
        </row>
        <row r="505">
          <cell r="A505" t="str">
            <v>曹家线路30</v>
          </cell>
          <cell r="B505" t="str">
            <v>10kV</v>
          </cell>
          <cell r="F505" t="str">
            <v>137曹家线</v>
          </cell>
        </row>
        <row r="506">
          <cell r="A506" t="str">
            <v>曹家线路31</v>
          </cell>
          <cell r="B506" t="str">
            <v>10kV</v>
          </cell>
          <cell r="F506" t="str">
            <v>137曹家线</v>
          </cell>
        </row>
        <row r="507">
          <cell r="A507" t="str">
            <v>曹家线路32</v>
          </cell>
          <cell r="B507" t="str">
            <v>10kV</v>
          </cell>
          <cell r="F507" t="str">
            <v>137曹家线</v>
          </cell>
        </row>
        <row r="508">
          <cell r="A508" t="str">
            <v>曹家线路33</v>
          </cell>
          <cell r="B508" t="str">
            <v>10kV</v>
          </cell>
          <cell r="F508" t="str">
            <v>137曹家线</v>
          </cell>
        </row>
        <row r="509">
          <cell r="A509" t="str">
            <v>曹家线路34</v>
          </cell>
          <cell r="B509" t="str">
            <v>10kV</v>
          </cell>
          <cell r="F509" t="str">
            <v>137曹家线</v>
          </cell>
        </row>
        <row r="510">
          <cell r="A510" t="str">
            <v>曹家线路35</v>
          </cell>
          <cell r="B510" t="str">
            <v>10kV</v>
          </cell>
          <cell r="F510" t="str">
            <v>137曹家线</v>
          </cell>
        </row>
        <row r="511">
          <cell r="A511" t="str">
            <v>曹家线路36</v>
          </cell>
          <cell r="B511" t="str">
            <v>10kV</v>
          </cell>
          <cell r="F511" t="str">
            <v>137曹家线</v>
          </cell>
        </row>
        <row r="512">
          <cell r="A512" t="str">
            <v>曹家线路37</v>
          </cell>
          <cell r="B512" t="str">
            <v>10kV</v>
          </cell>
          <cell r="F512" t="str">
            <v>137曹家线</v>
          </cell>
        </row>
        <row r="513">
          <cell r="A513" t="str">
            <v>曹家线路38</v>
          </cell>
          <cell r="B513" t="str">
            <v>10kV</v>
          </cell>
          <cell r="F513" t="str">
            <v>137曹家线</v>
          </cell>
        </row>
        <row r="514">
          <cell r="A514" t="str">
            <v>曹家线路39</v>
          </cell>
          <cell r="B514" t="str">
            <v>10kV</v>
          </cell>
          <cell r="F514" t="str">
            <v>137曹家线</v>
          </cell>
        </row>
        <row r="515">
          <cell r="A515" t="str">
            <v>曹家线路4</v>
          </cell>
          <cell r="B515" t="str">
            <v>10kV</v>
          </cell>
          <cell r="F515" t="str">
            <v>137曹家线</v>
          </cell>
        </row>
        <row r="516">
          <cell r="A516" t="str">
            <v>曹家线路40</v>
          </cell>
          <cell r="B516" t="str">
            <v>10kV</v>
          </cell>
          <cell r="F516" t="str">
            <v>137曹家线</v>
          </cell>
        </row>
        <row r="517">
          <cell r="A517" t="str">
            <v>曹家线路41</v>
          </cell>
          <cell r="B517" t="str">
            <v>10kV</v>
          </cell>
          <cell r="F517" t="str">
            <v>137曹家线</v>
          </cell>
        </row>
        <row r="518">
          <cell r="A518" t="str">
            <v>曹家线路42</v>
          </cell>
          <cell r="B518" t="str">
            <v>10kV</v>
          </cell>
          <cell r="F518" t="str">
            <v>137曹家线</v>
          </cell>
        </row>
        <row r="519">
          <cell r="A519" t="str">
            <v>曹家线路43</v>
          </cell>
          <cell r="B519" t="str">
            <v>10kV</v>
          </cell>
          <cell r="F519" t="str">
            <v>137曹家线</v>
          </cell>
        </row>
        <row r="520">
          <cell r="A520" t="str">
            <v>曹家线路44</v>
          </cell>
          <cell r="B520" t="str">
            <v>10kV</v>
          </cell>
          <cell r="F520" t="str">
            <v>137曹家线</v>
          </cell>
        </row>
        <row r="521">
          <cell r="A521" t="str">
            <v>曹家线路45</v>
          </cell>
          <cell r="B521" t="str">
            <v>10kV</v>
          </cell>
          <cell r="F521" t="str">
            <v>137曹家线</v>
          </cell>
        </row>
        <row r="522">
          <cell r="A522" t="str">
            <v>曹家线路46</v>
          </cell>
          <cell r="B522" t="str">
            <v>10kV</v>
          </cell>
          <cell r="F522" t="str">
            <v>137曹家线</v>
          </cell>
        </row>
        <row r="523">
          <cell r="A523" t="str">
            <v>曹家线路47</v>
          </cell>
          <cell r="B523" t="str">
            <v>10kV</v>
          </cell>
          <cell r="F523" t="str">
            <v>137曹家线</v>
          </cell>
        </row>
        <row r="524">
          <cell r="A524" t="str">
            <v>曹家线路48</v>
          </cell>
          <cell r="B524" t="str">
            <v>10kV</v>
          </cell>
          <cell r="F524" t="str">
            <v>137曹家线</v>
          </cell>
        </row>
        <row r="525">
          <cell r="A525" t="str">
            <v>曹家线路49</v>
          </cell>
          <cell r="B525" t="str">
            <v>10kV</v>
          </cell>
          <cell r="F525" t="str">
            <v>137曹家线</v>
          </cell>
        </row>
        <row r="526">
          <cell r="A526" t="str">
            <v>曹家线路5</v>
          </cell>
          <cell r="B526" t="str">
            <v>10kV</v>
          </cell>
          <cell r="F526" t="str">
            <v>137曹家线</v>
          </cell>
        </row>
        <row r="527">
          <cell r="A527" t="str">
            <v>曹家线路50</v>
          </cell>
          <cell r="B527" t="str">
            <v>10kV</v>
          </cell>
          <cell r="F527" t="str">
            <v>137曹家线</v>
          </cell>
        </row>
        <row r="528">
          <cell r="A528" t="str">
            <v>曹家线路51</v>
          </cell>
          <cell r="B528" t="str">
            <v>10kV</v>
          </cell>
          <cell r="F528" t="str">
            <v>137曹家线</v>
          </cell>
        </row>
        <row r="529">
          <cell r="A529" t="str">
            <v>曹家线路52</v>
          </cell>
          <cell r="B529" t="str">
            <v>10kV</v>
          </cell>
          <cell r="F529" t="str">
            <v>137曹家线</v>
          </cell>
        </row>
        <row r="530">
          <cell r="A530" t="str">
            <v>曹家线路53</v>
          </cell>
          <cell r="B530" t="str">
            <v>10kV</v>
          </cell>
          <cell r="F530" t="str">
            <v>137曹家线</v>
          </cell>
        </row>
        <row r="531">
          <cell r="A531" t="str">
            <v>曹家线路54</v>
          </cell>
          <cell r="B531" t="str">
            <v>10kV</v>
          </cell>
          <cell r="F531" t="str">
            <v>137曹家线</v>
          </cell>
        </row>
        <row r="532">
          <cell r="A532" t="str">
            <v>曹家线路55</v>
          </cell>
          <cell r="B532" t="str">
            <v>10kV</v>
          </cell>
          <cell r="F532" t="str">
            <v>137曹家线</v>
          </cell>
        </row>
        <row r="533">
          <cell r="A533" t="str">
            <v>曹家线路56</v>
          </cell>
          <cell r="B533" t="str">
            <v>10kV</v>
          </cell>
          <cell r="F533" t="str">
            <v>137曹家线</v>
          </cell>
        </row>
        <row r="534">
          <cell r="A534" t="str">
            <v>曹家线路57</v>
          </cell>
          <cell r="B534" t="str">
            <v>10kV</v>
          </cell>
          <cell r="F534" t="str">
            <v>137曹家线</v>
          </cell>
        </row>
        <row r="535">
          <cell r="A535" t="str">
            <v>曹家线路58</v>
          </cell>
          <cell r="B535" t="str">
            <v>10kV</v>
          </cell>
          <cell r="F535" t="str">
            <v>137曹家线</v>
          </cell>
        </row>
        <row r="536">
          <cell r="A536" t="str">
            <v>曹家线路59</v>
          </cell>
          <cell r="B536" t="str">
            <v>10kV</v>
          </cell>
          <cell r="F536" t="str">
            <v>137曹家线</v>
          </cell>
        </row>
        <row r="537">
          <cell r="A537" t="str">
            <v>曹家线路6</v>
          </cell>
          <cell r="B537" t="str">
            <v>10kV</v>
          </cell>
          <cell r="F537" t="str">
            <v>137曹家线</v>
          </cell>
        </row>
        <row r="538">
          <cell r="A538" t="str">
            <v>曹家线路60</v>
          </cell>
          <cell r="B538" t="str">
            <v>10kV</v>
          </cell>
          <cell r="F538" t="str">
            <v>137曹家线</v>
          </cell>
        </row>
        <row r="539">
          <cell r="A539" t="str">
            <v>曹家线路61</v>
          </cell>
          <cell r="B539" t="str">
            <v>10kV</v>
          </cell>
          <cell r="F539" t="str">
            <v>137曹家线</v>
          </cell>
        </row>
        <row r="540">
          <cell r="A540" t="str">
            <v>曹家线路62</v>
          </cell>
          <cell r="B540" t="str">
            <v>10kV</v>
          </cell>
          <cell r="F540" t="str">
            <v>137曹家线</v>
          </cell>
        </row>
        <row r="541">
          <cell r="A541" t="str">
            <v>曹家线路63</v>
          </cell>
          <cell r="B541" t="str">
            <v>10kV</v>
          </cell>
          <cell r="F541" t="str">
            <v>137曹家线</v>
          </cell>
        </row>
        <row r="542">
          <cell r="A542" t="str">
            <v>曹家线路64</v>
          </cell>
          <cell r="B542" t="str">
            <v>10kV</v>
          </cell>
          <cell r="F542" t="str">
            <v>137曹家线</v>
          </cell>
        </row>
        <row r="543">
          <cell r="A543" t="str">
            <v>曹家线路65</v>
          </cell>
          <cell r="B543" t="str">
            <v>10kV</v>
          </cell>
          <cell r="F543" t="str">
            <v>137曹家线</v>
          </cell>
        </row>
        <row r="544">
          <cell r="A544" t="str">
            <v>曹家线路66</v>
          </cell>
          <cell r="B544" t="str">
            <v>10kV</v>
          </cell>
          <cell r="F544" t="str">
            <v>137曹家线</v>
          </cell>
        </row>
        <row r="545">
          <cell r="A545" t="str">
            <v>曹家线路67</v>
          </cell>
          <cell r="B545" t="str">
            <v>10kV</v>
          </cell>
          <cell r="F545" t="str">
            <v>137曹家线</v>
          </cell>
        </row>
        <row r="546">
          <cell r="A546" t="str">
            <v>曹家线路68</v>
          </cell>
          <cell r="B546" t="str">
            <v>10kV</v>
          </cell>
          <cell r="F546" t="str">
            <v>137曹家线</v>
          </cell>
        </row>
        <row r="547">
          <cell r="A547" t="str">
            <v>曹家线路69</v>
          </cell>
          <cell r="B547" t="str">
            <v>10kV</v>
          </cell>
          <cell r="F547" t="str">
            <v>137曹家线</v>
          </cell>
        </row>
        <row r="548">
          <cell r="A548" t="str">
            <v>曹家线路7</v>
          </cell>
          <cell r="B548" t="str">
            <v>10kV</v>
          </cell>
          <cell r="F548" t="str">
            <v>137曹家线</v>
          </cell>
        </row>
        <row r="549">
          <cell r="A549" t="str">
            <v>曹家线路70</v>
          </cell>
          <cell r="B549" t="str">
            <v>10kV</v>
          </cell>
          <cell r="F549" t="str">
            <v>137曹家线</v>
          </cell>
        </row>
        <row r="550">
          <cell r="A550" t="str">
            <v>曹家线路71</v>
          </cell>
          <cell r="B550" t="str">
            <v>10kV</v>
          </cell>
          <cell r="F550" t="str">
            <v>137曹家线</v>
          </cell>
        </row>
        <row r="551">
          <cell r="A551" t="str">
            <v>曹家线路72</v>
          </cell>
          <cell r="B551" t="str">
            <v>10kV</v>
          </cell>
          <cell r="F551" t="str">
            <v>137曹家线</v>
          </cell>
        </row>
        <row r="552">
          <cell r="A552" t="str">
            <v>曹家线路73</v>
          </cell>
          <cell r="B552" t="str">
            <v>10kV</v>
          </cell>
          <cell r="F552" t="str">
            <v>137曹家线</v>
          </cell>
        </row>
        <row r="553">
          <cell r="A553" t="str">
            <v>曹家线路74</v>
          </cell>
          <cell r="B553" t="str">
            <v>10kV</v>
          </cell>
          <cell r="F553" t="str">
            <v>137曹家线</v>
          </cell>
        </row>
        <row r="554">
          <cell r="A554" t="str">
            <v>曹家线路75</v>
          </cell>
          <cell r="B554" t="str">
            <v>10kV</v>
          </cell>
          <cell r="F554" t="str">
            <v>137曹家线</v>
          </cell>
        </row>
        <row r="555">
          <cell r="A555" t="str">
            <v>曹家线路76</v>
          </cell>
          <cell r="B555" t="str">
            <v>10kV</v>
          </cell>
          <cell r="F555" t="str">
            <v>137曹家线</v>
          </cell>
        </row>
        <row r="556">
          <cell r="A556" t="str">
            <v>曹家线路77</v>
          </cell>
          <cell r="B556" t="str">
            <v>10kV</v>
          </cell>
          <cell r="F556" t="str">
            <v>137曹家线</v>
          </cell>
        </row>
        <row r="557">
          <cell r="A557" t="str">
            <v>曹家线路78</v>
          </cell>
          <cell r="B557" t="str">
            <v>10kV</v>
          </cell>
          <cell r="F557" t="str">
            <v>137曹家线</v>
          </cell>
        </row>
        <row r="558">
          <cell r="A558" t="str">
            <v>曹家线路79</v>
          </cell>
          <cell r="B558" t="str">
            <v>10kV</v>
          </cell>
          <cell r="F558" t="str">
            <v>137曹家线</v>
          </cell>
        </row>
        <row r="559">
          <cell r="A559" t="str">
            <v>曹家线路8</v>
          </cell>
          <cell r="B559" t="str">
            <v>10kV</v>
          </cell>
          <cell r="F559" t="str">
            <v>137曹家线</v>
          </cell>
        </row>
        <row r="560">
          <cell r="A560" t="str">
            <v>曹家线路80</v>
          </cell>
          <cell r="B560" t="str">
            <v>10kV</v>
          </cell>
          <cell r="F560" t="str">
            <v>137曹家线</v>
          </cell>
        </row>
        <row r="561">
          <cell r="A561" t="str">
            <v>曹家线路81</v>
          </cell>
          <cell r="B561" t="str">
            <v>10kV</v>
          </cell>
          <cell r="F561" t="str">
            <v>137曹家线</v>
          </cell>
        </row>
        <row r="562">
          <cell r="A562" t="str">
            <v>曹家线路82</v>
          </cell>
          <cell r="B562" t="str">
            <v>10kV</v>
          </cell>
          <cell r="F562" t="str">
            <v>137曹家线</v>
          </cell>
        </row>
        <row r="563">
          <cell r="A563" t="str">
            <v>曹家线路83</v>
          </cell>
          <cell r="B563" t="str">
            <v>10kV</v>
          </cell>
          <cell r="F563" t="str">
            <v>137曹家线</v>
          </cell>
        </row>
        <row r="564">
          <cell r="A564" t="str">
            <v>曹家线路84</v>
          </cell>
          <cell r="B564" t="str">
            <v>10kV</v>
          </cell>
          <cell r="F564" t="str">
            <v>137曹家线</v>
          </cell>
        </row>
        <row r="565">
          <cell r="A565" t="str">
            <v>曹家线路85</v>
          </cell>
          <cell r="B565" t="str">
            <v>10kV</v>
          </cell>
          <cell r="F565" t="str">
            <v>137曹家线</v>
          </cell>
        </row>
        <row r="566">
          <cell r="A566" t="str">
            <v>曹家线路86</v>
          </cell>
          <cell r="B566" t="str">
            <v>10kV</v>
          </cell>
          <cell r="F566" t="str">
            <v>137曹家线</v>
          </cell>
        </row>
        <row r="567">
          <cell r="A567" t="str">
            <v>曹家线路87</v>
          </cell>
          <cell r="B567" t="str">
            <v>10kV</v>
          </cell>
          <cell r="F567" t="str">
            <v>137曹家线</v>
          </cell>
        </row>
        <row r="568">
          <cell r="A568" t="str">
            <v>曹家线路88</v>
          </cell>
          <cell r="B568" t="str">
            <v>10kV</v>
          </cell>
          <cell r="F568" t="str">
            <v>137曹家线</v>
          </cell>
        </row>
        <row r="569">
          <cell r="A569" t="str">
            <v>曹家线路89</v>
          </cell>
          <cell r="B569" t="str">
            <v>10kV</v>
          </cell>
          <cell r="F569" t="str">
            <v>137曹家线</v>
          </cell>
        </row>
        <row r="570">
          <cell r="A570" t="str">
            <v>曹家线路9</v>
          </cell>
          <cell r="B570" t="str">
            <v>10kV</v>
          </cell>
          <cell r="F570" t="str">
            <v>137曹家线</v>
          </cell>
        </row>
        <row r="571">
          <cell r="A571" t="str">
            <v>曹家线路90</v>
          </cell>
          <cell r="B571" t="str">
            <v>10kV</v>
          </cell>
          <cell r="F571" t="str">
            <v>137曹家线</v>
          </cell>
        </row>
        <row r="572">
          <cell r="A572" t="str">
            <v>曹家线路91</v>
          </cell>
          <cell r="B572" t="str">
            <v>10kV</v>
          </cell>
          <cell r="F572" t="str">
            <v>137曹家线</v>
          </cell>
        </row>
        <row r="573">
          <cell r="A573" t="str">
            <v>曹家线路92</v>
          </cell>
          <cell r="B573" t="str">
            <v>10kV</v>
          </cell>
          <cell r="F573" t="str">
            <v>137曹家线</v>
          </cell>
        </row>
        <row r="574">
          <cell r="A574" t="str">
            <v>曹家线路93</v>
          </cell>
          <cell r="B574" t="str">
            <v>10kV</v>
          </cell>
          <cell r="F574" t="str">
            <v>137曹家线</v>
          </cell>
        </row>
        <row r="575">
          <cell r="A575" t="str">
            <v>曹家线路94</v>
          </cell>
          <cell r="B575" t="str">
            <v>10kV</v>
          </cell>
          <cell r="F575" t="str">
            <v>137曹家线</v>
          </cell>
        </row>
        <row r="576">
          <cell r="A576" t="str">
            <v>曹家线路94-1</v>
          </cell>
          <cell r="B576" t="str">
            <v>10kV</v>
          </cell>
          <cell r="F576" t="str">
            <v>137曹家线</v>
          </cell>
        </row>
        <row r="577">
          <cell r="A577" t="str">
            <v>曹家线路95</v>
          </cell>
          <cell r="B577" t="str">
            <v>10kV</v>
          </cell>
          <cell r="F577" t="str">
            <v>137曹家线</v>
          </cell>
        </row>
        <row r="578">
          <cell r="A578" t="str">
            <v>曹家线路96</v>
          </cell>
          <cell r="B578" t="str">
            <v>10kV</v>
          </cell>
          <cell r="F578" t="str">
            <v>137曹家线</v>
          </cell>
        </row>
        <row r="579">
          <cell r="A579" t="str">
            <v>曹家线路97</v>
          </cell>
          <cell r="B579" t="str">
            <v>10kV</v>
          </cell>
          <cell r="F579" t="str">
            <v>137曹家线</v>
          </cell>
        </row>
        <row r="580">
          <cell r="A580" t="str">
            <v>曹家线路98</v>
          </cell>
          <cell r="B580" t="str">
            <v>10kV</v>
          </cell>
          <cell r="F580" t="str">
            <v>137曹家线</v>
          </cell>
        </row>
        <row r="581">
          <cell r="A581" t="str">
            <v>曹家线路99</v>
          </cell>
          <cell r="B581" t="str">
            <v>10kV</v>
          </cell>
          <cell r="F581" t="str">
            <v>137曹家线</v>
          </cell>
        </row>
        <row r="582">
          <cell r="A582" t="str">
            <v>曹顺线路1</v>
          </cell>
          <cell r="B582" t="str">
            <v>10kV</v>
          </cell>
          <cell r="F582" t="str">
            <v>148曹顺线</v>
          </cell>
        </row>
        <row r="583">
          <cell r="A583" t="str">
            <v>曹顺线路10</v>
          </cell>
          <cell r="B583" t="str">
            <v>10kV</v>
          </cell>
          <cell r="F583" t="str">
            <v>148曹顺线</v>
          </cell>
        </row>
        <row r="584">
          <cell r="A584" t="str">
            <v>曹顺线路11</v>
          </cell>
          <cell r="B584" t="str">
            <v>10kV</v>
          </cell>
          <cell r="F584" t="str">
            <v>148曹顺线</v>
          </cell>
        </row>
        <row r="585">
          <cell r="A585" t="str">
            <v>曹顺线路12</v>
          </cell>
          <cell r="B585" t="str">
            <v>10kV</v>
          </cell>
          <cell r="F585" t="str">
            <v>148曹顺线</v>
          </cell>
        </row>
        <row r="586">
          <cell r="A586" t="str">
            <v>曹顺线路13</v>
          </cell>
          <cell r="B586" t="str">
            <v>10kV</v>
          </cell>
          <cell r="F586" t="str">
            <v>148曹顺线</v>
          </cell>
        </row>
        <row r="587">
          <cell r="A587" t="str">
            <v>曹顺线路14</v>
          </cell>
          <cell r="B587" t="str">
            <v>10kV</v>
          </cell>
          <cell r="F587" t="str">
            <v>148曹顺线</v>
          </cell>
        </row>
        <row r="588">
          <cell r="A588" t="str">
            <v>曹顺线路15</v>
          </cell>
          <cell r="B588" t="str">
            <v>10kV</v>
          </cell>
          <cell r="F588" t="str">
            <v>148曹顺线</v>
          </cell>
        </row>
        <row r="589">
          <cell r="A589" t="str">
            <v>曹顺线路16</v>
          </cell>
          <cell r="B589" t="str">
            <v>10kV</v>
          </cell>
          <cell r="F589" t="str">
            <v>148曹顺线</v>
          </cell>
        </row>
        <row r="590">
          <cell r="A590" t="str">
            <v>曹顺线路17</v>
          </cell>
          <cell r="B590" t="str">
            <v>10kV</v>
          </cell>
          <cell r="F590" t="str">
            <v>148曹顺线</v>
          </cell>
        </row>
        <row r="591">
          <cell r="A591" t="str">
            <v>曹顺线路18</v>
          </cell>
          <cell r="B591" t="str">
            <v>10kV</v>
          </cell>
          <cell r="F591" t="str">
            <v>148曹顺线</v>
          </cell>
        </row>
        <row r="592">
          <cell r="A592" t="str">
            <v>曹顺线路19</v>
          </cell>
          <cell r="B592" t="str">
            <v>10kV</v>
          </cell>
        </row>
        <row r="593">
          <cell r="A593" t="str">
            <v>曹顺线路2</v>
          </cell>
          <cell r="B593" t="str">
            <v>10kV</v>
          </cell>
        </row>
        <row r="594">
          <cell r="A594" t="str">
            <v>曹顺线路20</v>
          </cell>
          <cell r="B594" t="str">
            <v>10kV</v>
          </cell>
        </row>
        <row r="595">
          <cell r="A595" t="str">
            <v>曹顺线路21</v>
          </cell>
          <cell r="B595" t="str">
            <v>10kV</v>
          </cell>
        </row>
        <row r="596">
          <cell r="A596" t="str">
            <v>曹顺线路22</v>
          </cell>
          <cell r="B596" t="str">
            <v>10kV</v>
          </cell>
        </row>
        <row r="597">
          <cell r="A597" t="str">
            <v>曹顺线路23</v>
          </cell>
          <cell r="B597" t="str">
            <v>10kV</v>
          </cell>
        </row>
        <row r="598">
          <cell r="A598" t="str">
            <v>曹顺线路24</v>
          </cell>
          <cell r="B598" t="str">
            <v>10kV</v>
          </cell>
        </row>
        <row r="599">
          <cell r="A599" t="str">
            <v>曹顺线路25</v>
          </cell>
          <cell r="B599" t="str">
            <v>10kV</v>
          </cell>
        </row>
        <row r="600">
          <cell r="A600" t="str">
            <v>曹顺线路26</v>
          </cell>
          <cell r="B600" t="str">
            <v>10kV</v>
          </cell>
        </row>
        <row r="601">
          <cell r="A601" t="str">
            <v>曹顺线路27</v>
          </cell>
          <cell r="B601" t="str">
            <v>10kV</v>
          </cell>
        </row>
        <row r="602">
          <cell r="A602" t="str">
            <v>曹顺线路28</v>
          </cell>
          <cell r="B602" t="str">
            <v>10kV</v>
          </cell>
        </row>
        <row r="603">
          <cell r="A603" t="str">
            <v>曹顺线路29</v>
          </cell>
          <cell r="B603" t="str">
            <v>10kV</v>
          </cell>
        </row>
        <row r="604">
          <cell r="A604" t="str">
            <v>曹顺线路3</v>
          </cell>
          <cell r="B604" t="str">
            <v>10kV</v>
          </cell>
        </row>
        <row r="605">
          <cell r="A605" t="str">
            <v>曹顺线路30</v>
          </cell>
          <cell r="B605" t="str">
            <v>10kV</v>
          </cell>
        </row>
        <row r="606">
          <cell r="A606" t="str">
            <v>曹顺线路31</v>
          </cell>
          <cell r="B606" t="str">
            <v>10kV</v>
          </cell>
        </row>
        <row r="607">
          <cell r="A607" t="str">
            <v>曹顺线路32</v>
          </cell>
          <cell r="B607" t="str">
            <v>10kV</v>
          </cell>
        </row>
        <row r="608">
          <cell r="A608" t="str">
            <v>曹顺线路33</v>
          </cell>
          <cell r="B608" t="str">
            <v>10kV</v>
          </cell>
        </row>
        <row r="609">
          <cell r="A609" t="str">
            <v>曹顺线路5</v>
          </cell>
          <cell r="B609" t="str">
            <v>10kV</v>
          </cell>
        </row>
        <row r="610">
          <cell r="A610" t="str">
            <v>曹顺线路5-2</v>
          </cell>
          <cell r="B610" t="str">
            <v>10kV</v>
          </cell>
        </row>
        <row r="611">
          <cell r="A611" t="str">
            <v>曹顺线路6</v>
          </cell>
          <cell r="B611" t="str">
            <v>10kV</v>
          </cell>
        </row>
        <row r="612">
          <cell r="A612" t="str">
            <v>曹顺线路7</v>
          </cell>
          <cell r="B612" t="str">
            <v>10kV</v>
          </cell>
        </row>
        <row r="613">
          <cell r="A613" t="str">
            <v>曹顺线路8</v>
          </cell>
          <cell r="B613" t="str">
            <v>10kV</v>
          </cell>
        </row>
        <row r="614">
          <cell r="A614" t="str">
            <v>曹新线路1</v>
          </cell>
          <cell r="B614" t="str">
            <v>10kV</v>
          </cell>
        </row>
        <row r="615">
          <cell r="A615" t="str">
            <v>常发房产新出线</v>
          </cell>
          <cell r="B615" t="str">
            <v>10kV</v>
          </cell>
        </row>
        <row r="616">
          <cell r="A616" t="str">
            <v>城捌线路1</v>
          </cell>
          <cell r="B616" t="str">
            <v>10kV</v>
          </cell>
        </row>
        <row r="617">
          <cell r="A617" t="str">
            <v>城捌线路10</v>
          </cell>
          <cell r="B617" t="str">
            <v>10kV</v>
          </cell>
        </row>
        <row r="618">
          <cell r="A618" t="str">
            <v>城捌线路11</v>
          </cell>
          <cell r="B618" t="str">
            <v>10kV</v>
          </cell>
        </row>
        <row r="619">
          <cell r="A619" t="str">
            <v>城捌线路12</v>
          </cell>
          <cell r="B619" t="str">
            <v>10kV</v>
          </cell>
        </row>
        <row r="620">
          <cell r="A620" t="str">
            <v>城捌线路13</v>
          </cell>
          <cell r="B620" t="str">
            <v>10kV</v>
          </cell>
        </row>
        <row r="621">
          <cell r="A621" t="str">
            <v>城捌线路14</v>
          </cell>
          <cell r="B621" t="str">
            <v>10kV</v>
          </cell>
        </row>
        <row r="622">
          <cell r="A622" t="str">
            <v>城捌线路15</v>
          </cell>
          <cell r="B622" t="str">
            <v>10kV</v>
          </cell>
        </row>
        <row r="623">
          <cell r="A623" t="str">
            <v>城捌线路16</v>
          </cell>
          <cell r="B623" t="str">
            <v>10kV</v>
          </cell>
        </row>
        <row r="624">
          <cell r="A624" t="str">
            <v>城捌线路17</v>
          </cell>
          <cell r="B624" t="str">
            <v>10kV</v>
          </cell>
        </row>
        <row r="625">
          <cell r="A625" t="str">
            <v>城捌线路18</v>
          </cell>
          <cell r="B625" t="str">
            <v>10kV</v>
          </cell>
        </row>
        <row r="626">
          <cell r="A626" t="str">
            <v>城捌线路19</v>
          </cell>
          <cell r="B626" t="str">
            <v>10kV</v>
          </cell>
        </row>
        <row r="627">
          <cell r="A627" t="str">
            <v>城捌线路2</v>
          </cell>
          <cell r="B627" t="str">
            <v>10kV</v>
          </cell>
        </row>
        <row r="628">
          <cell r="A628" t="str">
            <v>城捌线路20</v>
          </cell>
          <cell r="B628" t="str">
            <v>10kV</v>
          </cell>
        </row>
        <row r="629">
          <cell r="A629" t="str">
            <v>城捌线路21</v>
          </cell>
          <cell r="B629" t="str">
            <v>10kV</v>
          </cell>
        </row>
        <row r="630">
          <cell r="A630" t="str">
            <v>城捌线路22</v>
          </cell>
          <cell r="B630" t="str">
            <v>10kV</v>
          </cell>
        </row>
        <row r="631">
          <cell r="A631" t="str">
            <v>城捌线路23</v>
          </cell>
          <cell r="B631" t="str">
            <v>10kV</v>
          </cell>
        </row>
        <row r="632">
          <cell r="A632" t="str">
            <v>城捌线路24</v>
          </cell>
          <cell r="B632" t="str">
            <v>10kV</v>
          </cell>
        </row>
        <row r="633">
          <cell r="A633" t="str">
            <v>城捌线路25</v>
          </cell>
          <cell r="B633" t="str">
            <v>10kV</v>
          </cell>
        </row>
        <row r="634">
          <cell r="A634" t="str">
            <v>城捌线路26</v>
          </cell>
          <cell r="B634" t="str">
            <v>10kV</v>
          </cell>
        </row>
        <row r="635">
          <cell r="A635" t="str">
            <v>城捌线路27</v>
          </cell>
          <cell r="B635" t="str">
            <v>10kV</v>
          </cell>
        </row>
        <row r="636">
          <cell r="A636" t="str">
            <v>城捌线路28</v>
          </cell>
          <cell r="B636" t="str">
            <v>10kV</v>
          </cell>
        </row>
        <row r="637">
          <cell r="A637" t="str">
            <v>城捌线路29</v>
          </cell>
          <cell r="B637" t="str">
            <v>10kV</v>
          </cell>
        </row>
        <row r="638">
          <cell r="A638" t="str">
            <v>城捌线路3</v>
          </cell>
          <cell r="B638" t="str">
            <v>10kV</v>
          </cell>
        </row>
        <row r="639">
          <cell r="A639" t="str">
            <v>城捌线路30</v>
          </cell>
          <cell r="B639" t="str">
            <v>10kV</v>
          </cell>
        </row>
        <row r="640">
          <cell r="A640" t="str">
            <v>城捌线路31</v>
          </cell>
          <cell r="B640" t="str">
            <v>10kV</v>
          </cell>
        </row>
        <row r="641">
          <cell r="A641" t="str">
            <v>城捌线路32</v>
          </cell>
          <cell r="B641" t="str">
            <v>10kV</v>
          </cell>
        </row>
        <row r="642">
          <cell r="A642" t="str">
            <v>城捌线路33</v>
          </cell>
          <cell r="B642" t="str">
            <v>10kV</v>
          </cell>
        </row>
        <row r="643">
          <cell r="A643" t="str">
            <v>城捌线路34</v>
          </cell>
          <cell r="B643" t="str">
            <v>10kV</v>
          </cell>
        </row>
        <row r="644">
          <cell r="A644" t="str">
            <v>城捌线路35</v>
          </cell>
          <cell r="B644" t="str">
            <v>10kV</v>
          </cell>
        </row>
        <row r="645">
          <cell r="A645" t="str">
            <v>城捌线路36</v>
          </cell>
          <cell r="B645" t="str">
            <v>10kV</v>
          </cell>
        </row>
        <row r="646">
          <cell r="A646" t="str">
            <v>城捌线路37</v>
          </cell>
          <cell r="B646" t="str">
            <v>10kV</v>
          </cell>
        </row>
        <row r="647">
          <cell r="A647" t="str">
            <v>城捌线路38</v>
          </cell>
          <cell r="B647" t="str">
            <v>10kV</v>
          </cell>
        </row>
        <row r="648">
          <cell r="A648" t="str">
            <v>城捌线路39</v>
          </cell>
          <cell r="B648" t="str">
            <v>10kV</v>
          </cell>
        </row>
        <row r="649">
          <cell r="A649" t="str">
            <v>城捌线路4</v>
          </cell>
          <cell r="B649" t="str">
            <v>10kV</v>
          </cell>
        </row>
        <row r="650">
          <cell r="A650" t="str">
            <v>城捌线路40</v>
          </cell>
          <cell r="B650" t="str">
            <v>10kV</v>
          </cell>
        </row>
        <row r="651">
          <cell r="A651" t="str">
            <v>城捌线路41</v>
          </cell>
          <cell r="B651" t="str">
            <v>10kV</v>
          </cell>
        </row>
        <row r="652">
          <cell r="A652" t="str">
            <v>城捌线路42</v>
          </cell>
          <cell r="B652" t="str">
            <v>10kV</v>
          </cell>
        </row>
        <row r="653">
          <cell r="A653" t="str">
            <v>城捌线路43</v>
          </cell>
          <cell r="B653" t="str">
            <v>10kV</v>
          </cell>
        </row>
        <row r="654">
          <cell r="A654" t="str">
            <v>城捌线路44</v>
          </cell>
          <cell r="B654" t="str">
            <v>10kV</v>
          </cell>
        </row>
        <row r="655">
          <cell r="A655" t="str">
            <v>城捌线路45</v>
          </cell>
          <cell r="B655" t="str">
            <v>10kV</v>
          </cell>
        </row>
        <row r="656">
          <cell r="A656" t="str">
            <v>城捌线路46</v>
          </cell>
          <cell r="B656" t="str">
            <v>10kV</v>
          </cell>
        </row>
        <row r="657">
          <cell r="A657" t="str">
            <v>城捌线路47</v>
          </cell>
          <cell r="B657" t="str">
            <v>10kV</v>
          </cell>
        </row>
        <row r="658">
          <cell r="A658" t="str">
            <v>城捌线路48</v>
          </cell>
          <cell r="B658" t="str">
            <v>10kV</v>
          </cell>
        </row>
        <row r="659">
          <cell r="A659" t="str">
            <v>城捌线路49</v>
          </cell>
          <cell r="B659" t="str">
            <v>10kV</v>
          </cell>
        </row>
        <row r="660">
          <cell r="A660" t="str">
            <v>城捌线路5</v>
          </cell>
          <cell r="B660" t="str">
            <v>10kV</v>
          </cell>
        </row>
        <row r="661">
          <cell r="A661" t="str">
            <v>城捌线路50</v>
          </cell>
          <cell r="B661" t="str">
            <v>10kV</v>
          </cell>
        </row>
        <row r="662">
          <cell r="A662" t="str">
            <v>城捌线路51</v>
          </cell>
          <cell r="B662" t="str">
            <v>10kV</v>
          </cell>
        </row>
        <row r="663">
          <cell r="A663" t="str">
            <v>城捌线路52</v>
          </cell>
          <cell r="B663" t="str">
            <v>10kV</v>
          </cell>
        </row>
        <row r="664">
          <cell r="A664" t="str">
            <v>城捌线路53</v>
          </cell>
          <cell r="B664" t="str">
            <v>10kV</v>
          </cell>
        </row>
        <row r="665">
          <cell r="A665" t="str">
            <v>城捌线路54</v>
          </cell>
          <cell r="B665" t="str">
            <v>10kV</v>
          </cell>
        </row>
        <row r="666">
          <cell r="A666" t="str">
            <v>城捌线路55</v>
          </cell>
          <cell r="B666" t="str">
            <v>10kV</v>
          </cell>
        </row>
        <row r="667">
          <cell r="A667" t="str">
            <v>城捌线路56</v>
          </cell>
          <cell r="B667" t="str">
            <v>10kV</v>
          </cell>
        </row>
        <row r="668">
          <cell r="A668" t="str">
            <v>城捌线路57</v>
          </cell>
          <cell r="B668" t="str">
            <v>10kV</v>
          </cell>
        </row>
        <row r="669">
          <cell r="A669" t="str">
            <v>城捌线路58</v>
          </cell>
          <cell r="B669" t="str">
            <v>10kV</v>
          </cell>
        </row>
        <row r="670">
          <cell r="A670" t="str">
            <v>城捌线路59</v>
          </cell>
          <cell r="B670" t="str">
            <v>10kV</v>
          </cell>
        </row>
        <row r="671">
          <cell r="A671" t="str">
            <v>城捌线路6</v>
          </cell>
          <cell r="B671" t="str">
            <v>10kV</v>
          </cell>
        </row>
        <row r="672">
          <cell r="A672" t="str">
            <v>城捌线路60</v>
          </cell>
          <cell r="B672" t="str">
            <v>10kV</v>
          </cell>
        </row>
        <row r="673">
          <cell r="A673" t="str">
            <v>城捌线路61</v>
          </cell>
          <cell r="B673" t="str">
            <v>10kV</v>
          </cell>
        </row>
        <row r="674">
          <cell r="A674" t="str">
            <v>城捌线路62</v>
          </cell>
          <cell r="B674" t="str">
            <v>10kV</v>
          </cell>
        </row>
        <row r="675">
          <cell r="A675" t="str">
            <v>城捌线路63</v>
          </cell>
          <cell r="B675" t="str">
            <v>10kV</v>
          </cell>
        </row>
        <row r="676">
          <cell r="A676" t="str">
            <v>城捌线路64</v>
          </cell>
          <cell r="B676" t="str">
            <v>10kV</v>
          </cell>
        </row>
        <row r="677">
          <cell r="A677" t="str">
            <v>城捌线路65</v>
          </cell>
          <cell r="B677" t="str">
            <v>10kV</v>
          </cell>
        </row>
        <row r="678">
          <cell r="A678" t="str">
            <v>城捌线路66</v>
          </cell>
          <cell r="B678" t="str">
            <v>10kV</v>
          </cell>
        </row>
        <row r="679">
          <cell r="A679" t="str">
            <v>城捌线路67</v>
          </cell>
          <cell r="B679" t="str">
            <v>10kV</v>
          </cell>
        </row>
        <row r="680">
          <cell r="A680" t="str">
            <v>城捌线路68</v>
          </cell>
          <cell r="B680" t="str">
            <v>10kV</v>
          </cell>
        </row>
        <row r="681">
          <cell r="A681" t="str">
            <v>城捌线路69</v>
          </cell>
          <cell r="B681" t="str">
            <v>10kV</v>
          </cell>
        </row>
        <row r="682">
          <cell r="A682" t="str">
            <v>城捌线路7</v>
          </cell>
          <cell r="B682" t="str">
            <v>10kV</v>
          </cell>
        </row>
        <row r="683">
          <cell r="A683" t="str">
            <v>城捌线路8</v>
          </cell>
          <cell r="B683" t="str">
            <v>10kV</v>
          </cell>
        </row>
        <row r="684">
          <cell r="A684" t="str">
            <v>城捌线路9</v>
          </cell>
          <cell r="B684" t="str">
            <v>10kV</v>
          </cell>
        </row>
        <row r="685">
          <cell r="A685" t="str">
            <v>城陆线路1</v>
          </cell>
          <cell r="B685" t="str">
            <v>10kV</v>
          </cell>
        </row>
        <row r="686">
          <cell r="A686" t="str">
            <v>城陆线路2</v>
          </cell>
          <cell r="B686" t="str">
            <v>10kV</v>
          </cell>
        </row>
        <row r="687">
          <cell r="A687" t="str">
            <v>城柒线路1</v>
          </cell>
          <cell r="B687" t="str">
            <v>10kV</v>
          </cell>
        </row>
        <row r="688">
          <cell r="A688" t="str">
            <v>城柒线路10</v>
          </cell>
          <cell r="B688" t="str">
            <v>10kV</v>
          </cell>
        </row>
        <row r="689">
          <cell r="A689" t="str">
            <v>城柒线路11</v>
          </cell>
          <cell r="B689" t="str">
            <v>10kV</v>
          </cell>
        </row>
        <row r="690">
          <cell r="A690" t="str">
            <v>城柒线路12</v>
          </cell>
          <cell r="B690" t="str">
            <v>10kV</v>
          </cell>
        </row>
        <row r="691">
          <cell r="A691" t="str">
            <v>城柒线路13</v>
          </cell>
          <cell r="B691" t="str">
            <v>10kV</v>
          </cell>
        </row>
        <row r="692">
          <cell r="A692" t="str">
            <v>城柒线路14</v>
          </cell>
          <cell r="B692" t="str">
            <v>10kV</v>
          </cell>
        </row>
        <row r="693">
          <cell r="A693" t="str">
            <v>城柒线路15</v>
          </cell>
          <cell r="B693" t="str">
            <v>10kV</v>
          </cell>
        </row>
        <row r="694">
          <cell r="A694" t="str">
            <v>城柒线路17</v>
          </cell>
          <cell r="B694" t="str">
            <v>10kV</v>
          </cell>
        </row>
        <row r="695">
          <cell r="A695" t="str">
            <v>城柒线路18</v>
          </cell>
          <cell r="B695" t="str">
            <v>10kV</v>
          </cell>
        </row>
        <row r="696">
          <cell r="A696" t="str">
            <v>城柒线路19</v>
          </cell>
          <cell r="B696" t="str">
            <v>10kV</v>
          </cell>
        </row>
        <row r="697">
          <cell r="A697" t="str">
            <v>城柒线路2</v>
          </cell>
          <cell r="B697" t="str">
            <v>10kV</v>
          </cell>
        </row>
        <row r="698">
          <cell r="A698" t="str">
            <v>城柒线路20</v>
          </cell>
          <cell r="B698" t="str">
            <v>10kV</v>
          </cell>
        </row>
        <row r="699">
          <cell r="A699" t="str">
            <v>城柒线路21</v>
          </cell>
          <cell r="B699" t="str">
            <v>10kV</v>
          </cell>
        </row>
        <row r="700">
          <cell r="A700" t="str">
            <v>城柒线路22</v>
          </cell>
          <cell r="B700" t="str">
            <v>10kV</v>
          </cell>
        </row>
        <row r="701">
          <cell r="A701" t="str">
            <v>城柒线路23</v>
          </cell>
          <cell r="B701" t="str">
            <v>10kV</v>
          </cell>
        </row>
        <row r="702">
          <cell r="A702" t="str">
            <v>城柒线路24</v>
          </cell>
          <cell r="B702" t="str">
            <v>10kV</v>
          </cell>
        </row>
        <row r="703">
          <cell r="A703" t="str">
            <v>城柒线路3</v>
          </cell>
          <cell r="B703" t="str">
            <v>10kV</v>
          </cell>
        </row>
        <row r="704">
          <cell r="A704" t="str">
            <v>城柒线路4</v>
          </cell>
          <cell r="B704" t="str">
            <v>10kV</v>
          </cell>
        </row>
        <row r="705">
          <cell r="A705" t="str">
            <v>城柒线路5</v>
          </cell>
          <cell r="B705" t="str">
            <v>10kV</v>
          </cell>
        </row>
        <row r="706">
          <cell r="A706" t="str">
            <v>城柒线路6</v>
          </cell>
          <cell r="B706" t="str">
            <v>10kV</v>
          </cell>
        </row>
        <row r="707">
          <cell r="A707" t="str">
            <v>城柒线路7</v>
          </cell>
          <cell r="B707" t="str">
            <v>10kV</v>
          </cell>
        </row>
        <row r="708">
          <cell r="A708" t="str">
            <v>城柒线路8</v>
          </cell>
          <cell r="B708" t="str">
            <v>10kV</v>
          </cell>
        </row>
        <row r="709">
          <cell r="A709" t="str">
            <v>城柒线路9</v>
          </cell>
          <cell r="B709" t="str">
            <v>10kV</v>
          </cell>
        </row>
        <row r="710">
          <cell r="A710" t="str">
            <v>城桥线</v>
          </cell>
          <cell r="B710" t="str">
            <v>110kV</v>
          </cell>
        </row>
        <row r="711">
          <cell r="A711" t="str">
            <v>城肆线路1</v>
          </cell>
          <cell r="B711" t="str">
            <v>10kV</v>
          </cell>
        </row>
        <row r="712">
          <cell r="A712" t="str">
            <v>城肆线路10</v>
          </cell>
          <cell r="B712" t="str">
            <v>10kV</v>
          </cell>
        </row>
        <row r="713">
          <cell r="A713" t="str">
            <v>城肆线路11</v>
          </cell>
          <cell r="B713" t="str">
            <v>10kV</v>
          </cell>
        </row>
        <row r="714">
          <cell r="A714" t="str">
            <v>城肆线路12</v>
          </cell>
          <cell r="B714" t="str">
            <v>10kV</v>
          </cell>
        </row>
        <row r="715">
          <cell r="A715" t="str">
            <v>城肆线路13</v>
          </cell>
          <cell r="B715" t="str">
            <v>10kV</v>
          </cell>
        </row>
        <row r="716">
          <cell r="A716" t="str">
            <v>城肆线路14</v>
          </cell>
          <cell r="B716" t="str">
            <v>10kV</v>
          </cell>
        </row>
        <row r="717">
          <cell r="A717" t="str">
            <v>城肆线路2</v>
          </cell>
          <cell r="B717" t="str">
            <v>10kV</v>
          </cell>
        </row>
        <row r="718">
          <cell r="A718" t="str">
            <v>城肆线路3</v>
          </cell>
          <cell r="B718" t="str">
            <v>10kV</v>
          </cell>
        </row>
        <row r="719">
          <cell r="A719" t="str">
            <v>城肆线路4</v>
          </cell>
          <cell r="B719" t="str">
            <v>10kV</v>
          </cell>
        </row>
        <row r="720">
          <cell r="A720" t="str">
            <v>城肆线路5</v>
          </cell>
          <cell r="B720" t="str">
            <v>10kV</v>
          </cell>
        </row>
        <row r="721">
          <cell r="A721" t="str">
            <v>城肆线路6</v>
          </cell>
          <cell r="B721" t="str">
            <v>10kV</v>
          </cell>
        </row>
        <row r="722">
          <cell r="A722" t="str">
            <v>城肆线路7</v>
          </cell>
          <cell r="B722" t="str">
            <v>10kV</v>
          </cell>
        </row>
        <row r="723">
          <cell r="A723" t="str">
            <v>城肆线路8</v>
          </cell>
          <cell r="B723" t="str">
            <v>10kV</v>
          </cell>
        </row>
        <row r="724">
          <cell r="A724" t="str">
            <v>城肆线路9</v>
          </cell>
          <cell r="B724" t="str">
            <v>10kV</v>
          </cell>
        </row>
        <row r="725">
          <cell r="A725" t="str">
            <v>城伍线路1</v>
          </cell>
          <cell r="B725" t="str">
            <v>10kV</v>
          </cell>
        </row>
        <row r="726">
          <cell r="A726" t="str">
            <v>城伍线路2</v>
          </cell>
          <cell r="B726" t="str">
            <v>10kV</v>
          </cell>
        </row>
        <row r="727">
          <cell r="A727" t="str">
            <v>城壹线路1</v>
          </cell>
          <cell r="B727" t="str">
            <v>10kV</v>
          </cell>
        </row>
        <row r="728">
          <cell r="A728" t="str">
            <v>城壹线路10</v>
          </cell>
          <cell r="B728" t="str">
            <v>10kV</v>
          </cell>
        </row>
        <row r="729">
          <cell r="A729" t="str">
            <v>城壹线路11</v>
          </cell>
          <cell r="B729" t="str">
            <v>10kV</v>
          </cell>
        </row>
        <row r="730">
          <cell r="A730" t="str">
            <v>城壹线路12</v>
          </cell>
          <cell r="B730" t="str">
            <v>10kV</v>
          </cell>
        </row>
        <row r="731">
          <cell r="A731" t="str">
            <v>城壹线路13</v>
          </cell>
          <cell r="B731" t="str">
            <v>10kV</v>
          </cell>
        </row>
        <row r="732">
          <cell r="A732" t="str">
            <v>城壹线路2</v>
          </cell>
          <cell r="B732" t="str">
            <v>10kV</v>
          </cell>
        </row>
        <row r="733">
          <cell r="A733" t="str">
            <v>城壹线路3</v>
          </cell>
          <cell r="B733" t="str">
            <v>10kV</v>
          </cell>
        </row>
        <row r="734">
          <cell r="A734" t="str">
            <v>城壹线路4</v>
          </cell>
          <cell r="B734" t="str">
            <v>10kV</v>
          </cell>
        </row>
        <row r="735">
          <cell r="A735" t="str">
            <v>城壹线路5</v>
          </cell>
          <cell r="B735" t="str">
            <v>10kV</v>
          </cell>
        </row>
        <row r="736">
          <cell r="A736" t="str">
            <v>城壹线路6</v>
          </cell>
          <cell r="B736" t="str">
            <v>10kV</v>
          </cell>
        </row>
        <row r="737">
          <cell r="A737" t="str">
            <v>城壹线路7</v>
          </cell>
          <cell r="B737" t="str">
            <v>10kV</v>
          </cell>
        </row>
        <row r="738">
          <cell r="A738" t="str">
            <v>城壹线路8</v>
          </cell>
          <cell r="B738" t="str">
            <v>10kV</v>
          </cell>
        </row>
        <row r="739">
          <cell r="A739" t="str">
            <v>城壹线路9</v>
          </cell>
          <cell r="B739" t="str">
            <v>10kV</v>
          </cell>
        </row>
        <row r="740">
          <cell r="A740" t="str">
            <v>诚和线路1</v>
          </cell>
          <cell r="B740" t="str">
            <v>10kV</v>
          </cell>
        </row>
        <row r="741">
          <cell r="A741" t="str">
            <v>诚和线路10</v>
          </cell>
          <cell r="B741" t="str">
            <v>10kV</v>
          </cell>
        </row>
        <row r="742">
          <cell r="A742" t="str">
            <v>诚和线路11</v>
          </cell>
          <cell r="B742" t="str">
            <v>10kV</v>
          </cell>
        </row>
        <row r="743">
          <cell r="A743" t="str">
            <v>诚和线路12</v>
          </cell>
          <cell r="B743" t="str">
            <v>10kV</v>
          </cell>
        </row>
        <row r="744">
          <cell r="A744" t="str">
            <v>诚和线路2</v>
          </cell>
          <cell r="B744" t="str">
            <v>10kV</v>
          </cell>
        </row>
        <row r="745">
          <cell r="A745" t="str">
            <v>诚和线路3</v>
          </cell>
          <cell r="B745" t="str">
            <v>10kV</v>
          </cell>
        </row>
        <row r="746">
          <cell r="A746" t="str">
            <v>诚和线路4</v>
          </cell>
          <cell r="B746" t="str">
            <v>10kV</v>
          </cell>
        </row>
        <row r="747">
          <cell r="A747" t="str">
            <v>诚和线路5</v>
          </cell>
          <cell r="B747" t="str">
            <v>10kV</v>
          </cell>
        </row>
        <row r="748">
          <cell r="A748" t="str">
            <v>诚和线路6</v>
          </cell>
          <cell r="B748" t="str">
            <v>10kV</v>
          </cell>
        </row>
        <row r="749">
          <cell r="A749" t="str">
            <v>诚和线路7</v>
          </cell>
          <cell r="B749" t="str">
            <v>10kV</v>
          </cell>
        </row>
        <row r="750">
          <cell r="A750" t="str">
            <v>诚和线路8</v>
          </cell>
          <cell r="B750" t="str">
            <v>10kV</v>
          </cell>
        </row>
        <row r="751">
          <cell r="A751" t="str">
            <v>诚和线路9</v>
          </cell>
          <cell r="B751" t="str">
            <v>10kV</v>
          </cell>
        </row>
        <row r="752">
          <cell r="A752" t="str">
            <v>创业线路1</v>
          </cell>
          <cell r="B752" t="str">
            <v>10kV</v>
          </cell>
        </row>
        <row r="753">
          <cell r="A753" t="str">
            <v>创业线路10</v>
          </cell>
          <cell r="B753" t="str">
            <v>10kV</v>
          </cell>
        </row>
        <row r="754">
          <cell r="A754" t="str">
            <v>创业线路11</v>
          </cell>
          <cell r="B754" t="str">
            <v>10kV</v>
          </cell>
        </row>
        <row r="755">
          <cell r="A755" t="str">
            <v>创业线路12</v>
          </cell>
          <cell r="B755" t="str">
            <v>10kV</v>
          </cell>
        </row>
        <row r="756">
          <cell r="A756" t="str">
            <v>创业线路13</v>
          </cell>
          <cell r="B756" t="str">
            <v>10kV</v>
          </cell>
        </row>
        <row r="757">
          <cell r="A757" t="str">
            <v>创业线路14</v>
          </cell>
          <cell r="B757" t="str">
            <v>10kV</v>
          </cell>
        </row>
        <row r="758">
          <cell r="A758" t="str">
            <v>创业线路14-1</v>
          </cell>
          <cell r="B758" t="str">
            <v>10kV</v>
          </cell>
        </row>
        <row r="759">
          <cell r="A759" t="str">
            <v>创业线路15</v>
          </cell>
          <cell r="B759" t="str">
            <v>10kV</v>
          </cell>
        </row>
        <row r="760">
          <cell r="A760" t="str">
            <v>创业线路16</v>
          </cell>
          <cell r="B760" t="str">
            <v>10kV</v>
          </cell>
        </row>
        <row r="761">
          <cell r="A761" t="str">
            <v>创业线路17</v>
          </cell>
          <cell r="B761" t="str">
            <v>10kV</v>
          </cell>
        </row>
        <row r="762">
          <cell r="A762" t="str">
            <v>创业线路18</v>
          </cell>
          <cell r="B762" t="str">
            <v>10kV</v>
          </cell>
        </row>
        <row r="763">
          <cell r="A763" t="str">
            <v>创业线路19</v>
          </cell>
          <cell r="B763" t="str">
            <v>10kV</v>
          </cell>
        </row>
        <row r="764">
          <cell r="A764" t="str">
            <v>创业线路2</v>
          </cell>
          <cell r="B764" t="str">
            <v>10kV</v>
          </cell>
        </row>
        <row r="765">
          <cell r="A765" t="str">
            <v>创业线路20</v>
          </cell>
          <cell r="B765" t="str">
            <v>10kV</v>
          </cell>
        </row>
        <row r="766">
          <cell r="A766" t="str">
            <v>创业线路21</v>
          </cell>
          <cell r="B766" t="str">
            <v>10kV</v>
          </cell>
        </row>
        <row r="767">
          <cell r="A767" t="str">
            <v>创业线路22</v>
          </cell>
          <cell r="B767" t="str">
            <v>10kV</v>
          </cell>
        </row>
        <row r="768">
          <cell r="A768" t="str">
            <v>创业线路23</v>
          </cell>
          <cell r="B768" t="str">
            <v>10kV</v>
          </cell>
        </row>
        <row r="769">
          <cell r="A769" t="str">
            <v>创业线路24</v>
          </cell>
          <cell r="B769" t="str">
            <v>10kV</v>
          </cell>
        </row>
        <row r="770">
          <cell r="A770" t="str">
            <v>创业线路25</v>
          </cell>
          <cell r="B770" t="str">
            <v>10kV</v>
          </cell>
        </row>
        <row r="771">
          <cell r="A771" t="str">
            <v>创业线路26</v>
          </cell>
          <cell r="B771" t="str">
            <v>10kV</v>
          </cell>
        </row>
        <row r="772">
          <cell r="A772" t="str">
            <v>创业线路27</v>
          </cell>
          <cell r="B772" t="str">
            <v>10kV</v>
          </cell>
        </row>
        <row r="773">
          <cell r="A773" t="str">
            <v>创业线路28</v>
          </cell>
          <cell r="B773" t="str">
            <v>10kV</v>
          </cell>
        </row>
        <row r="774">
          <cell r="A774" t="str">
            <v>创业线路29</v>
          </cell>
          <cell r="B774" t="str">
            <v>10kV</v>
          </cell>
        </row>
        <row r="775">
          <cell r="A775" t="str">
            <v>创业线路3</v>
          </cell>
          <cell r="B775" t="str">
            <v>10kV</v>
          </cell>
        </row>
        <row r="776">
          <cell r="A776" t="str">
            <v>创业线路30</v>
          </cell>
          <cell r="B776" t="str">
            <v>10kV</v>
          </cell>
        </row>
        <row r="777">
          <cell r="A777" t="str">
            <v>创业线路31</v>
          </cell>
          <cell r="B777" t="str">
            <v>10kV</v>
          </cell>
        </row>
        <row r="778">
          <cell r="A778" t="str">
            <v>创业线路32</v>
          </cell>
          <cell r="B778" t="str">
            <v>10kV</v>
          </cell>
        </row>
        <row r="779">
          <cell r="A779" t="str">
            <v>创业线路4</v>
          </cell>
          <cell r="B779" t="str">
            <v>10kV</v>
          </cell>
        </row>
        <row r="780">
          <cell r="A780" t="str">
            <v>创业线路5</v>
          </cell>
          <cell r="B780" t="str">
            <v>10kV</v>
          </cell>
        </row>
        <row r="781">
          <cell r="A781" t="str">
            <v>创业线路6</v>
          </cell>
          <cell r="B781" t="str">
            <v>10kV</v>
          </cell>
        </row>
        <row r="782">
          <cell r="A782" t="str">
            <v>创业线路7</v>
          </cell>
          <cell r="B782" t="str">
            <v>10kV</v>
          </cell>
        </row>
        <row r="783">
          <cell r="A783" t="str">
            <v>创业线路8</v>
          </cell>
          <cell r="B783" t="str">
            <v>10kV</v>
          </cell>
        </row>
        <row r="784">
          <cell r="A784" t="str">
            <v>创业线路9</v>
          </cell>
          <cell r="B784" t="str">
            <v>10kV</v>
          </cell>
        </row>
        <row r="785">
          <cell r="A785" t="str">
            <v>东捌线路1</v>
          </cell>
          <cell r="B785" t="str">
            <v>10kV</v>
          </cell>
        </row>
        <row r="786">
          <cell r="A786" t="str">
            <v>东捌线路10</v>
          </cell>
          <cell r="B786" t="str">
            <v>10kV</v>
          </cell>
        </row>
        <row r="787">
          <cell r="A787" t="str">
            <v>东捌线路11</v>
          </cell>
          <cell r="B787" t="str">
            <v>10kV</v>
          </cell>
        </row>
        <row r="788">
          <cell r="A788" t="str">
            <v>东捌线路12</v>
          </cell>
          <cell r="B788" t="str">
            <v>10kV</v>
          </cell>
        </row>
        <row r="789">
          <cell r="A789" t="str">
            <v>东捌线路13</v>
          </cell>
          <cell r="B789" t="str">
            <v>10kV</v>
          </cell>
        </row>
        <row r="790">
          <cell r="A790" t="str">
            <v>东捌线路14</v>
          </cell>
          <cell r="B790" t="str">
            <v>10kV</v>
          </cell>
        </row>
        <row r="791">
          <cell r="A791" t="str">
            <v>东捌线路15</v>
          </cell>
          <cell r="B791" t="str">
            <v>10kV</v>
          </cell>
        </row>
        <row r="792">
          <cell r="A792" t="str">
            <v>东捌线路16</v>
          </cell>
          <cell r="B792" t="str">
            <v>10kV</v>
          </cell>
        </row>
        <row r="793">
          <cell r="A793" t="str">
            <v>东捌线路17</v>
          </cell>
          <cell r="B793" t="str">
            <v>10kV</v>
          </cell>
        </row>
        <row r="794">
          <cell r="A794" t="str">
            <v>东捌线路18</v>
          </cell>
          <cell r="B794" t="str">
            <v>10kV</v>
          </cell>
        </row>
        <row r="795">
          <cell r="A795" t="str">
            <v>东捌线路19</v>
          </cell>
          <cell r="B795" t="str">
            <v>10kV</v>
          </cell>
        </row>
        <row r="796">
          <cell r="A796" t="str">
            <v>东捌线路2</v>
          </cell>
          <cell r="B796" t="str">
            <v>10kV</v>
          </cell>
        </row>
        <row r="797">
          <cell r="A797" t="str">
            <v>东捌线路20</v>
          </cell>
          <cell r="B797" t="str">
            <v>10kV</v>
          </cell>
        </row>
        <row r="798">
          <cell r="A798" t="str">
            <v>东捌线路21</v>
          </cell>
          <cell r="B798" t="str">
            <v>10kV</v>
          </cell>
        </row>
        <row r="799">
          <cell r="A799" t="str">
            <v>东捌线路22</v>
          </cell>
          <cell r="B799" t="str">
            <v>10kV</v>
          </cell>
        </row>
        <row r="800">
          <cell r="A800" t="str">
            <v>东捌线路23</v>
          </cell>
          <cell r="B800" t="str">
            <v>10kV</v>
          </cell>
        </row>
        <row r="801">
          <cell r="A801" t="str">
            <v>东捌线路24</v>
          </cell>
          <cell r="B801" t="str">
            <v>10kV</v>
          </cell>
        </row>
        <row r="802">
          <cell r="A802" t="str">
            <v>东捌线路25</v>
          </cell>
          <cell r="B802" t="str">
            <v>10kV</v>
          </cell>
        </row>
        <row r="803">
          <cell r="A803" t="str">
            <v>东捌线路26</v>
          </cell>
          <cell r="B803" t="str">
            <v>10kV</v>
          </cell>
        </row>
        <row r="804">
          <cell r="A804" t="str">
            <v>东捌线路27</v>
          </cell>
          <cell r="B804" t="str">
            <v>10kV</v>
          </cell>
        </row>
        <row r="805">
          <cell r="A805" t="str">
            <v>东捌线路28</v>
          </cell>
          <cell r="B805" t="str">
            <v>10kV</v>
          </cell>
        </row>
        <row r="806">
          <cell r="A806" t="str">
            <v>东捌线路29</v>
          </cell>
          <cell r="B806" t="str">
            <v>10kV</v>
          </cell>
        </row>
        <row r="807">
          <cell r="A807" t="str">
            <v>东捌线路3</v>
          </cell>
          <cell r="B807" t="str">
            <v>10kV</v>
          </cell>
        </row>
        <row r="808">
          <cell r="A808" t="str">
            <v>东捌线路30</v>
          </cell>
          <cell r="B808" t="str">
            <v>10kV</v>
          </cell>
        </row>
        <row r="809">
          <cell r="A809" t="str">
            <v>东捌线路31</v>
          </cell>
          <cell r="B809" t="str">
            <v>10kV</v>
          </cell>
        </row>
        <row r="810">
          <cell r="A810" t="str">
            <v>东捌线路32</v>
          </cell>
          <cell r="B810" t="str">
            <v>10kV</v>
          </cell>
        </row>
        <row r="811">
          <cell r="A811" t="str">
            <v>东捌线路33</v>
          </cell>
          <cell r="B811" t="str">
            <v>10kV</v>
          </cell>
        </row>
        <row r="812">
          <cell r="A812" t="str">
            <v>东捌线路34</v>
          </cell>
          <cell r="B812" t="str">
            <v>10kV</v>
          </cell>
        </row>
        <row r="813">
          <cell r="A813" t="str">
            <v>东捌线路35</v>
          </cell>
          <cell r="B813" t="str">
            <v>10kV</v>
          </cell>
        </row>
        <row r="814">
          <cell r="A814" t="str">
            <v>东捌线路36</v>
          </cell>
          <cell r="B814" t="str">
            <v>10kV</v>
          </cell>
        </row>
        <row r="815">
          <cell r="A815" t="str">
            <v>东捌线路37</v>
          </cell>
          <cell r="B815" t="str">
            <v>10kV</v>
          </cell>
        </row>
        <row r="816">
          <cell r="A816" t="str">
            <v>东捌线路4</v>
          </cell>
          <cell r="B816" t="str">
            <v>10kV</v>
          </cell>
        </row>
        <row r="817">
          <cell r="A817" t="str">
            <v>东捌线路5</v>
          </cell>
          <cell r="B817" t="str">
            <v>10kV</v>
          </cell>
        </row>
        <row r="818">
          <cell r="A818" t="str">
            <v>东捌线路6</v>
          </cell>
          <cell r="B818" t="str">
            <v>10kV</v>
          </cell>
        </row>
        <row r="819">
          <cell r="A819" t="str">
            <v>东捌线路7</v>
          </cell>
          <cell r="B819" t="str">
            <v>10kV</v>
          </cell>
        </row>
        <row r="820">
          <cell r="A820" t="str">
            <v>东捌线路8</v>
          </cell>
          <cell r="B820" t="str">
            <v>10kV</v>
          </cell>
        </row>
        <row r="821">
          <cell r="A821" t="str">
            <v>东捌线路9</v>
          </cell>
          <cell r="B821" t="str">
            <v>10kV</v>
          </cell>
        </row>
        <row r="822">
          <cell r="A822" t="str">
            <v>东贰线路1</v>
          </cell>
          <cell r="B822" t="str">
            <v>10kV</v>
          </cell>
        </row>
        <row r="823">
          <cell r="A823" t="str">
            <v>东贰线路2</v>
          </cell>
          <cell r="B823" t="str">
            <v>10kV</v>
          </cell>
        </row>
        <row r="824">
          <cell r="A824" t="str">
            <v>东贰线路3</v>
          </cell>
          <cell r="B824" t="str">
            <v>10kV</v>
          </cell>
        </row>
        <row r="825">
          <cell r="A825" t="str">
            <v>东贰线路4</v>
          </cell>
          <cell r="B825" t="str">
            <v>10kV</v>
          </cell>
        </row>
        <row r="826">
          <cell r="A826" t="str">
            <v>东贰线路5</v>
          </cell>
          <cell r="B826" t="str">
            <v>10kV</v>
          </cell>
        </row>
        <row r="827">
          <cell r="A827" t="str">
            <v>东贰线路6</v>
          </cell>
          <cell r="B827" t="str">
            <v>10kV</v>
          </cell>
        </row>
        <row r="828">
          <cell r="A828" t="str">
            <v>东柒线路1</v>
          </cell>
          <cell r="B828" t="str">
            <v>10kV</v>
          </cell>
        </row>
        <row r="829">
          <cell r="A829" t="str">
            <v>东柒线路2</v>
          </cell>
          <cell r="B829" t="str">
            <v>10kV</v>
          </cell>
        </row>
        <row r="830">
          <cell r="A830" t="str">
            <v>东柒线路3</v>
          </cell>
          <cell r="B830" t="str">
            <v>10kV</v>
          </cell>
        </row>
        <row r="831">
          <cell r="A831" t="str">
            <v>东柒线路4</v>
          </cell>
          <cell r="B831" t="str">
            <v>10kV</v>
          </cell>
        </row>
        <row r="832">
          <cell r="A832" t="str">
            <v>东柒线路5</v>
          </cell>
          <cell r="B832" t="str">
            <v>10kV</v>
          </cell>
        </row>
        <row r="833">
          <cell r="A833" t="str">
            <v>东柒线路6</v>
          </cell>
          <cell r="B833" t="str">
            <v>10kV</v>
          </cell>
        </row>
        <row r="834">
          <cell r="A834" t="str">
            <v>东柒线路7</v>
          </cell>
          <cell r="B834" t="str">
            <v>10kV</v>
          </cell>
        </row>
        <row r="835">
          <cell r="A835" t="str">
            <v>东叁线路1</v>
          </cell>
          <cell r="B835" t="str">
            <v>10kV</v>
          </cell>
        </row>
        <row r="836">
          <cell r="A836" t="str">
            <v>东叁线路10</v>
          </cell>
          <cell r="B836" t="str">
            <v>10kV</v>
          </cell>
        </row>
        <row r="837">
          <cell r="A837" t="str">
            <v>东叁线路11</v>
          </cell>
          <cell r="B837" t="str">
            <v>10kV</v>
          </cell>
        </row>
        <row r="838">
          <cell r="A838" t="str">
            <v>东叁线路12</v>
          </cell>
          <cell r="B838" t="str">
            <v>10kV</v>
          </cell>
        </row>
        <row r="839">
          <cell r="A839" t="str">
            <v>东叁线路13</v>
          </cell>
          <cell r="B839" t="str">
            <v>10kV</v>
          </cell>
        </row>
        <row r="840">
          <cell r="A840" t="str">
            <v>东叁线路2</v>
          </cell>
          <cell r="B840" t="str">
            <v>10kV</v>
          </cell>
        </row>
        <row r="841">
          <cell r="A841" t="str">
            <v>东叁线路3</v>
          </cell>
          <cell r="B841" t="str">
            <v>10kV</v>
          </cell>
        </row>
        <row r="842">
          <cell r="A842" t="str">
            <v>东叁线路4</v>
          </cell>
          <cell r="B842" t="str">
            <v>10kV</v>
          </cell>
        </row>
        <row r="843">
          <cell r="A843" t="str">
            <v>东叁线路5</v>
          </cell>
          <cell r="B843" t="str">
            <v>10kV</v>
          </cell>
        </row>
        <row r="844">
          <cell r="A844" t="str">
            <v>东叁线路6</v>
          </cell>
          <cell r="B844" t="str">
            <v>10kV</v>
          </cell>
        </row>
        <row r="845">
          <cell r="A845" t="str">
            <v>东叁线路7</v>
          </cell>
          <cell r="B845" t="str">
            <v>10kV</v>
          </cell>
        </row>
        <row r="846">
          <cell r="A846" t="str">
            <v>东叁线路8</v>
          </cell>
          <cell r="B846" t="str">
            <v>10kV</v>
          </cell>
        </row>
        <row r="847">
          <cell r="A847" t="str">
            <v>东叁线路9</v>
          </cell>
          <cell r="B847" t="str">
            <v>10kV</v>
          </cell>
        </row>
        <row r="848">
          <cell r="A848" t="str">
            <v>东肆线路1</v>
          </cell>
          <cell r="B848" t="str">
            <v>10kV</v>
          </cell>
        </row>
        <row r="849">
          <cell r="A849" t="str">
            <v>东肆线路10</v>
          </cell>
          <cell r="B849" t="str">
            <v>10kV</v>
          </cell>
        </row>
        <row r="850">
          <cell r="A850" t="str">
            <v>东肆线路11</v>
          </cell>
          <cell r="B850" t="str">
            <v>10kV</v>
          </cell>
        </row>
        <row r="851">
          <cell r="A851" t="str">
            <v>东肆线路2</v>
          </cell>
          <cell r="B851" t="str">
            <v>10kV</v>
          </cell>
        </row>
        <row r="852">
          <cell r="A852" t="str">
            <v>东肆线路3</v>
          </cell>
          <cell r="B852" t="str">
            <v>10kV</v>
          </cell>
        </row>
        <row r="853">
          <cell r="A853" t="str">
            <v>东肆线路4</v>
          </cell>
          <cell r="B853" t="str">
            <v>10kV</v>
          </cell>
        </row>
        <row r="854">
          <cell r="A854" t="str">
            <v>东肆线路5</v>
          </cell>
          <cell r="B854" t="str">
            <v>10kV</v>
          </cell>
        </row>
        <row r="855">
          <cell r="A855" t="str">
            <v>东肆线路6</v>
          </cell>
          <cell r="B855" t="str">
            <v>10kV</v>
          </cell>
        </row>
        <row r="856">
          <cell r="A856" t="str">
            <v>东肆线路7</v>
          </cell>
          <cell r="B856" t="str">
            <v>10kV</v>
          </cell>
        </row>
        <row r="857">
          <cell r="A857" t="str">
            <v>东肆线路8</v>
          </cell>
          <cell r="B857" t="str">
            <v>10kV</v>
          </cell>
        </row>
        <row r="858">
          <cell r="A858" t="str">
            <v>东肆线路9</v>
          </cell>
          <cell r="B858" t="str">
            <v>10kV</v>
          </cell>
        </row>
        <row r="859">
          <cell r="A859" t="str">
            <v>东伍线路1</v>
          </cell>
          <cell r="B859" t="str">
            <v>10kV</v>
          </cell>
        </row>
        <row r="860">
          <cell r="A860" t="str">
            <v>东伍线路10</v>
          </cell>
          <cell r="B860" t="str">
            <v>10kV</v>
          </cell>
        </row>
        <row r="861">
          <cell r="A861" t="str">
            <v>东伍线路11</v>
          </cell>
          <cell r="B861" t="str">
            <v>10kV</v>
          </cell>
        </row>
        <row r="862">
          <cell r="A862" t="str">
            <v>东伍线路12</v>
          </cell>
          <cell r="B862" t="str">
            <v>10kV</v>
          </cell>
        </row>
        <row r="863">
          <cell r="A863" t="str">
            <v>东伍线路13</v>
          </cell>
          <cell r="B863" t="str">
            <v>10kV</v>
          </cell>
        </row>
        <row r="864">
          <cell r="A864" t="str">
            <v>东伍线路14</v>
          </cell>
          <cell r="B864" t="str">
            <v>10kV</v>
          </cell>
        </row>
        <row r="865">
          <cell r="A865" t="str">
            <v>东伍线路15</v>
          </cell>
          <cell r="B865" t="str">
            <v>10kV</v>
          </cell>
        </row>
        <row r="866">
          <cell r="A866" t="str">
            <v>东伍线路16</v>
          </cell>
          <cell r="B866" t="str">
            <v>10kV</v>
          </cell>
        </row>
        <row r="867">
          <cell r="A867" t="str">
            <v>东伍线路2</v>
          </cell>
          <cell r="B867" t="str">
            <v>10kV</v>
          </cell>
        </row>
        <row r="868">
          <cell r="A868" t="str">
            <v>东伍线路3</v>
          </cell>
          <cell r="B868" t="str">
            <v>10kV</v>
          </cell>
        </row>
        <row r="869">
          <cell r="A869" t="str">
            <v>东伍线路4</v>
          </cell>
          <cell r="B869" t="str">
            <v>10kV</v>
          </cell>
        </row>
        <row r="870">
          <cell r="A870" t="str">
            <v>东伍线路5</v>
          </cell>
          <cell r="B870" t="str">
            <v>10kV</v>
          </cell>
        </row>
        <row r="871">
          <cell r="A871" t="str">
            <v>东伍线路6</v>
          </cell>
          <cell r="B871" t="str">
            <v>10kV</v>
          </cell>
        </row>
        <row r="872">
          <cell r="A872" t="str">
            <v>东伍线路7</v>
          </cell>
          <cell r="B872" t="str">
            <v>10kV</v>
          </cell>
        </row>
        <row r="873">
          <cell r="A873" t="str">
            <v>东伍线路8</v>
          </cell>
          <cell r="B873" t="str">
            <v>10kV</v>
          </cell>
        </row>
        <row r="874">
          <cell r="A874" t="str">
            <v>东伍线路9</v>
          </cell>
          <cell r="B874" t="str">
            <v>10kV</v>
          </cell>
        </row>
        <row r="875">
          <cell r="A875" t="str">
            <v>东泾线路1</v>
          </cell>
          <cell r="B875" t="str">
            <v>10kV</v>
          </cell>
        </row>
        <row r="876">
          <cell r="A876" t="str">
            <v>东泾线路10</v>
          </cell>
          <cell r="B876" t="str">
            <v>10kV</v>
          </cell>
        </row>
        <row r="877">
          <cell r="A877" t="str">
            <v>东泾线路100</v>
          </cell>
          <cell r="B877" t="str">
            <v>10kV</v>
          </cell>
        </row>
        <row r="878">
          <cell r="A878" t="str">
            <v>东泾线路101</v>
          </cell>
          <cell r="B878" t="str">
            <v>10kV</v>
          </cell>
        </row>
        <row r="879">
          <cell r="A879" t="str">
            <v>东泾线路102</v>
          </cell>
          <cell r="B879" t="str">
            <v>10kV</v>
          </cell>
        </row>
        <row r="880">
          <cell r="A880" t="str">
            <v>东泾线路103</v>
          </cell>
          <cell r="B880" t="str">
            <v>10kV</v>
          </cell>
        </row>
        <row r="881">
          <cell r="A881" t="str">
            <v>东泾线路104</v>
          </cell>
          <cell r="B881" t="str">
            <v>10kV</v>
          </cell>
        </row>
        <row r="882">
          <cell r="A882" t="str">
            <v>东泾线路105</v>
          </cell>
          <cell r="B882" t="str">
            <v>10kV</v>
          </cell>
        </row>
        <row r="883">
          <cell r="A883" t="str">
            <v>东泾线路106</v>
          </cell>
          <cell r="B883" t="str">
            <v>10kV</v>
          </cell>
        </row>
        <row r="884">
          <cell r="A884" t="str">
            <v>东泾线路107</v>
          </cell>
          <cell r="B884" t="str">
            <v>10kV</v>
          </cell>
        </row>
        <row r="885">
          <cell r="A885" t="str">
            <v>东泾线路108</v>
          </cell>
          <cell r="B885" t="str">
            <v>10kV</v>
          </cell>
        </row>
        <row r="886">
          <cell r="A886" t="str">
            <v>东泾线路109</v>
          </cell>
          <cell r="B886" t="str">
            <v>10kV</v>
          </cell>
        </row>
        <row r="887">
          <cell r="A887" t="str">
            <v>东泾线路11</v>
          </cell>
          <cell r="B887" t="str">
            <v>10kV</v>
          </cell>
        </row>
        <row r="888">
          <cell r="A888" t="str">
            <v>东泾线路110</v>
          </cell>
          <cell r="B888" t="str">
            <v>10kV</v>
          </cell>
        </row>
        <row r="889">
          <cell r="A889" t="str">
            <v>东泾线路111</v>
          </cell>
          <cell r="B889" t="str">
            <v>10kV</v>
          </cell>
        </row>
        <row r="890">
          <cell r="A890" t="str">
            <v>东泾线路112</v>
          </cell>
          <cell r="B890" t="str">
            <v>10kV</v>
          </cell>
        </row>
        <row r="891">
          <cell r="A891" t="str">
            <v>东泾线路113</v>
          </cell>
          <cell r="B891" t="str">
            <v>10kV</v>
          </cell>
        </row>
        <row r="892">
          <cell r="A892" t="str">
            <v>东泾线路114</v>
          </cell>
          <cell r="B892" t="str">
            <v>10kV</v>
          </cell>
        </row>
        <row r="893">
          <cell r="A893" t="str">
            <v>东泾线路115</v>
          </cell>
          <cell r="B893" t="str">
            <v>10kV</v>
          </cell>
        </row>
        <row r="894">
          <cell r="A894" t="str">
            <v>东泾线路116</v>
          </cell>
          <cell r="B894" t="str">
            <v>10kV</v>
          </cell>
        </row>
        <row r="895">
          <cell r="A895" t="str">
            <v>东泾线路117</v>
          </cell>
          <cell r="B895" t="str">
            <v>10kV</v>
          </cell>
        </row>
        <row r="896">
          <cell r="A896" t="str">
            <v>东泾线路118</v>
          </cell>
          <cell r="B896" t="str">
            <v>10kV</v>
          </cell>
        </row>
        <row r="897">
          <cell r="A897" t="str">
            <v>东泾线路119</v>
          </cell>
          <cell r="B897" t="str">
            <v>10kV</v>
          </cell>
        </row>
        <row r="898">
          <cell r="A898" t="str">
            <v>东泾线路12</v>
          </cell>
          <cell r="B898" t="str">
            <v>10kV</v>
          </cell>
        </row>
        <row r="899">
          <cell r="A899" t="str">
            <v>东泾线路120</v>
          </cell>
          <cell r="B899" t="str">
            <v>10kV</v>
          </cell>
        </row>
        <row r="900">
          <cell r="A900" t="str">
            <v>东泾线路121</v>
          </cell>
          <cell r="B900" t="str">
            <v>10kV</v>
          </cell>
        </row>
        <row r="901">
          <cell r="A901" t="str">
            <v>东泾线路122</v>
          </cell>
          <cell r="B901" t="str">
            <v>10kV</v>
          </cell>
        </row>
        <row r="902">
          <cell r="A902" t="str">
            <v>东泾线路123</v>
          </cell>
          <cell r="B902" t="str">
            <v>10kV</v>
          </cell>
        </row>
        <row r="903">
          <cell r="A903" t="str">
            <v>东泾线路124</v>
          </cell>
          <cell r="B903" t="str">
            <v>10kV</v>
          </cell>
        </row>
        <row r="904">
          <cell r="A904" t="str">
            <v>东泾线路125</v>
          </cell>
          <cell r="B904" t="str">
            <v>10kV</v>
          </cell>
        </row>
        <row r="905">
          <cell r="A905" t="str">
            <v>东泾线路126</v>
          </cell>
          <cell r="B905" t="str">
            <v>10kV</v>
          </cell>
        </row>
        <row r="906">
          <cell r="A906" t="str">
            <v>东泾线路127</v>
          </cell>
          <cell r="B906" t="str">
            <v>10kV</v>
          </cell>
        </row>
        <row r="907">
          <cell r="A907" t="str">
            <v>东泾线路128</v>
          </cell>
          <cell r="B907" t="str">
            <v>10kV</v>
          </cell>
        </row>
        <row r="908">
          <cell r="A908" t="str">
            <v>东泾线路129</v>
          </cell>
          <cell r="B908" t="str">
            <v>10kV</v>
          </cell>
        </row>
        <row r="909">
          <cell r="A909" t="str">
            <v>东泾线路13</v>
          </cell>
          <cell r="B909" t="str">
            <v>10kV</v>
          </cell>
        </row>
        <row r="910">
          <cell r="A910" t="str">
            <v>东泾线路130</v>
          </cell>
          <cell r="B910" t="str">
            <v>10kV</v>
          </cell>
        </row>
        <row r="911">
          <cell r="A911" t="str">
            <v>东泾线路131</v>
          </cell>
          <cell r="B911" t="str">
            <v>10kV</v>
          </cell>
        </row>
        <row r="912">
          <cell r="A912" t="str">
            <v>东泾线路132</v>
          </cell>
          <cell r="B912" t="str">
            <v>10kV</v>
          </cell>
        </row>
        <row r="913">
          <cell r="A913" t="str">
            <v>东泾线路133</v>
          </cell>
          <cell r="B913" t="str">
            <v>10kV</v>
          </cell>
        </row>
        <row r="914">
          <cell r="A914" t="str">
            <v>东泾线路134</v>
          </cell>
          <cell r="B914" t="str">
            <v>10kV</v>
          </cell>
        </row>
        <row r="915">
          <cell r="A915" t="str">
            <v>东泾线路135</v>
          </cell>
          <cell r="B915" t="str">
            <v>10kV</v>
          </cell>
        </row>
        <row r="916">
          <cell r="A916" t="str">
            <v>东泾线路136</v>
          </cell>
          <cell r="B916" t="str">
            <v>10kV</v>
          </cell>
        </row>
        <row r="917">
          <cell r="A917" t="str">
            <v>东泾线路137</v>
          </cell>
          <cell r="B917" t="str">
            <v>10kV</v>
          </cell>
        </row>
        <row r="918">
          <cell r="A918" t="str">
            <v>东泾线路138</v>
          </cell>
          <cell r="B918" t="str">
            <v>10kV</v>
          </cell>
        </row>
        <row r="919">
          <cell r="A919" t="str">
            <v>东泾线路139</v>
          </cell>
          <cell r="B919" t="str">
            <v>10kV</v>
          </cell>
        </row>
        <row r="920">
          <cell r="A920" t="str">
            <v>东泾线路14</v>
          </cell>
          <cell r="B920" t="str">
            <v>10kV</v>
          </cell>
        </row>
        <row r="921">
          <cell r="A921" t="str">
            <v>东泾线路140</v>
          </cell>
          <cell r="B921" t="str">
            <v>10kV</v>
          </cell>
        </row>
        <row r="922">
          <cell r="A922" t="str">
            <v>东泾线路143</v>
          </cell>
          <cell r="B922" t="str">
            <v>10kV</v>
          </cell>
        </row>
        <row r="923">
          <cell r="A923" t="str">
            <v>东泾线路144</v>
          </cell>
          <cell r="B923" t="str">
            <v>10kV</v>
          </cell>
        </row>
        <row r="924">
          <cell r="A924" t="str">
            <v>东泾线路145</v>
          </cell>
          <cell r="B924" t="str">
            <v>10kV</v>
          </cell>
        </row>
        <row r="925">
          <cell r="A925" t="str">
            <v>东泾线路15</v>
          </cell>
          <cell r="B925" t="str">
            <v>10kV</v>
          </cell>
        </row>
        <row r="926">
          <cell r="A926" t="str">
            <v>东泾线路16</v>
          </cell>
          <cell r="B926" t="str">
            <v>10kV</v>
          </cell>
        </row>
        <row r="927">
          <cell r="A927" t="str">
            <v>东泾线路17</v>
          </cell>
          <cell r="B927" t="str">
            <v>10kV</v>
          </cell>
        </row>
        <row r="928">
          <cell r="A928" t="str">
            <v>东泾线路18</v>
          </cell>
          <cell r="B928" t="str">
            <v>10kV</v>
          </cell>
        </row>
        <row r="929">
          <cell r="A929" t="str">
            <v>东泾线路19</v>
          </cell>
          <cell r="B929" t="str">
            <v>10kV</v>
          </cell>
        </row>
        <row r="930">
          <cell r="A930" t="str">
            <v>东泾线路2</v>
          </cell>
          <cell r="B930" t="str">
            <v>10kV</v>
          </cell>
        </row>
        <row r="931">
          <cell r="A931" t="str">
            <v>东泾线路20</v>
          </cell>
          <cell r="B931" t="str">
            <v>10kV</v>
          </cell>
        </row>
        <row r="932">
          <cell r="A932" t="str">
            <v>东泾线路26</v>
          </cell>
          <cell r="B932" t="str">
            <v>10kV</v>
          </cell>
        </row>
        <row r="933">
          <cell r="A933" t="str">
            <v>东泾线路27</v>
          </cell>
          <cell r="B933" t="str">
            <v>10kV</v>
          </cell>
        </row>
        <row r="934">
          <cell r="A934" t="str">
            <v>东泾线路28</v>
          </cell>
          <cell r="B934" t="str">
            <v>10kV</v>
          </cell>
        </row>
        <row r="935">
          <cell r="A935" t="str">
            <v>东泾线路29</v>
          </cell>
          <cell r="B935" t="str">
            <v>10kV</v>
          </cell>
        </row>
        <row r="936">
          <cell r="A936" t="str">
            <v>东泾线路3</v>
          </cell>
          <cell r="B936" t="str">
            <v>10kV</v>
          </cell>
        </row>
        <row r="937">
          <cell r="A937" t="str">
            <v>东泾线路30</v>
          </cell>
          <cell r="B937" t="str">
            <v>10kV</v>
          </cell>
        </row>
        <row r="938">
          <cell r="A938" t="str">
            <v>东泾线路31</v>
          </cell>
          <cell r="B938" t="str">
            <v>10kV</v>
          </cell>
        </row>
        <row r="939">
          <cell r="A939" t="str">
            <v>东泾线路32</v>
          </cell>
          <cell r="B939" t="str">
            <v>10kV</v>
          </cell>
        </row>
        <row r="940">
          <cell r="A940" t="str">
            <v>东泾线路33</v>
          </cell>
          <cell r="B940" t="str">
            <v>10kV</v>
          </cell>
        </row>
        <row r="941">
          <cell r="A941" t="str">
            <v>东泾线路34</v>
          </cell>
          <cell r="B941" t="str">
            <v>10kV</v>
          </cell>
        </row>
        <row r="942">
          <cell r="A942" t="str">
            <v>东泾线路35</v>
          </cell>
          <cell r="B942" t="str">
            <v>10kV</v>
          </cell>
        </row>
        <row r="943">
          <cell r="A943" t="str">
            <v>东泾线路36</v>
          </cell>
          <cell r="B943" t="str">
            <v>10kV</v>
          </cell>
        </row>
        <row r="944">
          <cell r="A944" t="str">
            <v>东泾线路37</v>
          </cell>
          <cell r="B944" t="str">
            <v>10kV</v>
          </cell>
        </row>
        <row r="945">
          <cell r="A945" t="str">
            <v>东泾线路38</v>
          </cell>
          <cell r="B945" t="str">
            <v>10kV</v>
          </cell>
        </row>
        <row r="946">
          <cell r="A946" t="str">
            <v>东泾线路39</v>
          </cell>
          <cell r="B946" t="str">
            <v>10kV</v>
          </cell>
        </row>
        <row r="947">
          <cell r="A947" t="str">
            <v>东泾线路4</v>
          </cell>
          <cell r="B947" t="str">
            <v>10kV</v>
          </cell>
        </row>
        <row r="948">
          <cell r="A948" t="str">
            <v>东泾线路40</v>
          </cell>
          <cell r="B948" t="str">
            <v>10kV</v>
          </cell>
        </row>
        <row r="949">
          <cell r="A949" t="str">
            <v>东泾线路41</v>
          </cell>
          <cell r="B949" t="str">
            <v>10kV</v>
          </cell>
        </row>
        <row r="950">
          <cell r="A950" t="str">
            <v>东泾线路42</v>
          </cell>
          <cell r="B950" t="str">
            <v>10kV</v>
          </cell>
        </row>
        <row r="951">
          <cell r="A951" t="str">
            <v>东泾线路43</v>
          </cell>
          <cell r="B951" t="str">
            <v>10kV</v>
          </cell>
        </row>
        <row r="952">
          <cell r="A952" t="str">
            <v>东泾线路44</v>
          </cell>
          <cell r="B952" t="str">
            <v>10kV</v>
          </cell>
        </row>
        <row r="953">
          <cell r="A953" t="str">
            <v>东泾线路45</v>
          </cell>
          <cell r="B953" t="str">
            <v>10kV</v>
          </cell>
        </row>
        <row r="954">
          <cell r="A954" t="str">
            <v>东泾线路46</v>
          </cell>
          <cell r="B954" t="str">
            <v>10kV</v>
          </cell>
        </row>
        <row r="955">
          <cell r="A955" t="str">
            <v>东泾线路47</v>
          </cell>
          <cell r="B955" t="str">
            <v>10kV</v>
          </cell>
        </row>
        <row r="956">
          <cell r="A956" t="str">
            <v>东泾线路48</v>
          </cell>
          <cell r="B956" t="str">
            <v>10kV</v>
          </cell>
        </row>
        <row r="957">
          <cell r="A957" t="str">
            <v>东泾线路49</v>
          </cell>
          <cell r="B957" t="str">
            <v>10kV</v>
          </cell>
        </row>
        <row r="958">
          <cell r="A958" t="str">
            <v>东泾线路5</v>
          </cell>
          <cell r="B958" t="str">
            <v>10kV</v>
          </cell>
        </row>
        <row r="959">
          <cell r="A959" t="str">
            <v>东泾线路50</v>
          </cell>
          <cell r="B959" t="str">
            <v>10kV</v>
          </cell>
        </row>
        <row r="960">
          <cell r="A960" t="str">
            <v>东泾线路51</v>
          </cell>
          <cell r="B960" t="str">
            <v>10kV</v>
          </cell>
        </row>
        <row r="961">
          <cell r="A961" t="str">
            <v>东泾线路52</v>
          </cell>
          <cell r="B961" t="str">
            <v>10kV</v>
          </cell>
        </row>
        <row r="962">
          <cell r="A962" t="str">
            <v>东泾线路53</v>
          </cell>
          <cell r="B962" t="str">
            <v>10kV</v>
          </cell>
        </row>
        <row r="963">
          <cell r="A963" t="str">
            <v>东泾线路54</v>
          </cell>
          <cell r="B963" t="str">
            <v>10kV</v>
          </cell>
        </row>
        <row r="964">
          <cell r="A964" t="str">
            <v>东泾线路55</v>
          </cell>
          <cell r="B964" t="str">
            <v>10kV</v>
          </cell>
        </row>
        <row r="965">
          <cell r="A965" t="str">
            <v>东泾线路56</v>
          </cell>
          <cell r="B965" t="str">
            <v>10kV</v>
          </cell>
        </row>
        <row r="966">
          <cell r="A966" t="str">
            <v>东泾线路57</v>
          </cell>
          <cell r="B966" t="str">
            <v>10kV</v>
          </cell>
        </row>
        <row r="967">
          <cell r="A967" t="str">
            <v>东泾线路58</v>
          </cell>
          <cell r="B967" t="str">
            <v>10kV</v>
          </cell>
        </row>
        <row r="968">
          <cell r="A968" t="str">
            <v>东泾线路59</v>
          </cell>
          <cell r="B968" t="str">
            <v>10kV</v>
          </cell>
        </row>
        <row r="969">
          <cell r="A969" t="str">
            <v>东泾线路6</v>
          </cell>
          <cell r="B969" t="str">
            <v>10kV</v>
          </cell>
        </row>
        <row r="970">
          <cell r="A970" t="str">
            <v>东泾线路60</v>
          </cell>
          <cell r="B970" t="str">
            <v>10kV</v>
          </cell>
        </row>
        <row r="971">
          <cell r="A971" t="str">
            <v>东泾线路61</v>
          </cell>
          <cell r="B971" t="str">
            <v>10kV</v>
          </cell>
        </row>
        <row r="972">
          <cell r="A972" t="str">
            <v>东泾线路62</v>
          </cell>
          <cell r="B972" t="str">
            <v>10kV</v>
          </cell>
        </row>
        <row r="973">
          <cell r="A973" t="str">
            <v>东泾线路63</v>
          </cell>
          <cell r="B973" t="str">
            <v>10kV</v>
          </cell>
        </row>
        <row r="974">
          <cell r="A974" t="str">
            <v>东泾线路64</v>
          </cell>
          <cell r="B974" t="str">
            <v>10kV</v>
          </cell>
        </row>
        <row r="975">
          <cell r="A975" t="str">
            <v>东泾线路65</v>
          </cell>
          <cell r="B975" t="str">
            <v>10kV</v>
          </cell>
        </row>
        <row r="976">
          <cell r="A976" t="str">
            <v>东泾线路66</v>
          </cell>
          <cell r="B976" t="str">
            <v>10kV</v>
          </cell>
        </row>
        <row r="977">
          <cell r="A977" t="str">
            <v>东泾线路67</v>
          </cell>
          <cell r="B977" t="str">
            <v>10kV</v>
          </cell>
        </row>
        <row r="978">
          <cell r="A978" t="str">
            <v>东泾线路68</v>
          </cell>
          <cell r="B978" t="str">
            <v>10kV</v>
          </cell>
        </row>
        <row r="979">
          <cell r="A979" t="str">
            <v>东泾线路69</v>
          </cell>
          <cell r="B979" t="str">
            <v>10kV</v>
          </cell>
        </row>
        <row r="980">
          <cell r="A980" t="str">
            <v>东泾线路7</v>
          </cell>
          <cell r="B980" t="str">
            <v>10kV</v>
          </cell>
        </row>
        <row r="981">
          <cell r="A981" t="str">
            <v>东泾线路70</v>
          </cell>
          <cell r="B981" t="str">
            <v>10kV</v>
          </cell>
        </row>
        <row r="982">
          <cell r="A982" t="str">
            <v>东泾线路71</v>
          </cell>
          <cell r="B982" t="str">
            <v>10kV</v>
          </cell>
        </row>
        <row r="983">
          <cell r="A983" t="str">
            <v>东泾线路72</v>
          </cell>
          <cell r="B983" t="str">
            <v>10kV</v>
          </cell>
        </row>
        <row r="984">
          <cell r="A984" t="str">
            <v>东泾线路73</v>
          </cell>
          <cell r="B984" t="str">
            <v>10kV</v>
          </cell>
        </row>
        <row r="985">
          <cell r="A985" t="str">
            <v>东泾线路74</v>
          </cell>
          <cell r="B985" t="str">
            <v>10kV</v>
          </cell>
        </row>
        <row r="986">
          <cell r="A986" t="str">
            <v>东泾线路75</v>
          </cell>
          <cell r="B986" t="str">
            <v>10kV</v>
          </cell>
        </row>
        <row r="987">
          <cell r="A987" t="str">
            <v>东泾线路76</v>
          </cell>
          <cell r="B987" t="str">
            <v>10kV</v>
          </cell>
        </row>
        <row r="988">
          <cell r="A988" t="str">
            <v>东泾线路77</v>
          </cell>
          <cell r="B988" t="str">
            <v>10kV</v>
          </cell>
        </row>
        <row r="989">
          <cell r="A989" t="str">
            <v>东泾线路78</v>
          </cell>
          <cell r="B989" t="str">
            <v>10kV</v>
          </cell>
        </row>
        <row r="990">
          <cell r="A990" t="str">
            <v>东泾线路79</v>
          </cell>
          <cell r="B990" t="str">
            <v>10kV</v>
          </cell>
        </row>
        <row r="991">
          <cell r="A991" t="str">
            <v>东泾线路8</v>
          </cell>
          <cell r="B991" t="str">
            <v>10kV</v>
          </cell>
        </row>
        <row r="992">
          <cell r="A992" t="str">
            <v>东泾线路80</v>
          </cell>
          <cell r="B992" t="str">
            <v>10kV</v>
          </cell>
        </row>
        <row r="993">
          <cell r="A993" t="str">
            <v>东泾线路81</v>
          </cell>
          <cell r="B993" t="str">
            <v>10kV</v>
          </cell>
        </row>
        <row r="994">
          <cell r="A994" t="str">
            <v>东泾线路82</v>
          </cell>
          <cell r="B994" t="str">
            <v>10kV</v>
          </cell>
        </row>
        <row r="995">
          <cell r="A995" t="str">
            <v>东泾线路83</v>
          </cell>
          <cell r="B995" t="str">
            <v>10kV</v>
          </cell>
        </row>
        <row r="996">
          <cell r="A996" t="str">
            <v>东泾线路84</v>
          </cell>
          <cell r="B996" t="str">
            <v>10kV</v>
          </cell>
        </row>
        <row r="997">
          <cell r="A997" t="str">
            <v>东泾线路85</v>
          </cell>
          <cell r="B997" t="str">
            <v>10kV</v>
          </cell>
        </row>
        <row r="998">
          <cell r="A998" t="str">
            <v>东泾线路86</v>
          </cell>
          <cell r="B998" t="str">
            <v>10kV</v>
          </cell>
        </row>
        <row r="999">
          <cell r="A999" t="str">
            <v>东泾线路87</v>
          </cell>
          <cell r="B999" t="str">
            <v>10kV</v>
          </cell>
        </row>
        <row r="1000">
          <cell r="A1000" t="str">
            <v>东泾线路88</v>
          </cell>
          <cell r="B1000" t="str">
            <v>10kV</v>
          </cell>
        </row>
        <row r="1001">
          <cell r="A1001" t="str">
            <v>东泾线路89</v>
          </cell>
          <cell r="B1001" t="str">
            <v>10kV</v>
          </cell>
        </row>
        <row r="1002">
          <cell r="A1002" t="str">
            <v>东泾线路9</v>
          </cell>
          <cell r="B1002" t="str">
            <v>10kV</v>
          </cell>
        </row>
        <row r="1003">
          <cell r="A1003" t="str">
            <v>东泾线路90</v>
          </cell>
          <cell r="B1003" t="str">
            <v>10kV</v>
          </cell>
        </row>
        <row r="1004">
          <cell r="A1004" t="str">
            <v>东泾线路91</v>
          </cell>
          <cell r="B1004" t="str">
            <v>10kV</v>
          </cell>
        </row>
        <row r="1005">
          <cell r="A1005" t="str">
            <v>东泾线路92</v>
          </cell>
          <cell r="B1005" t="str">
            <v>10kV</v>
          </cell>
        </row>
        <row r="1006">
          <cell r="A1006" t="str">
            <v>东泾线路93</v>
          </cell>
          <cell r="B1006" t="str">
            <v>10kV</v>
          </cell>
        </row>
        <row r="1007">
          <cell r="A1007" t="str">
            <v>东泾线路94</v>
          </cell>
          <cell r="B1007" t="str">
            <v>10kV</v>
          </cell>
        </row>
        <row r="1008">
          <cell r="A1008" t="str">
            <v>东泾线路95</v>
          </cell>
          <cell r="B1008" t="str">
            <v>10kV</v>
          </cell>
        </row>
        <row r="1009">
          <cell r="A1009" t="str">
            <v>东泾线路96</v>
          </cell>
          <cell r="B1009" t="str">
            <v>10kV</v>
          </cell>
        </row>
        <row r="1010">
          <cell r="A1010" t="str">
            <v>东泾线路97</v>
          </cell>
          <cell r="B1010" t="str">
            <v>10kV</v>
          </cell>
        </row>
        <row r="1011">
          <cell r="A1011" t="str">
            <v>东泾线路98</v>
          </cell>
          <cell r="B1011" t="str">
            <v>10kV</v>
          </cell>
        </row>
        <row r="1012">
          <cell r="A1012" t="str">
            <v>东泾线路99</v>
          </cell>
          <cell r="B1012" t="str">
            <v>10kV</v>
          </cell>
        </row>
        <row r="1013">
          <cell r="A1013" t="str">
            <v>方季线路1</v>
          </cell>
          <cell r="B1013" t="str">
            <v>10kV</v>
          </cell>
        </row>
        <row r="1014">
          <cell r="A1014" t="str">
            <v>方季线路10</v>
          </cell>
          <cell r="B1014" t="str">
            <v>10kV</v>
          </cell>
        </row>
        <row r="1015">
          <cell r="A1015" t="str">
            <v>方季线路11</v>
          </cell>
          <cell r="B1015" t="str">
            <v>10kV</v>
          </cell>
        </row>
        <row r="1016">
          <cell r="A1016" t="str">
            <v>方季线路12</v>
          </cell>
          <cell r="B1016" t="str">
            <v>10kV</v>
          </cell>
        </row>
        <row r="1017">
          <cell r="A1017" t="str">
            <v>方季线路13</v>
          </cell>
          <cell r="B1017" t="str">
            <v>10kV</v>
          </cell>
        </row>
        <row r="1018">
          <cell r="A1018" t="str">
            <v>方季线路14</v>
          </cell>
          <cell r="B1018" t="str">
            <v>10kV</v>
          </cell>
        </row>
        <row r="1019">
          <cell r="A1019" t="str">
            <v>方季线路15</v>
          </cell>
          <cell r="B1019" t="str">
            <v>10kV</v>
          </cell>
        </row>
        <row r="1020">
          <cell r="A1020" t="str">
            <v>方季线路16</v>
          </cell>
          <cell r="B1020" t="str">
            <v>10kV</v>
          </cell>
        </row>
        <row r="1021">
          <cell r="A1021" t="str">
            <v>方季线路17</v>
          </cell>
          <cell r="B1021" t="str">
            <v>10kV</v>
          </cell>
        </row>
        <row r="1022">
          <cell r="A1022" t="str">
            <v>方季线路18</v>
          </cell>
          <cell r="B1022" t="str">
            <v>10kV</v>
          </cell>
        </row>
        <row r="1023">
          <cell r="A1023" t="str">
            <v>方季线路19</v>
          </cell>
          <cell r="B1023" t="str">
            <v>10kV</v>
          </cell>
        </row>
        <row r="1024">
          <cell r="A1024" t="str">
            <v>方季线路2</v>
          </cell>
          <cell r="B1024" t="str">
            <v>10kV</v>
          </cell>
        </row>
        <row r="1025">
          <cell r="A1025" t="str">
            <v>方季线路2-1</v>
          </cell>
          <cell r="B1025" t="str">
            <v>10kV</v>
          </cell>
        </row>
        <row r="1026">
          <cell r="A1026" t="str">
            <v>方季线路20</v>
          </cell>
          <cell r="B1026" t="str">
            <v>10kV</v>
          </cell>
        </row>
        <row r="1027">
          <cell r="A1027" t="str">
            <v>方季线路21</v>
          </cell>
          <cell r="B1027" t="str">
            <v>10kV</v>
          </cell>
        </row>
        <row r="1028">
          <cell r="A1028" t="str">
            <v>方季线路22</v>
          </cell>
          <cell r="B1028" t="str">
            <v>10kV</v>
          </cell>
        </row>
        <row r="1029">
          <cell r="A1029" t="str">
            <v>方季线路23</v>
          </cell>
          <cell r="B1029" t="str">
            <v>10kV</v>
          </cell>
        </row>
        <row r="1030">
          <cell r="A1030" t="str">
            <v>方季线路24</v>
          </cell>
          <cell r="B1030" t="str">
            <v>10kV</v>
          </cell>
        </row>
        <row r="1031">
          <cell r="A1031" t="str">
            <v>方季线路25</v>
          </cell>
          <cell r="B1031" t="str">
            <v>10kV</v>
          </cell>
        </row>
        <row r="1032">
          <cell r="A1032" t="str">
            <v>方季线路26</v>
          </cell>
          <cell r="B1032" t="str">
            <v>10kV</v>
          </cell>
        </row>
        <row r="1033">
          <cell r="A1033" t="str">
            <v>方季线路27</v>
          </cell>
          <cell r="B1033" t="str">
            <v>10kV</v>
          </cell>
        </row>
        <row r="1034">
          <cell r="A1034" t="str">
            <v>方季线路28</v>
          </cell>
          <cell r="B1034" t="str">
            <v>10kV</v>
          </cell>
        </row>
        <row r="1035">
          <cell r="A1035" t="str">
            <v>方季线路29</v>
          </cell>
          <cell r="B1035" t="str">
            <v>10kV</v>
          </cell>
        </row>
        <row r="1036">
          <cell r="A1036" t="str">
            <v>方季线路30</v>
          </cell>
          <cell r="B1036" t="str">
            <v>10kV</v>
          </cell>
        </row>
        <row r="1037">
          <cell r="A1037" t="str">
            <v>方季线路31</v>
          </cell>
          <cell r="B1037" t="str">
            <v>10kV</v>
          </cell>
        </row>
        <row r="1038">
          <cell r="A1038" t="str">
            <v>方季线路32</v>
          </cell>
          <cell r="B1038" t="str">
            <v>10kV</v>
          </cell>
        </row>
        <row r="1039">
          <cell r="A1039" t="str">
            <v>方季线路33</v>
          </cell>
          <cell r="B1039" t="str">
            <v>10kV</v>
          </cell>
        </row>
        <row r="1040">
          <cell r="A1040" t="str">
            <v>方季线路34</v>
          </cell>
          <cell r="B1040" t="str">
            <v>10kV</v>
          </cell>
        </row>
        <row r="1041">
          <cell r="A1041" t="str">
            <v>方季线路35</v>
          </cell>
          <cell r="B1041" t="str">
            <v>10kV</v>
          </cell>
        </row>
        <row r="1042">
          <cell r="A1042" t="str">
            <v>方季线路36</v>
          </cell>
          <cell r="B1042" t="str">
            <v>10kV</v>
          </cell>
        </row>
        <row r="1043">
          <cell r="A1043" t="str">
            <v>方季线路37</v>
          </cell>
          <cell r="B1043" t="str">
            <v>10kV</v>
          </cell>
        </row>
        <row r="1044">
          <cell r="A1044" t="str">
            <v>方季线路38</v>
          </cell>
          <cell r="B1044" t="str">
            <v>10kV</v>
          </cell>
        </row>
        <row r="1045">
          <cell r="A1045" t="str">
            <v>方季线路39</v>
          </cell>
          <cell r="B1045" t="str">
            <v>10kV</v>
          </cell>
        </row>
        <row r="1046">
          <cell r="A1046" t="str">
            <v>方季线路4</v>
          </cell>
          <cell r="B1046" t="str">
            <v>10kV</v>
          </cell>
        </row>
        <row r="1047">
          <cell r="A1047" t="str">
            <v>方季线路40</v>
          </cell>
          <cell r="B1047" t="str">
            <v>10kV</v>
          </cell>
        </row>
        <row r="1048">
          <cell r="A1048" t="str">
            <v>方季线路41</v>
          </cell>
          <cell r="B1048" t="str">
            <v>10kV</v>
          </cell>
        </row>
        <row r="1049">
          <cell r="A1049" t="str">
            <v>方季线路43</v>
          </cell>
          <cell r="B1049" t="str">
            <v>10kV</v>
          </cell>
        </row>
        <row r="1050">
          <cell r="A1050" t="str">
            <v>方季线路43-1</v>
          </cell>
          <cell r="B1050" t="str">
            <v>10kV</v>
          </cell>
        </row>
        <row r="1051">
          <cell r="A1051" t="str">
            <v>方季线路44</v>
          </cell>
          <cell r="B1051" t="str">
            <v>10kV</v>
          </cell>
        </row>
        <row r="1052">
          <cell r="A1052" t="str">
            <v>方季线路45</v>
          </cell>
          <cell r="B1052" t="str">
            <v>10kV</v>
          </cell>
        </row>
        <row r="1053">
          <cell r="A1053" t="str">
            <v>方季线路46</v>
          </cell>
          <cell r="B1053" t="str">
            <v>10kV</v>
          </cell>
        </row>
        <row r="1054">
          <cell r="A1054" t="str">
            <v>方季线路5</v>
          </cell>
          <cell r="B1054" t="str">
            <v>10kV</v>
          </cell>
        </row>
        <row r="1055">
          <cell r="A1055" t="str">
            <v>方季线路6</v>
          </cell>
          <cell r="B1055" t="str">
            <v>10kV</v>
          </cell>
        </row>
        <row r="1056">
          <cell r="A1056" t="str">
            <v>方季线路8</v>
          </cell>
          <cell r="B1056" t="str">
            <v>10kV</v>
          </cell>
        </row>
        <row r="1057">
          <cell r="A1057" t="str">
            <v>方季线路9</v>
          </cell>
          <cell r="B1057" t="str">
            <v>10kV</v>
          </cell>
        </row>
        <row r="1058">
          <cell r="A1058" t="str">
            <v>公贰线路1</v>
          </cell>
          <cell r="B1058" t="str">
            <v>10kV</v>
          </cell>
        </row>
        <row r="1059">
          <cell r="A1059" t="str">
            <v>公贰线路10</v>
          </cell>
          <cell r="B1059" t="str">
            <v>10kV</v>
          </cell>
        </row>
        <row r="1060">
          <cell r="A1060" t="str">
            <v>公贰线路2</v>
          </cell>
          <cell r="B1060" t="str">
            <v>10kV</v>
          </cell>
        </row>
        <row r="1061">
          <cell r="A1061" t="str">
            <v>公贰线路3</v>
          </cell>
          <cell r="B1061" t="str">
            <v>10kV</v>
          </cell>
        </row>
        <row r="1062">
          <cell r="A1062" t="str">
            <v>公贰线路4</v>
          </cell>
          <cell r="B1062" t="str">
            <v>10kV</v>
          </cell>
        </row>
        <row r="1063">
          <cell r="A1063" t="str">
            <v>公贰线路5</v>
          </cell>
          <cell r="B1063" t="str">
            <v>10kV</v>
          </cell>
        </row>
        <row r="1064">
          <cell r="A1064" t="str">
            <v>公贰线路6</v>
          </cell>
          <cell r="B1064" t="str">
            <v>10kV</v>
          </cell>
        </row>
        <row r="1065">
          <cell r="A1065" t="str">
            <v>公贰线路7</v>
          </cell>
          <cell r="B1065" t="str">
            <v>10kV</v>
          </cell>
        </row>
        <row r="1066">
          <cell r="A1066" t="str">
            <v>公贰线路8</v>
          </cell>
          <cell r="B1066" t="str">
            <v>10kV</v>
          </cell>
        </row>
        <row r="1067">
          <cell r="A1067" t="str">
            <v>公贰线路9</v>
          </cell>
          <cell r="B1067" t="str">
            <v>10kV</v>
          </cell>
        </row>
        <row r="1068">
          <cell r="A1068" t="str">
            <v>公陆线路1</v>
          </cell>
          <cell r="B1068" t="str">
            <v>10kV</v>
          </cell>
        </row>
        <row r="1069">
          <cell r="A1069" t="str">
            <v>公陆线路10</v>
          </cell>
          <cell r="B1069" t="str">
            <v>10kV</v>
          </cell>
        </row>
        <row r="1070">
          <cell r="A1070" t="str">
            <v>公陆线路11</v>
          </cell>
          <cell r="B1070" t="str">
            <v>10kV</v>
          </cell>
        </row>
        <row r="1071">
          <cell r="A1071" t="str">
            <v>公陆线路12</v>
          </cell>
          <cell r="B1071" t="str">
            <v>10kV</v>
          </cell>
        </row>
        <row r="1072">
          <cell r="A1072" t="str">
            <v>公陆线路13</v>
          </cell>
          <cell r="B1072" t="str">
            <v>10kV</v>
          </cell>
        </row>
        <row r="1073">
          <cell r="A1073" t="str">
            <v>公陆线路14</v>
          </cell>
          <cell r="B1073" t="str">
            <v>10kV</v>
          </cell>
        </row>
        <row r="1074">
          <cell r="A1074" t="str">
            <v>公陆线路15</v>
          </cell>
          <cell r="B1074" t="str">
            <v>10kV</v>
          </cell>
        </row>
        <row r="1075">
          <cell r="A1075" t="str">
            <v>公陆线路16</v>
          </cell>
          <cell r="B1075" t="str">
            <v>10kV</v>
          </cell>
        </row>
        <row r="1076">
          <cell r="A1076" t="str">
            <v>公陆线路17</v>
          </cell>
          <cell r="B1076" t="str">
            <v>10kV</v>
          </cell>
        </row>
        <row r="1077">
          <cell r="A1077" t="str">
            <v>公陆线路18</v>
          </cell>
          <cell r="B1077" t="str">
            <v>10kV</v>
          </cell>
        </row>
        <row r="1078">
          <cell r="A1078" t="str">
            <v>公陆线路19</v>
          </cell>
          <cell r="B1078" t="str">
            <v>10kV</v>
          </cell>
        </row>
        <row r="1079">
          <cell r="A1079" t="str">
            <v>公陆线路2</v>
          </cell>
          <cell r="B1079" t="str">
            <v>10kV</v>
          </cell>
        </row>
        <row r="1080">
          <cell r="A1080" t="str">
            <v>公陆线路20</v>
          </cell>
          <cell r="B1080" t="str">
            <v>10kV</v>
          </cell>
        </row>
        <row r="1081">
          <cell r="A1081" t="str">
            <v>公陆线路21</v>
          </cell>
          <cell r="B1081" t="str">
            <v>10kV</v>
          </cell>
        </row>
        <row r="1082">
          <cell r="A1082" t="str">
            <v>公陆线路22</v>
          </cell>
          <cell r="B1082" t="str">
            <v>10kV</v>
          </cell>
        </row>
        <row r="1083">
          <cell r="A1083" t="str">
            <v>公陆线路23</v>
          </cell>
          <cell r="B1083" t="str">
            <v>10kV</v>
          </cell>
        </row>
        <row r="1084">
          <cell r="A1084" t="str">
            <v>公陆线路24</v>
          </cell>
          <cell r="B1084" t="str">
            <v>10kV</v>
          </cell>
        </row>
        <row r="1085">
          <cell r="A1085" t="str">
            <v>公陆线路25</v>
          </cell>
          <cell r="B1085" t="str">
            <v>10kV</v>
          </cell>
        </row>
        <row r="1086">
          <cell r="A1086" t="str">
            <v>公陆线路26</v>
          </cell>
          <cell r="B1086" t="str">
            <v>10kV</v>
          </cell>
        </row>
        <row r="1087">
          <cell r="A1087" t="str">
            <v>公陆线路27</v>
          </cell>
          <cell r="B1087" t="str">
            <v>10kV</v>
          </cell>
        </row>
        <row r="1088">
          <cell r="A1088" t="str">
            <v>公陆线路28</v>
          </cell>
          <cell r="B1088" t="str">
            <v>10kV</v>
          </cell>
        </row>
        <row r="1089">
          <cell r="A1089" t="str">
            <v>公陆线路29</v>
          </cell>
          <cell r="B1089" t="str">
            <v>10kV</v>
          </cell>
        </row>
        <row r="1090">
          <cell r="A1090" t="str">
            <v>公陆线路3</v>
          </cell>
          <cell r="B1090" t="str">
            <v>10kV</v>
          </cell>
        </row>
        <row r="1091">
          <cell r="A1091" t="str">
            <v>公陆线路30</v>
          </cell>
          <cell r="B1091" t="str">
            <v>10kV</v>
          </cell>
        </row>
        <row r="1092">
          <cell r="A1092" t="str">
            <v>公陆线路31</v>
          </cell>
          <cell r="B1092" t="str">
            <v>10kV</v>
          </cell>
        </row>
        <row r="1093">
          <cell r="A1093" t="str">
            <v>公陆线路32</v>
          </cell>
          <cell r="B1093" t="str">
            <v>10kV</v>
          </cell>
        </row>
        <row r="1094">
          <cell r="A1094" t="str">
            <v>公陆线路33</v>
          </cell>
          <cell r="B1094" t="str">
            <v>10kV</v>
          </cell>
        </row>
        <row r="1095">
          <cell r="A1095" t="str">
            <v>公陆线路34</v>
          </cell>
          <cell r="B1095" t="str">
            <v>10kV</v>
          </cell>
        </row>
        <row r="1096">
          <cell r="A1096" t="str">
            <v>公陆线路35</v>
          </cell>
          <cell r="B1096" t="str">
            <v>10kV</v>
          </cell>
        </row>
        <row r="1097">
          <cell r="A1097" t="str">
            <v>公陆线路36</v>
          </cell>
          <cell r="B1097" t="str">
            <v>10kV</v>
          </cell>
        </row>
        <row r="1098">
          <cell r="A1098" t="str">
            <v>公陆线路37</v>
          </cell>
          <cell r="B1098" t="str">
            <v>10kV</v>
          </cell>
        </row>
        <row r="1099">
          <cell r="A1099" t="str">
            <v>公陆线路38</v>
          </cell>
          <cell r="B1099" t="str">
            <v>10kV</v>
          </cell>
        </row>
        <row r="1100">
          <cell r="A1100" t="str">
            <v>公陆线路39</v>
          </cell>
          <cell r="B1100" t="str">
            <v>10kV</v>
          </cell>
        </row>
        <row r="1101">
          <cell r="A1101" t="str">
            <v>公陆线路4</v>
          </cell>
          <cell r="B1101" t="str">
            <v>10kV</v>
          </cell>
        </row>
        <row r="1102">
          <cell r="A1102" t="str">
            <v>公陆线路40</v>
          </cell>
          <cell r="B1102" t="str">
            <v>10kV</v>
          </cell>
        </row>
        <row r="1103">
          <cell r="A1103" t="str">
            <v>公陆线路41</v>
          </cell>
          <cell r="B1103" t="str">
            <v>10kV</v>
          </cell>
        </row>
        <row r="1104">
          <cell r="A1104" t="str">
            <v>公陆线路42</v>
          </cell>
          <cell r="B1104" t="str">
            <v>10kV</v>
          </cell>
        </row>
        <row r="1105">
          <cell r="A1105" t="str">
            <v>公陆线路43</v>
          </cell>
          <cell r="B1105" t="str">
            <v>10kV</v>
          </cell>
        </row>
        <row r="1106">
          <cell r="A1106" t="str">
            <v>公陆线路44</v>
          </cell>
          <cell r="B1106" t="str">
            <v>10kV</v>
          </cell>
        </row>
        <row r="1107">
          <cell r="A1107" t="str">
            <v>公陆线路45</v>
          </cell>
          <cell r="B1107" t="str">
            <v>10kV</v>
          </cell>
        </row>
        <row r="1108">
          <cell r="A1108" t="str">
            <v>公陆线路46</v>
          </cell>
          <cell r="B1108" t="str">
            <v>10kV</v>
          </cell>
        </row>
        <row r="1109">
          <cell r="A1109" t="str">
            <v>公陆线路47</v>
          </cell>
          <cell r="B1109" t="str">
            <v>10kV</v>
          </cell>
        </row>
        <row r="1110">
          <cell r="A1110" t="str">
            <v>公陆线路48</v>
          </cell>
          <cell r="B1110" t="str">
            <v>10kV</v>
          </cell>
        </row>
        <row r="1111">
          <cell r="A1111" t="str">
            <v>公陆线路49</v>
          </cell>
          <cell r="B1111" t="str">
            <v>10kV</v>
          </cell>
        </row>
        <row r="1112">
          <cell r="A1112" t="str">
            <v>公陆线路5</v>
          </cell>
          <cell r="B1112" t="str">
            <v>10kV</v>
          </cell>
        </row>
        <row r="1113">
          <cell r="A1113" t="str">
            <v>公陆线路50</v>
          </cell>
          <cell r="B1113" t="str">
            <v>10kV</v>
          </cell>
        </row>
        <row r="1114">
          <cell r="A1114" t="str">
            <v>公陆线路51</v>
          </cell>
          <cell r="B1114" t="str">
            <v>10kV</v>
          </cell>
        </row>
        <row r="1115">
          <cell r="A1115" t="str">
            <v>公陆线路52</v>
          </cell>
          <cell r="B1115" t="str">
            <v>10kV</v>
          </cell>
        </row>
        <row r="1116">
          <cell r="A1116" t="str">
            <v>公陆线路53</v>
          </cell>
          <cell r="B1116" t="str">
            <v>10kV</v>
          </cell>
        </row>
        <row r="1117">
          <cell r="A1117" t="str">
            <v>公陆线路54</v>
          </cell>
          <cell r="B1117" t="str">
            <v>10kV</v>
          </cell>
        </row>
        <row r="1118">
          <cell r="A1118" t="str">
            <v>公陆线路55</v>
          </cell>
          <cell r="B1118" t="str">
            <v>10kV</v>
          </cell>
        </row>
        <row r="1119">
          <cell r="A1119" t="str">
            <v>公陆线路56</v>
          </cell>
          <cell r="B1119" t="str">
            <v>10kV</v>
          </cell>
        </row>
        <row r="1120">
          <cell r="A1120" t="str">
            <v>公陆线路57</v>
          </cell>
          <cell r="B1120" t="str">
            <v>10kV</v>
          </cell>
        </row>
        <row r="1121">
          <cell r="A1121" t="str">
            <v>公陆线路58</v>
          </cell>
          <cell r="B1121" t="str">
            <v>10kV</v>
          </cell>
        </row>
        <row r="1122">
          <cell r="A1122" t="str">
            <v>公陆线路59</v>
          </cell>
          <cell r="B1122" t="str">
            <v>10kV</v>
          </cell>
        </row>
        <row r="1123">
          <cell r="A1123" t="str">
            <v>公陆线路6</v>
          </cell>
          <cell r="B1123" t="str">
            <v>10kV</v>
          </cell>
        </row>
        <row r="1124">
          <cell r="A1124" t="str">
            <v>公陆线路60</v>
          </cell>
          <cell r="B1124" t="str">
            <v>10kV</v>
          </cell>
        </row>
        <row r="1125">
          <cell r="A1125" t="str">
            <v>公陆线路61</v>
          </cell>
          <cell r="B1125" t="str">
            <v>10kV</v>
          </cell>
        </row>
        <row r="1126">
          <cell r="A1126" t="str">
            <v>公陆线路62</v>
          </cell>
          <cell r="B1126" t="str">
            <v>10kV</v>
          </cell>
        </row>
        <row r="1127">
          <cell r="A1127" t="str">
            <v>公陆线路63</v>
          </cell>
          <cell r="B1127" t="str">
            <v>10kV</v>
          </cell>
        </row>
        <row r="1128">
          <cell r="A1128" t="str">
            <v>公陆线路64</v>
          </cell>
          <cell r="B1128" t="str">
            <v>10kV</v>
          </cell>
        </row>
        <row r="1129">
          <cell r="A1129" t="str">
            <v>公陆线路65</v>
          </cell>
          <cell r="B1129" t="str">
            <v>10kV</v>
          </cell>
        </row>
        <row r="1130">
          <cell r="A1130" t="str">
            <v>公陆线路66</v>
          </cell>
          <cell r="B1130" t="str">
            <v>10kV</v>
          </cell>
        </row>
        <row r="1131">
          <cell r="A1131" t="str">
            <v>公陆线路67</v>
          </cell>
          <cell r="B1131" t="str">
            <v>10kV</v>
          </cell>
        </row>
        <row r="1132">
          <cell r="A1132" t="str">
            <v>公陆线路68</v>
          </cell>
          <cell r="B1132" t="str">
            <v>10kV</v>
          </cell>
        </row>
        <row r="1133">
          <cell r="A1133" t="str">
            <v>公陆线路69</v>
          </cell>
          <cell r="B1133" t="str">
            <v>10kV</v>
          </cell>
        </row>
        <row r="1134">
          <cell r="A1134" t="str">
            <v>公陆线路7</v>
          </cell>
          <cell r="B1134" t="str">
            <v>10kV</v>
          </cell>
        </row>
        <row r="1135">
          <cell r="A1135" t="str">
            <v>公陆线路70</v>
          </cell>
          <cell r="B1135" t="str">
            <v>10kV</v>
          </cell>
        </row>
        <row r="1136">
          <cell r="A1136" t="str">
            <v>公陆线路71</v>
          </cell>
          <cell r="B1136" t="str">
            <v>10kV</v>
          </cell>
        </row>
        <row r="1137">
          <cell r="A1137" t="str">
            <v>公陆线路72</v>
          </cell>
          <cell r="B1137" t="str">
            <v>10kV</v>
          </cell>
        </row>
        <row r="1138">
          <cell r="A1138" t="str">
            <v>公陆线路73</v>
          </cell>
          <cell r="B1138" t="str">
            <v>10kV</v>
          </cell>
        </row>
        <row r="1139">
          <cell r="A1139" t="str">
            <v>公陆线路74</v>
          </cell>
          <cell r="B1139" t="str">
            <v>10kV</v>
          </cell>
        </row>
        <row r="1140">
          <cell r="A1140" t="str">
            <v>公陆线路75</v>
          </cell>
          <cell r="B1140" t="str">
            <v>10kV</v>
          </cell>
        </row>
        <row r="1141">
          <cell r="A1141" t="str">
            <v>公陆线路76</v>
          </cell>
          <cell r="B1141" t="str">
            <v>10kV</v>
          </cell>
        </row>
        <row r="1142">
          <cell r="A1142" t="str">
            <v>公陆线路78</v>
          </cell>
          <cell r="B1142" t="str">
            <v>10kV</v>
          </cell>
        </row>
        <row r="1143">
          <cell r="A1143" t="str">
            <v>公陆线路79</v>
          </cell>
          <cell r="B1143" t="str">
            <v>10kV</v>
          </cell>
        </row>
        <row r="1144">
          <cell r="A1144" t="str">
            <v>公陆线路8</v>
          </cell>
          <cell r="B1144" t="str">
            <v>10kV</v>
          </cell>
        </row>
        <row r="1145">
          <cell r="A1145" t="str">
            <v>公陆线路9</v>
          </cell>
          <cell r="B1145" t="str">
            <v>10kV</v>
          </cell>
        </row>
        <row r="1146">
          <cell r="A1146" t="str">
            <v>公柒线路1</v>
          </cell>
          <cell r="B1146" t="str">
            <v>10kV</v>
          </cell>
        </row>
        <row r="1147">
          <cell r="A1147" t="str">
            <v>公柒线路2</v>
          </cell>
          <cell r="B1147" t="str">
            <v>10kV</v>
          </cell>
        </row>
        <row r="1148">
          <cell r="A1148" t="str">
            <v>公柒线路3</v>
          </cell>
          <cell r="B1148" t="str">
            <v>10kV</v>
          </cell>
        </row>
        <row r="1149">
          <cell r="A1149" t="str">
            <v>公柒线路4</v>
          </cell>
          <cell r="B1149" t="str">
            <v>10kV</v>
          </cell>
        </row>
        <row r="1150">
          <cell r="A1150" t="str">
            <v>公柒线路5</v>
          </cell>
          <cell r="B1150" t="str">
            <v>10kV</v>
          </cell>
        </row>
        <row r="1151">
          <cell r="A1151" t="str">
            <v>公桥线路1</v>
          </cell>
          <cell r="B1151" t="str">
            <v>10kV</v>
          </cell>
        </row>
        <row r="1152">
          <cell r="A1152" t="str">
            <v>公桥线路10</v>
          </cell>
          <cell r="B1152" t="str">
            <v>10kV</v>
          </cell>
        </row>
        <row r="1153">
          <cell r="A1153" t="str">
            <v>公桥线路11</v>
          </cell>
          <cell r="B1153" t="str">
            <v>10kV</v>
          </cell>
        </row>
        <row r="1154">
          <cell r="A1154" t="str">
            <v>公桥线路12</v>
          </cell>
          <cell r="B1154" t="str">
            <v>10kV</v>
          </cell>
        </row>
        <row r="1155">
          <cell r="A1155" t="str">
            <v>公桥线路13</v>
          </cell>
          <cell r="B1155" t="str">
            <v>10kV</v>
          </cell>
        </row>
        <row r="1156">
          <cell r="A1156" t="str">
            <v>公桥线路14</v>
          </cell>
          <cell r="B1156" t="str">
            <v>10kV</v>
          </cell>
        </row>
        <row r="1157">
          <cell r="A1157" t="str">
            <v>公桥线路15</v>
          </cell>
          <cell r="B1157" t="str">
            <v>10kV</v>
          </cell>
        </row>
        <row r="1158">
          <cell r="A1158" t="str">
            <v>公桥线路16</v>
          </cell>
          <cell r="B1158" t="str">
            <v>10kV</v>
          </cell>
        </row>
        <row r="1159">
          <cell r="A1159" t="str">
            <v>公桥线路17</v>
          </cell>
          <cell r="B1159" t="str">
            <v>10kV</v>
          </cell>
        </row>
        <row r="1160">
          <cell r="A1160" t="str">
            <v>公桥线路18</v>
          </cell>
          <cell r="B1160" t="str">
            <v>10kV</v>
          </cell>
        </row>
        <row r="1161">
          <cell r="A1161" t="str">
            <v>公桥线路19</v>
          </cell>
          <cell r="B1161" t="str">
            <v>10kV</v>
          </cell>
        </row>
        <row r="1162">
          <cell r="A1162" t="str">
            <v>公桥线路2</v>
          </cell>
          <cell r="B1162" t="str">
            <v>10kV</v>
          </cell>
        </row>
        <row r="1163">
          <cell r="A1163" t="str">
            <v>公桥线路20</v>
          </cell>
          <cell r="B1163" t="str">
            <v>10kV</v>
          </cell>
        </row>
        <row r="1164">
          <cell r="A1164" t="str">
            <v>公桥线路21</v>
          </cell>
          <cell r="B1164" t="str">
            <v>10kV</v>
          </cell>
        </row>
        <row r="1165">
          <cell r="A1165" t="str">
            <v>公桥线路22</v>
          </cell>
          <cell r="B1165" t="str">
            <v>10kV</v>
          </cell>
        </row>
        <row r="1166">
          <cell r="A1166" t="str">
            <v>公桥线路23</v>
          </cell>
          <cell r="B1166" t="str">
            <v>10kV</v>
          </cell>
        </row>
        <row r="1167">
          <cell r="A1167" t="str">
            <v>公桥线路24</v>
          </cell>
          <cell r="B1167" t="str">
            <v>10kV</v>
          </cell>
        </row>
        <row r="1168">
          <cell r="A1168" t="str">
            <v>公桥线路25</v>
          </cell>
          <cell r="B1168" t="str">
            <v>10kV</v>
          </cell>
        </row>
        <row r="1169">
          <cell r="A1169" t="str">
            <v>公桥线路26</v>
          </cell>
          <cell r="B1169" t="str">
            <v>10kV</v>
          </cell>
        </row>
        <row r="1170">
          <cell r="A1170" t="str">
            <v>公桥线路27</v>
          </cell>
          <cell r="B1170" t="str">
            <v>10kV</v>
          </cell>
        </row>
        <row r="1171">
          <cell r="A1171" t="str">
            <v>公桥线路28</v>
          </cell>
          <cell r="B1171" t="str">
            <v>10kV</v>
          </cell>
        </row>
        <row r="1172">
          <cell r="A1172" t="str">
            <v>公桥线路29</v>
          </cell>
          <cell r="B1172" t="str">
            <v>10kV</v>
          </cell>
        </row>
        <row r="1173">
          <cell r="A1173" t="str">
            <v>公桥线路3</v>
          </cell>
          <cell r="B1173" t="str">
            <v>10kV</v>
          </cell>
        </row>
        <row r="1174">
          <cell r="A1174" t="str">
            <v>公桥线路30</v>
          </cell>
          <cell r="B1174" t="str">
            <v>10kV</v>
          </cell>
        </row>
        <row r="1175">
          <cell r="A1175" t="str">
            <v>公桥线路31</v>
          </cell>
          <cell r="B1175" t="str">
            <v>10kV</v>
          </cell>
        </row>
        <row r="1176">
          <cell r="A1176" t="str">
            <v>公桥线路32</v>
          </cell>
          <cell r="B1176" t="str">
            <v>10kV</v>
          </cell>
        </row>
        <row r="1177">
          <cell r="A1177" t="str">
            <v>公桥线路33</v>
          </cell>
          <cell r="B1177" t="str">
            <v>10kV</v>
          </cell>
        </row>
        <row r="1178">
          <cell r="A1178" t="str">
            <v>公桥线路34</v>
          </cell>
          <cell r="B1178" t="str">
            <v>10kV</v>
          </cell>
        </row>
        <row r="1179">
          <cell r="A1179" t="str">
            <v>公桥线路35</v>
          </cell>
          <cell r="B1179" t="str">
            <v>10kV</v>
          </cell>
        </row>
        <row r="1180">
          <cell r="A1180" t="str">
            <v>公桥线路36</v>
          </cell>
          <cell r="B1180" t="str">
            <v>10kV</v>
          </cell>
        </row>
        <row r="1181">
          <cell r="A1181" t="str">
            <v>公桥线路37</v>
          </cell>
          <cell r="B1181" t="str">
            <v>10kV</v>
          </cell>
        </row>
        <row r="1182">
          <cell r="A1182" t="str">
            <v>公桥线路38</v>
          </cell>
          <cell r="B1182" t="str">
            <v>10kV</v>
          </cell>
        </row>
        <row r="1183">
          <cell r="A1183" t="str">
            <v>公桥线路39</v>
          </cell>
          <cell r="B1183" t="str">
            <v>10kV</v>
          </cell>
        </row>
        <row r="1184">
          <cell r="A1184" t="str">
            <v>公桥线路4</v>
          </cell>
          <cell r="B1184" t="str">
            <v>10kV</v>
          </cell>
        </row>
        <row r="1185">
          <cell r="A1185" t="str">
            <v>公桥线路40</v>
          </cell>
          <cell r="B1185" t="str">
            <v>10kV</v>
          </cell>
        </row>
        <row r="1186">
          <cell r="A1186" t="str">
            <v>公桥线路42</v>
          </cell>
          <cell r="B1186" t="str">
            <v>10kV</v>
          </cell>
        </row>
        <row r="1187">
          <cell r="A1187" t="str">
            <v>公桥线路43</v>
          </cell>
          <cell r="B1187" t="str">
            <v>10kV</v>
          </cell>
        </row>
        <row r="1188">
          <cell r="A1188" t="str">
            <v>公桥线路44</v>
          </cell>
          <cell r="B1188" t="str">
            <v>10kV</v>
          </cell>
        </row>
        <row r="1189">
          <cell r="A1189" t="str">
            <v>公桥线路45</v>
          </cell>
          <cell r="B1189" t="str">
            <v>10kV</v>
          </cell>
        </row>
        <row r="1190">
          <cell r="A1190" t="str">
            <v>公桥线路46</v>
          </cell>
          <cell r="B1190" t="str">
            <v>10kV</v>
          </cell>
        </row>
        <row r="1191">
          <cell r="A1191" t="str">
            <v>公桥线路47</v>
          </cell>
          <cell r="B1191" t="str">
            <v>10kV</v>
          </cell>
        </row>
        <row r="1192">
          <cell r="A1192" t="str">
            <v>公桥线路48</v>
          </cell>
          <cell r="B1192" t="str">
            <v>10kV</v>
          </cell>
        </row>
        <row r="1193">
          <cell r="A1193" t="str">
            <v>公桥线路49</v>
          </cell>
          <cell r="B1193" t="str">
            <v>10kV</v>
          </cell>
        </row>
        <row r="1194">
          <cell r="A1194" t="str">
            <v>公桥线路5</v>
          </cell>
          <cell r="B1194" t="str">
            <v>10kV</v>
          </cell>
        </row>
        <row r="1195">
          <cell r="A1195" t="str">
            <v>公桥线路50</v>
          </cell>
          <cell r="B1195" t="str">
            <v>10kV</v>
          </cell>
        </row>
        <row r="1196">
          <cell r="A1196" t="str">
            <v>公桥线路51</v>
          </cell>
          <cell r="B1196" t="str">
            <v>10kV</v>
          </cell>
        </row>
        <row r="1197">
          <cell r="A1197" t="str">
            <v>公桥线路52</v>
          </cell>
          <cell r="B1197" t="str">
            <v>10kV</v>
          </cell>
        </row>
        <row r="1198">
          <cell r="A1198" t="str">
            <v>公桥线路53</v>
          </cell>
          <cell r="B1198" t="str">
            <v>10kV</v>
          </cell>
        </row>
        <row r="1199">
          <cell r="A1199" t="str">
            <v>公桥线路54</v>
          </cell>
          <cell r="B1199" t="str">
            <v>10kV</v>
          </cell>
        </row>
        <row r="1200">
          <cell r="A1200" t="str">
            <v>公桥线路55</v>
          </cell>
          <cell r="B1200" t="str">
            <v>10kV</v>
          </cell>
        </row>
        <row r="1201">
          <cell r="A1201" t="str">
            <v>公桥线路56</v>
          </cell>
          <cell r="B1201" t="str">
            <v>10kV</v>
          </cell>
        </row>
        <row r="1202">
          <cell r="A1202" t="str">
            <v>公桥线路57</v>
          </cell>
          <cell r="B1202" t="str">
            <v>10kV</v>
          </cell>
        </row>
        <row r="1203">
          <cell r="A1203" t="str">
            <v>公桥线路57-1</v>
          </cell>
          <cell r="B1203" t="str">
            <v>10kV</v>
          </cell>
        </row>
        <row r="1204">
          <cell r="A1204" t="str">
            <v>公桥线路58</v>
          </cell>
          <cell r="B1204" t="str">
            <v>10kV</v>
          </cell>
        </row>
        <row r="1205">
          <cell r="A1205" t="str">
            <v>公桥线路58-1</v>
          </cell>
          <cell r="B1205" t="str">
            <v>10kV</v>
          </cell>
        </row>
        <row r="1206">
          <cell r="A1206" t="str">
            <v>公桥线路59</v>
          </cell>
          <cell r="B1206" t="str">
            <v>10kV</v>
          </cell>
        </row>
        <row r="1207">
          <cell r="A1207" t="str">
            <v>公桥线路6</v>
          </cell>
          <cell r="B1207" t="str">
            <v>10kV</v>
          </cell>
        </row>
        <row r="1208">
          <cell r="A1208" t="str">
            <v>公桥线路60</v>
          </cell>
          <cell r="B1208" t="str">
            <v>10kV</v>
          </cell>
        </row>
        <row r="1209">
          <cell r="A1209" t="str">
            <v>公桥线路61</v>
          </cell>
          <cell r="B1209" t="str">
            <v>10kV</v>
          </cell>
        </row>
        <row r="1210">
          <cell r="A1210" t="str">
            <v>公桥线路62</v>
          </cell>
          <cell r="B1210" t="str">
            <v>10kV</v>
          </cell>
        </row>
        <row r="1211">
          <cell r="A1211" t="str">
            <v>公桥线路63</v>
          </cell>
          <cell r="B1211" t="str">
            <v>10kV</v>
          </cell>
        </row>
        <row r="1212">
          <cell r="A1212" t="str">
            <v>公桥线路64</v>
          </cell>
          <cell r="B1212" t="str">
            <v>10kV</v>
          </cell>
        </row>
        <row r="1213">
          <cell r="A1213" t="str">
            <v>公桥线路65</v>
          </cell>
          <cell r="B1213" t="str">
            <v>10kV</v>
          </cell>
        </row>
        <row r="1214">
          <cell r="A1214" t="str">
            <v>公桥线路66</v>
          </cell>
          <cell r="B1214" t="str">
            <v>10kV</v>
          </cell>
        </row>
        <row r="1215">
          <cell r="A1215" t="str">
            <v>公桥线路67</v>
          </cell>
          <cell r="B1215" t="str">
            <v>10kV</v>
          </cell>
        </row>
        <row r="1216">
          <cell r="A1216" t="str">
            <v>公桥线路68</v>
          </cell>
          <cell r="B1216" t="str">
            <v>10kV</v>
          </cell>
        </row>
        <row r="1217">
          <cell r="A1217" t="str">
            <v>公桥线路69</v>
          </cell>
          <cell r="B1217" t="str">
            <v>10kV</v>
          </cell>
        </row>
        <row r="1218">
          <cell r="A1218" t="str">
            <v>公桥线路7</v>
          </cell>
          <cell r="B1218" t="str">
            <v>10kV</v>
          </cell>
        </row>
        <row r="1219">
          <cell r="A1219" t="str">
            <v>公桥线路70</v>
          </cell>
          <cell r="B1219" t="str">
            <v>10kV</v>
          </cell>
        </row>
        <row r="1220">
          <cell r="A1220" t="str">
            <v>公桥线路71</v>
          </cell>
          <cell r="B1220" t="str">
            <v>10kV</v>
          </cell>
        </row>
        <row r="1221">
          <cell r="A1221" t="str">
            <v>公桥线路72</v>
          </cell>
          <cell r="B1221" t="str">
            <v>10kV</v>
          </cell>
        </row>
        <row r="1222">
          <cell r="A1222" t="str">
            <v>公桥线路73</v>
          </cell>
          <cell r="B1222" t="str">
            <v>10kV</v>
          </cell>
        </row>
        <row r="1223">
          <cell r="A1223" t="str">
            <v>公桥线路74</v>
          </cell>
          <cell r="B1223" t="str">
            <v>10kV</v>
          </cell>
        </row>
        <row r="1224">
          <cell r="A1224" t="str">
            <v>公桥线路75</v>
          </cell>
          <cell r="B1224" t="str">
            <v>10kV</v>
          </cell>
        </row>
        <row r="1225">
          <cell r="A1225" t="str">
            <v>公桥线路76</v>
          </cell>
          <cell r="B1225" t="str">
            <v>10kV</v>
          </cell>
        </row>
        <row r="1226">
          <cell r="A1226" t="str">
            <v>公桥线路78</v>
          </cell>
          <cell r="B1226" t="str">
            <v>10kV</v>
          </cell>
        </row>
        <row r="1227">
          <cell r="A1227" t="str">
            <v>公桥线路79</v>
          </cell>
          <cell r="B1227" t="str">
            <v>10kV</v>
          </cell>
        </row>
        <row r="1228">
          <cell r="A1228" t="str">
            <v>公桥线路8</v>
          </cell>
          <cell r="B1228" t="str">
            <v>10kV</v>
          </cell>
        </row>
        <row r="1229">
          <cell r="A1229" t="str">
            <v>公桥线路80</v>
          </cell>
          <cell r="B1229" t="str">
            <v>10kV</v>
          </cell>
        </row>
        <row r="1230">
          <cell r="A1230" t="str">
            <v>公桥线路81</v>
          </cell>
          <cell r="B1230" t="str">
            <v>10kV</v>
          </cell>
        </row>
        <row r="1231">
          <cell r="A1231" t="str">
            <v>公桥线路9</v>
          </cell>
          <cell r="B1231" t="str">
            <v>10kV</v>
          </cell>
        </row>
        <row r="1232">
          <cell r="A1232" t="str">
            <v>公叁线路1</v>
          </cell>
          <cell r="B1232" t="str">
            <v>10kV</v>
          </cell>
        </row>
        <row r="1233">
          <cell r="A1233" t="str">
            <v>公叁线路1-1</v>
          </cell>
          <cell r="B1233" t="str">
            <v>10kV</v>
          </cell>
        </row>
        <row r="1234">
          <cell r="A1234" t="str">
            <v>公叁线路10</v>
          </cell>
          <cell r="B1234" t="str">
            <v>10kV</v>
          </cell>
        </row>
        <row r="1235">
          <cell r="A1235" t="str">
            <v>公叁线路11</v>
          </cell>
          <cell r="B1235" t="str">
            <v>10kV</v>
          </cell>
        </row>
        <row r="1236">
          <cell r="A1236" t="str">
            <v>公叁线路12</v>
          </cell>
          <cell r="B1236" t="str">
            <v>10kV</v>
          </cell>
        </row>
        <row r="1237">
          <cell r="A1237" t="str">
            <v>公叁线路13</v>
          </cell>
          <cell r="B1237" t="str">
            <v>10kV</v>
          </cell>
        </row>
        <row r="1238">
          <cell r="A1238" t="str">
            <v>公叁线路14</v>
          </cell>
          <cell r="B1238" t="str">
            <v>10kV</v>
          </cell>
        </row>
        <row r="1239">
          <cell r="A1239" t="str">
            <v>公叁线路15</v>
          </cell>
          <cell r="B1239" t="str">
            <v>10kV</v>
          </cell>
        </row>
        <row r="1240">
          <cell r="A1240" t="str">
            <v>公叁线路16</v>
          </cell>
          <cell r="B1240" t="str">
            <v>10kV</v>
          </cell>
        </row>
        <row r="1241">
          <cell r="A1241" t="str">
            <v>公叁线路17</v>
          </cell>
          <cell r="B1241" t="str">
            <v>10kV</v>
          </cell>
        </row>
        <row r="1242">
          <cell r="A1242" t="str">
            <v>公叁线路18</v>
          </cell>
          <cell r="B1242" t="str">
            <v>10kV</v>
          </cell>
        </row>
        <row r="1243">
          <cell r="A1243" t="str">
            <v>公叁线路2</v>
          </cell>
          <cell r="B1243" t="str">
            <v>10kV</v>
          </cell>
        </row>
        <row r="1244">
          <cell r="A1244" t="str">
            <v>公叁线路20</v>
          </cell>
          <cell r="B1244" t="str">
            <v>10kV</v>
          </cell>
        </row>
        <row r="1245">
          <cell r="A1245" t="str">
            <v>公叁线路21</v>
          </cell>
          <cell r="B1245" t="str">
            <v>10kV</v>
          </cell>
        </row>
        <row r="1246">
          <cell r="A1246" t="str">
            <v>公叁线路22</v>
          </cell>
          <cell r="B1246" t="str">
            <v>10kV</v>
          </cell>
        </row>
        <row r="1247">
          <cell r="A1247" t="str">
            <v>公叁线路23</v>
          </cell>
          <cell r="B1247" t="str">
            <v>10kV</v>
          </cell>
        </row>
        <row r="1248">
          <cell r="A1248" t="str">
            <v>公叁线路24</v>
          </cell>
          <cell r="B1248" t="str">
            <v>10kV</v>
          </cell>
        </row>
        <row r="1249">
          <cell r="A1249" t="str">
            <v>公叁线路25</v>
          </cell>
          <cell r="B1249" t="str">
            <v>10kV</v>
          </cell>
        </row>
        <row r="1250">
          <cell r="A1250" t="str">
            <v>公叁线路26</v>
          </cell>
          <cell r="B1250" t="str">
            <v>10kV</v>
          </cell>
        </row>
        <row r="1251">
          <cell r="A1251" t="str">
            <v>公叁线路27</v>
          </cell>
          <cell r="B1251" t="str">
            <v>10kV</v>
          </cell>
        </row>
        <row r="1252">
          <cell r="A1252" t="str">
            <v>公叁线路29</v>
          </cell>
          <cell r="B1252" t="str">
            <v>10kV</v>
          </cell>
        </row>
        <row r="1253">
          <cell r="A1253" t="str">
            <v>公叁线路29-1</v>
          </cell>
          <cell r="B1253" t="str">
            <v>10kV</v>
          </cell>
        </row>
        <row r="1254">
          <cell r="A1254" t="str">
            <v>公叁线路29-2</v>
          </cell>
          <cell r="B1254" t="str">
            <v>10kV</v>
          </cell>
        </row>
        <row r="1255">
          <cell r="A1255" t="str">
            <v>公叁线路3</v>
          </cell>
          <cell r="B1255" t="str">
            <v>10kV</v>
          </cell>
        </row>
        <row r="1256">
          <cell r="A1256" t="str">
            <v>公叁线路31</v>
          </cell>
          <cell r="B1256" t="str">
            <v>10kV</v>
          </cell>
        </row>
        <row r="1257">
          <cell r="A1257" t="str">
            <v>公叁线路32</v>
          </cell>
          <cell r="B1257" t="str">
            <v>10kV</v>
          </cell>
        </row>
        <row r="1258">
          <cell r="A1258" t="str">
            <v>公叁线路33</v>
          </cell>
          <cell r="B1258" t="str">
            <v>10kV</v>
          </cell>
        </row>
        <row r="1259">
          <cell r="A1259" t="str">
            <v>公叁线路34</v>
          </cell>
          <cell r="B1259" t="str">
            <v>10kV</v>
          </cell>
        </row>
        <row r="1260">
          <cell r="A1260" t="str">
            <v>公叁线路35</v>
          </cell>
          <cell r="B1260" t="str">
            <v>10kV</v>
          </cell>
        </row>
        <row r="1261">
          <cell r="A1261" t="str">
            <v>公叁线路36</v>
          </cell>
          <cell r="B1261" t="str">
            <v>10kV</v>
          </cell>
        </row>
        <row r="1262">
          <cell r="A1262" t="str">
            <v>公叁线路37</v>
          </cell>
          <cell r="B1262" t="str">
            <v>10kV</v>
          </cell>
        </row>
        <row r="1263">
          <cell r="A1263" t="str">
            <v>公叁线路38</v>
          </cell>
          <cell r="B1263" t="str">
            <v>10kV</v>
          </cell>
        </row>
        <row r="1264">
          <cell r="A1264" t="str">
            <v>公叁线路39</v>
          </cell>
          <cell r="B1264" t="str">
            <v>10kV</v>
          </cell>
        </row>
        <row r="1265">
          <cell r="A1265" t="str">
            <v>公叁线路40</v>
          </cell>
          <cell r="B1265" t="str">
            <v>10kV</v>
          </cell>
        </row>
        <row r="1266">
          <cell r="A1266" t="str">
            <v>公叁线路41</v>
          </cell>
          <cell r="B1266" t="str">
            <v>10kV</v>
          </cell>
        </row>
        <row r="1267">
          <cell r="A1267" t="str">
            <v>公叁线路42</v>
          </cell>
          <cell r="B1267" t="str">
            <v>10kV</v>
          </cell>
        </row>
        <row r="1268">
          <cell r="A1268" t="str">
            <v>公叁线路43</v>
          </cell>
          <cell r="B1268" t="str">
            <v>10kV</v>
          </cell>
        </row>
        <row r="1269">
          <cell r="A1269" t="str">
            <v>公叁线路44</v>
          </cell>
          <cell r="B1269" t="str">
            <v>10kV</v>
          </cell>
        </row>
        <row r="1270">
          <cell r="A1270" t="str">
            <v>公叁线路45</v>
          </cell>
          <cell r="B1270" t="str">
            <v>10kV</v>
          </cell>
        </row>
        <row r="1271">
          <cell r="A1271" t="str">
            <v>公叁线路46</v>
          </cell>
          <cell r="B1271" t="str">
            <v>10kV</v>
          </cell>
        </row>
        <row r="1272">
          <cell r="A1272" t="str">
            <v>公叁线路46-1</v>
          </cell>
          <cell r="B1272" t="str">
            <v>10kV</v>
          </cell>
        </row>
        <row r="1273">
          <cell r="A1273" t="str">
            <v>公叁线路46-2</v>
          </cell>
          <cell r="B1273" t="str">
            <v>10kV</v>
          </cell>
        </row>
        <row r="1274">
          <cell r="A1274" t="str">
            <v>公叁线路46-3</v>
          </cell>
          <cell r="B1274" t="str">
            <v>10kV</v>
          </cell>
        </row>
        <row r="1275">
          <cell r="A1275" t="str">
            <v>公叁线路46-5</v>
          </cell>
          <cell r="B1275" t="str">
            <v>10kV</v>
          </cell>
        </row>
        <row r="1276">
          <cell r="A1276" t="str">
            <v>公叁线路47</v>
          </cell>
          <cell r="B1276" t="str">
            <v>10kV</v>
          </cell>
        </row>
        <row r="1277">
          <cell r="A1277" t="str">
            <v>公叁线路48</v>
          </cell>
          <cell r="B1277" t="str">
            <v>10kV</v>
          </cell>
        </row>
        <row r="1278">
          <cell r="A1278" t="str">
            <v>公叁线路49</v>
          </cell>
          <cell r="B1278" t="str">
            <v>10kV</v>
          </cell>
        </row>
        <row r="1279">
          <cell r="A1279" t="str">
            <v>公叁线路50</v>
          </cell>
          <cell r="B1279" t="str">
            <v>10kV</v>
          </cell>
        </row>
        <row r="1280">
          <cell r="A1280" t="str">
            <v>公叁线路51</v>
          </cell>
          <cell r="B1280" t="str">
            <v>10kV</v>
          </cell>
        </row>
        <row r="1281">
          <cell r="A1281" t="str">
            <v>公叁线路52</v>
          </cell>
          <cell r="B1281" t="str">
            <v>10kV</v>
          </cell>
        </row>
        <row r="1282">
          <cell r="A1282" t="str">
            <v>公叁线路54</v>
          </cell>
          <cell r="B1282" t="str">
            <v>10kV</v>
          </cell>
        </row>
        <row r="1283">
          <cell r="A1283" t="str">
            <v>公叁线路57</v>
          </cell>
          <cell r="B1283" t="str">
            <v>10kV</v>
          </cell>
        </row>
        <row r="1284">
          <cell r="A1284" t="str">
            <v>公叁线路58</v>
          </cell>
          <cell r="B1284" t="str">
            <v>10kV</v>
          </cell>
        </row>
        <row r="1285">
          <cell r="A1285" t="str">
            <v>公叁线路59</v>
          </cell>
          <cell r="B1285" t="str">
            <v>10kV</v>
          </cell>
        </row>
        <row r="1286">
          <cell r="A1286" t="str">
            <v>公叁线路6</v>
          </cell>
          <cell r="B1286" t="str">
            <v>10kV</v>
          </cell>
        </row>
        <row r="1287">
          <cell r="A1287" t="str">
            <v>公叁线路60</v>
          </cell>
          <cell r="B1287" t="str">
            <v>10kV</v>
          </cell>
        </row>
        <row r="1288">
          <cell r="A1288" t="str">
            <v>公叁线路61</v>
          </cell>
          <cell r="B1288" t="str">
            <v>10kV</v>
          </cell>
        </row>
        <row r="1289">
          <cell r="A1289" t="str">
            <v>公叁线路62</v>
          </cell>
          <cell r="B1289" t="str">
            <v>10kV</v>
          </cell>
        </row>
        <row r="1290">
          <cell r="A1290" t="str">
            <v>公叁线路63</v>
          </cell>
          <cell r="B1290" t="str">
            <v>10kV</v>
          </cell>
        </row>
        <row r="1291">
          <cell r="A1291" t="str">
            <v>公叁线路64</v>
          </cell>
          <cell r="B1291" t="str">
            <v>10kV</v>
          </cell>
        </row>
        <row r="1292">
          <cell r="A1292" t="str">
            <v>公叁线路64-1</v>
          </cell>
          <cell r="B1292" t="str">
            <v>10kV</v>
          </cell>
        </row>
        <row r="1293">
          <cell r="A1293" t="str">
            <v>公叁线路65</v>
          </cell>
          <cell r="B1293" t="str">
            <v>10kV</v>
          </cell>
        </row>
        <row r="1294">
          <cell r="A1294" t="str">
            <v>公叁线路66</v>
          </cell>
          <cell r="B1294" t="str">
            <v>10kV</v>
          </cell>
        </row>
        <row r="1295">
          <cell r="A1295" t="str">
            <v>公叁线路67</v>
          </cell>
          <cell r="B1295" t="str">
            <v>10kV</v>
          </cell>
        </row>
        <row r="1296">
          <cell r="A1296" t="str">
            <v>公叁线路68</v>
          </cell>
          <cell r="B1296" t="str">
            <v>10kV</v>
          </cell>
        </row>
        <row r="1297">
          <cell r="A1297" t="str">
            <v>公叁线路69</v>
          </cell>
          <cell r="B1297" t="str">
            <v>10kV</v>
          </cell>
        </row>
        <row r="1298">
          <cell r="A1298" t="str">
            <v>公叁线路7</v>
          </cell>
          <cell r="B1298" t="str">
            <v>10kV</v>
          </cell>
        </row>
        <row r="1299">
          <cell r="A1299" t="str">
            <v>公叁线路70</v>
          </cell>
          <cell r="B1299" t="str">
            <v>10kV</v>
          </cell>
        </row>
        <row r="1300">
          <cell r="A1300" t="str">
            <v>公叁线路71</v>
          </cell>
          <cell r="B1300" t="str">
            <v>10kV</v>
          </cell>
        </row>
        <row r="1301">
          <cell r="A1301" t="str">
            <v>公叁线路72</v>
          </cell>
          <cell r="B1301" t="str">
            <v>10kV</v>
          </cell>
        </row>
        <row r="1302">
          <cell r="A1302" t="str">
            <v>公叁线路73</v>
          </cell>
          <cell r="B1302" t="str">
            <v>10kV</v>
          </cell>
        </row>
        <row r="1303">
          <cell r="A1303" t="str">
            <v>公叁线路74</v>
          </cell>
          <cell r="B1303" t="str">
            <v>10kV</v>
          </cell>
        </row>
        <row r="1304">
          <cell r="A1304" t="str">
            <v>公叁线路75</v>
          </cell>
          <cell r="B1304" t="str">
            <v>10kV</v>
          </cell>
        </row>
        <row r="1305">
          <cell r="A1305" t="str">
            <v>公叁线路76</v>
          </cell>
          <cell r="B1305" t="str">
            <v>10kV</v>
          </cell>
        </row>
        <row r="1306">
          <cell r="A1306" t="str">
            <v>公叁线路77</v>
          </cell>
          <cell r="B1306" t="str">
            <v>10kV</v>
          </cell>
        </row>
        <row r="1307">
          <cell r="A1307" t="str">
            <v>公叁线路78</v>
          </cell>
          <cell r="B1307" t="str">
            <v>10kV</v>
          </cell>
        </row>
        <row r="1308">
          <cell r="A1308" t="str">
            <v>公叁线路79</v>
          </cell>
          <cell r="B1308" t="str">
            <v>10kV</v>
          </cell>
        </row>
        <row r="1309">
          <cell r="A1309" t="str">
            <v>公叁线路8</v>
          </cell>
          <cell r="B1309" t="str">
            <v>10kV</v>
          </cell>
        </row>
        <row r="1310">
          <cell r="A1310" t="str">
            <v>公叁线路80</v>
          </cell>
          <cell r="B1310" t="str">
            <v>10kV</v>
          </cell>
        </row>
        <row r="1311">
          <cell r="A1311" t="str">
            <v>公叁线路81</v>
          </cell>
          <cell r="B1311" t="str">
            <v>10kV</v>
          </cell>
        </row>
        <row r="1312">
          <cell r="A1312" t="str">
            <v>公叁线路81-1</v>
          </cell>
          <cell r="B1312" t="str">
            <v>10kV</v>
          </cell>
        </row>
        <row r="1313">
          <cell r="A1313" t="str">
            <v>公叁线路82</v>
          </cell>
          <cell r="B1313" t="str">
            <v>10kV</v>
          </cell>
        </row>
        <row r="1314">
          <cell r="A1314" t="str">
            <v>公叁线路82-1</v>
          </cell>
          <cell r="B1314" t="str">
            <v>10kV</v>
          </cell>
        </row>
        <row r="1315">
          <cell r="A1315" t="str">
            <v>公叁线路83</v>
          </cell>
          <cell r="B1315" t="str">
            <v>10kV</v>
          </cell>
        </row>
        <row r="1316">
          <cell r="A1316" t="str">
            <v>公叁线路83-1</v>
          </cell>
          <cell r="B1316" t="str">
            <v>10kV</v>
          </cell>
        </row>
        <row r="1317">
          <cell r="A1317" t="str">
            <v>公叁线路87</v>
          </cell>
          <cell r="B1317" t="str">
            <v>10kV</v>
          </cell>
        </row>
        <row r="1318">
          <cell r="A1318" t="str">
            <v>公叁线路87-1</v>
          </cell>
          <cell r="B1318" t="str">
            <v>10kV</v>
          </cell>
        </row>
        <row r="1319">
          <cell r="A1319" t="str">
            <v>公叁线路9</v>
          </cell>
          <cell r="B1319" t="str">
            <v>10kV</v>
          </cell>
        </row>
        <row r="1320">
          <cell r="A1320" t="str">
            <v>公肆线路1</v>
          </cell>
          <cell r="B1320" t="str">
            <v>10kV</v>
          </cell>
        </row>
        <row r="1321">
          <cell r="A1321" t="str">
            <v>公肆线路1-1</v>
          </cell>
          <cell r="B1321" t="str">
            <v>10kV</v>
          </cell>
        </row>
        <row r="1322">
          <cell r="A1322" t="str">
            <v>公肆线路10</v>
          </cell>
          <cell r="B1322" t="str">
            <v>10kV</v>
          </cell>
        </row>
        <row r="1323">
          <cell r="A1323" t="str">
            <v>公肆线路11</v>
          </cell>
          <cell r="B1323" t="str">
            <v>10kV</v>
          </cell>
        </row>
        <row r="1324">
          <cell r="A1324" t="str">
            <v>公肆线路12</v>
          </cell>
          <cell r="B1324" t="str">
            <v>10kV</v>
          </cell>
        </row>
        <row r="1325">
          <cell r="A1325" t="str">
            <v>公肆线路13</v>
          </cell>
          <cell r="B1325" t="str">
            <v>10kV</v>
          </cell>
        </row>
        <row r="1326">
          <cell r="A1326" t="str">
            <v>公肆线路14</v>
          </cell>
          <cell r="B1326" t="str">
            <v>10kV</v>
          </cell>
        </row>
        <row r="1327">
          <cell r="A1327" t="str">
            <v>公肆线路2</v>
          </cell>
          <cell r="B1327" t="str">
            <v>10kV</v>
          </cell>
        </row>
        <row r="1328">
          <cell r="A1328" t="str">
            <v>公肆线路3</v>
          </cell>
          <cell r="B1328" t="str">
            <v>10kV</v>
          </cell>
        </row>
        <row r="1329">
          <cell r="A1329" t="str">
            <v>公肆线路4</v>
          </cell>
          <cell r="B1329" t="str">
            <v>10kV</v>
          </cell>
        </row>
        <row r="1330">
          <cell r="A1330" t="str">
            <v>公肆线路5</v>
          </cell>
          <cell r="B1330" t="str">
            <v>10kV</v>
          </cell>
        </row>
        <row r="1331">
          <cell r="A1331" t="str">
            <v>公肆线路6</v>
          </cell>
          <cell r="B1331" t="str">
            <v>10kV</v>
          </cell>
        </row>
        <row r="1332">
          <cell r="A1332" t="str">
            <v>公肆线路7</v>
          </cell>
          <cell r="B1332" t="str">
            <v>10kV</v>
          </cell>
        </row>
        <row r="1333">
          <cell r="A1333" t="str">
            <v>公肆线路8</v>
          </cell>
          <cell r="B1333" t="str">
            <v>10kV</v>
          </cell>
        </row>
        <row r="1334">
          <cell r="A1334" t="str">
            <v>公肆线路9</v>
          </cell>
          <cell r="B1334" t="str">
            <v>10kV</v>
          </cell>
        </row>
        <row r="1335">
          <cell r="A1335" t="str">
            <v>公伍线路1</v>
          </cell>
          <cell r="B1335" t="str">
            <v>10kV</v>
          </cell>
        </row>
        <row r="1336">
          <cell r="A1336" t="str">
            <v>公伍线路10</v>
          </cell>
          <cell r="B1336" t="str">
            <v>10kV</v>
          </cell>
        </row>
        <row r="1337">
          <cell r="A1337" t="str">
            <v>公伍线路11</v>
          </cell>
          <cell r="B1337" t="str">
            <v>10kV</v>
          </cell>
        </row>
        <row r="1338">
          <cell r="A1338" t="str">
            <v>公伍线路12</v>
          </cell>
          <cell r="B1338" t="str">
            <v>10kV</v>
          </cell>
        </row>
        <row r="1339">
          <cell r="A1339" t="str">
            <v>公伍线路13</v>
          </cell>
          <cell r="B1339" t="str">
            <v>10kV</v>
          </cell>
        </row>
        <row r="1340">
          <cell r="A1340" t="str">
            <v>公伍线路14</v>
          </cell>
          <cell r="B1340" t="str">
            <v>10kV</v>
          </cell>
        </row>
        <row r="1341">
          <cell r="A1341" t="str">
            <v>公伍线路15</v>
          </cell>
          <cell r="B1341" t="str">
            <v>10kV</v>
          </cell>
        </row>
        <row r="1342">
          <cell r="A1342" t="str">
            <v>公伍线路16</v>
          </cell>
          <cell r="B1342" t="str">
            <v>10kV</v>
          </cell>
        </row>
        <row r="1343">
          <cell r="A1343" t="str">
            <v>公伍线路17</v>
          </cell>
          <cell r="B1343" t="str">
            <v>10kV</v>
          </cell>
        </row>
        <row r="1344">
          <cell r="A1344" t="str">
            <v>公伍线路18</v>
          </cell>
          <cell r="B1344" t="str">
            <v>10kV</v>
          </cell>
        </row>
        <row r="1345">
          <cell r="A1345" t="str">
            <v>公伍线路19</v>
          </cell>
          <cell r="B1345" t="str">
            <v>10kV</v>
          </cell>
        </row>
        <row r="1346">
          <cell r="A1346" t="str">
            <v>公伍线路2</v>
          </cell>
          <cell r="B1346" t="str">
            <v>10kV</v>
          </cell>
        </row>
        <row r="1347">
          <cell r="A1347" t="str">
            <v>公伍线路20</v>
          </cell>
          <cell r="B1347" t="str">
            <v>10kV</v>
          </cell>
        </row>
        <row r="1348">
          <cell r="A1348" t="str">
            <v>公伍线路21</v>
          </cell>
          <cell r="B1348" t="str">
            <v>10kV</v>
          </cell>
        </row>
        <row r="1349">
          <cell r="A1349" t="str">
            <v>公伍线路22</v>
          </cell>
          <cell r="B1349" t="str">
            <v>10kV</v>
          </cell>
        </row>
        <row r="1350">
          <cell r="A1350" t="str">
            <v>公伍线路23</v>
          </cell>
          <cell r="B1350" t="str">
            <v>10kV</v>
          </cell>
        </row>
        <row r="1351">
          <cell r="A1351" t="str">
            <v>公伍线路24</v>
          </cell>
          <cell r="B1351" t="str">
            <v>10kV</v>
          </cell>
        </row>
        <row r="1352">
          <cell r="A1352" t="str">
            <v>公伍线路25</v>
          </cell>
          <cell r="B1352" t="str">
            <v>10kV</v>
          </cell>
        </row>
        <row r="1353">
          <cell r="A1353" t="str">
            <v>公伍线路26</v>
          </cell>
          <cell r="B1353" t="str">
            <v>10kV</v>
          </cell>
        </row>
        <row r="1354">
          <cell r="A1354" t="str">
            <v>公伍线路27</v>
          </cell>
          <cell r="B1354" t="str">
            <v>10kV</v>
          </cell>
        </row>
        <row r="1355">
          <cell r="A1355" t="str">
            <v>公伍线路28</v>
          </cell>
          <cell r="B1355" t="str">
            <v>10kV</v>
          </cell>
        </row>
        <row r="1356">
          <cell r="A1356" t="str">
            <v>公伍线路29</v>
          </cell>
          <cell r="B1356" t="str">
            <v>10kV</v>
          </cell>
        </row>
        <row r="1357">
          <cell r="A1357" t="str">
            <v>公伍线路3</v>
          </cell>
          <cell r="B1357" t="str">
            <v>10kV</v>
          </cell>
        </row>
        <row r="1358">
          <cell r="A1358" t="str">
            <v>公伍线路30</v>
          </cell>
          <cell r="B1358" t="str">
            <v>10kV</v>
          </cell>
        </row>
        <row r="1359">
          <cell r="A1359" t="str">
            <v>公伍线路31</v>
          </cell>
          <cell r="B1359" t="str">
            <v>10kV</v>
          </cell>
        </row>
        <row r="1360">
          <cell r="A1360" t="str">
            <v>公伍线路32</v>
          </cell>
          <cell r="B1360" t="str">
            <v>10kV</v>
          </cell>
        </row>
        <row r="1361">
          <cell r="A1361" t="str">
            <v>公伍线路33</v>
          </cell>
          <cell r="B1361" t="str">
            <v>10kV</v>
          </cell>
        </row>
        <row r="1362">
          <cell r="A1362" t="str">
            <v>公伍线路34</v>
          </cell>
          <cell r="B1362" t="str">
            <v>10kV</v>
          </cell>
        </row>
        <row r="1363">
          <cell r="A1363" t="str">
            <v>公伍线路35</v>
          </cell>
          <cell r="B1363" t="str">
            <v>10kV</v>
          </cell>
        </row>
        <row r="1364">
          <cell r="A1364" t="str">
            <v>公伍线路36</v>
          </cell>
          <cell r="B1364" t="str">
            <v>10kV</v>
          </cell>
        </row>
        <row r="1365">
          <cell r="A1365" t="str">
            <v>公伍线路37</v>
          </cell>
          <cell r="B1365" t="str">
            <v>10kV</v>
          </cell>
        </row>
        <row r="1366">
          <cell r="A1366" t="str">
            <v>公伍线路38</v>
          </cell>
          <cell r="B1366" t="str">
            <v>10kV</v>
          </cell>
        </row>
        <row r="1367">
          <cell r="A1367" t="str">
            <v>公伍线路39</v>
          </cell>
          <cell r="B1367" t="str">
            <v>10kV</v>
          </cell>
        </row>
        <row r="1368">
          <cell r="A1368" t="str">
            <v>公伍线路4</v>
          </cell>
          <cell r="B1368" t="str">
            <v>10kV</v>
          </cell>
        </row>
        <row r="1369">
          <cell r="A1369" t="str">
            <v>公伍线路40</v>
          </cell>
          <cell r="B1369" t="str">
            <v>10kV</v>
          </cell>
        </row>
        <row r="1370">
          <cell r="A1370" t="str">
            <v>公伍线路42</v>
          </cell>
          <cell r="B1370" t="str">
            <v>10kV</v>
          </cell>
        </row>
        <row r="1371">
          <cell r="A1371" t="str">
            <v>公伍线路43</v>
          </cell>
          <cell r="B1371" t="str">
            <v>10kV</v>
          </cell>
        </row>
        <row r="1372">
          <cell r="A1372" t="str">
            <v>公伍线路44</v>
          </cell>
          <cell r="B1372" t="str">
            <v>10kV</v>
          </cell>
        </row>
        <row r="1373">
          <cell r="A1373" t="str">
            <v>公伍线路45</v>
          </cell>
          <cell r="B1373" t="str">
            <v>10kV</v>
          </cell>
        </row>
        <row r="1374">
          <cell r="A1374" t="str">
            <v>公伍线路46</v>
          </cell>
          <cell r="B1374" t="str">
            <v>10kV</v>
          </cell>
        </row>
        <row r="1375">
          <cell r="A1375" t="str">
            <v>公伍线路47</v>
          </cell>
          <cell r="B1375" t="str">
            <v>10kV</v>
          </cell>
        </row>
        <row r="1376">
          <cell r="A1376" t="str">
            <v>公伍线路48</v>
          </cell>
          <cell r="B1376" t="str">
            <v>10kV</v>
          </cell>
        </row>
        <row r="1377">
          <cell r="A1377" t="str">
            <v>公伍线路49</v>
          </cell>
          <cell r="B1377" t="str">
            <v>10kV</v>
          </cell>
        </row>
        <row r="1378">
          <cell r="A1378" t="str">
            <v>公伍线路5</v>
          </cell>
          <cell r="B1378" t="str">
            <v>10kV</v>
          </cell>
        </row>
        <row r="1379">
          <cell r="A1379" t="str">
            <v>公伍线路50</v>
          </cell>
          <cell r="B1379" t="str">
            <v>10kV</v>
          </cell>
        </row>
        <row r="1380">
          <cell r="A1380" t="str">
            <v>公伍线路51</v>
          </cell>
          <cell r="B1380" t="str">
            <v>10kV</v>
          </cell>
        </row>
        <row r="1381">
          <cell r="A1381" t="str">
            <v>公伍线路52</v>
          </cell>
          <cell r="B1381" t="str">
            <v>10kV</v>
          </cell>
        </row>
        <row r="1382">
          <cell r="A1382" t="str">
            <v>公伍线路53</v>
          </cell>
          <cell r="B1382" t="str">
            <v>10kV</v>
          </cell>
        </row>
        <row r="1383">
          <cell r="A1383" t="str">
            <v>公伍线路54</v>
          </cell>
          <cell r="B1383" t="str">
            <v>10kV</v>
          </cell>
        </row>
        <row r="1384">
          <cell r="A1384" t="str">
            <v>公伍线路55</v>
          </cell>
          <cell r="B1384" t="str">
            <v>10kV</v>
          </cell>
        </row>
        <row r="1385">
          <cell r="A1385" t="str">
            <v>公伍线路56</v>
          </cell>
          <cell r="B1385" t="str">
            <v>10kV</v>
          </cell>
        </row>
        <row r="1386">
          <cell r="A1386" t="str">
            <v>公伍线路57</v>
          </cell>
          <cell r="B1386" t="str">
            <v>10kV</v>
          </cell>
        </row>
        <row r="1387">
          <cell r="A1387" t="str">
            <v>公伍线路58</v>
          </cell>
          <cell r="B1387" t="str">
            <v>10kV</v>
          </cell>
        </row>
        <row r="1388">
          <cell r="A1388" t="str">
            <v>公伍线路59</v>
          </cell>
          <cell r="B1388" t="str">
            <v>10kV</v>
          </cell>
        </row>
        <row r="1389">
          <cell r="A1389" t="str">
            <v>公伍线路6</v>
          </cell>
          <cell r="B1389" t="str">
            <v>10kV</v>
          </cell>
        </row>
        <row r="1390">
          <cell r="A1390" t="str">
            <v>公伍线路60</v>
          </cell>
          <cell r="B1390" t="str">
            <v>10kV</v>
          </cell>
        </row>
        <row r="1391">
          <cell r="A1391" t="str">
            <v>公伍线路61</v>
          </cell>
          <cell r="B1391" t="str">
            <v>10kV</v>
          </cell>
        </row>
        <row r="1392">
          <cell r="A1392" t="str">
            <v>公伍线路62</v>
          </cell>
          <cell r="B1392" t="str">
            <v>10kV</v>
          </cell>
        </row>
        <row r="1393">
          <cell r="A1393" t="str">
            <v>公伍线路63</v>
          </cell>
          <cell r="B1393" t="str">
            <v>10kV</v>
          </cell>
        </row>
        <row r="1394">
          <cell r="A1394" t="str">
            <v>公伍线路64</v>
          </cell>
          <cell r="B1394" t="str">
            <v>10kV</v>
          </cell>
        </row>
        <row r="1395">
          <cell r="A1395" t="str">
            <v>公伍线路65</v>
          </cell>
          <cell r="B1395" t="str">
            <v>10kV</v>
          </cell>
        </row>
        <row r="1396">
          <cell r="A1396" t="str">
            <v>公伍线路66</v>
          </cell>
          <cell r="B1396" t="str">
            <v>10kV</v>
          </cell>
        </row>
        <row r="1397">
          <cell r="A1397" t="str">
            <v>公伍线路67</v>
          </cell>
          <cell r="B1397" t="str">
            <v>10kV</v>
          </cell>
        </row>
        <row r="1398">
          <cell r="A1398" t="str">
            <v>公伍线路68</v>
          </cell>
          <cell r="B1398" t="str">
            <v>10kV</v>
          </cell>
        </row>
        <row r="1399">
          <cell r="A1399" t="str">
            <v>公伍线路69</v>
          </cell>
          <cell r="B1399" t="str">
            <v>10kV</v>
          </cell>
        </row>
        <row r="1400">
          <cell r="A1400" t="str">
            <v>公伍线路7</v>
          </cell>
          <cell r="B1400" t="str">
            <v>10kV</v>
          </cell>
        </row>
        <row r="1401">
          <cell r="A1401" t="str">
            <v>公伍线路70</v>
          </cell>
          <cell r="B1401" t="str">
            <v>10kV</v>
          </cell>
        </row>
        <row r="1402">
          <cell r="A1402" t="str">
            <v>公伍线路71</v>
          </cell>
          <cell r="B1402" t="str">
            <v>10kV</v>
          </cell>
        </row>
        <row r="1403">
          <cell r="A1403" t="str">
            <v>公伍线路72</v>
          </cell>
          <cell r="B1403" t="str">
            <v>10kV</v>
          </cell>
        </row>
        <row r="1404">
          <cell r="A1404" t="str">
            <v>公伍线路74</v>
          </cell>
          <cell r="B1404" t="str">
            <v>10kV</v>
          </cell>
        </row>
        <row r="1405">
          <cell r="A1405" t="str">
            <v>公伍线路75</v>
          </cell>
          <cell r="B1405" t="str">
            <v>10kV</v>
          </cell>
        </row>
        <row r="1406">
          <cell r="A1406" t="str">
            <v>公伍线路76</v>
          </cell>
          <cell r="B1406" t="str">
            <v>10kV</v>
          </cell>
        </row>
        <row r="1407">
          <cell r="A1407" t="str">
            <v>公伍线路77</v>
          </cell>
          <cell r="B1407" t="str">
            <v>10kV</v>
          </cell>
        </row>
        <row r="1408">
          <cell r="A1408" t="str">
            <v>公伍线路78</v>
          </cell>
          <cell r="B1408" t="str">
            <v>10kV</v>
          </cell>
        </row>
        <row r="1409">
          <cell r="A1409" t="str">
            <v>公伍线路79</v>
          </cell>
          <cell r="B1409" t="str">
            <v>10kV</v>
          </cell>
        </row>
        <row r="1410">
          <cell r="A1410" t="str">
            <v>公伍线路8</v>
          </cell>
          <cell r="B1410" t="str">
            <v>10kV</v>
          </cell>
        </row>
        <row r="1411">
          <cell r="A1411" t="str">
            <v>公伍线路80</v>
          </cell>
          <cell r="B1411" t="str">
            <v>10kV</v>
          </cell>
        </row>
        <row r="1412">
          <cell r="A1412" t="str">
            <v>公伍线路81</v>
          </cell>
          <cell r="B1412" t="str">
            <v>10kV</v>
          </cell>
        </row>
        <row r="1413">
          <cell r="A1413" t="str">
            <v>公伍线路82</v>
          </cell>
          <cell r="B1413" t="str">
            <v>10kV</v>
          </cell>
        </row>
        <row r="1414">
          <cell r="A1414" t="str">
            <v>公伍线路83</v>
          </cell>
          <cell r="B1414" t="str">
            <v>10kV</v>
          </cell>
        </row>
        <row r="1415">
          <cell r="A1415" t="str">
            <v>公伍线路84</v>
          </cell>
          <cell r="B1415" t="str">
            <v>10kV</v>
          </cell>
        </row>
        <row r="1416">
          <cell r="A1416" t="str">
            <v>公伍线路85</v>
          </cell>
          <cell r="B1416" t="str">
            <v>10kV</v>
          </cell>
        </row>
        <row r="1417">
          <cell r="A1417" t="str">
            <v>公伍线路86</v>
          </cell>
          <cell r="B1417" t="str">
            <v>10kV</v>
          </cell>
        </row>
        <row r="1418">
          <cell r="A1418" t="str">
            <v>公伍线路87</v>
          </cell>
          <cell r="B1418" t="str">
            <v>10kV</v>
          </cell>
        </row>
        <row r="1419">
          <cell r="A1419" t="str">
            <v>公伍线路88</v>
          </cell>
          <cell r="B1419" t="str">
            <v>10kV</v>
          </cell>
        </row>
        <row r="1420">
          <cell r="A1420" t="str">
            <v>公伍线路89</v>
          </cell>
          <cell r="B1420" t="str">
            <v>10kV</v>
          </cell>
        </row>
        <row r="1421">
          <cell r="A1421" t="str">
            <v>公伍线路9</v>
          </cell>
          <cell r="B1421" t="str">
            <v>10kV</v>
          </cell>
        </row>
        <row r="1422">
          <cell r="A1422" t="str">
            <v>公伍线路90</v>
          </cell>
          <cell r="B1422" t="str">
            <v>10kV</v>
          </cell>
        </row>
        <row r="1423">
          <cell r="A1423" t="str">
            <v>公伍线路91</v>
          </cell>
          <cell r="B1423" t="str">
            <v>10kV</v>
          </cell>
        </row>
        <row r="1424">
          <cell r="A1424" t="str">
            <v>公伍线路92</v>
          </cell>
          <cell r="B1424" t="str">
            <v>10kV</v>
          </cell>
        </row>
        <row r="1425">
          <cell r="A1425" t="str">
            <v>公伍线路93</v>
          </cell>
          <cell r="B1425" t="str">
            <v>10kV</v>
          </cell>
        </row>
        <row r="1426">
          <cell r="A1426" t="str">
            <v>公伍线路94</v>
          </cell>
          <cell r="B1426" t="str">
            <v>10kV</v>
          </cell>
        </row>
        <row r="1427">
          <cell r="A1427" t="str">
            <v>古南线路1</v>
          </cell>
          <cell r="B1427" t="str">
            <v>10kV</v>
          </cell>
        </row>
        <row r="1428">
          <cell r="A1428" t="str">
            <v>古南线路10</v>
          </cell>
          <cell r="B1428" t="str">
            <v>10kV</v>
          </cell>
        </row>
        <row r="1429">
          <cell r="A1429" t="str">
            <v>古南线路100</v>
          </cell>
          <cell r="B1429" t="str">
            <v>10kV</v>
          </cell>
        </row>
        <row r="1430">
          <cell r="A1430" t="str">
            <v>古南线路101</v>
          </cell>
          <cell r="B1430" t="str">
            <v>10kV</v>
          </cell>
        </row>
        <row r="1431">
          <cell r="A1431" t="str">
            <v>古南线路102</v>
          </cell>
          <cell r="B1431" t="str">
            <v>10kV</v>
          </cell>
        </row>
        <row r="1432">
          <cell r="A1432" t="str">
            <v>古南线路103</v>
          </cell>
          <cell r="B1432" t="str">
            <v>10kV</v>
          </cell>
        </row>
        <row r="1433">
          <cell r="A1433" t="str">
            <v>古南线路104</v>
          </cell>
          <cell r="B1433" t="str">
            <v>10kV</v>
          </cell>
        </row>
        <row r="1434">
          <cell r="A1434" t="str">
            <v>古南线路105</v>
          </cell>
          <cell r="B1434" t="str">
            <v>10kV</v>
          </cell>
        </row>
        <row r="1435">
          <cell r="A1435" t="str">
            <v>古南线路106</v>
          </cell>
          <cell r="B1435" t="str">
            <v>10kV</v>
          </cell>
        </row>
        <row r="1436">
          <cell r="A1436" t="str">
            <v>古南线路107</v>
          </cell>
          <cell r="B1436" t="str">
            <v>10kV</v>
          </cell>
        </row>
        <row r="1437">
          <cell r="A1437" t="str">
            <v>古南线路108</v>
          </cell>
          <cell r="B1437" t="str">
            <v>10kV</v>
          </cell>
        </row>
        <row r="1438">
          <cell r="A1438" t="str">
            <v>古南线路109</v>
          </cell>
          <cell r="B1438" t="str">
            <v>10kV</v>
          </cell>
        </row>
        <row r="1439">
          <cell r="A1439" t="str">
            <v>古南线路11</v>
          </cell>
          <cell r="B1439" t="str">
            <v>10kV</v>
          </cell>
        </row>
        <row r="1440">
          <cell r="A1440" t="str">
            <v>古南线路110</v>
          </cell>
          <cell r="B1440" t="str">
            <v>10kV</v>
          </cell>
        </row>
        <row r="1441">
          <cell r="A1441" t="str">
            <v>古南线路111</v>
          </cell>
          <cell r="B1441" t="str">
            <v>10kV</v>
          </cell>
        </row>
        <row r="1442">
          <cell r="A1442" t="str">
            <v>古南线路112</v>
          </cell>
          <cell r="B1442" t="str">
            <v>10kV</v>
          </cell>
        </row>
        <row r="1443">
          <cell r="A1443" t="str">
            <v>古南线路113</v>
          </cell>
          <cell r="B1443" t="str">
            <v>10kV</v>
          </cell>
        </row>
        <row r="1444">
          <cell r="A1444" t="str">
            <v>古南线路114</v>
          </cell>
          <cell r="B1444" t="str">
            <v>10kV</v>
          </cell>
        </row>
        <row r="1445">
          <cell r="A1445" t="str">
            <v>古南线路115</v>
          </cell>
          <cell r="B1445" t="str">
            <v>10kV</v>
          </cell>
        </row>
        <row r="1446">
          <cell r="A1446" t="str">
            <v>古南线路116</v>
          </cell>
          <cell r="B1446" t="str">
            <v>10kV</v>
          </cell>
        </row>
        <row r="1447">
          <cell r="A1447" t="str">
            <v>古南线路117</v>
          </cell>
          <cell r="B1447" t="str">
            <v>10kV</v>
          </cell>
        </row>
        <row r="1448">
          <cell r="A1448" t="str">
            <v>古南线路118</v>
          </cell>
          <cell r="B1448" t="str">
            <v>10kV</v>
          </cell>
        </row>
        <row r="1449">
          <cell r="A1449" t="str">
            <v>古南线路119</v>
          </cell>
          <cell r="B1449" t="str">
            <v>10kV</v>
          </cell>
        </row>
        <row r="1450">
          <cell r="A1450" t="str">
            <v>古南线路12</v>
          </cell>
          <cell r="B1450" t="str">
            <v>10kV</v>
          </cell>
        </row>
        <row r="1451">
          <cell r="A1451" t="str">
            <v>古南线路120</v>
          </cell>
          <cell r="B1451" t="str">
            <v>10kV</v>
          </cell>
        </row>
        <row r="1452">
          <cell r="A1452" t="str">
            <v>古南线路121</v>
          </cell>
          <cell r="B1452" t="str">
            <v>10kV</v>
          </cell>
        </row>
        <row r="1453">
          <cell r="A1453" t="str">
            <v>古南线路122</v>
          </cell>
          <cell r="B1453" t="str">
            <v>10kV</v>
          </cell>
        </row>
        <row r="1454">
          <cell r="A1454" t="str">
            <v>古南线路123</v>
          </cell>
          <cell r="B1454" t="str">
            <v>10kV</v>
          </cell>
        </row>
        <row r="1455">
          <cell r="A1455" t="str">
            <v>古南线路124</v>
          </cell>
          <cell r="B1455" t="str">
            <v>10kV</v>
          </cell>
        </row>
        <row r="1456">
          <cell r="A1456" t="str">
            <v>古南线路125</v>
          </cell>
          <cell r="B1456" t="str">
            <v>10kV</v>
          </cell>
        </row>
        <row r="1457">
          <cell r="A1457" t="str">
            <v>古南线路126</v>
          </cell>
          <cell r="B1457" t="str">
            <v>10kV</v>
          </cell>
        </row>
        <row r="1458">
          <cell r="A1458" t="str">
            <v>古南线路127</v>
          </cell>
          <cell r="B1458" t="str">
            <v>10kV</v>
          </cell>
        </row>
        <row r="1459">
          <cell r="A1459" t="str">
            <v>古南线路128</v>
          </cell>
          <cell r="B1459" t="str">
            <v>10kV</v>
          </cell>
        </row>
        <row r="1460">
          <cell r="A1460" t="str">
            <v>古南线路129</v>
          </cell>
          <cell r="B1460" t="str">
            <v>10kV</v>
          </cell>
        </row>
        <row r="1461">
          <cell r="A1461" t="str">
            <v>古南线路13</v>
          </cell>
          <cell r="B1461" t="str">
            <v>10kV</v>
          </cell>
        </row>
        <row r="1462">
          <cell r="A1462" t="str">
            <v>古南线路130</v>
          </cell>
          <cell r="B1462" t="str">
            <v>10kV</v>
          </cell>
        </row>
        <row r="1463">
          <cell r="A1463" t="str">
            <v>古南线路131</v>
          </cell>
          <cell r="B1463" t="str">
            <v>10kV</v>
          </cell>
        </row>
        <row r="1464">
          <cell r="A1464" t="str">
            <v>古南线路132</v>
          </cell>
          <cell r="B1464" t="str">
            <v>10kV</v>
          </cell>
        </row>
        <row r="1465">
          <cell r="A1465" t="str">
            <v>古南线路133</v>
          </cell>
          <cell r="B1465" t="str">
            <v>10kV</v>
          </cell>
        </row>
        <row r="1466">
          <cell r="A1466" t="str">
            <v>古南线路134</v>
          </cell>
          <cell r="B1466" t="str">
            <v>10kV</v>
          </cell>
        </row>
        <row r="1467">
          <cell r="A1467" t="str">
            <v>古南线路135</v>
          </cell>
          <cell r="B1467" t="str">
            <v>10kV</v>
          </cell>
        </row>
        <row r="1468">
          <cell r="A1468" t="str">
            <v>古南线路136</v>
          </cell>
          <cell r="B1468" t="str">
            <v>10kV</v>
          </cell>
        </row>
        <row r="1469">
          <cell r="A1469" t="str">
            <v>古南线路14</v>
          </cell>
          <cell r="B1469" t="str">
            <v>10kV</v>
          </cell>
        </row>
        <row r="1470">
          <cell r="A1470" t="str">
            <v>古南线路15</v>
          </cell>
          <cell r="B1470" t="str">
            <v>10kV</v>
          </cell>
        </row>
        <row r="1471">
          <cell r="A1471" t="str">
            <v>古南线路16</v>
          </cell>
          <cell r="B1471" t="str">
            <v>10kV</v>
          </cell>
        </row>
        <row r="1472">
          <cell r="A1472" t="str">
            <v>古南线路17</v>
          </cell>
          <cell r="B1472" t="str">
            <v>10kV</v>
          </cell>
        </row>
        <row r="1473">
          <cell r="A1473" t="str">
            <v>古南线路18</v>
          </cell>
          <cell r="B1473" t="str">
            <v>10kV</v>
          </cell>
        </row>
        <row r="1474">
          <cell r="A1474" t="str">
            <v>古南线路19</v>
          </cell>
          <cell r="B1474" t="str">
            <v>10kV</v>
          </cell>
        </row>
        <row r="1475">
          <cell r="A1475" t="str">
            <v>古南线路2</v>
          </cell>
          <cell r="B1475" t="str">
            <v>10kV</v>
          </cell>
        </row>
        <row r="1476">
          <cell r="A1476" t="str">
            <v>古南线路20</v>
          </cell>
          <cell r="B1476" t="str">
            <v>10kV</v>
          </cell>
        </row>
        <row r="1477">
          <cell r="A1477" t="str">
            <v>古南线路21</v>
          </cell>
          <cell r="B1477" t="str">
            <v>10kV</v>
          </cell>
        </row>
        <row r="1478">
          <cell r="A1478" t="str">
            <v>古南线路22</v>
          </cell>
          <cell r="B1478" t="str">
            <v>10kV</v>
          </cell>
        </row>
        <row r="1479">
          <cell r="A1479" t="str">
            <v>古南线路23</v>
          </cell>
          <cell r="B1479" t="str">
            <v>10kV</v>
          </cell>
        </row>
        <row r="1480">
          <cell r="A1480" t="str">
            <v>古南线路24</v>
          </cell>
          <cell r="B1480" t="str">
            <v>10kV</v>
          </cell>
        </row>
        <row r="1481">
          <cell r="A1481" t="str">
            <v>古南线路25</v>
          </cell>
          <cell r="B1481" t="str">
            <v>10kV</v>
          </cell>
        </row>
        <row r="1482">
          <cell r="A1482" t="str">
            <v>古南线路26</v>
          </cell>
          <cell r="B1482" t="str">
            <v>10kV</v>
          </cell>
        </row>
        <row r="1483">
          <cell r="A1483" t="str">
            <v>古南线路27</v>
          </cell>
          <cell r="B1483" t="str">
            <v>10kV</v>
          </cell>
        </row>
        <row r="1484">
          <cell r="A1484" t="str">
            <v>古南线路28</v>
          </cell>
          <cell r="B1484" t="str">
            <v>10kV</v>
          </cell>
        </row>
        <row r="1485">
          <cell r="A1485" t="str">
            <v>古南线路29</v>
          </cell>
          <cell r="B1485" t="str">
            <v>10kV</v>
          </cell>
        </row>
        <row r="1486">
          <cell r="A1486" t="str">
            <v>古南线路3</v>
          </cell>
          <cell r="B1486" t="str">
            <v>10kV</v>
          </cell>
        </row>
        <row r="1487">
          <cell r="A1487" t="str">
            <v>古南线路30</v>
          </cell>
          <cell r="B1487" t="str">
            <v>10kV</v>
          </cell>
        </row>
        <row r="1488">
          <cell r="A1488" t="str">
            <v>古南线路31</v>
          </cell>
          <cell r="B1488" t="str">
            <v>10kV</v>
          </cell>
        </row>
        <row r="1489">
          <cell r="A1489" t="str">
            <v>古南线路32</v>
          </cell>
          <cell r="B1489" t="str">
            <v>10kV</v>
          </cell>
        </row>
        <row r="1490">
          <cell r="A1490" t="str">
            <v>古南线路33</v>
          </cell>
          <cell r="B1490" t="str">
            <v>10kV</v>
          </cell>
        </row>
        <row r="1491">
          <cell r="A1491" t="str">
            <v>古南线路34</v>
          </cell>
          <cell r="B1491" t="str">
            <v>10kV</v>
          </cell>
        </row>
        <row r="1492">
          <cell r="A1492" t="str">
            <v>古南线路35</v>
          </cell>
          <cell r="B1492" t="str">
            <v>10kV</v>
          </cell>
        </row>
        <row r="1493">
          <cell r="A1493" t="str">
            <v>古南线路36</v>
          </cell>
          <cell r="B1493" t="str">
            <v>10kV</v>
          </cell>
        </row>
        <row r="1494">
          <cell r="A1494" t="str">
            <v>古南线路37</v>
          </cell>
          <cell r="B1494" t="str">
            <v>10kV</v>
          </cell>
        </row>
        <row r="1495">
          <cell r="A1495" t="str">
            <v>古南线路38</v>
          </cell>
          <cell r="B1495" t="str">
            <v>10kV</v>
          </cell>
        </row>
        <row r="1496">
          <cell r="A1496" t="str">
            <v>古南线路39</v>
          </cell>
          <cell r="B1496" t="str">
            <v>10kV</v>
          </cell>
        </row>
        <row r="1497">
          <cell r="A1497" t="str">
            <v>古南线路4</v>
          </cell>
          <cell r="B1497" t="str">
            <v>10kV</v>
          </cell>
        </row>
        <row r="1498">
          <cell r="A1498" t="str">
            <v>古南线路40</v>
          </cell>
          <cell r="B1498" t="str">
            <v>10kV</v>
          </cell>
        </row>
        <row r="1499">
          <cell r="A1499" t="str">
            <v>古南线路41</v>
          </cell>
          <cell r="B1499" t="str">
            <v>10kV</v>
          </cell>
        </row>
        <row r="1500">
          <cell r="A1500" t="str">
            <v>古南线路42</v>
          </cell>
          <cell r="B1500" t="str">
            <v>10kV</v>
          </cell>
        </row>
        <row r="1501">
          <cell r="A1501" t="str">
            <v>古南线路43</v>
          </cell>
          <cell r="B1501" t="str">
            <v>10kV</v>
          </cell>
        </row>
        <row r="1502">
          <cell r="A1502" t="str">
            <v>古南线路44</v>
          </cell>
          <cell r="B1502" t="str">
            <v>10kV</v>
          </cell>
        </row>
        <row r="1503">
          <cell r="A1503" t="str">
            <v>古南线路45</v>
          </cell>
          <cell r="B1503" t="str">
            <v>10kV</v>
          </cell>
        </row>
        <row r="1504">
          <cell r="A1504" t="str">
            <v>古南线路46</v>
          </cell>
          <cell r="B1504" t="str">
            <v>10kV</v>
          </cell>
        </row>
        <row r="1505">
          <cell r="A1505" t="str">
            <v>古南线路47</v>
          </cell>
          <cell r="B1505" t="str">
            <v>10kV</v>
          </cell>
        </row>
        <row r="1506">
          <cell r="A1506" t="str">
            <v>古南线路48</v>
          </cell>
          <cell r="B1506" t="str">
            <v>10kV</v>
          </cell>
        </row>
        <row r="1507">
          <cell r="A1507" t="str">
            <v>古南线路49</v>
          </cell>
          <cell r="B1507" t="str">
            <v>10kV</v>
          </cell>
        </row>
        <row r="1508">
          <cell r="A1508" t="str">
            <v>古南线路5</v>
          </cell>
          <cell r="B1508" t="str">
            <v>10kV</v>
          </cell>
        </row>
        <row r="1509">
          <cell r="A1509" t="str">
            <v>古南线路5-1</v>
          </cell>
          <cell r="B1509" t="str">
            <v>10kV</v>
          </cell>
        </row>
        <row r="1510">
          <cell r="A1510" t="str">
            <v>古南线路50</v>
          </cell>
          <cell r="B1510" t="str">
            <v>10kV</v>
          </cell>
        </row>
        <row r="1511">
          <cell r="A1511" t="str">
            <v>古南线路51</v>
          </cell>
          <cell r="B1511" t="str">
            <v>10kV</v>
          </cell>
        </row>
        <row r="1512">
          <cell r="A1512" t="str">
            <v>古南线路52</v>
          </cell>
          <cell r="B1512" t="str">
            <v>10kV</v>
          </cell>
        </row>
        <row r="1513">
          <cell r="A1513" t="str">
            <v>古南线路53</v>
          </cell>
          <cell r="B1513" t="str">
            <v>10kV</v>
          </cell>
        </row>
        <row r="1514">
          <cell r="A1514" t="str">
            <v>古南线路54</v>
          </cell>
          <cell r="B1514" t="str">
            <v>10kV</v>
          </cell>
        </row>
        <row r="1515">
          <cell r="A1515" t="str">
            <v>古南线路55</v>
          </cell>
          <cell r="B1515" t="str">
            <v>10kV</v>
          </cell>
        </row>
        <row r="1516">
          <cell r="A1516" t="str">
            <v>古南线路56</v>
          </cell>
          <cell r="B1516" t="str">
            <v>10kV</v>
          </cell>
        </row>
        <row r="1517">
          <cell r="A1517" t="str">
            <v>古南线路57</v>
          </cell>
          <cell r="B1517" t="str">
            <v>10kV</v>
          </cell>
        </row>
        <row r="1518">
          <cell r="A1518" t="str">
            <v>古南线路58</v>
          </cell>
          <cell r="B1518" t="str">
            <v>10kV</v>
          </cell>
        </row>
        <row r="1519">
          <cell r="A1519" t="str">
            <v>古南线路59</v>
          </cell>
          <cell r="B1519" t="str">
            <v>10kV</v>
          </cell>
        </row>
        <row r="1520">
          <cell r="A1520" t="str">
            <v>古南线路6</v>
          </cell>
          <cell r="B1520" t="str">
            <v>10kV</v>
          </cell>
        </row>
        <row r="1521">
          <cell r="A1521" t="str">
            <v>古南线路60</v>
          </cell>
          <cell r="B1521" t="str">
            <v>10kV</v>
          </cell>
        </row>
        <row r="1522">
          <cell r="A1522" t="str">
            <v>古南线路61</v>
          </cell>
          <cell r="B1522" t="str">
            <v>10kV</v>
          </cell>
        </row>
        <row r="1523">
          <cell r="A1523" t="str">
            <v>古南线路62</v>
          </cell>
          <cell r="B1523" t="str">
            <v>10kV</v>
          </cell>
        </row>
        <row r="1524">
          <cell r="A1524" t="str">
            <v>古南线路63</v>
          </cell>
          <cell r="B1524" t="str">
            <v>10kV</v>
          </cell>
        </row>
        <row r="1525">
          <cell r="A1525" t="str">
            <v>古南线路64</v>
          </cell>
          <cell r="B1525" t="str">
            <v>10kV</v>
          </cell>
        </row>
        <row r="1526">
          <cell r="A1526" t="str">
            <v>古南线路65</v>
          </cell>
          <cell r="B1526" t="str">
            <v>10kV</v>
          </cell>
        </row>
        <row r="1527">
          <cell r="A1527" t="str">
            <v>古南线路66</v>
          </cell>
          <cell r="B1527" t="str">
            <v>10kV</v>
          </cell>
        </row>
        <row r="1528">
          <cell r="A1528" t="str">
            <v>古南线路67</v>
          </cell>
          <cell r="B1528" t="str">
            <v>10kV</v>
          </cell>
        </row>
        <row r="1529">
          <cell r="A1529" t="str">
            <v>古南线路68</v>
          </cell>
          <cell r="B1529" t="str">
            <v>10kV</v>
          </cell>
        </row>
        <row r="1530">
          <cell r="A1530" t="str">
            <v>古南线路69</v>
          </cell>
          <cell r="B1530" t="str">
            <v>10kV</v>
          </cell>
        </row>
        <row r="1531">
          <cell r="A1531" t="str">
            <v>古南线路7</v>
          </cell>
          <cell r="B1531" t="str">
            <v>10kV</v>
          </cell>
        </row>
        <row r="1532">
          <cell r="A1532" t="str">
            <v>古南线路70</v>
          </cell>
          <cell r="B1532" t="str">
            <v>10kV</v>
          </cell>
        </row>
        <row r="1533">
          <cell r="A1533" t="str">
            <v>古南线路71</v>
          </cell>
          <cell r="B1533" t="str">
            <v>10kV</v>
          </cell>
        </row>
        <row r="1534">
          <cell r="A1534" t="str">
            <v>古南线路72</v>
          </cell>
          <cell r="B1534" t="str">
            <v>10kV</v>
          </cell>
        </row>
        <row r="1535">
          <cell r="A1535" t="str">
            <v>古南线路73</v>
          </cell>
          <cell r="B1535" t="str">
            <v>10kV</v>
          </cell>
        </row>
        <row r="1536">
          <cell r="A1536" t="str">
            <v>古南线路74</v>
          </cell>
          <cell r="B1536" t="str">
            <v>10kV</v>
          </cell>
        </row>
        <row r="1537">
          <cell r="A1537" t="str">
            <v>古南线路75</v>
          </cell>
          <cell r="B1537" t="str">
            <v>10kV</v>
          </cell>
        </row>
        <row r="1538">
          <cell r="A1538" t="str">
            <v>古南线路76</v>
          </cell>
          <cell r="B1538" t="str">
            <v>10kV</v>
          </cell>
        </row>
        <row r="1539">
          <cell r="A1539" t="str">
            <v>古南线路77</v>
          </cell>
          <cell r="B1539" t="str">
            <v>10kV</v>
          </cell>
        </row>
        <row r="1540">
          <cell r="A1540" t="str">
            <v>古南线路78</v>
          </cell>
          <cell r="B1540" t="str">
            <v>10kV</v>
          </cell>
        </row>
        <row r="1541">
          <cell r="A1541" t="str">
            <v>古南线路8</v>
          </cell>
          <cell r="B1541" t="str">
            <v>10kV</v>
          </cell>
        </row>
        <row r="1542">
          <cell r="A1542" t="str">
            <v>古南线路80</v>
          </cell>
          <cell r="B1542" t="str">
            <v>10kV</v>
          </cell>
        </row>
        <row r="1543">
          <cell r="A1543" t="str">
            <v>古南线路81</v>
          </cell>
          <cell r="B1543" t="str">
            <v>10kV</v>
          </cell>
        </row>
        <row r="1544">
          <cell r="A1544" t="str">
            <v>古南线路82</v>
          </cell>
          <cell r="B1544" t="str">
            <v>10kV</v>
          </cell>
        </row>
        <row r="1545">
          <cell r="A1545" t="str">
            <v>古南线路83</v>
          </cell>
          <cell r="B1545" t="str">
            <v>10kV</v>
          </cell>
        </row>
        <row r="1546">
          <cell r="A1546" t="str">
            <v>古南线路84</v>
          </cell>
          <cell r="B1546" t="str">
            <v>10kV</v>
          </cell>
        </row>
        <row r="1547">
          <cell r="A1547" t="str">
            <v>古南线路85</v>
          </cell>
          <cell r="B1547" t="str">
            <v>10kV</v>
          </cell>
        </row>
        <row r="1548">
          <cell r="A1548" t="str">
            <v>古南线路86</v>
          </cell>
          <cell r="B1548" t="str">
            <v>10kV</v>
          </cell>
        </row>
        <row r="1549">
          <cell r="A1549" t="str">
            <v>古南线路87</v>
          </cell>
          <cell r="B1549" t="str">
            <v>10kV</v>
          </cell>
        </row>
        <row r="1550">
          <cell r="A1550" t="str">
            <v>古南线路88</v>
          </cell>
          <cell r="B1550" t="str">
            <v>10kV</v>
          </cell>
        </row>
        <row r="1551">
          <cell r="A1551" t="str">
            <v>古南线路89</v>
          </cell>
          <cell r="B1551" t="str">
            <v>10kV</v>
          </cell>
        </row>
        <row r="1552">
          <cell r="A1552" t="str">
            <v>古南线路9</v>
          </cell>
          <cell r="B1552" t="str">
            <v>10kV</v>
          </cell>
        </row>
        <row r="1553">
          <cell r="A1553" t="str">
            <v>古南线路90</v>
          </cell>
          <cell r="B1553" t="str">
            <v>10kV</v>
          </cell>
        </row>
        <row r="1554">
          <cell r="A1554" t="str">
            <v>古南线路91</v>
          </cell>
          <cell r="B1554" t="str">
            <v>10kV</v>
          </cell>
        </row>
        <row r="1555">
          <cell r="A1555" t="str">
            <v>古南线路92</v>
          </cell>
          <cell r="B1555" t="str">
            <v>10kV</v>
          </cell>
        </row>
        <row r="1556">
          <cell r="A1556" t="str">
            <v>古南线路93</v>
          </cell>
          <cell r="B1556" t="str">
            <v>10kV</v>
          </cell>
        </row>
        <row r="1557">
          <cell r="A1557" t="str">
            <v>古南线路94</v>
          </cell>
          <cell r="B1557" t="str">
            <v>10kV</v>
          </cell>
        </row>
        <row r="1558">
          <cell r="A1558" t="str">
            <v>古南线路95</v>
          </cell>
          <cell r="B1558" t="str">
            <v>10kV</v>
          </cell>
        </row>
        <row r="1559">
          <cell r="A1559" t="str">
            <v>古南线路96</v>
          </cell>
          <cell r="B1559" t="str">
            <v>10kV</v>
          </cell>
        </row>
        <row r="1560">
          <cell r="A1560" t="str">
            <v>古南线路97</v>
          </cell>
          <cell r="B1560" t="str">
            <v>10kV</v>
          </cell>
        </row>
        <row r="1561">
          <cell r="A1561" t="str">
            <v>古南线路98</v>
          </cell>
          <cell r="B1561" t="str">
            <v>10kV</v>
          </cell>
        </row>
        <row r="1562">
          <cell r="A1562" t="str">
            <v>古南线路99</v>
          </cell>
          <cell r="B1562" t="str">
            <v>10kV</v>
          </cell>
        </row>
        <row r="1563">
          <cell r="A1563" t="str">
            <v>国陆线路</v>
          </cell>
          <cell r="B1563" t="str">
            <v>10kV</v>
          </cell>
        </row>
        <row r="1564">
          <cell r="A1564" t="str">
            <v>国伍线路</v>
          </cell>
          <cell r="B1564" t="str">
            <v>10kV</v>
          </cell>
        </row>
        <row r="1565">
          <cell r="A1565" t="str">
            <v>国展线路1</v>
          </cell>
          <cell r="B1565" t="str">
            <v>10kV</v>
          </cell>
        </row>
        <row r="1566">
          <cell r="A1566" t="str">
            <v>国展线路2</v>
          </cell>
          <cell r="B1566" t="str">
            <v>10kV</v>
          </cell>
        </row>
        <row r="1567">
          <cell r="A1567" t="str">
            <v>国展线路3</v>
          </cell>
          <cell r="B1567" t="str">
            <v>10kV</v>
          </cell>
        </row>
        <row r="1568">
          <cell r="A1568" t="str">
            <v>国展线路4</v>
          </cell>
          <cell r="B1568" t="str">
            <v>10kV</v>
          </cell>
        </row>
        <row r="1569">
          <cell r="A1569" t="str">
            <v>国展线路5</v>
          </cell>
          <cell r="B1569" t="str">
            <v>10kV</v>
          </cell>
        </row>
        <row r="1570">
          <cell r="A1570" t="str">
            <v>国展线路6</v>
          </cell>
          <cell r="B1570" t="str">
            <v>10kV</v>
          </cell>
        </row>
        <row r="1571">
          <cell r="A1571" t="str">
            <v>国展线路7</v>
          </cell>
          <cell r="B1571" t="str">
            <v>10kV</v>
          </cell>
        </row>
        <row r="1572">
          <cell r="A1572" t="str">
            <v>花安线</v>
          </cell>
          <cell r="B1572" t="str">
            <v>110kV</v>
          </cell>
        </row>
        <row r="1573">
          <cell r="A1573" t="str">
            <v>花曹线路1</v>
          </cell>
          <cell r="B1573" t="str">
            <v>10kV</v>
          </cell>
        </row>
        <row r="1574">
          <cell r="A1574" t="str">
            <v>花曹线路10</v>
          </cell>
          <cell r="B1574" t="str">
            <v>10kV</v>
          </cell>
        </row>
        <row r="1575">
          <cell r="A1575" t="str">
            <v>花曹线路11</v>
          </cell>
          <cell r="B1575" t="str">
            <v>10kV</v>
          </cell>
        </row>
        <row r="1576">
          <cell r="A1576" t="str">
            <v>花曹线路12</v>
          </cell>
          <cell r="B1576" t="str">
            <v>10kV</v>
          </cell>
        </row>
        <row r="1577">
          <cell r="A1577" t="str">
            <v>花曹线路13</v>
          </cell>
          <cell r="B1577" t="str">
            <v>10kV</v>
          </cell>
        </row>
        <row r="1578">
          <cell r="A1578" t="str">
            <v>花曹线路14</v>
          </cell>
          <cell r="B1578" t="str">
            <v>10kV</v>
          </cell>
        </row>
        <row r="1579">
          <cell r="A1579" t="str">
            <v>花曹线路15</v>
          </cell>
          <cell r="B1579" t="str">
            <v>10kV</v>
          </cell>
        </row>
        <row r="1580">
          <cell r="A1580" t="str">
            <v>花曹线路16</v>
          </cell>
          <cell r="B1580" t="str">
            <v>10kV</v>
          </cell>
        </row>
        <row r="1581">
          <cell r="A1581" t="str">
            <v>花曹线路17</v>
          </cell>
          <cell r="B1581" t="str">
            <v>10kV</v>
          </cell>
        </row>
        <row r="1582">
          <cell r="A1582" t="str">
            <v>花曹线路18</v>
          </cell>
          <cell r="B1582" t="str">
            <v>10kV</v>
          </cell>
        </row>
        <row r="1583">
          <cell r="A1583" t="str">
            <v>花曹线路19</v>
          </cell>
          <cell r="B1583" t="str">
            <v>10kV</v>
          </cell>
        </row>
        <row r="1584">
          <cell r="A1584" t="str">
            <v>花曹线路2</v>
          </cell>
          <cell r="B1584" t="str">
            <v>10kV</v>
          </cell>
        </row>
        <row r="1585">
          <cell r="A1585" t="str">
            <v>花曹线路20</v>
          </cell>
          <cell r="B1585" t="str">
            <v>10kV</v>
          </cell>
        </row>
        <row r="1586">
          <cell r="A1586" t="str">
            <v>花曹线路21</v>
          </cell>
          <cell r="B1586" t="str">
            <v>10kV</v>
          </cell>
        </row>
        <row r="1587">
          <cell r="A1587" t="str">
            <v>花曹线路22</v>
          </cell>
          <cell r="B1587" t="str">
            <v>10kV</v>
          </cell>
        </row>
        <row r="1588">
          <cell r="A1588" t="str">
            <v>花曹线路23</v>
          </cell>
          <cell r="B1588" t="str">
            <v>10kV</v>
          </cell>
        </row>
        <row r="1589">
          <cell r="A1589" t="str">
            <v>花曹线路24</v>
          </cell>
          <cell r="B1589" t="str">
            <v>10kV</v>
          </cell>
        </row>
        <row r="1590">
          <cell r="A1590" t="str">
            <v>花曹线路25</v>
          </cell>
          <cell r="B1590" t="str">
            <v>10kV</v>
          </cell>
        </row>
        <row r="1591">
          <cell r="A1591" t="str">
            <v>花曹线路26</v>
          </cell>
          <cell r="B1591" t="str">
            <v>10kV</v>
          </cell>
        </row>
        <row r="1592">
          <cell r="A1592" t="str">
            <v>花曹线路27</v>
          </cell>
          <cell r="B1592" t="str">
            <v>10kV</v>
          </cell>
        </row>
        <row r="1593">
          <cell r="A1593" t="str">
            <v>花曹线路28</v>
          </cell>
          <cell r="B1593" t="str">
            <v>10kV</v>
          </cell>
        </row>
        <row r="1594">
          <cell r="A1594" t="str">
            <v>花曹线路29</v>
          </cell>
          <cell r="B1594" t="str">
            <v>10kV</v>
          </cell>
        </row>
        <row r="1595">
          <cell r="A1595" t="str">
            <v>花曹线路3</v>
          </cell>
          <cell r="B1595" t="str">
            <v>10kV</v>
          </cell>
        </row>
        <row r="1596">
          <cell r="A1596" t="str">
            <v>花曹线路30</v>
          </cell>
          <cell r="B1596" t="str">
            <v>10kV</v>
          </cell>
        </row>
        <row r="1597">
          <cell r="A1597" t="str">
            <v>花曹线路31</v>
          </cell>
          <cell r="B1597" t="str">
            <v>10kV</v>
          </cell>
        </row>
        <row r="1598">
          <cell r="A1598" t="str">
            <v>花曹线路32</v>
          </cell>
          <cell r="B1598" t="str">
            <v>10kV</v>
          </cell>
        </row>
        <row r="1599">
          <cell r="A1599" t="str">
            <v>花曹线路33</v>
          </cell>
          <cell r="B1599" t="str">
            <v>10kV</v>
          </cell>
        </row>
        <row r="1600">
          <cell r="A1600" t="str">
            <v>花曹线路34</v>
          </cell>
          <cell r="B1600" t="str">
            <v>10kV</v>
          </cell>
        </row>
        <row r="1601">
          <cell r="A1601" t="str">
            <v>花曹线路35</v>
          </cell>
          <cell r="B1601" t="str">
            <v>10kV</v>
          </cell>
        </row>
        <row r="1602">
          <cell r="A1602" t="str">
            <v>花曹线路36</v>
          </cell>
          <cell r="B1602" t="str">
            <v>10kV</v>
          </cell>
        </row>
        <row r="1603">
          <cell r="A1603" t="str">
            <v>花曹线路37</v>
          </cell>
          <cell r="B1603" t="str">
            <v>10kV</v>
          </cell>
        </row>
        <row r="1604">
          <cell r="A1604" t="str">
            <v>花曹线路38</v>
          </cell>
          <cell r="B1604" t="str">
            <v>10kV</v>
          </cell>
        </row>
        <row r="1605">
          <cell r="A1605" t="str">
            <v>花曹线路39</v>
          </cell>
          <cell r="B1605" t="str">
            <v>10kV</v>
          </cell>
        </row>
        <row r="1606">
          <cell r="A1606" t="str">
            <v>花曹线路4</v>
          </cell>
          <cell r="B1606" t="str">
            <v>10kV</v>
          </cell>
        </row>
        <row r="1607">
          <cell r="A1607" t="str">
            <v>花曹线路40</v>
          </cell>
          <cell r="B1607" t="str">
            <v>10kV</v>
          </cell>
        </row>
        <row r="1608">
          <cell r="A1608" t="str">
            <v>花曹线路41</v>
          </cell>
          <cell r="B1608" t="str">
            <v>10kV</v>
          </cell>
        </row>
        <row r="1609">
          <cell r="A1609" t="str">
            <v>花曹线路42</v>
          </cell>
          <cell r="B1609" t="str">
            <v>10kV</v>
          </cell>
        </row>
        <row r="1610">
          <cell r="A1610" t="str">
            <v>花曹线路43</v>
          </cell>
          <cell r="B1610" t="str">
            <v>10kV</v>
          </cell>
        </row>
        <row r="1611">
          <cell r="A1611" t="str">
            <v>花曹线路44</v>
          </cell>
          <cell r="B1611" t="str">
            <v>10kV</v>
          </cell>
        </row>
        <row r="1612">
          <cell r="A1612" t="str">
            <v>花曹线路45</v>
          </cell>
          <cell r="B1612" t="str">
            <v>10kV</v>
          </cell>
        </row>
        <row r="1613">
          <cell r="A1613" t="str">
            <v>花曹线路46</v>
          </cell>
          <cell r="B1613" t="str">
            <v>10kV</v>
          </cell>
        </row>
        <row r="1614">
          <cell r="A1614" t="str">
            <v>花曹线路47</v>
          </cell>
          <cell r="B1614" t="str">
            <v>10kV</v>
          </cell>
        </row>
        <row r="1615">
          <cell r="A1615" t="str">
            <v>花曹线路47-1</v>
          </cell>
          <cell r="B1615" t="str">
            <v>10kV</v>
          </cell>
        </row>
        <row r="1616">
          <cell r="A1616" t="str">
            <v>花曹线路48</v>
          </cell>
          <cell r="B1616" t="str">
            <v>10kV</v>
          </cell>
        </row>
        <row r="1617">
          <cell r="A1617" t="str">
            <v>花曹线路49</v>
          </cell>
          <cell r="B1617" t="str">
            <v>10kV</v>
          </cell>
        </row>
        <row r="1618">
          <cell r="A1618" t="str">
            <v>花曹线路5</v>
          </cell>
          <cell r="B1618" t="str">
            <v>10kV</v>
          </cell>
        </row>
        <row r="1619">
          <cell r="A1619" t="str">
            <v>花曹线路50</v>
          </cell>
          <cell r="B1619" t="str">
            <v>10kV</v>
          </cell>
        </row>
        <row r="1620">
          <cell r="A1620" t="str">
            <v>花曹线路51</v>
          </cell>
          <cell r="B1620" t="str">
            <v>10kV</v>
          </cell>
        </row>
        <row r="1621">
          <cell r="A1621" t="str">
            <v>花曹线路52</v>
          </cell>
          <cell r="B1621" t="str">
            <v>10kV</v>
          </cell>
        </row>
        <row r="1622">
          <cell r="A1622" t="str">
            <v>花曹线路53</v>
          </cell>
          <cell r="B1622" t="str">
            <v>10kV</v>
          </cell>
        </row>
        <row r="1623">
          <cell r="A1623" t="str">
            <v>花曹线路54</v>
          </cell>
          <cell r="B1623" t="str">
            <v>10kV</v>
          </cell>
        </row>
        <row r="1624">
          <cell r="A1624" t="str">
            <v>花曹线路55</v>
          </cell>
          <cell r="B1624" t="str">
            <v>10kV</v>
          </cell>
        </row>
        <row r="1625">
          <cell r="A1625" t="str">
            <v>花曹线路56</v>
          </cell>
          <cell r="B1625" t="str">
            <v>10kV</v>
          </cell>
        </row>
        <row r="1626">
          <cell r="A1626" t="str">
            <v>花曹线路57</v>
          </cell>
          <cell r="B1626" t="str">
            <v>10kV</v>
          </cell>
        </row>
        <row r="1627">
          <cell r="A1627" t="str">
            <v>花曹线路58</v>
          </cell>
          <cell r="B1627" t="str">
            <v>10kV</v>
          </cell>
        </row>
        <row r="1628">
          <cell r="A1628" t="str">
            <v>花曹线路59</v>
          </cell>
          <cell r="B1628" t="str">
            <v>10kV</v>
          </cell>
        </row>
        <row r="1629">
          <cell r="A1629" t="str">
            <v>花曹线路6</v>
          </cell>
          <cell r="B1629" t="str">
            <v>10kV</v>
          </cell>
        </row>
        <row r="1630">
          <cell r="A1630" t="str">
            <v>花曹线路60</v>
          </cell>
          <cell r="B1630" t="str">
            <v>10kV</v>
          </cell>
        </row>
        <row r="1631">
          <cell r="A1631" t="str">
            <v>花曹线路61</v>
          </cell>
          <cell r="B1631" t="str">
            <v>10kV</v>
          </cell>
        </row>
        <row r="1632">
          <cell r="A1632" t="str">
            <v>花曹线路62</v>
          </cell>
          <cell r="B1632" t="str">
            <v>10kV</v>
          </cell>
        </row>
        <row r="1633">
          <cell r="A1633" t="str">
            <v>花曹线路63</v>
          </cell>
          <cell r="B1633" t="str">
            <v>10kV</v>
          </cell>
        </row>
        <row r="1634">
          <cell r="A1634" t="str">
            <v>花曹线路64</v>
          </cell>
          <cell r="B1634" t="str">
            <v>10kV</v>
          </cell>
        </row>
        <row r="1635">
          <cell r="A1635" t="str">
            <v>花曹线路65</v>
          </cell>
          <cell r="B1635" t="str">
            <v>10kV</v>
          </cell>
        </row>
        <row r="1636">
          <cell r="A1636" t="str">
            <v>花曹线路66</v>
          </cell>
          <cell r="B1636" t="str">
            <v>10kV</v>
          </cell>
        </row>
        <row r="1637">
          <cell r="A1637" t="str">
            <v>花曹线路67</v>
          </cell>
          <cell r="B1637" t="str">
            <v>10kV</v>
          </cell>
        </row>
        <row r="1638">
          <cell r="A1638" t="str">
            <v>花曹线路68</v>
          </cell>
          <cell r="B1638" t="str">
            <v>10kV</v>
          </cell>
        </row>
        <row r="1639">
          <cell r="A1639" t="str">
            <v>花曹线路69</v>
          </cell>
          <cell r="B1639" t="str">
            <v>10kV</v>
          </cell>
        </row>
        <row r="1640">
          <cell r="A1640" t="str">
            <v>花曹线路7</v>
          </cell>
          <cell r="B1640" t="str">
            <v>10kV</v>
          </cell>
        </row>
        <row r="1641">
          <cell r="A1641" t="str">
            <v>花曹线路70</v>
          </cell>
          <cell r="B1641" t="str">
            <v>10kV</v>
          </cell>
        </row>
        <row r="1642">
          <cell r="A1642" t="str">
            <v>花曹线路71</v>
          </cell>
          <cell r="B1642" t="str">
            <v>10kV</v>
          </cell>
        </row>
        <row r="1643">
          <cell r="A1643" t="str">
            <v>花曹线路72</v>
          </cell>
          <cell r="B1643" t="str">
            <v>10kV</v>
          </cell>
        </row>
        <row r="1644">
          <cell r="A1644" t="str">
            <v>花曹线路73</v>
          </cell>
          <cell r="B1644" t="str">
            <v>10kV</v>
          </cell>
        </row>
        <row r="1645">
          <cell r="A1645" t="str">
            <v>花曹线路74</v>
          </cell>
          <cell r="B1645" t="str">
            <v>10kV</v>
          </cell>
        </row>
        <row r="1646">
          <cell r="A1646" t="str">
            <v>花曹线路75</v>
          </cell>
          <cell r="B1646" t="str">
            <v>10kV</v>
          </cell>
        </row>
        <row r="1647">
          <cell r="A1647" t="str">
            <v>花曹线路8</v>
          </cell>
          <cell r="B1647" t="str">
            <v>10kV</v>
          </cell>
        </row>
        <row r="1648">
          <cell r="A1648" t="str">
            <v>花曹线路9</v>
          </cell>
          <cell r="B1648" t="str">
            <v>10kV</v>
          </cell>
        </row>
        <row r="1649">
          <cell r="A1649" t="str">
            <v>花福线1-2</v>
          </cell>
          <cell r="B1649" t="str">
            <v>110kV</v>
          </cell>
        </row>
        <row r="1650">
          <cell r="A1650" t="str">
            <v>花集线路1</v>
          </cell>
          <cell r="B1650" t="str">
            <v>10kV</v>
          </cell>
        </row>
        <row r="1651">
          <cell r="A1651" t="str">
            <v>花集线路10</v>
          </cell>
          <cell r="B1651" t="str">
            <v>10kV</v>
          </cell>
        </row>
        <row r="1652">
          <cell r="A1652" t="str">
            <v>花集线路11</v>
          </cell>
          <cell r="B1652" t="str">
            <v>10kV</v>
          </cell>
        </row>
        <row r="1653">
          <cell r="A1653" t="str">
            <v>花集线路12</v>
          </cell>
          <cell r="B1653" t="str">
            <v>10kV</v>
          </cell>
        </row>
        <row r="1654">
          <cell r="A1654" t="str">
            <v>花集线路13</v>
          </cell>
          <cell r="B1654" t="str">
            <v>10kV</v>
          </cell>
        </row>
        <row r="1655">
          <cell r="A1655" t="str">
            <v>花集线路14</v>
          </cell>
          <cell r="B1655" t="str">
            <v>10kV</v>
          </cell>
        </row>
        <row r="1656">
          <cell r="A1656" t="str">
            <v>花集线路15</v>
          </cell>
          <cell r="B1656" t="str">
            <v>10kV</v>
          </cell>
        </row>
        <row r="1657">
          <cell r="A1657" t="str">
            <v>花集线路16</v>
          </cell>
          <cell r="B1657" t="str">
            <v>10kV</v>
          </cell>
        </row>
        <row r="1658">
          <cell r="A1658" t="str">
            <v>花集线路17</v>
          </cell>
          <cell r="B1658" t="str">
            <v>10kV</v>
          </cell>
        </row>
        <row r="1659">
          <cell r="A1659" t="str">
            <v>花集线路18</v>
          </cell>
          <cell r="B1659" t="str">
            <v>10kV</v>
          </cell>
        </row>
        <row r="1660">
          <cell r="A1660" t="str">
            <v>花集线路19</v>
          </cell>
          <cell r="B1660" t="str">
            <v>10kV</v>
          </cell>
        </row>
        <row r="1661">
          <cell r="A1661" t="str">
            <v>花集线路2</v>
          </cell>
          <cell r="B1661" t="str">
            <v>10kV</v>
          </cell>
        </row>
        <row r="1662">
          <cell r="A1662" t="str">
            <v>花集线路20</v>
          </cell>
          <cell r="B1662" t="str">
            <v>10kV</v>
          </cell>
        </row>
        <row r="1663">
          <cell r="A1663" t="str">
            <v>花集线路21</v>
          </cell>
          <cell r="B1663" t="str">
            <v>10kV</v>
          </cell>
        </row>
        <row r="1664">
          <cell r="A1664" t="str">
            <v>花集线路22</v>
          </cell>
          <cell r="B1664" t="str">
            <v>10kV</v>
          </cell>
        </row>
        <row r="1665">
          <cell r="A1665" t="str">
            <v>花集线路23</v>
          </cell>
          <cell r="B1665" t="str">
            <v>10kV</v>
          </cell>
        </row>
        <row r="1666">
          <cell r="A1666" t="str">
            <v>花集线路24</v>
          </cell>
          <cell r="B1666" t="str">
            <v>10kV</v>
          </cell>
        </row>
        <row r="1667">
          <cell r="A1667" t="str">
            <v>花集线路25</v>
          </cell>
          <cell r="B1667" t="str">
            <v>10kV</v>
          </cell>
        </row>
        <row r="1668">
          <cell r="A1668" t="str">
            <v>花集线路26</v>
          </cell>
          <cell r="B1668" t="str">
            <v>10kV</v>
          </cell>
        </row>
        <row r="1669">
          <cell r="A1669" t="str">
            <v>花集线路27</v>
          </cell>
          <cell r="B1669" t="str">
            <v>10kV</v>
          </cell>
        </row>
        <row r="1670">
          <cell r="A1670" t="str">
            <v>花集线路28</v>
          </cell>
          <cell r="B1670" t="str">
            <v>10kV</v>
          </cell>
        </row>
        <row r="1671">
          <cell r="A1671" t="str">
            <v>花集线路29</v>
          </cell>
          <cell r="B1671" t="str">
            <v>10kV</v>
          </cell>
        </row>
        <row r="1672">
          <cell r="A1672" t="str">
            <v>花集线路3</v>
          </cell>
          <cell r="B1672" t="str">
            <v>10kV</v>
          </cell>
        </row>
        <row r="1673">
          <cell r="A1673" t="str">
            <v>花集线路30</v>
          </cell>
          <cell r="B1673" t="str">
            <v>10kV</v>
          </cell>
        </row>
        <row r="1674">
          <cell r="A1674" t="str">
            <v>花集线路31</v>
          </cell>
          <cell r="B1674" t="str">
            <v>10kV</v>
          </cell>
        </row>
        <row r="1675">
          <cell r="A1675" t="str">
            <v>花集线路32</v>
          </cell>
          <cell r="B1675" t="str">
            <v>10kV</v>
          </cell>
        </row>
        <row r="1676">
          <cell r="A1676" t="str">
            <v>花集线路33</v>
          </cell>
          <cell r="B1676" t="str">
            <v>10kV</v>
          </cell>
        </row>
        <row r="1677">
          <cell r="A1677" t="str">
            <v>花集线路34</v>
          </cell>
          <cell r="B1677" t="str">
            <v>10kV</v>
          </cell>
        </row>
        <row r="1678">
          <cell r="A1678" t="str">
            <v>花集线路35</v>
          </cell>
          <cell r="B1678" t="str">
            <v>10kV</v>
          </cell>
        </row>
        <row r="1679">
          <cell r="A1679" t="str">
            <v>花集线路36</v>
          </cell>
          <cell r="B1679" t="str">
            <v>10kV</v>
          </cell>
        </row>
        <row r="1680">
          <cell r="A1680" t="str">
            <v>花集线路37</v>
          </cell>
          <cell r="B1680" t="str">
            <v>10kV</v>
          </cell>
        </row>
        <row r="1681">
          <cell r="A1681" t="str">
            <v>花集线路38</v>
          </cell>
          <cell r="B1681" t="str">
            <v>10kV</v>
          </cell>
        </row>
        <row r="1682">
          <cell r="A1682" t="str">
            <v>花集线路4</v>
          </cell>
          <cell r="B1682" t="str">
            <v>10kV</v>
          </cell>
        </row>
        <row r="1683">
          <cell r="A1683" t="str">
            <v>花集线路5</v>
          </cell>
          <cell r="B1683" t="str">
            <v>10kV</v>
          </cell>
        </row>
        <row r="1684">
          <cell r="A1684" t="str">
            <v>花集线路6</v>
          </cell>
          <cell r="B1684" t="str">
            <v>10kV</v>
          </cell>
        </row>
        <row r="1685">
          <cell r="A1685" t="str">
            <v>花集线路7</v>
          </cell>
          <cell r="B1685" t="str">
            <v>10kV</v>
          </cell>
        </row>
        <row r="1686">
          <cell r="A1686" t="str">
            <v>花集线路8</v>
          </cell>
          <cell r="B1686" t="str">
            <v>10kV</v>
          </cell>
        </row>
        <row r="1687">
          <cell r="A1687" t="str">
            <v>花集线路9</v>
          </cell>
          <cell r="B1687" t="str">
            <v>10kV</v>
          </cell>
        </row>
        <row r="1688">
          <cell r="A1688" t="str">
            <v>花陆线路1</v>
          </cell>
          <cell r="B1688" t="str">
            <v>10kV</v>
          </cell>
        </row>
        <row r="1689">
          <cell r="A1689" t="str">
            <v>花陆线路10</v>
          </cell>
          <cell r="B1689" t="str">
            <v>10kV</v>
          </cell>
        </row>
        <row r="1690">
          <cell r="A1690" t="str">
            <v>花陆线路11</v>
          </cell>
          <cell r="B1690" t="str">
            <v>10kV</v>
          </cell>
        </row>
        <row r="1691">
          <cell r="A1691" t="str">
            <v>花陆线路12</v>
          </cell>
          <cell r="B1691" t="str">
            <v>10kV</v>
          </cell>
        </row>
        <row r="1692">
          <cell r="A1692" t="str">
            <v>花陆线路13</v>
          </cell>
          <cell r="B1692" t="str">
            <v>10kV</v>
          </cell>
        </row>
        <row r="1693">
          <cell r="A1693" t="str">
            <v>花陆线路14</v>
          </cell>
          <cell r="B1693" t="str">
            <v>10kV</v>
          </cell>
        </row>
        <row r="1694">
          <cell r="A1694" t="str">
            <v>花陆线路15</v>
          </cell>
          <cell r="B1694" t="str">
            <v>10kV</v>
          </cell>
        </row>
        <row r="1695">
          <cell r="A1695" t="str">
            <v>花陆线路16</v>
          </cell>
          <cell r="B1695" t="str">
            <v>10kV</v>
          </cell>
        </row>
        <row r="1696">
          <cell r="A1696" t="str">
            <v>花陆线路17</v>
          </cell>
          <cell r="B1696" t="str">
            <v>10kV</v>
          </cell>
        </row>
        <row r="1697">
          <cell r="A1697" t="str">
            <v>花陆线路18</v>
          </cell>
          <cell r="B1697" t="str">
            <v>10kV</v>
          </cell>
        </row>
        <row r="1698">
          <cell r="A1698" t="str">
            <v>花陆线路19</v>
          </cell>
          <cell r="B1698" t="str">
            <v>10kV</v>
          </cell>
        </row>
        <row r="1699">
          <cell r="A1699" t="str">
            <v>花陆线路2</v>
          </cell>
          <cell r="B1699" t="str">
            <v>10kV</v>
          </cell>
        </row>
        <row r="1700">
          <cell r="A1700" t="str">
            <v>花陆线路20</v>
          </cell>
          <cell r="B1700" t="str">
            <v>10kV</v>
          </cell>
        </row>
        <row r="1701">
          <cell r="A1701" t="str">
            <v>花陆线路21</v>
          </cell>
          <cell r="B1701" t="str">
            <v>10kV</v>
          </cell>
        </row>
        <row r="1702">
          <cell r="A1702" t="str">
            <v>花陆线路22</v>
          </cell>
          <cell r="B1702" t="str">
            <v>10kV</v>
          </cell>
        </row>
        <row r="1703">
          <cell r="A1703" t="str">
            <v>花陆线路23</v>
          </cell>
          <cell r="B1703" t="str">
            <v>10kV</v>
          </cell>
        </row>
        <row r="1704">
          <cell r="A1704" t="str">
            <v>花陆线路24</v>
          </cell>
          <cell r="B1704" t="str">
            <v>10kV</v>
          </cell>
        </row>
        <row r="1705">
          <cell r="A1705" t="str">
            <v>花陆线路25</v>
          </cell>
          <cell r="B1705" t="str">
            <v>10kV</v>
          </cell>
        </row>
        <row r="1706">
          <cell r="A1706" t="str">
            <v>花陆线路26</v>
          </cell>
          <cell r="B1706" t="str">
            <v>10kV</v>
          </cell>
        </row>
        <row r="1707">
          <cell r="A1707" t="str">
            <v>花陆线路27</v>
          </cell>
          <cell r="B1707" t="str">
            <v>10kV</v>
          </cell>
        </row>
        <row r="1708">
          <cell r="A1708" t="str">
            <v>花陆线路28</v>
          </cell>
          <cell r="B1708" t="str">
            <v>10kV</v>
          </cell>
        </row>
        <row r="1709">
          <cell r="A1709" t="str">
            <v>花陆线路29</v>
          </cell>
          <cell r="B1709" t="str">
            <v>10kV</v>
          </cell>
        </row>
        <row r="1710">
          <cell r="A1710" t="str">
            <v>花陆线路3</v>
          </cell>
          <cell r="B1710" t="str">
            <v>10kV</v>
          </cell>
        </row>
        <row r="1711">
          <cell r="A1711" t="str">
            <v>花陆线路30</v>
          </cell>
          <cell r="B1711" t="str">
            <v>10kV</v>
          </cell>
        </row>
        <row r="1712">
          <cell r="A1712" t="str">
            <v>花陆线路31</v>
          </cell>
          <cell r="B1712" t="str">
            <v>10kV</v>
          </cell>
        </row>
        <row r="1713">
          <cell r="A1713" t="str">
            <v>花陆线路32</v>
          </cell>
          <cell r="B1713" t="str">
            <v>10kV</v>
          </cell>
        </row>
        <row r="1714">
          <cell r="A1714" t="str">
            <v>花陆线路33</v>
          </cell>
          <cell r="B1714" t="str">
            <v>10kV</v>
          </cell>
        </row>
        <row r="1715">
          <cell r="A1715" t="str">
            <v>花陆线路34</v>
          </cell>
          <cell r="B1715" t="str">
            <v>10kV</v>
          </cell>
        </row>
        <row r="1716">
          <cell r="A1716" t="str">
            <v>花陆线路35</v>
          </cell>
          <cell r="B1716" t="str">
            <v>10kV</v>
          </cell>
        </row>
        <row r="1717">
          <cell r="A1717" t="str">
            <v>花陆线路36</v>
          </cell>
          <cell r="B1717" t="str">
            <v>10kV</v>
          </cell>
        </row>
        <row r="1718">
          <cell r="A1718" t="str">
            <v>花陆线路37</v>
          </cell>
          <cell r="B1718" t="str">
            <v>10kV</v>
          </cell>
        </row>
        <row r="1719">
          <cell r="A1719" t="str">
            <v>花陆线路38</v>
          </cell>
          <cell r="B1719" t="str">
            <v>10kV</v>
          </cell>
        </row>
        <row r="1720">
          <cell r="A1720" t="str">
            <v>花陆线路39</v>
          </cell>
          <cell r="B1720" t="str">
            <v>10kV</v>
          </cell>
        </row>
        <row r="1721">
          <cell r="A1721" t="str">
            <v>花陆线路4</v>
          </cell>
          <cell r="B1721" t="str">
            <v>10kV</v>
          </cell>
        </row>
        <row r="1722">
          <cell r="A1722" t="str">
            <v>花陆线路40</v>
          </cell>
          <cell r="B1722" t="str">
            <v>10kV</v>
          </cell>
        </row>
        <row r="1723">
          <cell r="A1723" t="str">
            <v>花陆线路41</v>
          </cell>
          <cell r="B1723" t="str">
            <v>10kV</v>
          </cell>
        </row>
        <row r="1724">
          <cell r="A1724" t="str">
            <v>花陆线路42</v>
          </cell>
          <cell r="B1724" t="str">
            <v>10kV</v>
          </cell>
        </row>
        <row r="1725">
          <cell r="A1725" t="str">
            <v>花陆线路5</v>
          </cell>
          <cell r="B1725" t="str">
            <v>10kV</v>
          </cell>
        </row>
        <row r="1726">
          <cell r="A1726" t="str">
            <v>花陆线路6</v>
          </cell>
          <cell r="B1726" t="str">
            <v>10kV</v>
          </cell>
        </row>
        <row r="1727">
          <cell r="A1727" t="str">
            <v>花陆线路7</v>
          </cell>
          <cell r="B1727" t="str">
            <v>10kV</v>
          </cell>
        </row>
        <row r="1728">
          <cell r="A1728" t="str">
            <v>花陆线路8</v>
          </cell>
          <cell r="B1728" t="str">
            <v>10kV</v>
          </cell>
        </row>
        <row r="1729">
          <cell r="A1729" t="str">
            <v>花陆线路9</v>
          </cell>
          <cell r="B1729" t="str">
            <v>10kV</v>
          </cell>
        </row>
        <row r="1730">
          <cell r="A1730" t="str">
            <v>花顺线</v>
          </cell>
          <cell r="B1730" t="str">
            <v>35kV</v>
          </cell>
        </row>
        <row r="1731">
          <cell r="A1731" t="str">
            <v>花溪线路1</v>
          </cell>
          <cell r="B1731" t="str">
            <v>10kV</v>
          </cell>
        </row>
        <row r="1732">
          <cell r="A1732" t="str">
            <v>花溪线路10</v>
          </cell>
          <cell r="B1732" t="str">
            <v>10kV</v>
          </cell>
        </row>
        <row r="1733">
          <cell r="A1733" t="str">
            <v>花溪线路11</v>
          </cell>
          <cell r="B1733" t="str">
            <v>10kV</v>
          </cell>
        </row>
        <row r="1734">
          <cell r="A1734" t="str">
            <v>花溪线路12</v>
          </cell>
          <cell r="B1734" t="str">
            <v>10kV</v>
          </cell>
        </row>
        <row r="1735">
          <cell r="A1735" t="str">
            <v>花溪线路13</v>
          </cell>
          <cell r="B1735" t="str">
            <v>10kV</v>
          </cell>
        </row>
        <row r="1736">
          <cell r="A1736" t="str">
            <v>花溪线路14</v>
          </cell>
          <cell r="B1736" t="str">
            <v>10kV</v>
          </cell>
        </row>
        <row r="1737">
          <cell r="A1737" t="str">
            <v>花溪线路15</v>
          </cell>
          <cell r="B1737" t="str">
            <v>10kV</v>
          </cell>
        </row>
        <row r="1738">
          <cell r="A1738" t="str">
            <v>花溪线路16</v>
          </cell>
          <cell r="B1738" t="str">
            <v>10kV</v>
          </cell>
        </row>
        <row r="1739">
          <cell r="A1739" t="str">
            <v>花溪线路17</v>
          </cell>
          <cell r="B1739" t="str">
            <v>10kV</v>
          </cell>
        </row>
        <row r="1740">
          <cell r="A1740" t="str">
            <v>花溪线路18</v>
          </cell>
          <cell r="B1740" t="str">
            <v>10kV</v>
          </cell>
        </row>
        <row r="1741">
          <cell r="A1741" t="str">
            <v>花溪线路19</v>
          </cell>
          <cell r="B1741" t="str">
            <v>10kV</v>
          </cell>
        </row>
        <row r="1742">
          <cell r="A1742" t="str">
            <v>花溪线路2</v>
          </cell>
          <cell r="B1742" t="str">
            <v>10kV</v>
          </cell>
        </row>
        <row r="1743">
          <cell r="A1743" t="str">
            <v>花溪线路20</v>
          </cell>
          <cell r="B1743" t="str">
            <v>10kV</v>
          </cell>
        </row>
        <row r="1744">
          <cell r="A1744" t="str">
            <v>花溪线路21</v>
          </cell>
          <cell r="B1744" t="str">
            <v>10kV</v>
          </cell>
        </row>
        <row r="1745">
          <cell r="A1745" t="str">
            <v>花溪线路22</v>
          </cell>
          <cell r="B1745" t="str">
            <v>10kV</v>
          </cell>
        </row>
        <row r="1746">
          <cell r="A1746" t="str">
            <v>花溪线路23</v>
          </cell>
          <cell r="B1746" t="str">
            <v>10kV</v>
          </cell>
        </row>
        <row r="1747">
          <cell r="A1747" t="str">
            <v>花溪线路24</v>
          </cell>
          <cell r="B1747" t="str">
            <v>10kV</v>
          </cell>
        </row>
        <row r="1748">
          <cell r="A1748" t="str">
            <v>花溪线路25</v>
          </cell>
          <cell r="B1748" t="str">
            <v>10kV</v>
          </cell>
        </row>
        <row r="1749">
          <cell r="A1749" t="str">
            <v>花溪线路26</v>
          </cell>
          <cell r="B1749" t="str">
            <v>10kV</v>
          </cell>
        </row>
        <row r="1750">
          <cell r="A1750" t="str">
            <v>花溪线路26-1</v>
          </cell>
          <cell r="B1750" t="str">
            <v>10kV</v>
          </cell>
        </row>
        <row r="1751">
          <cell r="A1751" t="str">
            <v>花溪线路27</v>
          </cell>
          <cell r="B1751" t="str">
            <v>10kV</v>
          </cell>
        </row>
        <row r="1752">
          <cell r="A1752" t="str">
            <v>花溪线路28</v>
          </cell>
          <cell r="B1752" t="str">
            <v>10kV</v>
          </cell>
        </row>
        <row r="1753">
          <cell r="A1753" t="str">
            <v>花溪线路29</v>
          </cell>
          <cell r="B1753" t="str">
            <v>10kV</v>
          </cell>
        </row>
        <row r="1754">
          <cell r="A1754" t="str">
            <v>花溪线路3</v>
          </cell>
          <cell r="B1754" t="str">
            <v>10kV</v>
          </cell>
        </row>
        <row r="1755">
          <cell r="A1755" t="str">
            <v>花溪线路30</v>
          </cell>
          <cell r="B1755" t="str">
            <v>10kV</v>
          </cell>
        </row>
        <row r="1756">
          <cell r="A1756" t="str">
            <v>花溪线路4</v>
          </cell>
          <cell r="B1756" t="str">
            <v>10kV</v>
          </cell>
        </row>
        <row r="1757">
          <cell r="A1757" t="str">
            <v>花溪线路5</v>
          </cell>
          <cell r="B1757" t="str">
            <v>10kV</v>
          </cell>
        </row>
        <row r="1758">
          <cell r="A1758" t="str">
            <v>花溪线路6</v>
          </cell>
          <cell r="B1758" t="str">
            <v>10kV</v>
          </cell>
        </row>
        <row r="1759">
          <cell r="A1759" t="str">
            <v>花溪线路7</v>
          </cell>
          <cell r="B1759" t="str">
            <v>10kV</v>
          </cell>
        </row>
        <row r="1760">
          <cell r="A1760" t="str">
            <v>花溪线路8</v>
          </cell>
          <cell r="B1760" t="str">
            <v>10kV</v>
          </cell>
        </row>
        <row r="1761">
          <cell r="A1761" t="str">
            <v>花溪线路9</v>
          </cell>
          <cell r="B1761" t="str">
            <v>10kV</v>
          </cell>
        </row>
        <row r="1762">
          <cell r="A1762" t="str">
            <v>花杨线</v>
          </cell>
          <cell r="B1762" t="str">
            <v>35kV</v>
          </cell>
        </row>
        <row r="1763">
          <cell r="A1763" t="str">
            <v>花镇线路1</v>
          </cell>
          <cell r="B1763" t="str">
            <v>10kV</v>
          </cell>
        </row>
        <row r="1764">
          <cell r="A1764" t="str">
            <v>花镇线路10</v>
          </cell>
          <cell r="B1764" t="str">
            <v>10kV</v>
          </cell>
        </row>
        <row r="1765">
          <cell r="A1765" t="str">
            <v>花镇线路11</v>
          </cell>
          <cell r="B1765" t="str">
            <v>10kV</v>
          </cell>
        </row>
        <row r="1766">
          <cell r="A1766" t="str">
            <v>花镇线路12</v>
          </cell>
          <cell r="B1766" t="str">
            <v>10kV</v>
          </cell>
        </row>
        <row r="1767">
          <cell r="A1767" t="str">
            <v>花镇线路13</v>
          </cell>
          <cell r="B1767" t="str">
            <v>10kV</v>
          </cell>
        </row>
        <row r="1768">
          <cell r="A1768" t="str">
            <v>花镇线路14</v>
          </cell>
          <cell r="B1768" t="str">
            <v>10kV</v>
          </cell>
        </row>
        <row r="1769">
          <cell r="A1769" t="str">
            <v>花镇线路15</v>
          </cell>
          <cell r="B1769" t="str">
            <v>10kV</v>
          </cell>
        </row>
        <row r="1770">
          <cell r="A1770" t="str">
            <v>花镇线路16</v>
          </cell>
          <cell r="B1770" t="str">
            <v>10kV</v>
          </cell>
        </row>
        <row r="1771">
          <cell r="A1771" t="str">
            <v>花镇线路17</v>
          </cell>
          <cell r="B1771" t="str">
            <v>10kV</v>
          </cell>
        </row>
        <row r="1772">
          <cell r="A1772" t="str">
            <v>花镇线路18</v>
          </cell>
          <cell r="B1772" t="str">
            <v>10kV</v>
          </cell>
        </row>
        <row r="1773">
          <cell r="A1773" t="str">
            <v>花镇线路19</v>
          </cell>
          <cell r="B1773" t="str">
            <v>10kV</v>
          </cell>
        </row>
        <row r="1774">
          <cell r="A1774" t="str">
            <v>花镇线路2</v>
          </cell>
          <cell r="B1774" t="str">
            <v>10kV</v>
          </cell>
        </row>
        <row r="1775">
          <cell r="A1775" t="str">
            <v>花镇线路20</v>
          </cell>
          <cell r="B1775" t="str">
            <v>10kV</v>
          </cell>
        </row>
        <row r="1776">
          <cell r="A1776" t="str">
            <v>花镇线路21</v>
          </cell>
          <cell r="B1776" t="str">
            <v>10kV</v>
          </cell>
        </row>
        <row r="1777">
          <cell r="A1777" t="str">
            <v>花镇线路22</v>
          </cell>
          <cell r="B1777" t="str">
            <v>10kV</v>
          </cell>
        </row>
        <row r="1778">
          <cell r="A1778" t="str">
            <v>花镇线路23</v>
          </cell>
          <cell r="B1778" t="str">
            <v>10kV</v>
          </cell>
        </row>
        <row r="1779">
          <cell r="A1779" t="str">
            <v>花镇线路24</v>
          </cell>
          <cell r="B1779" t="str">
            <v>10kV</v>
          </cell>
        </row>
        <row r="1780">
          <cell r="A1780" t="str">
            <v>花镇线路25</v>
          </cell>
          <cell r="B1780" t="str">
            <v>10kV</v>
          </cell>
        </row>
        <row r="1781">
          <cell r="A1781" t="str">
            <v>花镇线路26</v>
          </cell>
          <cell r="B1781" t="str">
            <v>10kV</v>
          </cell>
        </row>
        <row r="1782">
          <cell r="A1782" t="str">
            <v>花镇线路27</v>
          </cell>
          <cell r="B1782" t="str">
            <v>10kV</v>
          </cell>
        </row>
        <row r="1783">
          <cell r="A1783" t="str">
            <v>花镇线路28</v>
          </cell>
          <cell r="B1783" t="str">
            <v>10kV</v>
          </cell>
        </row>
        <row r="1784">
          <cell r="A1784" t="str">
            <v>花镇线路29</v>
          </cell>
          <cell r="B1784" t="str">
            <v>10kV</v>
          </cell>
        </row>
        <row r="1785">
          <cell r="A1785" t="str">
            <v>花镇线路3</v>
          </cell>
          <cell r="B1785" t="str">
            <v>10kV</v>
          </cell>
        </row>
        <row r="1786">
          <cell r="A1786" t="str">
            <v>花镇线路30</v>
          </cell>
          <cell r="B1786" t="str">
            <v>10kV</v>
          </cell>
        </row>
        <row r="1787">
          <cell r="A1787" t="str">
            <v>花镇线路31</v>
          </cell>
          <cell r="B1787" t="str">
            <v>10kV</v>
          </cell>
        </row>
        <row r="1788">
          <cell r="A1788" t="str">
            <v>花镇线路32</v>
          </cell>
          <cell r="B1788" t="str">
            <v>10kV</v>
          </cell>
        </row>
        <row r="1789">
          <cell r="A1789" t="str">
            <v>花镇线路33</v>
          </cell>
          <cell r="B1789" t="str">
            <v>10kV</v>
          </cell>
        </row>
        <row r="1790">
          <cell r="A1790" t="str">
            <v>花镇线路34</v>
          </cell>
          <cell r="B1790" t="str">
            <v>10kV</v>
          </cell>
        </row>
        <row r="1791">
          <cell r="A1791" t="str">
            <v>花镇线路35</v>
          </cell>
          <cell r="B1791" t="str">
            <v>10kV</v>
          </cell>
        </row>
        <row r="1792">
          <cell r="A1792" t="str">
            <v>花镇线路36</v>
          </cell>
          <cell r="B1792" t="str">
            <v>10kV</v>
          </cell>
        </row>
        <row r="1793">
          <cell r="A1793" t="str">
            <v>花镇线路37</v>
          </cell>
          <cell r="B1793" t="str">
            <v>10kV</v>
          </cell>
        </row>
        <row r="1794">
          <cell r="A1794" t="str">
            <v>花镇线路38</v>
          </cell>
          <cell r="B1794" t="str">
            <v>10kV</v>
          </cell>
        </row>
        <row r="1795">
          <cell r="A1795" t="str">
            <v>花镇线路39</v>
          </cell>
          <cell r="B1795" t="str">
            <v>10kV</v>
          </cell>
        </row>
        <row r="1796">
          <cell r="A1796" t="str">
            <v>花镇线路4</v>
          </cell>
          <cell r="B1796" t="str">
            <v>10kV</v>
          </cell>
        </row>
        <row r="1797">
          <cell r="A1797" t="str">
            <v>花镇线路40</v>
          </cell>
          <cell r="B1797" t="str">
            <v>10kV</v>
          </cell>
        </row>
        <row r="1798">
          <cell r="A1798" t="str">
            <v>花镇线路41</v>
          </cell>
          <cell r="B1798" t="str">
            <v>10kV</v>
          </cell>
        </row>
        <row r="1799">
          <cell r="A1799" t="str">
            <v>花镇线路42</v>
          </cell>
          <cell r="B1799" t="str">
            <v>10kV</v>
          </cell>
        </row>
        <row r="1800">
          <cell r="A1800" t="str">
            <v>花镇线路43</v>
          </cell>
          <cell r="B1800" t="str">
            <v>10kV</v>
          </cell>
        </row>
        <row r="1801">
          <cell r="A1801" t="str">
            <v>花镇线路44</v>
          </cell>
          <cell r="B1801" t="str">
            <v>10kV</v>
          </cell>
        </row>
        <row r="1802">
          <cell r="A1802" t="str">
            <v>花镇线路45</v>
          </cell>
          <cell r="B1802" t="str">
            <v>10kV</v>
          </cell>
        </row>
        <row r="1803">
          <cell r="A1803" t="str">
            <v>花镇线路46</v>
          </cell>
          <cell r="B1803" t="str">
            <v>10kV</v>
          </cell>
        </row>
        <row r="1804">
          <cell r="A1804" t="str">
            <v>花镇线路47</v>
          </cell>
          <cell r="B1804" t="str">
            <v>10kV</v>
          </cell>
        </row>
        <row r="1805">
          <cell r="A1805" t="str">
            <v>花镇线路48</v>
          </cell>
          <cell r="B1805" t="str">
            <v>10kV</v>
          </cell>
        </row>
        <row r="1806">
          <cell r="A1806" t="str">
            <v>花镇线路49</v>
          </cell>
          <cell r="B1806" t="str">
            <v>10kV</v>
          </cell>
        </row>
        <row r="1807">
          <cell r="A1807" t="str">
            <v>花镇线路5</v>
          </cell>
          <cell r="B1807" t="str">
            <v>10kV</v>
          </cell>
        </row>
        <row r="1808">
          <cell r="A1808" t="str">
            <v>花镇线路50</v>
          </cell>
          <cell r="B1808" t="str">
            <v>10kV</v>
          </cell>
        </row>
        <row r="1809">
          <cell r="A1809" t="str">
            <v>花镇线路51</v>
          </cell>
          <cell r="B1809" t="str">
            <v>10kV</v>
          </cell>
        </row>
        <row r="1810">
          <cell r="A1810" t="str">
            <v>花镇线路52</v>
          </cell>
          <cell r="B1810" t="str">
            <v>10kV</v>
          </cell>
        </row>
        <row r="1811">
          <cell r="A1811" t="str">
            <v>花镇线路53</v>
          </cell>
          <cell r="B1811" t="str">
            <v>10kV</v>
          </cell>
        </row>
        <row r="1812">
          <cell r="A1812" t="str">
            <v>花镇线路54</v>
          </cell>
          <cell r="B1812" t="str">
            <v>10kV</v>
          </cell>
        </row>
        <row r="1813">
          <cell r="A1813" t="str">
            <v>花镇线路55</v>
          </cell>
          <cell r="B1813" t="str">
            <v>10kV</v>
          </cell>
        </row>
        <row r="1814">
          <cell r="A1814" t="str">
            <v>花镇线路6</v>
          </cell>
          <cell r="B1814" t="str">
            <v>10kV</v>
          </cell>
        </row>
        <row r="1815">
          <cell r="A1815" t="str">
            <v>花镇线路7</v>
          </cell>
          <cell r="B1815" t="str">
            <v>10kV</v>
          </cell>
        </row>
        <row r="1816">
          <cell r="A1816" t="str">
            <v>花镇线路8</v>
          </cell>
          <cell r="B1816" t="str">
            <v>10kV</v>
          </cell>
        </row>
        <row r="1817">
          <cell r="A1817" t="str">
            <v>花镇线路9</v>
          </cell>
          <cell r="B1817" t="str">
            <v>10kV</v>
          </cell>
        </row>
        <row r="1818">
          <cell r="A1818" t="str">
            <v>花泗线</v>
          </cell>
          <cell r="B1818" t="str">
            <v>110kV</v>
          </cell>
        </row>
        <row r="1819">
          <cell r="A1819" t="str">
            <v>集善线路135-1</v>
          </cell>
          <cell r="B1819" t="str">
            <v>10kV</v>
          </cell>
        </row>
        <row r="1820">
          <cell r="A1820" t="str">
            <v>金丙线路1</v>
          </cell>
          <cell r="B1820" t="str">
            <v>10kV</v>
          </cell>
        </row>
        <row r="1821">
          <cell r="A1821" t="str">
            <v>金丙线路2</v>
          </cell>
          <cell r="B1821" t="str">
            <v>10kV</v>
          </cell>
        </row>
        <row r="1822">
          <cell r="A1822" t="str">
            <v>金丙线路3</v>
          </cell>
          <cell r="B1822" t="str">
            <v>10kV</v>
          </cell>
        </row>
        <row r="1823">
          <cell r="A1823" t="str">
            <v>金丙线路4</v>
          </cell>
          <cell r="B1823" t="str">
            <v>10kV</v>
          </cell>
        </row>
        <row r="1824">
          <cell r="A1824" t="str">
            <v>金丙线路5</v>
          </cell>
          <cell r="B1824" t="str">
            <v>10kV</v>
          </cell>
        </row>
        <row r="1825">
          <cell r="A1825" t="str">
            <v>金丙线路6</v>
          </cell>
          <cell r="B1825" t="str">
            <v>10kV</v>
          </cell>
        </row>
        <row r="1826">
          <cell r="A1826" t="str">
            <v>金丙线路7</v>
          </cell>
          <cell r="B1826" t="str">
            <v>10kV</v>
          </cell>
        </row>
        <row r="1827">
          <cell r="A1827" t="str">
            <v>金丙线路8</v>
          </cell>
          <cell r="B1827" t="str">
            <v>10kV</v>
          </cell>
        </row>
        <row r="1828">
          <cell r="A1828" t="str">
            <v>金丙线路9</v>
          </cell>
          <cell r="B1828" t="str">
            <v>10kV</v>
          </cell>
        </row>
        <row r="1829">
          <cell r="A1829" t="str">
            <v>金丁线路1</v>
          </cell>
          <cell r="B1829" t="str">
            <v>10kV</v>
          </cell>
        </row>
        <row r="1830">
          <cell r="A1830" t="str">
            <v>金丁线路2</v>
          </cell>
          <cell r="B1830" t="str">
            <v>10kV</v>
          </cell>
        </row>
        <row r="1831">
          <cell r="A1831" t="str">
            <v>金丁线路3</v>
          </cell>
          <cell r="B1831" t="str">
            <v>10kV</v>
          </cell>
        </row>
        <row r="1832">
          <cell r="A1832" t="str">
            <v>金丁线路4</v>
          </cell>
          <cell r="B1832" t="str">
            <v>10kV</v>
          </cell>
        </row>
        <row r="1833">
          <cell r="A1833" t="str">
            <v>金丁线路5</v>
          </cell>
          <cell r="B1833" t="str">
            <v>10kV</v>
          </cell>
        </row>
        <row r="1834">
          <cell r="A1834" t="str">
            <v>金丁线路6</v>
          </cell>
          <cell r="B1834" t="str">
            <v>10kV</v>
          </cell>
        </row>
        <row r="1835">
          <cell r="A1835" t="str">
            <v>金丁线路7</v>
          </cell>
          <cell r="B1835" t="str">
            <v>10kV</v>
          </cell>
        </row>
        <row r="1836">
          <cell r="A1836" t="str">
            <v>金甲线路1</v>
          </cell>
          <cell r="B1836" t="str">
            <v>10kV</v>
          </cell>
        </row>
        <row r="1837">
          <cell r="A1837" t="str">
            <v>金甲线路1-1-1</v>
          </cell>
          <cell r="B1837" t="str">
            <v>10kV</v>
          </cell>
        </row>
        <row r="1838">
          <cell r="A1838" t="str">
            <v>金甲线路2</v>
          </cell>
          <cell r="B1838" t="str">
            <v>10kV</v>
          </cell>
        </row>
        <row r="1839">
          <cell r="A1839" t="str">
            <v>金甲线路3</v>
          </cell>
          <cell r="B1839" t="str">
            <v>10kV</v>
          </cell>
        </row>
        <row r="1840">
          <cell r="A1840" t="str">
            <v>金甲线路4</v>
          </cell>
          <cell r="B1840" t="str">
            <v>10kV</v>
          </cell>
        </row>
        <row r="1841">
          <cell r="A1841" t="str">
            <v>金甲线路5</v>
          </cell>
          <cell r="B1841" t="str">
            <v>10kV</v>
          </cell>
        </row>
        <row r="1842">
          <cell r="A1842" t="str">
            <v>金甲线路6</v>
          </cell>
          <cell r="B1842" t="str">
            <v>10kV</v>
          </cell>
        </row>
        <row r="1843">
          <cell r="A1843" t="str">
            <v>金乙线路1</v>
          </cell>
          <cell r="B1843" t="str">
            <v>10kV</v>
          </cell>
        </row>
        <row r="1844">
          <cell r="A1844" t="str">
            <v>金乙线路2</v>
          </cell>
          <cell r="B1844" t="str">
            <v>10kV</v>
          </cell>
        </row>
        <row r="1845">
          <cell r="A1845" t="str">
            <v>朗花线</v>
          </cell>
          <cell r="B1845" t="str">
            <v>110kV</v>
          </cell>
        </row>
        <row r="1846">
          <cell r="A1846" t="str">
            <v>黎明线路1</v>
          </cell>
          <cell r="B1846" t="str">
            <v>10kV</v>
          </cell>
        </row>
        <row r="1847">
          <cell r="A1847" t="str">
            <v>黎明线路10</v>
          </cell>
          <cell r="B1847" t="str">
            <v>10kV</v>
          </cell>
        </row>
        <row r="1848">
          <cell r="A1848" t="str">
            <v>黎明线路11</v>
          </cell>
          <cell r="B1848" t="str">
            <v>10kV</v>
          </cell>
        </row>
        <row r="1849">
          <cell r="A1849" t="str">
            <v>黎明线路12</v>
          </cell>
          <cell r="B1849" t="str">
            <v>10kV</v>
          </cell>
        </row>
        <row r="1850">
          <cell r="A1850" t="str">
            <v>黎明线路13</v>
          </cell>
          <cell r="B1850" t="str">
            <v>10kV</v>
          </cell>
        </row>
        <row r="1851">
          <cell r="A1851" t="str">
            <v>黎明线路15</v>
          </cell>
          <cell r="B1851" t="str">
            <v>10kV</v>
          </cell>
        </row>
        <row r="1852">
          <cell r="A1852" t="str">
            <v>黎明线路16</v>
          </cell>
          <cell r="B1852" t="str">
            <v>10kV</v>
          </cell>
        </row>
        <row r="1853">
          <cell r="A1853" t="str">
            <v>黎明线路17</v>
          </cell>
          <cell r="B1853" t="str">
            <v>10kV</v>
          </cell>
        </row>
        <row r="1854">
          <cell r="A1854" t="str">
            <v>黎明线路18</v>
          </cell>
          <cell r="B1854" t="str">
            <v>10kV</v>
          </cell>
        </row>
        <row r="1855">
          <cell r="A1855" t="str">
            <v>黎明线路19</v>
          </cell>
          <cell r="B1855" t="str">
            <v>10kV</v>
          </cell>
        </row>
        <row r="1856">
          <cell r="A1856" t="str">
            <v>黎明线路2</v>
          </cell>
          <cell r="B1856" t="str">
            <v>10kV</v>
          </cell>
        </row>
        <row r="1857">
          <cell r="A1857" t="str">
            <v>黎明线路20</v>
          </cell>
          <cell r="B1857" t="str">
            <v>10kV</v>
          </cell>
        </row>
        <row r="1858">
          <cell r="A1858" t="str">
            <v>黎明线路21</v>
          </cell>
          <cell r="B1858" t="str">
            <v>10kV</v>
          </cell>
        </row>
        <row r="1859">
          <cell r="A1859" t="str">
            <v>黎明线路22</v>
          </cell>
          <cell r="B1859" t="str">
            <v>10kV</v>
          </cell>
        </row>
        <row r="1860">
          <cell r="A1860" t="str">
            <v>黎明线路23</v>
          </cell>
          <cell r="B1860" t="str">
            <v>10kV</v>
          </cell>
        </row>
        <row r="1861">
          <cell r="A1861" t="str">
            <v>黎明线路24</v>
          </cell>
          <cell r="B1861" t="str">
            <v>10kV</v>
          </cell>
        </row>
        <row r="1862">
          <cell r="A1862" t="str">
            <v>黎明线路26</v>
          </cell>
          <cell r="B1862" t="str">
            <v>10kV</v>
          </cell>
        </row>
        <row r="1863">
          <cell r="A1863" t="str">
            <v>黎明线路27</v>
          </cell>
          <cell r="B1863" t="str">
            <v>10kV</v>
          </cell>
        </row>
        <row r="1864">
          <cell r="A1864" t="str">
            <v>黎明线路29</v>
          </cell>
          <cell r="B1864" t="str">
            <v>10kV</v>
          </cell>
        </row>
        <row r="1865">
          <cell r="A1865" t="str">
            <v>黎明线路3</v>
          </cell>
          <cell r="B1865" t="str">
            <v>10kV</v>
          </cell>
        </row>
        <row r="1866">
          <cell r="A1866" t="str">
            <v>黎明线路30</v>
          </cell>
          <cell r="B1866" t="str">
            <v>10kV</v>
          </cell>
        </row>
        <row r="1867">
          <cell r="A1867" t="str">
            <v>黎明线路31</v>
          </cell>
          <cell r="B1867" t="str">
            <v>10kV</v>
          </cell>
        </row>
        <row r="1868">
          <cell r="A1868" t="str">
            <v>黎明线路32</v>
          </cell>
          <cell r="B1868" t="str">
            <v>10kV</v>
          </cell>
        </row>
        <row r="1869">
          <cell r="A1869" t="str">
            <v>黎明线路35</v>
          </cell>
          <cell r="B1869" t="str">
            <v>10kV</v>
          </cell>
        </row>
        <row r="1870">
          <cell r="A1870" t="str">
            <v>黎明线路36</v>
          </cell>
          <cell r="B1870" t="str">
            <v>10kV</v>
          </cell>
        </row>
        <row r="1871">
          <cell r="A1871" t="str">
            <v>黎明线路37</v>
          </cell>
          <cell r="B1871" t="str">
            <v>10kV</v>
          </cell>
        </row>
        <row r="1872">
          <cell r="A1872" t="str">
            <v>黎明线路4</v>
          </cell>
          <cell r="B1872" t="str">
            <v>10kV</v>
          </cell>
        </row>
        <row r="1873">
          <cell r="A1873" t="str">
            <v>黎明线路41</v>
          </cell>
          <cell r="B1873" t="str">
            <v>10kV</v>
          </cell>
        </row>
        <row r="1874">
          <cell r="A1874" t="str">
            <v>黎明线路8</v>
          </cell>
          <cell r="B1874" t="str">
            <v>10kV</v>
          </cell>
        </row>
        <row r="1875">
          <cell r="A1875" t="str">
            <v>绿北线路1</v>
          </cell>
          <cell r="B1875" t="str">
            <v>10kV</v>
          </cell>
        </row>
        <row r="1876">
          <cell r="A1876" t="str">
            <v>绿北线路10</v>
          </cell>
          <cell r="B1876" t="str">
            <v>10kV</v>
          </cell>
        </row>
        <row r="1877">
          <cell r="A1877" t="str">
            <v>绿北线路11</v>
          </cell>
          <cell r="B1877" t="str">
            <v>10kV</v>
          </cell>
        </row>
        <row r="1878">
          <cell r="A1878" t="str">
            <v>绿北线路12</v>
          </cell>
          <cell r="B1878" t="str">
            <v>10kV</v>
          </cell>
        </row>
        <row r="1879">
          <cell r="A1879" t="str">
            <v>绿北线路13</v>
          </cell>
          <cell r="B1879" t="str">
            <v>10kV</v>
          </cell>
        </row>
        <row r="1880">
          <cell r="A1880" t="str">
            <v>绿北线路14</v>
          </cell>
          <cell r="B1880" t="str">
            <v>10kV</v>
          </cell>
        </row>
        <row r="1881">
          <cell r="A1881" t="str">
            <v>绿北线路15</v>
          </cell>
          <cell r="B1881" t="str">
            <v>10kV</v>
          </cell>
        </row>
        <row r="1882">
          <cell r="A1882" t="str">
            <v>绿北线路16</v>
          </cell>
          <cell r="B1882" t="str">
            <v>10kV</v>
          </cell>
        </row>
        <row r="1883">
          <cell r="A1883" t="str">
            <v>绿北线路17</v>
          </cell>
          <cell r="B1883" t="str">
            <v>10kV</v>
          </cell>
        </row>
        <row r="1884">
          <cell r="A1884" t="str">
            <v>绿北线路18</v>
          </cell>
          <cell r="B1884" t="str">
            <v>10kV</v>
          </cell>
        </row>
        <row r="1885">
          <cell r="A1885" t="str">
            <v>绿北线路19</v>
          </cell>
          <cell r="B1885" t="str">
            <v>10kV</v>
          </cell>
        </row>
        <row r="1886">
          <cell r="A1886" t="str">
            <v>绿北线路2</v>
          </cell>
          <cell r="B1886" t="str">
            <v>10kV</v>
          </cell>
        </row>
        <row r="1887">
          <cell r="A1887" t="str">
            <v>绿北线路20</v>
          </cell>
          <cell r="B1887" t="str">
            <v>10kV</v>
          </cell>
        </row>
        <row r="1888">
          <cell r="A1888" t="str">
            <v>绿北线路21</v>
          </cell>
          <cell r="B1888" t="str">
            <v>10kV</v>
          </cell>
        </row>
        <row r="1889">
          <cell r="A1889" t="str">
            <v>绿北线路22</v>
          </cell>
          <cell r="B1889" t="str">
            <v>10kV</v>
          </cell>
        </row>
        <row r="1890">
          <cell r="A1890" t="str">
            <v>绿北线路23</v>
          </cell>
          <cell r="B1890" t="str">
            <v>10kV</v>
          </cell>
        </row>
        <row r="1891">
          <cell r="A1891" t="str">
            <v>绿北线路24</v>
          </cell>
          <cell r="B1891" t="str">
            <v>10kV</v>
          </cell>
        </row>
        <row r="1892">
          <cell r="A1892" t="str">
            <v>绿北线路25</v>
          </cell>
          <cell r="B1892" t="str">
            <v>10kV</v>
          </cell>
        </row>
        <row r="1893">
          <cell r="A1893" t="str">
            <v>绿北线路26</v>
          </cell>
          <cell r="B1893" t="str">
            <v>10kV</v>
          </cell>
        </row>
        <row r="1894">
          <cell r="A1894" t="str">
            <v>绿北线路27</v>
          </cell>
          <cell r="B1894" t="str">
            <v>10kV</v>
          </cell>
        </row>
        <row r="1895">
          <cell r="A1895" t="str">
            <v>绿北线路28</v>
          </cell>
          <cell r="B1895" t="str">
            <v>10kV</v>
          </cell>
        </row>
        <row r="1896">
          <cell r="A1896" t="str">
            <v>绿北线路29</v>
          </cell>
          <cell r="B1896" t="str">
            <v>10kV</v>
          </cell>
        </row>
        <row r="1897">
          <cell r="A1897" t="str">
            <v>绿北线路3</v>
          </cell>
          <cell r="B1897" t="str">
            <v>10kV</v>
          </cell>
        </row>
        <row r="1898">
          <cell r="A1898" t="str">
            <v>绿北线路30</v>
          </cell>
          <cell r="B1898" t="str">
            <v>10kV</v>
          </cell>
        </row>
        <row r="1899">
          <cell r="A1899" t="str">
            <v>绿北线路31</v>
          </cell>
          <cell r="B1899" t="str">
            <v>10kV</v>
          </cell>
        </row>
        <row r="1900">
          <cell r="A1900" t="str">
            <v>绿北线路32</v>
          </cell>
          <cell r="B1900" t="str">
            <v>10kV</v>
          </cell>
        </row>
        <row r="1901">
          <cell r="A1901" t="str">
            <v>绿北线路33</v>
          </cell>
          <cell r="B1901" t="str">
            <v>10kV</v>
          </cell>
        </row>
        <row r="1902">
          <cell r="A1902" t="str">
            <v>绿北线路34</v>
          </cell>
          <cell r="B1902" t="str">
            <v>10kV</v>
          </cell>
        </row>
        <row r="1903">
          <cell r="A1903" t="str">
            <v>绿北线路35</v>
          </cell>
          <cell r="B1903" t="str">
            <v>10kV</v>
          </cell>
        </row>
        <row r="1904">
          <cell r="A1904" t="str">
            <v>绿北线路35-1</v>
          </cell>
          <cell r="B1904" t="str">
            <v>10kV</v>
          </cell>
        </row>
        <row r="1905">
          <cell r="A1905" t="str">
            <v>绿北线路36</v>
          </cell>
          <cell r="B1905" t="str">
            <v>10kV</v>
          </cell>
        </row>
        <row r="1906">
          <cell r="A1906" t="str">
            <v>绿北线路37</v>
          </cell>
          <cell r="B1906" t="str">
            <v>10kV</v>
          </cell>
        </row>
        <row r="1907">
          <cell r="A1907" t="str">
            <v>绿北线路38</v>
          </cell>
          <cell r="B1907" t="str">
            <v>10kV</v>
          </cell>
        </row>
        <row r="1908">
          <cell r="A1908" t="str">
            <v>绿北线路4</v>
          </cell>
          <cell r="B1908" t="str">
            <v>10kV</v>
          </cell>
        </row>
        <row r="1909">
          <cell r="A1909" t="str">
            <v>绿北线路5</v>
          </cell>
          <cell r="B1909" t="str">
            <v>10kV</v>
          </cell>
        </row>
        <row r="1910">
          <cell r="A1910" t="str">
            <v>绿北线路6</v>
          </cell>
          <cell r="B1910" t="str">
            <v>10kV</v>
          </cell>
        </row>
        <row r="1911">
          <cell r="A1911" t="str">
            <v>绿北线路7</v>
          </cell>
          <cell r="B1911" t="str">
            <v>10kV</v>
          </cell>
        </row>
        <row r="1912">
          <cell r="A1912" t="str">
            <v>绿北线路8</v>
          </cell>
          <cell r="B1912" t="str">
            <v>10kV</v>
          </cell>
        </row>
        <row r="1913">
          <cell r="A1913" t="str">
            <v>绿北线路9</v>
          </cell>
          <cell r="B1913" t="str">
            <v>10kV</v>
          </cell>
        </row>
        <row r="1914">
          <cell r="A1914" t="str">
            <v>绿南线路1</v>
          </cell>
          <cell r="B1914" t="str">
            <v>10kV</v>
          </cell>
        </row>
        <row r="1915">
          <cell r="A1915" t="str">
            <v>绿南线路10</v>
          </cell>
          <cell r="B1915" t="str">
            <v>10kV</v>
          </cell>
        </row>
        <row r="1916">
          <cell r="A1916" t="str">
            <v>绿南线路11</v>
          </cell>
          <cell r="B1916" t="str">
            <v>10kV</v>
          </cell>
        </row>
        <row r="1917">
          <cell r="A1917" t="str">
            <v>绿南线路11-1</v>
          </cell>
          <cell r="B1917" t="str">
            <v>10kV</v>
          </cell>
        </row>
        <row r="1918">
          <cell r="A1918" t="str">
            <v>绿南线路12</v>
          </cell>
          <cell r="B1918" t="str">
            <v>10kV</v>
          </cell>
        </row>
        <row r="1919">
          <cell r="A1919" t="str">
            <v>绿南线路13</v>
          </cell>
          <cell r="B1919" t="str">
            <v>10kV</v>
          </cell>
        </row>
        <row r="1920">
          <cell r="A1920" t="str">
            <v>绿南线路15</v>
          </cell>
          <cell r="B1920" t="str">
            <v>10kV</v>
          </cell>
        </row>
        <row r="1921">
          <cell r="A1921" t="str">
            <v>绿南线路16</v>
          </cell>
          <cell r="B1921" t="str">
            <v>10kV</v>
          </cell>
        </row>
        <row r="1922">
          <cell r="A1922" t="str">
            <v>绿南线路17</v>
          </cell>
          <cell r="B1922" t="str">
            <v>10kV</v>
          </cell>
        </row>
        <row r="1923">
          <cell r="A1923" t="str">
            <v>绿南线路18</v>
          </cell>
          <cell r="B1923" t="str">
            <v>10kV</v>
          </cell>
        </row>
        <row r="1924">
          <cell r="A1924" t="str">
            <v>绿南线路19</v>
          </cell>
          <cell r="B1924" t="str">
            <v>10kV</v>
          </cell>
        </row>
        <row r="1925">
          <cell r="A1925" t="str">
            <v>绿南线路2</v>
          </cell>
          <cell r="B1925" t="str">
            <v>10kV</v>
          </cell>
        </row>
        <row r="1926">
          <cell r="A1926" t="str">
            <v>绿南线路20</v>
          </cell>
          <cell r="B1926" t="str">
            <v>10kV</v>
          </cell>
        </row>
        <row r="1927">
          <cell r="A1927" t="str">
            <v>绿南线路21</v>
          </cell>
          <cell r="B1927" t="str">
            <v>10kV</v>
          </cell>
        </row>
        <row r="1928">
          <cell r="A1928" t="str">
            <v>绿南线路22</v>
          </cell>
          <cell r="B1928" t="str">
            <v>10kV</v>
          </cell>
        </row>
        <row r="1929">
          <cell r="A1929" t="str">
            <v>绿南线路23</v>
          </cell>
          <cell r="B1929" t="str">
            <v>10kV</v>
          </cell>
        </row>
        <row r="1930">
          <cell r="A1930" t="str">
            <v>绿南线路24</v>
          </cell>
          <cell r="B1930" t="str">
            <v>10kV</v>
          </cell>
        </row>
        <row r="1931">
          <cell r="A1931" t="str">
            <v>绿南线路25</v>
          </cell>
          <cell r="B1931" t="str">
            <v>10kV</v>
          </cell>
        </row>
        <row r="1932">
          <cell r="A1932" t="str">
            <v>绿南线路26</v>
          </cell>
          <cell r="B1932" t="str">
            <v>10kV</v>
          </cell>
        </row>
        <row r="1933">
          <cell r="A1933" t="str">
            <v>绿南线路28</v>
          </cell>
          <cell r="B1933" t="str">
            <v>10kV</v>
          </cell>
        </row>
        <row r="1934">
          <cell r="A1934" t="str">
            <v>绿南线路29</v>
          </cell>
          <cell r="B1934" t="str">
            <v>10kV</v>
          </cell>
        </row>
        <row r="1935">
          <cell r="A1935" t="str">
            <v>绿南线路3</v>
          </cell>
          <cell r="B1935" t="str">
            <v>10kV</v>
          </cell>
        </row>
        <row r="1936">
          <cell r="A1936" t="str">
            <v>绿南线路31</v>
          </cell>
          <cell r="B1936" t="str">
            <v>10kV</v>
          </cell>
        </row>
        <row r="1937">
          <cell r="A1937" t="str">
            <v>绿南线路32</v>
          </cell>
          <cell r="B1937" t="str">
            <v>10kV</v>
          </cell>
        </row>
        <row r="1938">
          <cell r="A1938" t="str">
            <v>绿南线路4</v>
          </cell>
          <cell r="B1938" t="str">
            <v>10kV</v>
          </cell>
        </row>
        <row r="1939">
          <cell r="A1939" t="str">
            <v>绿南线路5</v>
          </cell>
          <cell r="B1939" t="str">
            <v>10kV</v>
          </cell>
        </row>
        <row r="1940">
          <cell r="A1940" t="str">
            <v>绿南线路6</v>
          </cell>
          <cell r="B1940" t="str">
            <v>10kV</v>
          </cell>
        </row>
        <row r="1941">
          <cell r="A1941" t="str">
            <v>绿南线路7</v>
          </cell>
          <cell r="B1941" t="str">
            <v>10kV</v>
          </cell>
        </row>
        <row r="1942">
          <cell r="A1942" t="str">
            <v>绿南线路9</v>
          </cell>
          <cell r="B1942" t="str">
            <v>10kV</v>
          </cell>
        </row>
        <row r="1943">
          <cell r="A1943" t="str">
            <v>绿中线路1</v>
          </cell>
          <cell r="B1943" t="str">
            <v>10kV</v>
          </cell>
        </row>
        <row r="1944">
          <cell r="A1944" t="str">
            <v>绿中线路10</v>
          </cell>
          <cell r="B1944" t="str">
            <v>10kV</v>
          </cell>
        </row>
        <row r="1945">
          <cell r="A1945" t="str">
            <v>绿中线路11</v>
          </cell>
          <cell r="B1945" t="str">
            <v>10kV</v>
          </cell>
        </row>
        <row r="1946">
          <cell r="A1946" t="str">
            <v>绿中线路12</v>
          </cell>
          <cell r="B1946" t="str">
            <v>10kV</v>
          </cell>
        </row>
        <row r="1947">
          <cell r="A1947" t="str">
            <v>绿中线路14</v>
          </cell>
          <cell r="B1947" t="str">
            <v>10kV</v>
          </cell>
        </row>
        <row r="1948">
          <cell r="A1948" t="str">
            <v>绿中线路15</v>
          </cell>
          <cell r="B1948" t="str">
            <v>10kV</v>
          </cell>
        </row>
        <row r="1949">
          <cell r="A1949" t="str">
            <v>绿中线路16</v>
          </cell>
          <cell r="B1949" t="str">
            <v>10kV</v>
          </cell>
        </row>
        <row r="1950">
          <cell r="A1950" t="str">
            <v>绿中线路17</v>
          </cell>
          <cell r="B1950" t="str">
            <v>10kV</v>
          </cell>
        </row>
        <row r="1951">
          <cell r="A1951" t="str">
            <v>绿中线路18</v>
          </cell>
          <cell r="B1951" t="str">
            <v>10kV</v>
          </cell>
        </row>
        <row r="1952">
          <cell r="A1952" t="str">
            <v>绿中线路19</v>
          </cell>
          <cell r="B1952" t="str">
            <v>10kV</v>
          </cell>
        </row>
        <row r="1953">
          <cell r="A1953" t="str">
            <v>绿中线路2</v>
          </cell>
          <cell r="B1953" t="str">
            <v>10kV</v>
          </cell>
        </row>
        <row r="1954">
          <cell r="A1954" t="str">
            <v>绿中线路20</v>
          </cell>
          <cell r="B1954" t="str">
            <v>10kV</v>
          </cell>
        </row>
        <row r="1955">
          <cell r="A1955" t="str">
            <v>绿中线路21</v>
          </cell>
          <cell r="B1955" t="str">
            <v>10kV</v>
          </cell>
        </row>
        <row r="1956">
          <cell r="A1956" t="str">
            <v>绿中线路22</v>
          </cell>
          <cell r="B1956" t="str">
            <v>10kV</v>
          </cell>
        </row>
        <row r="1957">
          <cell r="A1957" t="str">
            <v>绿中线路22-1</v>
          </cell>
          <cell r="B1957" t="str">
            <v>10kV</v>
          </cell>
        </row>
        <row r="1958">
          <cell r="A1958" t="str">
            <v>绿中线路23</v>
          </cell>
          <cell r="B1958" t="str">
            <v>10kV</v>
          </cell>
        </row>
        <row r="1959">
          <cell r="A1959" t="str">
            <v>绿中线路24</v>
          </cell>
          <cell r="B1959" t="str">
            <v>10kV</v>
          </cell>
        </row>
        <row r="1960">
          <cell r="A1960" t="str">
            <v>绿中线路25</v>
          </cell>
          <cell r="B1960" t="str">
            <v>10kV</v>
          </cell>
        </row>
        <row r="1961">
          <cell r="A1961" t="str">
            <v>绿中线路26</v>
          </cell>
          <cell r="B1961" t="str">
            <v>10kV</v>
          </cell>
        </row>
        <row r="1962">
          <cell r="A1962" t="str">
            <v>绿中线路27</v>
          </cell>
          <cell r="B1962" t="str">
            <v>10kV</v>
          </cell>
        </row>
        <row r="1963">
          <cell r="A1963" t="str">
            <v>绿中线路28</v>
          </cell>
          <cell r="B1963" t="str">
            <v>10kV</v>
          </cell>
        </row>
        <row r="1964">
          <cell r="A1964" t="str">
            <v>绿中线路29</v>
          </cell>
          <cell r="B1964" t="str">
            <v>10kV</v>
          </cell>
        </row>
        <row r="1965">
          <cell r="A1965" t="str">
            <v>绿中线路3</v>
          </cell>
          <cell r="B1965" t="str">
            <v>10kV</v>
          </cell>
        </row>
        <row r="1966">
          <cell r="A1966" t="str">
            <v>绿中线路30</v>
          </cell>
          <cell r="B1966" t="str">
            <v>10kV</v>
          </cell>
        </row>
        <row r="1967">
          <cell r="A1967" t="str">
            <v>绿中线路31</v>
          </cell>
          <cell r="B1967" t="str">
            <v>10kV</v>
          </cell>
        </row>
        <row r="1968">
          <cell r="A1968" t="str">
            <v>绿中线路32</v>
          </cell>
          <cell r="B1968" t="str">
            <v>10kV</v>
          </cell>
        </row>
        <row r="1969">
          <cell r="A1969" t="str">
            <v>绿中线路33</v>
          </cell>
          <cell r="B1969" t="str">
            <v>10kV</v>
          </cell>
        </row>
        <row r="1970">
          <cell r="A1970" t="str">
            <v>绿中线路34</v>
          </cell>
          <cell r="B1970" t="str">
            <v>10kV</v>
          </cell>
        </row>
        <row r="1971">
          <cell r="A1971" t="str">
            <v>绿中线路39</v>
          </cell>
          <cell r="B1971" t="str">
            <v>10kV</v>
          </cell>
        </row>
        <row r="1972">
          <cell r="A1972" t="str">
            <v>绿中线路4</v>
          </cell>
          <cell r="B1972" t="str">
            <v>10kV</v>
          </cell>
        </row>
        <row r="1973">
          <cell r="A1973" t="str">
            <v>绿中线路40</v>
          </cell>
          <cell r="B1973" t="str">
            <v>10kV</v>
          </cell>
        </row>
        <row r="1974">
          <cell r="A1974" t="str">
            <v>绿中线路41</v>
          </cell>
          <cell r="B1974" t="str">
            <v>10kV</v>
          </cell>
        </row>
        <row r="1975">
          <cell r="A1975" t="str">
            <v>绿中线路42</v>
          </cell>
          <cell r="B1975" t="str">
            <v>10kV</v>
          </cell>
        </row>
        <row r="1976">
          <cell r="A1976" t="str">
            <v>绿中线路43</v>
          </cell>
          <cell r="B1976" t="str">
            <v>10kV</v>
          </cell>
        </row>
        <row r="1977">
          <cell r="A1977" t="str">
            <v>绿中线路44</v>
          </cell>
          <cell r="B1977" t="str">
            <v>10kV</v>
          </cell>
        </row>
        <row r="1978">
          <cell r="A1978" t="str">
            <v>绿中线路45</v>
          </cell>
          <cell r="B1978" t="str">
            <v>10kV</v>
          </cell>
        </row>
        <row r="1979">
          <cell r="A1979" t="str">
            <v>绿中线路46</v>
          </cell>
          <cell r="B1979" t="str">
            <v>10kV</v>
          </cell>
        </row>
        <row r="1980">
          <cell r="A1980" t="str">
            <v>绿中线路47</v>
          </cell>
          <cell r="B1980" t="str">
            <v>10kV</v>
          </cell>
        </row>
        <row r="1981">
          <cell r="A1981" t="str">
            <v>绿中线路48</v>
          </cell>
          <cell r="B1981" t="str">
            <v>10kV</v>
          </cell>
        </row>
        <row r="1982">
          <cell r="A1982" t="str">
            <v>绿中线路49</v>
          </cell>
          <cell r="B1982" t="str">
            <v>10kV</v>
          </cell>
        </row>
        <row r="1983">
          <cell r="A1983" t="str">
            <v>绿中线路5</v>
          </cell>
          <cell r="B1983" t="str">
            <v>10kV</v>
          </cell>
        </row>
        <row r="1984">
          <cell r="A1984" t="str">
            <v>绿中线路52</v>
          </cell>
          <cell r="B1984" t="str">
            <v>10kV</v>
          </cell>
        </row>
        <row r="1985">
          <cell r="A1985" t="str">
            <v>绿中线路53</v>
          </cell>
          <cell r="B1985" t="str">
            <v>10kV</v>
          </cell>
        </row>
        <row r="1986">
          <cell r="A1986" t="str">
            <v>绿中线路54</v>
          </cell>
          <cell r="B1986" t="str">
            <v>10kV</v>
          </cell>
        </row>
        <row r="1987">
          <cell r="A1987" t="str">
            <v>绿中线路56-1</v>
          </cell>
          <cell r="B1987" t="str">
            <v>10kV</v>
          </cell>
        </row>
        <row r="1988">
          <cell r="A1988" t="str">
            <v>绿中线路56-2</v>
          </cell>
          <cell r="B1988" t="str">
            <v>10kV</v>
          </cell>
        </row>
        <row r="1989">
          <cell r="A1989" t="str">
            <v>绿中线路57</v>
          </cell>
          <cell r="B1989" t="str">
            <v>10kV</v>
          </cell>
        </row>
        <row r="1990">
          <cell r="A1990" t="str">
            <v>绿中线路58</v>
          </cell>
          <cell r="B1990" t="str">
            <v>10kV</v>
          </cell>
        </row>
        <row r="1991">
          <cell r="A1991" t="str">
            <v>绿中线路59</v>
          </cell>
          <cell r="B1991" t="str">
            <v>10kV</v>
          </cell>
        </row>
        <row r="1992">
          <cell r="A1992" t="str">
            <v>绿中线路6</v>
          </cell>
          <cell r="B1992" t="str">
            <v>10kV</v>
          </cell>
        </row>
        <row r="1993">
          <cell r="A1993" t="str">
            <v>绿中线路7</v>
          </cell>
          <cell r="B1993" t="str">
            <v>10kV</v>
          </cell>
        </row>
        <row r="1994">
          <cell r="A1994" t="str">
            <v>绿中线路8</v>
          </cell>
          <cell r="B1994" t="str">
            <v>10kV</v>
          </cell>
        </row>
        <row r="1995">
          <cell r="A1995" t="str">
            <v>绿中线路9</v>
          </cell>
          <cell r="B1995" t="str">
            <v>10kV</v>
          </cell>
        </row>
        <row r="1996">
          <cell r="A1996" t="str">
            <v>梅浦线1</v>
          </cell>
          <cell r="B1996" t="str">
            <v>10kV</v>
          </cell>
        </row>
        <row r="1997">
          <cell r="A1997" t="str">
            <v>梅浦线2</v>
          </cell>
          <cell r="B1997" t="str">
            <v>10kV</v>
          </cell>
        </row>
        <row r="1998">
          <cell r="A1998" t="str">
            <v>梅浦线3</v>
          </cell>
          <cell r="B1998" t="str">
            <v>10kV</v>
          </cell>
        </row>
        <row r="1999">
          <cell r="A1999" t="str">
            <v>南市线路1</v>
          </cell>
          <cell r="B1999" t="str">
            <v>10kV</v>
          </cell>
        </row>
        <row r="2000">
          <cell r="A2000" t="str">
            <v>南市线路10</v>
          </cell>
          <cell r="B2000" t="str">
            <v>10kV</v>
          </cell>
        </row>
        <row r="2001">
          <cell r="A2001" t="str">
            <v>南市线路11</v>
          </cell>
          <cell r="B2001" t="str">
            <v>10kV</v>
          </cell>
        </row>
        <row r="2002">
          <cell r="A2002" t="str">
            <v>南市线路12</v>
          </cell>
          <cell r="B2002" t="str">
            <v>10kV</v>
          </cell>
        </row>
        <row r="2003">
          <cell r="A2003" t="str">
            <v>南市线路13</v>
          </cell>
          <cell r="B2003" t="str">
            <v>10kV</v>
          </cell>
        </row>
        <row r="2004">
          <cell r="A2004" t="str">
            <v>南市线路14</v>
          </cell>
          <cell r="B2004" t="str">
            <v>10kV</v>
          </cell>
        </row>
        <row r="2005">
          <cell r="A2005" t="str">
            <v>南市线路15</v>
          </cell>
          <cell r="B2005" t="str">
            <v>10kV</v>
          </cell>
        </row>
        <row r="2006">
          <cell r="A2006" t="str">
            <v>南市线路16</v>
          </cell>
          <cell r="B2006" t="str">
            <v>10kV</v>
          </cell>
        </row>
        <row r="2007">
          <cell r="A2007" t="str">
            <v>南市线路17</v>
          </cell>
          <cell r="B2007" t="str">
            <v>10kV</v>
          </cell>
        </row>
        <row r="2008">
          <cell r="A2008" t="str">
            <v>南市线路18</v>
          </cell>
          <cell r="B2008" t="str">
            <v>10kV</v>
          </cell>
        </row>
        <row r="2009">
          <cell r="A2009" t="str">
            <v>南市线路19</v>
          </cell>
          <cell r="B2009" t="str">
            <v>10kV</v>
          </cell>
        </row>
        <row r="2010">
          <cell r="A2010" t="str">
            <v>南市线路2</v>
          </cell>
          <cell r="B2010" t="str">
            <v>10kV</v>
          </cell>
        </row>
        <row r="2011">
          <cell r="A2011" t="str">
            <v>南市线路20</v>
          </cell>
          <cell r="B2011" t="str">
            <v>10kV</v>
          </cell>
        </row>
        <row r="2012">
          <cell r="A2012" t="str">
            <v>南市线路21</v>
          </cell>
          <cell r="B2012" t="str">
            <v>10kV</v>
          </cell>
        </row>
        <row r="2013">
          <cell r="A2013" t="str">
            <v>南市线路22</v>
          </cell>
          <cell r="B2013" t="str">
            <v>10kV</v>
          </cell>
        </row>
        <row r="2014">
          <cell r="A2014" t="str">
            <v>南市线路23</v>
          </cell>
          <cell r="B2014" t="str">
            <v>10kV</v>
          </cell>
        </row>
        <row r="2015">
          <cell r="A2015" t="str">
            <v>南市线路24</v>
          </cell>
          <cell r="B2015" t="str">
            <v>10kV</v>
          </cell>
        </row>
        <row r="2016">
          <cell r="A2016" t="str">
            <v>南市线路25</v>
          </cell>
          <cell r="B2016" t="str">
            <v>10kV</v>
          </cell>
        </row>
        <row r="2017">
          <cell r="A2017" t="str">
            <v>南市线路26</v>
          </cell>
          <cell r="B2017" t="str">
            <v>10kV</v>
          </cell>
        </row>
        <row r="2018">
          <cell r="A2018" t="str">
            <v>南市线路27</v>
          </cell>
          <cell r="B2018" t="str">
            <v>10kV</v>
          </cell>
        </row>
        <row r="2019">
          <cell r="A2019" t="str">
            <v>南市线路28</v>
          </cell>
          <cell r="B2019" t="str">
            <v>10kV</v>
          </cell>
        </row>
        <row r="2020">
          <cell r="A2020" t="str">
            <v>南市线路29</v>
          </cell>
          <cell r="B2020" t="str">
            <v>10kV</v>
          </cell>
        </row>
        <row r="2021">
          <cell r="A2021" t="str">
            <v>南市线路3</v>
          </cell>
          <cell r="B2021" t="str">
            <v>10kV</v>
          </cell>
        </row>
        <row r="2022">
          <cell r="A2022" t="str">
            <v>南市线路30</v>
          </cell>
          <cell r="B2022" t="str">
            <v>10kV</v>
          </cell>
        </row>
        <row r="2023">
          <cell r="A2023" t="str">
            <v>南市线路31</v>
          </cell>
          <cell r="B2023" t="str">
            <v>10kV</v>
          </cell>
        </row>
        <row r="2024">
          <cell r="A2024" t="str">
            <v>南市线路32</v>
          </cell>
          <cell r="B2024" t="str">
            <v>10kV</v>
          </cell>
        </row>
        <row r="2025">
          <cell r="A2025" t="str">
            <v>南市线路33</v>
          </cell>
          <cell r="B2025" t="str">
            <v>10kV</v>
          </cell>
        </row>
        <row r="2026">
          <cell r="A2026" t="str">
            <v>南市线路34</v>
          </cell>
          <cell r="B2026" t="str">
            <v>10kV</v>
          </cell>
        </row>
        <row r="2027">
          <cell r="A2027" t="str">
            <v>南市线路35</v>
          </cell>
          <cell r="B2027" t="str">
            <v>10kV</v>
          </cell>
        </row>
        <row r="2028">
          <cell r="A2028" t="str">
            <v>南市线路36</v>
          </cell>
          <cell r="B2028" t="str">
            <v>10kV</v>
          </cell>
        </row>
        <row r="2029">
          <cell r="A2029" t="str">
            <v>南市线路37</v>
          </cell>
          <cell r="B2029" t="str">
            <v>10kV</v>
          </cell>
        </row>
        <row r="2030">
          <cell r="A2030" t="str">
            <v>南市线路38</v>
          </cell>
          <cell r="B2030" t="str">
            <v>10kV</v>
          </cell>
        </row>
        <row r="2031">
          <cell r="A2031" t="str">
            <v>南市线路39</v>
          </cell>
          <cell r="B2031" t="str">
            <v>10kV</v>
          </cell>
        </row>
        <row r="2032">
          <cell r="A2032" t="str">
            <v>南市线路4</v>
          </cell>
          <cell r="B2032" t="str">
            <v>10kV</v>
          </cell>
        </row>
        <row r="2033">
          <cell r="A2033" t="str">
            <v>南市线路40</v>
          </cell>
          <cell r="B2033" t="str">
            <v>10kV</v>
          </cell>
        </row>
        <row r="2034">
          <cell r="A2034" t="str">
            <v>南市线路41</v>
          </cell>
          <cell r="B2034" t="str">
            <v>10kV</v>
          </cell>
        </row>
        <row r="2035">
          <cell r="A2035" t="str">
            <v>南市线路42</v>
          </cell>
          <cell r="B2035" t="str">
            <v>10kV</v>
          </cell>
        </row>
        <row r="2036">
          <cell r="A2036" t="str">
            <v>南市线路43</v>
          </cell>
          <cell r="B2036" t="str">
            <v>10kV</v>
          </cell>
        </row>
        <row r="2037">
          <cell r="A2037" t="str">
            <v>南市线路44</v>
          </cell>
          <cell r="B2037" t="str">
            <v>10kV</v>
          </cell>
        </row>
        <row r="2038">
          <cell r="A2038" t="str">
            <v>南市线路45</v>
          </cell>
          <cell r="B2038" t="str">
            <v>10kV</v>
          </cell>
        </row>
        <row r="2039">
          <cell r="A2039" t="str">
            <v>南市线路46</v>
          </cell>
          <cell r="B2039" t="str">
            <v>10kV</v>
          </cell>
        </row>
        <row r="2040">
          <cell r="A2040" t="str">
            <v>南市线路47</v>
          </cell>
          <cell r="B2040" t="str">
            <v>10kV</v>
          </cell>
        </row>
        <row r="2041">
          <cell r="A2041" t="str">
            <v>南市线路48</v>
          </cell>
          <cell r="B2041" t="str">
            <v>10kV</v>
          </cell>
        </row>
        <row r="2042">
          <cell r="A2042" t="str">
            <v>南市线路49</v>
          </cell>
          <cell r="B2042" t="str">
            <v>10kV</v>
          </cell>
        </row>
        <row r="2043">
          <cell r="A2043" t="str">
            <v>南市线路5</v>
          </cell>
          <cell r="B2043" t="str">
            <v>10kV</v>
          </cell>
        </row>
        <row r="2044">
          <cell r="A2044" t="str">
            <v>南市线路50</v>
          </cell>
          <cell r="B2044" t="str">
            <v>10kV</v>
          </cell>
        </row>
        <row r="2045">
          <cell r="A2045" t="str">
            <v>南市线路51</v>
          </cell>
          <cell r="B2045" t="str">
            <v>10kV</v>
          </cell>
        </row>
        <row r="2046">
          <cell r="A2046" t="str">
            <v>南市线路52</v>
          </cell>
          <cell r="B2046" t="str">
            <v>10kV</v>
          </cell>
        </row>
        <row r="2047">
          <cell r="A2047" t="str">
            <v>南市线路53</v>
          </cell>
          <cell r="B2047" t="str">
            <v>10kV</v>
          </cell>
        </row>
        <row r="2048">
          <cell r="A2048" t="str">
            <v>南市线路54</v>
          </cell>
          <cell r="B2048" t="str">
            <v>10kV</v>
          </cell>
        </row>
        <row r="2049">
          <cell r="A2049" t="str">
            <v>南市线路55</v>
          </cell>
          <cell r="B2049" t="str">
            <v>10kV</v>
          </cell>
        </row>
        <row r="2050">
          <cell r="A2050" t="str">
            <v>南市线路56</v>
          </cell>
          <cell r="B2050" t="str">
            <v>10kV</v>
          </cell>
        </row>
        <row r="2051">
          <cell r="A2051" t="str">
            <v>南市线路57</v>
          </cell>
          <cell r="B2051" t="str">
            <v>10kV</v>
          </cell>
        </row>
        <row r="2052">
          <cell r="A2052" t="str">
            <v>南市线路58</v>
          </cell>
          <cell r="B2052" t="str">
            <v>10kV</v>
          </cell>
        </row>
        <row r="2053">
          <cell r="A2053" t="str">
            <v>南市线路59</v>
          </cell>
          <cell r="B2053" t="str">
            <v>10kV</v>
          </cell>
        </row>
        <row r="2054">
          <cell r="A2054" t="str">
            <v>南市线路6</v>
          </cell>
          <cell r="B2054" t="str">
            <v>10kV</v>
          </cell>
        </row>
        <row r="2055">
          <cell r="A2055" t="str">
            <v>南市线路60</v>
          </cell>
          <cell r="B2055" t="str">
            <v>10kV</v>
          </cell>
        </row>
        <row r="2056">
          <cell r="A2056" t="str">
            <v>南市线路61</v>
          </cell>
          <cell r="B2056" t="str">
            <v>10kV</v>
          </cell>
        </row>
        <row r="2057">
          <cell r="A2057" t="str">
            <v>南市线路62</v>
          </cell>
          <cell r="B2057" t="str">
            <v>10kV</v>
          </cell>
        </row>
        <row r="2058">
          <cell r="A2058" t="str">
            <v>南市线路63</v>
          </cell>
          <cell r="B2058" t="str">
            <v>10kV</v>
          </cell>
        </row>
        <row r="2059">
          <cell r="A2059" t="str">
            <v>南市线路64</v>
          </cell>
          <cell r="B2059" t="str">
            <v>10kV</v>
          </cell>
        </row>
        <row r="2060">
          <cell r="A2060" t="str">
            <v>南市线路65</v>
          </cell>
          <cell r="B2060" t="str">
            <v>10kV</v>
          </cell>
        </row>
        <row r="2061">
          <cell r="A2061" t="str">
            <v>南市线路66</v>
          </cell>
          <cell r="B2061" t="str">
            <v>10kV</v>
          </cell>
        </row>
        <row r="2062">
          <cell r="A2062" t="str">
            <v>南市线路67</v>
          </cell>
          <cell r="B2062" t="str">
            <v>10kV</v>
          </cell>
        </row>
        <row r="2063">
          <cell r="A2063" t="str">
            <v>南市线路68</v>
          </cell>
          <cell r="B2063" t="str">
            <v>10kV</v>
          </cell>
        </row>
        <row r="2064">
          <cell r="A2064" t="str">
            <v>南市线路69</v>
          </cell>
          <cell r="B2064" t="str">
            <v>10kV</v>
          </cell>
        </row>
        <row r="2065">
          <cell r="A2065" t="str">
            <v>南市线路7</v>
          </cell>
          <cell r="B2065" t="str">
            <v>10kV</v>
          </cell>
        </row>
        <row r="2066">
          <cell r="A2066" t="str">
            <v>南市线路70</v>
          </cell>
          <cell r="B2066" t="str">
            <v>10kV</v>
          </cell>
        </row>
        <row r="2067">
          <cell r="A2067" t="str">
            <v>南市线路71</v>
          </cell>
          <cell r="B2067" t="str">
            <v>10kV</v>
          </cell>
        </row>
        <row r="2068">
          <cell r="A2068" t="str">
            <v>南市线路72</v>
          </cell>
          <cell r="B2068" t="str">
            <v>10kV</v>
          </cell>
        </row>
        <row r="2069">
          <cell r="A2069" t="str">
            <v>南市线路73</v>
          </cell>
          <cell r="B2069" t="str">
            <v>10kV</v>
          </cell>
        </row>
        <row r="2070">
          <cell r="A2070" t="str">
            <v>南市线路74</v>
          </cell>
          <cell r="B2070" t="str">
            <v>10kV</v>
          </cell>
        </row>
        <row r="2071">
          <cell r="A2071" t="str">
            <v>南市线路78</v>
          </cell>
          <cell r="B2071" t="str">
            <v>10kV</v>
          </cell>
        </row>
        <row r="2072">
          <cell r="A2072" t="str">
            <v>南市线路79</v>
          </cell>
          <cell r="B2072" t="str">
            <v>10kV</v>
          </cell>
        </row>
        <row r="2073">
          <cell r="A2073" t="str">
            <v>南市线路8</v>
          </cell>
          <cell r="B2073" t="str">
            <v>10kV</v>
          </cell>
        </row>
        <row r="2074">
          <cell r="A2074" t="str">
            <v>南市线路80</v>
          </cell>
          <cell r="B2074" t="str">
            <v>10kV</v>
          </cell>
        </row>
        <row r="2075">
          <cell r="A2075" t="str">
            <v>南市线路9</v>
          </cell>
          <cell r="B2075" t="str">
            <v>10kV</v>
          </cell>
        </row>
        <row r="2076">
          <cell r="A2076" t="str">
            <v>浦项线路1</v>
          </cell>
          <cell r="B2076" t="str">
            <v>10kV</v>
          </cell>
        </row>
        <row r="2077">
          <cell r="A2077" t="str">
            <v>浦项线路10</v>
          </cell>
          <cell r="B2077" t="str">
            <v>10kV</v>
          </cell>
        </row>
        <row r="2078">
          <cell r="A2078" t="str">
            <v>浦项线路100</v>
          </cell>
          <cell r="B2078" t="str">
            <v>10kV</v>
          </cell>
        </row>
        <row r="2079">
          <cell r="A2079" t="str">
            <v>浦项线路101</v>
          </cell>
          <cell r="B2079" t="str">
            <v>10kV</v>
          </cell>
        </row>
        <row r="2080">
          <cell r="A2080" t="str">
            <v>浦项线路11</v>
          </cell>
          <cell r="B2080" t="str">
            <v>10kV</v>
          </cell>
        </row>
        <row r="2081">
          <cell r="A2081" t="str">
            <v>浦项线路12</v>
          </cell>
          <cell r="B2081" t="str">
            <v>10kV</v>
          </cell>
        </row>
        <row r="2082">
          <cell r="A2082" t="str">
            <v>浦项线路14</v>
          </cell>
          <cell r="B2082" t="str">
            <v>10kV</v>
          </cell>
        </row>
        <row r="2083">
          <cell r="A2083" t="str">
            <v>浦项线路15</v>
          </cell>
          <cell r="B2083" t="str">
            <v>10kV</v>
          </cell>
        </row>
        <row r="2084">
          <cell r="A2084" t="str">
            <v>浦项线路16</v>
          </cell>
          <cell r="B2084" t="str">
            <v>10kV</v>
          </cell>
        </row>
        <row r="2085">
          <cell r="A2085" t="str">
            <v>浦项线路17</v>
          </cell>
          <cell r="B2085" t="str">
            <v>10kV</v>
          </cell>
        </row>
        <row r="2086">
          <cell r="A2086" t="str">
            <v>浦项线路18</v>
          </cell>
          <cell r="B2086" t="str">
            <v>10kV</v>
          </cell>
        </row>
        <row r="2087">
          <cell r="A2087" t="str">
            <v>浦项线路19</v>
          </cell>
          <cell r="B2087" t="str">
            <v>10kV</v>
          </cell>
        </row>
        <row r="2088">
          <cell r="A2088" t="str">
            <v>浦项线路2</v>
          </cell>
          <cell r="B2088" t="str">
            <v>10kV</v>
          </cell>
        </row>
        <row r="2089">
          <cell r="A2089" t="str">
            <v>浦项线路20</v>
          </cell>
          <cell r="B2089" t="str">
            <v>10kV</v>
          </cell>
        </row>
        <row r="2090">
          <cell r="A2090" t="str">
            <v>浦项线路21</v>
          </cell>
          <cell r="B2090" t="str">
            <v>10kV</v>
          </cell>
        </row>
        <row r="2091">
          <cell r="A2091" t="str">
            <v>浦项线路22</v>
          </cell>
          <cell r="B2091" t="str">
            <v>10kV</v>
          </cell>
        </row>
        <row r="2092">
          <cell r="A2092" t="str">
            <v>浦项线路23</v>
          </cell>
          <cell r="B2092" t="str">
            <v>10kV</v>
          </cell>
        </row>
        <row r="2093">
          <cell r="A2093" t="str">
            <v>浦项线路24</v>
          </cell>
          <cell r="B2093" t="str">
            <v>10kV</v>
          </cell>
        </row>
        <row r="2094">
          <cell r="A2094" t="str">
            <v>浦项线路25</v>
          </cell>
          <cell r="B2094" t="str">
            <v>10kV</v>
          </cell>
        </row>
        <row r="2095">
          <cell r="A2095" t="str">
            <v>浦项线路26</v>
          </cell>
          <cell r="B2095" t="str">
            <v>10kV</v>
          </cell>
        </row>
        <row r="2096">
          <cell r="A2096" t="str">
            <v>浦项线路27</v>
          </cell>
          <cell r="B2096" t="str">
            <v>10kV</v>
          </cell>
        </row>
        <row r="2097">
          <cell r="A2097" t="str">
            <v>浦项线路28</v>
          </cell>
          <cell r="B2097" t="str">
            <v>10kV</v>
          </cell>
        </row>
        <row r="2098">
          <cell r="A2098" t="str">
            <v>浦项线路29</v>
          </cell>
          <cell r="B2098" t="str">
            <v>10kV</v>
          </cell>
        </row>
        <row r="2099">
          <cell r="A2099" t="str">
            <v>浦项线路3</v>
          </cell>
          <cell r="B2099" t="str">
            <v>10kV</v>
          </cell>
        </row>
        <row r="2100">
          <cell r="A2100" t="str">
            <v>浦项线路30</v>
          </cell>
          <cell r="B2100" t="str">
            <v>10kV</v>
          </cell>
        </row>
        <row r="2101">
          <cell r="A2101" t="str">
            <v>浦项线路31</v>
          </cell>
          <cell r="B2101" t="str">
            <v>10kV</v>
          </cell>
        </row>
        <row r="2102">
          <cell r="A2102" t="str">
            <v>浦项线路32</v>
          </cell>
          <cell r="B2102" t="str">
            <v>10kV</v>
          </cell>
        </row>
        <row r="2103">
          <cell r="A2103" t="str">
            <v>浦项线路33</v>
          </cell>
          <cell r="B2103" t="str">
            <v>10kV</v>
          </cell>
        </row>
        <row r="2104">
          <cell r="A2104" t="str">
            <v>浦项线路34</v>
          </cell>
          <cell r="B2104" t="str">
            <v>10kV</v>
          </cell>
        </row>
        <row r="2105">
          <cell r="A2105" t="str">
            <v>浦项线路35</v>
          </cell>
          <cell r="B2105" t="str">
            <v>10kV</v>
          </cell>
        </row>
        <row r="2106">
          <cell r="A2106" t="str">
            <v>浦项线路36</v>
          </cell>
          <cell r="B2106" t="str">
            <v>10kV</v>
          </cell>
        </row>
        <row r="2107">
          <cell r="A2107" t="str">
            <v>浦项线路37</v>
          </cell>
          <cell r="B2107" t="str">
            <v>10kV</v>
          </cell>
        </row>
        <row r="2108">
          <cell r="A2108" t="str">
            <v>浦项线路38</v>
          </cell>
          <cell r="B2108" t="str">
            <v>10kV</v>
          </cell>
        </row>
        <row r="2109">
          <cell r="A2109" t="str">
            <v>浦项线路39</v>
          </cell>
          <cell r="B2109" t="str">
            <v>10kV</v>
          </cell>
        </row>
        <row r="2110">
          <cell r="A2110" t="str">
            <v>浦项线路4</v>
          </cell>
          <cell r="B2110" t="str">
            <v>10kV</v>
          </cell>
        </row>
        <row r="2111">
          <cell r="A2111" t="str">
            <v>浦项线路40</v>
          </cell>
          <cell r="B2111" t="str">
            <v>10kV</v>
          </cell>
        </row>
        <row r="2112">
          <cell r="A2112" t="str">
            <v>浦项线路41</v>
          </cell>
          <cell r="B2112" t="str">
            <v>10kV</v>
          </cell>
        </row>
        <row r="2113">
          <cell r="A2113" t="str">
            <v>浦项线路42</v>
          </cell>
          <cell r="B2113" t="str">
            <v>10kV</v>
          </cell>
        </row>
        <row r="2114">
          <cell r="A2114" t="str">
            <v>浦项线路43</v>
          </cell>
          <cell r="B2114" t="str">
            <v>10kV</v>
          </cell>
        </row>
        <row r="2115">
          <cell r="A2115" t="str">
            <v>浦项线路44</v>
          </cell>
          <cell r="B2115" t="str">
            <v>10kV</v>
          </cell>
        </row>
        <row r="2116">
          <cell r="A2116" t="str">
            <v>浦项线路45</v>
          </cell>
          <cell r="B2116" t="str">
            <v>10kV</v>
          </cell>
        </row>
        <row r="2117">
          <cell r="A2117" t="str">
            <v>浦项线路46</v>
          </cell>
          <cell r="B2117" t="str">
            <v>10kV</v>
          </cell>
        </row>
        <row r="2118">
          <cell r="A2118" t="str">
            <v>浦项线路47</v>
          </cell>
          <cell r="B2118" t="str">
            <v>10kV</v>
          </cell>
        </row>
        <row r="2119">
          <cell r="A2119" t="str">
            <v>浦项线路48</v>
          </cell>
          <cell r="B2119" t="str">
            <v>10kV</v>
          </cell>
        </row>
        <row r="2120">
          <cell r="A2120" t="str">
            <v>浦项线路49</v>
          </cell>
          <cell r="B2120" t="str">
            <v>10kV</v>
          </cell>
        </row>
        <row r="2121">
          <cell r="A2121" t="str">
            <v>浦项线路5</v>
          </cell>
          <cell r="B2121" t="str">
            <v>10kV</v>
          </cell>
        </row>
        <row r="2122">
          <cell r="A2122" t="str">
            <v>浦项线路50</v>
          </cell>
          <cell r="B2122" t="str">
            <v>10kV</v>
          </cell>
        </row>
        <row r="2123">
          <cell r="A2123" t="str">
            <v>浦项线路51</v>
          </cell>
          <cell r="B2123" t="str">
            <v>10kV</v>
          </cell>
        </row>
        <row r="2124">
          <cell r="A2124" t="str">
            <v>浦项线路52</v>
          </cell>
          <cell r="B2124" t="str">
            <v>10kV</v>
          </cell>
        </row>
        <row r="2125">
          <cell r="A2125" t="str">
            <v>浦项线路53</v>
          </cell>
          <cell r="B2125" t="str">
            <v>10kV</v>
          </cell>
        </row>
        <row r="2126">
          <cell r="A2126" t="str">
            <v>浦项线路54</v>
          </cell>
          <cell r="B2126" t="str">
            <v>10kV</v>
          </cell>
        </row>
        <row r="2127">
          <cell r="A2127" t="str">
            <v>浦项线路55</v>
          </cell>
          <cell r="B2127" t="str">
            <v>10kV</v>
          </cell>
        </row>
        <row r="2128">
          <cell r="A2128" t="str">
            <v>浦项线路56</v>
          </cell>
          <cell r="B2128" t="str">
            <v>10kV</v>
          </cell>
        </row>
        <row r="2129">
          <cell r="A2129" t="str">
            <v>浦项线路57</v>
          </cell>
          <cell r="B2129" t="str">
            <v>10kV</v>
          </cell>
        </row>
        <row r="2130">
          <cell r="A2130" t="str">
            <v>浦项线路58</v>
          </cell>
          <cell r="B2130" t="str">
            <v>10kV</v>
          </cell>
        </row>
        <row r="2131">
          <cell r="A2131" t="str">
            <v>浦项线路59</v>
          </cell>
          <cell r="B2131" t="str">
            <v>10kV</v>
          </cell>
        </row>
        <row r="2132">
          <cell r="A2132" t="str">
            <v>浦项线路59-1</v>
          </cell>
          <cell r="B2132" t="str">
            <v>10kV</v>
          </cell>
        </row>
        <row r="2133">
          <cell r="A2133" t="str">
            <v>浦项线路6</v>
          </cell>
          <cell r="B2133" t="str">
            <v>10kV</v>
          </cell>
        </row>
        <row r="2134">
          <cell r="A2134" t="str">
            <v>浦项线路60</v>
          </cell>
          <cell r="B2134" t="str">
            <v>10kV</v>
          </cell>
        </row>
        <row r="2135">
          <cell r="A2135" t="str">
            <v>浦项线路61</v>
          </cell>
          <cell r="B2135" t="str">
            <v>10kV</v>
          </cell>
        </row>
        <row r="2136">
          <cell r="A2136" t="str">
            <v>浦项线路62</v>
          </cell>
          <cell r="B2136" t="str">
            <v>10kV</v>
          </cell>
        </row>
        <row r="2137">
          <cell r="A2137" t="str">
            <v>浦项线路63</v>
          </cell>
          <cell r="B2137" t="str">
            <v>10kV</v>
          </cell>
        </row>
        <row r="2138">
          <cell r="A2138" t="str">
            <v>浦项线路64</v>
          </cell>
          <cell r="B2138" t="str">
            <v>10kV</v>
          </cell>
        </row>
        <row r="2139">
          <cell r="A2139" t="str">
            <v>浦项线路65</v>
          </cell>
          <cell r="B2139" t="str">
            <v>10kV</v>
          </cell>
        </row>
        <row r="2140">
          <cell r="A2140" t="str">
            <v>浦项线路66</v>
          </cell>
          <cell r="B2140" t="str">
            <v>10kV</v>
          </cell>
        </row>
        <row r="2141">
          <cell r="A2141" t="str">
            <v>浦项线路67</v>
          </cell>
          <cell r="B2141" t="str">
            <v>10kV</v>
          </cell>
        </row>
        <row r="2142">
          <cell r="A2142" t="str">
            <v>浦项线路68</v>
          </cell>
          <cell r="B2142" t="str">
            <v>10kV</v>
          </cell>
        </row>
        <row r="2143">
          <cell r="A2143" t="str">
            <v>浦项线路69</v>
          </cell>
          <cell r="B2143" t="str">
            <v>10kV</v>
          </cell>
        </row>
        <row r="2144">
          <cell r="A2144" t="str">
            <v>浦项线路7</v>
          </cell>
          <cell r="B2144" t="str">
            <v>10kV</v>
          </cell>
        </row>
        <row r="2145">
          <cell r="A2145" t="str">
            <v>浦项线路70</v>
          </cell>
          <cell r="B2145" t="str">
            <v>10kV</v>
          </cell>
        </row>
        <row r="2146">
          <cell r="A2146" t="str">
            <v>浦项线路71</v>
          </cell>
          <cell r="B2146" t="str">
            <v>10kV</v>
          </cell>
        </row>
        <row r="2147">
          <cell r="A2147" t="str">
            <v>浦项线路72</v>
          </cell>
          <cell r="B2147" t="str">
            <v>10kV</v>
          </cell>
        </row>
        <row r="2148">
          <cell r="A2148" t="str">
            <v>浦项线路73</v>
          </cell>
          <cell r="B2148" t="str">
            <v>10kV</v>
          </cell>
        </row>
        <row r="2149">
          <cell r="A2149" t="str">
            <v>浦项线路74</v>
          </cell>
          <cell r="B2149" t="str">
            <v>10kV</v>
          </cell>
        </row>
        <row r="2150">
          <cell r="A2150" t="str">
            <v>浦项线路75</v>
          </cell>
          <cell r="B2150" t="str">
            <v>10kV</v>
          </cell>
        </row>
        <row r="2151">
          <cell r="A2151" t="str">
            <v>浦项线路76</v>
          </cell>
          <cell r="B2151" t="str">
            <v>10kV</v>
          </cell>
        </row>
        <row r="2152">
          <cell r="A2152" t="str">
            <v>浦项线路77</v>
          </cell>
          <cell r="B2152" t="str">
            <v>10kV</v>
          </cell>
        </row>
        <row r="2153">
          <cell r="A2153" t="str">
            <v>浦项线路78</v>
          </cell>
          <cell r="B2153" t="str">
            <v>10kV</v>
          </cell>
        </row>
        <row r="2154">
          <cell r="A2154" t="str">
            <v>浦项线路79</v>
          </cell>
          <cell r="B2154" t="str">
            <v>10kV</v>
          </cell>
        </row>
        <row r="2155">
          <cell r="A2155" t="str">
            <v>浦项线路8</v>
          </cell>
          <cell r="B2155" t="str">
            <v>10kV</v>
          </cell>
        </row>
        <row r="2156">
          <cell r="A2156" t="str">
            <v>浦项线路80</v>
          </cell>
          <cell r="B2156" t="str">
            <v>10kV</v>
          </cell>
        </row>
        <row r="2157">
          <cell r="A2157" t="str">
            <v>浦项线路81</v>
          </cell>
          <cell r="B2157" t="str">
            <v>10kV</v>
          </cell>
        </row>
        <row r="2158">
          <cell r="A2158" t="str">
            <v>浦项线路82</v>
          </cell>
          <cell r="B2158" t="str">
            <v>10kV</v>
          </cell>
        </row>
        <row r="2159">
          <cell r="A2159" t="str">
            <v>浦项线路83</v>
          </cell>
          <cell r="B2159" t="str">
            <v>10kV</v>
          </cell>
        </row>
        <row r="2160">
          <cell r="A2160" t="str">
            <v>浦项线路84</v>
          </cell>
          <cell r="B2160" t="str">
            <v>10kV</v>
          </cell>
        </row>
        <row r="2161">
          <cell r="A2161" t="str">
            <v>浦项线路85</v>
          </cell>
          <cell r="B2161" t="str">
            <v>10kV</v>
          </cell>
        </row>
        <row r="2162">
          <cell r="A2162" t="str">
            <v>浦项线路86</v>
          </cell>
          <cell r="B2162" t="str">
            <v>10kV</v>
          </cell>
        </row>
        <row r="2163">
          <cell r="A2163" t="str">
            <v>浦项线路87</v>
          </cell>
          <cell r="B2163" t="str">
            <v>10kV</v>
          </cell>
        </row>
        <row r="2164">
          <cell r="A2164" t="str">
            <v>浦项线路88</v>
          </cell>
          <cell r="B2164" t="str">
            <v>10kV</v>
          </cell>
        </row>
        <row r="2165">
          <cell r="A2165" t="str">
            <v>浦项线路89</v>
          </cell>
          <cell r="B2165" t="str">
            <v>10kV</v>
          </cell>
        </row>
        <row r="2166">
          <cell r="A2166" t="str">
            <v>浦项线路9</v>
          </cell>
          <cell r="B2166" t="str">
            <v>10kV</v>
          </cell>
        </row>
        <row r="2167">
          <cell r="A2167" t="str">
            <v>浦项线路90</v>
          </cell>
          <cell r="B2167" t="str">
            <v>10kV</v>
          </cell>
        </row>
        <row r="2168">
          <cell r="A2168" t="str">
            <v>浦项线路91</v>
          </cell>
          <cell r="B2168" t="str">
            <v>10kV</v>
          </cell>
        </row>
        <row r="2169">
          <cell r="A2169" t="str">
            <v>浦项线路92</v>
          </cell>
          <cell r="B2169" t="str">
            <v>10kV</v>
          </cell>
        </row>
        <row r="2170">
          <cell r="A2170" t="str">
            <v>浦项线路93</v>
          </cell>
          <cell r="B2170" t="str">
            <v>10kV</v>
          </cell>
        </row>
        <row r="2171">
          <cell r="A2171" t="str">
            <v>浦项线路94</v>
          </cell>
          <cell r="B2171" t="str">
            <v>10kV</v>
          </cell>
        </row>
        <row r="2172">
          <cell r="A2172" t="str">
            <v>浦项线路95</v>
          </cell>
          <cell r="B2172" t="str">
            <v>10kV</v>
          </cell>
        </row>
        <row r="2173">
          <cell r="A2173" t="str">
            <v>浦项线路96</v>
          </cell>
          <cell r="B2173" t="str">
            <v>10kV</v>
          </cell>
        </row>
        <row r="2174">
          <cell r="A2174" t="str">
            <v>浦项线路97</v>
          </cell>
          <cell r="B2174" t="str">
            <v>10kV</v>
          </cell>
        </row>
        <row r="2175">
          <cell r="A2175" t="str">
            <v>浦项线路98</v>
          </cell>
          <cell r="B2175" t="str">
            <v>10kV</v>
          </cell>
        </row>
        <row r="2176">
          <cell r="A2176" t="str">
            <v>浦项线路99</v>
          </cell>
          <cell r="B2176" t="str">
            <v>10kV</v>
          </cell>
        </row>
        <row r="2177">
          <cell r="A2177" t="str">
            <v>桥曹线</v>
          </cell>
          <cell r="B2177" t="str">
            <v>110kV</v>
          </cell>
        </row>
        <row r="2178">
          <cell r="A2178" t="str">
            <v>桥集线</v>
          </cell>
          <cell r="B2178" t="str">
            <v>110kV</v>
          </cell>
        </row>
        <row r="2179">
          <cell r="A2179" t="str">
            <v>瑞陆线路1</v>
          </cell>
          <cell r="B2179" t="str">
            <v>10kV</v>
          </cell>
        </row>
        <row r="2180">
          <cell r="A2180" t="str">
            <v>瑞陆线路10</v>
          </cell>
          <cell r="B2180" t="str">
            <v>10kV</v>
          </cell>
        </row>
        <row r="2181">
          <cell r="A2181" t="str">
            <v>瑞陆线路11</v>
          </cell>
          <cell r="B2181" t="str">
            <v>10kV</v>
          </cell>
        </row>
        <row r="2182">
          <cell r="A2182" t="str">
            <v>瑞陆线路2</v>
          </cell>
          <cell r="B2182" t="str">
            <v>10kV</v>
          </cell>
        </row>
        <row r="2183">
          <cell r="A2183" t="str">
            <v>瑞陆线路3</v>
          </cell>
          <cell r="B2183" t="str">
            <v>10kV</v>
          </cell>
        </row>
        <row r="2184">
          <cell r="A2184" t="str">
            <v>瑞陆线路4</v>
          </cell>
          <cell r="B2184" t="str">
            <v>10kV</v>
          </cell>
        </row>
        <row r="2185">
          <cell r="A2185" t="str">
            <v>瑞陆线路5</v>
          </cell>
          <cell r="B2185" t="str">
            <v>10kV</v>
          </cell>
        </row>
        <row r="2186">
          <cell r="A2186" t="str">
            <v>瑞陆线路6</v>
          </cell>
          <cell r="B2186" t="str">
            <v>10kV</v>
          </cell>
        </row>
        <row r="2187">
          <cell r="A2187" t="str">
            <v>瑞陆线路7</v>
          </cell>
          <cell r="B2187" t="str">
            <v>10kV</v>
          </cell>
        </row>
        <row r="2188">
          <cell r="A2188" t="str">
            <v>瑞陆线路8</v>
          </cell>
          <cell r="B2188" t="str">
            <v>10kV</v>
          </cell>
        </row>
        <row r="2189">
          <cell r="A2189" t="str">
            <v>瑞陆线路9</v>
          </cell>
          <cell r="B2189" t="str">
            <v>10kV</v>
          </cell>
        </row>
        <row r="2190">
          <cell r="A2190" t="str">
            <v>瑞叁线路</v>
          </cell>
          <cell r="B2190" t="str">
            <v>10kV</v>
          </cell>
        </row>
        <row r="2191">
          <cell r="A2191" t="str">
            <v>瑞叁线路1</v>
          </cell>
          <cell r="B2191" t="str">
            <v>10kV</v>
          </cell>
        </row>
        <row r="2192">
          <cell r="A2192" t="str">
            <v>瑞叁线路10</v>
          </cell>
          <cell r="B2192" t="str">
            <v>10kV</v>
          </cell>
        </row>
        <row r="2193">
          <cell r="A2193" t="str">
            <v>瑞叁线路11</v>
          </cell>
          <cell r="B2193" t="str">
            <v>10kV</v>
          </cell>
        </row>
        <row r="2194">
          <cell r="A2194" t="str">
            <v>瑞叁线路2</v>
          </cell>
          <cell r="B2194" t="str">
            <v>10kV</v>
          </cell>
        </row>
        <row r="2195">
          <cell r="A2195" t="str">
            <v>瑞叁线路3</v>
          </cell>
          <cell r="B2195" t="str">
            <v>10kV</v>
          </cell>
        </row>
        <row r="2196">
          <cell r="A2196" t="str">
            <v>瑞叁线路4</v>
          </cell>
          <cell r="B2196" t="str">
            <v>10kV</v>
          </cell>
        </row>
        <row r="2197">
          <cell r="A2197" t="str">
            <v>瑞叁线路6</v>
          </cell>
          <cell r="B2197" t="str">
            <v>10kV</v>
          </cell>
        </row>
        <row r="2198">
          <cell r="A2198" t="str">
            <v>瑞叁线路7</v>
          </cell>
          <cell r="B2198" t="str">
            <v>10kV</v>
          </cell>
        </row>
        <row r="2199">
          <cell r="A2199" t="str">
            <v>瑞叁线路8</v>
          </cell>
          <cell r="B2199" t="str">
            <v>10kV</v>
          </cell>
        </row>
        <row r="2200">
          <cell r="A2200" t="str">
            <v>瑞叁线路9</v>
          </cell>
          <cell r="B2200" t="str">
            <v>10kV</v>
          </cell>
        </row>
        <row r="2201">
          <cell r="A2201" t="str">
            <v>瑞肆线路1</v>
          </cell>
          <cell r="B2201" t="str">
            <v>10kV</v>
          </cell>
        </row>
        <row r="2202">
          <cell r="A2202" t="str">
            <v>瑞肆线路10</v>
          </cell>
          <cell r="B2202" t="str">
            <v>10kV</v>
          </cell>
        </row>
        <row r="2203">
          <cell r="A2203" t="str">
            <v>瑞肆线路11</v>
          </cell>
          <cell r="B2203" t="str">
            <v>10kV</v>
          </cell>
        </row>
        <row r="2204">
          <cell r="A2204" t="str">
            <v>瑞肆线路12</v>
          </cell>
          <cell r="B2204" t="str">
            <v>10kV</v>
          </cell>
        </row>
        <row r="2205">
          <cell r="A2205" t="str">
            <v>瑞肆线路13</v>
          </cell>
          <cell r="B2205" t="str">
            <v>10kV</v>
          </cell>
        </row>
        <row r="2206">
          <cell r="A2206" t="str">
            <v>瑞肆线路14</v>
          </cell>
          <cell r="B2206" t="str">
            <v>10kV</v>
          </cell>
        </row>
        <row r="2207">
          <cell r="A2207" t="str">
            <v>瑞肆线路15</v>
          </cell>
          <cell r="B2207" t="str">
            <v>10kV</v>
          </cell>
        </row>
        <row r="2208">
          <cell r="A2208" t="str">
            <v>瑞肆线路16</v>
          </cell>
          <cell r="B2208" t="str">
            <v>10kV</v>
          </cell>
        </row>
        <row r="2209">
          <cell r="A2209" t="str">
            <v>瑞肆线路17</v>
          </cell>
          <cell r="B2209" t="str">
            <v>10kV</v>
          </cell>
        </row>
        <row r="2210">
          <cell r="A2210" t="str">
            <v>瑞肆线路18</v>
          </cell>
          <cell r="B2210" t="str">
            <v>10kV</v>
          </cell>
        </row>
        <row r="2211">
          <cell r="A2211" t="str">
            <v>瑞肆线路19</v>
          </cell>
          <cell r="B2211" t="str">
            <v>10kV</v>
          </cell>
        </row>
        <row r="2212">
          <cell r="A2212" t="str">
            <v>瑞肆线路2</v>
          </cell>
          <cell r="B2212" t="str">
            <v>10kV</v>
          </cell>
        </row>
        <row r="2213">
          <cell r="A2213" t="str">
            <v>瑞肆线路20</v>
          </cell>
          <cell r="B2213" t="str">
            <v>10kV</v>
          </cell>
        </row>
        <row r="2214">
          <cell r="A2214" t="str">
            <v>瑞肆线路21</v>
          </cell>
          <cell r="B2214" t="str">
            <v>10kV</v>
          </cell>
        </row>
        <row r="2215">
          <cell r="A2215" t="str">
            <v>瑞肆线路22</v>
          </cell>
          <cell r="B2215" t="str">
            <v>10kV</v>
          </cell>
        </row>
        <row r="2216">
          <cell r="A2216" t="str">
            <v>瑞肆线路23</v>
          </cell>
          <cell r="B2216" t="str">
            <v>10kV</v>
          </cell>
        </row>
        <row r="2217">
          <cell r="A2217" t="str">
            <v>瑞肆线路24</v>
          </cell>
          <cell r="B2217" t="str">
            <v>10kV</v>
          </cell>
        </row>
        <row r="2218">
          <cell r="A2218" t="str">
            <v>瑞肆线路25</v>
          </cell>
          <cell r="B2218" t="str">
            <v>10kV</v>
          </cell>
        </row>
        <row r="2219">
          <cell r="A2219" t="str">
            <v>瑞肆线路26</v>
          </cell>
          <cell r="B2219" t="str">
            <v>10kV</v>
          </cell>
        </row>
        <row r="2220">
          <cell r="A2220" t="str">
            <v>瑞肆线路27</v>
          </cell>
          <cell r="B2220" t="str">
            <v>10kV</v>
          </cell>
        </row>
        <row r="2221">
          <cell r="A2221" t="str">
            <v>瑞肆线路28</v>
          </cell>
          <cell r="B2221" t="str">
            <v>10kV</v>
          </cell>
        </row>
        <row r="2222">
          <cell r="A2222" t="str">
            <v>瑞肆线路29</v>
          </cell>
          <cell r="B2222" t="str">
            <v>10kV</v>
          </cell>
        </row>
        <row r="2223">
          <cell r="A2223" t="str">
            <v>瑞肆线路3</v>
          </cell>
          <cell r="B2223" t="str">
            <v>10kV</v>
          </cell>
        </row>
        <row r="2224">
          <cell r="A2224" t="str">
            <v>瑞肆线路30</v>
          </cell>
          <cell r="B2224" t="str">
            <v>10kV</v>
          </cell>
        </row>
        <row r="2225">
          <cell r="A2225" t="str">
            <v>瑞肆线路31</v>
          </cell>
          <cell r="B2225" t="str">
            <v>10kV</v>
          </cell>
        </row>
        <row r="2226">
          <cell r="A2226" t="str">
            <v>瑞肆线路32</v>
          </cell>
          <cell r="B2226" t="str">
            <v>10kV</v>
          </cell>
        </row>
        <row r="2227">
          <cell r="A2227" t="str">
            <v>瑞肆线路33</v>
          </cell>
          <cell r="B2227" t="str">
            <v>10kV</v>
          </cell>
        </row>
        <row r="2228">
          <cell r="A2228" t="str">
            <v>瑞肆线路34</v>
          </cell>
          <cell r="B2228" t="str">
            <v>10kV</v>
          </cell>
        </row>
        <row r="2229">
          <cell r="A2229" t="str">
            <v>瑞肆线路35</v>
          </cell>
          <cell r="B2229" t="str">
            <v>10kV</v>
          </cell>
        </row>
        <row r="2230">
          <cell r="A2230" t="str">
            <v>瑞肆线路36</v>
          </cell>
          <cell r="B2230" t="str">
            <v>10kV</v>
          </cell>
        </row>
        <row r="2231">
          <cell r="A2231" t="str">
            <v>瑞肆线路37</v>
          </cell>
          <cell r="B2231" t="str">
            <v>10kV</v>
          </cell>
        </row>
        <row r="2232">
          <cell r="A2232" t="str">
            <v>瑞肆线路38</v>
          </cell>
          <cell r="B2232" t="str">
            <v>10kV</v>
          </cell>
        </row>
        <row r="2233">
          <cell r="A2233" t="str">
            <v>瑞肆线路39</v>
          </cell>
          <cell r="B2233" t="str">
            <v>10kV</v>
          </cell>
        </row>
        <row r="2234">
          <cell r="A2234" t="str">
            <v>瑞肆线路4</v>
          </cell>
          <cell r="B2234" t="str">
            <v>10kV</v>
          </cell>
        </row>
        <row r="2235">
          <cell r="A2235" t="str">
            <v>瑞肆线路40</v>
          </cell>
          <cell r="B2235" t="str">
            <v>10kV</v>
          </cell>
        </row>
        <row r="2236">
          <cell r="A2236" t="str">
            <v>瑞肆线路41</v>
          </cell>
          <cell r="B2236" t="str">
            <v>10kV</v>
          </cell>
        </row>
        <row r="2237">
          <cell r="A2237" t="str">
            <v>瑞肆线路42</v>
          </cell>
          <cell r="B2237" t="str">
            <v>10kV</v>
          </cell>
        </row>
        <row r="2238">
          <cell r="A2238" t="str">
            <v>瑞肆线路43</v>
          </cell>
          <cell r="B2238" t="str">
            <v>10kV</v>
          </cell>
        </row>
        <row r="2239">
          <cell r="A2239" t="str">
            <v>瑞肆线路44</v>
          </cell>
          <cell r="B2239" t="str">
            <v>10kV</v>
          </cell>
        </row>
        <row r="2240">
          <cell r="A2240" t="str">
            <v>瑞肆线路45</v>
          </cell>
          <cell r="B2240" t="str">
            <v>10kV</v>
          </cell>
        </row>
        <row r="2241">
          <cell r="A2241" t="str">
            <v>瑞肆线路46</v>
          </cell>
          <cell r="B2241" t="str">
            <v>10kV</v>
          </cell>
        </row>
        <row r="2242">
          <cell r="A2242" t="str">
            <v>瑞肆线路47</v>
          </cell>
          <cell r="B2242" t="str">
            <v>10kV</v>
          </cell>
        </row>
        <row r="2243">
          <cell r="A2243" t="str">
            <v>瑞肆线路48</v>
          </cell>
          <cell r="B2243" t="str">
            <v>10kV</v>
          </cell>
        </row>
        <row r="2244">
          <cell r="A2244" t="str">
            <v>瑞肆线路49</v>
          </cell>
          <cell r="B2244" t="str">
            <v>10kV</v>
          </cell>
        </row>
        <row r="2245">
          <cell r="A2245" t="str">
            <v>瑞肆线路5</v>
          </cell>
          <cell r="B2245" t="str">
            <v>10kV</v>
          </cell>
        </row>
        <row r="2246">
          <cell r="A2246" t="str">
            <v>瑞肆线路50</v>
          </cell>
          <cell r="B2246" t="str">
            <v>10kV</v>
          </cell>
        </row>
        <row r="2247">
          <cell r="A2247" t="str">
            <v>瑞肆线路51</v>
          </cell>
          <cell r="B2247" t="str">
            <v>10kV</v>
          </cell>
        </row>
        <row r="2248">
          <cell r="A2248" t="str">
            <v>瑞肆线路52</v>
          </cell>
          <cell r="B2248" t="str">
            <v>10kV</v>
          </cell>
        </row>
        <row r="2249">
          <cell r="A2249" t="str">
            <v>瑞肆线路53</v>
          </cell>
          <cell r="B2249" t="str">
            <v>10kV</v>
          </cell>
        </row>
        <row r="2250">
          <cell r="A2250" t="str">
            <v>瑞肆线路54</v>
          </cell>
          <cell r="B2250" t="str">
            <v>10kV</v>
          </cell>
        </row>
        <row r="2251">
          <cell r="A2251" t="str">
            <v>瑞肆线路55</v>
          </cell>
          <cell r="B2251" t="str">
            <v>10kV</v>
          </cell>
        </row>
        <row r="2252">
          <cell r="A2252" t="str">
            <v>瑞肆线路56</v>
          </cell>
          <cell r="B2252" t="str">
            <v>10kV</v>
          </cell>
        </row>
        <row r="2253">
          <cell r="A2253" t="str">
            <v>瑞肆线路57</v>
          </cell>
          <cell r="B2253" t="str">
            <v>10kV</v>
          </cell>
        </row>
        <row r="2254">
          <cell r="A2254" t="str">
            <v>瑞肆线路58</v>
          </cell>
          <cell r="B2254" t="str">
            <v>10kV</v>
          </cell>
        </row>
        <row r="2255">
          <cell r="A2255" t="str">
            <v>瑞肆线路59</v>
          </cell>
          <cell r="B2255" t="str">
            <v>10kV</v>
          </cell>
        </row>
        <row r="2256">
          <cell r="A2256" t="str">
            <v>瑞肆线路6</v>
          </cell>
          <cell r="B2256" t="str">
            <v>10kV</v>
          </cell>
        </row>
        <row r="2257">
          <cell r="A2257" t="str">
            <v>瑞肆线路60</v>
          </cell>
          <cell r="B2257" t="str">
            <v>10kV</v>
          </cell>
        </row>
        <row r="2258">
          <cell r="A2258" t="str">
            <v>瑞肆线路61</v>
          </cell>
          <cell r="B2258" t="str">
            <v>10kV</v>
          </cell>
        </row>
        <row r="2259">
          <cell r="A2259" t="str">
            <v>瑞肆线路62</v>
          </cell>
          <cell r="B2259" t="str">
            <v>10kV</v>
          </cell>
        </row>
        <row r="2260">
          <cell r="A2260" t="str">
            <v>瑞肆线路63</v>
          </cell>
          <cell r="B2260" t="str">
            <v>10kV</v>
          </cell>
        </row>
        <row r="2261">
          <cell r="A2261" t="str">
            <v>瑞肆线路64</v>
          </cell>
          <cell r="B2261" t="str">
            <v>10kV</v>
          </cell>
        </row>
        <row r="2262">
          <cell r="A2262" t="str">
            <v>瑞肆线路65</v>
          </cell>
          <cell r="B2262" t="str">
            <v>10kV</v>
          </cell>
        </row>
        <row r="2263">
          <cell r="A2263" t="str">
            <v>瑞肆线路66</v>
          </cell>
          <cell r="B2263" t="str">
            <v>10kV</v>
          </cell>
        </row>
        <row r="2264">
          <cell r="A2264" t="str">
            <v>瑞肆线路67</v>
          </cell>
          <cell r="B2264" t="str">
            <v>10kV</v>
          </cell>
        </row>
        <row r="2265">
          <cell r="A2265" t="str">
            <v>瑞肆线路68</v>
          </cell>
          <cell r="B2265" t="str">
            <v>10kV</v>
          </cell>
        </row>
        <row r="2266">
          <cell r="A2266" t="str">
            <v>瑞肆线路69</v>
          </cell>
          <cell r="B2266" t="str">
            <v>10kV</v>
          </cell>
        </row>
        <row r="2267">
          <cell r="A2267" t="str">
            <v>瑞肆线路7</v>
          </cell>
          <cell r="B2267" t="str">
            <v>10kV</v>
          </cell>
        </row>
        <row r="2268">
          <cell r="A2268" t="str">
            <v>瑞肆线路70</v>
          </cell>
          <cell r="B2268" t="str">
            <v>10kV</v>
          </cell>
        </row>
        <row r="2269">
          <cell r="A2269" t="str">
            <v>瑞肆线路71</v>
          </cell>
          <cell r="B2269" t="str">
            <v>10kV</v>
          </cell>
        </row>
        <row r="2270">
          <cell r="A2270" t="str">
            <v>瑞肆线路8</v>
          </cell>
          <cell r="B2270" t="str">
            <v>10kV</v>
          </cell>
        </row>
        <row r="2271">
          <cell r="A2271" t="str">
            <v>瑞肆线路9</v>
          </cell>
          <cell r="B2271" t="str">
            <v>10kV</v>
          </cell>
        </row>
        <row r="2272">
          <cell r="A2272" t="str">
            <v>瑞伍线路1</v>
          </cell>
          <cell r="B2272" t="str">
            <v>10kV</v>
          </cell>
        </row>
        <row r="2273">
          <cell r="A2273" t="str">
            <v>瑞伍线路10</v>
          </cell>
          <cell r="B2273" t="str">
            <v>10kV</v>
          </cell>
        </row>
        <row r="2274">
          <cell r="A2274" t="str">
            <v>瑞伍线路11</v>
          </cell>
          <cell r="B2274" t="str">
            <v>10kV</v>
          </cell>
        </row>
        <row r="2275">
          <cell r="A2275" t="str">
            <v>瑞伍线路11-1</v>
          </cell>
          <cell r="B2275" t="str">
            <v>10kV</v>
          </cell>
        </row>
        <row r="2276">
          <cell r="A2276" t="str">
            <v>瑞伍线路12</v>
          </cell>
          <cell r="B2276" t="str">
            <v>10kV</v>
          </cell>
        </row>
        <row r="2277">
          <cell r="A2277" t="str">
            <v>瑞伍线路13</v>
          </cell>
          <cell r="B2277" t="str">
            <v>10kV</v>
          </cell>
        </row>
        <row r="2278">
          <cell r="A2278" t="str">
            <v>瑞伍线路14</v>
          </cell>
          <cell r="B2278" t="str">
            <v>10kV</v>
          </cell>
        </row>
        <row r="2279">
          <cell r="A2279" t="str">
            <v>瑞伍线路15</v>
          </cell>
          <cell r="B2279" t="str">
            <v>10kV</v>
          </cell>
        </row>
        <row r="2280">
          <cell r="A2280" t="str">
            <v>瑞伍线路16</v>
          </cell>
          <cell r="B2280" t="str">
            <v>10kV</v>
          </cell>
        </row>
        <row r="2281">
          <cell r="A2281" t="str">
            <v>瑞伍线路17</v>
          </cell>
          <cell r="B2281" t="str">
            <v>10kV</v>
          </cell>
        </row>
        <row r="2282">
          <cell r="A2282" t="str">
            <v>瑞伍线路18</v>
          </cell>
          <cell r="B2282" t="str">
            <v>10kV</v>
          </cell>
        </row>
        <row r="2283">
          <cell r="A2283" t="str">
            <v>瑞伍线路19</v>
          </cell>
          <cell r="B2283" t="str">
            <v>10kV</v>
          </cell>
        </row>
        <row r="2284">
          <cell r="A2284" t="str">
            <v>瑞伍线路2</v>
          </cell>
          <cell r="B2284" t="str">
            <v>10kV</v>
          </cell>
        </row>
        <row r="2285">
          <cell r="A2285" t="str">
            <v>瑞伍线路20</v>
          </cell>
          <cell r="B2285" t="str">
            <v>10kV</v>
          </cell>
        </row>
        <row r="2286">
          <cell r="A2286" t="str">
            <v>瑞伍线路21</v>
          </cell>
          <cell r="B2286" t="str">
            <v>10kV</v>
          </cell>
        </row>
        <row r="2287">
          <cell r="A2287" t="str">
            <v>瑞伍线路22</v>
          </cell>
          <cell r="B2287" t="str">
            <v>10kV</v>
          </cell>
        </row>
        <row r="2288">
          <cell r="A2288" t="str">
            <v>瑞伍线路23</v>
          </cell>
          <cell r="B2288" t="str">
            <v>10kV</v>
          </cell>
        </row>
        <row r="2289">
          <cell r="A2289" t="str">
            <v>瑞伍线路24</v>
          </cell>
          <cell r="B2289" t="str">
            <v>10kV</v>
          </cell>
        </row>
        <row r="2290">
          <cell r="A2290" t="str">
            <v>瑞伍线路25</v>
          </cell>
          <cell r="B2290" t="str">
            <v>10kV</v>
          </cell>
        </row>
        <row r="2291">
          <cell r="A2291" t="str">
            <v>瑞伍线路26</v>
          </cell>
          <cell r="B2291" t="str">
            <v>10kV</v>
          </cell>
        </row>
        <row r="2292">
          <cell r="A2292" t="str">
            <v>瑞伍线路27</v>
          </cell>
          <cell r="B2292" t="str">
            <v>10kV</v>
          </cell>
        </row>
        <row r="2293">
          <cell r="A2293" t="str">
            <v>瑞伍线路28</v>
          </cell>
          <cell r="B2293" t="str">
            <v>10kV</v>
          </cell>
        </row>
        <row r="2294">
          <cell r="A2294" t="str">
            <v>瑞伍线路29</v>
          </cell>
          <cell r="B2294" t="str">
            <v>10kV</v>
          </cell>
        </row>
        <row r="2295">
          <cell r="A2295" t="str">
            <v>瑞伍线路3</v>
          </cell>
          <cell r="B2295" t="str">
            <v>10kV</v>
          </cell>
        </row>
        <row r="2296">
          <cell r="A2296" t="str">
            <v>瑞伍线路30</v>
          </cell>
          <cell r="B2296" t="str">
            <v>10kV</v>
          </cell>
        </row>
        <row r="2297">
          <cell r="A2297" t="str">
            <v>瑞伍线路31</v>
          </cell>
          <cell r="B2297" t="str">
            <v>10kV</v>
          </cell>
        </row>
        <row r="2298">
          <cell r="A2298" t="str">
            <v>瑞伍线路33</v>
          </cell>
          <cell r="B2298" t="str">
            <v>10kV</v>
          </cell>
        </row>
        <row r="2299">
          <cell r="A2299" t="str">
            <v>瑞伍线路33-1</v>
          </cell>
          <cell r="B2299" t="str">
            <v>10kV</v>
          </cell>
        </row>
        <row r="2300">
          <cell r="A2300" t="str">
            <v>瑞伍线路33-2</v>
          </cell>
          <cell r="B2300" t="str">
            <v>10kV</v>
          </cell>
        </row>
        <row r="2301">
          <cell r="A2301" t="str">
            <v>瑞伍线路34</v>
          </cell>
          <cell r="B2301" t="str">
            <v>10kV</v>
          </cell>
        </row>
        <row r="2302">
          <cell r="A2302" t="str">
            <v>瑞伍线路35</v>
          </cell>
          <cell r="B2302" t="str">
            <v>10kV</v>
          </cell>
        </row>
        <row r="2303">
          <cell r="A2303" t="str">
            <v>瑞伍线路36</v>
          </cell>
          <cell r="B2303" t="str">
            <v>10kV</v>
          </cell>
        </row>
        <row r="2304">
          <cell r="A2304" t="str">
            <v>瑞伍线路37</v>
          </cell>
          <cell r="B2304" t="str">
            <v>10kV</v>
          </cell>
        </row>
        <row r="2305">
          <cell r="A2305" t="str">
            <v>瑞伍线路38</v>
          </cell>
          <cell r="B2305" t="str">
            <v>10kV</v>
          </cell>
        </row>
        <row r="2306">
          <cell r="A2306" t="str">
            <v>瑞伍线路39</v>
          </cell>
          <cell r="B2306" t="str">
            <v>10kV</v>
          </cell>
        </row>
        <row r="2307">
          <cell r="A2307" t="str">
            <v>瑞伍线路4</v>
          </cell>
          <cell r="B2307" t="str">
            <v>10kV</v>
          </cell>
        </row>
        <row r="2308">
          <cell r="A2308" t="str">
            <v>瑞伍线路40</v>
          </cell>
          <cell r="B2308" t="str">
            <v>10kV</v>
          </cell>
        </row>
        <row r="2309">
          <cell r="A2309" t="str">
            <v>瑞伍线路41</v>
          </cell>
          <cell r="B2309" t="str">
            <v>10kV</v>
          </cell>
        </row>
        <row r="2310">
          <cell r="A2310" t="str">
            <v>瑞伍线路42</v>
          </cell>
          <cell r="B2310" t="str">
            <v>10kV</v>
          </cell>
        </row>
        <row r="2311">
          <cell r="A2311" t="str">
            <v>瑞伍线路43</v>
          </cell>
          <cell r="B2311" t="str">
            <v>10kV</v>
          </cell>
        </row>
        <row r="2312">
          <cell r="A2312" t="str">
            <v>瑞伍线路44</v>
          </cell>
          <cell r="B2312" t="str">
            <v>10kV</v>
          </cell>
        </row>
        <row r="2313">
          <cell r="A2313" t="str">
            <v>瑞伍线路45</v>
          </cell>
          <cell r="B2313" t="str">
            <v>10kV</v>
          </cell>
        </row>
        <row r="2314">
          <cell r="A2314" t="str">
            <v>瑞伍线路46</v>
          </cell>
          <cell r="B2314" t="str">
            <v>10kV</v>
          </cell>
        </row>
        <row r="2315">
          <cell r="A2315" t="str">
            <v>瑞伍线路47</v>
          </cell>
          <cell r="B2315" t="str">
            <v>10kV</v>
          </cell>
        </row>
        <row r="2316">
          <cell r="A2316" t="str">
            <v>瑞伍线路5</v>
          </cell>
          <cell r="B2316" t="str">
            <v>10kV</v>
          </cell>
        </row>
        <row r="2317">
          <cell r="A2317" t="str">
            <v>瑞伍线路6</v>
          </cell>
          <cell r="B2317" t="str">
            <v>10kV</v>
          </cell>
        </row>
        <row r="2318">
          <cell r="A2318" t="str">
            <v>瑞伍线路7</v>
          </cell>
          <cell r="B2318" t="str">
            <v>10kV</v>
          </cell>
        </row>
        <row r="2319">
          <cell r="A2319" t="str">
            <v>瑞伍线路8</v>
          </cell>
          <cell r="B2319" t="str">
            <v>10kV</v>
          </cell>
        </row>
        <row r="2320">
          <cell r="A2320" t="str">
            <v>瑞伍线路9</v>
          </cell>
          <cell r="B2320" t="str">
            <v>10kV</v>
          </cell>
        </row>
        <row r="2321">
          <cell r="A2321" t="str">
            <v>天贰线路10</v>
          </cell>
          <cell r="B2321" t="str">
            <v>10kV</v>
          </cell>
        </row>
        <row r="2322">
          <cell r="A2322" t="str">
            <v>天贰线路11</v>
          </cell>
          <cell r="B2322" t="str">
            <v>10kV</v>
          </cell>
        </row>
        <row r="2323">
          <cell r="A2323" t="str">
            <v>天贰线路12</v>
          </cell>
          <cell r="B2323" t="str">
            <v>10kV</v>
          </cell>
        </row>
        <row r="2324">
          <cell r="A2324" t="str">
            <v>天贰线路2</v>
          </cell>
          <cell r="B2324" t="str">
            <v>10kV</v>
          </cell>
        </row>
        <row r="2325">
          <cell r="A2325" t="str">
            <v>天贰线路3</v>
          </cell>
          <cell r="B2325" t="str">
            <v>10kV</v>
          </cell>
        </row>
        <row r="2326">
          <cell r="A2326" t="str">
            <v>天贰线路4</v>
          </cell>
          <cell r="B2326" t="str">
            <v>10kV</v>
          </cell>
        </row>
        <row r="2327">
          <cell r="A2327" t="str">
            <v>天贰线路5</v>
          </cell>
          <cell r="B2327" t="str">
            <v>10kV</v>
          </cell>
        </row>
        <row r="2328">
          <cell r="A2328" t="str">
            <v>天贰线路6</v>
          </cell>
          <cell r="B2328" t="str">
            <v>10kV</v>
          </cell>
        </row>
        <row r="2329">
          <cell r="A2329" t="str">
            <v>天贰线路7</v>
          </cell>
          <cell r="B2329" t="str">
            <v>10kV</v>
          </cell>
        </row>
        <row r="2330">
          <cell r="A2330" t="str">
            <v>天贰线路8</v>
          </cell>
          <cell r="B2330" t="str">
            <v>10kV</v>
          </cell>
        </row>
        <row r="2331">
          <cell r="A2331" t="str">
            <v>天贰线路9</v>
          </cell>
          <cell r="B2331" t="str">
            <v>10kV</v>
          </cell>
        </row>
        <row r="2332">
          <cell r="A2332" t="str">
            <v>天福线路1</v>
          </cell>
          <cell r="B2332" t="str">
            <v>10kV</v>
          </cell>
        </row>
        <row r="2333">
          <cell r="A2333" t="str">
            <v>天福线路10</v>
          </cell>
          <cell r="B2333" t="str">
            <v>10kV</v>
          </cell>
        </row>
        <row r="2334">
          <cell r="A2334" t="str">
            <v>天福线路11</v>
          </cell>
          <cell r="B2334" t="str">
            <v>10kV</v>
          </cell>
        </row>
        <row r="2335">
          <cell r="A2335" t="str">
            <v>天福线路12</v>
          </cell>
          <cell r="B2335" t="str">
            <v>10kV</v>
          </cell>
        </row>
        <row r="2336">
          <cell r="A2336" t="str">
            <v>天福线路13</v>
          </cell>
          <cell r="B2336" t="str">
            <v>10kV</v>
          </cell>
        </row>
        <row r="2337">
          <cell r="A2337" t="str">
            <v>天福线路14</v>
          </cell>
          <cell r="B2337" t="str">
            <v>10kV</v>
          </cell>
        </row>
        <row r="2338">
          <cell r="A2338" t="str">
            <v>天福线路15</v>
          </cell>
          <cell r="B2338" t="str">
            <v>10kV</v>
          </cell>
        </row>
        <row r="2339">
          <cell r="A2339" t="str">
            <v>天福线路16</v>
          </cell>
          <cell r="B2339" t="str">
            <v>10kV</v>
          </cell>
        </row>
        <row r="2340">
          <cell r="A2340" t="str">
            <v>天福线路17</v>
          </cell>
          <cell r="B2340" t="str">
            <v>10kV</v>
          </cell>
        </row>
        <row r="2341">
          <cell r="A2341" t="str">
            <v>天福线路18</v>
          </cell>
          <cell r="B2341" t="str">
            <v>10kV</v>
          </cell>
        </row>
        <row r="2342">
          <cell r="A2342" t="str">
            <v>天福线路19</v>
          </cell>
          <cell r="B2342" t="str">
            <v>10kV</v>
          </cell>
        </row>
        <row r="2343">
          <cell r="A2343" t="str">
            <v>天福线路2</v>
          </cell>
          <cell r="B2343" t="str">
            <v>10kV</v>
          </cell>
        </row>
        <row r="2344">
          <cell r="A2344" t="str">
            <v>天福线路20</v>
          </cell>
          <cell r="B2344" t="str">
            <v>10kV</v>
          </cell>
        </row>
        <row r="2345">
          <cell r="A2345" t="str">
            <v>天福线路21</v>
          </cell>
          <cell r="B2345" t="str">
            <v>10kV</v>
          </cell>
        </row>
        <row r="2346">
          <cell r="A2346" t="str">
            <v>天福线路22</v>
          </cell>
          <cell r="B2346" t="str">
            <v>10kV</v>
          </cell>
        </row>
        <row r="2347">
          <cell r="A2347" t="str">
            <v>天福线路23</v>
          </cell>
          <cell r="B2347" t="str">
            <v>10kV</v>
          </cell>
        </row>
        <row r="2348">
          <cell r="A2348" t="str">
            <v>天福线路24</v>
          </cell>
          <cell r="B2348" t="str">
            <v>10kV</v>
          </cell>
        </row>
        <row r="2349">
          <cell r="A2349" t="str">
            <v>天福线路3</v>
          </cell>
          <cell r="B2349" t="str">
            <v>10kV</v>
          </cell>
        </row>
        <row r="2350">
          <cell r="A2350" t="str">
            <v>天福线路4</v>
          </cell>
          <cell r="B2350" t="str">
            <v>10kV</v>
          </cell>
        </row>
        <row r="2351">
          <cell r="A2351" t="str">
            <v>天福线路5</v>
          </cell>
          <cell r="B2351" t="str">
            <v>10kV</v>
          </cell>
        </row>
        <row r="2352">
          <cell r="A2352" t="str">
            <v>天福线路6</v>
          </cell>
          <cell r="B2352" t="str">
            <v>10kV</v>
          </cell>
        </row>
        <row r="2353">
          <cell r="A2353" t="str">
            <v>天福线路7</v>
          </cell>
          <cell r="B2353" t="str">
            <v>10kV</v>
          </cell>
        </row>
        <row r="2354">
          <cell r="A2354" t="str">
            <v>天福线路8</v>
          </cell>
          <cell r="B2354" t="str">
            <v>10kV</v>
          </cell>
        </row>
        <row r="2355">
          <cell r="A2355" t="str">
            <v>天福线路9</v>
          </cell>
          <cell r="B2355" t="str">
            <v>10kV</v>
          </cell>
        </row>
        <row r="2356">
          <cell r="A2356" t="str">
            <v>天叁线路1</v>
          </cell>
          <cell r="B2356" t="str">
            <v>10kV</v>
          </cell>
        </row>
        <row r="2357">
          <cell r="A2357" t="str">
            <v>天叁线路10</v>
          </cell>
          <cell r="B2357" t="str">
            <v>10kV</v>
          </cell>
        </row>
        <row r="2358">
          <cell r="A2358" t="str">
            <v>天叁线路11</v>
          </cell>
          <cell r="B2358" t="str">
            <v>10kV</v>
          </cell>
        </row>
        <row r="2359">
          <cell r="A2359" t="str">
            <v>天叁线路12</v>
          </cell>
          <cell r="B2359" t="str">
            <v>10kV</v>
          </cell>
        </row>
        <row r="2360">
          <cell r="A2360" t="str">
            <v>天叁线路13</v>
          </cell>
          <cell r="B2360" t="str">
            <v>10kV</v>
          </cell>
        </row>
        <row r="2361">
          <cell r="A2361" t="str">
            <v>天叁线路14</v>
          </cell>
          <cell r="B2361" t="str">
            <v>10kV</v>
          </cell>
        </row>
        <row r="2362">
          <cell r="A2362" t="str">
            <v>天叁线路15</v>
          </cell>
          <cell r="B2362" t="str">
            <v>10kV</v>
          </cell>
        </row>
        <row r="2363">
          <cell r="A2363" t="str">
            <v>天叁线路16</v>
          </cell>
          <cell r="B2363" t="str">
            <v>10kV</v>
          </cell>
        </row>
        <row r="2364">
          <cell r="A2364" t="str">
            <v>天叁线路17</v>
          </cell>
          <cell r="B2364" t="str">
            <v>10kV</v>
          </cell>
        </row>
        <row r="2365">
          <cell r="A2365" t="str">
            <v>天叁线路18</v>
          </cell>
          <cell r="B2365" t="str">
            <v>10kV</v>
          </cell>
        </row>
        <row r="2366">
          <cell r="A2366" t="str">
            <v>天叁线路19</v>
          </cell>
          <cell r="B2366" t="str">
            <v>10kV</v>
          </cell>
        </row>
        <row r="2367">
          <cell r="A2367" t="str">
            <v>天叁线路2</v>
          </cell>
          <cell r="B2367" t="str">
            <v>10kV</v>
          </cell>
        </row>
        <row r="2368">
          <cell r="A2368" t="str">
            <v>天叁线路20</v>
          </cell>
          <cell r="B2368" t="str">
            <v>10kV</v>
          </cell>
        </row>
        <row r="2369">
          <cell r="A2369" t="str">
            <v>天叁线路21</v>
          </cell>
          <cell r="B2369" t="str">
            <v>10kV</v>
          </cell>
        </row>
        <row r="2370">
          <cell r="A2370" t="str">
            <v>天叁线路22</v>
          </cell>
          <cell r="B2370" t="str">
            <v>10kV</v>
          </cell>
        </row>
        <row r="2371">
          <cell r="A2371" t="str">
            <v>天叁线路23</v>
          </cell>
          <cell r="B2371" t="str">
            <v>10kV</v>
          </cell>
        </row>
        <row r="2372">
          <cell r="A2372" t="str">
            <v>天叁线路24</v>
          </cell>
          <cell r="B2372" t="str">
            <v>10kV</v>
          </cell>
        </row>
        <row r="2373">
          <cell r="A2373" t="str">
            <v>天叁线路25</v>
          </cell>
          <cell r="B2373" t="str">
            <v>10kV</v>
          </cell>
        </row>
        <row r="2374">
          <cell r="A2374" t="str">
            <v>天叁线路26</v>
          </cell>
          <cell r="B2374" t="str">
            <v>10kV</v>
          </cell>
        </row>
        <row r="2375">
          <cell r="A2375" t="str">
            <v>天叁线路27</v>
          </cell>
          <cell r="B2375" t="str">
            <v>10kV</v>
          </cell>
        </row>
        <row r="2376">
          <cell r="A2376" t="str">
            <v>天叁线路28</v>
          </cell>
          <cell r="B2376" t="str">
            <v>10kV</v>
          </cell>
        </row>
        <row r="2377">
          <cell r="A2377" t="str">
            <v>天叁线路29</v>
          </cell>
          <cell r="B2377" t="str">
            <v>10kV</v>
          </cell>
        </row>
        <row r="2378">
          <cell r="A2378" t="str">
            <v>天叁线路3</v>
          </cell>
          <cell r="B2378" t="str">
            <v>10kV</v>
          </cell>
        </row>
        <row r="2379">
          <cell r="A2379" t="str">
            <v>天叁线路30</v>
          </cell>
          <cell r="B2379" t="str">
            <v>10kV</v>
          </cell>
        </row>
        <row r="2380">
          <cell r="A2380" t="str">
            <v>天叁线路31</v>
          </cell>
          <cell r="B2380" t="str">
            <v>10kV</v>
          </cell>
        </row>
        <row r="2381">
          <cell r="A2381" t="str">
            <v>天叁线路32</v>
          </cell>
          <cell r="B2381" t="str">
            <v>10kV</v>
          </cell>
        </row>
        <row r="2382">
          <cell r="A2382" t="str">
            <v>天叁线路33</v>
          </cell>
          <cell r="B2382" t="str">
            <v>10kV</v>
          </cell>
        </row>
        <row r="2383">
          <cell r="A2383" t="str">
            <v>天叁线路34</v>
          </cell>
          <cell r="B2383" t="str">
            <v>10kV</v>
          </cell>
        </row>
        <row r="2384">
          <cell r="A2384" t="str">
            <v>天叁线路35</v>
          </cell>
          <cell r="B2384" t="str">
            <v>10kV</v>
          </cell>
        </row>
        <row r="2385">
          <cell r="A2385" t="str">
            <v>天叁线路36</v>
          </cell>
          <cell r="B2385" t="str">
            <v>10kV</v>
          </cell>
        </row>
        <row r="2386">
          <cell r="A2386" t="str">
            <v>天叁线路37</v>
          </cell>
          <cell r="B2386" t="str">
            <v>10kV</v>
          </cell>
        </row>
        <row r="2387">
          <cell r="A2387" t="str">
            <v>天叁线路38</v>
          </cell>
          <cell r="B2387" t="str">
            <v>10kV</v>
          </cell>
        </row>
        <row r="2388">
          <cell r="A2388" t="str">
            <v>天叁线路39</v>
          </cell>
          <cell r="B2388" t="str">
            <v>10kV</v>
          </cell>
        </row>
        <row r="2389">
          <cell r="A2389" t="str">
            <v>天叁线路4</v>
          </cell>
          <cell r="B2389" t="str">
            <v>10kV</v>
          </cell>
        </row>
        <row r="2390">
          <cell r="A2390" t="str">
            <v>天叁线路40</v>
          </cell>
          <cell r="B2390" t="str">
            <v>10kV</v>
          </cell>
        </row>
        <row r="2391">
          <cell r="A2391" t="str">
            <v>天叁线路41</v>
          </cell>
          <cell r="B2391" t="str">
            <v>10kV</v>
          </cell>
        </row>
        <row r="2392">
          <cell r="A2392" t="str">
            <v>天叁线路42</v>
          </cell>
          <cell r="B2392" t="str">
            <v>10kV</v>
          </cell>
        </row>
        <row r="2393">
          <cell r="A2393" t="str">
            <v>天叁线路43</v>
          </cell>
          <cell r="B2393" t="str">
            <v>10kV</v>
          </cell>
        </row>
        <row r="2394">
          <cell r="A2394" t="str">
            <v>天叁线路44</v>
          </cell>
          <cell r="B2394" t="str">
            <v>10kV</v>
          </cell>
        </row>
        <row r="2395">
          <cell r="A2395" t="str">
            <v>天叁线路45</v>
          </cell>
          <cell r="B2395" t="str">
            <v>10kV</v>
          </cell>
        </row>
        <row r="2396">
          <cell r="A2396" t="str">
            <v>天叁线路46</v>
          </cell>
          <cell r="B2396" t="str">
            <v>10kV</v>
          </cell>
        </row>
        <row r="2397">
          <cell r="A2397" t="str">
            <v>天叁线路47</v>
          </cell>
          <cell r="B2397" t="str">
            <v>10kV</v>
          </cell>
        </row>
        <row r="2398">
          <cell r="A2398" t="str">
            <v>天叁线路48</v>
          </cell>
          <cell r="B2398" t="str">
            <v>10kV</v>
          </cell>
        </row>
        <row r="2399">
          <cell r="A2399" t="str">
            <v>天叁线路49</v>
          </cell>
          <cell r="B2399" t="str">
            <v>10kV</v>
          </cell>
        </row>
        <row r="2400">
          <cell r="A2400" t="str">
            <v>天叁线路5</v>
          </cell>
          <cell r="B2400" t="str">
            <v>10kV</v>
          </cell>
        </row>
        <row r="2401">
          <cell r="A2401" t="str">
            <v>天叁线路50</v>
          </cell>
          <cell r="B2401" t="str">
            <v>10kV</v>
          </cell>
        </row>
        <row r="2402">
          <cell r="A2402" t="str">
            <v>天叁线路51</v>
          </cell>
          <cell r="B2402" t="str">
            <v>10kV</v>
          </cell>
        </row>
        <row r="2403">
          <cell r="A2403" t="str">
            <v>天叁线路52</v>
          </cell>
          <cell r="B2403" t="str">
            <v>10kV</v>
          </cell>
        </row>
        <row r="2404">
          <cell r="A2404" t="str">
            <v>天叁线路53</v>
          </cell>
          <cell r="B2404" t="str">
            <v>10kV</v>
          </cell>
        </row>
        <row r="2405">
          <cell r="A2405" t="str">
            <v>天叁线路54</v>
          </cell>
          <cell r="B2405" t="str">
            <v>10kV</v>
          </cell>
        </row>
        <row r="2406">
          <cell r="A2406" t="str">
            <v>天叁线路55</v>
          </cell>
          <cell r="B2406" t="str">
            <v>10kV</v>
          </cell>
        </row>
        <row r="2407">
          <cell r="A2407" t="str">
            <v>天叁线路56</v>
          </cell>
          <cell r="B2407" t="str">
            <v>10kV</v>
          </cell>
        </row>
        <row r="2408">
          <cell r="A2408" t="str">
            <v>天叁线路57</v>
          </cell>
          <cell r="B2408" t="str">
            <v>10kV</v>
          </cell>
        </row>
        <row r="2409">
          <cell r="A2409" t="str">
            <v>天叁线路58</v>
          </cell>
          <cell r="B2409" t="str">
            <v>10kV</v>
          </cell>
        </row>
        <row r="2410">
          <cell r="A2410" t="str">
            <v>天叁线路59</v>
          </cell>
          <cell r="B2410" t="str">
            <v>10kV</v>
          </cell>
        </row>
        <row r="2411">
          <cell r="A2411" t="str">
            <v>天叁线路6</v>
          </cell>
          <cell r="B2411" t="str">
            <v>10kV</v>
          </cell>
        </row>
        <row r="2412">
          <cell r="A2412" t="str">
            <v>天叁线路60</v>
          </cell>
          <cell r="B2412" t="str">
            <v>10kV</v>
          </cell>
        </row>
        <row r="2413">
          <cell r="A2413" t="str">
            <v>天叁线路61</v>
          </cell>
          <cell r="B2413" t="str">
            <v>10kV</v>
          </cell>
        </row>
        <row r="2414">
          <cell r="A2414" t="str">
            <v>天叁线路62</v>
          </cell>
          <cell r="B2414" t="str">
            <v>10kV</v>
          </cell>
        </row>
        <row r="2415">
          <cell r="A2415" t="str">
            <v>天叁线路63</v>
          </cell>
          <cell r="B2415" t="str">
            <v>10kV</v>
          </cell>
        </row>
        <row r="2416">
          <cell r="A2416" t="str">
            <v>天叁线路64</v>
          </cell>
          <cell r="B2416" t="str">
            <v>10kV</v>
          </cell>
        </row>
        <row r="2417">
          <cell r="A2417" t="str">
            <v>天叁线路65</v>
          </cell>
          <cell r="B2417" t="str">
            <v>10kV</v>
          </cell>
        </row>
        <row r="2418">
          <cell r="A2418" t="str">
            <v>天叁线路66</v>
          </cell>
          <cell r="B2418" t="str">
            <v>10kV</v>
          </cell>
        </row>
        <row r="2419">
          <cell r="A2419" t="str">
            <v>天叁线路67</v>
          </cell>
          <cell r="B2419" t="str">
            <v>10kV</v>
          </cell>
        </row>
        <row r="2420">
          <cell r="A2420" t="str">
            <v>天叁线路68</v>
          </cell>
          <cell r="B2420" t="str">
            <v>10kV</v>
          </cell>
        </row>
        <row r="2421">
          <cell r="A2421" t="str">
            <v>天叁线路69</v>
          </cell>
          <cell r="B2421" t="str">
            <v>10kV</v>
          </cell>
        </row>
        <row r="2422">
          <cell r="A2422" t="str">
            <v>天叁线路7</v>
          </cell>
          <cell r="B2422" t="str">
            <v>10kV</v>
          </cell>
        </row>
        <row r="2423">
          <cell r="A2423" t="str">
            <v>天叁线路70</v>
          </cell>
          <cell r="B2423" t="str">
            <v>10kV</v>
          </cell>
        </row>
        <row r="2424">
          <cell r="A2424" t="str">
            <v>天叁线路71</v>
          </cell>
          <cell r="B2424" t="str">
            <v>10kV</v>
          </cell>
        </row>
        <row r="2425">
          <cell r="A2425" t="str">
            <v>天叁线路72</v>
          </cell>
          <cell r="B2425" t="str">
            <v>10kV</v>
          </cell>
        </row>
        <row r="2426">
          <cell r="A2426" t="str">
            <v>天叁线路73</v>
          </cell>
          <cell r="B2426" t="str">
            <v>10kV</v>
          </cell>
        </row>
        <row r="2427">
          <cell r="A2427" t="str">
            <v>天叁线路74</v>
          </cell>
          <cell r="B2427" t="str">
            <v>10kV</v>
          </cell>
        </row>
        <row r="2428">
          <cell r="A2428" t="str">
            <v>天叁线路75</v>
          </cell>
          <cell r="B2428" t="str">
            <v>10kV</v>
          </cell>
        </row>
        <row r="2429">
          <cell r="A2429" t="str">
            <v>天叁线路76</v>
          </cell>
          <cell r="B2429" t="str">
            <v>10kV</v>
          </cell>
        </row>
        <row r="2430">
          <cell r="A2430" t="str">
            <v>天叁线路77</v>
          </cell>
          <cell r="B2430" t="str">
            <v>10kV</v>
          </cell>
        </row>
        <row r="2431">
          <cell r="A2431" t="str">
            <v>天叁线路78</v>
          </cell>
          <cell r="B2431" t="str">
            <v>10kV</v>
          </cell>
        </row>
        <row r="2432">
          <cell r="A2432" t="str">
            <v>天叁线路79</v>
          </cell>
          <cell r="B2432" t="str">
            <v>10kV</v>
          </cell>
        </row>
        <row r="2433">
          <cell r="A2433" t="str">
            <v>天叁线路8</v>
          </cell>
          <cell r="B2433" t="str">
            <v>10kV</v>
          </cell>
        </row>
        <row r="2434">
          <cell r="A2434" t="str">
            <v>天叁线路80</v>
          </cell>
          <cell r="B2434" t="str">
            <v>10kV</v>
          </cell>
        </row>
        <row r="2435">
          <cell r="A2435" t="str">
            <v>天叁线路81</v>
          </cell>
          <cell r="B2435" t="str">
            <v>10kV</v>
          </cell>
        </row>
        <row r="2436">
          <cell r="A2436" t="str">
            <v>天叁线路82</v>
          </cell>
          <cell r="B2436" t="str">
            <v>10kV</v>
          </cell>
        </row>
        <row r="2437">
          <cell r="A2437" t="str">
            <v>天叁线路83</v>
          </cell>
          <cell r="B2437" t="str">
            <v>10kV</v>
          </cell>
        </row>
        <row r="2438">
          <cell r="A2438" t="str">
            <v>天叁线路84</v>
          </cell>
          <cell r="B2438" t="str">
            <v>10kV</v>
          </cell>
        </row>
        <row r="2439">
          <cell r="A2439" t="str">
            <v>天叁线路85</v>
          </cell>
          <cell r="B2439" t="str">
            <v>10kV</v>
          </cell>
        </row>
        <row r="2440">
          <cell r="A2440" t="str">
            <v>天叁线路86</v>
          </cell>
          <cell r="B2440" t="str">
            <v>10kV</v>
          </cell>
        </row>
        <row r="2441">
          <cell r="A2441" t="str">
            <v>天叁线路87</v>
          </cell>
          <cell r="B2441" t="str">
            <v>10kV</v>
          </cell>
        </row>
        <row r="2442">
          <cell r="A2442" t="str">
            <v>天叁线路9</v>
          </cell>
          <cell r="B2442" t="str">
            <v>10kV</v>
          </cell>
        </row>
        <row r="2443">
          <cell r="A2443" t="str">
            <v>天壹线路1</v>
          </cell>
          <cell r="B2443" t="str">
            <v>10kV</v>
          </cell>
        </row>
        <row r="2444">
          <cell r="A2444" t="str">
            <v>天壹线路10</v>
          </cell>
          <cell r="B2444" t="str">
            <v>10kV</v>
          </cell>
        </row>
        <row r="2445">
          <cell r="A2445" t="str">
            <v>天壹线路11</v>
          </cell>
          <cell r="B2445" t="str">
            <v>10kV</v>
          </cell>
        </row>
        <row r="2446">
          <cell r="A2446" t="str">
            <v>天壹线路12</v>
          </cell>
          <cell r="B2446" t="str">
            <v>10kV</v>
          </cell>
        </row>
        <row r="2447">
          <cell r="A2447" t="str">
            <v>天壹线路13</v>
          </cell>
          <cell r="B2447" t="str">
            <v>10kV</v>
          </cell>
        </row>
        <row r="2448">
          <cell r="A2448" t="str">
            <v>天壹线路14</v>
          </cell>
          <cell r="B2448" t="str">
            <v>10kV</v>
          </cell>
        </row>
        <row r="2449">
          <cell r="A2449" t="str">
            <v>天壹线路15</v>
          </cell>
          <cell r="B2449" t="str">
            <v>10kV</v>
          </cell>
        </row>
        <row r="2450">
          <cell r="A2450" t="str">
            <v>天壹线路16</v>
          </cell>
          <cell r="B2450" t="str">
            <v>10kV</v>
          </cell>
        </row>
        <row r="2451">
          <cell r="A2451" t="str">
            <v>天壹线路17</v>
          </cell>
          <cell r="B2451" t="str">
            <v>10kV</v>
          </cell>
        </row>
        <row r="2452">
          <cell r="A2452" t="str">
            <v>天壹线路18</v>
          </cell>
          <cell r="B2452" t="str">
            <v>10kV</v>
          </cell>
        </row>
        <row r="2453">
          <cell r="A2453" t="str">
            <v>天壹线路19</v>
          </cell>
          <cell r="B2453" t="str">
            <v>10kV</v>
          </cell>
        </row>
        <row r="2454">
          <cell r="A2454" t="str">
            <v>天壹线路2</v>
          </cell>
          <cell r="B2454" t="str">
            <v>10kV</v>
          </cell>
        </row>
        <row r="2455">
          <cell r="A2455" t="str">
            <v>天壹线路20</v>
          </cell>
          <cell r="B2455" t="str">
            <v>10kV</v>
          </cell>
        </row>
        <row r="2456">
          <cell r="A2456" t="str">
            <v>天壹线路21</v>
          </cell>
          <cell r="B2456" t="str">
            <v>10kV</v>
          </cell>
        </row>
        <row r="2457">
          <cell r="A2457" t="str">
            <v>天壹线路22</v>
          </cell>
          <cell r="B2457" t="str">
            <v>10kV</v>
          </cell>
        </row>
        <row r="2458">
          <cell r="A2458" t="str">
            <v>天壹线路23</v>
          </cell>
          <cell r="B2458" t="str">
            <v>10kV</v>
          </cell>
        </row>
        <row r="2459">
          <cell r="A2459" t="str">
            <v>天壹线路24</v>
          </cell>
          <cell r="B2459" t="str">
            <v>10kV</v>
          </cell>
        </row>
        <row r="2460">
          <cell r="A2460" t="str">
            <v>天壹线路25</v>
          </cell>
          <cell r="B2460" t="str">
            <v>10kV</v>
          </cell>
        </row>
        <row r="2461">
          <cell r="A2461" t="str">
            <v>天壹线路26</v>
          </cell>
          <cell r="B2461" t="str">
            <v>10kV</v>
          </cell>
        </row>
        <row r="2462">
          <cell r="A2462" t="str">
            <v>天壹线路27</v>
          </cell>
          <cell r="B2462" t="str">
            <v>10kV</v>
          </cell>
        </row>
        <row r="2463">
          <cell r="A2463" t="str">
            <v>天壹线路28</v>
          </cell>
          <cell r="B2463" t="str">
            <v>10kV</v>
          </cell>
        </row>
        <row r="2464">
          <cell r="A2464" t="str">
            <v>天壹线路29</v>
          </cell>
          <cell r="B2464" t="str">
            <v>10kV</v>
          </cell>
        </row>
        <row r="2465">
          <cell r="A2465" t="str">
            <v>天壹线路3</v>
          </cell>
          <cell r="B2465" t="str">
            <v>10kV</v>
          </cell>
        </row>
        <row r="2466">
          <cell r="A2466" t="str">
            <v>天壹线路30</v>
          </cell>
          <cell r="B2466" t="str">
            <v>10kV</v>
          </cell>
        </row>
        <row r="2467">
          <cell r="A2467" t="str">
            <v>天壹线路31</v>
          </cell>
          <cell r="B2467" t="str">
            <v>10kV</v>
          </cell>
        </row>
        <row r="2468">
          <cell r="A2468" t="str">
            <v>天壹线路32</v>
          </cell>
          <cell r="B2468" t="str">
            <v>10kV</v>
          </cell>
        </row>
        <row r="2469">
          <cell r="A2469" t="str">
            <v>天壹线路33</v>
          </cell>
          <cell r="B2469" t="str">
            <v>10kV</v>
          </cell>
        </row>
        <row r="2470">
          <cell r="A2470" t="str">
            <v>天壹线路34</v>
          </cell>
          <cell r="B2470" t="str">
            <v>10kV</v>
          </cell>
        </row>
        <row r="2471">
          <cell r="A2471" t="str">
            <v>天壹线路35</v>
          </cell>
          <cell r="B2471" t="str">
            <v>10kV</v>
          </cell>
        </row>
        <row r="2472">
          <cell r="A2472" t="str">
            <v>天壹线路36</v>
          </cell>
          <cell r="B2472" t="str">
            <v>10kV</v>
          </cell>
        </row>
        <row r="2473">
          <cell r="A2473" t="str">
            <v>天壹线路37</v>
          </cell>
          <cell r="B2473" t="str">
            <v>10kV</v>
          </cell>
        </row>
        <row r="2474">
          <cell r="A2474" t="str">
            <v>天壹线路38</v>
          </cell>
          <cell r="B2474" t="str">
            <v>10kV</v>
          </cell>
        </row>
        <row r="2475">
          <cell r="A2475" t="str">
            <v>天壹线路39</v>
          </cell>
          <cell r="B2475" t="str">
            <v>10kV</v>
          </cell>
        </row>
        <row r="2476">
          <cell r="A2476" t="str">
            <v>天壹线路4</v>
          </cell>
          <cell r="B2476" t="str">
            <v>10kV</v>
          </cell>
        </row>
        <row r="2477">
          <cell r="A2477" t="str">
            <v>天壹线路40</v>
          </cell>
          <cell r="B2477" t="str">
            <v>10kV</v>
          </cell>
        </row>
        <row r="2478">
          <cell r="A2478" t="str">
            <v>天壹线路41</v>
          </cell>
          <cell r="B2478" t="str">
            <v>10kV</v>
          </cell>
        </row>
        <row r="2479">
          <cell r="A2479" t="str">
            <v>天壹线路42</v>
          </cell>
          <cell r="B2479" t="str">
            <v>10kV</v>
          </cell>
        </row>
        <row r="2480">
          <cell r="A2480" t="str">
            <v>天壹线路43</v>
          </cell>
          <cell r="B2480" t="str">
            <v>10kV</v>
          </cell>
        </row>
        <row r="2481">
          <cell r="A2481" t="str">
            <v>天壹线路44</v>
          </cell>
          <cell r="B2481" t="str">
            <v>10kV</v>
          </cell>
        </row>
        <row r="2482">
          <cell r="A2482" t="str">
            <v>天壹线路45</v>
          </cell>
          <cell r="B2482" t="str">
            <v>10kV</v>
          </cell>
        </row>
        <row r="2483">
          <cell r="A2483" t="str">
            <v>天壹线路46</v>
          </cell>
          <cell r="B2483" t="str">
            <v>10kV</v>
          </cell>
        </row>
        <row r="2484">
          <cell r="A2484" t="str">
            <v>天壹线路47</v>
          </cell>
          <cell r="B2484" t="str">
            <v>10kV</v>
          </cell>
        </row>
        <row r="2485">
          <cell r="A2485" t="str">
            <v>天壹线路48</v>
          </cell>
          <cell r="B2485" t="str">
            <v>10kV</v>
          </cell>
        </row>
        <row r="2486">
          <cell r="A2486" t="str">
            <v>天壹线路49</v>
          </cell>
          <cell r="B2486" t="str">
            <v>10kV</v>
          </cell>
        </row>
        <row r="2487">
          <cell r="A2487" t="str">
            <v>天壹线路5</v>
          </cell>
          <cell r="B2487" t="str">
            <v>10kV</v>
          </cell>
        </row>
        <row r="2488">
          <cell r="A2488" t="str">
            <v>天壹线路50</v>
          </cell>
          <cell r="B2488" t="str">
            <v>10kV</v>
          </cell>
        </row>
        <row r="2489">
          <cell r="A2489" t="str">
            <v>天壹线路51</v>
          </cell>
          <cell r="B2489" t="str">
            <v>10kV</v>
          </cell>
        </row>
        <row r="2490">
          <cell r="A2490" t="str">
            <v>天壹线路52</v>
          </cell>
          <cell r="B2490" t="str">
            <v>10kV</v>
          </cell>
        </row>
        <row r="2491">
          <cell r="A2491" t="str">
            <v>天壹线路53</v>
          </cell>
          <cell r="B2491" t="str">
            <v>10kV</v>
          </cell>
        </row>
        <row r="2492">
          <cell r="A2492" t="str">
            <v>天壹线路54</v>
          </cell>
          <cell r="B2492" t="str">
            <v>10kV</v>
          </cell>
        </row>
        <row r="2493">
          <cell r="A2493" t="str">
            <v>天壹线路55</v>
          </cell>
          <cell r="B2493" t="str">
            <v>10kV</v>
          </cell>
        </row>
        <row r="2494">
          <cell r="A2494" t="str">
            <v>天壹线路56</v>
          </cell>
          <cell r="B2494" t="str">
            <v>10kV</v>
          </cell>
        </row>
        <row r="2495">
          <cell r="A2495" t="str">
            <v>天壹线路57</v>
          </cell>
          <cell r="B2495" t="str">
            <v>10kV</v>
          </cell>
        </row>
        <row r="2496">
          <cell r="A2496" t="str">
            <v>天壹线路58</v>
          </cell>
          <cell r="B2496" t="str">
            <v>10kV</v>
          </cell>
        </row>
        <row r="2497">
          <cell r="A2497" t="str">
            <v>天壹线路59</v>
          </cell>
          <cell r="B2497" t="str">
            <v>10kV</v>
          </cell>
        </row>
        <row r="2498">
          <cell r="A2498" t="str">
            <v>天壹线路6</v>
          </cell>
          <cell r="B2498" t="str">
            <v>10kV</v>
          </cell>
        </row>
        <row r="2499">
          <cell r="A2499" t="str">
            <v>天壹线路60</v>
          </cell>
          <cell r="B2499" t="str">
            <v>10kV</v>
          </cell>
        </row>
        <row r="2500">
          <cell r="A2500" t="str">
            <v>天壹线路61</v>
          </cell>
          <cell r="B2500" t="str">
            <v>10kV</v>
          </cell>
        </row>
        <row r="2501">
          <cell r="A2501" t="str">
            <v>天壹线路62</v>
          </cell>
          <cell r="B2501" t="str">
            <v>10kV</v>
          </cell>
        </row>
        <row r="2502">
          <cell r="A2502" t="str">
            <v>天壹线路63</v>
          </cell>
          <cell r="B2502" t="str">
            <v>10kV</v>
          </cell>
        </row>
        <row r="2503">
          <cell r="A2503" t="str">
            <v>天壹线路64</v>
          </cell>
          <cell r="B2503" t="str">
            <v>10kV</v>
          </cell>
        </row>
        <row r="2504">
          <cell r="A2504" t="str">
            <v>天壹线路65</v>
          </cell>
          <cell r="B2504" t="str">
            <v>10kV</v>
          </cell>
        </row>
        <row r="2505">
          <cell r="A2505" t="str">
            <v>天壹线路66</v>
          </cell>
          <cell r="B2505" t="str">
            <v>10kV</v>
          </cell>
        </row>
        <row r="2506">
          <cell r="A2506" t="str">
            <v>天壹线路67</v>
          </cell>
          <cell r="B2506" t="str">
            <v>10kV</v>
          </cell>
        </row>
        <row r="2507">
          <cell r="A2507" t="str">
            <v>天壹线路68</v>
          </cell>
          <cell r="B2507" t="str">
            <v>10kV</v>
          </cell>
        </row>
        <row r="2508">
          <cell r="A2508" t="str">
            <v>天壹线路69</v>
          </cell>
          <cell r="B2508" t="str">
            <v>10kV</v>
          </cell>
        </row>
        <row r="2509">
          <cell r="A2509" t="str">
            <v>天壹线路7</v>
          </cell>
          <cell r="B2509" t="str">
            <v>10kV</v>
          </cell>
        </row>
        <row r="2510">
          <cell r="A2510" t="str">
            <v>天壹线路70</v>
          </cell>
          <cell r="B2510" t="str">
            <v>10kV</v>
          </cell>
        </row>
        <row r="2511">
          <cell r="A2511" t="str">
            <v>天壹线路71</v>
          </cell>
          <cell r="B2511" t="str">
            <v>10kV</v>
          </cell>
        </row>
        <row r="2512">
          <cell r="A2512" t="str">
            <v>天壹线路72</v>
          </cell>
          <cell r="B2512" t="str">
            <v>10kV</v>
          </cell>
        </row>
        <row r="2513">
          <cell r="A2513" t="str">
            <v>天壹线路73</v>
          </cell>
          <cell r="B2513" t="str">
            <v>10kV</v>
          </cell>
        </row>
        <row r="2514">
          <cell r="A2514" t="str">
            <v>天壹线路8</v>
          </cell>
          <cell r="B2514" t="str">
            <v>10kV</v>
          </cell>
        </row>
        <row r="2515">
          <cell r="A2515" t="str">
            <v>天壹线路9</v>
          </cell>
          <cell r="B2515" t="str">
            <v>10kV</v>
          </cell>
        </row>
        <row r="2516">
          <cell r="A2516" t="str">
            <v>万华线路1</v>
          </cell>
          <cell r="B2516" t="str">
            <v>10kV</v>
          </cell>
        </row>
        <row r="2517">
          <cell r="A2517" t="str">
            <v>万华线路2</v>
          </cell>
          <cell r="B2517" t="str">
            <v>10kV</v>
          </cell>
        </row>
        <row r="2518">
          <cell r="A2518" t="str">
            <v>万华线路3</v>
          </cell>
          <cell r="B2518" t="str">
            <v>10kV</v>
          </cell>
        </row>
        <row r="2519">
          <cell r="A2519" t="str">
            <v>万华线路4</v>
          </cell>
          <cell r="B2519" t="str">
            <v>10kV</v>
          </cell>
        </row>
        <row r="2520">
          <cell r="A2520" t="str">
            <v>万华线路5</v>
          </cell>
          <cell r="B2520" t="str">
            <v>10kV</v>
          </cell>
        </row>
        <row r="2521">
          <cell r="A2521" t="str">
            <v>万华线路6</v>
          </cell>
          <cell r="B2521" t="str">
            <v>10kV</v>
          </cell>
        </row>
        <row r="2522">
          <cell r="A2522" t="str">
            <v>万华线路7</v>
          </cell>
          <cell r="B2522" t="str">
            <v>10kV</v>
          </cell>
        </row>
        <row r="2523">
          <cell r="A2523" t="str">
            <v>万华线路8</v>
          </cell>
          <cell r="B2523" t="str">
            <v>10kV</v>
          </cell>
        </row>
        <row r="2524">
          <cell r="A2524" t="str">
            <v>线路1</v>
          </cell>
          <cell r="B2524" t="str">
            <v>110kV</v>
          </cell>
        </row>
        <row r="2525">
          <cell r="A2525" t="str">
            <v>线路1-1-1</v>
          </cell>
          <cell r="B2525" t="str">
            <v>10kV</v>
          </cell>
        </row>
        <row r="2526">
          <cell r="A2526" t="str">
            <v>线路1-1-2</v>
          </cell>
          <cell r="B2526" t="str">
            <v>10kV</v>
          </cell>
        </row>
        <row r="2527">
          <cell r="A2527" t="str">
            <v>线路10</v>
          </cell>
          <cell r="B2527" t="str">
            <v>110kV</v>
          </cell>
        </row>
        <row r="2528">
          <cell r="A2528" t="str">
            <v>线路100</v>
          </cell>
          <cell r="B2528" t="str">
            <v>10kV</v>
          </cell>
        </row>
        <row r="2529">
          <cell r="A2529" t="str">
            <v>线路101</v>
          </cell>
          <cell r="B2529" t="str">
            <v>10kV</v>
          </cell>
        </row>
        <row r="2530">
          <cell r="A2530" t="str">
            <v>线路102</v>
          </cell>
          <cell r="B2530" t="str">
            <v>10kV</v>
          </cell>
        </row>
        <row r="2531">
          <cell r="A2531" t="str">
            <v>线路103</v>
          </cell>
          <cell r="B2531" t="str">
            <v>10kV</v>
          </cell>
        </row>
        <row r="2532">
          <cell r="A2532" t="str">
            <v>线路104</v>
          </cell>
          <cell r="B2532" t="str">
            <v>10kV</v>
          </cell>
        </row>
        <row r="2533">
          <cell r="A2533" t="str">
            <v>线路105</v>
          </cell>
          <cell r="B2533" t="str">
            <v>10kV</v>
          </cell>
        </row>
        <row r="2534">
          <cell r="A2534" t="str">
            <v>线路106</v>
          </cell>
          <cell r="B2534" t="str">
            <v>10kV</v>
          </cell>
        </row>
        <row r="2535">
          <cell r="A2535" t="str">
            <v>线路107</v>
          </cell>
          <cell r="B2535" t="str">
            <v>10kV</v>
          </cell>
        </row>
        <row r="2536">
          <cell r="A2536" t="str">
            <v>线路108</v>
          </cell>
          <cell r="B2536" t="str">
            <v>10kV</v>
          </cell>
        </row>
        <row r="2537">
          <cell r="A2537" t="str">
            <v>线路109</v>
          </cell>
          <cell r="B2537" t="str">
            <v>10kV</v>
          </cell>
        </row>
        <row r="2538">
          <cell r="A2538" t="str">
            <v>线路11</v>
          </cell>
          <cell r="B2538" t="str">
            <v>110kV</v>
          </cell>
        </row>
        <row r="2539">
          <cell r="A2539" t="str">
            <v>线路110</v>
          </cell>
          <cell r="B2539" t="str">
            <v>10kV</v>
          </cell>
        </row>
        <row r="2540">
          <cell r="A2540" t="str">
            <v>线路111</v>
          </cell>
          <cell r="B2540" t="str">
            <v>10kV</v>
          </cell>
        </row>
        <row r="2541">
          <cell r="A2541" t="str">
            <v>线路111111</v>
          </cell>
          <cell r="B2541" t="str">
            <v>10kV</v>
          </cell>
        </row>
        <row r="2542">
          <cell r="A2542" t="str">
            <v>线路112</v>
          </cell>
          <cell r="B2542" t="str">
            <v>10kV</v>
          </cell>
        </row>
        <row r="2543">
          <cell r="A2543" t="str">
            <v>线路113</v>
          </cell>
          <cell r="B2543" t="str">
            <v>10kV</v>
          </cell>
        </row>
        <row r="2544">
          <cell r="A2544" t="str">
            <v>线路116</v>
          </cell>
          <cell r="B2544" t="str">
            <v>10kV</v>
          </cell>
        </row>
        <row r="2545">
          <cell r="A2545" t="str">
            <v>线路117</v>
          </cell>
          <cell r="B2545" t="str">
            <v>10kV</v>
          </cell>
        </row>
        <row r="2546">
          <cell r="A2546" t="str">
            <v>线路118</v>
          </cell>
          <cell r="B2546" t="str">
            <v>10kV</v>
          </cell>
        </row>
        <row r="2547">
          <cell r="A2547" t="str">
            <v>线路119</v>
          </cell>
          <cell r="B2547" t="str">
            <v>10kV</v>
          </cell>
        </row>
        <row r="2548">
          <cell r="A2548" t="str">
            <v>线路12-1</v>
          </cell>
          <cell r="B2548" t="str">
            <v>110kV</v>
          </cell>
        </row>
        <row r="2549">
          <cell r="A2549" t="str">
            <v>线路12-2</v>
          </cell>
          <cell r="B2549" t="str">
            <v>110kV</v>
          </cell>
        </row>
        <row r="2550">
          <cell r="A2550" t="str">
            <v>线路120</v>
          </cell>
          <cell r="B2550" t="str">
            <v>10kV</v>
          </cell>
        </row>
        <row r="2551">
          <cell r="A2551" t="str">
            <v>线路121</v>
          </cell>
          <cell r="B2551" t="str">
            <v>10kV</v>
          </cell>
        </row>
        <row r="2552">
          <cell r="A2552" t="str">
            <v>线路122</v>
          </cell>
          <cell r="B2552" t="str">
            <v>10kV</v>
          </cell>
        </row>
        <row r="2553">
          <cell r="A2553" t="str">
            <v>线路122-1</v>
          </cell>
          <cell r="B2553" t="str">
            <v>10kV</v>
          </cell>
        </row>
        <row r="2554">
          <cell r="A2554" t="str">
            <v>线路123</v>
          </cell>
          <cell r="B2554" t="str">
            <v>10kV</v>
          </cell>
        </row>
        <row r="2555">
          <cell r="A2555" t="str">
            <v>线路124</v>
          </cell>
          <cell r="B2555" t="str">
            <v>10kV</v>
          </cell>
        </row>
        <row r="2556">
          <cell r="A2556" t="str">
            <v>线路125</v>
          </cell>
          <cell r="B2556" t="str">
            <v>10kV</v>
          </cell>
        </row>
        <row r="2557">
          <cell r="A2557" t="str">
            <v>线路126</v>
          </cell>
          <cell r="B2557" t="str">
            <v>10kV</v>
          </cell>
        </row>
        <row r="2558">
          <cell r="A2558" t="str">
            <v>线路127</v>
          </cell>
          <cell r="B2558" t="str">
            <v>10kV</v>
          </cell>
        </row>
        <row r="2559">
          <cell r="A2559" t="str">
            <v>线路128</v>
          </cell>
          <cell r="B2559" t="str">
            <v>10kV</v>
          </cell>
        </row>
        <row r="2560">
          <cell r="A2560" t="str">
            <v>线路129</v>
          </cell>
          <cell r="B2560" t="str">
            <v>10kV</v>
          </cell>
        </row>
        <row r="2561">
          <cell r="A2561" t="str">
            <v>线路13</v>
          </cell>
          <cell r="B2561" t="str">
            <v>110kV</v>
          </cell>
        </row>
        <row r="2562">
          <cell r="A2562" t="str">
            <v>线路130</v>
          </cell>
          <cell r="B2562" t="str">
            <v>10kV</v>
          </cell>
        </row>
        <row r="2563">
          <cell r="A2563" t="str">
            <v>线路131</v>
          </cell>
          <cell r="B2563" t="str">
            <v>10kV</v>
          </cell>
        </row>
        <row r="2564">
          <cell r="A2564" t="str">
            <v>线路132</v>
          </cell>
          <cell r="B2564" t="str">
            <v>10kV</v>
          </cell>
        </row>
        <row r="2565">
          <cell r="A2565" t="str">
            <v>线路133</v>
          </cell>
          <cell r="B2565" t="str">
            <v>10kV</v>
          </cell>
        </row>
        <row r="2566">
          <cell r="A2566" t="str">
            <v>线路133333</v>
          </cell>
          <cell r="B2566" t="str">
            <v>10kV</v>
          </cell>
        </row>
        <row r="2567">
          <cell r="A2567" t="str">
            <v>线路134</v>
          </cell>
          <cell r="B2567" t="str">
            <v>10kV</v>
          </cell>
        </row>
        <row r="2568">
          <cell r="A2568" t="str">
            <v>线路135</v>
          </cell>
          <cell r="B2568" t="str">
            <v>10kV</v>
          </cell>
        </row>
        <row r="2569">
          <cell r="A2569" t="str">
            <v>线路137</v>
          </cell>
          <cell r="B2569" t="str">
            <v>10kV</v>
          </cell>
        </row>
        <row r="2570">
          <cell r="A2570" t="str">
            <v>线路138</v>
          </cell>
          <cell r="B2570" t="str">
            <v>10kV</v>
          </cell>
        </row>
        <row r="2571">
          <cell r="A2571" t="str">
            <v>线路139</v>
          </cell>
          <cell r="B2571" t="str">
            <v>10kV</v>
          </cell>
        </row>
        <row r="2572">
          <cell r="A2572" t="str">
            <v>线路14</v>
          </cell>
          <cell r="B2572" t="str">
            <v>10kV</v>
          </cell>
        </row>
        <row r="2573">
          <cell r="A2573" t="str">
            <v>线路140</v>
          </cell>
          <cell r="B2573" t="str">
            <v>10kV</v>
          </cell>
        </row>
        <row r="2574">
          <cell r="A2574" t="str">
            <v>线路141</v>
          </cell>
          <cell r="B2574" t="str">
            <v>10kV</v>
          </cell>
        </row>
        <row r="2575">
          <cell r="A2575" t="str">
            <v>线路142</v>
          </cell>
          <cell r="B2575" t="str">
            <v>10kV</v>
          </cell>
        </row>
        <row r="2576">
          <cell r="A2576" t="str">
            <v>线路143</v>
          </cell>
          <cell r="B2576" t="str">
            <v>10kV</v>
          </cell>
        </row>
        <row r="2577">
          <cell r="A2577" t="str">
            <v>线路144</v>
          </cell>
          <cell r="B2577" t="str">
            <v>10kV</v>
          </cell>
        </row>
        <row r="2578">
          <cell r="A2578" t="str">
            <v>线路145</v>
          </cell>
          <cell r="B2578" t="str">
            <v>10kV</v>
          </cell>
        </row>
        <row r="2579">
          <cell r="A2579" t="str">
            <v>线路146</v>
          </cell>
          <cell r="B2579" t="str">
            <v>10kV</v>
          </cell>
        </row>
        <row r="2580">
          <cell r="A2580" t="str">
            <v>线路147</v>
          </cell>
          <cell r="B2580" t="str">
            <v>10kV</v>
          </cell>
        </row>
        <row r="2581">
          <cell r="A2581" t="str">
            <v>线路148</v>
          </cell>
          <cell r="B2581" t="str">
            <v>10kV</v>
          </cell>
        </row>
        <row r="2582">
          <cell r="A2582" t="str">
            <v>线路149</v>
          </cell>
          <cell r="B2582" t="str">
            <v>10kV</v>
          </cell>
        </row>
        <row r="2583">
          <cell r="A2583" t="str">
            <v>线路15</v>
          </cell>
          <cell r="B2583" t="str">
            <v>10kV</v>
          </cell>
        </row>
        <row r="2584">
          <cell r="A2584" t="str">
            <v>线路150</v>
          </cell>
          <cell r="B2584" t="str">
            <v>10kV</v>
          </cell>
        </row>
        <row r="2585">
          <cell r="A2585" t="str">
            <v>线路151</v>
          </cell>
          <cell r="B2585" t="str">
            <v>10kV</v>
          </cell>
        </row>
        <row r="2586">
          <cell r="A2586" t="str">
            <v>线路152</v>
          </cell>
          <cell r="B2586" t="str">
            <v>10kV</v>
          </cell>
        </row>
        <row r="2587">
          <cell r="A2587" t="str">
            <v>线路153</v>
          </cell>
          <cell r="B2587" t="str">
            <v>10kV</v>
          </cell>
        </row>
        <row r="2588">
          <cell r="A2588" t="str">
            <v>线路154</v>
          </cell>
          <cell r="B2588" t="str">
            <v>10kV</v>
          </cell>
        </row>
        <row r="2589">
          <cell r="A2589" t="str">
            <v>线路155</v>
          </cell>
          <cell r="B2589" t="str">
            <v>10kV</v>
          </cell>
        </row>
        <row r="2590">
          <cell r="A2590" t="str">
            <v>线路156</v>
          </cell>
          <cell r="B2590" t="str">
            <v>10kV</v>
          </cell>
        </row>
        <row r="2591">
          <cell r="A2591" t="str">
            <v>线路157</v>
          </cell>
          <cell r="B2591" t="str">
            <v>10kV</v>
          </cell>
        </row>
        <row r="2592">
          <cell r="A2592" t="str">
            <v>线路158</v>
          </cell>
          <cell r="B2592" t="str">
            <v>10kV</v>
          </cell>
        </row>
        <row r="2593">
          <cell r="A2593" t="str">
            <v>线路159</v>
          </cell>
          <cell r="B2593" t="str">
            <v>10kV</v>
          </cell>
        </row>
        <row r="2594">
          <cell r="A2594" t="str">
            <v>线路16</v>
          </cell>
          <cell r="B2594" t="str">
            <v>10kV</v>
          </cell>
        </row>
        <row r="2595">
          <cell r="A2595" t="str">
            <v>线路160</v>
          </cell>
          <cell r="B2595" t="str">
            <v>10kV</v>
          </cell>
        </row>
        <row r="2596">
          <cell r="A2596" t="str">
            <v>线路161</v>
          </cell>
          <cell r="B2596" t="str">
            <v>10kV</v>
          </cell>
        </row>
        <row r="2597">
          <cell r="A2597" t="str">
            <v>线路162</v>
          </cell>
          <cell r="B2597" t="str">
            <v>10kV</v>
          </cell>
        </row>
        <row r="2598">
          <cell r="A2598" t="str">
            <v>线路163</v>
          </cell>
          <cell r="B2598" t="str">
            <v>10kV</v>
          </cell>
        </row>
        <row r="2599">
          <cell r="A2599" t="str">
            <v>线路164</v>
          </cell>
          <cell r="B2599" t="str">
            <v>10kV</v>
          </cell>
        </row>
        <row r="2600">
          <cell r="A2600" t="str">
            <v>线路165</v>
          </cell>
          <cell r="B2600" t="str">
            <v>10kV</v>
          </cell>
        </row>
        <row r="2601">
          <cell r="A2601" t="str">
            <v>线路166</v>
          </cell>
          <cell r="B2601" t="str">
            <v>10kV</v>
          </cell>
        </row>
        <row r="2602">
          <cell r="A2602" t="str">
            <v>线路167</v>
          </cell>
          <cell r="B2602" t="str">
            <v>10kV</v>
          </cell>
        </row>
        <row r="2603">
          <cell r="A2603" t="str">
            <v>线路168</v>
          </cell>
          <cell r="B2603" t="str">
            <v>10kV</v>
          </cell>
        </row>
        <row r="2604">
          <cell r="A2604" t="str">
            <v>线路169</v>
          </cell>
          <cell r="B2604" t="str">
            <v>10kV</v>
          </cell>
        </row>
        <row r="2605">
          <cell r="A2605" t="str">
            <v>线路17</v>
          </cell>
          <cell r="B2605" t="str">
            <v>10kV</v>
          </cell>
        </row>
        <row r="2606">
          <cell r="A2606" t="str">
            <v>线路170</v>
          </cell>
          <cell r="B2606" t="str">
            <v>10kV</v>
          </cell>
        </row>
        <row r="2607">
          <cell r="A2607" t="str">
            <v>线路171</v>
          </cell>
          <cell r="B2607" t="str">
            <v>10kV</v>
          </cell>
        </row>
        <row r="2608">
          <cell r="A2608" t="str">
            <v>线路172</v>
          </cell>
          <cell r="B2608" t="str">
            <v>10kV</v>
          </cell>
        </row>
        <row r="2609">
          <cell r="A2609" t="str">
            <v>线路172-1</v>
          </cell>
          <cell r="B2609" t="str">
            <v>10kV</v>
          </cell>
        </row>
        <row r="2610">
          <cell r="A2610" t="str">
            <v>线路173</v>
          </cell>
          <cell r="B2610" t="str">
            <v>10kV</v>
          </cell>
        </row>
        <row r="2611">
          <cell r="A2611" t="str">
            <v>线路173-1</v>
          </cell>
          <cell r="B2611" t="str">
            <v>10kV</v>
          </cell>
        </row>
        <row r="2612">
          <cell r="A2612" t="str">
            <v>线路174</v>
          </cell>
          <cell r="B2612" t="str">
            <v>10kV</v>
          </cell>
        </row>
        <row r="2613">
          <cell r="A2613" t="str">
            <v>线路175</v>
          </cell>
          <cell r="B2613" t="str">
            <v>10kV</v>
          </cell>
        </row>
        <row r="2614">
          <cell r="A2614" t="str">
            <v>线路176</v>
          </cell>
          <cell r="B2614" t="str">
            <v>10kV</v>
          </cell>
        </row>
        <row r="2615">
          <cell r="A2615" t="str">
            <v>线路177</v>
          </cell>
          <cell r="B2615" t="str">
            <v>10kV</v>
          </cell>
        </row>
        <row r="2616">
          <cell r="A2616" t="str">
            <v>线路178</v>
          </cell>
          <cell r="B2616" t="str">
            <v>10kV</v>
          </cell>
        </row>
        <row r="2617">
          <cell r="A2617" t="str">
            <v>线路179</v>
          </cell>
          <cell r="B2617" t="str">
            <v>10kV</v>
          </cell>
        </row>
        <row r="2618">
          <cell r="A2618" t="str">
            <v>线路18</v>
          </cell>
          <cell r="B2618" t="str">
            <v>10kV</v>
          </cell>
        </row>
        <row r="2619">
          <cell r="A2619" t="str">
            <v>线路180</v>
          </cell>
          <cell r="B2619" t="str">
            <v>10kV</v>
          </cell>
        </row>
        <row r="2620">
          <cell r="A2620" t="str">
            <v>线路181</v>
          </cell>
          <cell r="B2620" t="str">
            <v>10kV</v>
          </cell>
        </row>
        <row r="2621">
          <cell r="A2621" t="str">
            <v>线路182</v>
          </cell>
          <cell r="B2621" t="str">
            <v>10kV</v>
          </cell>
        </row>
        <row r="2622">
          <cell r="A2622" t="str">
            <v>线路183</v>
          </cell>
          <cell r="B2622" t="str">
            <v>10kV</v>
          </cell>
        </row>
        <row r="2623">
          <cell r="A2623" t="str">
            <v>线路184</v>
          </cell>
          <cell r="B2623" t="str">
            <v>10kV</v>
          </cell>
        </row>
        <row r="2624">
          <cell r="A2624" t="str">
            <v>线路185</v>
          </cell>
          <cell r="B2624" t="str">
            <v>10kV</v>
          </cell>
        </row>
        <row r="2625">
          <cell r="A2625" t="str">
            <v>线路186</v>
          </cell>
          <cell r="B2625" t="str">
            <v>10kV</v>
          </cell>
        </row>
        <row r="2626">
          <cell r="A2626" t="str">
            <v>线路186-1</v>
          </cell>
          <cell r="B2626" t="str">
            <v>10kV</v>
          </cell>
        </row>
        <row r="2627">
          <cell r="A2627" t="str">
            <v>线路187</v>
          </cell>
          <cell r="B2627" t="str">
            <v>10kV</v>
          </cell>
        </row>
        <row r="2628">
          <cell r="A2628" t="str">
            <v>线路19</v>
          </cell>
          <cell r="B2628" t="str">
            <v>10kV</v>
          </cell>
        </row>
        <row r="2629">
          <cell r="A2629" t="str">
            <v>线路20</v>
          </cell>
          <cell r="B2629" t="str">
            <v>10kV</v>
          </cell>
        </row>
        <row r="2630">
          <cell r="A2630" t="str">
            <v>线路21</v>
          </cell>
          <cell r="B2630" t="str">
            <v>10kV</v>
          </cell>
        </row>
        <row r="2631">
          <cell r="A2631" t="str">
            <v>线路22</v>
          </cell>
          <cell r="B2631" t="str">
            <v>10kV</v>
          </cell>
        </row>
        <row r="2632">
          <cell r="A2632" t="str">
            <v>线路23</v>
          </cell>
          <cell r="B2632" t="str">
            <v>10kV</v>
          </cell>
        </row>
        <row r="2633">
          <cell r="A2633" t="str">
            <v>线路24</v>
          </cell>
          <cell r="B2633" t="str">
            <v>10kV</v>
          </cell>
        </row>
        <row r="2634">
          <cell r="A2634" t="str">
            <v>线路25</v>
          </cell>
          <cell r="B2634" t="str">
            <v>10kV</v>
          </cell>
        </row>
        <row r="2635">
          <cell r="A2635" t="str">
            <v>线路26</v>
          </cell>
          <cell r="B2635" t="str">
            <v>10kV</v>
          </cell>
        </row>
        <row r="2636">
          <cell r="A2636" t="str">
            <v>线路27</v>
          </cell>
          <cell r="B2636" t="str">
            <v>10kV</v>
          </cell>
        </row>
        <row r="2637">
          <cell r="A2637" t="str">
            <v>线路28</v>
          </cell>
          <cell r="B2637" t="str">
            <v>10kV</v>
          </cell>
        </row>
        <row r="2638">
          <cell r="A2638" t="str">
            <v>线路29</v>
          </cell>
          <cell r="B2638" t="str">
            <v>10kV</v>
          </cell>
        </row>
        <row r="2639">
          <cell r="A2639" t="str">
            <v>线路30</v>
          </cell>
          <cell r="B2639" t="str">
            <v>10kV</v>
          </cell>
        </row>
        <row r="2640">
          <cell r="A2640" t="str">
            <v>线路31</v>
          </cell>
          <cell r="B2640" t="str">
            <v>10kV</v>
          </cell>
        </row>
        <row r="2641">
          <cell r="A2641" t="str">
            <v>线路32</v>
          </cell>
          <cell r="B2641" t="str">
            <v>10kV</v>
          </cell>
        </row>
        <row r="2642">
          <cell r="A2642" t="str">
            <v>线路33</v>
          </cell>
          <cell r="B2642" t="str">
            <v>10kV</v>
          </cell>
        </row>
        <row r="2643">
          <cell r="A2643" t="str">
            <v>线路34</v>
          </cell>
          <cell r="B2643" t="str">
            <v>10kV</v>
          </cell>
        </row>
        <row r="2644">
          <cell r="A2644" t="str">
            <v>线路35</v>
          </cell>
          <cell r="B2644" t="str">
            <v>10kV</v>
          </cell>
        </row>
        <row r="2645">
          <cell r="A2645" t="str">
            <v>线路36</v>
          </cell>
          <cell r="B2645" t="str">
            <v>10kV</v>
          </cell>
        </row>
        <row r="2646">
          <cell r="A2646" t="str">
            <v>线路37</v>
          </cell>
          <cell r="B2646" t="str">
            <v>10kV</v>
          </cell>
        </row>
        <row r="2647">
          <cell r="A2647" t="str">
            <v>线路40</v>
          </cell>
          <cell r="B2647" t="str">
            <v>10kV</v>
          </cell>
        </row>
        <row r="2648">
          <cell r="A2648" t="str">
            <v>线路43</v>
          </cell>
          <cell r="B2648" t="str">
            <v>10kV</v>
          </cell>
        </row>
        <row r="2649">
          <cell r="A2649" t="str">
            <v>线路44</v>
          </cell>
          <cell r="B2649" t="str">
            <v>10kV</v>
          </cell>
        </row>
        <row r="2650">
          <cell r="A2650" t="str">
            <v>线路45</v>
          </cell>
          <cell r="B2650" t="str">
            <v>10kV</v>
          </cell>
        </row>
        <row r="2651">
          <cell r="A2651" t="str">
            <v>线路46</v>
          </cell>
          <cell r="B2651" t="str">
            <v>10kV</v>
          </cell>
        </row>
        <row r="2652">
          <cell r="A2652" t="str">
            <v>线路47</v>
          </cell>
          <cell r="B2652" t="str">
            <v>10kV</v>
          </cell>
        </row>
        <row r="2653">
          <cell r="A2653" t="str">
            <v>线路49</v>
          </cell>
          <cell r="B2653" t="str">
            <v>10kV</v>
          </cell>
        </row>
        <row r="2654">
          <cell r="A2654" t="str">
            <v>线路5-2</v>
          </cell>
          <cell r="B2654" t="str">
            <v>110kV</v>
          </cell>
        </row>
        <row r="2655">
          <cell r="A2655" t="str">
            <v>线路50</v>
          </cell>
          <cell r="B2655" t="str">
            <v>10kV</v>
          </cell>
        </row>
        <row r="2656">
          <cell r="A2656" t="str">
            <v>线路51</v>
          </cell>
          <cell r="B2656" t="str">
            <v>10kV</v>
          </cell>
        </row>
        <row r="2657">
          <cell r="A2657" t="str">
            <v>线路52</v>
          </cell>
          <cell r="B2657" t="str">
            <v>10kV</v>
          </cell>
        </row>
        <row r="2658">
          <cell r="A2658" t="str">
            <v>线路53</v>
          </cell>
          <cell r="B2658" t="str">
            <v>10kV</v>
          </cell>
        </row>
        <row r="2659">
          <cell r="A2659" t="str">
            <v>线路54</v>
          </cell>
          <cell r="B2659" t="str">
            <v>10kV</v>
          </cell>
        </row>
        <row r="2660">
          <cell r="A2660" t="str">
            <v>线路55</v>
          </cell>
          <cell r="B2660" t="str">
            <v>10kV</v>
          </cell>
        </row>
        <row r="2661">
          <cell r="A2661" t="str">
            <v>线路56</v>
          </cell>
          <cell r="B2661" t="str">
            <v>10kV</v>
          </cell>
        </row>
        <row r="2662">
          <cell r="A2662" t="str">
            <v>线路57</v>
          </cell>
          <cell r="B2662" t="str">
            <v>10kV</v>
          </cell>
        </row>
        <row r="2663">
          <cell r="A2663" t="str">
            <v>线路58</v>
          </cell>
          <cell r="B2663" t="str">
            <v>10kV</v>
          </cell>
        </row>
        <row r="2664">
          <cell r="A2664" t="str">
            <v>线路59</v>
          </cell>
          <cell r="B2664" t="str">
            <v>10kV</v>
          </cell>
        </row>
        <row r="2665">
          <cell r="A2665" t="str">
            <v>线路6-2</v>
          </cell>
          <cell r="B2665" t="str">
            <v>110kV</v>
          </cell>
        </row>
        <row r="2666">
          <cell r="A2666" t="str">
            <v>线路60</v>
          </cell>
          <cell r="B2666" t="str">
            <v>10kV</v>
          </cell>
        </row>
        <row r="2667">
          <cell r="A2667" t="str">
            <v>线路62</v>
          </cell>
          <cell r="B2667" t="str">
            <v>10kV</v>
          </cell>
        </row>
        <row r="2668">
          <cell r="A2668" t="str">
            <v>线路63</v>
          </cell>
          <cell r="B2668" t="str">
            <v>10kV</v>
          </cell>
        </row>
        <row r="2669">
          <cell r="A2669" t="str">
            <v>线路64</v>
          </cell>
          <cell r="B2669" t="str">
            <v>10kV</v>
          </cell>
        </row>
        <row r="2670">
          <cell r="A2670" t="str">
            <v>线路65</v>
          </cell>
          <cell r="B2670" t="str">
            <v>10kV</v>
          </cell>
        </row>
        <row r="2671">
          <cell r="A2671" t="str">
            <v>线路66</v>
          </cell>
          <cell r="B2671" t="str">
            <v>10kV</v>
          </cell>
        </row>
        <row r="2672">
          <cell r="A2672" t="str">
            <v>线路67</v>
          </cell>
          <cell r="B2672" t="str">
            <v>10kV</v>
          </cell>
        </row>
        <row r="2673">
          <cell r="A2673" t="str">
            <v>线路68</v>
          </cell>
          <cell r="B2673" t="str">
            <v>10kV</v>
          </cell>
        </row>
        <row r="2674">
          <cell r="A2674" t="str">
            <v>线路69</v>
          </cell>
          <cell r="B2674" t="str">
            <v>10kV</v>
          </cell>
        </row>
        <row r="2675">
          <cell r="A2675" t="str">
            <v>线路7</v>
          </cell>
          <cell r="B2675" t="str">
            <v>10kV</v>
          </cell>
        </row>
        <row r="2676">
          <cell r="A2676" t="str">
            <v>线路70</v>
          </cell>
          <cell r="B2676" t="str">
            <v>10kV</v>
          </cell>
        </row>
        <row r="2677">
          <cell r="A2677" t="str">
            <v>线路71</v>
          </cell>
          <cell r="B2677" t="str">
            <v>10kV</v>
          </cell>
        </row>
        <row r="2678">
          <cell r="A2678" t="str">
            <v>线路71-1</v>
          </cell>
          <cell r="B2678" t="str">
            <v>10kV</v>
          </cell>
        </row>
        <row r="2679">
          <cell r="A2679" t="str">
            <v>线路72</v>
          </cell>
          <cell r="B2679" t="str">
            <v>10kV</v>
          </cell>
        </row>
        <row r="2680">
          <cell r="A2680" t="str">
            <v>线路74</v>
          </cell>
          <cell r="B2680" t="str">
            <v>10kV</v>
          </cell>
        </row>
        <row r="2681">
          <cell r="A2681" t="str">
            <v>线路75</v>
          </cell>
          <cell r="B2681" t="str">
            <v>10kV</v>
          </cell>
        </row>
        <row r="2682">
          <cell r="A2682" t="str">
            <v>线路76</v>
          </cell>
          <cell r="B2682" t="str">
            <v>10kV</v>
          </cell>
        </row>
        <row r="2683">
          <cell r="A2683" t="str">
            <v>线路77</v>
          </cell>
          <cell r="B2683" t="str">
            <v>10kV</v>
          </cell>
        </row>
        <row r="2684">
          <cell r="A2684" t="str">
            <v>线路78</v>
          </cell>
          <cell r="B2684" t="str">
            <v>10kV</v>
          </cell>
        </row>
        <row r="2685">
          <cell r="A2685" t="str">
            <v>线路79</v>
          </cell>
          <cell r="B2685" t="str">
            <v>10kV</v>
          </cell>
        </row>
        <row r="2686">
          <cell r="A2686" t="str">
            <v>线路8</v>
          </cell>
          <cell r="B2686" t="str">
            <v>10kV</v>
          </cell>
        </row>
        <row r="2687">
          <cell r="A2687" t="str">
            <v>线路80</v>
          </cell>
          <cell r="B2687" t="str">
            <v>10kV</v>
          </cell>
        </row>
        <row r="2688">
          <cell r="A2688" t="str">
            <v>线路81</v>
          </cell>
          <cell r="B2688" t="str">
            <v>10kV</v>
          </cell>
        </row>
        <row r="2689">
          <cell r="A2689" t="str">
            <v>线路82</v>
          </cell>
          <cell r="B2689" t="str">
            <v>10kV</v>
          </cell>
        </row>
        <row r="2690">
          <cell r="A2690" t="str">
            <v>线路83</v>
          </cell>
          <cell r="B2690" t="str">
            <v>10kV</v>
          </cell>
        </row>
        <row r="2691">
          <cell r="A2691" t="str">
            <v>线路84</v>
          </cell>
          <cell r="B2691" t="str">
            <v>10kV</v>
          </cell>
        </row>
        <row r="2692">
          <cell r="A2692" t="str">
            <v>线路85</v>
          </cell>
          <cell r="B2692" t="str">
            <v>10kV</v>
          </cell>
        </row>
        <row r="2693">
          <cell r="A2693" t="str">
            <v>线路86</v>
          </cell>
          <cell r="B2693" t="str">
            <v>10kV</v>
          </cell>
        </row>
        <row r="2694">
          <cell r="A2694" t="str">
            <v>线路87</v>
          </cell>
          <cell r="B2694" t="str">
            <v>10kV</v>
          </cell>
        </row>
        <row r="2695">
          <cell r="A2695" t="str">
            <v>线路88</v>
          </cell>
          <cell r="B2695" t="str">
            <v>10kV</v>
          </cell>
        </row>
        <row r="2696">
          <cell r="A2696" t="str">
            <v>线路89</v>
          </cell>
          <cell r="B2696" t="str">
            <v>10kV</v>
          </cell>
        </row>
        <row r="2697">
          <cell r="A2697" t="str">
            <v>线路9</v>
          </cell>
          <cell r="B2697" t="str">
            <v>10kV</v>
          </cell>
        </row>
        <row r="2698">
          <cell r="A2698" t="str">
            <v>线路90</v>
          </cell>
          <cell r="B2698" t="str">
            <v>10kV</v>
          </cell>
        </row>
        <row r="2699">
          <cell r="A2699" t="str">
            <v>线路91</v>
          </cell>
          <cell r="B2699" t="str">
            <v>10kV</v>
          </cell>
        </row>
        <row r="2700">
          <cell r="A2700" t="str">
            <v>线路92</v>
          </cell>
          <cell r="B2700" t="str">
            <v>10kV</v>
          </cell>
        </row>
        <row r="2701">
          <cell r="A2701" t="str">
            <v>线路93</v>
          </cell>
          <cell r="B2701" t="str">
            <v>10kV</v>
          </cell>
        </row>
        <row r="2702">
          <cell r="A2702" t="str">
            <v>线路94</v>
          </cell>
          <cell r="B2702" t="str">
            <v>10kV</v>
          </cell>
        </row>
        <row r="2703">
          <cell r="A2703" t="str">
            <v>线路95</v>
          </cell>
          <cell r="B2703" t="str">
            <v>10kV</v>
          </cell>
        </row>
        <row r="2704">
          <cell r="A2704" t="str">
            <v>线路96</v>
          </cell>
          <cell r="B2704" t="str">
            <v>10kV</v>
          </cell>
        </row>
        <row r="2705">
          <cell r="A2705" t="str">
            <v>线路97</v>
          </cell>
          <cell r="B2705" t="str">
            <v>10kV</v>
          </cell>
        </row>
        <row r="2706">
          <cell r="A2706" t="str">
            <v>线路98</v>
          </cell>
          <cell r="B2706" t="str">
            <v>10kV</v>
          </cell>
        </row>
        <row r="2707">
          <cell r="A2707" t="str">
            <v>线路99</v>
          </cell>
          <cell r="B2707" t="str">
            <v>10kV</v>
          </cell>
        </row>
        <row r="2708">
          <cell r="A2708" t="str">
            <v>巷浦线路1</v>
          </cell>
          <cell r="B2708" t="str">
            <v>10kV</v>
          </cell>
        </row>
        <row r="2709">
          <cell r="A2709" t="str">
            <v>巷浦线路10</v>
          </cell>
          <cell r="B2709" t="str">
            <v>10kV</v>
          </cell>
        </row>
        <row r="2710">
          <cell r="A2710" t="str">
            <v>巷浦线路11</v>
          </cell>
          <cell r="B2710" t="str">
            <v>10kV</v>
          </cell>
        </row>
        <row r="2711">
          <cell r="A2711" t="str">
            <v>巷浦线路12</v>
          </cell>
          <cell r="B2711" t="str">
            <v>10kV</v>
          </cell>
        </row>
        <row r="2712">
          <cell r="A2712" t="str">
            <v>巷浦线路13</v>
          </cell>
          <cell r="B2712" t="str">
            <v>10kV</v>
          </cell>
        </row>
        <row r="2713">
          <cell r="A2713" t="str">
            <v>巷浦线路14</v>
          </cell>
          <cell r="B2713" t="str">
            <v>10kV</v>
          </cell>
        </row>
        <row r="2714">
          <cell r="A2714" t="str">
            <v>巷浦线路15</v>
          </cell>
          <cell r="B2714" t="str">
            <v>10kV</v>
          </cell>
        </row>
        <row r="2715">
          <cell r="A2715" t="str">
            <v>巷浦线路16</v>
          </cell>
          <cell r="B2715" t="str">
            <v>10kV</v>
          </cell>
        </row>
        <row r="2716">
          <cell r="A2716" t="str">
            <v>巷浦线路17</v>
          </cell>
          <cell r="B2716" t="str">
            <v>10kV</v>
          </cell>
        </row>
        <row r="2717">
          <cell r="A2717" t="str">
            <v>巷浦线路18</v>
          </cell>
          <cell r="B2717" t="str">
            <v>10kV</v>
          </cell>
        </row>
        <row r="2718">
          <cell r="A2718" t="str">
            <v>巷浦线路19</v>
          </cell>
          <cell r="B2718" t="str">
            <v>10kV</v>
          </cell>
        </row>
        <row r="2719">
          <cell r="A2719" t="str">
            <v>巷浦线路2</v>
          </cell>
          <cell r="B2719" t="str">
            <v>10kV</v>
          </cell>
        </row>
        <row r="2720">
          <cell r="A2720" t="str">
            <v>巷浦线路20</v>
          </cell>
          <cell r="B2720" t="str">
            <v>10kV</v>
          </cell>
        </row>
        <row r="2721">
          <cell r="A2721" t="str">
            <v>巷浦线路21</v>
          </cell>
          <cell r="B2721" t="str">
            <v>10kV</v>
          </cell>
        </row>
        <row r="2722">
          <cell r="A2722" t="str">
            <v>巷浦线路22</v>
          </cell>
          <cell r="B2722" t="str">
            <v>10kV</v>
          </cell>
        </row>
        <row r="2723">
          <cell r="A2723" t="str">
            <v>巷浦线路23</v>
          </cell>
          <cell r="B2723" t="str">
            <v>10kV</v>
          </cell>
        </row>
        <row r="2724">
          <cell r="A2724" t="str">
            <v>巷浦线路24</v>
          </cell>
          <cell r="B2724" t="str">
            <v>10kV</v>
          </cell>
        </row>
        <row r="2725">
          <cell r="A2725" t="str">
            <v>巷浦线路25</v>
          </cell>
          <cell r="B2725" t="str">
            <v>10kV</v>
          </cell>
        </row>
        <row r="2726">
          <cell r="A2726" t="str">
            <v>巷浦线路26</v>
          </cell>
          <cell r="B2726" t="str">
            <v>10kV</v>
          </cell>
        </row>
        <row r="2727">
          <cell r="A2727" t="str">
            <v>巷浦线路27</v>
          </cell>
          <cell r="B2727" t="str">
            <v>10kV</v>
          </cell>
        </row>
        <row r="2728">
          <cell r="A2728" t="str">
            <v>巷浦线路28</v>
          </cell>
          <cell r="B2728" t="str">
            <v>10kV</v>
          </cell>
        </row>
        <row r="2729">
          <cell r="A2729" t="str">
            <v>巷浦线路29</v>
          </cell>
          <cell r="B2729" t="str">
            <v>10kV</v>
          </cell>
        </row>
        <row r="2730">
          <cell r="A2730" t="str">
            <v>巷浦线路3</v>
          </cell>
          <cell r="B2730" t="str">
            <v>10kV</v>
          </cell>
        </row>
        <row r="2731">
          <cell r="A2731" t="str">
            <v>巷浦线路30</v>
          </cell>
          <cell r="B2731" t="str">
            <v>10kV</v>
          </cell>
        </row>
        <row r="2732">
          <cell r="A2732" t="str">
            <v>巷浦线路31</v>
          </cell>
          <cell r="B2732" t="str">
            <v>10kV</v>
          </cell>
        </row>
        <row r="2733">
          <cell r="A2733" t="str">
            <v>巷浦线路32</v>
          </cell>
          <cell r="B2733" t="str">
            <v>10kV</v>
          </cell>
        </row>
        <row r="2734">
          <cell r="A2734" t="str">
            <v>巷浦线路33</v>
          </cell>
          <cell r="B2734" t="str">
            <v>10kV</v>
          </cell>
        </row>
        <row r="2735">
          <cell r="A2735" t="str">
            <v>巷浦线路34</v>
          </cell>
          <cell r="B2735" t="str">
            <v>10kV</v>
          </cell>
        </row>
        <row r="2736">
          <cell r="A2736" t="str">
            <v>巷浦线路35</v>
          </cell>
          <cell r="B2736" t="str">
            <v>10kV</v>
          </cell>
        </row>
        <row r="2737">
          <cell r="A2737" t="str">
            <v>巷浦线路36</v>
          </cell>
          <cell r="B2737" t="str">
            <v>10kV</v>
          </cell>
        </row>
        <row r="2738">
          <cell r="A2738" t="str">
            <v>巷浦线路37</v>
          </cell>
          <cell r="B2738" t="str">
            <v>10kV</v>
          </cell>
        </row>
        <row r="2739">
          <cell r="A2739" t="str">
            <v>巷浦线路38</v>
          </cell>
          <cell r="B2739" t="str">
            <v>10kV</v>
          </cell>
        </row>
        <row r="2740">
          <cell r="A2740" t="str">
            <v>巷浦线路39</v>
          </cell>
          <cell r="B2740" t="str">
            <v>10kV</v>
          </cell>
        </row>
        <row r="2741">
          <cell r="A2741" t="str">
            <v>巷浦线路4</v>
          </cell>
          <cell r="B2741" t="str">
            <v>10kV</v>
          </cell>
        </row>
        <row r="2742">
          <cell r="A2742" t="str">
            <v>巷浦线路40</v>
          </cell>
          <cell r="B2742" t="str">
            <v>10kV</v>
          </cell>
        </row>
        <row r="2743">
          <cell r="A2743" t="str">
            <v>巷浦线路41</v>
          </cell>
          <cell r="B2743" t="str">
            <v>10kV</v>
          </cell>
        </row>
        <row r="2744">
          <cell r="A2744" t="str">
            <v>巷浦线路42</v>
          </cell>
          <cell r="B2744" t="str">
            <v>10kV</v>
          </cell>
        </row>
        <row r="2745">
          <cell r="A2745" t="str">
            <v>巷浦线路43</v>
          </cell>
          <cell r="B2745" t="str">
            <v>10kV</v>
          </cell>
        </row>
        <row r="2746">
          <cell r="A2746" t="str">
            <v>巷浦线路44</v>
          </cell>
          <cell r="B2746" t="str">
            <v>10kV</v>
          </cell>
        </row>
        <row r="2747">
          <cell r="A2747" t="str">
            <v>巷浦线路45</v>
          </cell>
          <cell r="B2747" t="str">
            <v>10kV</v>
          </cell>
        </row>
        <row r="2748">
          <cell r="A2748" t="str">
            <v>巷浦线路46</v>
          </cell>
          <cell r="B2748" t="str">
            <v>10kV</v>
          </cell>
        </row>
        <row r="2749">
          <cell r="A2749" t="str">
            <v>巷浦线路47</v>
          </cell>
          <cell r="B2749" t="str">
            <v>10kV</v>
          </cell>
        </row>
        <row r="2750">
          <cell r="A2750" t="str">
            <v>巷浦线路48</v>
          </cell>
          <cell r="B2750" t="str">
            <v>10kV</v>
          </cell>
        </row>
        <row r="2751">
          <cell r="A2751" t="str">
            <v>巷浦线路49</v>
          </cell>
          <cell r="B2751" t="str">
            <v>10kV</v>
          </cell>
        </row>
        <row r="2752">
          <cell r="A2752" t="str">
            <v>巷浦线路5</v>
          </cell>
          <cell r="B2752" t="str">
            <v>10kV</v>
          </cell>
        </row>
        <row r="2753">
          <cell r="A2753" t="str">
            <v>巷浦线路50</v>
          </cell>
          <cell r="B2753" t="str">
            <v>10kV</v>
          </cell>
        </row>
        <row r="2754">
          <cell r="A2754" t="str">
            <v>巷浦线路51</v>
          </cell>
          <cell r="B2754" t="str">
            <v>10kV</v>
          </cell>
        </row>
        <row r="2755">
          <cell r="A2755" t="str">
            <v>巷浦线路52</v>
          </cell>
          <cell r="B2755" t="str">
            <v>10kV</v>
          </cell>
        </row>
        <row r="2756">
          <cell r="A2756" t="str">
            <v>巷浦线路53</v>
          </cell>
          <cell r="B2756" t="str">
            <v>10kV</v>
          </cell>
        </row>
        <row r="2757">
          <cell r="A2757" t="str">
            <v>巷浦线路55</v>
          </cell>
          <cell r="B2757" t="str">
            <v>10kV</v>
          </cell>
        </row>
        <row r="2758">
          <cell r="A2758" t="str">
            <v>巷浦线路56</v>
          </cell>
          <cell r="B2758" t="str">
            <v>10kV</v>
          </cell>
        </row>
        <row r="2759">
          <cell r="A2759" t="str">
            <v>巷浦线路57</v>
          </cell>
          <cell r="B2759" t="str">
            <v>10kV</v>
          </cell>
        </row>
        <row r="2760">
          <cell r="A2760" t="str">
            <v>巷浦线路58</v>
          </cell>
          <cell r="B2760" t="str">
            <v>10kV</v>
          </cell>
        </row>
        <row r="2761">
          <cell r="A2761" t="str">
            <v>巷浦线路59</v>
          </cell>
          <cell r="B2761" t="str">
            <v>10kV</v>
          </cell>
        </row>
        <row r="2762">
          <cell r="A2762" t="str">
            <v>巷浦线路6</v>
          </cell>
          <cell r="B2762" t="str">
            <v>10kV</v>
          </cell>
        </row>
        <row r="2763">
          <cell r="A2763" t="str">
            <v>巷浦线路60</v>
          </cell>
          <cell r="B2763" t="str">
            <v>10kV</v>
          </cell>
        </row>
        <row r="2764">
          <cell r="A2764" t="str">
            <v>巷浦线路61</v>
          </cell>
          <cell r="B2764" t="str">
            <v>10kV</v>
          </cell>
        </row>
        <row r="2765">
          <cell r="A2765" t="str">
            <v>巷浦线路62</v>
          </cell>
          <cell r="B2765" t="str">
            <v>10kV</v>
          </cell>
        </row>
        <row r="2766">
          <cell r="A2766" t="str">
            <v>巷浦线路63</v>
          </cell>
          <cell r="B2766" t="str">
            <v>10kV</v>
          </cell>
        </row>
        <row r="2767">
          <cell r="A2767" t="str">
            <v>巷浦线路64</v>
          </cell>
          <cell r="B2767" t="str">
            <v>10kV</v>
          </cell>
        </row>
        <row r="2768">
          <cell r="A2768" t="str">
            <v>巷浦线路65</v>
          </cell>
          <cell r="B2768" t="str">
            <v>10kV</v>
          </cell>
        </row>
        <row r="2769">
          <cell r="A2769" t="str">
            <v>巷浦线路66</v>
          </cell>
          <cell r="B2769" t="str">
            <v>10kV</v>
          </cell>
        </row>
        <row r="2770">
          <cell r="A2770" t="str">
            <v>巷浦线路66-1</v>
          </cell>
          <cell r="B2770" t="str">
            <v>10kV</v>
          </cell>
        </row>
        <row r="2771">
          <cell r="A2771" t="str">
            <v>巷浦线路67</v>
          </cell>
          <cell r="B2771" t="str">
            <v>10kV</v>
          </cell>
        </row>
        <row r="2772">
          <cell r="A2772" t="str">
            <v>巷浦线路68</v>
          </cell>
          <cell r="B2772" t="str">
            <v>10kV</v>
          </cell>
        </row>
        <row r="2773">
          <cell r="A2773" t="str">
            <v>巷浦线路69</v>
          </cell>
          <cell r="B2773" t="str">
            <v>10kV</v>
          </cell>
        </row>
        <row r="2774">
          <cell r="A2774" t="str">
            <v>巷浦线路7</v>
          </cell>
          <cell r="B2774" t="str">
            <v>10kV</v>
          </cell>
        </row>
        <row r="2775">
          <cell r="A2775" t="str">
            <v>巷浦线路70</v>
          </cell>
          <cell r="B2775" t="str">
            <v>10kV</v>
          </cell>
        </row>
        <row r="2776">
          <cell r="A2776" t="str">
            <v>巷浦线路71</v>
          </cell>
          <cell r="B2776" t="str">
            <v>10kV</v>
          </cell>
        </row>
        <row r="2777">
          <cell r="A2777" t="str">
            <v>巷浦线路72</v>
          </cell>
          <cell r="B2777" t="str">
            <v>10kV</v>
          </cell>
        </row>
        <row r="2778">
          <cell r="A2778" t="str">
            <v>巷浦线路72-1</v>
          </cell>
          <cell r="B2778" t="str">
            <v>10kV</v>
          </cell>
        </row>
        <row r="2779">
          <cell r="A2779" t="str">
            <v>巷浦线路73</v>
          </cell>
          <cell r="B2779" t="str">
            <v>10kV</v>
          </cell>
        </row>
        <row r="2780">
          <cell r="A2780" t="str">
            <v>巷浦线路74</v>
          </cell>
          <cell r="B2780" t="str">
            <v>10kV</v>
          </cell>
        </row>
        <row r="2781">
          <cell r="A2781" t="str">
            <v>巷浦线路75</v>
          </cell>
          <cell r="B2781" t="str">
            <v>10kV</v>
          </cell>
        </row>
        <row r="2782">
          <cell r="A2782" t="str">
            <v>巷浦线路76</v>
          </cell>
          <cell r="B2782" t="str">
            <v>10kV</v>
          </cell>
        </row>
        <row r="2783">
          <cell r="A2783" t="str">
            <v>巷浦线路77</v>
          </cell>
          <cell r="B2783" t="str">
            <v>10kV</v>
          </cell>
        </row>
        <row r="2784">
          <cell r="A2784" t="str">
            <v>巷浦线路78</v>
          </cell>
          <cell r="B2784" t="str">
            <v>10kV</v>
          </cell>
        </row>
        <row r="2785">
          <cell r="A2785" t="str">
            <v>巷浦线路79</v>
          </cell>
          <cell r="B2785" t="str">
            <v>10kV</v>
          </cell>
        </row>
        <row r="2786">
          <cell r="A2786" t="str">
            <v>巷浦线路8</v>
          </cell>
          <cell r="B2786" t="str">
            <v>10kV</v>
          </cell>
        </row>
        <row r="2787">
          <cell r="A2787" t="str">
            <v>巷浦线路80</v>
          </cell>
          <cell r="B2787" t="str">
            <v>10kV</v>
          </cell>
        </row>
        <row r="2788">
          <cell r="A2788" t="str">
            <v>巷浦线路81</v>
          </cell>
          <cell r="B2788" t="str">
            <v>10kV</v>
          </cell>
        </row>
        <row r="2789">
          <cell r="A2789" t="str">
            <v>巷浦线路82</v>
          </cell>
          <cell r="B2789" t="str">
            <v>10kV</v>
          </cell>
        </row>
        <row r="2790">
          <cell r="A2790" t="str">
            <v>巷浦线路84</v>
          </cell>
          <cell r="B2790" t="str">
            <v>10kV</v>
          </cell>
        </row>
        <row r="2791">
          <cell r="A2791" t="str">
            <v>巷浦线路85</v>
          </cell>
          <cell r="B2791" t="str">
            <v>10kV</v>
          </cell>
        </row>
        <row r="2792">
          <cell r="A2792" t="str">
            <v>巷浦线路85-1</v>
          </cell>
          <cell r="B2792" t="str">
            <v>10kV</v>
          </cell>
        </row>
        <row r="2793">
          <cell r="A2793" t="str">
            <v>巷浦线路86</v>
          </cell>
          <cell r="B2793" t="str">
            <v>10kV</v>
          </cell>
        </row>
        <row r="2794">
          <cell r="A2794" t="str">
            <v>巷浦线路88</v>
          </cell>
          <cell r="B2794" t="str">
            <v>10kV</v>
          </cell>
        </row>
        <row r="2795">
          <cell r="A2795" t="str">
            <v>巷浦线路89</v>
          </cell>
          <cell r="B2795" t="str">
            <v>10kV</v>
          </cell>
        </row>
        <row r="2796">
          <cell r="A2796" t="str">
            <v>巷浦线路9</v>
          </cell>
          <cell r="B2796" t="str">
            <v>10kV</v>
          </cell>
        </row>
        <row r="2797">
          <cell r="A2797" t="str">
            <v>新东线路1</v>
          </cell>
          <cell r="B2797" t="str">
            <v>10kV</v>
          </cell>
        </row>
        <row r="2798">
          <cell r="A2798" t="str">
            <v>远瀚线路1</v>
          </cell>
          <cell r="B2798" t="str">
            <v>10kV</v>
          </cell>
        </row>
        <row r="2799">
          <cell r="A2799" t="str">
            <v>远瀚线路10</v>
          </cell>
          <cell r="B2799" t="str">
            <v>10kV</v>
          </cell>
        </row>
        <row r="2800">
          <cell r="A2800" t="str">
            <v>远瀚线路11</v>
          </cell>
          <cell r="B2800" t="str">
            <v>10kV</v>
          </cell>
        </row>
        <row r="2801">
          <cell r="A2801" t="str">
            <v>远瀚线路12</v>
          </cell>
          <cell r="B2801" t="str">
            <v>10kV</v>
          </cell>
        </row>
        <row r="2802">
          <cell r="A2802" t="str">
            <v>远瀚线路2</v>
          </cell>
          <cell r="B2802" t="str">
            <v>10kV</v>
          </cell>
        </row>
        <row r="2803">
          <cell r="A2803" t="str">
            <v>远瀚线路3</v>
          </cell>
          <cell r="B2803" t="str">
            <v>10kV</v>
          </cell>
        </row>
        <row r="2804">
          <cell r="A2804" t="str">
            <v>远瀚线路4</v>
          </cell>
          <cell r="B2804" t="str">
            <v>10kV</v>
          </cell>
        </row>
        <row r="2805">
          <cell r="A2805" t="str">
            <v>远瀚线路5</v>
          </cell>
          <cell r="B2805" t="str">
            <v>10kV</v>
          </cell>
        </row>
        <row r="2806">
          <cell r="A2806" t="str">
            <v>远瀚线路6</v>
          </cell>
          <cell r="B2806" t="str">
            <v>10kV</v>
          </cell>
        </row>
        <row r="2807">
          <cell r="A2807" t="str">
            <v>远瀚线路7</v>
          </cell>
          <cell r="B2807" t="str">
            <v>10kV</v>
          </cell>
        </row>
        <row r="2808">
          <cell r="A2808" t="str">
            <v>远瀚线路8</v>
          </cell>
          <cell r="B2808" t="str">
            <v>10kV</v>
          </cell>
        </row>
        <row r="2809">
          <cell r="A2809" t="str">
            <v>远瀚线路9</v>
          </cell>
          <cell r="B2809" t="str">
            <v>10kV</v>
          </cell>
        </row>
        <row r="2810">
          <cell r="A2810" t="str">
            <v>兆丰线路1</v>
          </cell>
          <cell r="B2810" t="str">
            <v>10kV</v>
          </cell>
        </row>
        <row r="2811">
          <cell r="A2811" t="str">
            <v>兆丰线路2</v>
          </cell>
          <cell r="B2811" t="str">
            <v>10kV</v>
          </cell>
        </row>
        <row r="2812">
          <cell r="A2812" t="str">
            <v>兆丰线路3</v>
          </cell>
          <cell r="B2812" t="str">
            <v>10kV</v>
          </cell>
        </row>
        <row r="2813">
          <cell r="A2813" t="str">
            <v>中泰线路1</v>
          </cell>
          <cell r="B2813" t="str">
            <v>10kV</v>
          </cell>
        </row>
        <row r="2814">
          <cell r="A2814" t="str">
            <v>中泰线路10</v>
          </cell>
          <cell r="B2814" t="str">
            <v>10kV</v>
          </cell>
        </row>
        <row r="2815">
          <cell r="A2815" t="str">
            <v>中泰线路11</v>
          </cell>
          <cell r="B2815" t="str">
            <v>10kV</v>
          </cell>
        </row>
        <row r="2816">
          <cell r="A2816" t="str">
            <v>中泰线路12</v>
          </cell>
          <cell r="B2816" t="str">
            <v>10kV</v>
          </cell>
        </row>
        <row r="2817">
          <cell r="A2817" t="str">
            <v>中泰线路14</v>
          </cell>
          <cell r="B2817" t="str">
            <v>10kV</v>
          </cell>
        </row>
        <row r="2818">
          <cell r="A2818" t="str">
            <v>中泰线路15</v>
          </cell>
          <cell r="B2818" t="str">
            <v>10kV</v>
          </cell>
        </row>
        <row r="2819">
          <cell r="A2819" t="str">
            <v>中泰线路16</v>
          </cell>
          <cell r="B2819" t="str">
            <v>10kV</v>
          </cell>
        </row>
        <row r="2820">
          <cell r="A2820" t="str">
            <v>中泰线路17</v>
          </cell>
          <cell r="B2820" t="str">
            <v>10kV</v>
          </cell>
        </row>
        <row r="2821">
          <cell r="A2821" t="str">
            <v>中泰线路18</v>
          </cell>
          <cell r="B2821" t="str">
            <v>10kV</v>
          </cell>
        </row>
        <row r="2822">
          <cell r="A2822" t="str">
            <v>中泰线路19</v>
          </cell>
          <cell r="B2822" t="str">
            <v>10kV</v>
          </cell>
        </row>
        <row r="2823">
          <cell r="A2823" t="str">
            <v>中泰线路2</v>
          </cell>
          <cell r="B2823" t="str">
            <v>10kV</v>
          </cell>
        </row>
        <row r="2824">
          <cell r="A2824" t="str">
            <v>中泰线路20</v>
          </cell>
          <cell r="B2824" t="str">
            <v>10kV</v>
          </cell>
        </row>
        <row r="2825">
          <cell r="A2825" t="str">
            <v>中泰线路21</v>
          </cell>
          <cell r="B2825" t="str">
            <v>10kV</v>
          </cell>
        </row>
        <row r="2826">
          <cell r="A2826" t="str">
            <v>中泰线路22</v>
          </cell>
          <cell r="B2826" t="str">
            <v>10kV</v>
          </cell>
        </row>
        <row r="2827">
          <cell r="A2827" t="str">
            <v>中泰线路23</v>
          </cell>
          <cell r="B2827" t="str">
            <v>10kV</v>
          </cell>
        </row>
        <row r="2828">
          <cell r="A2828" t="str">
            <v>中泰线路24</v>
          </cell>
          <cell r="B2828" t="str">
            <v>10kV</v>
          </cell>
        </row>
        <row r="2829">
          <cell r="A2829" t="str">
            <v>中泰线路25</v>
          </cell>
          <cell r="B2829" t="str">
            <v>10kV</v>
          </cell>
        </row>
        <row r="2830">
          <cell r="A2830" t="str">
            <v>中泰线路26</v>
          </cell>
          <cell r="B2830" t="str">
            <v>10kV</v>
          </cell>
        </row>
        <row r="2831">
          <cell r="A2831" t="str">
            <v>中泰线路27</v>
          </cell>
          <cell r="B2831" t="str">
            <v>10kV</v>
          </cell>
        </row>
        <row r="2832">
          <cell r="A2832" t="str">
            <v>中泰线路28</v>
          </cell>
          <cell r="B2832" t="str">
            <v>10kV</v>
          </cell>
        </row>
        <row r="2833">
          <cell r="A2833" t="str">
            <v>中泰线路3</v>
          </cell>
          <cell r="B2833" t="str">
            <v>10kV</v>
          </cell>
        </row>
        <row r="2834">
          <cell r="A2834" t="str">
            <v>中泰线路30</v>
          </cell>
          <cell r="B2834" t="str">
            <v>10kV</v>
          </cell>
        </row>
        <row r="2835">
          <cell r="A2835" t="str">
            <v>中泰线路31</v>
          </cell>
          <cell r="B2835" t="str">
            <v>10kV</v>
          </cell>
        </row>
        <row r="2836">
          <cell r="A2836" t="str">
            <v>中泰线路32</v>
          </cell>
          <cell r="B2836" t="str">
            <v>10kV</v>
          </cell>
        </row>
        <row r="2837">
          <cell r="A2837" t="str">
            <v>中泰线路33</v>
          </cell>
          <cell r="B2837" t="str">
            <v>10kV</v>
          </cell>
        </row>
        <row r="2838">
          <cell r="A2838" t="str">
            <v>中泰线路34</v>
          </cell>
          <cell r="B2838" t="str">
            <v>10kV</v>
          </cell>
        </row>
        <row r="2839">
          <cell r="A2839" t="str">
            <v>中泰线路35</v>
          </cell>
          <cell r="B2839" t="str">
            <v>10kV</v>
          </cell>
        </row>
        <row r="2840">
          <cell r="A2840" t="str">
            <v>中泰线路36</v>
          </cell>
          <cell r="B2840" t="str">
            <v>10kV</v>
          </cell>
        </row>
        <row r="2841">
          <cell r="A2841" t="str">
            <v>中泰线路37</v>
          </cell>
          <cell r="B2841" t="str">
            <v>10kV</v>
          </cell>
        </row>
        <row r="2842">
          <cell r="A2842" t="str">
            <v>中泰线路38</v>
          </cell>
          <cell r="B2842" t="str">
            <v>10kV</v>
          </cell>
        </row>
        <row r="2843">
          <cell r="A2843" t="str">
            <v>中泰线路39</v>
          </cell>
          <cell r="B2843" t="str">
            <v>10kV</v>
          </cell>
        </row>
        <row r="2844">
          <cell r="A2844" t="str">
            <v>中泰线路4</v>
          </cell>
          <cell r="B2844" t="str">
            <v>10kV</v>
          </cell>
        </row>
        <row r="2845">
          <cell r="A2845" t="str">
            <v>中泰线路40</v>
          </cell>
          <cell r="B2845" t="str">
            <v>10kV</v>
          </cell>
        </row>
        <row r="2846">
          <cell r="A2846" t="str">
            <v>中泰线路41</v>
          </cell>
          <cell r="B2846" t="str">
            <v>10kV</v>
          </cell>
        </row>
        <row r="2847">
          <cell r="A2847" t="str">
            <v>中泰线路42</v>
          </cell>
          <cell r="B2847" t="str">
            <v>10kV</v>
          </cell>
        </row>
        <row r="2848">
          <cell r="A2848" t="str">
            <v>中泰线路43</v>
          </cell>
          <cell r="B2848" t="str">
            <v>10kV</v>
          </cell>
        </row>
        <row r="2849">
          <cell r="A2849" t="str">
            <v>中泰线路44</v>
          </cell>
          <cell r="B2849" t="str">
            <v>10kV</v>
          </cell>
        </row>
        <row r="2850">
          <cell r="A2850" t="str">
            <v>中泰线路45</v>
          </cell>
          <cell r="B2850" t="str">
            <v>10kV</v>
          </cell>
        </row>
        <row r="2851">
          <cell r="A2851" t="str">
            <v>中泰线路46</v>
          </cell>
          <cell r="B2851" t="str">
            <v>10kV</v>
          </cell>
        </row>
        <row r="2852">
          <cell r="A2852" t="str">
            <v>中泰线路47</v>
          </cell>
          <cell r="B2852" t="str">
            <v>10kV</v>
          </cell>
        </row>
        <row r="2853">
          <cell r="A2853" t="str">
            <v>中泰线路48</v>
          </cell>
          <cell r="B2853" t="str">
            <v>10kV</v>
          </cell>
        </row>
        <row r="2854">
          <cell r="A2854" t="str">
            <v>中泰线路49</v>
          </cell>
          <cell r="B2854" t="str">
            <v>10kV</v>
          </cell>
        </row>
        <row r="2855">
          <cell r="A2855" t="str">
            <v>中泰线路5</v>
          </cell>
          <cell r="B2855" t="str">
            <v>10kV</v>
          </cell>
        </row>
        <row r="2856">
          <cell r="A2856" t="str">
            <v>中泰线路50</v>
          </cell>
          <cell r="B2856" t="str">
            <v>10kV</v>
          </cell>
        </row>
        <row r="2857">
          <cell r="A2857" t="str">
            <v>中泰线路51</v>
          </cell>
          <cell r="B2857" t="str">
            <v>10kV</v>
          </cell>
        </row>
        <row r="2858">
          <cell r="A2858" t="str">
            <v>中泰线路52</v>
          </cell>
          <cell r="B2858" t="str">
            <v>10kV</v>
          </cell>
        </row>
        <row r="2859">
          <cell r="A2859" t="str">
            <v>中泰线路53</v>
          </cell>
          <cell r="B2859" t="str">
            <v>10kV</v>
          </cell>
        </row>
        <row r="2860">
          <cell r="A2860" t="str">
            <v>中泰线路54</v>
          </cell>
          <cell r="B2860" t="str">
            <v>10kV</v>
          </cell>
        </row>
        <row r="2861">
          <cell r="A2861" t="str">
            <v>中泰线路55</v>
          </cell>
          <cell r="B2861" t="str">
            <v>10kV</v>
          </cell>
        </row>
        <row r="2862">
          <cell r="A2862" t="str">
            <v>中泰线路56</v>
          </cell>
          <cell r="B2862" t="str">
            <v>10kV</v>
          </cell>
        </row>
        <row r="2863">
          <cell r="A2863" t="str">
            <v>中泰线路57</v>
          </cell>
          <cell r="B2863" t="str">
            <v>10kV</v>
          </cell>
        </row>
        <row r="2864">
          <cell r="A2864" t="str">
            <v>中泰线路58</v>
          </cell>
          <cell r="B2864" t="str">
            <v>10kV</v>
          </cell>
        </row>
        <row r="2865">
          <cell r="A2865" t="str">
            <v>中泰线路59</v>
          </cell>
          <cell r="B2865" t="str">
            <v>10kV</v>
          </cell>
        </row>
        <row r="2866">
          <cell r="A2866" t="str">
            <v>中泰线路6</v>
          </cell>
          <cell r="B2866" t="str">
            <v>10kV</v>
          </cell>
        </row>
        <row r="2867">
          <cell r="A2867" t="str">
            <v>中泰线路60</v>
          </cell>
          <cell r="B2867" t="str">
            <v>10kV</v>
          </cell>
        </row>
        <row r="2868">
          <cell r="A2868" t="str">
            <v>中泰线路61</v>
          </cell>
          <cell r="B2868" t="str">
            <v>10kV</v>
          </cell>
        </row>
        <row r="2869">
          <cell r="A2869" t="str">
            <v>中泰线路62</v>
          </cell>
          <cell r="B2869" t="str">
            <v>10kV</v>
          </cell>
        </row>
        <row r="2870">
          <cell r="A2870" t="str">
            <v>中泰线路63</v>
          </cell>
          <cell r="B2870" t="str">
            <v>10kV</v>
          </cell>
        </row>
        <row r="2871">
          <cell r="A2871" t="str">
            <v>中泰线路64</v>
          </cell>
          <cell r="B2871" t="str">
            <v>10kV</v>
          </cell>
        </row>
        <row r="2872">
          <cell r="A2872" t="str">
            <v>中泰线路65</v>
          </cell>
          <cell r="B2872" t="str">
            <v>10kV</v>
          </cell>
        </row>
        <row r="2873">
          <cell r="A2873" t="str">
            <v>中泰线路66</v>
          </cell>
          <cell r="B2873" t="str">
            <v>10kV</v>
          </cell>
        </row>
        <row r="2874">
          <cell r="A2874" t="str">
            <v>中泰线路67</v>
          </cell>
          <cell r="B2874" t="str">
            <v>10kV</v>
          </cell>
        </row>
        <row r="2875">
          <cell r="A2875" t="str">
            <v>中泰线路68</v>
          </cell>
          <cell r="B2875" t="str">
            <v>10kV</v>
          </cell>
        </row>
        <row r="2876">
          <cell r="A2876" t="str">
            <v>中泰线路69</v>
          </cell>
          <cell r="B2876" t="str">
            <v>10kV</v>
          </cell>
        </row>
        <row r="2877">
          <cell r="A2877" t="str">
            <v>中泰线路7</v>
          </cell>
          <cell r="B2877" t="str">
            <v>10kV</v>
          </cell>
        </row>
        <row r="2878">
          <cell r="A2878" t="str">
            <v>中泰线路70</v>
          </cell>
          <cell r="B2878" t="str">
            <v>10kV</v>
          </cell>
        </row>
        <row r="2879">
          <cell r="A2879" t="str">
            <v>中泰线路71</v>
          </cell>
          <cell r="B2879" t="str">
            <v>10kV</v>
          </cell>
        </row>
        <row r="2880">
          <cell r="A2880" t="str">
            <v>中泰线路72</v>
          </cell>
          <cell r="B2880" t="str">
            <v>10kV</v>
          </cell>
        </row>
        <row r="2881">
          <cell r="A2881" t="str">
            <v>中泰线路73</v>
          </cell>
          <cell r="B2881" t="str">
            <v>10kV</v>
          </cell>
        </row>
        <row r="2882">
          <cell r="A2882" t="str">
            <v>中泰线路74</v>
          </cell>
          <cell r="B2882" t="str">
            <v>10kV</v>
          </cell>
        </row>
        <row r="2883">
          <cell r="A2883" t="str">
            <v>中泰线路75</v>
          </cell>
          <cell r="B2883" t="str">
            <v>10kV</v>
          </cell>
        </row>
        <row r="2884">
          <cell r="A2884" t="str">
            <v>中泰线路76</v>
          </cell>
          <cell r="B2884" t="str">
            <v>10kV</v>
          </cell>
        </row>
        <row r="2885">
          <cell r="A2885" t="str">
            <v>中泰线路77</v>
          </cell>
          <cell r="B2885" t="str">
            <v>10kV</v>
          </cell>
        </row>
        <row r="2886">
          <cell r="A2886" t="str">
            <v>中泰线路78</v>
          </cell>
          <cell r="B2886" t="str">
            <v>10kV</v>
          </cell>
        </row>
        <row r="2887">
          <cell r="A2887" t="str">
            <v>中泰线路79</v>
          </cell>
          <cell r="B2887" t="str">
            <v>10kV</v>
          </cell>
        </row>
        <row r="2888">
          <cell r="A2888" t="str">
            <v>中泰线路8</v>
          </cell>
          <cell r="B2888" t="str">
            <v>10kV</v>
          </cell>
        </row>
        <row r="2889">
          <cell r="A2889" t="str">
            <v>中泰线路81</v>
          </cell>
          <cell r="B2889" t="str">
            <v>10kV</v>
          </cell>
        </row>
        <row r="2890">
          <cell r="A2890" t="str">
            <v>中泰线路82</v>
          </cell>
          <cell r="B2890" t="str">
            <v>10kV</v>
          </cell>
        </row>
        <row r="2891">
          <cell r="A2891" t="str">
            <v>中泰线路83</v>
          </cell>
          <cell r="B2891" t="str">
            <v>10kV</v>
          </cell>
        </row>
        <row r="2892">
          <cell r="A2892" t="str">
            <v>中泰线路84</v>
          </cell>
          <cell r="B2892" t="str">
            <v>10kV</v>
          </cell>
        </row>
        <row r="2893">
          <cell r="A2893" t="str">
            <v>中泰线路85</v>
          </cell>
          <cell r="B2893" t="str">
            <v>10kV</v>
          </cell>
        </row>
        <row r="2894">
          <cell r="A2894" t="str">
            <v>中泰线路87</v>
          </cell>
          <cell r="B2894" t="str">
            <v>10kV</v>
          </cell>
        </row>
        <row r="2895">
          <cell r="A2895" t="str">
            <v>中泰线路88</v>
          </cell>
          <cell r="B2895" t="str">
            <v>10kV</v>
          </cell>
        </row>
        <row r="2896">
          <cell r="A2896" t="str">
            <v>中泰线路89</v>
          </cell>
          <cell r="B2896" t="str">
            <v>10kV</v>
          </cell>
        </row>
        <row r="2897">
          <cell r="A2897" t="str">
            <v>中泰线路9</v>
          </cell>
          <cell r="B2897" t="str">
            <v>10kV</v>
          </cell>
        </row>
        <row r="2898">
          <cell r="A2898" t="str">
            <v>中泰线路90</v>
          </cell>
          <cell r="B2898" t="str">
            <v>10kV</v>
          </cell>
        </row>
        <row r="2899">
          <cell r="A2899" t="str">
            <v>中泰线路91</v>
          </cell>
          <cell r="B2899" t="str">
            <v>10kV</v>
          </cell>
        </row>
        <row r="2900">
          <cell r="A2900" t="str">
            <v>中泰线路93</v>
          </cell>
          <cell r="B2900" t="str">
            <v>10kV</v>
          </cell>
        </row>
        <row r="2901">
          <cell r="A2901" t="str">
            <v>中泰线路94</v>
          </cell>
          <cell r="B2901" t="str">
            <v>10kV</v>
          </cell>
        </row>
        <row r="2902">
          <cell r="A2902" t="str">
            <v>中泰线路95</v>
          </cell>
          <cell r="B2902" t="str">
            <v>10kV</v>
          </cell>
        </row>
        <row r="2903">
          <cell r="A2903" t="str">
            <v>中泰线路96</v>
          </cell>
          <cell r="B2903" t="str">
            <v>10kV</v>
          </cell>
        </row>
        <row r="2904">
          <cell r="A2904" t="str">
            <v>中泰线路97</v>
          </cell>
          <cell r="B2904" t="str">
            <v>10kV</v>
          </cell>
        </row>
        <row r="2905">
          <cell r="A2905" t="str">
            <v>中泰线路98</v>
          </cell>
          <cell r="B2905" t="str">
            <v>10kV</v>
          </cell>
        </row>
        <row r="2906">
          <cell r="A2906" t="str">
            <v>主干线1-1-1</v>
          </cell>
          <cell r="B2906" t="str">
            <v>10kV</v>
          </cell>
        </row>
        <row r="2907">
          <cell r="A2907" t="str">
            <v>泗泾线路1-1</v>
          </cell>
          <cell r="B2907" t="str">
            <v>10kV</v>
          </cell>
        </row>
        <row r="2908">
          <cell r="A2908" t="str">
            <v>泗泾线路1-2</v>
          </cell>
          <cell r="B2908" t="str">
            <v>10kV</v>
          </cell>
        </row>
        <row r="2909">
          <cell r="A2909" t="str">
            <v>泗泾线路10</v>
          </cell>
          <cell r="B2909" t="str">
            <v>10kV</v>
          </cell>
        </row>
        <row r="2910">
          <cell r="A2910" t="str">
            <v>泗泾线路11</v>
          </cell>
          <cell r="B2910" t="str">
            <v>10kV</v>
          </cell>
        </row>
        <row r="2911">
          <cell r="A2911" t="str">
            <v>泗泾线路12</v>
          </cell>
          <cell r="B2911" t="str">
            <v>10kV</v>
          </cell>
        </row>
        <row r="2912">
          <cell r="A2912" t="str">
            <v>泗泾线路13</v>
          </cell>
          <cell r="B2912" t="str">
            <v>10kV</v>
          </cell>
        </row>
        <row r="2913">
          <cell r="A2913" t="str">
            <v>泗泾线路14</v>
          </cell>
          <cell r="B2913" t="str">
            <v>10kV</v>
          </cell>
        </row>
        <row r="2914">
          <cell r="A2914" t="str">
            <v>泗泾线路15</v>
          </cell>
          <cell r="B2914" t="str">
            <v>10kV</v>
          </cell>
        </row>
        <row r="2915">
          <cell r="A2915" t="str">
            <v>泗泾线路16</v>
          </cell>
          <cell r="B2915" t="str">
            <v>10kV</v>
          </cell>
        </row>
        <row r="2916">
          <cell r="A2916" t="str">
            <v>泗泾线路17</v>
          </cell>
          <cell r="B2916" t="str">
            <v>10kV</v>
          </cell>
        </row>
        <row r="2917">
          <cell r="A2917" t="str">
            <v>泗泾线路18</v>
          </cell>
          <cell r="B2917" t="str">
            <v>10kV</v>
          </cell>
        </row>
        <row r="2918">
          <cell r="A2918" t="str">
            <v>泗泾线路19</v>
          </cell>
          <cell r="B2918" t="str">
            <v>10kV</v>
          </cell>
        </row>
        <row r="2919">
          <cell r="A2919" t="str">
            <v>泗泾线路2</v>
          </cell>
          <cell r="B2919" t="str">
            <v>10kV</v>
          </cell>
        </row>
        <row r="2920">
          <cell r="A2920" t="str">
            <v>泗泾线路20</v>
          </cell>
          <cell r="B2920" t="str">
            <v>10kV</v>
          </cell>
        </row>
        <row r="2921">
          <cell r="A2921" t="str">
            <v>泗泾线路21</v>
          </cell>
          <cell r="B2921" t="str">
            <v>10kV</v>
          </cell>
        </row>
        <row r="2922">
          <cell r="A2922" t="str">
            <v>泗泾线路22</v>
          </cell>
          <cell r="B2922" t="str">
            <v>10kV</v>
          </cell>
        </row>
        <row r="2923">
          <cell r="A2923" t="str">
            <v>泗泾线路23</v>
          </cell>
          <cell r="B2923" t="str">
            <v>10kV</v>
          </cell>
        </row>
        <row r="2924">
          <cell r="A2924" t="str">
            <v>泗泾线路24</v>
          </cell>
          <cell r="B2924" t="str">
            <v>10kV</v>
          </cell>
        </row>
        <row r="2925">
          <cell r="A2925" t="str">
            <v>泗泾线路25</v>
          </cell>
          <cell r="B2925" t="str">
            <v>10kV</v>
          </cell>
        </row>
        <row r="2926">
          <cell r="A2926" t="str">
            <v>泗泾线路26</v>
          </cell>
          <cell r="B2926" t="str">
            <v>10kV</v>
          </cell>
        </row>
        <row r="2927">
          <cell r="A2927" t="str">
            <v>泗泾线路27</v>
          </cell>
          <cell r="B2927" t="str">
            <v>10kV</v>
          </cell>
        </row>
        <row r="2928">
          <cell r="A2928" t="str">
            <v>泗泾线路28</v>
          </cell>
          <cell r="B2928" t="str">
            <v>10kV</v>
          </cell>
        </row>
        <row r="2929">
          <cell r="A2929" t="str">
            <v>泗泾线路29</v>
          </cell>
          <cell r="B2929" t="str">
            <v>10kV</v>
          </cell>
        </row>
        <row r="2930">
          <cell r="A2930" t="str">
            <v>泗泾线路3</v>
          </cell>
          <cell r="B2930" t="str">
            <v>10kV</v>
          </cell>
        </row>
        <row r="2931">
          <cell r="A2931" t="str">
            <v>泗泾线路30</v>
          </cell>
          <cell r="B2931" t="str">
            <v>10kV</v>
          </cell>
        </row>
        <row r="2932">
          <cell r="A2932" t="str">
            <v>泗泾线路31</v>
          </cell>
          <cell r="B2932" t="str">
            <v>10kV</v>
          </cell>
        </row>
        <row r="2933">
          <cell r="A2933" t="str">
            <v>泗泾线路32</v>
          </cell>
          <cell r="B2933" t="str">
            <v>10kV</v>
          </cell>
        </row>
        <row r="2934">
          <cell r="A2934" t="str">
            <v>泗泾线路33</v>
          </cell>
          <cell r="B2934" t="str">
            <v>10kV</v>
          </cell>
        </row>
        <row r="2935">
          <cell r="A2935" t="str">
            <v>泗泾线路34</v>
          </cell>
          <cell r="B2935" t="str">
            <v>10kV</v>
          </cell>
        </row>
        <row r="2936">
          <cell r="A2936" t="str">
            <v>泗泾线路35</v>
          </cell>
          <cell r="B2936" t="str">
            <v>10kV</v>
          </cell>
        </row>
        <row r="2937">
          <cell r="A2937" t="str">
            <v>泗泾线路36</v>
          </cell>
          <cell r="B2937" t="str">
            <v>10kV</v>
          </cell>
        </row>
        <row r="2938">
          <cell r="A2938" t="str">
            <v>泗泾线路37</v>
          </cell>
          <cell r="B2938" t="str">
            <v>10kV</v>
          </cell>
        </row>
        <row r="2939">
          <cell r="A2939" t="str">
            <v>泗泾线路38</v>
          </cell>
          <cell r="B2939" t="str">
            <v>10kV</v>
          </cell>
        </row>
        <row r="2940">
          <cell r="A2940" t="str">
            <v>泗泾线路4</v>
          </cell>
          <cell r="B2940" t="str">
            <v>10kV</v>
          </cell>
        </row>
        <row r="2941">
          <cell r="A2941" t="str">
            <v>泗泾线路5</v>
          </cell>
          <cell r="B2941" t="str">
            <v>10kV</v>
          </cell>
        </row>
        <row r="2942">
          <cell r="A2942" t="str">
            <v>泗泾线路6</v>
          </cell>
          <cell r="B2942" t="str">
            <v>10kV</v>
          </cell>
        </row>
        <row r="2943">
          <cell r="A2943" t="str">
            <v>泗泾线路7</v>
          </cell>
          <cell r="B2943" t="str">
            <v>10kV</v>
          </cell>
        </row>
        <row r="2944">
          <cell r="A2944" t="str">
            <v>泗泾线路8</v>
          </cell>
          <cell r="B2944" t="str">
            <v>10kV</v>
          </cell>
        </row>
        <row r="2945">
          <cell r="A2945" t="str">
            <v>泗泾线路9</v>
          </cell>
          <cell r="B2945" t="str">
            <v>10kV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>
        <row r="2">
          <cell r="A2" t="str">
            <v>分支开关</v>
          </cell>
          <cell r="B2" t="str">
            <v>10kV</v>
          </cell>
          <cell r="D2">
            <v>2</v>
          </cell>
          <cell r="E2" t="str">
            <v>市辖</v>
          </cell>
          <cell r="H2">
            <v>1</v>
          </cell>
        </row>
        <row r="3">
          <cell r="A3" t="str">
            <v>集绿贰号配</v>
          </cell>
          <cell r="B3" t="str">
            <v>10kV</v>
          </cell>
          <cell r="D3">
            <v>3</v>
          </cell>
          <cell r="E3" t="str">
            <v>县级</v>
          </cell>
          <cell r="H3">
            <v>2</v>
          </cell>
        </row>
        <row r="4">
          <cell r="A4" t="str">
            <v>集绿叁号配</v>
          </cell>
          <cell r="B4" t="str">
            <v>10kV</v>
          </cell>
          <cell r="D4">
            <v>3</v>
          </cell>
          <cell r="E4" t="str">
            <v>县级</v>
          </cell>
          <cell r="H4">
            <v>1</v>
          </cell>
        </row>
        <row r="5">
          <cell r="A5" t="str">
            <v>集绿柒号配</v>
          </cell>
          <cell r="B5" t="str">
            <v>10kV</v>
          </cell>
          <cell r="D5">
            <v>3</v>
          </cell>
          <cell r="E5" t="str">
            <v>县级</v>
          </cell>
          <cell r="H5">
            <v>2</v>
          </cell>
        </row>
        <row r="6">
          <cell r="A6" t="str">
            <v>绿地雅苑配</v>
          </cell>
          <cell r="B6" t="str">
            <v>10kV</v>
          </cell>
          <cell r="D6">
            <v>3</v>
          </cell>
          <cell r="E6" t="str">
            <v>县级</v>
          </cell>
          <cell r="H6">
            <v>1</v>
          </cell>
        </row>
        <row r="7">
          <cell r="A7" t="str">
            <v>集绿壹号配</v>
          </cell>
          <cell r="B7" t="str">
            <v>10kV</v>
          </cell>
          <cell r="D7">
            <v>3</v>
          </cell>
          <cell r="E7" t="str">
            <v>县级</v>
          </cell>
          <cell r="H7">
            <v>2</v>
          </cell>
        </row>
        <row r="8">
          <cell r="A8" t="str">
            <v>花桥电信配</v>
          </cell>
          <cell r="B8" t="str">
            <v>10kV</v>
          </cell>
          <cell r="D8">
            <v>2</v>
          </cell>
          <cell r="E8" t="str">
            <v>市辖</v>
          </cell>
          <cell r="H8">
            <v>1</v>
          </cell>
        </row>
        <row r="9">
          <cell r="A9" t="str">
            <v>东泾西配</v>
          </cell>
          <cell r="B9" t="str">
            <v>10kV</v>
          </cell>
          <cell r="D9">
            <v>0</v>
          </cell>
          <cell r="E9" t="str">
            <v>市辖</v>
          </cell>
          <cell r="H9">
            <v>2</v>
          </cell>
        </row>
        <row r="10">
          <cell r="A10" t="str">
            <v>滨江北贰配</v>
          </cell>
          <cell r="B10" t="str">
            <v>10kV</v>
          </cell>
          <cell r="D10">
            <v>3</v>
          </cell>
          <cell r="E10" t="str">
            <v>县级</v>
          </cell>
          <cell r="H10">
            <v>1</v>
          </cell>
        </row>
        <row r="11">
          <cell r="A11" t="str">
            <v>基金产业西配</v>
          </cell>
          <cell r="B11" t="str">
            <v>10kV</v>
          </cell>
          <cell r="D11">
            <v>3</v>
          </cell>
          <cell r="E11" t="str">
            <v>县级</v>
          </cell>
          <cell r="H11">
            <v>2</v>
          </cell>
        </row>
        <row r="12">
          <cell r="A12" t="str">
            <v>汇丰商业分支开关</v>
          </cell>
          <cell r="B12" t="str">
            <v>10kV</v>
          </cell>
          <cell r="D12">
            <v>2</v>
          </cell>
          <cell r="E12" t="str">
            <v>市辖</v>
          </cell>
          <cell r="H12">
            <v>1</v>
          </cell>
        </row>
        <row r="13">
          <cell r="A13" t="str">
            <v>商运F1</v>
          </cell>
          <cell r="B13" t="str">
            <v>10kV</v>
          </cell>
          <cell r="D13">
            <v>3</v>
          </cell>
          <cell r="E13" t="str">
            <v>县级</v>
          </cell>
          <cell r="H13">
            <v>2</v>
          </cell>
        </row>
        <row r="14">
          <cell r="A14" t="str">
            <v>商运F2</v>
          </cell>
          <cell r="B14" t="str">
            <v>10kV</v>
          </cell>
          <cell r="D14">
            <v>3</v>
          </cell>
          <cell r="E14" t="str">
            <v>县级</v>
          </cell>
          <cell r="H14">
            <v>1</v>
          </cell>
        </row>
        <row r="15">
          <cell r="A15" t="str">
            <v>百泾线F2</v>
          </cell>
          <cell r="B15" t="str">
            <v>10kV</v>
          </cell>
          <cell r="D15">
            <v>3</v>
          </cell>
          <cell r="E15" t="str">
            <v>县级</v>
          </cell>
          <cell r="H15">
            <v>2</v>
          </cell>
        </row>
        <row r="16">
          <cell r="A16" t="str">
            <v>商运F3</v>
          </cell>
          <cell r="B16" t="str">
            <v>10kV</v>
          </cell>
          <cell r="D16">
            <v>3</v>
          </cell>
          <cell r="E16" t="str">
            <v>县级</v>
          </cell>
          <cell r="H16">
            <v>1</v>
          </cell>
        </row>
        <row r="17">
          <cell r="A17" t="str">
            <v>绿中线F1</v>
          </cell>
          <cell r="B17" t="str">
            <v>10kV</v>
          </cell>
          <cell r="D17">
            <v>3</v>
          </cell>
          <cell r="E17" t="str">
            <v>县级</v>
          </cell>
          <cell r="H17">
            <v>2</v>
          </cell>
        </row>
        <row r="18">
          <cell r="A18" t="str">
            <v>绿地大道柒号分支开关</v>
          </cell>
          <cell r="B18" t="str">
            <v>10kV</v>
          </cell>
          <cell r="D18">
            <v>3</v>
          </cell>
          <cell r="E18" t="str">
            <v>县级</v>
          </cell>
          <cell r="H18">
            <v>1</v>
          </cell>
        </row>
        <row r="19">
          <cell r="A19" t="str">
            <v>绿地大道贰号分支</v>
          </cell>
          <cell r="B19" t="str">
            <v>10kV</v>
          </cell>
          <cell r="D19">
            <v>2</v>
          </cell>
          <cell r="E19" t="str">
            <v>市辖</v>
          </cell>
          <cell r="H19">
            <v>2</v>
          </cell>
        </row>
        <row r="20">
          <cell r="A20" t="str">
            <v>绿南线F1</v>
          </cell>
          <cell r="B20" t="str">
            <v>10kV</v>
          </cell>
          <cell r="D20">
            <v>3</v>
          </cell>
          <cell r="E20" t="str">
            <v>县级</v>
          </cell>
          <cell r="H20">
            <v>1</v>
          </cell>
        </row>
        <row r="21">
          <cell r="A21" t="str">
            <v>中泰线绿地大厦F1</v>
          </cell>
          <cell r="B21" t="str">
            <v>10kV</v>
          </cell>
          <cell r="D21">
            <v>3</v>
          </cell>
          <cell r="E21" t="str">
            <v>县级</v>
          </cell>
          <cell r="H21">
            <v>2</v>
          </cell>
        </row>
        <row r="22">
          <cell r="A22" t="str">
            <v/>
          </cell>
          <cell r="B22" t="str">
            <v/>
          </cell>
          <cell r="D22" t="str">
            <v/>
          </cell>
          <cell r="E22" t="str">
            <v/>
          </cell>
          <cell r="H22" t="str">
            <v/>
          </cell>
        </row>
        <row r="23">
          <cell r="A23" t="str">
            <v/>
          </cell>
          <cell r="B23" t="str">
            <v/>
          </cell>
          <cell r="D23" t="str">
            <v/>
          </cell>
          <cell r="E23" t="str">
            <v/>
          </cell>
          <cell r="H23" t="str">
            <v/>
          </cell>
        </row>
        <row r="24">
          <cell r="A24" t="str">
            <v/>
          </cell>
          <cell r="B24" t="str">
            <v/>
          </cell>
          <cell r="D24" t="str">
            <v/>
          </cell>
          <cell r="E24" t="str">
            <v/>
          </cell>
          <cell r="H24" t="str">
            <v/>
          </cell>
        </row>
        <row r="25">
          <cell r="A25" t="str">
            <v/>
          </cell>
          <cell r="B25" t="str">
            <v/>
          </cell>
          <cell r="D25" t="str">
            <v/>
          </cell>
          <cell r="E25" t="str">
            <v/>
          </cell>
          <cell r="H25" t="str">
            <v/>
          </cell>
        </row>
        <row r="26">
          <cell r="A26" t="str">
            <v/>
          </cell>
          <cell r="B26" t="str">
            <v/>
          </cell>
          <cell r="D26" t="str">
            <v/>
          </cell>
          <cell r="E26" t="str">
            <v/>
          </cell>
          <cell r="H26" t="str">
            <v/>
          </cell>
        </row>
        <row r="27">
          <cell r="A27" t="str">
            <v/>
          </cell>
          <cell r="B27" t="str">
            <v/>
          </cell>
          <cell r="D27" t="str">
            <v/>
          </cell>
          <cell r="E27" t="str">
            <v/>
          </cell>
          <cell r="H27" t="str">
            <v/>
          </cell>
        </row>
        <row r="28">
          <cell r="A28" t="str">
            <v/>
          </cell>
          <cell r="B28" t="str">
            <v/>
          </cell>
          <cell r="D28" t="str">
            <v/>
          </cell>
          <cell r="E28" t="str">
            <v/>
          </cell>
          <cell r="H28" t="str">
            <v/>
          </cell>
        </row>
        <row r="29">
          <cell r="A29" t="str">
            <v/>
          </cell>
          <cell r="B29" t="str">
            <v/>
          </cell>
          <cell r="D29" t="str">
            <v/>
          </cell>
          <cell r="E29" t="str">
            <v/>
          </cell>
          <cell r="H29" t="str">
            <v/>
          </cell>
        </row>
        <row r="30">
          <cell r="A30" t="str">
            <v/>
          </cell>
          <cell r="B30" t="str">
            <v/>
          </cell>
          <cell r="D30" t="str">
            <v/>
          </cell>
          <cell r="E30" t="str">
            <v/>
          </cell>
          <cell r="H30" t="str">
            <v/>
          </cell>
        </row>
        <row r="31">
          <cell r="A31" t="str">
            <v/>
          </cell>
          <cell r="B31" t="str">
            <v/>
          </cell>
          <cell r="D31" t="str">
            <v/>
          </cell>
          <cell r="E31" t="str">
            <v/>
          </cell>
          <cell r="H31" t="str">
            <v/>
          </cell>
        </row>
        <row r="32">
          <cell r="A32" t="str">
            <v/>
          </cell>
          <cell r="B32" t="str">
            <v/>
          </cell>
          <cell r="D32" t="str">
            <v/>
          </cell>
          <cell r="E32" t="str">
            <v/>
          </cell>
          <cell r="H32" t="str">
            <v/>
          </cell>
        </row>
        <row r="33">
          <cell r="A33" t="str">
            <v/>
          </cell>
          <cell r="B33" t="str">
            <v/>
          </cell>
          <cell r="D33" t="str">
            <v/>
          </cell>
          <cell r="E33" t="str">
            <v/>
          </cell>
          <cell r="H33" t="str">
            <v/>
          </cell>
        </row>
        <row r="34">
          <cell r="A34" t="str">
            <v/>
          </cell>
          <cell r="B34" t="str">
            <v/>
          </cell>
          <cell r="D34" t="str">
            <v/>
          </cell>
          <cell r="E34" t="str">
            <v/>
          </cell>
          <cell r="H34" t="str">
            <v/>
          </cell>
        </row>
        <row r="35">
          <cell r="A35" t="str">
            <v/>
          </cell>
          <cell r="B35" t="str">
            <v/>
          </cell>
          <cell r="D35" t="str">
            <v/>
          </cell>
          <cell r="E35" t="str">
            <v/>
          </cell>
          <cell r="H35" t="str">
            <v/>
          </cell>
        </row>
        <row r="36">
          <cell r="A36" t="str">
            <v/>
          </cell>
          <cell r="B36" t="str">
            <v/>
          </cell>
          <cell r="D36" t="str">
            <v/>
          </cell>
          <cell r="E36" t="str">
            <v/>
          </cell>
          <cell r="H36" t="str">
            <v/>
          </cell>
        </row>
        <row r="37">
          <cell r="A37" t="str">
            <v/>
          </cell>
          <cell r="B37" t="str">
            <v/>
          </cell>
          <cell r="D37" t="str">
            <v/>
          </cell>
          <cell r="E37" t="str">
            <v/>
          </cell>
          <cell r="H37" t="str">
            <v/>
          </cell>
        </row>
        <row r="38">
          <cell r="A38" t="str">
            <v/>
          </cell>
          <cell r="B38" t="str">
            <v/>
          </cell>
          <cell r="D38" t="str">
            <v/>
          </cell>
          <cell r="E38" t="str">
            <v/>
          </cell>
          <cell r="H38" t="str">
            <v/>
          </cell>
        </row>
        <row r="39">
          <cell r="A39" t="str">
            <v/>
          </cell>
          <cell r="B39" t="str">
            <v/>
          </cell>
          <cell r="D39" t="str">
            <v/>
          </cell>
          <cell r="E39" t="str">
            <v/>
          </cell>
          <cell r="H39" t="str">
            <v/>
          </cell>
        </row>
        <row r="40">
          <cell r="A40" t="str">
            <v/>
          </cell>
          <cell r="B40" t="str">
            <v/>
          </cell>
          <cell r="D40" t="str">
            <v/>
          </cell>
          <cell r="E40" t="str">
            <v/>
          </cell>
          <cell r="H40" t="str">
            <v/>
          </cell>
        </row>
        <row r="41">
          <cell r="A41" t="str">
            <v/>
          </cell>
          <cell r="B41" t="str">
            <v/>
          </cell>
          <cell r="D41" t="str">
            <v/>
          </cell>
          <cell r="E41" t="str">
            <v/>
          </cell>
          <cell r="H41" t="str">
            <v/>
          </cell>
        </row>
        <row r="42">
          <cell r="A42" t="str">
            <v/>
          </cell>
          <cell r="B42" t="str">
            <v/>
          </cell>
          <cell r="D42" t="str">
            <v/>
          </cell>
          <cell r="E42" t="str">
            <v/>
          </cell>
          <cell r="H42" t="str">
            <v/>
          </cell>
        </row>
        <row r="43">
          <cell r="A43" t="str">
            <v/>
          </cell>
          <cell r="B43" t="str">
            <v/>
          </cell>
          <cell r="D43" t="str">
            <v/>
          </cell>
          <cell r="E43" t="str">
            <v/>
          </cell>
          <cell r="H43" t="str">
            <v/>
          </cell>
        </row>
        <row r="44">
          <cell r="A44" t="str">
            <v/>
          </cell>
          <cell r="B44" t="str">
            <v/>
          </cell>
          <cell r="D44" t="str">
            <v/>
          </cell>
          <cell r="E44" t="str">
            <v/>
          </cell>
          <cell r="H44" t="str">
            <v/>
          </cell>
        </row>
        <row r="45">
          <cell r="A45" t="str">
            <v/>
          </cell>
          <cell r="B45" t="str">
            <v/>
          </cell>
          <cell r="D45" t="str">
            <v/>
          </cell>
          <cell r="E45" t="str">
            <v/>
          </cell>
          <cell r="H45" t="str">
            <v/>
          </cell>
        </row>
        <row r="46">
          <cell r="A46" t="str">
            <v/>
          </cell>
          <cell r="B46" t="str">
            <v/>
          </cell>
          <cell r="D46" t="str">
            <v/>
          </cell>
          <cell r="E46" t="str">
            <v/>
          </cell>
          <cell r="H46" t="str">
            <v/>
          </cell>
        </row>
        <row r="47">
          <cell r="A47" t="str">
            <v/>
          </cell>
          <cell r="B47" t="str">
            <v/>
          </cell>
          <cell r="D47" t="str">
            <v/>
          </cell>
          <cell r="E47" t="str">
            <v/>
          </cell>
          <cell r="H47" t="str">
            <v/>
          </cell>
        </row>
        <row r="48">
          <cell r="A48" t="str">
            <v/>
          </cell>
          <cell r="B48" t="str">
            <v/>
          </cell>
          <cell r="D48" t="str">
            <v/>
          </cell>
          <cell r="E48" t="str">
            <v/>
          </cell>
          <cell r="H48" t="str">
            <v/>
          </cell>
        </row>
        <row r="49">
          <cell r="A49" t="str">
            <v/>
          </cell>
          <cell r="B49" t="str">
            <v/>
          </cell>
          <cell r="D49" t="str">
            <v/>
          </cell>
          <cell r="E49" t="str">
            <v/>
          </cell>
          <cell r="H49" t="str">
            <v/>
          </cell>
        </row>
        <row r="50">
          <cell r="A50" t="str">
            <v/>
          </cell>
          <cell r="B50" t="str">
            <v/>
          </cell>
          <cell r="D50" t="str">
            <v/>
          </cell>
          <cell r="E50" t="str">
            <v/>
          </cell>
          <cell r="H50" t="str">
            <v/>
          </cell>
        </row>
        <row r="51">
          <cell r="A51" t="str">
            <v/>
          </cell>
          <cell r="B51" t="str">
            <v/>
          </cell>
          <cell r="D51" t="str">
            <v/>
          </cell>
          <cell r="E51" t="str">
            <v/>
          </cell>
          <cell r="H51" t="str">
            <v/>
          </cell>
        </row>
      </sheetData>
      <sheetData sheetId="45"/>
      <sheetData sheetId="46"/>
      <sheetData sheetId="47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workbookViewId="0">
      <selection activeCell="F7" sqref="F7:G12"/>
    </sheetView>
  </sheetViews>
  <sheetFormatPr defaultRowHeight="13.5" x14ac:dyDescent="0.15"/>
  <sheetData>
    <row r="1" spans="1:8" x14ac:dyDescent="0.15">
      <c r="A1" s="22" t="s">
        <v>0</v>
      </c>
      <c r="B1" s="22"/>
      <c r="C1" s="22"/>
      <c r="D1" s="22"/>
      <c r="E1" s="22"/>
      <c r="F1" s="22"/>
      <c r="G1" s="22"/>
      <c r="H1" s="22"/>
    </row>
    <row r="2" spans="1:8" x14ac:dyDescent="0.15">
      <c r="A2" s="23" t="s">
        <v>1</v>
      </c>
      <c r="B2" s="23" t="s">
        <v>2</v>
      </c>
      <c r="C2" s="24" t="s">
        <v>3</v>
      </c>
      <c r="D2" s="24" t="s">
        <v>4</v>
      </c>
      <c r="E2" s="23" t="s">
        <v>5</v>
      </c>
      <c r="F2" s="23" t="s">
        <v>6</v>
      </c>
      <c r="G2" s="23" t="s">
        <v>7</v>
      </c>
      <c r="H2" s="23" t="s">
        <v>8</v>
      </c>
    </row>
    <row r="3" spans="1:8" x14ac:dyDescent="0.15">
      <c r="A3" s="23"/>
      <c r="B3" s="23"/>
      <c r="C3" s="25"/>
      <c r="D3" s="25"/>
      <c r="E3" s="23"/>
      <c r="F3" s="23"/>
      <c r="G3" s="23"/>
      <c r="H3" s="23"/>
    </row>
    <row r="4" spans="1:8" ht="25.5" x14ac:dyDescent="0.15">
      <c r="A4" s="1">
        <v>1</v>
      </c>
      <c r="B4" s="2" t="s">
        <v>9</v>
      </c>
      <c r="C4" s="1" t="s">
        <v>10</v>
      </c>
      <c r="D4" s="1">
        <f ca="1">COUNTIFS(OFFSET(线路!$B$2,0,0,10000,1),"110kV",OFFSET(线路!$E$2,0,0,10000,1),"市辖")</f>
        <v>11</v>
      </c>
      <c r="E4" s="3">
        <f ca="1">F4+G4</f>
        <v>34.016013999999998</v>
      </c>
      <c r="F4" s="1">
        <f ca="1">SUMIFS(OFFSET(线路!$N$2,0,0,10000,1),OFFSET(线路!$B$2,0,0,10000,1),"110kV",OFFSET(线路!$G$2,0,0,10000,1),"0",OFFSET(线路!$E$2,0,0,10000,1),"市辖")</f>
        <v>34.016013999999998</v>
      </c>
      <c r="G4" s="1">
        <f ca="1">SUMIFS(OFFSET(线路!$N$2,0,0,10000,1),OFFSET(线路!$B$2,0,0,10000,1),"110kV",OFFSET(线路!$G$2,0,0,10000,1),"1",OFFSET(线路!$E$2,0,0,10000,1),"市辖")</f>
        <v>0</v>
      </c>
      <c r="H4" s="4">
        <f t="shared" ref="H4:H12" ca="1" si="0">G4/E4*100</f>
        <v>0</v>
      </c>
    </row>
    <row r="5" spans="1:8" ht="25.5" x14ac:dyDescent="0.15">
      <c r="A5" s="1">
        <v>2</v>
      </c>
      <c r="B5" s="2" t="s">
        <v>11</v>
      </c>
      <c r="C5" s="1" t="s">
        <v>10</v>
      </c>
      <c r="D5" s="1">
        <f ca="1">COUNTIFS(OFFSET(线路!$B$2,0,0,10000,1),"110kV",OFFSET(线路!$E$2,0,0,10000,1),"县级")</f>
        <v>3</v>
      </c>
      <c r="E5" s="3">
        <f ca="1">F5+G5</f>
        <v>5.7527520000000001</v>
      </c>
      <c r="F5" s="1">
        <f ca="1">SUMIFS(OFFSET(线路!$N$2,0,0,10000,1),OFFSET(线路!$B$2,0,0,10000,1),"110kV",OFFSET(线路!$G$2,0,0,10000,1),"0",OFFSET(线路!$E$2,0,0,10000,1),"县级")</f>
        <v>5.7527520000000001</v>
      </c>
      <c r="G5" s="1">
        <f ca="1">SUMIFS(OFFSET(线路!$N$2,0,0,10000,1),OFFSET(线路!$B$2,0,0,10000,1),"110kV",OFFSET(线路!$G$2,0,0,10000,1),"1",OFFSET(线路!$E$2,0,0,10000,1),"县级")</f>
        <v>0</v>
      </c>
      <c r="H5" s="4">
        <f t="shared" ca="1" si="0"/>
        <v>0</v>
      </c>
    </row>
    <row r="6" spans="1:8" x14ac:dyDescent="0.15">
      <c r="A6" s="1">
        <v>3</v>
      </c>
      <c r="B6" s="2" t="s">
        <v>12</v>
      </c>
      <c r="C6" s="1" t="s">
        <v>10</v>
      </c>
      <c r="D6" s="3">
        <f ca="1">D4+D5</f>
        <v>14</v>
      </c>
      <c r="E6" s="3">
        <f ca="1">E4+E5</f>
        <v>39.768765999999999</v>
      </c>
      <c r="F6" s="3">
        <f ca="1">F4+F5</f>
        <v>39.768765999999999</v>
      </c>
      <c r="G6" s="3">
        <f ca="1">G4+G5</f>
        <v>0</v>
      </c>
      <c r="H6" s="4">
        <f t="shared" ca="1" si="0"/>
        <v>0</v>
      </c>
    </row>
    <row r="7" spans="1:8" x14ac:dyDescent="0.15">
      <c r="A7" s="1">
        <v>3.1</v>
      </c>
      <c r="B7" s="5" t="s">
        <v>13</v>
      </c>
      <c r="C7" s="1" t="s">
        <v>10</v>
      </c>
      <c r="D7" s="1" t="s">
        <v>14</v>
      </c>
      <c r="E7" s="3">
        <f t="shared" ref="E7:E12" ca="1" si="1">E5+E6</f>
        <v>45.521518</v>
      </c>
      <c r="F7" s="1">
        <f ca="1">SUMIFS(OFFSET(线路!$N$2,0,0,10000,1),OFFSET(线路!$B$2,0,0,10000,1),"110kV",OFFSET(线路!$G$2,0,0,10000,1),"0",OFFSET(线路!$F$2,0,0,10000,1),"0")</f>
        <v>39.768765999999992</v>
      </c>
      <c r="G7" s="1">
        <f ca="1">SUMIFS(OFFSET(线路!$N$2,0,0,10000,1),OFFSET(线路!$B$2,0,0,10000,1),"110kV",OFFSET(线路!$G$2,0,0,10000,1),"1",OFFSET(线路!$F$2,0,0,10000,1),"0")</f>
        <v>0</v>
      </c>
      <c r="H7" s="4">
        <f t="shared" ca="1" si="0"/>
        <v>0</v>
      </c>
    </row>
    <row r="8" spans="1:8" x14ac:dyDescent="0.15">
      <c r="A8" s="1">
        <v>3.2</v>
      </c>
      <c r="B8" s="6" t="s">
        <v>15</v>
      </c>
      <c r="C8" s="1" t="s">
        <v>10</v>
      </c>
      <c r="D8" s="1" t="s">
        <v>14</v>
      </c>
      <c r="E8" s="3">
        <f t="shared" ca="1" si="1"/>
        <v>85.290284</v>
      </c>
      <c r="F8" s="1">
        <f ca="1">SUMIFS(OFFSET(线路!$N$2,0,0,10000,1),OFFSET(线路!$B$2,0,0,10000,1),"110kV",OFFSET(线路!$G$2,0,0,10000,1),"0",OFFSET(线路!$F$2,0,0,10000,1),"1")</f>
        <v>0</v>
      </c>
      <c r="G8" s="1">
        <f ca="1">SUMIFS(OFFSET(线路!$N$2,0,0,10000,1),OFFSET(线路!$B$2,0,0,10000,1),"110kV",OFFSET(线路!$G$2,0,0,10000,1),"1",OFFSET(线路!$F$2,0,0,10000,1),"1")</f>
        <v>0</v>
      </c>
      <c r="H8" s="4">
        <f t="shared" ca="1" si="0"/>
        <v>0</v>
      </c>
    </row>
    <row r="9" spans="1:8" x14ac:dyDescent="0.15">
      <c r="A9" s="1">
        <v>3.3</v>
      </c>
      <c r="B9" s="6" t="s">
        <v>16</v>
      </c>
      <c r="C9" s="1" t="s">
        <v>10</v>
      </c>
      <c r="D9" s="1" t="s">
        <v>14</v>
      </c>
      <c r="E9" s="3">
        <f t="shared" ca="1" si="1"/>
        <v>130.811802</v>
      </c>
      <c r="F9" s="1">
        <f ca="1">SUMIFS(OFFSET(线路!$N$2,0,0,10000,1),OFFSET(线路!$B$2,0,0,10000,1),"110kV",OFFSET(线路!$G$2,0,0,10000,1),"0",OFFSET(线路!$F$2,0,0,10000,1),"2")</f>
        <v>0</v>
      </c>
      <c r="G9" s="1">
        <f ca="1">SUMIFS(OFFSET(线路!$N$2,0,0,10000,1),OFFSET(线路!$B$2,0,0,10000,1),"110kV",OFFSET(线路!$G$2,0,0,10000,1),"1",OFFSET(线路!$F$2,0,0,10000,1),"2")</f>
        <v>0</v>
      </c>
      <c r="H9" s="4">
        <f t="shared" ca="1" si="0"/>
        <v>0</v>
      </c>
    </row>
    <row r="10" spans="1:8" x14ac:dyDescent="0.15">
      <c r="A10" s="1">
        <v>3.4</v>
      </c>
      <c r="B10" s="6" t="s">
        <v>17</v>
      </c>
      <c r="C10" s="1" t="s">
        <v>10</v>
      </c>
      <c r="D10" s="1" t="s">
        <v>14</v>
      </c>
      <c r="E10" s="3">
        <f t="shared" ca="1" si="1"/>
        <v>216.10208599999999</v>
      </c>
      <c r="F10" s="1">
        <f ca="1">SUMIFS(OFFSET(线路!$N$2,0,0,10000,1),OFFSET(线路!$B$2,0,0,10000,1),"110kV",OFFSET(线路!$G$2,0,0,10000,1),"0",OFFSET(线路!$F$2,0,0,10000,1),"3")</f>
        <v>0</v>
      </c>
      <c r="G10" s="1">
        <f ca="1">SUMIFS(OFFSET(线路!$N$2,0,0,10000,1),OFFSET(线路!$B$2,0,0,10000,1),"110kV",OFFSET(线路!$G$2,0,0,10000,1),"1",OFFSET(线路!$F$2,0,0,10000,1),"3")</f>
        <v>0</v>
      </c>
      <c r="H10" s="4">
        <f t="shared" ca="1" si="0"/>
        <v>0</v>
      </c>
    </row>
    <row r="11" spans="1:8" x14ac:dyDescent="0.15">
      <c r="A11" s="1">
        <v>3.5</v>
      </c>
      <c r="B11" s="6" t="s">
        <v>18</v>
      </c>
      <c r="C11" s="1" t="s">
        <v>10</v>
      </c>
      <c r="D11" s="1" t="s">
        <v>14</v>
      </c>
      <c r="E11" s="3">
        <f t="shared" ca="1" si="1"/>
        <v>346.91388799999999</v>
      </c>
      <c r="F11" s="1">
        <f ca="1">SUMIFS(OFFSET(线路!$N$2,0,0,10000,1),OFFSET(线路!$B$2,0,0,10000,1),"110kV",OFFSET(线路!$G$2,0,0,10000,1),"0",OFFSET(线路!$F$2,0,0,10000,1),"4")</f>
        <v>0</v>
      </c>
      <c r="G11" s="1">
        <f ca="1">SUMIFS(OFFSET(线路!$N$2,0,0,10000,1),OFFSET(线路!$B$2,0,0,10000,1),"110kV",OFFSET(线路!$G$2,0,0,10000,1),"1",OFFSET(线路!$F$2,0,0,10000,1),"4")</f>
        <v>0</v>
      </c>
      <c r="H11" s="4">
        <f t="shared" ca="1" si="0"/>
        <v>0</v>
      </c>
    </row>
    <row r="12" spans="1:8" x14ac:dyDescent="0.15">
      <c r="A12" s="1">
        <v>3.6</v>
      </c>
      <c r="B12" s="6" t="s">
        <v>19</v>
      </c>
      <c r="C12" s="1" t="s">
        <v>10</v>
      </c>
      <c r="D12" s="1" t="s">
        <v>14</v>
      </c>
      <c r="E12" s="3">
        <f t="shared" ca="1" si="1"/>
        <v>563.01597399999991</v>
      </c>
      <c r="F12" s="1">
        <f ca="1">SUMIFS(OFFSET(线路!$N$2,0,0,10000,1),OFFSET(线路!$B$2,0,0,10000,1),"110kV",OFFSET(线路!$G$2,0,0,10000,1),"0",OFFSET(线路!$F$2,0,0,10000,1),"5")</f>
        <v>0</v>
      </c>
      <c r="G12" s="1">
        <f ca="1">SUMIFS(OFFSET(线路!$N$2,0,0,10000,1),OFFSET(线路!$B$2,0,0,10000,1),"110kV",OFFSET(线路!$G$2,0,0,10000,1),"1",OFFSET(线路!$F$2,0,0,10000,1),"5")</f>
        <v>0</v>
      </c>
      <c r="H12" s="4">
        <f t="shared" ca="1" si="0"/>
        <v>0</v>
      </c>
    </row>
    <row r="13" spans="1:8" x14ac:dyDescent="0.15">
      <c r="A13" s="19" t="s">
        <v>20</v>
      </c>
      <c r="B13" s="20"/>
      <c r="C13" s="20"/>
      <c r="D13" s="20"/>
      <c r="E13" s="20"/>
      <c r="F13" s="20"/>
      <c r="G13" s="20"/>
      <c r="H13" s="21"/>
    </row>
  </sheetData>
  <mergeCells count="10">
    <mergeCell ref="A13:H13"/>
    <mergeCell ref="A1:H1"/>
    <mergeCell ref="A2:A3"/>
    <mergeCell ref="B2:B3"/>
    <mergeCell ref="C2:C3"/>
    <mergeCell ref="D2:D3"/>
    <mergeCell ref="E2:E3"/>
    <mergeCell ref="F2:F3"/>
    <mergeCell ref="G2:G3"/>
    <mergeCell ref="H2:H3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>
      <selection activeCell="I4" sqref="I4"/>
    </sheetView>
  </sheetViews>
  <sheetFormatPr defaultRowHeight="13.5" x14ac:dyDescent="0.15"/>
  <sheetData>
    <row r="1" spans="1:11" x14ac:dyDescent="0.15">
      <c r="A1" s="28" t="s">
        <v>39</v>
      </c>
      <c r="B1" s="28"/>
      <c r="C1" s="28"/>
      <c r="D1" s="28"/>
      <c r="E1" s="28"/>
      <c r="F1" s="28"/>
      <c r="G1" s="28"/>
      <c r="H1" s="28"/>
      <c r="I1" s="28"/>
      <c r="J1" s="28"/>
      <c r="K1" s="28"/>
    </row>
    <row r="2" spans="1:11" x14ac:dyDescent="0.15">
      <c r="A2" s="23" t="s">
        <v>1</v>
      </c>
      <c r="B2" s="23" t="s">
        <v>2</v>
      </c>
      <c r="C2" s="7" t="s">
        <v>40</v>
      </c>
      <c r="D2" s="23" t="s">
        <v>41</v>
      </c>
      <c r="E2" s="23" t="s">
        <v>42</v>
      </c>
      <c r="F2" s="23"/>
      <c r="G2" s="23"/>
      <c r="H2" s="23" t="s">
        <v>43</v>
      </c>
      <c r="I2" s="23"/>
      <c r="J2" s="23" t="s">
        <v>44</v>
      </c>
      <c r="K2" s="23"/>
    </row>
    <row r="3" spans="1:11" x14ac:dyDescent="0.15">
      <c r="A3" s="23"/>
      <c r="B3" s="23"/>
      <c r="C3" s="7" t="s">
        <v>45</v>
      </c>
      <c r="D3" s="23"/>
      <c r="E3" s="7" t="s">
        <v>46</v>
      </c>
      <c r="F3" s="7" t="s">
        <v>47</v>
      </c>
      <c r="G3" s="7" t="s">
        <v>48</v>
      </c>
      <c r="H3" s="7" t="s">
        <v>49</v>
      </c>
      <c r="I3" s="7" t="s">
        <v>50</v>
      </c>
      <c r="J3" s="7" t="s">
        <v>51</v>
      </c>
      <c r="K3" s="7" t="s">
        <v>52</v>
      </c>
    </row>
    <row r="4" spans="1:11" ht="25.5" x14ac:dyDescent="0.15">
      <c r="A4" s="1">
        <v>1</v>
      </c>
      <c r="B4" s="8" t="s">
        <v>9</v>
      </c>
      <c r="C4" s="1" t="s">
        <v>10</v>
      </c>
      <c r="D4" s="3">
        <f ca="1">'表3-6'!D4</f>
        <v>11</v>
      </c>
      <c r="E4" s="1">
        <f ca="1">COUNTIFS(OFFSET(线路!$D$2,0,0,10000,1),"1",OFFSET(线路!$B$2,0,0,10000,1),"110kV",OFFSET(线路!$E$2,0,0,10000,1),"市辖")</f>
        <v>0</v>
      </c>
      <c r="F4" s="1">
        <f ca="1">COUNTIFS(OFFSET(线路!$D$2,0,0,10000,1),"2",OFFSET(线路!$B$2,0,0,10000,1),"110kV",OFFSET(线路!$E$2,0,0,10000,1),"市辖")</f>
        <v>11</v>
      </c>
      <c r="G4" s="1">
        <f ca="1">COUNTIFS(OFFSET(线路!$D$2,0,0,10000,1),"3",OFFSET(线路!$B$2,0,0,10000,1),"110kV",OFFSET(线路!$E$2,0,0,10000,1),"市辖")</f>
        <v>0</v>
      </c>
      <c r="H4" s="1">
        <f ca="1">COUNTIFS(OFFSET(线路!$D$2,0,0,10000,1),"4",OFFSET(线路!$B$2,0,0,10000,1),"110kV",OFFSET(线路!$E$2,0,0,10000,1),"市辖")</f>
        <v>0</v>
      </c>
      <c r="I4" s="1">
        <f ca="1">COUNTIFS(OFFSET(线路!$D$2,0,0,10000,1),"5",OFFSET(线路!$B$2,0,0,10000,1),"110kV",OFFSET(线路!$E$2,0,0,10000,1),"市辖")</f>
        <v>0</v>
      </c>
      <c r="J4" s="1">
        <f ca="1">COUNTIFS(OFFSET(线路!$D$2,0,0,10000,1),"6",OFFSET(线路!$B$2,0,0,10000,1),"110kV",OFFSET(线路!$E$2,0,0,10000,1),"市辖")</f>
        <v>0</v>
      </c>
      <c r="K4" s="1">
        <f ca="1">COUNTIFS(OFFSET(线路!$D$2,0,0,10000,1),"7",OFFSET(线路!$B$2,0,0,10000,1),"110kV",OFFSET(线路!$E$2,0,0,10000,1),"市辖")</f>
        <v>0</v>
      </c>
    </row>
    <row r="5" spans="1:11" ht="25.5" x14ac:dyDescent="0.15">
      <c r="A5" s="1">
        <v>2</v>
      </c>
      <c r="B5" s="8" t="s">
        <v>11</v>
      </c>
      <c r="C5" s="1" t="s">
        <v>10</v>
      </c>
      <c r="D5" s="3">
        <f ca="1">'表3-6'!D5</f>
        <v>3</v>
      </c>
      <c r="E5" s="1">
        <f ca="1">COUNTIFS(OFFSET(线路!$D$2,0,0,10000,1),"1",OFFSET(线路!$B$2,0,0,10000,1),"110kV",OFFSET(线路!$E$2,0,0,10000,1),"县级")</f>
        <v>0</v>
      </c>
      <c r="F5" s="1">
        <f ca="1">COUNTIFS(OFFSET(线路!$D$2,0,0,10000,1),"2",OFFSET(线路!$B$2,0,0,10000,1),"110kV",OFFSET(线路!$E$2,0,0,10000,1),"县级")</f>
        <v>3</v>
      </c>
      <c r="G5" s="1">
        <f ca="1">COUNTIFS(OFFSET(线路!$D$2,0,0,10000,1),"3",OFFSET(线路!$B$2,0,0,10000,1),"110kV",OFFSET(线路!$E$2,0,0,10000,1),"县级")</f>
        <v>0</v>
      </c>
      <c r="H5" s="1">
        <f ca="1">COUNTIFS(OFFSET(线路!$D$2,0,0,10000,1),"4",OFFSET(线路!$B$2,0,0,10000,1),"110kV",OFFSET(线路!$E$2,0,0,10000,1),"县级")</f>
        <v>0</v>
      </c>
      <c r="I5" s="1">
        <f ca="1">COUNTIFS(OFFSET(线路!$D$2,0,0,10000,1),"5",OFFSET(线路!$B$2,0,0,10000,1),"110kV",OFFSET(线路!$E$2,0,0,10000,1),"县级")</f>
        <v>0</v>
      </c>
      <c r="J5" s="1">
        <f ca="1">COUNTIFS(OFFSET(线路!$D$2,0,0,10000,1),"6",OFFSET(线路!$B$2,0,0,10000,1),"110kV",OFFSET(线路!$E$2,0,0,10000,1),"县级")</f>
        <v>0</v>
      </c>
      <c r="K5" s="1">
        <f ca="1">COUNTIFS(OFFSET(线路!$D$2,0,0,10000,1),"7",OFFSET(线路!$B$2,0,0,10000,1),"110kV",OFFSET(线路!$E$2,0,0,10000,1),"县级")</f>
        <v>0</v>
      </c>
    </row>
    <row r="6" spans="1:11" x14ac:dyDescent="0.15">
      <c r="A6" s="1">
        <v>3</v>
      </c>
      <c r="B6" s="7" t="s">
        <v>12</v>
      </c>
      <c r="C6" s="1" t="s">
        <v>10</v>
      </c>
      <c r="D6" s="3">
        <f ca="1">D4+D5</f>
        <v>14</v>
      </c>
      <c r="E6" s="3">
        <f t="shared" ref="E6:K6" ca="1" si="0">E4+E5</f>
        <v>0</v>
      </c>
      <c r="F6" s="3">
        <f t="shared" ca="1" si="0"/>
        <v>14</v>
      </c>
      <c r="G6" s="3">
        <f t="shared" ca="1" si="0"/>
        <v>0</v>
      </c>
      <c r="H6" s="3">
        <f t="shared" ca="1" si="0"/>
        <v>0</v>
      </c>
      <c r="I6" s="3">
        <f t="shared" ca="1" si="0"/>
        <v>0</v>
      </c>
      <c r="J6" s="3">
        <f t="shared" ca="1" si="0"/>
        <v>0</v>
      </c>
      <c r="K6" s="3">
        <f t="shared" ca="1" si="0"/>
        <v>0</v>
      </c>
    </row>
    <row r="7" spans="1:11" x14ac:dyDescent="0.15">
      <c r="A7" s="1">
        <v>3.1</v>
      </c>
      <c r="B7" s="5" t="s">
        <v>13</v>
      </c>
      <c r="C7" s="1" t="s">
        <v>10</v>
      </c>
      <c r="D7" s="1" t="s">
        <v>53</v>
      </c>
      <c r="E7" s="1">
        <f ca="1">COUNTIFS(OFFSET(线路!$D$2,0,0,10000,1),"1",OFFSET(线路!$B$2,0,0,10000,1),"110kV",OFFSET(线路!$F$2,0,0,10000,1),"0")</f>
        <v>0</v>
      </c>
      <c r="F7" s="1">
        <f ca="1">COUNTIFS(OFFSET(线路!$D$2,0,0,10000,1),"2",OFFSET(线路!$B$2,0,0,10000,1),"110kV",OFFSET(线路!$F$2,0,0,10000,1),"0")</f>
        <v>14</v>
      </c>
      <c r="G7" s="1">
        <f ca="1">COUNTIFS(OFFSET(线路!$D$2,0,0,10000,1),"3",OFFSET(线路!$B$2,0,0,10000,1),"110kV",OFFSET(线路!$F$2,0,0,10000,1),"0")</f>
        <v>0</v>
      </c>
      <c r="H7" s="1">
        <f ca="1">COUNTIFS(OFFSET(线路!$D$2,0,0,10000,1),"4",OFFSET(线路!$B$2,0,0,10000,1),"110kV",OFFSET(线路!$F$2,0,0,10000,1),"0")</f>
        <v>0</v>
      </c>
      <c r="I7" s="1">
        <f ca="1">COUNTIFS(OFFSET(线路!$D$2,0,0,10000,1),"5",OFFSET(线路!$B$2,0,0,10000,1),"110kV",OFFSET(线路!$F$2,0,0,10000,1),"0")</f>
        <v>0</v>
      </c>
      <c r="J7" s="1">
        <f ca="1">COUNTIFS(OFFSET(线路!$D$2,0,0,10000,1),"6",OFFSET(线路!$B$2,0,0,10000,1),"110kV",OFFSET(线路!$F$2,0,0,10000,1),"0")</f>
        <v>0</v>
      </c>
      <c r="K7" s="1">
        <f ca="1">COUNTIFS(OFFSET(线路!$D$2,0,0,10000,1),"7",OFFSET(线路!$B$2,0,0,10000,1),"110kV",OFFSET(线路!$F$2,0,0,10000,1),"0")</f>
        <v>0</v>
      </c>
    </row>
    <row r="8" spans="1:11" x14ac:dyDescent="0.15">
      <c r="A8" s="1">
        <v>3.2</v>
      </c>
      <c r="B8" s="6" t="s">
        <v>15</v>
      </c>
      <c r="C8" s="1" t="s">
        <v>10</v>
      </c>
      <c r="D8" s="1" t="s">
        <v>53</v>
      </c>
      <c r="E8" s="1">
        <f ca="1">COUNTIFS(OFFSET(线路!$D$2,0,0,10000,1),"1",OFFSET(线路!$B$2,0,0,10000,1),"110kV",OFFSET(线路!$F$2,0,0,10000,1),"1")</f>
        <v>0</v>
      </c>
      <c r="F8" s="1">
        <f ca="1">COUNTIFS(OFFSET(线路!$D$2,0,0,10000,1),"2",OFFSET(线路!$B$2,0,0,10000,1),"110kV",OFFSET(线路!$F$2,0,0,10000,1),"1")</f>
        <v>0</v>
      </c>
      <c r="G8" s="1">
        <f ca="1">COUNTIFS(OFFSET(线路!$D$2,0,0,10000,1),"3",OFFSET(线路!$B$2,0,0,10000,1),"110kV",OFFSET(线路!$F$2,0,0,10000,1),"1")</f>
        <v>0</v>
      </c>
      <c r="H8" s="1">
        <f ca="1">COUNTIFS(OFFSET(线路!$D$2,0,0,10000,1),"4",OFFSET(线路!$B$2,0,0,10000,1),"110kV",OFFSET(线路!$F$2,0,0,10000,1),"1")</f>
        <v>0</v>
      </c>
      <c r="I8" s="1">
        <f ca="1">COUNTIFS(OFFSET(线路!$D$2,0,0,10000,1),"5",OFFSET(线路!$B$2,0,0,10000,1),"110kV",OFFSET(线路!$F$2,0,0,10000,1),"1")</f>
        <v>0</v>
      </c>
      <c r="J8" s="1">
        <f ca="1">COUNTIFS(OFFSET(线路!$D$2,0,0,10000,1),"6",OFFSET(线路!$B$2,0,0,10000,1),"110kV",OFFSET(线路!$F$2,0,0,10000,1),"1")</f>
        <v>0</v>
      </c>
      <c r="K8" s="1">
        <f ca="1">COUNTIFS(OFFSET(线路!$D$2,0,0,10000,1),"7",OFFSET(线路!$B$2,0,0,10000,1),"110kV",OFFSET(线路!$F$2,0,0,10000,1),"1")</f>
        <v>0</v>
      </c>
    </row>
    <row r="9" spans="1:11" x14ac:dyDescent="0.15">
      <c r="A9" s="1">
        <v>3.3</v>
      </c>
      <c r="B9" s="6" t="s">
        <v>16</v>
      </c>
      <c r="C9" s="1" t="s">
        <v>10</v>
      </c>
      <c r="D9" s="1" t="s">
        <v>53</v>
      </c>
      <c r="E9" s="1">
        <f ca="1">COUNTIFS(OFFSET(线路!$D$2,0,0,10000,1),"1",OFFSET(线路!$B$2,0,0,10000,1),"110kV",OFFSET(线路!$F$2,0,0,10000,1),"2")</f>
        <v>0</v>
      </c>
      <c r="F9" s="1">
        <f ca="1">COUNTIFS(OFFSET(线路!$D$2,0,0,10000,1),"2",OFFSET(线路!$B$2,0,0,10000,1),"110kV",OFFSET(线路!$F$2,0,0,10000,1),"2")</f>
        <v>0</v>
      </c>
      <c r="G9" s="1">
        <f ca="1">COUNTIFS(OFFSET(线路!$D$2,0,0,10000,1),"3",OFFSET(线路!$B$2,0,0,10000,1),"110kV",OFFSET(线路!$F$2,0,0,10000,1),"2")</f>
        <v>0</v>
      </c>
      <c r="H9" s="1">
        <f ca="1">COUNTIFS(OFFSET(线路!$D$2,0,0,10000,1),"4",OFFSET(线路!$B$2,0,0,10000,1),"110kV",OFFSET(线路!$F$2,0,0,10000,1),"2")</f>
        <v>0</v>
      </c>
      <c r="I9" s="1">
        <f ca="1">COUNTIFS(OFFSET(线路!$D$2,0,0,10000,1),"5",OFFSET(线路!$B$2,0,0,10000,1),"110kV",OFFSET(线路!$F$2,0,0,10000,1),"2")</f>
        <v>0</v>
      </c>
      <c r="J9" s="1">
        <f ca="1">COUNTIFS(OFFSET(线路!$D$2,0,0,10000,1),"6",OFFSET(线路!$B$2,0,0,10000,1),"110kV",OFFSET(线路!$F$2,0,0,10000,1),"2")</f>
        <v>0</v>
      </c>
      <c r="K9" s="1">
        <f ca="1">COUNTIFS(OFFSET(线路!$D$2,0,0,10000,1),"7",OFFSET(线路!$B$2,0,0,10000,1),"110kV",OFFSET(线路!$F$2,0,0,10000,1),"2")</f>
        <v>0</v>
      </c>
    </row>
    <row r="10" spans="1:11" x14ac:dyDescent="0.15">
      <c r="A10" s="1">
        <v>3.4</v>
      </c>
      <c r="B10" s="6" t="s">
        <v>17</v>
      </c>
      <c r="C10" s="1" t="s">
        <v>10</v>
      </c>
      <c r="D10" s="1" t="s">
        <v>53</v>
      </c>
      <c r="E10" s="1">
        <f ca="1">COUNTIFS(OFFSET(线路!$D$2,0,0,10000,1),"1",OFFSET(线路!$B$2,0,0,10000,1),"110kV",OFFSET(线路!$F$2,0,0,10000,1),"3")</f>
        <v>0</v>
      </c>
      <c r="F10" s="1">
        <f ca="1">COUNTIFS(OFFSET(线路!$D$2,0,0,10000,1),"2",OFFSET(线路!$B$2,0,0,10000,1),"110kV",OFFSET(线路!$F$2,0,0,10000,1),"3")</f>
        <v>0</v>
      </c>
      <c r="G10" s="1">
        <f ca="1">COUNTIFS(OFFSET(线路!$D$2,0,0,10000,1),"3",OFFSET(线路!$B$2,0,0,10000,1),"110kV",OFFSET(线路!$F$2,0,0,10000,1),"3")</f>
        <v>0</v>
      </c>
      <c r="H10" s="1">
        <f ca="1">COUNTIFS(OFFSET(线路!$D$2,0,0,10000,1),"4",OFFSET(线路!$B$2,0,0,10000,1),"110kV",OFFSET(线路!$F$2,0,0,10000,1),"3")</f>
        <v>0</v>
      </c>
      <c r="I10" s="1">
        <f ca="1">COUNTIFS(OFFSET(线路!$D$2,0,0,10000,1),"5",OFFSET(线路!$B$2,0,0,10000,1),"110kV",OFFSET(线路!$F$2,0,0,10000,1),"3")</f>
        <v>0</v>
      </c>
      <c r="J10" s="1">
        <f ca="1">COUNTIFS(OFFSET(线路!$D$2,0,0,10000,1),"6",OFFSET(线路!$B$2,0,0,10000,1),"110kV",OFFSET(线路!$F$2,0,0,10000,1),"3")</f>
        <v>0</v>
      </c>
      <c r="K10" s="1">
        <f ca="1">COUNTIFS(OFFSET(线路!$D$2,0,0,10000,1),"7",OFFSET(线路!$B$2,0,0,10000,1),"110kV",OFFSET(线路!$F$2,0,0,10000,1),"3")</f>
        <v>0</v>
      </c>
    </row>
    <row r="11" spans="1:11" x14ac:dyDescent="0.15">
      <c r="A11" s="1">
        <v>3.5</v>
      </c>
      <c r="B11" s="6" t="s">
        <v>18</v>
      </c>
      <c r="C11" s="1" t="s">
        <v>10</v>
      </c>
      <c r="D11" s="1" t="s">
        <v>53</v>
      </c>
      <c r="E11" s="1">
        <f ca="1">COUNTIFS(OFFSET(线路!$D$2,0,0,10000,1),"1",OFFSET(线路!$B$2,0,0,10000,1),"110kV",OFFSET(线路!$F$2,0,0,10000,1),"4")</f>
        <v>0</v>
      </c>
      <c r="F11" s="1">
        <f ca="1">COUNTIFS(OFFSET(线路!$D$2,0,0,10000,1),"2",OFFSET(线路!$B$2,0,0,10000,1),"110kV",OFFSET(线路!$F$2,0,0,10000,1),"4")</f>
        <v>0</v>
      </c>
      <c r="G11" s="1">
        <f ca="1">COUNTIFS(OFFSET(线路!$D$2,0,0,10000,1),"3",OFFSET(线路!$B$2,0,0,10000,1),"110kV",OFFSET(线路!$F$2,0,0,10000,1),"4")</f>
        <v>0</v>
      </c>
      <c r="H11" s="1">
        <f ca="1">COUNTIFS(OFFSET(线路!$D$2,0,0,10000,1),"4",OFFSET(线路!$B$2,0,0,10000,1),"110kV",OFFSET(线路!$F$2,0,0,10000,1),"4")</f>
        <v>0</v>
      </c>
      <c r="I11" s="1">
        <f ca="1">COUNTIFS(OFFSET(线路!$D$2,0,0,10000,1),"5",OFFSET(线路!$B$2,0,0,10000,1),"110kV",OFFSET(线路!$F$2,0,0,10000,1),"4")</f>
        <v>0</v>
      </c>
      <c r="J11" s="1">
        <f ca="1">COUNTIFS(OFFSET(线路!$D$2,0,0,10000,1),"6",OFFSET(线路!$B$2,0,0,10000,1),"110kV",OFFSET(线路!$F$2,0,0,10000,1),"4")</f>
        <v>0</v>
      </c>
      <c r="K11" s="1">
        <f ca="1">COUNTIFS(OFFSET(线路!$D$2,0,0,10000,1),"7",OFFSET(线路!$B$2,0,0,10000,1),"110kV",OFFSET(线路!$F$2,0,0,10000,1),"4")</f>
        <v>0</v>
      </c>
    </row>
    <row r="12" spans="1:11" x14ac:dyDescent="0.15">
      <c r="A12" s="1">
        <v>3.6</v>
      </c>
      <c r="B12" s="6" t="s">
        <v>19</v>
      </c>
      <c r="C12" s="1" t="s">
        <v>10</v>
      </c>
      <c r="D12" s="1" t="s">
        <v>53</v>
      </c>
      <c r="E12" s="1">
        <f ca="1">COUNTIFS(OFFSET(线路!$D$2,0,0,10000,1),"1",OFFSET(线路!$B$2,0,0,10000,1),"110kV",OFFSET(线路!$F$2,0,0,10000,1),"5")</f>
        <v>0</v>
      </c>
      <c r="F12" s="1">
        <f ca="1">COUNTIFS(OFFSET(线路!$D$2,0,0,10000,1),"2",OFFSET(线路!$B$2,0,0,10000,1),"110kV",OFFSET(线路!$F$2,0,0,10000,1),"5")</f>
        <v>0</v>
      </c>
      <c r="G12" s="1">
        <f ca="1">COUNTIFS(OFFSET(线路!$D$2,0,0,10000,1),"3",OFFSET(线路!$B$2,0,0,10000,1),"110kV",OFFSET(线路!$F$2,0,0,10000,1),"5")</f>
        <v>0</v>
      </c>
      <c r="H12" s="1">
        <f ca="1">COUNTIFS(OFFSET(线路!$D$2,0,0,10000,1),"4",OFFSET(线路!$B$2,0,0,10000,1),"110kV",OFFSET(线路!$F$2,0,0,10000,1),"5")</f>
        <v>0</v>
      </c>
      <c r="I12" s="1">
        <f ca="1">COUNTIFS(OFFSET(线路!$D$2,0,0,10000,1),"5",OFFSET(线路!$B$2,0,0,10000,1),"110kV",OFFSET(线路!$F$2,0,0,10000,1),"5")</f>
        <v>0</v>
      </c>
      <c r="J12" s="1">
        <f ca="1">COUNTIFS(OFFSET(线路!$D$2,0,0,10000,1),"6",OFFSET(线路!$B$2,0,0,10000,1),"110kV",OFFSET(线路!$F$2,0,0,10000,1),"5")</f>
        <v>0</v>
      </c>
      <c r="K12" s="1">
        <f ca="1">COUNTIFS(OFFSET(线路!$D$2,0,0,10000,1),"7",OFFSET(线路!$B$2,0,0,10000,1),"110kV",OFFSET(线路!$F$2,0,0,10000,1),"5")</f>
        <v>0</v>
      </c>
    </row>
    <row r="13" spans="1:11" x14ac:dyDescent="0.15">
      <c r="A13" s="26" t="s">
        <v>54</v>
      </c>
      <c r="B13" s="27"/>
      <c r="C13" s="27"/>
      <c r="D13" s="27"/>
      <c r="E13" s="27"/>
      <c r="F13" s="27"/>
      <c r="G13" s="27"/>
      <c r="H13" s="27"/>
      <c r="I13" s="27"/>
      <c r="J13" s="27"/>
      <c r="K13" s="27"/>
    </row>
  </sheetData>
  <mergeCells count="8">
    <mergeCell ref="A13:K13"/>
    <mergeCell ref="A1:K1"/>
    <mergeCell ref="A2:A3"/>
    <mergeCell ref="B2:B3"/>
    <mergeCell ref="D2:D3"/>
    <mergeCell ref="E2:G2"/>
    <mergeCell ref="H2:I2"/>
    <mergeCell ref="J2:K2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4"/>
  <sheetViews>
    <sheetView workbookViewId="0">
      <selection activeCell="J10" sqref="J10"/>
    </sheetView>
  </sheetViews>
  <sheetFormatPr defaultRowHeight="13.5" x14ac:dyDescent="0.15"/>
  <sheetData>
    <row r="2" spans="1:8" x14ac:dyDescent="0.15">
      <c r="A2" s="22" t="s">
        <v>60</v>
      </c>
      <c r="B2" s="22"/>
      <c r="C2" s="22"/>
      <c r="D2" s="22"/>
      <c r="E2" s="22"/>
      <c r="F2" s="22"/>
      <c r="G2" s="22"/>
      <c r="H2" s="22"/>
    </row>
    <row r="3" spans="1:8" x14ac:dyDescent="0.15">
      <c r="A3" s="23" t="s">
        <v>1</v>
      </c>
      <c r="B3" s="23" t="s">
        <v>2</v>
      </c>
      <c r="C3" s="24" t="s">
        <v>3</v>
      </c>
      <c r="D3" s="24" t="s">
        <v>4</v>
      </c>
      <c r="E3" s="23" t="s">
        <v>5</v>
      </c>
      <c r="F3" s="23" t="s">
        <v>6</v>
      </c>
      <c r="G3" s="23" t="s">
        <v>7</v>
      </c>
      <c r="H3" s="23" t="s">
        <v>8</v>
      </c>
    </row>
    <row r="4" spans="1:8" x14ac:dyDescent="0.15">
      <c r="A4" s="23"/>
      <c r="B4" s="23"/>
      <c r="C4" s="25"/>
      <c r="D4" s="25"/>
      <c r="E4" s="23"/>
      <c r="F4" s="23"/>
      <c r="G4" s="23"/>
      <c r="H4" s="23"/>
    </row>
    <row r="5" spans="1:8" ht="25.5" x14ac:dyDescent="0.15">
      <c r="A5" s="1">
        <v>1</v>
      </c>
      <c r="B5" s="9" t="s">
        <v>9</v>
      </c>
      <c r="C5" s="10">
        <v>35</v>
      </c>
      <c r="D5" s="1">
        <f ca="1">COUNTIFS(OFFSET(线路!$B$2,0,0,10000,1),"35kV",OFFSET(线路!$E$2,0,0,10000,1),"市辖")</f>
        <v>2</v>
      </c>
      <c r="E5" s="3">
        <f ca="1">F5+G5</f>
        <v>3.6490529999999999</v>
      </c>
      <c r="F5" s="1">
        <f ca="1">SUMIFS(OFFSET(线路!$N$2,0,0,10000,1),OFFSET(线路!$B$2,0,0,10000,1),"35kV",OFFSET(线路!$G$2,0,0,10000,1),"0",OFFSET(线路!$E$2,0,0,10000,1),"市辖")</f>
        <v>3.6490529999999999</v>
      </c>
      <c r="G5" s="1">
        <f ca="1">SUMIFS(OFFSET(线路!$N$2,0,0,10000,1),OFFSET(线路!$B$2,0,0,10000,1),"35kV",OFFSET(线路!$G$2,0,0,10000,1),"1",OFFSET(线路!$E$2,0,0,10000,1),"市辖")</f>
        <v>0</v>
      </c>
      <c r="H5" s="4">
        <f t="shared" ref="H5:H13" ca="1" si="0">G5/E5*100</f>
        <v>0</v>
      </c>
    </row>
    <row r="6" spans="1:8" ht="25.5" x14ac:dyDescent="0.15">
      <c r="A6" s="1">
        <v>2</v>
      </c>
      <c r="B6" s="9" t="s">
        <v>11</v>
      </c>
      <c r="C6" s="10">
        <v>35</v>
      </c>
      <c r="D6" s="1">
        <f ca="1">COUNTIFS(OFFSET(线路!$B$2,0,0,10000,1),"35kV",OFFSET(线路!$E$2,0,0,10000,1),"县级")</f>
        <v>0</v>
      </c>
      <c r="E6" s="3">
        <f ca="1">F6+G6</f>
        <v>0</v>
      </c>
      <c r="F6" s="1">
        <f ca="1">SUMIFS(OFFSET(线路!$N$2,0,0,10000,1),OFFSET(线路!$B$2,0,0,10000,1),"35kV",OFFSET(线路!$G$2,0,0,10000,1),"0",OFFSET(线路!$E$2,0,0,10000,1),"县级")</f>
        <v>0</v>
      </c>
      <c r="G6" s="1">
        <f ca="1">SUMIFS(OFFSET(线路!$N$2,0,0,10000,1),OFFSET(线路!$B$2,0,0,10000,1),"35kV",OFFSET(线路!$G$2,0,0,10000,1),"1",OFFSET(线路!$E$2,0,0,10000,1),"县级")</f>
        <v>0</v>
      </c>
      <c r="H6" s="4" t="e">
        <f t="shared" ca="1" si="0"/>
        <v>#DIV/0!</v>
      </c>
    </row>
    <row r="7" spans="1:8" x14ac:dyDescent="0.15">
      <c r="A7" s="1">
        <v>3</v>
      </c>
      <c r="B7" s="9" t="s">
        <v>12</v>
      </c>
      <c r="C7" s="10">
        <v>35</v>
      </c>
      <c r="D7" s="3">
        <f ca="1">D5+D6</f>
        <v>2</v>
      </c>
      <c r="E7" s="3">
        <f ca="1">E5+E6</f>
        <v>3.6490529999999999</v>
      </c>
      <c r="F7" s="3">
        <f ca="1">F5+F6</f>
        <v>3.6490529999999999</v>
      </c>
      <c r="G7" s="3">
        <f ca="1">G5+G6</f>
        <v>0</v>
      </c>
      <c r="H7" s="4">
        <f t="shared" ca="1" si="0"/>
        <v>0</v>
      </c>
    </row>
    <row r="8" spans="1:8" x14ac:dyDescent="0.15">
      <c r="A8" s="1">
        <v>3.1</v>
      </c>
      <c r="B8" s="5" t="s">
        <v>13</v>
      </c>
      <c r="C8" s="10">
        <v>35</v>
      </c>
      <c r="D8" s="1" t="s">
        <v>14</v>
      </c>
      <c r="E8" s="3">
        <f t="shared" ref="E8:E13" ca="1" si="1">E6+E7</f>
        <v>3.6490529999999999</v>
      </c>
      <c r="F8" s="1">
        <f ca="1">SUMIFS(OFFSET(线路!$N$2,0,0,10000,1),OFFSET(线路!$B$2,0,0,10000,1),"35kV",OFFSET(线路!$G$2,0,0,10000,1),"0",OFFSET(线路!$F$2,0,0,10000,1),"0")</f>
        <v>3.6490529999999999</v>
      </c>
      <c r="G8" s="1">
        <f ca="1">SUMIFS(OFFSET(线路!$N$2,0,0,10000,1),OFFSET(线路!$B$2,0,0,10000,1),"35kV",OFFSET(线路!$G$2,0,0,10000,1),"1",OFFSET(线路!$F$2,0,0,10000,1),"0")</f>
        <v>0</v>
      </c>
      <c r="H8" s="4">
        <f t="shared" ca="1" si="0"/>
        <v>0</v>
      </c>
    </row>
    <row r="9" spans="1:8" x14ac:dyDescent="0.15">
      <c r="A9" s="1">
        <v>3.2</v>
      </c>
      <c r="B9" s="6" t="s">
        <v>15</v>
      </c>
      <c r="C9" s="10">
        <v>35</v>
      </c>
      <c r="D9" s="1" t="s">
        <v>14</v>
      </c>
      <c r="E9" s="3">
        <f t="shared" ca="1" si="1"/>
        <v>7.2981059999999998</v>
      </c>
      <c r="F9" s="1">
        <f ca="1">SUMIFS(OFFSET(线路!$N$2,0,0,10000,1),OFFSET(线路!$B$2,0,0,10000,1),"35kV",OFFSET(线路!$G$2,0,0,10000,1),"0",OFFSET(线路!$F$2,0,0,10000,1),"1")</f>
        <v>0</v>
      </c>
      <c r="G9" s="1">
        <f ca="1">SUMIFS(OFFSET(线路!$N$2,0,0,10000,1),OFFSET(线路!$B$2,0,0,10000,1),"35kV",OFFSET(线路!$G$2,0,0,10000,1),"1",OFFSET(线路!$F$2,0,0,10000,1),"1")</f>
        <v>0</v>
      </c>
      <c r="H9" s="4">
        <f t="shared" ca="1" si="0"/>
        <v>0</v>
      </c>
    </row>
    <row r="10" spans="1:8" x14ac:dyDescent="0.15">
      <c r="A10" s="1">
        <v>3.3</v>
      </c>
      <c r="B10" s="6" t="s">
        <v>16</v>
      </c>
      <c r="C10" s="10">
        <v>35</v>
      </c>
      <c r="D10" s="1" t="s">
        <v>14</v>
      </c>
      <c r="E10" s="3">
        <f t="shared" ca="1" si="1"/>
        <v>10.947158999999999</v>
      </c>
      <c r="F10" s="1">
        <f ca="1">SUMIFS(OFFSET(线路!$N$2,0,0,10000,1),OFFSET(线路!$B$2,0,0,10000,1),"35kV",OFFSET(线路!$G$2,0,0,10000,1),"0",OFFSET(线路!$F$2,0,0,10000,1),"2")</f>
        <v>0</v>
      </c>
      <c r="G10" s="1">
        <f ca="1">SUMIFS(OFFSET(线路!$N$2,0,0,10000,1),OFFSET(线路!$B$2,0,0,10000,1),"35kV",OFFSET(线路!$G$2,0,0,10000,1),"1",OFFSET(线路!$F$2,0,0,10000,1),"2")</f>
        <v>0</v>
      </c>
      <c r="H10" s="4">
        <f t="shared" ca="1" si="0"/>
        <v>0</v>
      </c>
    </row>
    <row r="11" spans="1:8" x14ac:dyDescent="0.15">
      <c r="A11" s="1">
        <v>3.4</v>
      </c>
      <c r="B11" s="6" t="s">
        <v>17</v>
      </c>
      <c r="C11" s="10">
        <v>35</v>
      </c>
      <c r="D11" s="1" t="s">
        <v>14</v>
      </c>
      <c r="E11" s="3">
        <f t="shared" ca="1" si="1"/>
        <v>18.245265</v>
      </c>
      <c r="F11" s="1">
        <f ca="1">SUMIFS(OFFSET(线路!$N$2,0,0,10000,1),OFFSET(线路!$B$2,0,0,10000,1),"35kV",OFFSET(线路!$G$2,0,0,10000,1),"0",OFFSET(线路!$F$2,0,0,10000,1),"3")</f>
        <v>0</v>
      </c>
      <c r="G11" s="1">
        <f ca="1">SUMIFS(OFFSET(线路!$N$2,0,0,10000,1),OFFSET(线路!$B$2,0,0,10000,1),"35kV",OFFSET(线路!$G$2,0,0,10000,1),"1",OFFSET(线路!$F$2,0,0,10000,1),"3")</f>
        <v>0</v>
      </c>
      <c r="H11" s="4">
        <f t="shared" ca="1" si="0"/>
        <v>0</v>
      </c>
    </row>
    <row r="12" spans="1:8" x14ac:dyDescent="0.15">
      <c r="A12" s="1">
        <v>3.5</v>
      </c>
      <c r="B12" s="6" t="s">
        <v>18</v>
      </c>
      <c r="C12" s="10">
        <v>35</v>
      </c>
      <c r="D12" s="1" t="s">
        <v>14</v>
      </c>
      <c r="E12" s="3">
        <f t="shared" ca="1" si="1"/>
        <v>29.192423999999999</v>
      </c>
      <c r="F12" s="1">
        <f ca="1">SUMIFS(OFFSET(线路!$N$2,0,0,10000,1),OFFSET(线路!$B$2,0,0,10000,1),"35kV",OFFSET(线路!$G$2,0,0,10000,1),"0",OFFSET(线路!$F$2,0,0,10000,1),"4")</f>
        <v>0</v>
      </c>
      <c r="G12" s="1">
        <f ca="1">SUMIFS(OFFSET(线路!$N$2,0,0,10000,1),OFFSET(线路!$B$2,0,0,10000,1),"35kV",OFFSET(线路!$G$2,0,0,10000,1),"1",OFFSET(线路!$F$2,0,0,10000,1),"4")</f>
        <v>0</v>
      </c>
      <c r="H12" s="4">
        <f t="shared" ca="1" si="0"/>
        <v>0</v>
      </c>
    </row>
    <row r="13" spans="1:8" x14ac:dyDescent="0.15">
      <c r="A13" s="1">
        <v>3.6</v>
      </c>
      <c r="B13" s="6" t="s">
        <v>19</v>
      </c>
      <c r="C13" s="10">
        <v>35</v>
      </c>
      <c r="D13" s="1" t="s">
        <v>14</v>
      </c>
      <c r="E13" s="3">
        <f t="shared" ca="1" si="1"/>
        <v>47.437688999999999</v>
      </c>
      <c r="F13" s="1">
        <f ca="1">SUMIFS(OFFSET(线路!$N$2,0,0,10000,1),OFFSET(线路!$B$2,0,0,10000,1),"35kV",OFFSET(线路!$G$2,0,0,10000,1),"0",OFFSET(线路!$F$2,0,0,10000,1),"5")</f>
        <v>0</v>
      </c>
      <c r="G13" s="1">
        <f ca="1">SUMIFS(OFFSET(线路!$N$2,0,0,10000,1),OFFSET(线路!$B$2,0,0,10000,1),"35kV",OFFSET(线路!$G$2,0,0,10000,1),"1",OFFSET(线路!$F$2,0,0,10000,1),"5")</f>
        <v>0</v>
      </c>
      <c r="H13" s="4">
        <f t="shared" ca="1" si="0"/>
        <v>0</v>
      </c>
    </row>
    <row r="14" spans="1:8" x14ac:dyDescent="0.15">
      <c r="A14" s="19" t="s">
        <v>20</v>
      </c>
      <c r="B14" s="20"/>
      <c r="C14" s="20"/>
      <c r="D14" s="20"/>
      <c r="E14" s="20"/>
      <c r="F14" s="20"/>
      <c r="G14" s="20"/>
      <c r="H14" s="21"/>
    </row>
  </sheetData>
  <mergeCells count="10">
    <mergeCell ref="A14:H14"/>
    <mergeCell ref="A2:H2"/>
    <mergeCell ref="A3:A4"/>
    <mergeCell ref="B3:B4"/>
    <mergeCell ref="C3:C4"/>
    <mergeCell ref="D3:D4"/>
    <mergeCell ref="E3:E4"/>
    <mergeCell ref="F3:F4"/>
    <mergeCell ref="G3:G4"/>
    <mergeCell ref="H3:H4"/>
  </mergeCells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>
      <selection activeCell="E5" sqref="E5"/>
    </sheetView>
  </sheetViews>
  <sheetFormatPr defaultRowHeight="13.5" x14ac:dyDescent="0.15"/>
  <sheetData>
    <row r="1" spans="1:11" x14ac:dyDescent="0.15">
      <c r="A1" s="28" t="s">
        <v>61</v>
      </c>
      <c r="B1" s="28"/>
      <c r="C1" s="28"/>
      <c r="D1" s="28"/>
      <c r="E1" s="28"/>
      <c r="F1" s="28"/>
      <c r="G1" s="28"/>
      <c r="H1" s="28"/>
      <c r="I1" s="28"/>
      <c r="J1" s="28"/>
      <c r="K1" s="28"/>
    </row>
    <row r="2" spans="1:11" x14ac:dyDescent="0.15">
      <c r="A2" s="23" t="s">
        <v>1</v>
      </c>
      <c r="B2" s="23" t="s">
        <v>2</v>
      </c>
      <c r="C2" s="24" t="s">
        <v>62</v>
      </c>
      <c r="D2" s="23" t="s">
        <v>41</v>
      </c>
      <c r="E2" s="23" t="s">
        <v>42</v>
      </c>
      <c r="F2" s="23"/>
      <c r="G2" s="23"/>
      <c r="H2" s="23" t="s">
        <v>43</v>
      </c>
      <c r="I2" s="23"/>
      <c r="J2" s="23" t="s">
        <v>44</v>
      </c>
      <c r="K2" s="23"/>
    </row>
    <row r="3" spans="1:11" x14ac:dyDescent="0.15">
      <c r="A3" s="23"/>
      <c r="B3" s="23"/>
      <c r="C3" s="25"/>
      <c r="D3" s="23"/>
      <c r="E3" s="9" t="s">
        <v>46</v>
      </c>
      <c r="F3" s="9" t="s">
        <v>47</v>
      </c>
      <c r="G3" s="9" t="s">
        <v>48</v>
      </c>
      <c r="H3" s="9" t="s">
        <v>49</v>
      </c>
      <c r="I3" s="9" t="s">
        <v>50</v>
      </c>
      <c r="J3" s="9" t="s">
        <v>51</v>
      </c>
      <c r="K3" s="9" t="s">
        <v>52</v>
      </c>
    </row>
    <row r="4" spans="1:11" ht="25.5" x14ac:dyDescent="0.15">
      <c r="A4" s="1">
        <v>1</v>
      </c>
      <c r="B4" s="8" t="s">
        <v>9</v>
      </c>
      <c r="C4" s="1">
        <v>35</v>
      </c>
      <c r="D4" s="3">
        <f ca="1">'表3-10'!D5</f>
        <v>2</v>
      </c>
      <c r="E4" s="1">
        <f ca="1">COUNTIFS(OFFSET(线路!$D$2,0,0,10000,1),"1",OFFSET(线路!$B$2,0,0,10000,1),"35kV",OFFSET(线路!$E$2,0,0,10000,1),"市辖")</f>
        <v>0</v>
      </c>
      <c r="F4" s="1">
        <f ca="1">COUNTIFS(OFFSET(线路!$D$2,0,0,10000,1),"2",OFFSET(线路!$B$2,0,0,10000,1),"35kV",OFFSET(线路!$E$2,0,0,10000,1),"市辖")</f>
        <v>2</v>
      </c>
      <c r="G4" s="1">
        <f ca="1">COUNTIFS(OFFSET(线路!$D$2,0,0,10000,1),"3",OFFSET(线路!$B$2,0,0,10000,1),"35kV",OFFSET(线路!$E$2,0,0,10000,1),"市辖")</f>
        <v>0</v>
      </c>
      <c r="H4" s="1">
        <f ca="1">COUNTIFS(OFFSET(线路!$D$2,0,0,10000,1),"4",OFFSET(线路!$B$2,0,0,10000,1),"35kV",OFFSET(线路!$E$2,0,0,10000,1),"市辖")</f>
        <v>0</v>
      </c>
      <c r="I4" s="1">
        <f ca="1">COUNTIFS(OFFSET(线路!$D$2,0,0,10000,1),"5",OFFSET(线路!$B$2,0,0,10000,1),"35kV",OFFSET(线路!$E$2,0,0,10000,1),"市辖")</f>
        <v>0</v>
      </c>
      <c r="J4" s="1">
        <f ca="1">COUNTIFS(OFFSET(线路!$D$2,0,0,10000,1),"6",OFFSET(线路!$B$2,0,0,10000,1),"35kV",OFFSET(线路!$E$2,0,0,10000,1),"市辖")</f>
        <v>0</v>
      </c>
      <c r="K4" s="1">
        <f ca="1">COUNTIFS(OFFSET(线路!$D$2,0,0,10000,1),"7",OFFSET(线路!$B$2,0,0,10000,1),"35kV",OFFSET(线路!$E$2,0,0,10000,1),"市辖")</f>
        <v>0</v>
      </c>
    </row>
    <row r="5" spans="1:11" ht="25.5" x14ac:dyDescent="0.15">
      <c r="A5" s="1">
        <v>2</v>
      </c>
      <c r="B5" s="8" t="s">
        <v>11</v>
      </c>
      <c r="C5" s="1">
        <v>35</v>
      </c>
      <c r="D5" s="3">
        <f ca="1">'表3-10'!D6</f>
        <v>0</v>
      </c>
      <c r="E5" s="1">
        <f ca="1">COUNTIFS(OFFSET(线路!$D$2,0,0,10000,1),"1",OFFSET(线路!$B$2,0,0,10000,1),"35kV",OFFSET(线路!$E$2,0,0,10000,1),"县级")</f>
        <v>0</v>
      </c>
      <c r="F5" s="1">
        <f ca="1">COUNTIFS(OFFSET(线路!$D$2,0,0,10000,1),"2",OFFSET(线路!$B$2,0,0,10000,1),"35kV",OFFSET(线路!$E$2,0,0,10000,1),"县级")</f>
        <v>0</v>
      </c>
      <c r="G5" s="1">
        <f ca="1">COUNTIFS(OFFSET(线路!$D$2,0,0,10000,1),"3",OFFSET(线路!$B$2,0,0,10000,1),"35kV",OFFSET(线路!$E$2,0,0,10000,1),"县级")</f>
        <v>0</v>
      </c>
      <c r="H5" s="1">
        <f ca="1">COUNTIFS(OFFSET(线路!$D$2,0,0,10000,1),"4",OFFSET(线路!$B$2,0,0,10000,1),"35kV",OFFSET(线路!$E$2,0,0,10000,1),"县级")</f>
        <v>0</v>
      </c>
      <c r="I5" s="1">
        <f ca="1">COUNTIFS(OFFSET(线路!$D$2,0,0,10000,1),"5",OFFSET(线路!$B$2,0,0,10000,1),"35kV",OFFSET(线路!$E$2,0,0,10000,1),"县级")</f>
        <v>0</v>
      </c>
      <c r="J5" s="1">
        <f ca="1">COUNTIFS(OFFSET(线路!$D$2,0,0,10000,1),"6",OFFSET(线路!$B$2,0,0,10000,1),"35kV",OFFSET(线路!$E$2,0,0,10000,1),"县级")</f>
        <v>0</v>
      </c>
      <c r="K5" s="1">
        <f ca="1">COUNTIFS(OFFSET(线路!$D$2,0,0,10000,1),"7",OFFSET(线路!$B$2,0,0,10000,1),"35kV",OFFSET(线路!$E$2,0,0,10000,1),"县级")</f>
        <v>0</v>
      </c>
    </row>
    <row r="6" spans="1:11" x14ac:dyDescent="0.15">
      <c r="A6" s="1">
        <v>3</v>
      </c>
      <c r="B6" s="9" t="s">
        <v>12</v>
      </c>
      <c r="C6" s="1">
        <v>35</v>
      </c>
      <c r="D6" s="3">
        <f ca="1">D4+D5</f>
        <v>2</v>
      </c>
      <c r="E6" s="3">
        <f t="shared" ref="E6:K6" ca="1" si="0">E4+E5</f>
        <v>0</v>
      </c>
      <c r="F6" s="3">
        <f t="shared" ca="1" si="0"/>
        <v>2</v>
      </c>
      <c r="G6" s="3">
        <f t="shared" ca="1" si="0"/>
        <v>0</v>
      </c>
      <c r="H6" s="3">
        <f t="shared" ca="1" si="0"/>
        <v>0</v>
      </c>
      <c r="I6" s="3">
        <f t="shared" ca="1" si="0"/>
        <v>0</v>
      </c>
      <c r="J6" s="3">
        <f t="shared" ca="1" si="0"/>
        <v>0</v>
      </c>
      <c r="K6" s="3">
        <f t="shared" ca="1" si="0"/>
        <v>0</v>
      </c>
    </row>
    <row r="7" spans="1:11" x14ac:dyDescent="0.15">
      <c r="A7" s="1">
        <v>3.1</v>
      </c>
      <c r="B7" s="5" t="s">
        <v>13</v>
      </c>
      <c r="C7" s="1">
        <v>35</v>
      </c>
      <c r="D7" s="1" t="s">
        <v>63</v>
      </c>
      <c r="E7" s="1">
        <f ca="1">COUNTIFS(OFFSET(线路!$D$2,0,0,10000,1),"1",OFFSET(线路!$B$2,0,0,10000,1),"35kV",OFFSET(线路!$F$2,0,0,10000,1),"0")</f>
        <v>0</v>
      </c>
      <c r="F7" s="1">
        <f ca="1">COUNTIFS(OFFSET(线路!$D$2,0,0,10000,1),"2",OFFSET(线路!$B$2,0,0,10000,1),"35kV",OFFSET(线路!$F$2,0,0,10000,1),"0")</f>
        <v>2</v>
      </c>
      <c r="G7" s="1">
        <f ca="1">COUNTIFS(OFFSET(线路!$D$2,0,0,10000,1),"3",OFFSET(线路!$B$2,0,0,10000,1),"35kV",OFFSET(线路!$F$2,0,0,10000,1),"0")</f>
        <v>0</v>
      </c>
      <c r="H7" s="1">
        <f ca="1">COUNTIFS(OFFSET(线路!$D$2,0,0,10000,1),"4",OFFSET(线路!$B$2,0,0,10000,1),"35kV",OFFSET(线路!$F$2,0,0,10000,1),"0")</f>
        <v>0</v>
      </c>
      <c r="I7" s="1">
        <f ca="1">COUNTIFS(OFFSET(线路!$D$2,0,0,10000,1),"5",OFFSET(线路!$B$2,0,0,10000,1),"35kV",OFFSET(线路!$F$2,0,0,10000,1),"0")</f>
        <v>0</v>
      </c>
      <c r="J7" s="1">
        <f ca="1">COUNTIFS(OFFSET(线路!$D$2,0,0,10000,1),"6",OFFSET(线路!$B$2,0,0,10000,1),"35kV",OFFSET(线路!$F$2,0,0,10000,1),"0")</f>
        <v>0</v>
      </c>
      <c r="K7" s="1">
        <f ca="1">COUNTIFS(OFFSET(线路!$D$2,0,0,10000,1),"7",OFFSET(线路!$B$2,0,0,10000,1),"35kV",OFFSET(线路!$F$2,0,0,10000,1),"0")</f>
        <v>0</v>
      </c>
    </row>
    <row r="8" spans="1:11" x14ac:dyDescent="0.15">
      <c r="A8" s="1">
        <v>3.2</v>
      </c>
      <c r="B8" s="6" t="s">
        <v>15</v>
      </c>
      <c r="C8" s="1">
        <v>35</v>
      </c>
      <c r="D8" s="1" t="s">
        <v>63</v>
      </c>
      <c r="E8" s="1">
        <f ca="1">COUNTIFS(OFFSET(线路!$D$2,0,0,10000,1),"1",OFFSET(线路!$B$2,0,0,10000,1),"35kV",OFFSET(线路!$F$2,0,0,10000,1),"1")</f>
        <v>0</v>
      </c>
      <c r="F8" s="1">
        <f ca="1">COUNTIFS(OFFSET(线路!$D$2,0,0,10000,1),"2",OFFSET(线路!$B$2,0,0,10000,1),"35kV",OFFSET(线路!$F$2,0,0,10000,1),"1")</f>
        <v>0</v>
      </c>
      <c r="G8" s="1">
        <f ca="1">COUNTIFS(OFFSET(线路!$D$2,0,0,10000,1),"3",OFFSET(线路!$B$2,0,0,10000,1),"35kV",OFFSET(线路!$F$2,0,0,10000,1),"1")</f>
        <v>0</v>
      </c>
      <c r="H8" s="1">
        <f ca="1">COUNTIFS(OFFSET(线路!$D$2,0,0,10000,1),"4",OFFSET(线路!$B$2,0,0,10000,1),"35kV",OFFSET(线路!$F$2,0,0,10000,1),"1")</f>
        <v>0</v>
      </c>
      <c r="I8" s="1">
        <f ca="1">COUNTIFS(OFFSET(线路!$D$2,0,0,10000,1),"5",OFFSET(线路!$B$2,0,0,10000,1),"35kV",OFFSET(线路!$F$2,0,0,10000,1),"1")</f>
        <v>0</v>
      </c>
      <c r="J8" s="1">
        <f ca="1">COUNTIFS(OFFSET(线路!$D$2,0,0,10000,1),"6",OFFSET(线路!$B$2,0,0,10000,1),"35kV",OFFSET(线路!$F$2,0,0,10000,1),"1")</f>
        <v>0</v>
      </c>
      <c r="K8" s="1">
        <f ca="1">COUNTIFS(OFFSET(线路!$D$2,0,0,10000,1),"7",OFFSET(线路!$B$2,0,0,10000,1),"35kV",OFFSET(线路!$F$2,0,0,10000,1),"1")</f>
        <v>0</v>
      </c>
    </row>
    <row r="9" spans="1:11" x14ac:dyDescent="0.15">
      <c r="A9" s="1">
        <v>3.3</v>
      </c>
      <c r="B9" s="6" t="s">
        <v>16</v>
      </c>
      <c r="C9" s="1">
        <v>35</v>
      </c>
      <c r="D9" s="1" t="s">
        <v>63</v>
      </c>
      <c r="E9" s="1">
        <f ca="1">COUNTIFS(OFFSET(线路!$D$2,0,0,10000,1),"1",OFFSET(线路!$B$2,0,0,10000,1),"35kV",OFFSET(线路!$F$2,0,0,10000,1),"2")</f>
        <v>0</v>
      </c>
      <c r="F9" s="1">
        <f ca="1">COUNTIFS(OFFSET(线路!$D$2,0,0,10000,1),"2",OFFSET(线路!$B$2,0,0,10000,1),"35kV",OFFSET(线路!$F$2,0,0,10000,1),"2")</f>
        <v>0</v>
      </c>
      <c r="G9" s="1">
        <f ca="1">COUNTIFS(OFFSET(线路!$D$2,0,0,10000,1),"3",OFFSET(线路!$B$2,0,0,10000,1),"35kV",OFFSET(线路!$F$2,0,0,10000,1),"2")</f>
        <v>0</v>
      </c>
      <c r="H9" s="1">
        <f ca="1">COUNTIFS(OFFSET(线路!$D$2,0,0,10000,1),"4",OFFSET(线路!$B$2,0,0,10000,1),"35kV",OFFSET(线路!$F$2,0,0,10000,1),"2")</f>
        <v>0</v>
      </c>
      <c r="I9" s="1">
        <f ca="1">COUNTIFS(OFFSET(线路!$D$2,0,0,10000,1),"5",OFFSET(线路!$B$2,0,0,10000,1),"35kV",OFFSET(线路!$F$2,0,0,10000,1),"2")</f>
        <v>0</v>
      </c>
      <c r="J9" s="1">
        <f ca="1">COUNTIFS(OFFSET(线路!$D$2,0,0,10000,1),"6",OFFSET(线路!$B$2,0,0,10000,1),"35kV",OFFSET(线路!$F$2,0,0,10000,1),"2")</f>
        <v>0</v>
      </c>
      <c r="K9" s="1">
        <f ca="1">COUNTIFS(OFFSET(线路!$D$2,0,0,10000,1),"7",OFFSET(线路!$B$2,0,0,10000,1),"35kV",OFFSET(线路!$F$2,0,0,10000,1),"2")</f>
        <v>0</v>
      </c>
    </row>
    <row r="10" spans="1:11" x14ac:dyDescent="0.15">
      <c r="A10" s="1">
        <v>3.4</v>
      </c>
      <c r="B10" s="6" t="s">
        <v>17</v>
      </c>
      <c r="C10" s="1">
        <v>35</v>
      </c>
      <c r="D10" s="1" t="s">
        <v>63</v>
      </c>
      <c r="E10" s="1">
        <f ca="1">COUNTIFS(OFFSET(线路!$D$2,0,0,10000,1),"1",OFFSET(线路!$B$2,0,0,10000,1),"35kV",OFFSET(线路!$F$2,0,0,10000,1),"3")</f>
        <v>0</v>
      </c>
      <c r="F10" s="1">
        <f ca="1">COUNTIFS(OFFSET(线路!$D$2,0,0,10000,1),"2",OFFSET(线路!$B$2,0,0,10000,1),"35kV",OFFSET(线路!$F$2,0,0,10000,1),"3")</f>
        <v>0</v>
      </c>
      <c r="G10" s="1">
        <f ca="1">COUNTIFS(OFFSET(线路!$D$2,0,0,10000,1),"3",OFFSET(线路!$B$2,0,0,10000,1),"35kV",OFFSET(线路!$F$2,0,0,10000,1),"3")</f>
        <v>0</v>
      </c>
      <c r="H10" s="1">
        <f ca="1">COUNTIFS(OFFSET(线路!$D$2,0,0,10000,1),"4",OFFSET(线路!$B$2,0,0,10000,1),"35kV",OFFSET(线路!$F$2,0,0,10000,1),"3")</f>
        <v>0</v>
      </c>
      <c r="I10" s="1">
        <f ca="1">COUNTIFS(OFFSET(线路!$D$2,0,0,10000,1),"5",OFFSET(线路!$B$2,0,0,10000,1),"35kV",OFFSET(线路!$F$2,0,0,10000,1),"3")</f>
        <v>0</v>
      </c>
      <c r="J10" s="1">
        <f ca="1">COUNTIFS(OFFSET(线路!$D$2,0,0,10000,1),"6",OFFSET(线路!$B$2,0,0,10000,1),"35kV",OFFSET(线路!$F$2,0,0,10000,1),"3")</f>
        <v>0</v>
      </c>
      <c r="K10" s="1">
        <f ca="1">COUNTIFS(OFFSET(线路!$D$2,0,0,10000,1),"7",OFFSET(线路!$B$2,0,0,10000,1),"350kV",OFFSET(线路!$F$2,0,0,10000,1),"3")</f>
        <v>0</v>
      </c>
    </row>
    <row r="11" spans="1:11" x14ac:dyDescent="0.15">
      <c r="A11" s="1">
        <v>3.5</v>
      </c>
      <c r="B11" s="6" t="s">
        <v>18</v>
      </c>
      <c r="C11" s="1">
        <v>35</v>
      </c>
      <c r="D11" s="1" t="s">
        <v>63</v>
      </c>
      <c r="E11" s="1">
        <f ca="1">COUNTIFS(OFFSET(线路!$D$2,0,0,10000,1),"1",OFFSET(线路!$B$2,0,0,10000,1),"35kV",OFFSET(线路!$F$2,0,0,10000,1),"4")</f>
        <v>0</v>
      </c>
      <c r="F11" s="1">
        <f ca="1">COUNTIFS(OFFSET(线路!$D$2,0,0,10000,1),"2",OFFSET(线路!$B$2,0,0,10000,1),"35kV",OFFSET(线路!$F$2,0,0,10000,1),"4")</f>
        <v>0</v>
      </c>
      <c r="G11" s="1">
        <f ca="1">COUNTIFS(OFFSET(线路!$D$2,0,0,10000,1),"3",OFFSET(线路!$B$2,0,0,10000,1),"35kV",OFFSET(线路!$F$2,0,0,10000,1),"4")</f>
        <v>0</v>
      </c>
      <c r="H11" s="1">
        <f ca="1">COUNTIFS(OFFSET(线路!$D$2,0,0,10000,1),"4",OFFSET(线路!$B$2,0,0,10000,1),"35kV",OFFSET(线路!$F$2,0,0,10000,1),"4")</f>
        <v>0</v>
      </c>
      <c r="I11" s="1">
        <f ca="1">COUNTIFS(OFFSET(线路!$D$2,0,0,10000,1),"5",OFFSET(线路!$B$2,0,0,10000,1),"35kV",OFFSET(线路!$F$2,0,0,10000,1),"4")</f>
        <v>0</v>
      </c>
      <c r="J11" s="1">
        <f ca="1">COUNTIFS(OFFSET(线路!$D$2,0,0,10000,1),"6",OFFSET(线路!$B$2,0,0,10000,1),"35kV",OFFSET(线路!$F$2,0,0,10000,1),"4")</f>
        <v>0</v>
      </c>
      <c r="K11" s="1">
        <f ca="1">COUNTIFS(OFFSET(线路!$D$2,0,0,10000,1),"7",OFFSET(线路!$B$2,0,0,10000,1),"35kV",OFFSET(线路!$F$2,0,0,10000,1),"4")</f>
        <v>0</v>
      </c>
    </row>
    <row r="12" spans="1:11" x14ac:dyDescent="0.15">
      <c r="A12" s="1">
        <v>3.6</v>
      </c>
      <c r="B12" s="6" t="s">
        <v>19</v>
      </c>
      <c r="C12" s="1">
        <v>35</v>
      </c>
      <c r="D12" s="1" t="s">
        <v>63</v>
      </c>
      <c r="E12" s="1">
        <f ca="1">COUNTIFS(OFFSET(线路!$D$2,0,0,10000,1),"1",OFFSET(线路!$B$2,0,0,10000,1),"35kV",OFFSET(线路!$F$2,0,0,10000,1),"5")</f>
        <v>0</v>
      </c>
      <c r="F12" s="1">
        <f ca="1">COUNTIFS(OFFSET(线路!$D$2,0,0,10000,1),"2",OFFSET(线路!$B$2,0,0,10000,1),"35kV",OFFSET(线路!$F$2,0,0,10000,1),"5")</f>
        <v>0</v>
      </c>
      <c r="G12" s="1">
        <f ca="1">COUNTIFS(OFFSET(线路!$D$2,0,0,10000,1),"3",OFFSET(线路!$B$2,0,0,10000,1),"35kV",OFFSET(线路!$F$2,0,0,10000,1),"5")</f>
        <v>0</v>
      </c>
      <c r="H12" s="1">
        <f ca="1">COUNTIFS(OFFSET(线路!$D$2,0,0,10000,1),"4",OFFSET(线路!$B$2,0,0,10000,1),"35kV",OFFSET(线路!$F$2,0,0,10000,1),"5")</f>
        <v>0</v>
      </c>
      <c r="I12" s="1">
        <f ca="1">COUNTIFS(OFFSET(线路!$D$2,0,0,10000,1),"5",OFFSET(线路!$B$2,0,0,10000,1),"35kV",OFFSET(线路!$F$2,0,0,10000,1),"5")</f>
        <v>0</v>
      </c>
      <c r="J12" s="1">
        <f ca="1">COUNTIFS(OFFSET(线路!$D$2,0,0,10000,1),"6",OFFSET(线路!$B$2,0,0,10000,1),"35kV",OFFSET(线路!$F$2,0,0,10000,1),"5")</f>
        <v>0</v>
      </c>
      <c r="K12" s="1">
        <f ca="1">COUNTIFS(OFFSET(线路!$D$2,0,0,10000,1),"7",OFFSET(线路!$B$2,0,0,10000,1),"35kV",OFFSET(线路!$F$2,0,0,10000,1),"5")</f>
        <v>0</v>
      </c>
    </row>
    <row r="13" spans="1:11" x14ac:dyDescent="0.15">
      <c r="A13" s="29" t="s">
        <v>64</v>
      </c>
      <c r="B13" s="30"/>
      <c r="C13" s="30"/>
      <c r="D13" s="30"/>
      <c r="E13" s="30"/>
      <c r="F13" s="30"/>
      <c r="G13" s="30"/>
      <c r="H13" s="30"/>
      <c r="I13" s="30"/>
      <c r="J13" s="30"/>
      <c r="K13" s="30"/>
    </row>
  </sheetData>
  <mergeCells count="9">
    <mergeCell ref="A13:K13"/>
    <mergeCell ref="A1:K1"/>
    <mergeCell ref="A2:A3"/>
    <mergeCell ref="B2:B3"/>
    <mergeCell ref="C2:C3"/>
    <mergeCell ref="D2:D3"/>
    <mergeCell ref="E2:G2"/>
    <mergeCell ref="H2:I2"/>
    <mergeCell ref="J2:K2"/>
  </mergeCells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"/>
  <sheetViews>
    <sheetView workbookViewId="0">
      <selection activeCell="M4" sqref="M4"/>
    </sheetView>
  </sheetViews>
  <sheetFormatPr defaultRowHeight="13.5" x14ac:dyDescent="0.15"/>
  <cols>
    <col min="16" max="16" width="10.875" bestFit="1" customWidth="1"/>
  </cols>
  <sheetData>
    <row r="1" spans="1:17" x14ac:dyDescent="0.15">
      <c r="A1" s="28" t="s">
        <v>65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</row>
    <row r="2" spans="1:17" x14ac:dyDescent="0.15">
      <c r="A2" s="23" t="s">
        <v>1</v>
      </c>
      <c r="B2" s="23" t="s">
        <v>2</v>
      </c>
      <c r="C2" s="23" t="s">
        <v>66</v>
      </c>
      <c r="D2" s="23" t="s">
        <v>67</v>
      </c>
      <c r="E2" s="24"/>
      <c r="F2" s="24"/>
      <c r="G2" s="23"/>
      <c r="H2" s="23"/>
      <c r="I2" s="23"/>
      <c r="J2" s="23" t="s">
        <v>68</v>
      </c>
      <c r="K2" s="23"/>
      <c r="L2" s="23"/>
      <c r="M2" s="23"/>
      <c r="N2" s="23"/>
      <c r="O2" s="23"/>
      <c r="P2" s="23"/>
      <c r="Q2" s="23"/>
    </row>
    <row r="3" spans="1:17" ht="39" x14ac:dyDescent="0.15">
      <c r="A3" s="23"/>
      <c r="B3" s="23"/>
      <c r="C3" s="23"/>
      <c r="D3" s="12" t="s">
        <v>69</v>
      </c>
      <c r="E3" s="11" t="s">
        <v>70</v>
      </c>
      <c r="F3" s="11" t="s">
        <v>71</v>
      </c>
      <c r="G3" s="13" t="s">
        <v>72</v>
      </c>
      <c r="H3" s="11" t="s">
        <v>73</v>
      </c>
      <c r="I3" s="11" t="s">
        <v>74</v>
      </c>
      <c r="J3" s="11" t="s">
        <v>75</v>
      </c>
      <c r="K3" s="11" t="s">
        <v>76</v>
      </c>
      <c r="L3" s="11" t="s">
        <v>77</v>
      </c>
      <c r="M3" s="11" t="s">
        <v>78</v>
      </c>
      <c r="N3" s="11" t="s">
        <v>79</v>
      </c>
      <c r="O3" s="11" t="s">
        <v>80</v>
      </c>
      <c r="P3" s="11" t="s">
        <v>81</v>
      </c>
      <c r="Q3" s="11" t="s">
        <v>82</v>
      </c>
    </row>
    <row r="4" spans="1:17" ht="25.5" x14ac:dyDescent="0.15">
      <c r="A4" s="1">
        <v>1</v>
      </c>
      <c r="B4" s="11" t="s">
        <v>9</v>
      </c>
      <c r="C4" s="1">
        <v>10</v>
      </c>
      <c r="D4" s="1">
        <f ca="1">COUNTIFS(OFFSET(线路!$G$2,0,0,10000,1),"0",OFFSET(线路!$B$2,0,0,10000,1),"10kV",OFFSET(线路!$E$2,0,0,10000,1),"市辖")</f>
        <v>51</v>
      </c>
      <c r="E4" s="14">
        <f ca="1">'配网开关（断路器+负荷开关）'!K2</f>
        <v>3</v>
      </c>
      <c r="F4" s="14">
        <f ca="1">'配网开关（断路器+负荷开关）'!L2</f>
        <v>2</v>
      </c>
      <c r="G4" s="1">
        <f ca="1">COUNTIFS(OFFSET(线路!$G$2,0,0,10000,1),"0",OFFSET(线路!$B$2,0,0,10000,1),"10kV",OFFSET(线路!$E$2,0,0,10000,1),"市辖",OFFSET(线路!$D$2,0,0,10000,1),"9")/$D$4*100</f>
        <v>9.8039215686274517</v>
      </c>
      <c r="H4" s="1">
        <f ca="1">COUNTIFS(OFFSET(线路!$G$2,0,0,10000,1),"0",OFFSET(线路!$B$2,0,0,10000,1),"10kV",OFFSET(线路!$E$2,0,0,10000,1),"市辖",OFFSET(线路!$D$2,0,0,10000,1),"8")/$D$4*100</f>
        <v>13.725490196078432</v>
      </c>
      <c r="I4" s="1">
        <f ca="1">(COUNTIFS(OFFSET(线路!$G$2,0,0,10000,1),"0",OFFSET(线路!$B$2,0,0,10000,1),"10kV",OFFSET(线路!$E$2,0,0,10000,1),"市辖",OFFSET(线路!$D$2,0,0,10000,1),"6")+COUNTIFS(OFFSET(线路!$G$2,0,0,10000,1),"0",OFFSET(线路!$B$2,0,0,10000,1),"10kV",OFFSET(线路!$E$2,0,0,10000,1),"市辖",OFFSET(线路!$D$2,0,0,10000,1),"7"))/$D$4*100</f>
        <v>29.411764705882355</v>
      </c>
      <c r="J4" s="1">
        <f ca="1">COUNTIFS(OFFSET(线路!$G$2,0,0,10000,1),"1",OFFSET(线路!$B$2,0,0,10000,1),"10kV",OFFSET(线路!$E$2,0,0,10000,1),"市辖")</f>
        <v>0</v>
      </c>
      <c r="K4" s="15">
        <f ca="1">环网柜!K2</f>
        <v>0</v>
      </c>
      <c r="L4" s="15">
        <f ca="1">环网柜!L2</f>
        <v>0</v>
      </c>
      <c r="M4" s="1" t="e">
        <f ca="1">COUNTIFS(OFFSET(线路!$G$2,0,0,10000,1),"1",OFFSET(线路!$B$2,0,0,10000,1),"10kV",OFFSET(线路!$E$2,0,0,10000,1),"市辖",OFFSET(线路!$D$2,0,0,10000,1),"4")/$J$4*100</f>
        <v>#DIV/0!</v>
      </c>
      <c r="N4" s="1" t="e">
        <f ca="1">COUNTIFS(OFFSET(线路!$G$2,0,0,10000,1),"1",OFFSET(线路!$B$2,0,0,10000,1),"10kV",OFFSET(线路!$E$2,0,0,10000,1),"市辖",OFFSET(线路!$D$2,0,0,10000,1),"5")/$J$4*100</f>
        <v>#DIV/0!</v>
      </c>
      <c r="O4" s="1" t="e">
        <f ca="1">COUNTIFS(OFFSET(线路!$G$2,0,0,10000,1),"1",OFFSET(线路!$B$2,0,0,10000,1),"10kV",OFFSET(线路!$E$2,0,0,10000,1),"市辖",OFFSET(线路!$D$2,0,0,10000,1),"6")/$J$4*100</f>
        <v>#DIV/0!</v>
      </c>
      <c r="P4" s="1" t="e">
        <f ca="1">COUNTIFS(OFFSET(线路!$G$2,0,0,10000,1),"1",OFFSET(线路!$B$2,0,0,10000,1),"10kV",OFFSET(线路!$E$2,0,0,10000,1),"市辖",OFFSET(线路!$D$2,0,0,10000,1),"7")/$J$4*100</f>
        <v>#DIV/0!</v>
      </c>
      <c r="Q4" s="1" t="e">
        <f ca="1">COUNTIFS(OFFSET(线路!$G$2,0,0,10000,1),"1",OFFSET(线路!$B$2,0,0,10000,1),"10kV",OFFSET(线路!$E$2,0,0,10000,1),"市辖",OFFSET(线路!$D$2,0,0,10000,1),"10")/$J$4*100</f>
        <v>#DIV/0!</v>
      </c>
    </row>
    <row r="5" spans="1:17" ht="25.5" x14ac:dyDescent="0.15">
      <c r="A5" s="1">
        <v>2</v>
      </c>
      <c r="B5" s="11" t="s">
        <v>11</v>
      </c>
      <c r="C5" s="1">
        <v>10</v>
      </c>
      <c r="D5" s="1">
        <f ca="1">COUNTIFS(OFFSET(线路!$G$2,0,0,10000,1),"0",OFFSET(线路!$B$2,0,0,10000,1),"10kV",OFFSET(线路!$E$2,0,0,10000,1),"县级")</f>
        <v>21</v>
      </c>
      <c r="E5" s="14">
        <f ca="1">'配网开关（断路器+负荷开关）'!K3</f>
        <v>7</v>
      </c>
      <c r="F5" s="14">
        <f ca="1">'配网开关（断路器+负荷开关）'!L3</f>
        <v>8</v>
      </c>
      <c r="G5" s="1">
        <f ca="1">COUNTIFS(OFFSET(线路!$G$2,0,0,10000,1),"0",OFFSET(线路!$B$2,0,0,10000,1),"10kV",OFFSET(线路!$E$2,0,0,10000,1),"县级",OFFSET(线路!$D$2,0,0,10000,1),"9")/$D$5*100</f>
        <v>23.809523809523807</v>
      </c>
      <c r="H5" s="1">
        <f ca="1">COUNTIFS(OFFSET(线路!$G$2,0,0,10000,1),"0",OFFSET(线路!$B$2,0,0,10000,1),"10kV",OFFSET(线路!$E$2,0,0,10000,1),"县级",OFFSET(线路!$D$2,0,0,10000,1),"8")/$D$5*100</f>
        <v>9.5238095238095237</v>
      </c>
      <c r="I5" s="1">
        <f ca="1">(COUNTIFS(OFFSET(线路!$G$2,0,0,10000,1),"0",OFFSET(线路!$B$2,0,0,10000,1),"10kV",OFFSET(线路!$E$2,0,0,10000,1),"县级",OFFSET(线路!$D$2,0,0,10000,1),"6")+COUNTIFS(OFFSET(线路!$G$2,0,0,10000,1),"0",OFFSET(线路!$B$2,0,0,10000,1),"10kV",OFFSET(线路!$E$2,0,0,10000,1),"县级",OFFSET(线路!$D$2,0,0,10000,1),"7"))/$D$4*100</f>
        <v>3.9215686274509802</v>
      </c>
      <c r="J5" s="1">
        <f ca="1">COUNTIFS(OFFSET(线路!$G$2,0,0,10000,1),"1",OFFSET(线路!$B$2,0,0,10000,1),"10kV",OFFSET(线路!$E$2,0,0,10000,1),"县级")</f>
        <v>0</v>
      </c>
      <c r="K5" s="15">
        <f ca="1">环网柜!K3</f>
        <v>0</v>
      </c>
      <c r="L5" s="15">
        <f ca="1">环网柜!L3</f>
        <v>0</v>
      </c>
      <c r="M5" s="1" t="e">
        <f ca="1">COUNTIFS(OFFSET(线路!$G$2,0,0,10000,1),"1",OFFSET(线路!$B$2,0,0,10000,1),"10kV",OFFSET(线路!$E$2,0,0,10000,1),"县级",OFFSET(线路!$D$2,0,0,10000,1),"4")/$J$5*100</f>
        <v>#DIV/0!</v>
      </c>
      <c r="N5" s="1" t="e">
        <f ca="1">COUNTIFS(OFFSET(线路!$G$2,0,0,10000,1),"1",OFFSET(线路!$B$2,0,0,10000,1),"10kV",OFFSET(线路!$E$2,0,0,10000,1),"县级",OFFSET(线路!$D$2,0,0,10000,1),"5")/$J$5*100</f>
        <v>#DIV/0!</v>
      </c>
      <c r="O5" s="1" t="e">
        <f ca="1">COUNTIFS(OFFSET(线路!$G$2,0,0,10000,1),"1",OFFSET(线路!$B$2,0,0,10000,1),"10kV",OFFSET(线路!$E$2,0,0,10000,1),"县级",OFFSET(线路!$D$2,0,0,10000,1),"6")/$J$5*100</f>
        <v>#DIV/0!</v>
      </c>
      <c r="P5" s="1" t="e">
        <f ca="1">COUNTIFS(OFFSET(线路!$G$2,0,0,10000,1),"1",OFFSET(线路!$B$2,0,0,10000,1),"10kV",OFFSET(线路!$E$2,0,0,10000,1),"县级",OFFSET(线路!$D$2,0,0,10000,1),"7")/$J$5*100</f>
        <v>#DIV/0!</v>
      </c>
      <c r="Q5" s="1" t="e">
        <f ca="1">COUNTIFS(OFFSET(线路!$G$2,0,0,10000,1),"1",OFFSET(线路!$B$2,0,0,10000,1),"10kV",OFFSET(线路!$E$2,0,0,10000,1),"县级",OFFSET(线路!$D$2,0,0,10000,1),"10")/$J$5*100</f>
        <v>#DIV/0!</v>
      </c>
    </row>
    <row r="6" spans="1:17" x14ac:dyDescent="0.15">
      <c r="A6" s="1">
        <v>3</v>
      </c>
      <c r="B6" s="11" t="s">
        <v>12</v>
      </c>
      <c r="C6" s="1">
        <v>10</v>
      </c>
      <c r="D6" s="3">
        <f ca="1">D5+D4</f>
        <v>72</v>
      </c>
      <c r="E6" s="3">
        <f ca="1">E5+E4</f>
        <v>10</v>
      </c>
      <c r="F6" s="3">
        <f ca="1">F5+F4</f>
        <v>10</v>
      </c>
      <c r="G6" s="4">
        <f ca="1">(G4*D4+G5*D5)/D6</f>
        <v>13.888888888888889</v>
      </c>
      <c r="H6" s="4">
        <f ca="1">(H4*D4+H5*D5)/D6</f>
        <v>12.5</v>
      </c>
      <c r="I6" s="4">
        <f ca="1">(I4*D4+I5*D5)/D6</f>
        <v>21.977124183006534</v>
      </c>
      <c r="J6" s="3">
        <f ca="1">J5+J4</f>
        <v>0</v>
      </c>
      <c r="K6" s="3">
        <f ca="1">K5+K4</f>
        <v>0</v>
      </c>
      <c r="L6" s="3">
        <f ca="1">L5+L4</f>
        <v>0</v>
      </c>
      <c r="M6" s="4" t="e">
        <f ca="1">(M4*J4+M5*J5)/J6</f>
        <v>#DIV/0!</v>
      </c>
      <c r="N6" s="4" t="e">
        <f ca="1">(N4*J4+N5*J5)/J6</f>
        <v>#DIV/0!</v>
      </c>
      <c r="O6" s="4" t="e">
        <f ca="1">(O4*J4+O5*J5)/J6</f>
        <v>#DIV/0!</v>
      </c>
      <c r="P6" s="4" t="e">
        <f ca="1">(P4*J4+P5*J5)/J6</f>
        <v>#DIV/0!</v>
      </c>
      <c r="Q6" s="4" t="e">
        <f ca="1">(Q4*J4+Q5*J5)/J6</f>
        <v>#DIV/0!</v>
      </c>
    </row>
    <row r="7" spans="1:17" ht="27" x14ac:dyDescent="0.15">
      <c r="A7" s="10">
        <v>3.1</v>
      </c>
      <c r="B7" s="16" t="s">
        <v>83</v>
      </c>
      <c r="C7" s="1">
        <v>10</v>
      </c>
      <c r="D7" s="1">
        <f ca="1">COUNTIFS(OFFSET(线路!$G$2,0,0,10000,1),"0",OFFSET(线路!$B$2,0,0,10000,1),"10kV",OFFSET(线路!$F$2,0,0,10000,1),"0")</f>
        <v>72</v>
      </c>
      <c r="E7" s="1">
        <f ca="1">'配网开关（断路器+负荷开关）'!K4</f>
        <v>0</v>
      </c>
      <c r="F7" s="1">
        <f ca="1">'配网开关（断路器+负荷开关）'!L4</f>
        <v>1</v>
      </c>
      <c r="G7" s="1">
        <f ca="1">COUNTIFS(OFFSET(线路!$G$2,0,0,10000,1),"0",OFFSET(线路!$B$2,0,0,10000,1),"10kV",OFFSET(线路!$F$2,0,0,10000,1),"0",OFFSET(线路!$D$2,0,0,10000,1),"9")/D7*100</f>
        <v>13.888888888888889</v>
      </c>
      <c r="H7" s="1">
        <f ca="1">COUNTIFS(OFFSET(线路!$G$2,0,0,10000,1),"0",OFFSET(线路!$B$2,0,0,10000,1),"10kV",OFFSET(线路!$F$2,0,0,10000,1),"0",OFFSET(线路!$D$2,0,0,10000,1),"8")/D7*100</f>
        <v>12.5</v>
      </c>
      <c r="I7" s="1">
        <f ca="1">COUNTIFS(OFFSET(线路!$G$2,0,0,10000,1),"0",OFFSET(线路!$B$2,0,0,10000,1),"10kV",OFFSET(线路!$F$2,0,0,10000,1),"0",OFFSET(线路!$D$2,0,0,10000,1),"6")+COUNTIFS(OFFSET(线路!$G$2,0,0,10000,1),"0",OFFSET(线路!$B$2,0,0,10000,1),"10kV",OFFSET(线路!$F$2,0,0,10000,1),"0",OFFSET(线路!$D$2,0,0,10000,1),"7")/D7*100</f>
        <v>20.888888888888889</v>
      </c>
      <c r="J7" s="1">
        <f ca="1">COUNTIFS(OFFSET(线路!$G$2,0,0,10000,1),"1",OFFSET(线路!$B$2,0,0,10000,1),"10kV",OFFSET(线路!$F$2,0,0,10000,1),"0")</f>
        <v>0</v>
      </c>
      <c r="K7" s="15">
        <f ca="1">环网柜!K4</f>
        <v>0</v>
      </c>
      <c r="L7" s="15">
        <f ca="1">环网柜!L4</f>
        <v>0</v>
      </c>
      <c r="M7" s="1" t="e">
        <f ca="1">COUNTIFS(OFFSET(线路!$G$2,0,0,10000,1),"1",OFFSET(线路!$B$2,0,0,10000,1),"10kV",OFFSET(线路!$F$2,0,0,10000,1),"0",OFFSET(线路!$D$2,0,0,10000,1),"4")/J7*100</f>
        <v>#DIV/0!</v>
      </c>
      <c r="N7" s="1" t="e">
        <f ca="1">COUNTIFS(OFFSET(线路!$G$2,0,0,10000,1),"1",OFFSET(线路!$B$2,0,0,10000,1),"10kV",OFFSET(线路!$F$2,0,0,10000,1),"0",OFFSET(线路!$D$2,0,0,10000,1),"5")/J7*100</f>
        <v>#DIV/0!</v>
      </c>
      <c r="O7" s="1" t="e">
        <f ca="1">COUNTIFS(OFFSET(线路!$G$2,0,0,10000,1),"1",OFFSET(线路!$B$2,0,0,10000,1),"10kV",OFFSET(线路!$F$2,0,0,10000,1),"0",OFFSET(线路!$D$2,0,0,10000,1),"6")/J7*100</f>
        <v>#DIV/0!</v>
      </c>
      <c r="P7" s="1" t="e">
        <f ca="1">COUNTIFS(OFFSET(线路!$G$2,0,0,10000,1),"1",OFFSET(线路!$B$2,0,0,10000,1),"10kV",OFFSET(线路!$F$2,0,0,10000,1),"0",OFFSET(线路!$D$2,0,0,10000,1),"7")/$J$4*100</f>
        <v>#DIV/0!</v>
      </c>
      <c r="Q7" s="1" t="e">
        <f ca="1">COUNTIFS(OFFSET(线路!$G$2,0,0,10000,1),"1",OFFSET(线路!$B$2,0,0,10000,1),"10kV",OFFSET(线路!$F$2,0,0,10000,1),"0",OFFSET(线路!$D$2,0,0,10000,1),"10")/J7*100</f>
        <v>#DIV/0!</v>
      </c>
    </row>
    <row r="8" spans="1:17" x14ac:dyDescent="0.15">
      <c r="A8" s="10">
        <v>3.2</v>
      </c>
      <c r="B8" s="17" t="s">
        <v>15</v>
      </c>
      <c r="C8" s="1">
        <v>10</v>
      </c>
      <c r="D8" s="1">
        <f ca="1">COUNTIFS(OFFSET(线路!$G$2,0,0,10000,1),"0",OFFSET(线路!$B$2,0,0,10000,1),"10kV",OFFSET(线路!$F$2,0,0,10000,1),"1")</f>
        <v>0</v>
      </c>
      <c r="E8" s="1">
        <f ca="1">'配网开关（断路器+负荷开关）'!K5</f>
        <v>0</v>
      </c>
      <c r="F8" s="1">
        <f ca="1">'配网开关（断路器+负荷开关）'!L5</f>
        <v>0</v>
      </c>
      <c r="G8" s="1" t="e">
        <f ca="1">COUNTIFS(OFFSET(线路!$G$2,0,0,10000,1),"0",OFFSET(线路!$B$2,0,0,10000,1),"10kV",OFFSET(线路!$F$2,0,0,10000,1),"1",OFFSET(线路!$D$2,0,0,10000,1),"9")/D8*100</f>
        <v>#DIV/0!</v>
      </c>
      <c r="H8" s="1" t="e">
        <f ca="1">COUNTIFS(OFFSET(线路!$G$2,0,0,10000,1),"0",OFFSET(线路!$B$2,0,0,10000,1),"10kV",OFFSET(线路!$F$2,0,0,10000,1),"1",OFFSET(线路!$D$2,0,0,10000,1),"8")/D8*100</f>
        <v>#DIV/0!</v>
      </c>
      <c r="I8" s="1" t="e">
        <f ca="1">COUNTIFS(OFFSET(线路!$G$2,0,0,10000,1),"0",OFFSET(线路!$B$2,0,0,10000,1),"10kV",OFFSET(线路!$F$2,0,0,10000,1),"1",OFFSET(线路!$D$2,0,0,10000,1),"6")+COUNTIFS(OFFSET(线路!$G$2,0,0,10000,1),"0",OFFSET(线路!$B$2,0,0,10000,1),"10kV",OFFSET(线路!$F$2,0,0,10000,1),"1",OFFSET(线路!$D$2,0,0,10000,1),"7")/D8*100</f>
        <v>#DIV/0!</v>
      </c>
      <c r="J8" s="1">
        <f ca="1">COUNTIFS(OFFSET(线路!$G$2,0,0,10000,1),"1",OFFSET(线路!$B$2,0,0,10000,1),"10kV",OFFSET(线路!$F$2,0,0,10000,1),"1")</f>
        <v>0</v>
      </c>
      <c r="K8" s="15">
        <f ca="1">环网柜!K5</f>
        <v>0</v>
      </c>
      <c r="L8" s="15">
        <f ca="1">环网柜!L5</f>
        <v>0</v>
      </c>
      <c r="M8" s="1" t="e">
        <f ca="1">COUNTIFS(OFFSET(线路!$G$2,0,0,10000,1),"1",OFFSET(线路!$B$2,0,0,10000,1),"10kV",OFFSET(线路!$F$2,0,0,10000,1),"1",OFFSET(线路!$D$2,0,0,10000,1),"4",OFFSET(线路!$D$2,0,0,10000,1),"7")/J8*100%</f>
        <v>#DIV/0!</v>
      </c>
      <c r="N8" s="1" t="e">
        <f ca="1">COUNTIFS(OFFSET(线路!$G$2,0,0,10000,1),"1",OFFSET(线路!$B$2,0,0,10000,1),"10kV",OFFSET(线路!$F$2,0,0,10000,1),"1",OFFSET(线路!$D$2,0,0,10000,1),"5")/J8*100</f>
        <v>#DIV/0!</v>
      </c>
      <c r="O8" s="1">
        <f ca="1">COUNTIFS(OFFSET(线路!$G$2,0,0,10000,1),"1",OFFSET(线路!$B$2,0,0,10000,1),"10kV",OFFSET(线路!$F$2,0,0,10000,1),"1",OFFSET(线路!$D$2,0,0,10000,1),"6")/$D$4*100</f>
        <v>0</v>
      </c>
      <c r="P8" s="1" t="e">
        <f ca="1">COUNTIFS(OFFSET(线路!$G$2,0,0,10000,1),"1",OFFSET(线路!$B$2,0,0,10000,1),"10kV",OFFSET(线路!$F$2,0,0,10000,1),"1",OFFSET(线路!$D$2,0,0,10000,1),"7")/$J$4*100</f>
        <v>#DIV/0!</v>
      </c>
      <c r="Q8" s="1" t="e">
        <f ca="1">COUNTIFS(OFFSET(线路!$G$2,0,0,10000,1),"1",OFFSET(线路!$B$2,0,0,10000,1),"10kV",OFFSET(线路!$F$2,0,0,10000,1),"1",OFFSET(线路!$D$2,0,0,10000,1),"10")/J8*100</f>
        <v>#DIV/0!</v>
      </c>
    </row>
    <row r="9" spans="1:17" x14ac:dyDescent="0.15">
      <c r="A9" s="10">
        <v>3.3</v>
      </c>
      <c r="B9" s="17" t="s">
        <v>16</v>
      </c>
      <c r="C9" s="1">
        <v>10</v>
      </c>
      <c r="D9" s="1">
        <f ca="1">COUNTIFS(OFFSET(线路!$G$2,0,0,10000,1),"0",OFFSET(线路!$B$2,0,0,10000,1),"10kV",OFFSET(线路!$F$2,0,0,10000,1),"2")</f>
        <v>0</v>
      </c>
      <c r="E9" s="1">
        <f ca="1">'配网开关（断路器+负荷开关）'!K6</f>
        <v>3</v>
      </c>
      <c r="F9" s="1">
        <f ca="1">'配网开关（断路器+负荷开关）'!L6</f>
        <v>1</v>
      </c>
      <c r="G9" s="1" t="e">
        <f ca="1">COUNTIFS(OFFSET(线路!$G$2,0,0,10000,1),"0",OFFSET(线路!$B$2,0,0,10000,1),"10kV",OFFSET(线路!$F$2,0,0,10000,1),"2",OFFSET(线路!$D$2,0,0,10000,1),"9")/D9*100</f>
        <v>#DIV/0!</v>
      </c>
      <c r="H9" s="1" t="e">
        <f ca="1">COUNTIFS(OFFSET(线路!$G$2,0,0,10000,1),"0",OFFSET(线路!$B$2,0,0,10000,1),"10kV",OFFSET(线路!$F$2,0,0,10000,1),"2",OFFSET(线路!$D$2,0,0,10000,1),"8")/D9*100</f>
        <v>#DIV/0!</v>
      </c>
      <c r="I9" s="1" t="e">
        <f ca="1">COUNTIFS(OFFSET(线路!$G$2,0,0,10000,1),"0",OFFSET(线路!$B$2,0,0,10000,1),"10kV",OFFSET(线路!$F$2,0,0,10000,1),"2",OFFSET(线路!$D$2,0,0,10000,1),"6")+COUNTIFS(OFFSET(线路!$G$2,0,0,10000,1),"0",OFFSET(线路!$B$2,0,0,10000,1),"10kV",OFFSET(线路!$F$2,0,0,10000,1),"2",OFFSET(线路!$D$2,0,0,10000,1),"7")/D9*100</f>
        <v>#DIV/0!</v>
      </c>
      <c r="J9" s="1">
        <f ca="1">COUNTIFS(OFFSET(线路!$G$2,0,0,10000,1),"1",OFFSET(线路!$B$2,0,0,10000,1),"10kV",OFFSET(线路!$F$2,0,0,10000,1),"2")</f>
        <v>0</v>
      </c>
      <c r="K9" s="15">
        <f ca="1">环网柜!K6</f>
        <v>0</v>
      </c>
      <c r="L9" s="15">
        <f ca="1">环网柜!L6</f>
        <v>0</v>
      </c>
      <c r="M9" s="1" t="e">
        <f ca="1">COUNTIFS(OFFSET(线路!$G$2,0,0,10000,1),"1",OFFSET(线路!$B$2,0,0,10000,1),"10kV",OFFSET(线路!$F$2,0,0,10000,1),"2",OFFSET(线路!$D$2,0,0,10000,1),"4")/J9*100</f>
        <v>#DIV/0!</v>
      </c>
      <c r="N9" s="1" t="e">
        <f ca="1">COUNTIFS(OFFSET(线路!$G$2,0,0,10000,1),"1",OFFSET(线路!$B$2,0,0,10000,1),"10kV",OFFSET(线路!$F$2,0,0,10000,1),"2",OFFSET(线路!$D$2,0,0,10000,1),"5")/J9*100</f>
        <v>#DIV/0!</v>
      </c>
      <c r="O9" s="1">
        <f ca="1">COUNTIFS(OFFSET(线路!$G$2,0,0,10000,1),"1",OFFSET(线路!$B$2,0,0,10000,1),"10kV",OFFSET(线路!$F$2,0,0,10000,1),"2",OFFSET(线路!$D$2,0,0,10000,1),"6")/$D$4*100</f>
        <v>0</v>
      </c>
      <c r="P9" s="1" t="e">
        <f ca="1">COUNTIFS(OFFSET(线路!$G$2,0,0,10000,1),"1",OFFSET(线路!$B$2,0,0,10000,1),"10kV",OFFSET(线路!$F$2,0,0,10000,1),"2",OFFSET(线路!$D$2,0,0,10000,1),"7")/$J$4*100</f>
        <v>#DIV/0!</v>
      </c>
      <c r="Q9" s="1" t="e">
        <f ca="1">COUNTIFS(OFFSET(线路!$G$2,0,0,10000,1),"1",OFFSET(线路!$B$2,0,0,10000,1),"10kV",OFFSET(线路!$F$2,0,0,10000,1),"2",OFFSET(线路!$D$2,0,0,10000,1),"10")/J9*100</f>
        <v>#DIV/0!</v>
      </c>
    </row>
    <row r="10" spans="1:17" x14ac:dyDescent="0.15">
      <c r="A10" s="10">
        <v>3.4</v>
      </c>
      <c r="B10" s="17" t="s">
        <v>17</v>
      </c>
      <c r="C10" s="1">
        <v>10</v>
      </c>
      <c r="D10" s="1">
        <f ca="1">COUNTIFS(OFFSET(线路!$G$2,0,0,10000,1),"0",OFFSET(线路!$B$2,0,0,10000,1),"10kV",OFFSET(线路!$F$2,0,0,10000,1),"3")</f>
        <v>0</v>
      </c>
      <c r="E10" s="1">
        <f ca="1">'配网开关（断路器+负荷开关）'!K7</f>
        <v>7</v>
      </c>
      <c r="F10" s="1">
        <f ca="1">'配网开关（断路器+负荷开关）'!L7</f>
        <v>8</v>
      </c>
      <c r="G10" s="1" t="e">
        <f ca="1">COUNTIFS(OFFSET(线路!$G$2,0,0,10000,1),"0",OFFSET(线路!$B$2,0,0,10000,1),"10kV",OFFSET(线路!$F$2,0,0,10000,1),"3",OFFSET(线路!$D$2,0,0,10000,1),"9")/D10*100</f>
        <v>#DIV/0!</v>
      </c>
      <c r="H10" s="1" t="e">
        <f ca="1">COUNTIFS(OFFSET(线路!$G$2,0,0,10000,1),"0",OFFSET(线路!$B$2,0,0,10000,1),"10kV",OFFSET(线路!$F$2,0,0,10000,1),"3",OFFSET(线路!$D$2,0,0,10000,1),"8")/D10*100</f>
        <v>#DIV/0!</v>
      </c>
      <c r="I10" s="1" t="e">
        <f ca="1">COUNTIFS(OFFSET(线路!$G$2,0,0,10000,1),"0",OFFSET(线路!$B$2,0,0,10000,1),"10kV",OFFSET(线路!$F$2,0,0,10000,1),"3",OFFSET(线路!$D$2,0,0,10000,1),"6")+COUNTIFS(OFFSET(线路!$G$2,0,0,10000,1),"0",OFFSET(线路!$B$2,0,0,10000,1),"10kV",OFFSET(线路!$F$2,0,0,10000,1),"3",OFFSET(线路!$D$2,0,0,10000,1),"7")/D10*100</f>
        <v>#DIV/0!</v>
      </c>
      <c r="J10" s="1">
        <f ca="1">COUNTIFS(OFFSET(线路!$G$2,0,0,10000,1),"1",OFFSET(线路!$B$2,0,0,10000,1),"10kV",OFFSET(线路!$F$2,0,0,10000,1),"3")</f>
        <v>0</v>
      </c>
      <c r="K10" s="15">
        <f ca="1">环网柜!K7</f>
        <v>0</v>
      </c>
      <c r="L10" s="15">
        <f ca="1">环网柜!L7</f>
        <v>0</v>
      </c>
      <c r="M10" s="1" t="e">
        <f ca="1">COUNTIFS(OFFSET(线路!$G$2,0,0,10000,1),"1",OFFSET(线路!$B$2,0,0,10000,1),"10kV",OFFSET(线路!$F$2,0,0,10000,1),"3",OFFSET(线路!$D$2,0,0,10000,1),"4")/J10*100</f>
        <v>#DIV/0!</v>
      </c>
      <c r="N10" s="1" t="e">
        <f ca="1">COUNTIFS(OFFSET(线路!$G$2,0,0,10000,1),"1",OFFSET(线路!$B$2,0,0,10000,1),"10kV",OFFSET(线路!$F$2,0,0,10000,1),"3",OFFSET(线路!$D$2,0,0,10000,1),"5")/J10*100</f>
        <v>#DIV/0!</v>
      </c>
      <c r="O10" s="1">
        <f ca="1">COUNTIFS(OFFSET(线路!$G$2,0,0,10000,1),"1",OFFSET(线路!$B$2,0,0,10000,1),"10kV",OFFSET(线路!$F$2,0,0,10000,1),"3",OFFSET(线路!$D$2,0,0,10000,1),"6")/$D$4*100</f>
        <v>0</v>
      </c>
      <c r="P10" s="1" t="e">
        <f ca="1">COUNTIFS(OFFSET(线路!$G$2,0,0,10000,1),"1",OFFSET(线路!$B$2,0,0,10000,1),"10kV",OFFSET(线路!$F$2,0,0,10000,1),"3",OFFSET(线路!$D$2,0,0,10000,1),"7")/$J$4*100</f>
        <v>#DIV/0!</v>
      </c>
      <c r="Q10" s="1" t="e">
        <f ca="1">COUNTIFS(OFFSET(线路!$G$2,0,0,10000,1),"1",OFFSET(线路!$B$2,0,0,10000,1),"10kV",OFFSET(线路!$F$2,0,0,10000,1),"3",OFFSET(线路!$D$2,0,0,10000,1),"10")/J10*100</f>
        <v>#DIV/0!</v>
      </c>
    </row>
    <row r="11" spans="1:17" x14ac:dyDescent="0.15">
      <c r="A11" s="10">
        <v>3.5</v>
      </c>
      <c r="B11" s="17" t="s">
        <v>18</v>
      </c>
      <c r="C11" s="1">
        <v>10</v>
      </c>
      <c r="D11" s="1">
        <f ca="1">COUNTIFS(OFFSET(线路!$G$2,0,0,10000,1),"0",OFFSET(线路!$B$2,0,0,10000,1),"10kV",OFFSET(线路!$F$2,0,0,10000,1),"4")</f>
        <v>0</v>
      </c>
      <c r="E11" s="1">
        <f ca="1">'配网开关（断路器+负荷开关）'!K8</f>
        <v>0</v>
      </c>
      <c r="F11" s="1">
        <f ca="1">'配网开关（断路器+负荷开关）'!L8</f>
        <v>0</v>
      </c>
      <c r="G11" s="1" t="e">
        <f ca="1">COUNTIFS(OFFSET(线路!$G$2,0,0,10000,1),"0",OFFSET(线路!$B$2,0,0,10000,1),"10kV",OFFSET(线路!$F$2,0,0,10000,1),"4",OFFSET(线路!$D$2,0,0,10000,1),"9")/D11*100</f>
        <v>#DIV/0!</v>
      </c>
      <c r="H11" s="1" t="e">
        <f ca="1">COUNTIFS(OFFSET(线路!$G$2,0,0,10000,1),"0",OFFSET(线路!$B$2,0,0,10000,1),"10kV",OFFSET(线路!$F$2,0,0,10000,1),"4",OFFSET(线路!$D$2,0,0,10000,1),"8")/D11*100</f>
        <v>#DIV/0!</v>
      </c>
      <c r="I11" s="1" t="e">
        <f ca="1">COUNTIFS(OFFSET(线路!$G$2,0,0,10000,1),"0",OFFSET(线路!$B$2,0,0,10000,1),"10kV",OFFSET(线路!$F$2,0,0,10000,1),"4",OFFSET(线路!$D$2,0,0,10000,1),"6")+COUNTIFS(OFFSET(线路!$G$2,0,0,10000,1),"0",OFFSET(线路!$B$2,0,0,10000,1),"10kV",OFFSET(线路!$F$2,0,0,10000,1),"4",OFFSET(线路!$D$2,0,0,10000,1),"7")/D11*100</f>
        <v>#DIV/0!</v>
      </c>
      <c r="J11" s="1">
        <f ca="1">COUNTIFS(OFFSET(线路!$G$2,0,0,10000,1),"1",OFFSET(线路!$B$2,0,0,10000,1),"10kV",OFFSET(线路!$F$2,0,0,10000,1),"4")</f>
        <v>0</v>
      </c>
      <c r="K11" s="15">
        <f ca="1">环网柜!K8</f>
        <v>0</v>
      </c>
      <c r="L11" s="15">
        <f ca="1">环网柜!L8</f>
        <v>0</v>
      </c>
      <c r="M11" s="1" t="e">
        <f ca="1">COUNTIFS(OFFSET(线路!$G$2,0,0,10000,1),"1",OFFSET(线路!$B$2,0,0,10000,1),"10kV",OFFSET(线路!$F$2,0,0,10000,1),"4",OFFSET(线路!$D$2,0,0,10000,1),"4")/J11*100</f>
        <v>#DIV/0!</v>
      </c>
      <c r="N11" s="1" t="e">
        <f ca="1">COUNTIFS(OFFSET(线路!$G$2,0,0,10000,1),"1",OFFSET(线路!$B$2,0,0,10000,1),"10kV",OFFSET(线路!$F$2,0,0,10000,1),"4",OFFSET(线路!$D$2,0,0,10000,1),"5")/J11*100</f>
        <v>#DIV/0!</v>
      </c>
      <c r="O11" s="1">
        <f ca="1">COUNTIFS(OFFSET(线路!$G$2,0,0,10000,1),"1",OFFSET(线路!$B$2,0,0,10000,1),"10kV",OFFSET(线路!$F$2,0,0,10000,1),"4",OFFSET(线路!$D$2,0,0,10000,1),"6")/$D$4*100</f>
        <v>0</v>
      </c>
      <c r="P11" s="1" t="e">
        <f ca="1">COUNTIFS(OFFSET(线路!$G$2,0,0,10000,1),"1",OFFSET(线路!$B$2,0,0,10000,1),"10kV",OFFSET(线路!$F$2,0,0,10000,1),"4",OFFSET(线路!$D$2,0,0,10000,1),"7")/$J$4*100</f>
        <v>#DIV/0!</v>
      </c>
      <c r="Q11" s="1" t="e">
        <f ca="1">COUNTIFS(OFFSET(线路!$G$2,0,0,10000,1),"1",OFFSET(线路!$B$2,0,0,10000,1),"10kV",OFFSET(线路!$F$2,0,0,10000,1),"4",OFFSET(线路!$D$2,0,0,10000,1),"10")/J11*100</f>
        <v>#DIV/0!</v>
      </c>
    </row>
    <row r="12" spans="1:17" x14ac:dyDescent="0.15">
      <c r="A12" s="10">
        <v>3.6</v>
      </c>
      <c r="B12" s="17" t="s">
        <v>19</v>
      </c>
      <c r="C12" s="1">
        <v>10</v>
      </c>
      <c r="D12" s="1">
        <f ca="1">COUNTIFS(OFFSET(线路!$G$2,0,0,10000,1),"0",OFFSET(线路!$B$2,0,0,10000,1),"10kV",OFFSET(线路!$F$2,0,0,10000,1),"5")</f>
        <v>0</v>
      </c>
      <c r="E12" s="1">
        <f ca="1">'配网开关（断路器+负荷开关）'!K9</f>
        <v>0</v>
      </c>
      <c r="F12" s="1">
        <f ca="1">'配网开关（断路器+负荷开关）'!L9</f>
        <v>0</v>
      </c>
      <c r="G12" s="1" t="e">
        <f ca="1">COUNTIFS(OFFSET(线路!$G$2,0,0,10000,1),"0",OFFSET(线路!$B$2,0,0,10000,1),"10kV",OFFSET(线路!$F$2,0,0,10000,1),"5",OFFSET(线路!$D$2,0,0,10000,1),"9")/D12*100</f>
        <v>#DIV/0!</v>
      </c>
      <c r="H12" s="1" t="e">
        <f ca="1">COUNTIFS(OFFSET(线路!$G$2,0,0,10000,1),"0",OFFSET(线路!$B$2,0,0,10000,1),"10kV",OFFSET(线路!$F$2,0,0,10000,1),"5",OFFSET(线路!$D$2,0,0,10000,1),"8")/D12*100</f>
        <v>#DIV/0!</v>
      </c>
      <c r="I12" s="1" t="e">
        <f ca="1">COUNTIFS(OFFSET(线路!$G$2,0,0,10000,1),"0",OFFSET(线路!$B$2,0,0,10000,1),"10kV",OFFSET(线路!$F$2,0,0,10000,1),"5",OFFSET(线路!$D$2,0,0,10000,1),"6")+COUNTIFS(OFFSET(线路!$G$2,0,0,10000,1),"0",OFFSET(线路!$B$2,0,0,10000,1),"10kV",OFFSET(线路!$F$2,0,0,10000,1),"5",OFFSET(线路!$D$2,0,0,10000,1),"7")/D12*100</f>
        <v>#DIV/0!</v>
      </c>
      <c r="J12" s="1">
        <f ca="1">COUNTIFS(OFFSET(线路!$G$2,0,0,10000,1),"1",OFFSET(线路!$B$2,0,0,10000,1),"10kV",OFFSET(线路!$F$2,0,0,10000,1),"5")</f>
        <v>0</v>
      </c>
      <c r="K12" s="15">
        <f ca="1">环网柜!K9</f>
        <v>0</v>
      </c>
      <c r="L12" s="15">
        <f ca="1">环网柜!L9</f>
        <v>0</v>
      </c>
      <c r="M12" s="1" t="e">
        <f ca="1">COUNTIFS(OFFSET(线路!$G$2,0,0,10000,1),"1",OFFSET(线路!$B$2,0,0,10000,1),"10kV",OFFSET(线路!$F$2,0,0,10000,1),"5",OFFSET(线路!$D$2,0,0,10000,1),"4")/J12*100</f>
        <v>#DIV/0!</v>
      </c>
      <c r="N12" s="1" t="e">
        <f ca="1">COUNTIFS(OFFSET(线路!$G$2,0,0,10000,1),"1",OFFSET(线路!$B$2,0,0,10000,1),"10kV",OFFSET(线路!$F$2,0,0,10000,1),"5",OFFSET(线路!$D$2,0,0,10000,1),"5")/J12*100</f>
        <v>#DIV/0!</v>
      </c>
      <c r="O12" s="1">
        <f ca="1">COUNTIFS(OFFSET(线路!$G$2,0,0,10000,1),"1",OFFSET(线路!$B$2,0,0,10000,1),"10kV",OFFSET(线路!$F$2,0,0,10000,1),"5",OFFSET(线路!$D$2,0,0,10000,1),"6")/$D$4*100</f>
        <v>0</v>
      </c>
      <c r="P12" s="1" t="e">
        <f ca="1">COUNTIFS(OFFSET(线路!$G$2,0,0,10000,1),"1",OFFSET(线路!$B$2,0,0,10000,1),"10kV",OFFSET(线路!$F$2,0,0,10000,1),"5",OFFSET(线路!$D$2,0,0,10000,1),"7")/$J$4*100</f>
        <v>#DIV/0!</v>
      </c>
      <c r="Q12" s="1" t="e">
        <f ca="1">COUNTIFS(OFFSET(线路!$G$2,0,0,10000,1),"1",OFFSET(线路!$B$2,0,0,10000,1),"10kV",OFFSET(线路!$F$2,0,0,10000,1),"5",OFFSET(线路!$D$2,0,0,10000,1),"10")/J12*100</f>
        <v>#DIV/0!</v>
      </c>
    </row>
    <row r="13" spans="1:17" x14ac:dyDescent="0.15">
      <c r="A13" s="31" t="s">
        <v>113</v>
      </c>
      <c r="B13" s="32"/>
      <c r="C13" s="32"/>
      <c r="D13" s="32"/>
      <c r="E13" s="32"/>
      <c r="F13" s="32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3"/>
    </row>
    <row r="14" spans="1:17" x14ac:dyDescent="0.15">
      <c r="A14" s="34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6"/>
    </row>
    <row r="15" spans="1:17" x14ac:dyDescent="0.15">
      <c r="A15" s="34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6"/>
    </row>
    <row r="16" spans="1:17" x14ac:dyDescent="0.15">
      <c r="A16" s="34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6"/>
    </row>
    <row r="17" spans="1:17" x14ac:dyDescent="0.15">
      <c r="A17" s="34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6"/>
    </row>
    <row r="18" spans="1:17" x14ac:dyDescent="0.15">
      <c r="A18" s="34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6"/>
    </row>
    <row r="19" spans="1:17" x14ac:dyDescent="0.15">
      <c r="A19" s="34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6"/>
    </row>
    <row r="20" spans="1:17" x14ac:dyDescent="0.15">
      <c r="A20" s="37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9"/>
    </row>
    <row r="21" spans="1:17" x14ac:dyDescent="0.15">
      <c r="A21" t="s">
        <v>86</v>
      </c>
    </row>
  </sheetData>
  <mergeCells count="7">
    <mergeCell ref="A13:Q20"/>
    <mergeCell ref="A1:Q1"/>
    <mergeCell ref="A2:A3"/>
    <mergeCell ref="B2:B3"/>
    <mergeCell ref="C2:C3"/>
    <mergeCell ref="D2:I2"/>
    <mergeCell ref="J2:Q2"/>
  </mergeCells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05"/>
  <sheetViews>
    <sheetView workbookViewId="0">
      <selection activeCell="D2" sqref="D2"/>
    </sheetView>
  </sheetViews>
  <sheetFormatPr defaultRowHeight="13.5" x14ac:dyDescent="0.15"/>
  <cols>
    <col min="1" max="1" width="14" customWidth="1"/>
    <col min="2" max="2" width="12.25" customWidth="1"/>
    <col min="3" max="3" width="13.625" customWidth="1"/>
    <col min="4" max="4" width="13.75" customWidth="1"/>
    <col min="5" max="5" width="13.5" customWidth="1"/>
    <col min="6" max="6" width="15.25" customWidth="1"/>
    <col min="7" max="7" width="13.875" customWidth="1"/>
    <col min="8" max="8" width="16.5" customWidth="1"/>
    <col min="9" max="9" width="13.125" customWidth="1"/>
    <col min="10" max="10" width="15.125" customWidth="1"/>
  </cols>
  <sheetData>
    <row r="1" spans="1:7" x14ac:dyDescent="0.15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89</v>
      </c>
      <c r="G1" t="s">
        <v>59</v>
      </c>
    </row>
    <row r="2" spans="1:7" x14ac:dyDescent="0.15">
      <c r="A2" t="str">
        <f>IF([1]交流线路段!A2="","",[1]交流线路段!A2)</f>
        <v>安贰线路1</v>
      </c>
      <c r="B2" t="str">
        <f>IF([1]交流线路段!B2="","",[1]交流线路段!B2)</f>
        <v>10kV</v>
      </c>
      <c r="C2">
        <f>IF([1]交流线路段!C2="","",[1]交流线路段!C2)</f>
        <v>1</v>
      </c>
      <c r="D2">
        <f>IF([1]交流线路段!D2="","",[1]交流线路段!D2)</f>
        <v>6.8609999999999999E-3</v>
      </c>
      <c r="E2" t="str">
        <f>IF([1]交流线路段!F2="","",[1]交流线路段!F2)</f>
        <v>142安贰线</v>
      </c>
      <c r="F2" t="str">
        <f ca="1">VLOOKUP(OFFSET($E$2,0,0,10000,1),OFFSET(线路!$A$2,0,0,10000,6),5,FALSE)</f>
        <v>市辖</v>
      </c>
      <c r="G2">
        <f ca="1">VLOOKUP(OFFSET($E$2,0,0,10000,1),OFFSET(线路!$A$2,0,0,10000,6),6,FALSE)</f>
        <v>0</v>
      </c>
    </row>
    <row r="3" spans="1:7" x14ac:dyDescent="0.15">
      <c r="A3" t="str">
        <f>IF([1]交流线路段!A3="","",[1]交流线路段!A3)</f>
        <v>安贰线路10</v>
      </c>
      <c r="B3" t="str">
        <f>IF([1]交流线路段!B3="","",[1]交流线路段!B3)</f>
        <v>10kV</v>
      </c>
      <c r="C3">
        <f>IF([1]交流线路段!C3="","",[1]交流线路段!C3)</f>
        <v>0</v>
      </c>
      <c r="D3">
        <f>IF([1]交流线路段!D3="","",[1]交流线路段!D3)</f>
        <v>0.357709</v>
      </c>
      <c r="E3" t="str">
        <f>IF([1]交流线路段!F3="","",[1]交流线路段!F3)</f>
        <v>142安贰线</v>
      </c>
      <c r="F3" t="str">
        <f ca="1">VLOOKUP(OFFSET($E$2,0,0,10000,1),OFFSET(线路!$A$2,0,0,10000,6),5,FALSE)</f>
        <v>市辖</v>
      </c>
      <c r="G3">
        <f ca="1">VLOOKUP(OFFSET($E$2,0,0,10000,1),OFFSET(线路!$A$2,0,0,10000,6),6,FALSE)</f>
        <v>0</v>
      </c>
    </row>
    <row r="4" spans="1:7" x14ac:dyDescent="0.15">
      <c r="A4" t="str">
        <f>IF([1]交流线路段!A4="","",[1]交流线路段!A4)</f>
        <v>安贰线路11</v>
      </c>
      <c r="B4" t="str">
        <f>IF([1]交流线路段!B4="","",[1]交流线路段!B4)</f>
        <v>10kV</v>
      </c>
      <c r="C4">
        <f>IF([1]交流线路段!C4="","",[1]交流线路段!C4)</f>
        <v>0</v>
      </c>
      <c r="D4">
        <f>IF([1]交流线路段!D4="","",[1]交流线路段!D4)</f>
        <v>0.10485800000000001</v>
      </c>
      <c r="E4" t="str">
        <f>IF([1]交流线路段!F4="","",[1]交流线路段!F4)</f>
        <v>142安贰线</v>
      </c>
      <c r="F4" t="str">
        <f ca="1">VLOOKUP(OFFSET($E$2,0,0,10000,1),OFFSET(线路!$A$2,0,0,10000,6),5,FALSE)</f>
        <v>市辖</v>
      </c>
      <c r="G4">
        <f ca="1">VLOOKUP(OFFSET($E$2,0,0,10000,1),OFFSET(线路!$A$2,0,0,10000,6),6,FALSE)</f>
        <v>0</v>
      </c>
    </row>
    <row r="5" spans="1:7" x14ac:dyDescent="0.15">
      <c r="A5" t="str">
        <f>IF([1]交流线路段!A5="","",[1]交流线路段!A5)</f>
        <v>安贰线路12</v>
      </c>
      <c r="B5" t="str">
        <f>IF([1]交流线路段!B5="","",[1]交流线路段!B5)</f>
        <v>10kV</v>
      </c>
      <c r="C5">
        <f>IF([1]交流线路段!C5="","",[1]交流线路段!C5)</f>
        <v>0</v>
      </c>
      <c r="D5">
        <f>IF([1]交流线路段!D5="","",[1]交流线路段!D5)</f>
        <v>7.6258999999999993E-2</v>
      </c>
      <c r="E5" t="str">
        <f>IF([1]交流线路段!F5="","",[1]交流线路段!F5)</f>
        <v>142安贰线</v>
      </c>
      <c r="F5" t="str">
        <f ca="1">VLOOKUP(OFFSET($E$2,0,0,10000,1),OFFSET(线路!$A$2,0,0,10000,6),5,FALSE)</f>
        <v>市辖</v>
      </c>
      <c r="G5">
        <f ca="1">VLOOKUP(OFFSET($E$2,0,0,10000,1),OFFSET(线路!$A$2,0,0,10000,6),6,FALSE)</f>
        <v>0</v>
      </c>
    </row>
    <row r="6" spans="1:7" x14ac:dyDescent="0.15">
      <c r="A6" t="str">
        <f>IF([1]交流线路段!A6="","",[1]交流线路段!A6)</f>
        <v>安贰线路13</v>
      </c>
      <c r="B6" t="str">
        <f>IF([1]交流线路段!B6="","",[1]交流线路段!B6)</f>
        <v>10kV</v>
      </c>
      <c r="C6">
        <f>IF([1]交流线路段!C6="","",[1]交流线路段!C6)</f>
        <v>0</v>
      </c>
      <c r="D6">
        <f>IF([1]交流线路段!D6="","",[1]交流线路段!D6)</f>
        <v>1.4312279999999999</v>
      </c>
      <c r="E6" t="str">
        <f>IF([1]交流线路段!F6="","",[1]交流线路段!F6)</f>
        <v>142安贰线</v>
      </c>
      <c r="F6" t="str">
        <f ca="1">VLOOKUP(OFFSET($E$2,0,0,10000,1),OFFSET(线路!$A$2,0,0,10000,6),5,FALSE)</f>
        <v>市辖</v>
      </c>
      <c r="G6">
        <f ca="1">VLOOKUP(OFFSET($E$2,0,0,10000,1),OFFSET(线路!$A$2,0,0,10000,6),6,FALSE)</f>
        <v>0</v>
      </c>
    </row>
    <row r="7" spans="1:7" x14ac:dyDescent="0.15">
      <c r="A7" t="str">
        <f>IF([1]交流线路段!A7="","",[1]交流线路段!A7)</f>
        <v>安贰线路15</v>
      </c>
      <c r="B7" t="str">
        <f>IF([1]交流线路段!B7="","",[1]交流线路段!B7)</f>
        <v>10kV</v>
      </c>
      <c r="C7">
        <f>IF([1]交流线路段!C7="","",[1]交流线路段!C7)</f>
        <v>0</v>
      </c>
      <c r="D7">
        <f>IF([1]交流线路段!D7="","",[1]交流线路段!D7)</f>
        <v>0.227548</v>
      </c>
      <c r="E7" t="str">
        <f>IF([1]交流线路段!F7="","",[1]交流线路段!F7)</f>
        <v>142安贰线</v>
      </c>
      <c r="F7" t="str">
        <f ca="1">VLOOKUP(OFFSET($E$2,0,0,10000,1),OFFSET(线路!$A$2,0,0,10000,6),5,FALSE)</f>
        <v>市辖</v>
      </c>
      <c r="G7">
        <f ca="1">VLOOKUP(OFFSET($E$2,0,0,10000,1),OFFSET(线路!$A$2,0,0,10000,6),6,FALSE)</f>
        <v>0</v>
      </c>
    </row>
    <row r="8" spans="1:7" x14ac:dyDescent="0.15">
      <c r="A8" t="str">
        <f>IF([1]交流线路段!A8="","",[1]交流线路段!A8)</f>
        <v>安贰线路16</v>
      </c>
      <c r="B8" t="str">
        <f>IF([1]交流线路段!B8="","",[1]交流线路段!B8)</f>
        <v>10kV</v>
      </c>
      <c r="C8">
        <f>IF([1]交流线路段!C8="","",[1]交流线路段!C8)</f>
        <v>0</v>
      </c>
      <c r="D8">
        <f>IF([1]交流线路段!D8="","",[1]交流线路段!D8)</f>
        <v>2.7352000000000001E-2</v>
      </c>
      <c r="E8" t="str">
        <f>IF([1]交流线路段!F8="","",[1]交流线路段!F8)</f>
        <v>142安贰线</v>
      </c>
      <c r="F8" t="str">
        <f ca="1">VLOOKUP(OFFSET($E$2,0,0,10000,1),OFFSET(线路!$A$2,0,0,10000,6),5,FALSE)</f>
        <v>市辖</v>
      </c>
      <c r="G8">
        <f ca="1">VLOOKUP(OFFSET($E$2,0,0,10000,1),OFFSET(线路!$A$2,0,0,10000,6),6,FALSE)</f>
        <v>0</v>
      </c>
    </row>
    <row r="9" spans="1:7" x14ac:dyDescent="0.15">
      <c r="A9" t="str">
        <f>IF([1]交流线路段!A9="","",[1]交流线路段!A9)</f>
        <v>安贰线路17</v>
      </c>
      <c r="B9" t="str">
        <f>IF([1]交流线路段!B9="","",[1]交流线路段!B9)</f>
        <v>10kV</v>
      </c>
      <c r="C9">
        <f>IF([1]交流线路段!C9="","",[1]交流线路段!C9)</f>
        <v>0</v>
      </c>
      <c r="D9">
        <f>IF([1]交流线路段!D9="","",[1]交流线路段!D9)</f>
        <v>0.70877900000000005</v>
      </c>
      <c r="E9" t="str">
        <f>IF([1]交流线路段!F9="","",[1]交流线路段!F9)</f>
        <v>142安贰线</v>
      </c>
      <c r="F9" t="str">
        <f ca="1">VLOOKUP(OFFSET($E$2,0,0,10000,1),OFFSET(线路!$A$2,0,0,10000,6),5,FALSE)</f>
        <v>市辖</v>
      </c>
      <c r="G9">
        <f ca="1">VLOOKUP(OFFSET($E$2,0,0,10000,1),OFFSET(线路!$A$2,0,0,10000,6),6,FALSE)</f>
        <v>0</v>
      </c>
    </row>
    <row r="10" spans="1:7" x14ac:dyDescent="0.15">
      <c r="A10" t="str">
        <f>IF([1]交流线路段!A10="","",[1]交流线路段!A10)</f>
        <v>安贰线路18</v>
      </c>
      <c r="B10" t="str">
        <f>IF([1]交流线路段!B10="","",[1]交流线路段!B10)</f>
        <v>10kV</v>
      </c>
      <c r="C10">
        <f>IF([1]交流线路段!C10="","",[1]交流线路段!C10)</f>
        <v>0</v>
      </c>
      <c r="D10">
        <f>IF([1]交流线路段!D10="","",[1]交流线路段!D10)</f>
        <v>0.13330900000000001</v>
      </c>
      <c r="E10" t="str">
        <f>IF([1]交流线路段!F10="","",[1]交流线路段!F10)</f>
        <v>142安贰线</v>
      </c>
      <c r="F10" t="str">
        <f ca="1">VLOOKUP(OFFSET($E$2,0,0,10000,1),OFFSET(线路!$A$2,0,0,10000,6),5,FALSE)</f>
        <v>市辖</v>
      </c>
      <c r="G10">
        <f ca="1">VLOOKUP(OFFSET($E$2,0,0,10000,1),OFFSET(线路!$A$2,0,0,10000,6),6,FALSE)</f>
        <v>0</v>
      </c>
    </row>
    <row r="11" spans="1:7" x14ac:dyDescent="0.15">
      <c r="A11" t="str">
        <f>IF([1]交流线路段!A11="","",[1]交流线路段!A11)</f>
        <v>安贰线路19</v>
      </c>
      <c r="B11" t="str">
        <f>IF([1]交流线路段!B11="","",[1]交流线路段!B11)</f>
        <v>10kV</v>
      </c>
      <c r="C11">
        <f>IF([1]交流线路段!C11="","",[1]交流线路段!C11)</f>
        <v>0</v>
      </c>
      <c r="D11">
        <f>IF([1]交流线路段!D11="","",[1]交流线路段!D11)</f>
        <v>0.18604399999999999</v>
      </c>
      <c r="E11" t="str">
        <f>IF([1]交流线路段!F11="","",[1]交流线路段!F11)</f>
        <v>142安贰线</v>
      </c>
      <c r="F11" t="str">
        <f ca="1">VLOOKUP(OFFSET($E$2,0,0,10000,1),OFFSET(线路!$A$2,0,0,10000,6),5,FALSE)</f>
        <v>市辖</v>
      </c>
      <c r="G11">
        <f ca="1">VLOOKUP(OFFSET($E$2,0,0,10000,1),OFFSET(线路!$A$2,0,0,10000,6),6,FALSE)</f>
        <v>0</v>
      </c>
    </row>
    <row r="12" spans="1:7" x14ac:dyDescent="0.15">
      <c r="A12" t="str">
        <f>IF([1]交流线路段!A12="","",[1]交流线路段!A12)</f>
        <v>安贰线路2</v>
      </c>
      <c r="B12" t="str">
        <f>IF([1]交流线路段!B12="","",[1]交流线路段!B12)</f>
        <v>10kV</v>
      </c>
      <c r="C12">
        <f>IF([1]交流线路段!C12="","",[1]交流线路段!C12)</f>
        <v>1</v>
      </c>
      <c r="D12">
        <f>IF([1]交流线路段!D12="","",[1]交流线路段!D12)</f>
        <v>0.85982000000000003</v>
      </c>
      <c r="E12" t="str">
        <f>IF([1]交流线路段!F12="","",[1]交流线路段!F12)</f>
        <v>142安贰线</v>
      </c>
      <c r="F12" t="str">
        <f ca="1">VLOOKUP(OFFSET($E$2,0,0,10000,1),OFFSET(线路!$A$2,0,0,10000,6),5,FALSE)</f>
        <v>市辖</v>
      </c>
      <c r="G12">
        <f ca="1">VLOOKUP(OFFSET($E$2,0,0,10000,1),OFFSET(线路!$A$2,0,0,10000,6),6,FALSE)</f>
        <v>0</v>
      </c>
    </row>
    <row r="13" spans="1:7" x14ac:dyDescent="0.15">
      <c r="A13" t="str">
        <f>IF([1]交流线路段!A13="","",[1]交流线路段!A13)</f>
        <v>安贰线路20</v>
      </c>
      <c r="B13" t="str">
        <f>IF([1]交流线路段!B13="","",[1]交流线路段!B13)</f>
        <v>10kV</v>
      </c>
      <c r="C13">
        <f>IF([1]交流线路段!C13="","",[1]交流线路段!C13)</f>
        <v>0</v>
      </c>
      <c r="D13">
        <f>IF([1]交流线路段!D13="","",[1]交流线路段!D13)</f>
        <v>0.105808</v>
      </c>
      <c r="E13" t="str">
        <f>IF([1]交流线路段!F13="","",[1]交流线路段!F13)</f>
        <v>142安贰线</v>
      </c>
      <c r="F13" t="str">
        <f ca="1">VLOOKUP(OFFSET($E$2,0,0,10000,1),OFFSET(线路!$A$2,0,0,10000,6),5,FALSE)</f>
        <v>市辖</v>
      </c>
      <c r="G13">
        <f ca="1">VLOOKUP(OFFSET($E$2,0,0,10000,1),OFFSET(线路!$A$2,0,0,10000,6),6,FALSE)</f>
        <v>0</v>
      </c>
    </row>
    <row r="14" spans="1:7" x14ac:dyDescent="0.15">
      <c r="A14" t="str">
        <f>IF([1]交流线路段!A14="","",[1]交流线路段!A14)</f>
        <v>安贰线路21</v>
      </c>
      <c r="B14" t="str">
        <f>IF([1]交流线路段!B14="","",[1]交流线路段!B14)</f>
        <v>10kV</v>
      </c>
      <c r="C14">
        <f>IF([1]交流线路段!C14="","",[1]交流线路段!C14)</f>
        <v>1</v>
      </c>
      <c r="D14">
        <f>IF([1]交流线路段!D14="","",[1]交流线路段!D14)</f>
        <v>0.53028699999999995</v>
      </c>
      <c r="E14" t="str">
        <f>IF([1]交流线路段!F14="","",[1]交流线路段!F14)</f>
        <v>142安贰线</v>
      </c>
      <c r="F14" t="str">
        <f ca="1">VLOOKUP(OFFSET($E$2,0,0,10000,1),OFFSET(线路!$A$2,0,0,10000,6),5,FALSE)</f>
        <v>市辖</v>
      </c>
      <c r="G14">
        <f ca="1">VLOOKUP(OFFSET($E$2,0,0,10000,1),OFFSET(线路!$A$2,0,0,10000,6),6,FALSE)</f>
        <v>0</v>
      </c>
    </row>
    <row r="15" spans="1:7" x14ac:dyDescent="0.15">
      <c r="A15" t="str">
        <f>IF([1]交流线路段!A15="","",[1]交流线路段!A15)</f>
        <v>安贰线路22</v>
      </c>
      <c r="B15" t="str">
        <f>IF([1]交流线路段!B15="","",[1]交流线路段!B15)</f>
        <v>10kV</v>
      </c>
      <c r="C15">
        <f>IF([1]交流线路段!C15="","",[1]交流线路段!C15)</f>
        <v>0</v>
      </c>
      <c r="D15">
        <f>IF([1]交流线路段!D15="","",[1]交流线路段!D15)</f>
        <v>0.34066400000000002</v>
      </c>
      <c r="E15" t="str">
        <f>IF([1]交流线路段!F15="","",[1]交流线路段!F15)</f>
        <v>142安贰线</v>
      </c>
      <c r="F15" t="str">
        <f ca="1">VLOOKUP(OFFSET($E$2,0,0,10000,1),OFFSET(线路!$A$2,0,0,10000,6),5,FALSE)</f>
        <v>市辖</v>
      </c>
      <c r="G15">
        <f ca="1">VLOOKUP(OFFSET($E$2,0,0,10000,1),OFFSET(线路!$A$2,0,0,10000,6),6,FALSE)</f>
        <v>0</v>
      </c>
    </row>
    <row r="16" spans="1:7" x14ac:dyDescent="0.15">
      <c r="A16" t="str">
        <f>IF([1]交流线路段!A16="","",[1]交流线路段!A16)</f>
        <v>安贰线路23</v>
      </c>
      <c r="B16" t="str">
        <f>IF([1]交流线路段!B16="","",[1]交流线路段!B16)</f>
        <v>10kV</v>
      </c>
      <c r="C16">
        <f>IF([1]交流线路段!C16="","",[1]交流线路段!C16)</f>
        <v>0</v>
      </c>
      <c r="D16">
        <f>IF([1]交流线路段!D16="","",[1]交流线路段!D16)</f>
        <v>0.279696</v>
      </c>
      <c r="E16" t="str">
        <f>IF([1]交流线路段!F16="","",[1]交流线路段!F16)</f>
        <v>142安贰线</v>
      </c>
      <c r="F16" t="str">
        <f ca="1">VLOOKUP(OFFSET($E$2,0,0,10000,1),OFFSET(线路!$A$2,0,0,10000,6),5,FALSE)</f>
        <v>市辖</v>
      </c>
      <c r="G16">
        <f ca="1">VLOOKUP(OFFSET($E$2,0,0,10000,1),OFFSET(线路!$A$2,0,0,10000,6),6,FALSE)</f>
        <v>0</v>
      </c>
    </row>
    <row r="17" spans="1:7" x14ac:dyDescent="0.15">
      <c r="A17" t="str">
        <f>IF([1]交流线路段!A17="","",[1]交流线路段!A17)</f>
        <v>安贰线路24</v>
      </c>
      <c r="B17" t="str">
        <f>IF([1]交流线路段!B17="","",[1]交流线路段!B17)</f>
        <v>10kV</v>
      </c>
      <c r="C17">
        <f>IF([1]交流线路段!C17="","",[1]交流线路段!C17)</f>
        <v>0</v>
      </c>
      <c r="D17">
        <f>IF([1]交流线路段!D17="","",[1]交流线路段!D17)</f>
        <v>4.2339560000000001</v>
      </c>
      <c r="E17" t="str">
        <f>IF([1]交流线路段!F17="","",[1]交流线路段!F17)</f>
        <v>142安贰线</v>
      </c>
      <c r="F17" t="str">
        <f ca="1">VLOOKUP(OFFSET($E$2,0,0,10000,1),OFFSET(线路!$A$2,0,0,10000,6),5,FALSE)</f>
        <v>市辖</v>
      </c>
      <c r="G17">
        <f ca="1">VLOOKUP(OFFSET($E$2,0,0,10000,1),OFFSET(线路!$A$2,0,0,10000,6),6,FALSE)</f>
        <v>0</v>
      </c>
    </row>
    <row r="18" spans="1:7" x14ac:dyDescent="0.15">
      <c r="A18" t="str">
        <f>IF([1]交流线路段!A18="","",[1]交流线路段!A18)</f>
        <v>安贰线路26</v>
      </c>
      <c r="B18" t="str">
        <f>IF([1]交流线路段!B18="","",[1]交流线路段!B18)</f>
        <v>10kV</v>
      </c>
      <c r="C18">
        <f>IF([1]交流线路段!C18="","",[1]交流线路段!C18)</f>
        <v>1</v>
      </c>
      <c r="D18">
        <f>IF([1]交流线路段!D18="","",[1]交流线路段!D18)</f>
        <v>8.8566000000000006E-2</v>
      </c>
      <c r="E18" t="str">
        <f>IF([1]交流线路段!F18="","",[1]交流线路段!F18)</f>
        <v>142安贰线</v>
      </c>
      <c r="F18" t="str">
        <f ca="1">VLOOKUP(OFFSET($E$2,0,0,10000,1),OFFSET(线路!$A$2,0,0,10000,6),5,FALSE)</f>
        <v>市辖</v>
      </c>
      <c r="G18">
        <f ca="1">VLOOKUP(OFFSET($E$2,0,0,10000,1),OFFSET(线路!$A$2,0,0,10000,6),6,FALSE)</f>
        <v>0</v>
      </c>
    </row>
    <row r="19" spans="1:7" x14ac:dyDescent="0.15">
      <c r="A19" t="str">
        <f>IF([1]交流线路段!A19="","",[1]交流线路段!A19)</f>
        <v>安贰线路27</v>
      </c>
      <c r="B19" t="str">
        <f>IF([1]交流线路段!B19="","",[1]交流线路段!B19)</f>
        <v>10kV</v>
      </c>
      <c r="C19">
        <f>IF([1]交流线路段!C19="","",[1]交流线路段!C19)</f>
        <v>1</v>
      </c>
      <c r="D19">
        <f>IF([1]交流线路段!D19="","",[1]交流线路段!D19)</f>
        <v>5.5113000000000002E-2</v>
      </c>
      <c r="E19" t="str">
        <f>IF([1]交流线路段!F19="","",[1]交流线路段!F19)</f>
        <v>142安贰线</v>
      </c>
      <c r="F19" t="str">
        <f ca="1">VLOOKUP(OFFSET($E$2,0,0,10000,1),OFFSET(线路!$A$2,0,0,10000,6),5,FALSE)</f>
        <v>市辖</v>
      </c>
      <c r="G19">
        <f ca="1">VLOOKUP(OFFSET($E$2,0,0,10000,1),OFFSET(线路!$A$2,0,0,10000,6),6,FALSE)</f>
        <v>0</v>
      </c>
    </row>
    <row r="20" spans="1:7" x14ac:dyDescent="0.15">
      <c r="A20" t="str">
        <f>IF([1]交流线路段!A20="","",[1]交流线路段!A20)</f>
        <v>安贰线路28</v>
      </c>
      <c r="B20" t="str">
        <f>IF([1]交流线路段!B20="","",[1]交流线路段!B20)</f>
        <v>10kV</v>
      </c>
      <c r="C20">
        <f>IF([1]交流线路段!C20="","",[1]交流线路段!C20)</f>
        <v>0</v>
      </c>
      <c r="D20">
        <f>IF([1]交流线路段!D20="","",[1]交流线路段!D20)</f>
        <v>0.17754900000000001</v>
      </c>
      <c r="E20" t="str">
        <f>IF([1]交流线路段!F20="","",[1]交流线路段!F20)</f>
        <v>142安贰线</v>
      </c>
      <c r="F20" t="str">
        <f ca="1">VLOOKUP(OFFSET($E$2,0,0,10000,1),OFFSET(线路!$A$2,0,0,10000,6),5,FALSE)</f>
        <v>市辖</v>
      </c>
      <c r="G20">
        <f ca="1">VLOOKUP(OFFSET($E$2,0,0,10000,1),OFFSET(线路!$A$2,0,0,10000,6),6,FALSE)</f>
        <v>0</v>
      </c>
    </row>
    <row r="21" spans="1:7" x14ac:dyDescent="0.15">
      <c r="A21" t="str">
        <f>IF([1]交流线路段!A21="","",[1]交流线路段!A21)</f>
        <v>安贰线路29</v>
      </c>
      <c r="B21" t="str">
        <f>IF([1]交流线路段!B21="","",[1]交流线路段!B21)</f>
        <v>10kV</v>
      </c>
      <c r="C21">
        <f>IF([1]交流线路段!C21="","",[1]交流线路段!C21)</f>
        <v>1</v>
      </c>
      <c r="D21">
        <f>IF([1]交流线路段!D21="","",[1]交流线路段!D21)</f>
        <v>0.36352899999999999</v>
      </c>
      <c r="E21" t="str">
        <f>IF([1]交流线路段!F21="","",[1]交流线路段!F21)</f>
        <v>142安贰线</v>
      </c>
      <c r="F21" t="str">
        <f ca="1">VLOOKUP(OFFSET($E$2,0,0,10000,1),OFFSET(线路!$A$2,0,0,10000,6),5,FALSE)</f>
        <v>市辖</v>
      </c>
      <c r="G21">
        <f ca="1">VLOOKUP(OFFSET($E$2,0,0,10000,1),OFFSET(线路!$A$2,0,0,10000,6),6,FALSE)</f>
        <v>0</v>
      </c>
    </row>
    <row r="22" spans="1:7" x14ac:dyDescent="0.15">
      <c r="A22" t="str">
        <f>IF([1]交流线路段!A22="","",[1]交流线路段!A22)</f>
        <v>安贰线路3</v>
      </c>
      <c r="B22" t="str">
        <f>IF([1]交流线路段!B22="","",[1]交流线路段!B22)</f>
        <v>10kV</v>
      </c>
      <c r="C22">
        <f>IF([1]交流线路段!C22="","",[1]交流线路段!C22)</f>
        <v>1</v>
      </c>
      <c r="D22">
        <f>IF([1]交流线路段!D22="","",[1]交流线路段!D22)</f>
        <v>3.8360999999999999E-2</v>
      </c>
      <c r="E22" t="str">
        <f>IF([1]交流线路段!F22="","",[1]交流线路段!F22)</f>
        <v>142安贰线</v>
      </c>
      <c r="F22" t="str">
        <f ca="1">VLOOKUP(OFFSET($E$2,0,0,10000,1),OFFSET(线路!$A$2,0,0,10000,6),5,FALSE)</f>
        <v>市辖</v>
      </c>
      <c r="G22">
        <f ca="1">VLOOKUP(OFFSET($E$2,0,0,10000,1),OFFSET(线路!$A$2,0,0,10000,6),6,FALSE)</f>
        <v>0</v>
      </c>
    </row>
    <row r="23" spans="1:7" x14ac:dyDescent="0.15">
      <c r="A23" t="str">
        <f>IF([1]交流线路段!A23="","",[1]交流线路段!A23)</f>
        <v>安贰线路30</v>
      </c>
      <c r="B23" t="str">
        <f>IF([1]交流线路段!B23="","",[1]交流线路段!B23)</f>
        <v>10kV</v>
      </c>
      <c r="C23">
        <f>IF([1]交流线路段!C23="","",[1]交流线路段!C23)</f>
        <v>1</v>
      </c>
      <c r="D23">
        <f>IF([1]交流线路段!D23="","",[1]交流线路段!D23)</f>
        <v>0.47916199999999998</v>
      </c>
      <c r="E23" t="str">
        <f>IF([1]交流线路段!F23="","",[1]交流线路段!F23)</f>
        <v>142安贰线</v>
      </c>
      <c r="F23" t="str">
        <f ca="1">VLOOKUP(OFFSET($E$2,0,0,10000,1),OFFSET(线路!$A$2,0,0,10000,6),5,FALSE)</f>
        <v>市辖</v>
      </c>
      <c r="G23">
        <f ca="1">VLOOKUP(OFFSET($E$2,0,0,10000,1),OFFSET(线路!$A$2,0,0,10000,6),6,FALSE)</f>
        <v>0</v>
      </c>
    </row>
    <row r="24" spans="1:7" x14ac:dyDescent="0.15">
      <c r="A24" t="str">
        <f>IF([1]交流线路段!A24="","",[1]交流线路段!A24)</f>
        <v>安贰线路31</v>
      </c>
      <c r="B24" t="str">
        <f>IF([1]交流线路段!B24="","",[1]交流线路段!B24)</f>
        <v>10kV</v>
      </c>
      <c r="C24">
        <f>IF([1]交流线路段!C24="","",[1]交流线路段!C24)</f>
        <v>1</v>
      </c>
      <c r="D24">
        <f>IF([1]交流线路段!D24="","",[1]交流线路段!D24)</f>
        <v>0.130193</v>
      </c>
      <c r="E24" t="str">
        <f>IF([1]交流线路段!F24="","",[1]交流线路段!F24)</f>
        <v>142安贰线</v>
      </c>
      <c r="F24" t="str">
        <f ca="1">VLOOKUP(OFFSET($E$2,0,0,10000,1),OFFSET(线路!$A$2,0,0,10000,6),5,FALSE)</f>
        <v>市辖</v>
      </c>
      <c r="G24">
        <f ca="1">VLOOKUP(OFFSET($E$2,0,0,10000,1),OFFSET(线路!$A$2,0,0,10000,6),6,FALSE)</f>
        <v>0</v>
      </c>
    </row>
    <row r="25" spans="1:7" x14ac:dyDescent="0.15">
      <c r="A25" t="str">
        <f>IF([1]交流线路段!A25="","",[1]交流线路段!A25)</f>
        <v>安贰线路32</v>
      </c>
      <c r="B25" t="str">
        <f>IF([1]交流线路段!B25="","",[1]交流线路段!B25)</f>
        <v>10kV</v>
      </c>
      <c r="C25">
        <f>IF([1]交流线路段!C25="","",[1]交流线路段!C25)</f>
        <v>1</v>
      </c>
      <c r="D25">
        <f>IF([1]交流线路段!D25="","",[1]交流线路段!D25)</f>
        <v>0.37812200000000001</v>
      </c>
      <c r="E25" t="str">
        <f>IF([1]交流线路段!F25="","",[1]交流线路段!F25)</f>
        <v>142安贰线</v>
      </c>
      <c r="F25" t="str">
        <f ca="1">VLOOKUP(OFFSET($E$2,0,0,10000,1),OFFSET(线路!$A$2,0,0,10000,6),5,FALSE)</f>
        <v>市辖</v>
      </c>
      <c r="G25">
        <f ca="1">VLOOKUP(OFFSET($E$2,0,0,10000,1),OFFSET(线路!$A$2,0,0,10000,6),6,FALSE)</f>
        <v>0</v>
      </c>
    </row>
    <row r="26" spans="1:7" x14ac:dyDescent="0.15">
      <c r="A26" t="str">
        <f>IF([1]交流线路段!A26="","",[1]交流线路段!A26)</f>
        <v>安贰线路33</v>
      </c>
      <c r="B26" t="str">
        <f>IF([1]交流线路段!B26="","",[1]交流线路段!B26)</f>
        <v>10kV</v>
      </c>
      <c r="C26">
        <f>IF([1]交流线路段!C26="","",[1]交流线路段!C26)</f>
        <v>1</v>
      </c>
      <c r="D26">
        <f>IF([1]交流线路段!D26="","",[1]交流线路段!D26)</f>
        <v>1.8707999999999999E-2</v>
      </c>
      <c r="E26" t="str">
        <f>IF([1]交流线路段!F26="","",[1]交流线路段!F26)</f>
        <v>142安贰线</v>
      </c>
      <c r="F26" t="str">
        <f ca="1">VLOOKUP(OFFSET($E$2,0,0,10000,1),OFFSET(线路!$A$2,0,0,10000,6),5,FALSE)</f>
        <v>市辖</v>
      </c>
      <c r="G26">
        <f ca="1">VLOOKUP(OFFSET($E$2,0,0,10000,1),OFFSET(线路!$A$2,0,0,10000,6),6,FALSE)</f>
        <v>0</v>
      </c>
    </row>
    <row r="27" spans="1:7" x14ac:dyDescent="0.15">
      <c r="A27" t="str">
        <f>IF([1]交流线路段!A27="","",[1]交流线路段!A27)</f>
        <v>安贰线路34</v>
      </c>
      <c r="B27" t="str">
        <f>IF([1]交流线路段!B27="","",[1]交流线路段!B27)</f>
        <v>10kV</v>
      </c>
      <c r="C27">
        <f>IF([1]交流线路段!C27="","",[1]交流线路段!C27)</f>
        <v>0</v>
      </c>
      <c r="D27">
        <f>IF([1]交流线路段!D27="","",[1]交流线路段!D27)</f>
        <v>7.5578000000000006E-2</v>
      </c>
      <c r="E27" t="str">
        <f>IF([1]交流线路段!F27="","",[1]交流线路段!F27)</f>
        <v>142安贰线</v>
      </c>
      <c r="F27" t="str">
        <f ca="1">VLOOKUP(OFFSET($E$2,0,0,10000,1),OFFSET(线路!$A$2,0,0,10000,6),5,FALSE)</f>
        <v>市辖</v>
      </c>
      <c r="G27">
        <f ca="1">VLOOKUP(OFFSET($E$2,0,0,10000,1),OFFSET(线路!$A$2,0,0,10000,6),6,FALSE)</f>
        <v>0</v>
      </c>
    </row>
    <row r="28" spans="1:7" x14ac:dyDescent="0.15">
      <c r="A28" t="str">
        <f>IF([1]交流线路段!A28="","",[1]交流线路段!A28)</f>
        <v>安贰线路35</v>
      </c>
      <c r="B28" t="str">
        <f>IF([1]交流线路段!B28="","",[1]交流线路段!B28)</f>
        <v>10kV</v>
      </c>
      <c r="C28">
        <f>IF([1]交流线路段!C28="","",[1]交流线路段!C28)</f>
        <v>1</v>
      </c>
      <c r="D28">
        <f>IF([1]交流线路段!D28="","",[1]交流线路段!D28)</f>
        <v>5.1476000000000001E-2</v>
      </c>
      <c r="E28" t="str">
        <f>IF([1]交流线路段!F28="","",[1]交流线路段!F28)</f>
        <v>142安贰线</v>
      </c>
      <c r="F28" t="str">
        <f ca="1">VLOOKUP(OFFSET($E$2,0,0,10000,1),OFFSET(线路!$A$2,0,0,10000,6),5,FALSE)</f>
        <v>市辖</v>
      </c>
      <c r="G28">
        <f ca="1">VLOOKUP(OFFSET($E$2,0,0,10000,1),OFFSET(线路!$A$2,0,0,10000,6),6,FALSE)</f>
        <v>0</v>
      </c>
    </row>
    <row r="29" spans="1:7" x14ac:dyDescent="0.15">
      <c r="A29" t="str">
        <f>IF([1]交流线路段!A29="","",[1]交流线路段!A29)</f>
        <v>安贰线路36</v>
      </c>
      <c r="B29" t="str">
        <f>IF([1]交流线路段!B29="","",[1]交流线路段!B29)</f>
        <v>10kV</v>
      </c>
      <c r="C29">
        <f>IF([1]交流线路段!C29="","",[1]交流线路段!C29)</f>
        <v>0</v>
      </c>
      <c r="D29">
        <f>IF([1]交流线路段!D29="","",[1]交流线路段!D29)</f>
        <v>3.3713E-2</v>
      </c>
      <c r="E29" t="str">
        <f>IF([1]交流线路段!F29="","",[1]交流线路段!F29)</f>
        <v>142安贰线</v>
      </c>
      <c r="F29" t="str">
        <f ca="1">VLOOKUP(OFFSET($E$2,0,0,10000,1),OFFSET(线路!$A$2,0,0,10000,6),5,FALSE)</f>
        <v>市辖</v>
      </c>
      <c r="G29">
        <f ca="1">VLOOKUP(OFFSET($E$2,0,0,10000,1),OFFSET(线路!$A$2,0,0,10000,6),6,FALSE)</f>
        <v>0</v>
      </c>
    </row>
    <row r="30" spans="1:7" x14ac:dyDescent="0.15">
      <c r="A30" t="str">
        <f>IF([1]交流线路段!A30="","",[1]交流线路段!A30)</f>
        <v>安贰线路37</v>
      </c>
      <c r="B30" t="str">
        <f>IF([1]交流线路段!B30="","",[1]交流线路段!B30)</f>
        <v>10kV</v>
      </c>
      <c r="C30">
        <f>IF([1]交流线路段!C30="","",[1]交流线路段!C30)</f>
        <v>0</v>
      </c>
      <c r="D30">
        <f>IF([1]交流线路段!D30="","",[1]交流线路段!D30)</f>
        <v>2.3831999999999999E-2</v>
      </c>
      <c r="E30" t="str">
        <f>IF([1]交流线路段!F30="","",[1]交流线路段!F30)</f>
        <v>142安贰线</v>
      </c>
      <c r="F30" t="str">
        <f ca="1">VLOOKUP(OFFSET($E$2,0,0,10000,1),OFFSET(线路!$A$2,0,0,10000,6),5,FALSE)</f>
        <v>市辖</v>
      </c>
      <c r="G30">
        <f ca="1">VLOOKUP(OFFSET($E$2,0,0,10000,1),OFFSET(线路!$A$2,0,0,10000,6),6,FALSE)</f>
        <v>0</v>
      </c>
    </row>
    <row r="31" spans="1:7" x14ac:dyDescent="0.15">
      <c r="A31" t="str">
        <f>IF([1]交流线路段!A31="","",[1]交流线路段!A31)</f>
        <v>安贰线路38</v>
      </c>
      <c r="B31" t="str">
        <f>IF([1]交流线路段!B31="","",[1]交流线路段!B31)</f>
        <v>10kV</v>
      </c>
      <c r="C31">
        <f>IF([1]交流线路段!C31="","",[1]交流线路段!C31)</f>
        <v>0</v>
      </c>
      <c r="D31">
        <f>IF([1]交流线路段!D31="","",[1]交流线路段!D31)</f>
        <v>3.3349999999999998E-2</v>
      </c>
      <c r="E31" t="str">
        <f>IF([1]交流线路段!F31="","",[1]交流线路段!F31)</f>
        <v>142安贰线</v>
      </c>
      <c r="F31" t="str">
        <f ca="1">VLOOKUP(OFFSET($E$2,0,0,10000,1),OFFSET(线路!$A$2,0,0,10000,6),5,FALSE)</f>
        <v>市辖</v>
      </c>
      <c r="G31">
        <f ca="1">VLOOKUP(OFFSET($E$2,0,0,10000,1),OFFSET(线路!$A$2,0,0,10000,6),6,FALSE)</f>
        <v>0</v>
      </c>
    </row>
    <row r="32" spans="1:7" x14ac:dyDescent="0.15">
      <c r="A32" t="str">
        <f>IF([1]交流线路段!A32="","",[1]交流线路段!A32)</f>
        <v>安贰线路39</v>
      </c>
      <c r="B32" t="str">
        <f>IF([1]交流线路段!B32="","",[1]交流线路段!B32)</f>
        <v>10kV</v>
      </c>
      <c r="C32">
        <f>IF([1]交流线路段!C32="","",[1]交流线路段!C32)</f>
        <v>0</v>
      </c>
      <c r="D32">
        <f>IF([1]交流线路段!D32="","",[1]交流线路段!D32)</f>
        <v>3.8307000000000001E-2</v>
      </c>
      <c r="E32" t="str">
        <f>IF([1]交流线路段!F32="","",[1]交流线路段!F32)</f>
        <v>142安贰线</v>
      </c>
      <c r="F32" t="str">
        <f ca="1">VLOOKUP(OFFSET($E$2,0,0,10000,1),OFFSET(线路!$A$2,0,0,10000,6),5,FALSE)</f>
        <v>市辖</v>
      </c>
      <c r="G32">
        <f ca="1">VLOOKUP(OFFSET($E$2,0,0,10000,1),OFFSET(线路!$A$2,0,0,10000,6),6,FALSE)</f>
        <v>0</v>
      </c>
    </row>
    <row r="33" spans="1:7" x14ac:dyDescent="0.15">
      <c r="A33" t="str">
        <f>IF([1]交流线路段!A33="","",[1]交流线路段!A33)</f>
        <v>安贰线路4</v>
      </c>
      <c r="B33" t="str">
        <f>IF([1]交流线路段!B33="","",[1]交流线路段!B33)</f>
        <v>10kV</v>
      </c>
      <c r="C33">
        <f>IF([1]交流线路段!C33="","",[1]交流线路段!C33)</f>
        <v>1</v>
      </c>
      <c r="D33">
        <f>IF([1]交流线路段!D33="","",[1]交流线路段!D33)</f>
        <v>0.10101300000000001</v>
      </c>
      <c r="E33" t="str">
        <f>IF([1]交流线路段!F33="","",[1]交流线路段!F33)</f>
        <v>142安贰线</v>
      </c>
      <c r="F33" t="str">
        <f ca="1">VLOOKUP(OFFSET($E$2,0,0,10000,1),OFFSET(线路!$A$2,0,0,10000,6),5,FALSE)</f>
        <v>市辖</v>
      </c>
      <c r="G33">
        <f ca="1">VLOOKUP(OFFSET($E$2,0,0,10000,1),OFFSET(线路!$A$2,0,0,10000,6),6,FALSE)</f>
        <v>0</v>
      </c>
    </row>
    <row r="34" spans="1:7" x14ac:dyDescent="0.15">
      <c r="A34" t="str">
        <f>IF([1]交流线路段!A34="","",[1]交流线路段!A34)</f>
        <v>安贰线路40</v>
      </c>
      <c r="B34" t="str">
        <f>IF([1]交流线路段!B34="","",[1]交流线路段!B34)</f>
        <v>10kV</v>
      </c>
      <c r="C34">
        <f>IF([1]交流线路段!C34="","",[1]交流线路段!C34)</f>
        <v>0</v>
      </c>
      <c r="D34">
        <f>IF([1]交流线路段!D34="","",[1]交流线路段!D34)</f>
        <v>3.2522000000000002E-2</v>
      </c>
      <c r="E34" t="str">
        <f>IF([1]交流线路段!F34="","",[1]交流线路段!F34)</f>
        <v>142安贰线</v>
      </c>
      <c r="F34" t="str">
        <f ca="1">VLOOKUP(OFFSET($E$2,0,0,10000,1),OFFSET(线路!$A$2,0,0,10000,6),5,FALSE)</f>
        <v>市辖</v>
      </c>
      <c r="G34">
        <f ca="1">VLOOKUP(OFFSET($E$2,0,0,10000,1),OFFSET(线路!$A$2,0,0,10000,6),6,FALSE)</f>
        <v>0</v>
      </c>
    </row>
    <row r="35" spans="1:7" x14ac:dyDescent="0.15">
      <c r="A35" t="str">
        <f>IF([1]交流线路段!A35="","",[1]交流线路段!A35)</f>
        <v>安贰线路41</v>
      </c>
      <c r="B35" t="str">
        <f>IF([1]交流线路段!B35="","",[1]交流线路段!B35)</f>
        <v>10kV</v>
      </c>
      <c r="C35">
        <f>IF([1]交流线路段!C35="","",[1]交流线路段!C35)</f>
        <v>0</v>
      </c>
      <c r="D35">
        <f>IF([1]交流线路段!D35="","",[1]交流线路段!D35)</f>
        <v>6.3547999999999993E-2</v>
      </c>
      <c r="E35" t="str">
        <f>IF([1]交流线路段!F35="","",[1]交流线路段!F35)</f>
        <v>142安贰线</v>
      </c>
      <c r="F35" t="str">
        <f ca="1">VLOOKUP(OFFSET($E$2,0,0,10000,1),OFFSET(线路!$A$2,0,0,10000,6),5,FALSE)</f>
        <v>市辖</v>
      </c>
      <c r="G35">
        <f ca="1">VLOOKUP(OFFSET($E$2,0,0,10000,1),OFFSET(线路!$A$2,0,0,10000,6),6,FALSE)</f>
        <v>0</v>
      </c>
    </row>
    <row r="36" spans="1:7" x14ac:dyDescent="0.15">
      <c r="A36" t="str">
        <f>IF([1]交流线路段!A36="","",[1]交流线路段!A36)</f>
        <v>安贰线路42</v>
      </c>
      <c r="B36" t="str">
        <f>IF([1]交流线路段!B36="","",[1]交流线路段!B36)</f>
        <v>10kV</v>
      </c>
      <c r="C36">
        <f>IF([1]交流线路段!C36="","",[1]交流线路段!C36)</f>
        <v>0</v>
      </c>
      <c r="D36">
        <f>IF([1]交流线路段!D36="","",[1]交流线路段!D36)</f>
        <v>2.5539999999999998E-3</v>
      </c>
      <c r="E36" t="str">
        <f>IF([1]交流线路段!F36="","",[1]交流线路段!F36)</f>
        <v>142安贰线</v>
      </c>
      <c r="F36" t="str">
        <f ca="1">VLOOKUP(OFFSET($E$2,0,0,10000,1),OFFSET(线路!$A$2,0,0,10000,6),5,FALSE)</f>
        <v>市辖</v>
      </c>
      <c r="G36">
        <f ca="1">VLOOKUP(OFFSET($E$2,0,0,10000,1),OFFSET(线路!$A$2,0,0,10000,6),6,FALSE)</f>
        <v>0</v>
      </c>
    </row>
    <row r="37" spans="1:7" x14ac:dyDescent="0.15">
      <c r="A37" t="str">
        <f>IF([1]交流线路段!A37="","",[1]交流线路段!A37)</f>
        <v>安贰线路42-1</v>
      </c>
      <c r="B37" t="str">
        <f>IF([1]交流线路段!B37="","",[1]交流线路段!B37)</f>
        <v>10kV</v>
      </c>
      <c r="C37">
        <f>IF([1]交流线路段!C37="","",[1]交流线路段!C37)</f>
        <v>0</v>
      </c>
      <c r="D37">
        <f>IF([1]交流线路段!D37="","",[1]交流线路段!D37)</f>
        <v>4.0010999999999998E-2</v>
      </c>
      <c r="E37" t="str">
        <f>IF([1]交流线路段!F37="","",[1]交流线路段!F37)</f>
        <v>142安贰线</v>
      </c>
      <c r="F37" t="str">
        <f ca="1">VLOOKUP(OFFSET($E$2,0,0,10000,1),OFFSET(线路!$A$2,0,0,10000,6),5,FALSE)</f>
        <v>市辖</v>
      </c>
      <c r="G37">
        <f ca="1">VLOOKUP(OFFSET($E$2,0,0,10000,1),OFFSET(线路!$A$2,0,0,10000,6),6,FALSE)</f>
        <v>0</v>
      </c>
    </row>
    <row r="38" spans="1:7" x14ac:dyDescent="0.15">
      <c r="A38" t="str">
        <f>IF([1]交流线路段!A38="","",[1]交流线路段!A38)</f>
        <v>安贰线路43</v>
      </c>
      <c r="B38" t="str">
        <f>IF([1]交流线路段!B38="","",[1]交流线路段!B38)</f>
        <v>10kV</v>
      </c>
      <c r="C38">
        <f>IF([1]交流线路段!C38="","",[1]交流线路段!C38)</f>
        <v>0</v>
      </c>
      <c r="D38">
        <f>IF([1]交流线路段!D38="","",[1]交流线路段!D38)</f>
        <v>2.1794999999999998E-2</v>
      </c>
      <c r="E38" t="str">
        <f>IF([1]交流线路段!F38="","",[1]交流线路段!F38)</f>
        <v>142安贰线</v>
      </c>
      <c r="F38" t="str">
        <f ca="1">VLOOKUP(OFFSET($E$2,0,0,10000,1),OFFSET(线路!$A$2,0,0,10000,6),5,FALSE)</f>
        <v>市辖</v>
      </c>
      <c r="G38">
        <f ca="1">VLOOKUP(OFFSET($E$2,0,0,10000,1),OFFSET(线路!$A$2,0,0,10000,6),6,FALSE)</f>
        <v>0</v>
      </c>
    </row>
    <row r="39" spans="1:7" x14ac:dyDescent="0.15">
      <c r="A39" t="str">
        <f>IF([1]交流线路段!A39="","",[1]交流线路段!A39)</f>
        <v>安贰线路44</v>
      </c>
      <c r="B39" t="str">
        <f>IF([1]交流线路段!B39="","",[1]交流线路段!B39)</f>
        <v>10kV</v>
      </c>
      <c r="C39">
        <f>IF([1]交流线路段!C39="","",[1]交流线路段!C39)</f>
        <v>0</v>
      </c>
      <c r="D39">
        <f>IF([1]交流线路段!D39="","",[1]交流线路段!D39)</f>
        <v>1.2977000000000001E-2</v>
      </c>
      <c r="E39" t="str">
        <f>IF([1]交流线路段!F39="","",[1]交流线路段!F39)</f>
        <v>142安贰线</v>
      </c>
      <c r="F39" t="str">
        <f ca="1">VLOOKUP(OFFSET($E$2,0,0,10000,1),OFFSET(线路!$A$2,0,0,10000,6),5,FALSE)</f>
        <v>市辖</v>
      </c>
      <c r="G39">
        <f ca="1">VLOOKUP(OFFSET($E$2,0,0,10000,1),OFFSET(线路!$A$2,0,0,10000,6),6,FALSE)</f>
        <v>0</v>
      </c>
    </row>
    <row r="40" spans="1:7" x14ac:dyDescent="0.15">
      <c r="A40" t="str">
        <f>IF([1]交流线路段!A40="","",[1]交流线路段!A40)</f>
        <v>安贰线路45</v>
      </c>
      <c r="B40" t="str">
        <f>IF([1]交流线路段!B40="","",[1]交流线路段!B40)</f>
        <v>10kV</v>
      </c>
      <c r="C40">
        <f>IF([1]交流线路段!C40="","",[1]交流线路段!C40)</f>
        <v>0</v>
      </c>
      <c r="D40">
        <f>IF([1]交流线路段!D40="","",[1]交流线路段!D40)</f>
        <v>6.7707000000000003E-2</v>
      </c>
      <c r="E40" t="str">
        <f>IF([1]交流线路段!F40="","",[1]交流线路段!F40)</f>
        <v>142安贰线</v>
      </c>
      <c r="F40" t="str">
        <f ca="1">VLOOKUP(OFFSET($E$2,0,0,10000,1),OFFSET(线路!$A$2,0,0,10000,6),5,FALSE)</f>
        <v>市辖</v>
      </c>
      <c r="G40">
        <f ca="1">VLOOKUP(OFFSET($E$2,0,0,10000,1),OFFSET(线路!$A$2,0,0,10000,6),6,FALSE)</f>
        <v>0</v>
      </c>
    </row>
    <row r="41" spans="1:7" x14ac:dyDescent="0.15">
      <c r="A41" t="str">
        <f>IF([1]交流线路段!A41="","",[1]交流线路段!A41)</f>
        <v>安贰线路46</v>
      </c>
      <c r="B41" t="str">
        <f>IF([1]交流线路段!B41="","",[1]交流线路段!B41)</f>
        <v>10kV</v>
      </c>
      <c r="C41">
        <f>IF([1]交流线路段!C41="","",[1]交流线路段!C41)</f>
        <v>1</v>
      </c>
      <c r="D41">
        <f>IF([1]交流线路段!D41="","",[1]交流线路段!D41)</f>
        <v>0.210481</v>
      </c>
      <c r="E41" t="str">
        <f>IF([1]交流线路段!F41="","",[1]交流线路段!F41)</f>
        <v>142安贰线</v>
      </c>
      <c r="F41" t="str">
        <f ca="1">VLOOKUP(OFFSET($E$2,0,0,10000,1),OFFSET(线路!$A$2,0,0,10000,6),5,FALSE)</f>
        <v>市辖</v>
      </c>
      <c r="G41">
        <f ca="1">VLOOKUP(OFFSET($E$2,0,0,10000,1),OFFSET(线路!$A$2,0,0,10000,6),6,FALSE)</f>
        <v>0</v>
      </c>
    </row>
    <row r="42" spans="1:7" x14ac:dyDescent="0.15">
      <c r="A42" t="str">
        <f>IF([1]交流线路段!A42="","",[1]交流线路段!A42)</f>
        <v>安贰线路47</v>
      </c>
      <c r="B42" t="str">
        <f>IF([1]交流线路段!B42="","",[1]交流线路段!B42)</f>
        <v>10kV</v>
      </c>
      <c r="C42">
        <f>IF([1]交流线路段!C42="","",[1]交流线路段!C42)</f>
        <v>0</v>
      </c>
      <c r="D42">
        <f>IF([1]交流线路段!D42="","",[1]交流线路段!D42)</f>
        <v>0.38148199999999999</v>
      </c>
      <c r="E42" t="str">
        <f>IF([1]交流线路段!F42="","",[1]交流线路段!F42)</f>
        <v>142安贰线</v>
      </c>
      <c r="F42" t="str">
        <f ca="1">VLOOKUP(OFFSET($E$2,0,0,10000,1),OFFSET(线路!$A$2,0,0,10000,6),5,FALSE)</f>
        <v>市辖</v>
      </c>
      <c r="G42">
        <f ca="1">VLOOKUP(OFFSET($E$2,0,0,10000,1),OFFSET(线路!$A$2,0,0,10000,6),6,FALSE)</f>
        <v>0</v>
      </c>
    </row>
    <row r="43" spans="1:7" x14ac:dyDescent="0.15">
      <c r="A43" t="str">
        <f>IF([1]交流线路段!A43="","",[1]交流线路段!A43)</f>
        <v>安贰线路48</v>
      </c>
      <c r="B43" t="str">
        <f>IF([1]交流线路段!B43="","",[1]交流线路段!B43)</f>
        <v>10kV</v>
      </c>
      <c r="C43">
        <f>IF([1]交流线路段!C43="","",[1]交流线路段!C43)</f>
        <v>0</v>
      </c>
      <c r="D43">
        <f>IF([1]交流线路段!D43="","",[1]交流线路段!D43)</f>
        <v>0.235489</v>
      </c>
      <c r="E43" t="str">
        <f>IF([1]交流线路段!F43="","",[1]交流线路段!F43)</f>
        <v>142安贰线</v>
      </c>
      <c r="F43" t="str">
        <f ca="1">VLOOKUP(OFFSET($E$2,0,0,10000,1),OFFSET(线路!$A$2,0,0,10000,6),5,FALSE)</f>
        <v>市辖</v>
      </c>
      <c r="G43">
        <f ca="1">VLOOKUP(OFFSET($E$2,0,0,10000,1),OFFSET(线路!$A$2,0,0,10000,6),6,FALSE)</f>
        <v>0</v>
      </c>
    </row>
    <row r="44" spans="1:7" x14ac:dyDescent="0.15">
      <c r="A44" t="str">
        <f>IF([1]交流线路段!A44="","",[1]交流线路段!A44)</f>
        <v>安贰线路49</v>
      </c>
      <c r="B44" t="str">
        <f>IF([1]交流线路段!B44="","",[1]交流线路段!B44)</f>
        <v>10kV</v>
      </c>
      <c r="C44">
        <f>IF([1]交流线路段!C44="","",[1]交流线路段!C44)</f>
        <v>1</v>
      </c>
      <c r="D44">
        <f>IF([1]交流线路段!D44="","",[1]交流线路段!D44)</f>
        <v>3.5047000000000002E-2</v>
      </c>
      <c r="E44" t="str">
        <f>IF([1]交流线路段!F44="","",[1]交流线路段!F44)</f>
        <v>142安贰线</v>
      </c>
      <c r="F44" t="str">
        <f ca="1">VLOOKUP(OFFSET($E$2,0,0,10000,1),OFFSET(线路!$A$2,0,0,10000,6),5,FALSE)</f>
        <v>市辖</v>
      </c>
      <c r="G44">
        <f ca="1">VLOOKUP(OFFSET($E$2,0,0,10000,1),OFFSET(线路!$A$2,0,0,10000,6),6,FALSE)</f>
        <v>0</v>
      </c>
    </row>
    <row r="45" spans="1:7" x14ac:dyDescent="0.15">
      <c r="A45" t="str">
        <f>IF([1]交流线路段!A45="","",[1]交流线路段!A45)</f>
        <v>安贰线路5</v>
      </c>
      <c r="B45" t="str">
        <f>IF([1]交流线路段!B45="","",[1]交流线路段!B45)</f>
        <v>10kV</v>
      </c>
      <c r="C45">
        <f>IF([1]交流线路段!C45="","",[1]交流线路段!C45)</f>
        <v>1</v>
      </c>
      <c r="D45">
        <f>IF([1]交流线路段!D45="","",[1]交流线路段!D45)</f>
        <v>0.100817</v>
      </c>
      <c r="E45" t="str">
        <f>IF([1]交流线路段!F45="","",[1]交流线路段!F45)</f>
        <v>142安贰线</v>
      </c>
      <c r="F45" t="str">
        <f ca="1">VLOOKUP(OFFSET($E$2,0,0,10000,1),OFFSET(线路!$A$2,0,0,10000,6),5,FALSE)</f>
        <v>市辖</v>
      </c>
      <c r="G45">
        <f ca="1">VLOOKUP(OFFSET($E$2,0,0,10000,1),OFFSET(线路!$A$2,0,0,10000,6),6,FALSE)</f>
        <v>0</v>
      </c>
    </row>
    <row r="46" spans="1:7" x14ac:dyDescent="0.15">
      <c r="A46" t="str">
        <f>IF([1]交流线路段!A46="","",[1]交流线路段!A46)</f>
        <v>安贰线路50</v>
      </c>
      <c r="B46" t="str">
        <f>IF([1]交流线路段!B46="","",[1]交流线路段!B46)</f>
        <v>10kV</v>
      </c>
      <c r="C46">
        <f>IF([1]交流线路段!C46="","",[1]交流线路段!C46)</f>
        <v>0</v>
      </c>
      <c r="D46">
        <f>IF([1]交流线路段!D46="","",[1]交流线路段!D46)</f>
        <v>0.40515200000000001</v>
      </c>
      <c r="E46" t="str">
        <f>IF([1]交流线路段!F46="","",[1]交流线路段!F46)</f>
        <v>142安贰线</v>
      </c>
      <c r="F46" t="str">
        <f ca="1">VLOOKUP(OFFSET($E$2,0,0,10000,1),OFFSET(线路!$A$2,0,0,10000,6),5,FALSE)</f>
        <v>市辖</v>
      </c>
      <c r="G46">
        <f ca="1">VLOOKUP(OFFSET($E$2,0,0,10000,1),OFFSET(线路!$A$2,0,0,10000,6),6,FALSE)</f>
        <v>0</v>
      </c>
    </row>
    <row r="47" spans="1:7" x14ac:dyDescent="0.15">
      <c r="A47" t="str">
        <f>IF([1]交流线路段!A47="","",[1]交流线路段!A47)</f>
        <v>安贰线路51</v>
      </c>
      <c r="B47" t="str">
        <f>IF([1]交流线路段!B47="","",[1]交流线路段!B47)</f>
        <v>10kV</v>
      </c>
      <c r="C47">
        <f>IF([1]交流线路段!C47="","",[1]交流线路段!C47)</f>
        <v>1</v>
      </c>
      <c r="D47">
        <f>IF([1]交流线路段!D47="","",[1]交流线路段!D47)</f>
        <v>0.39301700000000001</v>
      </c>
      <c r="E47" t="str">
        <f>IF([1]交流线路段!F47="","",[1]交流线路段!F47)</f>
        <v>142安贰线</v>
      </c>
      <c r="F47" t="str">
        <f ca="1">VLOOKUP(OFFSET($E$2,0,0,10000,1),OFFSET(线路!$A$2,0,0,10000,6),5,FALSE)</f>
        <v>市辖</v>
      </c>
      <c r="G47">
        <f ca="1">VLOOKUP(OFFSET($E$2,0,0,10000,1),OFFSET(线路!$A$2,0,0,10000,6),6,FALSE)</f>
        <v>0</v>
      </c>
    </row>
    <row r="48" spans="1:7" x14ac:dyDescent="0.15">
      <c r="A48" t="str">
        <f>IF([1]交流线路段!A48="","",[1]交流线路段!A48)</f>
        <v>安贰线路52</v>
      </c>
      <c r="B48" t="str">
        <f>IF([1]交流线路段!B48="","",[1]交流线路段!B48)</f>
        <v>10kV</v>
      </c>
      <c r="C48">
        <f>IF([1]交流线路段!C48="","",[1]交流线路段!C48)</f>
        <v>1</v>
      </c>
      <c r="D48">
        <f>IF([1]交流线路段!D48="","",[1]交流线路段!D48)</f>
        <v>0.218303</v>
      </c>
      <c r="E48" t="str">
        <f>IF([1]交流线路段!F48="","",[1]交流线路段!F48)</f>
        <v>142安贰线</v>
      </c>
      <c r="F48" t="str">
        <f ca="1">VLOOKUP(OFFSET($E$2,0,0,10000,1),OFFSET(线路!$A$2,0,0,10000,6),5,FALSE)</f>
        <v>市辖</v>
      </c>
      <c r="G48">
        <f ca="1">VLOOKUP(OFFSET($E$2,0,0,10000,1),OFFSET(线路!$A$2,0,0,10000,6),6,FALSE)</f>
        <v>0</v>
      </c>
    </row>
    <row r="49" spans="1:7" x14ac:dyDescent="0.15">
      <c r="A49" t="str">
        <f>IF([1]交流线路段!A49="","",[1]交流线路段!A49)</f>
        <v>安贰线路53</v>
      </c>
      <c r="B49" t="str">
        <f>IF([1]交流线路段!B49="","",[1]交流线路段!B49)</f>
        <v>10kV</v>
      </c>
      <c r="C49">
        <f>IF([1]交流线路段!C49="","",[1]交流线路段!C49)</f>
        <v>0</v>
      </c>
      <c r="D49">
        <f>IF([1]交流线路段!D49="","",[1]交流线路段!D49)</f>
        <v>0.368398</v>
      </c>
      <c r="E49" t="str">
        <f>IF([1]交流线路段!F49="","",[1]交流线路段!F49)</f>
        <v>142安贰线</v>
      </c>
      <c r="F49" t="str">
        <f ca="1">VLOOKUP(OFFSET($E$2,0,0,10000,1),OFFSET(线路!$A$2,0,0,10000,6),5,FALSE)</f>
        <v>市辖</v>
      </c>
      <c r="G49">
        <f ca="1">VLOOKUP(OFFSET($E$2,0,0,10000,1),OFFSET(线路!$A$2,0,0,10000,6),6,FALSE)</f>
        <v>0</v>
      </c>
    </row>
    <row r="50" spans="1:7" x14ac:dyDescent="0.15">
      <c r="A50" t="str">
        <f>IF([1]交流线路段!A50="","",[1]交流线路段!A50)</f>
        <v>安贰线路54</v>
      </c>
      <c r="B50" t="str">
        <f>IF([1]交流线路段!B50="","",[1]交流线路段!B50)</f>
        <v>10kV</v>
      </c>
      <c r="C50">
        <f>IF([1]交流线路段!C50="","",[1]交流线路段!C50)</f>
        <v>1</v>
      </c>
      <c r="D50">
        <f>IF([1]交流线路段!D50="","",[1]交流线路段!D50)</f>
        <v>4.6422999999999999E-2</v>
      </c>
      <c r="E50" t="str">
        <f>IF([1]交流线路段!F50="","",[1]交流线路段!F50)</f>
        <v>142安贰线</v>
      </c>
      <c r="F50" t="str">
        <f ca="1">VLOOKUP(OFFSET($E$2,0,0,10000,1),OFFSET(线路!$A$2,0,0,10000,6),5,FALSE)</f>
        <v>市辖</v>
      </c>
      <c r="G50">
        <f ca="1">VLOOKUP(OFFSET($E$2,0,0,10000,1),OFFSET(线路!$A$2,0,0,10000,6),6,FALSE)</f>
        <v>0</v>
      </c>
    </row>
    <row r="51" spans="1:7" x14ac:dyDescent="0.15">
      <c r="A51" t="str">
        <f>IF([1]交流线路段!A51="","",[1]交流线路段!A51)</f>
        <v>安贰线路55</v>
      </c>
      <c r="B51" t="str">
        <f>IF([1]交流线路段!B51="","",[1]交流线路段!B51)</f>
        <v>10kV</v>
      </c>
      <c r="C51">
        <f>IF([1]交流线路段!C51="","",[1]交流线路段!C51)</f>
        <v>0</v>
      </c>
      <c r="D51">
        <f>IF([1]交流线路段!D51="","",[1]交流线路段!D51)</f>
        <v>3.032E-3</v>
      </c>
      <c r="E51" t="str">
        <f>IF([1]交流线路段!F51="","",[1]交流线路段!F51)</f>
        <v>142安贰线</v>
      </c>
      <c r="F51" t="str">
        <f ca="1">VLOOKUP(OFFSET($E$2,0,0,10000,1),OFFSET(线路!$A$2,0,0,10000,6),5,FALSE)</f>
        <v>市辖</v>
      </c>
      <c r="G51">
        <f ca="1">VLOOKUP(OFFSET($E$2,0,0,10000,1),OFFSET(线路!$A$2,0,0,10000,6),6,FALSE)</f>
        <v>0</v>
      </c>
    </row>
    <row r="52" spans="1:7" x14ac:dyDescent="0.15">
      <c r="A52" t="str">
        <f>IF([1]交流线路段!A52="","",[1]交流线路段!A52)</f>
        <v>安贰线路6</v>
      </c>
      <c r="B52" t="str">
        <f>IF([1]交流线路段!B52="","",[1]交流线路段!B52)</f>
        <v>10kV</v>
      </c>
      <c r="C52">
        <f>IF([1]交流线路段!C52="","",[1]交流线路段!C52)</f>
        <v>0</v>
      </c>
      <c r="D52">
        <f>IF([1]交流线路段!D52="","",[1]交流线路段!D52)</f>
        <v>0.11412700000000001</v>
      </c>
      <c r="E52" t="str">
        <f>IF([1]交流线路段!F52="","",[1]交流线路段!F52)</f>
        <v>142安贰线</v>
      </c>
      <c r="F52" t="str">
        <f ca="1">VLOOKUP(OFFSET($E$2,0,0,10000,1),OFFSET(线路!$A$2,0,0,10000,6),5,FALSE)</f>
        <v>市辖</v>
      </c>
      <c r="G52">
        <f ca="1">VLOOKUP(OFFSET($E$2,0,0,10000,1),OFFSET(线路!$A$2,0,0,10000,6),6,FALSE)</f>
        <v>0</v>
      </c>
    </row>
    <row r="53" spans="1:7" x14ac:dyDescent="0.15">
      <c r="A53" t="str">
        <f>IF([1]交流线路段!A53="","",[1]交流线路段!A53)</f>
        <v>安贰线路7</v>
      </c>
      <c r="B53" t="str">
        <f>IF([1]交流线路段!B53="","",[1]交流线路段!B53)</f>
        <v>10kV</v>
      </c>
      <c r="C53">
        <f>IF([1]交流线路段!C53="","",[1]交流线路段!C53)</f>
        <v>0</v>
      </c>
      <c r="D53">
        <f>IF([1]交流线路段!D53="","",[1]交流线路段!D53)</f>
        <v>0.27051799999999998</v>
      </c>
      <c r="E53" t="str">
        <f>IF([1]交流线路段!F53="","",[1]交流线路段!F53)</f>
        <v>142安贰线</v>
      </c>
      <c r="F53" t="str">
        <f ca="1">VLOOKUP(OFFSET($E$2,0,0,10000,1),OFFSET(线路!$A$2,0,0,10000,6),5,FALSE)</f>
        <v>市辖</v>
      </c>
      <c r="G53">
        <f ca="1">VLOOKUP(OFFSET($E$2,0,0,10000,1),OFFSET(线路!$A$2,0,0,10000,6),6,FALSE)</f>
        <v>0</v>
      </c>
    </row>
    <row r="54" spans="1:7" x14ac:dyDescent="0.15">
      <c r="A54" t="str">
        <f>IF([1]交流线路段!A54="","",[1]交流线路段!A54)</f>
        <v>安贰线路8</v>
      </c>
      <c r="B54" t="str">
        <f>IF([1]交流线路段!B54="","",[1]交流线路段!B54)</f>
        <v>10kV</v>
      </c>
      <c r="C54">
        <f>IF([1]交流线路段!C54="","",[1]交流线路段!C54)</f>
        <v>0</v>
      </c>
      <c r="D54">
        <f>IF([1]交流线路段!D54="","",[1]交流线路段!D54)</f>
        <v>0.13001399999999999</v>
      </c>
      <c r="E54" t="str">
        <f>IF([1]交流线路段!F54="","",[1]交流线路段!F54)</f>
        <v>142安贰线</v>
      </c>
      <c r="F54" t="str">
        <f ca="1">VLOOKUP(OFFSET($E$2,0,0,10000,1),OFFSET(线路!$A$2,0,0,10000,6),5,FALSE)</f>
        <v>市辖</v>
      </c>
      <c r="G54">
        <f ca="1">VLOOKUP(OFFSET($E$2,0,0,10000,1),OFFSET(线路!$A$2,0,0,10000,6),6,FALSE)</f>
        <v>0</v>
      </c>
    </row>
    <row r="55" spans="1:7" x14ac:dyDescent="0.15">
      <c r="A55" t="str">
        <f>IF([1]交流线路段!A55="","",[1]交流线路段!A55)</f>
        <v>安贰线路9</v>
      </c>
      <c r="B55" t="str">
        <f>IF([1]交流线路段!B55="","",[1]交流线路段!B55)</f>
        <v>10kV</v>
      </c>
      <c r="C55">
        <f>IF([1]交流线路段!C55="","",[1]交流线路段!C55)</f>
        <v>0</v>
      </c>
      <c r="D55">
        <f>IF([1]交流线路段!D55="","",[1]交流线路段!D55)</f>
        <v>1.4215999999999999E-2</v>
      </c>
      <c r="E55" t="str">
        <f>IF([1]交流线路段!F55="","",[1]交流线路段!F55)</f>
        <v>142安贰线</v>
      </c>
      <c r="F55" t="str">
        <f ca="1">VLOOKUP(OFFSET($E$2,0,0,10000,1),OFFSET(线路!$A$2,0,0,10000,6),5,FALSE)</f>
        <v>市辖</v>
      </c>
      <c r="G55">
        <f ca="1">VLOOKUP(OFFSET($E$2,0,0,10000,1),OFFSET(线路!$A$2,0,0,10000,6),6,FALSE)</f>
        <v>0</v>
      </c>
    </row>
    <row r="56" spans="1:7" x14ac:dyDescent="0.15">
      <c r="A56" t="str">
        <f>IF([1]交流线路段!A56="","",[1]交流线路段!A56)</f>
        <v>安玖线路1</v>
      </c>
      <c r="B56" t="str">
        <f>IF([1]交流线路段!B56="","",[1]交流线路段!B56)</f>
        <v>10kV</v>
      </c>
      <c r="C56">
        <f>IF([1]交流线路段!C56="","",[1]交流线路段!C56)</f>
        <v>0</v>
      </c>
      <c r="D56">
        <f>IF([1]交流线路段!D56="","",[1]交流线路段!D56)</f>
        <v>2.4221539999999999</v>
      </c>
      <c r="E56" t="str">
        <f>IF([1]交流线路段!F56="","",[1]交流线路段!F56)</f>
        <v>149安玖线</v>
      </c>
      <c r="F56" t="str">
        <f ca="1">VLOOKUP(OFFSET($E$2,0,0,10000,1),OFFSET(线路!$A$2,0,0,10000,6),5,FALSE)</f>
        <v>市辖</v>
      </c>
      <c r="G56">
        <f ca="1">VLOOKUP(OFFSET($E$2,0,0,10000,1),OFFSET(线路!$A$2,0,0,10000,6),6,FALSE)</f>
        <v>0</v>
      </c>
    </row>
    <row r="57" spans="1:7" x14ac:dyDescent="0.15">
      <c r="A57" t="str">
        <f>IF([1]交流线路段!A57="","",[1]交流线路段!A57)</f>
        <v>安玖线路10</v>
      </c>
      <c r="B57" t="str">
        <f>IF([1]交流线路段!B57="","",[1]交流线路段!B57)</f>
        <v>10kV</v>
      </c>
      <c r="C57">
        <f>IF([1]交流线路段!C57="","",[1]交流线路段!C57)</f>
        <v>0</v>
      </c>
      <c r="D57">
        <f>IF([1]交流线路段!D57="","",[1]交流线路段!D57)</f>
        <v>4.0069E-2</v>
      </c>
      <c r="E57" t="str">
        <f>IF([1]交流线路段!F57="","",[1]交流线路段!F57)</f>
        <v>149安玖线</v>
      </c>
      <c r="F57" t="str">
        <f ca="1">VLOOKUP(OFFSET($E$2,0,0,10000,1),OFFSET(线路!$A$2,0,0,10000,6),5,FALSE)</f>
        <v>市辖</v>
      </c>
      <c r="G57">
        <f ca="1">VLOOKUP(OFFSET($E$2,0,0,10000,1),OFFSET(线路!$A$2,0,0,10000,6),6,FALSE)</f>
        <v>0</v>
      </c>
    </row>
    <row r="58" spans="1:7" x14ac:dyDescent="0.15">
      <c r="A58" t="str">
        <f>IF([1]交流线路段!A58="","",[1]交流线路段!A58)</f>
        <v>安玖线路11</v>
      </c>
      <c r="B58" t="str">
        <f>IF([1]交流线路段!B58="","",[1]交流线路段!B58)</f>
        <v>10kV</v>
      </c>
      <c r="C58">
        <f>IF([1]交流线路段!C58="","",[1]交流线路段!C58)</f>
        <v>0</v>
      </c>
      <c r="D58">
        <f>IF([1]交流线路段!D58="","",[1]交流线路段!D58)</f>
        <v>0.456986</v>
      </c>
      <c r="E58" t="str">
        <f>IF([1]交流线路段!F58="","",[1]交流线路段!F58)</f>
        <v>149安玖线</v>
      </c>
      <c r="F58" t="str">
        <f ca="1">VLOOKUP(OFFSET($E$2,0,0,10000,1),OFFSET(线路!$A$2,0,0,10000,6),5,FALSE)</f>
        <v>市辖</v>
      </c>
      <c r="G58">
        <f ca="1">VLOOKUP(OFFSET($E$2,0,0,10000,1),OFFSET(线路!$A$2,0,0,10000,6),6,FALSE)</f>
        <v>0</v>
      </c>
    </row>
    <row r="59" spans="1:7" x14ac:dyDescent="0.15">
      <c r="A59" t="str">
        <f>IF([1]交流线路段!A59="","",[1]交流线路段!A59)</f>
        <v>安玖线路12</v>
      </c>
      <c r="B59" t="str">
        <f>IF([1]交流线路段!B59="","",[1]交流线路段!B59)</f>
        <v>10kV</v>
      </c>
      <c r="C59">
        <f>IF([1]交流线路段!C59="","",[1]交流线路段!C59)</f>
        <v>0</v>
      </c>
      <c r="D59">
        <f>IF([1]交流线路段!D59="","",[1]交流线路段!D59)</f>
        <v>4.5943999999999999E-2</v>
      </c>
      <c r="E59" t="str">
        <f>IF([1]交流线路段!F59="","",[1]交流线路段!F59)</f>
        <v>149安玖线</v>
      </c>
      <c r="F59" t="str">
        <f ca="1">VLOOKUP(OFFSET($E$2,0,0,10000,1),OFFSET(线路!$A$2,0,0,10000,6),5,FALSE)</f>
        <v>市辖</v>
      </c>
      <c r="G59">
        <f ca="1">VLOOKUP(OFFSET($E$2,0,0,10000,1),OFFSET(线路!$A$2,0,0,10000,6),6,FALSE)</f>
        <v>0</v>
      </c>
    </row>
    <row r="60" spans="1:7" x14ac:dyDescent="0.15">
      <c r="A60" t="str">
        <f>IF([1]交流线路段!A60="","",[1]交流线路段!A60)</f>
        <v>安玖线路13</v>
      </c>
      <c r="B60" t="str">
        <f>IF([1]交流线路段!B60="","",[1]交流线路段!B60)</f>
        <v>10kV</v>
      </c>
      <c r="C60">
        <f>IF([1]交流线路段!C60="","",[1]交流线路段!C60)</f>
        <v>0</v>
      </c>
      <c r="D60">
        <f>IF([1]交流线路段!D60="","",[1]交流线路段!D60)</f>
        <v>3.3860000000000001E-3</v>
      </c>
      <c r="E60" t="str">
        <f>IF([1]交流线路段!F60="","",[1]交流线路段!F60)</f>
        <v>149安玖线</v>
      </c>
      <c r="F60" t="str">
        <f ca="1">VLOOKUP(OFFSET($E$2,0,0,10000,1),OFFSET(线路!$A$2,0,0,10000,6),5,FALSE)</f>
        <v>市辖</v>
      </c>
      <c r="G60">
        <f ca="1">VLOOKUP(OFFSET($E$2,0,0,10000,1),OFFSET(线路!$A$2,0,0,10000,6),6,FALSE)</f>
        <v>0</v>
      </c>
    </row>
    <row r="61" spans="1:7" x14ac:dyDescent="0.15">
      <c r="A61" t="str">
        <f>IF([1]交流线路段!A61="","",[1]交流线路段!A61)</f>
        <v>安玖线路14</v>
      </c>
      <c r="B61" t="str">
        <f>IF([1]交流线路段!B61="","",[1]交流线路段!B61)</f>
        <v>10kV</v>
      </c>
      <c r="C61">
        <f>IF([1]交流线路段!C61="","",[1]交流线路段!C61)</f>
        <v>0</v>
      </c>
      <c r="D61">
        <f>IF([1]交流线路段!D61="","",[1]交流线路段!D61)</f>
        <v>3.4074E-2</v>
      </c>
      <c r="E61" t="str">
        <f>IF([1]交流线路段!F61="","",[1]交流线路段!F61)</f>
        <v>149安玖线</v>
      </c>
      <c r="F61" t="str">
        <f ca="1">VLOOKUP(OFFSET($E$2,0,0,10000,1),OFFSET(线路!$A$2,0,0,10000,6),5,FALSE)</f>
        <v>市辖</v>
      </c>
      <c r="G61">
        <f ca="1">VLOOKUP(OFFSET($E$2,0,0,10000,1),OFFSET(线路!$A$2,0,0,10000,6),6,FALSE)</f>
        <v>0</v>
      </c>
    </row>
    <row r="62" spans="1:7" x14ac:dyDescent="0.15">
      <c r="A62" t="str">
        <f>IF([1]交流线路段!A62="","",[1]交流线路段!A62)</f>
        <v>安玖线路15</v>
      </c>
      <c r="B62" t="str">
        <f>IF([1]交流线路段!B62="","",[1]交流线路段!B62)</f>
        <v>10kV</v>
      </c>
      <c r="C62">
        <f>IF([1]交流线路段!C62="","",[1]交流线路段!C62)</f>
        <v>1</v>
      </c>
      <c r="D62">
        <f>IF([1]交流线路段!D62="","",[1]交流线路段!D62)</f>
        <v>6.2218000000000002E-2</v>
      </c>
      <c r="E62" t="str">
        <f>IF([1]交流线路段!F62="","",[1]交流线路段!F62)</f>
        <v>149安玖线</v>
      </c>
      <c r="F62" t="str">
        <f ca="1">VLOOKUP(OFFSET($E$2,0,0,10000,1),OFFSET(线路!$A$2,0,0,10000,6),5,FALSE)</f>
        <v>市辖</v>
      </c>
      <c r="G62">
        <f ca="1">VLOOKUP(OFFSET($E$2,0,0,10000,1),OFFSET(线路!$A$2,0,0,10000,6),6,FALSE)</f>
        <v>0</v>
      </c>
    </row>
    <row r="63" spans="1:7" x14ac:dyDescent="0.15">
      <c r="A63" t="str">
        <f>IF([1]交流线路段!A63="","",[1]交流线路段!A63)</f>
        <v>安玖线路16</v>
      </c>
      <c r="B63" t="str">
        <f>IF([1]交流线路段!B63="","",[1]交流线路段!B63)</f>
        <v>10kV</v>
      </c>
      <c r="C63">
        <f>IF([1]交流线路段!C63="","",[1]交流线路段!C63)</f>
        <v>0</v>
      </c>
      <c r="D63">
        <f>IF([1]交流线路段!D63="","",[1]交流线路段!D63)</f>
        <v>9.0240000000000008E-3</v>
      </c>
      <c r="E63" t="str">
        <f>IF([1]交流线路段!F63="","",[1]交流线路段!F63)</f>
        <v>149安玖线</v>
      </c>
      <c r="F63" t="str">
        <f ca="1">VLOOKUP(OFFSET($E$2,0,0,10000,1),OFFSET(线路!$A$2,0,0,10000,6),5,FALSE)</f>
        <v>市辖</v>
      </c>
      <c r="G63">
        <f ca="1">VLOOKUP(OFFSET($E$2,0,0,10000,1),OFFSET(线路!$A$2,0,0,10000,6),6,FALSE)</f>
        <v>0</v>
      </c>
    </row>
    <row r="64" spans="1:7" x14ac:dyDescent="0.15">
      <c r="A64" t="str">
        <f>IF([1]交流线路段!A64="","",[1]交流线路段!A64)</f>
        <v>安玖线路17</v>
      </c>
      <c r="B64" t="str">
        <f>IF([1]交流线路段!B64="","",[1]交流线路段!B64)</f>
        <v>10kV</v>
      </c>
      <c r="C64">
        <f>IF([1]交流线路段!C64="","",[1]交流线路段!C64)</f>
        <v>0</v>
      </c>
      <c r="D64">
        <f>IF([1]交流线路段!D64="","",[1]交流线路段!D64)</f>
        <v>5.6308999999999998E-2</v>
      </c>
      <c r="E64" t="str">
        <f>IF([1]交流线路段!F64="","",[1]交流线路段!F64)</f>
        <v>149安玖线</v>
      </c>
      <c r="F64" t="str">
        <f ca="1">VLOOKUP(OFFSET($E$2,0,0,10000,1),OFFSET(线路!$A$2,0,0,10000,6),5,FALSE)</f>
        <v>市辖</v>
      </c>
      <c r="G64">
        <f ca="1">VLOOKUP(OFFSET($E$2,0,0,10000,1),OFFSET(线路!$A$2,0,0,10000,6),6,FALSE)</f>
        <v>0</v>
      </c>
    </row>
    <row r="65" spans="1:7" x14ac:dyDescent="0.15">
      <c r="A65" t="str">
        <f>IF([1]交流线路段!A65="","",[1]交流线路段!A65)</f>
        <v>安玖线路18</v>
      </c>
      <c r="B65" t="str">
        <f>IF([1]交流线路段!B65="","",[1]交流线路段!B65)</f>
        <v>10kV</v>
      </c>
      <c r="C65">
        <f>IF([1]交流线路段!C65="","",[1]交流线路段!C65)</f>
        <v>0</v>
      </c>
      <c r="D65">
        <f>IF([1]交流线路段!D65="","",[1]交流线路段!D65)</f>
        <v>8.9230000000000004E-3</v>
      </c>
      <c r="E65" t="str">
        <f>IF([1]交流线路段!F65="","",[1]交流线路段!F65)</f>
        <v>149安玖线</v>
      </c>
      <c r="F65" t="str">
        <f ca="1">VLOOKUP(OFFSET($E$2,0,0,10000,1),OFFSET(线路!$A$2,0,0,10000,6),5,FALSE)</f>
        <v>市辖</v>
      </c>
      <c r="G65">
        <f ca="1">VLOOKUP(OFFSET($E$2,0,0,10000,1),OFFSET(线路!$A$2,0,0,10000,6),6,FALSE)</f>
        <v>0</v>
      </c>
    </row>
    <row r="66" spans="1:7" x14ac:dyDescent="0.15">
      <c r="A66" t="str">
        <f>IF([1]交流线路段!A66="","",[1]交流线路段!A66)</f>
        <v>安玖线路19</v>
      </c>
      <c r="B66" t="str">
        <f>IF([1]交流线路段!B66="","",[1]交流线路段!B66)</f>
        <v>10kV</v>
      </c>
      <c r="C66">
        <f>IF([1]交流线路段!C66="","",[1]交流线路段!C66)</f>
        <v>0</v>
      </c>
      <c r="D66">
        <f>IF([1]交流线路段!D66="","",[1]交流线路段!D66)</f>
        <v>0.15556700000000001</v>
      </c>
      <c r="E66" t="str">
        <f>IF([1]交流线路段!F66="","",[1]交流线路段!F66)</f>
        <v>149安玖线</v>
      </c>
      <c r="F66" t="str">
        <f ca="1">VLOOKUP(OFFSET($E$2,0,0,10000,1),OFFSET(线路!$A$2,0,0,10000,6),5,FALSE)</f>
        <v>市辖</v>
      </c>
      <c r="G66">
        <f ca="1">VLOOKUP(OFFSET($E$2,0,0,10000,1),OFFSET(线路!$A$2,0,0,10000,6),6,FALSE)</f>
        <v>0</v>
      </c>
    </row>
    <row r="67" spans="1:7" x14ac:dyDescent="0.15">
      <c r="A67" t="str">
        <f>IF([1]交流线路段!A67="","",[1]交流线路段!A67)</f>
        <v>安玖线路2</v>
      </c>
      <c r="B67" t="str">
        <f>IF([1]交流线路段!B67="","",[1]交流线路段!B67)</f>
        <v>10kV</v>
      </c>
      <c r="C67">
        <f>IF([1]交流线路段!C67="","",[1]交流线路段!C67)</f>
        <v>0</v>
      </c>
      <c r="D67">
        <f>IF([1]交流线路段!D67="","",[1]交流线路段!D67)</f>
        <v>0.17660300000000001</v>
      </c>
      <c r="E67" t="str">
        <f>IF([1]交流线路段!F67="","",[1]交流线路段!F67)</f>
        <v>149安玖线</v>
      </c>
      <c r="F67" t="str">
        <f ca="1">VLOOKUP(OFFSET($E$2,0,0,10000,1),OFFSET(线路!$A$2,0,0,10000,6),5,FALSE)</f>
        <v>市辖</v>
      </c>
      <c r="G67">
        <f ca="1">VLOOKUP(OFFSET($E$2,0,0,10000,1),OFFSET(线路!$A$2,0,0,10000,6),6,FALSE)</f>
        <v>0</v>
      </c>
    </row>
    <row r="68" spans="1:7" x14ac:dyDescent="0.15">
      <c r="A68" t="str">
        <f>IF([1]交流线路段!A68="","",[1]交流线路段!A68)</f>
        <v>安玖线路20</v>
      </c>
      <c r="B68" t="str">
        <f>IF([1]交流线路段!B68="","",[1]交流线路段!B68)</f>
        <v>10kV</v>
      </c>
      <c r="C68">
        <f>IF([1]交流线路段!C68="","",[1]交流线路段!C68)</f>
        <v>0</v>
      </c>
      <c r="D68">
        <f>IF([1]交流线路段!D68="","",[1]交流线路段!D68)</f>
        <v>9.3660999999999994E-2</v>
      </c>
      <c r="E68" t="str">
        <f>IF([1]交流线路段!F68="","",[1]交流线路段!F68)</f>
        <v>149安玖线</v>
      </c>
      <c r="F68" t="str">
        <f ca="1">VLOOKUP(OFFSET($E$2,0,0,10000,1),OFFSET(线路!$A$2,0,0,10000,6),5,FALSE)</f>
        <v>市辖</v>
      </c>
      <c r="G68">
        <f ca="1">VLOOKUP(OFFSET($E$2,0,0,10000,1),OFFSET(线路!$A$2,0,0,10000,6),6,FALSE)</f>
        <v>0</v>
      </c>
    </row>
    <row r="69" spans="1:7" x14ac:dyDescent="0.15">
      <c r="A69" t="str">
        <f>IF([1]交流线路段!A69="","",[1]交流线路段!A69)</f>
        <v>安玖线路21</v>
      </c>
      <c r="B69" t="str">
        <f>IF([1]交流线路段!B69="","",[1]交流线路段!B69)</f>
        <v>10kV</v>
      </c>
      <c r="C69">
        <f>IF([1]交流线路段!C69="","",[1]交流线路段!C69)</f>
        <v>0</v>
      </c>
      <c r="D69">
        <f>IF([1]交流线路段!D69="","",[1]交流线路段!D69)</f>
        <v>9.8682000000000006E-2</v>
      </c>
      <c r="E69" t="str">
        <f>IF([1]交流线路段!F69="","",[1]交流线路段!F69)</f>
        <v>149安玖线</v>
      </c>
      <c r="F69" t="str">
        <f ca="1">VLOOKUP(OFFSET($E$2,0,0,10000,1),OFFSET(线路!$A$2,0,0,10000,6),5,FALSE)</f>
        <v>市辖</v>
      </c>
      <c r="G69">
        <f ca="1">VLOOKUP(OFFSET($E$2,0,0,10000,1),OFFSET(线路!$A$2,0,0,10000,6),6,FALSE)</f>
        <v>0</v>
      </c>
    </row>
    <row r="70" spans="1:7" x14ac:dyDescent="0.15">
      <c r="A70" t="str">
        <f>IF([1]交流线路段!A70="","",[1]交流线路段!A70)</f>
        <v>安玖线路22</v>
      </c>
      <c r="B70" t="str">
        <f>IF([1]交流线路段!B70="","",[1]交流线路段!B70)</f>
        <v>10kV</v>
      </c>
      <c r="C70">
        <f>IF([1]交流线路段!C70="","",[1]交流线路段!C70)</f>
        <v>0</v>
      </c>
      <c r="D70">
        <f>IF([1]交流线路段!D70="","",[1]交流线路段!D70)</f>
        <v>6.0678000000000003E-2</v>
      </c>
      <c r="E70" t="str">
        <f>IF([1]交流线路段!F70="","",[1]交流线路段!F70)</f>
        <v>149安玖线</v>
      </c>
      <c r="F70" t="str">
        <f ca="1">VLOOKUP(OFFSET($E$2,0,0,10000,1),OFFSET(线路!$A$2,0,0,10000,6),5,FALSE)</f>
        <v>市辖</v>
      </c>
      <c r="G70">
        <f ca="1">VLOOKUP(OFFSET($E$2,0,0,10000,1),OFFSET(线路!$A$2,0,0,10000,6),6,FALSE)</f>
        <v>0</v>
      </c>
    </row>
    <row r="71" spans="1:7" x14ac:dyDescent="0.15">
      <c r="A71" t="str">
        <f>IF([1]交流线路段!A71="","",[1]交流线路段!A71)</f>
        <v>安玖线路23</v>
      </c>
      <c r="B71" t="str">
        <f>IF([1]交流线路段!B71="","",[1]交流线路段!B71)</f>
        <v>10kV</v>
      </c>
      <c r="C71">
        <f>IF([1]交流线路段!C71="","",[1]交流线路段!C71)</f>
        <v>0</v>
      </c>
      <c r="D71">
        <f>IF([1]交流线路段!D71="","",[1]交流线路段!D71)</f>
        <v>3.4270000000000002E-2</v>
      </c>
      <c r="E71" t="str">
        <f>IF([1]交流线路段!F71="","",[1]交流线路段!F71)</f>
        <v>149安玖线</v>
      </c>
      <c r="F71" t="str">
        <f ca="1">VLOOKUP(OFFSET($E$2,0,0,10000,1),OFFSET(线路!$A$2,0,0,10000,6),5,FALSE)</f>
        <v>市辖</v>
      </c>
      <c r="G71">
        <f ca="1">VLOOKUP(OFFSET($E$2,0,0,10000,1),OFFSET(线路!$A$2,0,0,10000,6),6,FALSE)</f>
        <v>0</v>
      </c>
    </row>
    <row r="72" spans="1:7" x14ac:dyDescent="0.15">
      <c r="A72" t="str">
        <f>IF([1]交流线路段!A72="","",[1]交流线路段!A72)</f>
        <v>安玖线路24</v>
      </c>
      <c r="B72" t="str">
        <f>IF([1]交流线路段!B72="","",[1]交流线路段!B72)</f>
        <v>10kV</v>
      </c>
      <c r="C72">
        <f>IF([1]交流线路段!C72="","",[1]交流线路段!C72)</f>
        <v>0</v>
      </c>
      <c r="D72">
        <f>IF([1]交流线路段!D72="","",[1]交流线路段!D72)</f>
        <v>0.36313899999999999</v>
      </c>
      <c r="E72" t="str">
        <f>IF([1]交流线路段!F72="","",[1]交流线路段!F72)</f>
        <v>149安玖线</v>
      </c>
      <c r="F72" t="str">
        <f ca="1">VLOOKUP(OFFSET($E$2,0,0,10000,1),OFFSET(线路!$A$2,0,0,10000,6),5,FALSE)</f>
        <v>市辖</v>
      </c>
      <c r="G72">
        <f ca="1">VLOOKUP(OFFSET($E$2,0,0,10000,1),OFFSET(线路!$A$2,0,0,10000,6),6,FALSE)</f>
        <v>0</v>
      </c>
    </row>
    <row r="73" spans="1:7" x14ac:dyDescent="0.15">
      <c r="A73" t="str">
        <f>IF([1]交流线路段!A73="","",[1]交流线路段!A73)</f>
        <v>安玖线路25</v>
      </c>
      <c r="B73" t="str">
        <f>IF([1]交流线路段!B73="","",[1]交流线路段!B73)</f>
        <v>10kV</v>
      </c>
      <c r="C73">
        <f>IF([1]交流线路段!C73="","",[1]交流线路段!C73)</f>
        <v>0</v>
      </c>
      <c r="D73">
        <f>IF([1]交流线路段!D73="","",[1]交流线路段!D73)</f>
        <v>1.44E-2</v>
      </c>
      <c r="E73" t="str">
        <f>IF([1]交流线路段!F73="","",[1]交流线路段!F73)</f>
        <v>149安玖线</v>
      </c>
      <c r="F73" t="str">
        <f ca="1">VLOOKUP(OFFSET($E$2,0,0,10000,1),OFFSET(线路!$A$2,0,0,10000,6),5,FALSE)</f>
        <v>市辖</v>
      </c>
      <c r="G73">
        <f ca="1">VLOOKUP(OFFSET($E$2,0,0,10000,1),OFFSET(线路!$A$2,0,0,10000,6),6,FALSE)</f>
        <v>0</v>
      </c>
    </row>
    <row r="74" spans="1:7" x14ac:dyDescent="0.15">
      <c r="A74" t="str">
        <f>IF([1]交流线路段!A74="","",[1]交流线路段!A74)</f>
        <v>安玖线路26</v>
      </c>
      <c r="B74" t="str">
        <f>IF([1]交流线路段!B74="","",[1]交流线路段!B74)</f>
        <v>10kV</v>
      </c>
      <c r="C74">
        <f>IF([1]交流线路段!C74="","",[1]交流线路段!C74)</f>
        <v>0</v>
      </c>
      <c r="D74">
        <f>IF([1]交流线路段!D74="","",[1]交流线路段!D74)</f>
        <v>0.25929999999999997</v>
      </c>
      <c r="E74" t="str">
        <f>IF([1]交流线路段!F74="","",[1]交流线路段!F74)</f>
        <v>149安玖线</v>
      </c>
      <c r="F74" t="str">
        <f ca="1">VLOOKUP(OFFSET($E$2,0,0,10000,1),OFFSET(线路!$A$2,0,0,10000,6),5,FALSE)</f>
        <v>市辖</v>
      </c>
      <c r="G74">
        <f ca="1">VLOOKUP(OFFSET($E$2,0,0,10000,1),OFFSET(线路!$A$2,0,0,10000,6),6,FALSE)</f>
        <v>0</v>
      </c>
    </row>
    <row r="75" spans="1:7" x14ac:dyDescent="0.15">
      <c r="A75" t="str">
        <f>IF([1]交流线路段!A75="","",[1]交流线路段!A75)</f>
        <v>安玖线路27</v>
      </c>
      <c r="B75" t="str">
        <f>IF([1]交流线路段!B75="","",[1]交流线路段!B75)</f>
        <v>10kV</v>
      </c>
      <c r="C75">
        <f>IF([1]交流线路段!C75="","",[1]交流线路段!C75)</f>
        <v>1</v>
      </c>
      <c r="D75">
        <f>IF([1]交流线路段!D75="","",[1]交流线路段!D75)</f>
        <v>3.0535E-2</v>
      </c>
      <c r="E75" t="str">
        <f>IF([1]交流线路段!F75="","",[1]交流线路段!F75)</f>
        <v>149安玖线</v>
      </c>
      <c r="F75" t="str">
        <f ca="1">VLOOKUP(OFFSET($E$2,0,0,10000,1),OFFSET(线路!$A$2,0,0,10000,6),5,FALSE)</f>
        <v>市辖</v>
      </c>
      <c r="G75">
        <f ca="1">VLOOKUP(OFFSET($E$2,0,0,10000,1),OFFSET(线路!$A$2,0,0,10000,6),6,FALSE)</f>
        <v>0</v>
      </c>
    </row>
    <row r="76" spans="1:7" x14ac:dyDescent="0.15">
      <c r="A76" t="str">
        <f>IF([1]交流线路段!A76="","",[1]交流线路段!A76)</f>
        <v>安玖线路28</v>
      </c>
      <c r="B76" t="str">
        <f>IF([1]交流线路段!B76="","",[1]交流线路段!B76)</f>
        <v>10kV</v>
      </c>
      <c r="C76">
        <f>IF([1]交流线路段!C76="","",[1]交流线路段!C76)</f>
        <v>0</v>
      </c>
      <c r="D76">
        <f>IF([1]交流线路段!D76="","",[1]交流线路段!D76)</f>
        <v>0.14258299999999999</v>
      </c>
      <c r="E76" t="str">
        <f>IF([1]交流线路段!F76="","",[1]交流线路段!F76)</f>
        <v>149安玖线</v>
      </c>
      <c r="F76" t="str">
        <f ca="1">VLOOKUP(OFFSET($E$2,0,0,10000,1),OFFSET(线路!$A$2,0,0,10000,6),5,FALSE)</f>
        <v>市辖</v>
      </c>
      <c r="G76">
        <f ca="1">VLOOKUP(OFFSET($E$2,0,0,10000,1),OFFSET(线路!$A$2,0,0,10000,6),6,FALSE)</f>
        <v>0</v>
      </c>
    </row>
    <row r="77" spans="1:7" x14ac:dyDescent="0.15">
      <c r="A77" t="str">
        <f>IF([1]交流线路段!A77="","",[1]交流线路段!A77)</f>
        <v>安玖线路29</v>
      </c>
      <c r="B77" t="str">
        <f>IF([1]交流线路段!B77="","",[1]交流线路段!B77)</f>
        <v>10kV</v>
      </c>
      <c r="C77">
        <f>IF([1]交流线路段!C77="","",[1]交流线路段!C77)</f>
        <v>1</v>
      </c>
      <c r="D77">
        <f>IF([1]交流线路段!D77="","",[1]交流线路段!D77)</f>
        <v>1.766E-3</v>
      </c>
      <c r="E77" t="str">
        <f>IF([1]交流线路段!F77="","",[1]交流线路段!F77)</f>
        <v>149安玖线</v>
      </c>
      <c r="F77" t="str">
        <f ca="1">VLOOKUP(OFFSET($E$2,0,0,10000,1),OFFSET(线路!$A$2,0,0,10000,6),5,FALSE)</f>
        <v>市辖</v>
      </c>
      <c r="G77">
        <f ca="1">VLOOKUP(OFFSET($E$2,0,0,10000,1),OFFSET(线路!$A$2,0,0,10000,6),6,FALSE)</f>
        <v>0</v>
      </c>
    </row>
    <row r="78" spans="1:7" x14ac:dyDescent="0.15">
      <c r="A78" t="str">
        <f>IF([1]交流线路段!A78="","",[1]交流线路段!A78)</f>
        <v>安玖线路3</v>
      </c>
      <c r="B78" t="str">
        <f>IF([1]交流线路段!B78="","",[1]交流线路段!B78)</f>
        <v>10kV</v>
      </c>
      <c r="C78">
        <f>IF([1]交流线路段!C78="","",[1]交流线路段!C78)</f>
        <v>0</v>
      </c>
      <c r="D78">
        <f>IF([1]交流线路段!D78="","",[1]交流线路段!D78)</f>
        <v>0.32010100000000002</v>
      </c>
      <c r="E78" t="str">
        <f>IF([1]交流线路段!F78="","",[1]交流线路段!F78)</f>
        <v>149安玖线</v>
      </c>
      <c r="F78" t="str">
        <f ca="1">VLOOKUP(OFFSET($E$2,0,0,10000,1),OFFSET(线路!$A$2,0,0,10000,6),5,FALSE)</f>
        <v>市辖</v>
      </c>
      <c r="G78">
        <f ca="1">VLOOKUP(OFFSET($E$2,0,0,10000,1),OFFSET(线路!$A$2,0,0,10000,6),6,FALSE)</f>
        <v>0</v>
      </c>
    </row>
    <row r="79" spans="1:7" x14ac:dyDescent="0.15">
      <c r="A79" t="str">
        <f>IF([1]交流线路段!A79="","",[1]交流线路段!A79)</f>
        <v>安玖线路4</v>
      </c>
      <c r="B79" t="str">
        <f>IF([1]交流线路段!B79="","",[1]交流线路段!B79)</f>
        <v>10kV</v>
      </c>
      <c r="C79">
        <f>IF([1]交流线路段!C79="","",[1]交流线路段!C79)</f>
        <v>0</v>
      </c>
      <c r="D79">
        <f>IF([1]交流线路段!D79="","",[1]交流线路段!D79)</f>
        <v>2.7564999999999999E-2</v>
      </c>
      <c r="E79" t="str">
        <f>IF([1]交流线路段!F79="","",[1]交流线路段!F79)</f>
        <v>149安玖线</v>
      </c>
      <c r="F79" t="str">
        <f ca="1">VLOOKUP(OFFSET($E$2,0,0,10000,1),OFFSET(线路!$A$2,0,0,10000,6),5,FALSE)</f>
        <v>市辖</v>
      </c>
      <c r="G79">
        <f ca="1">VLOOKUP(OFFSET($E$2,0,0,10000,1),OFFSET(线路!$A$2,0,0,10000,6),6,FALSE)</f>
        <v>0</v>
      </c>
    </row>
    <row r="80" spans="1:7" x14ac:dyDescent="0.15">
      <c r="A80" t="str">
        <f>IF([1]交流线路段!A80="","",[1]交流线路段!A80)</f>
        <v>安玖线路5</v>
      </c>
      <c r="B80" t="str">
        <f>IF([1]交流线路段!B80="","",[1]交流线路段!B80)</f>
        <v>10kV</v>
      </c>
      <c r="C80">
        <f>IF([1]交流线路段!C80="","",[1]交流线路段!C80)</f>
        <v>0</v>
      </c>
      <c r="D80">
        <f>IF([1]交流线路段!D80="","",[1]交流线路段!D80)</f>
        <v>8.5033999999999998E-2</v>
      </c>
      <c r="E80" t="str">
        <f>IF([1]交流线路段!F80="","",[1]交流线路段!F80)</f>
        <v>149安玖线</v>
      </c>
      <c r="F80" t="str">
        <f ca="1">VLOOKUP(OFFSET($E$2,0,0,10000,1),OFFSET(线路!$A$2,0,0,10000,6),5,FALSE)</f>
        <v>市辖</v>
      </c>
      <c r="G80">
        <f ca="1">VLOOKUP(OFFSET($E$2,0,0,10000,1),OFFSET(线路!$A$2,0,0,10000,6),6,FALSE)</f>
        <v>0</v>
      </c>
    </row>
    <row r="81" spans="1:7" x14ac:dyDescent="0.15">
      <c r="A81" t="str">
        <f>IF([1]交流线路段!A81="","",[1]交流线路段!A81)</f>
        <v>安玖线路6</v>
      </c>
      <c r="B81" t="str">
        <f>IF([1]交流线路段!B81="","",[1]交流线路段!B81)</f>
        <v>10kV</v>
      </c>
      <c r="C81">
        <f>IF([1]交流线路段!C81="","",[1]交流线路段!C81)</f>
        <v>0</v>
      </c>
      <c r="D81">
        <f>IF([1]交流线路段!D81="","",[1]交流线路段!D81)</f>
        <v>2.1909999999999998E-3</v>
      </c>
      <c r="E81" t="str">
        <f>IF([1]交流线路段!F81="","",[1]交流线路段!F81)</f>
        <v>149安玖线</v>
      </c>
      <c r="F81" t="str">
        <f ca="1">VLOOKUP(OFFSET($E$2,0,0,10000,1),OFFSET(线路!$A$2,0,0,10000,6),5,FALSE)</f>
        <v>市辖</v>
      </c>
      <c r="G81">
        <f ca="1">VLOOKUP(OFFSET($E$2,0,0,10000,1),OFFSET(线路!$A$2,0,0,10000,6),6,FALSE)</f>
        <v>0</v>
      </c>
    </row>
    <row r="82" spans="1:7" x14ac:dyDescent="0.15">
      <c r="A82" t="str">
        <f>IF([1]交流线路段!A82="","",[1]交流线路段!A82)</f>
        <v>安玖线路7</v>
      </c>
      <c r="B82" t="str">
        <f>IF([1]交流线路段!B82="","",[1]交流线路段!B82)</f>
        <v>10kV</v>
      </c>
      <c r="C82">
        <f>IF([1]交流线路段!C82="","",[1]交流线路段!C82)</f>
        <v>0</v>
      </c>
      <c r="D82">
        <f>IF([1]交流线路段!D82="","",[1]交流线路段!D82)</f>
        <v>8.3879999999999996E-3</v>
      </c>
      <c r="E82" t="str">
        <f>IF([1]交流线路段!F82="","",[1]交流线路段!F82)</f>
        <v>149安玖线</v>
      </c>
      <c r="F82" t="str">
        <f ca="1">VLOOKUP(OFFSET($E$2,0,0,10000,1),OFFSET(线路!$A$2,0,0,10000,6),5,FALSE)</f>
        <v>市辖</v>
      </c>
      <c r="G82">
        <f ca="1">VLOOKUP(OFFSET($E$2,0,0,10000,1),OFFSET(线路!$A$2,0,0,10000,6),6,FALSE)</f>
        <v>0</v>
      </c>
    </row>
    <row r="83" spans="1:7" x14ac:dyDescent="0.15">
      <c r="A83" t="str">
        <f>IF([1]交流线路段!A83="","",[1]交流线路段!A83)</f>
        <v>安玖线路8</v>
      </c>
      <c r="B83" t="str">
        <f>IF([1]交流线路段!B83="","",[1]交流线路段!B83)</f>
        <v>10kV</v>
      </c>
      <c r="C83">
        <f>IF([1]交流线路段!C83="","",[1]交流线路段!C83)</f>
        <v>0</v>
      </c>
      <c r="D83">
        <f>IF([1]交流线路段!D83="","",[1]交流线路段!D83)</f>
        <v>3.0962E-2</v>
      </c>
      <c r="E83" t="str">
        <f>IF([1]交流线路段!F83="","",[1]交流线路段!F83)</f>
        <v>149安玖线</v>
      </c>
      <c r="F83" t="str">
        <f ca="1">VLOOKUP(OFFSET($E$2,0,0,10000,1),OFFSET(线路!$A$2,0,0,10000,6),5,FALSE)</f>
        <v>市辖</v>
      </c>
      <c r="G83">
        <f ca="1">VLOOKUP(OFFSET($E$2,0,0,10000,1),OFFSET(线路!$A$2,0,0,10000,6),6,FALSE)</f>
        <v>0</v>
      </c>
    </row>
    <row r="84" spans="1:7" x14ac:dyDescent="0.15">
      <c r="A84" t="str">
        <f>IF([1]交流线路段!A84="","",[1]交流线路段!A84)</f>
        <v>安玖线路9</v>
      </c>
      <c r="B84" t="str">
        <f>IF([1]交流线路段!B84="","",[1]交流线路段!B84)</f>
        <v>10kV</v>
      </c>
      <c r="C84">
        <f>IF([1]交流线路段!C84="","",[1]交流线路段!C84)</f>
        <v>0</v>
      </c>
      <c r="D84">
        <f>IF([1]交流线路段!D84="","",[1]交流线路段!D84)</f>
        <v>4.5803999999999997E-2</v>
      </c>
      <c r="E84" t="str">
        <f>IF([1]交流线路段!F84="","",[1]交流线路段!F84)</f>
        <v>149安玖线</v>
      </c>
      <c r="F84" t="str">
        <f ca="1">VLOOKUP(OFFSET($E$2,0,0,10000,1),OFFSET(线路!$A$2,0,0,10000,6),5,FALSE)</f>
        <v>市辖</v>
      </c>
      <c r="G84">
        <f ca="1">VLOOKUP(OFFSET($E$2,0,0,10000,1),OFFSET(线路!$A$2,0,0,10000,6),6,FALSE)</f>
        <v>0</v>
      </c>
    </row>
    <row r="85" spans="1:7" x14ac:dyDescent="0.15">
      <c r="A85" t="str">
        <f>IF([1]交流线路段!A85="","",[1]交流线路段!A85)</f>
        <v>安零线路1</v>
      </c>
      <c r="B85" t="str">
        <f>IF([1]交流线路段!B85="","",[1]交流线路段!B85)</f>
        <v>10kV</v>
      </c>
      <c r="C85">
        <f>IF([1]交流线路段!C85="","",[1]交流线路段!C85)</f>
        <v>0</v>
      </c>
      <c r="D85">
        <f>IF([1]交流线路段!D85="","",[1]交流线路段!D85)</f>
        <v>0.76511799999999996</v>
      </c>
      <c r="E85" t="str">
        <f>IF([1]交流线路段!F85="","",[1]交流线路段!F85)</f>
        <v>140安零线</v>
      </c>
      <c r="F85" t="str">
        <f ca="1">VLOOKUP(OFFSET($E$2,0,0,10000,1),OFFSET(线路!$A$2,0,0,10000,6),5,FALSE)</f>
        <v>市辖</v>
      </c>
      <c r="G85">
        <f ca="1">VLOOKUP(OFFSET($E$2,0,0,10000,1),OFFSET(线路!$A$2,0,0,10000,6),6,FALSE)</f>
        <v>0</v>
      </c>
    </row>
    <row r="86" spans="1:7" x14ac:dyDescent="0.15">
      <c r="A86" t="str">
        <f>IF([1]交流线路段!A86="","",[1]交流线路段!A86)</f>
        <v>安零线路10</v>
      </c>
      <c r="B86" t="str">
        <f>IF([1]交流线路段!B86="","",[1]交流线路段!B86)</f>
        <v>10kV</v>
      </c>
      <c r="C86">
        <f>IF([1]交流线路段!C86="","",[1]交流线路段!C86)</f>
        <v>0</v>
      </c>
      <c r="D86">
        <f>IF([1]交流线路段!D86="","",[1]交流线路段!D86)</f>
        <v>8.7050000000000002E-2</v>
      </c>
      <c r="E86" t="str">
        <f>IF([1]交流线路段!F86="","",[1]交流线路段!F86)</f>
        <v>140安零线</v>
      </c>
      <c r="F86" t="str">
        <f ca="1">VLOOKUP(OFFSET($E$2,0,0,10000,1),OFFSET(线路!$A$2,0,0,10000,6),5,FALSE)</f>
        <v>市辖</v>
      </c>
      <c r="G86">
        <f ca="1">VLOOKUP(OFFSET($E$2,0,0,10000,1),OFFSET(线路!$A$2,0,0,10000,6),6,FALSE)</f>
        <v>0</v>
      </c>
    </row>
    <row r="87" spans="1:7" x14ac:dyDescent="0.15">
      <c r="A87" t="str">
        <f>IF([1]交流线路段!A87="","",[1]交流线路段!A87)</f>
        <v>安零线路11</v>
      </c>
      <c r="B87" t="str">
        <f>IF([1]交流线路段!B87="","",[1]交流线路段!B87)</f>
        <v>10kV</v>
      </c>
      <c r="C87">
        <f>IF([1]交流线路段!C87="","",[1]交流线路段!C87)</f>
        <v>0</v>
      </c>
      <c r="D87">
        <f>IF([1]交流线路段!D87="","",[1]交流线路段!D87)</f>
        <v>6.3033000000000006E-2</v>
      </c>
      <c r="E87" t="str">
        <f>IF([1]交流线路段!F87="","",[1]交流线路段!F87)</f>
        <v>140安零线</v>
      </c>
      <c r="F87" t="str">
        <f ca="1">VLOOKUP(OFFSET($E$2,0,0,10000,1),OFFSET(线路!$A$2,0,0,10000,6),5,FALSE)</f>
        <v>市辖</v>
      </c>
      <c r="G87">
        <f ca="1">VLOOKUP(OFFSET($E$2,0,0,10000,1),OFFSET(线路!$A$2,0,0,10000,6),6,FALSE)</f>
        <v>0</v>
      </c>
    </row>
    <row r="88" spans="1:7" x14ac:dyDescent="0.15">
      <c r="A88" t="str">
        <f>IF([1]交流线路段!A88="","",[1]交流线路段!A88)</f>
        <v>安零线路12</v>
      </c>
      <c r="B88" t="str">
        <f>IF([1]交流线路段!B88="","",[1]交流线路段!B88)</f>
        <v>10kV</v>
      </c>
      <c r="C88">
        <f>IF([1]交流线路段!C88="","",[1]交流线路段!C88)</f>
        <v>0</v>
      </c>
      <c r="D88">
        <f>IF([1]交流线路段!D88="","",[1]交流线路段!D88)</f>
        <v>2.2093000000000002E-2</v>
      </c>
      <c r="E88" t="str">
        <f>IF([1]交流线路段!F88="","",[1]交流线路段!F88)</f>
        <v>140安零线</v>
      </c>
      <c r="F88" t="str">
        <f ca="1">VLOOKUP(OFFSET($E$2,0,0,10000,1),OFFSET(线路!$A$2,0,0,10000,6),5,FALSE)</f>
        <v>市辖</v>
      </c>
      <c r="G88">
        <f ca="1">VLOOKUP(OFFSET($E$2,0,0,10000,1),OFFSET(线路!$A$2,0,0,10000,6),6,FALSE)</f>
        <v>0</v>
      </c>
    </row>
    <row r="89" spans="1:7" x14ac:dyDescent="0.15">
      <c r="A89" t="str">
        <f>IF([1]交流线路段!A89="","",[1]交流线路段!A89)</f>
        <v>安零线路13</v>
      </c>
      <c r="B89" t="str">
        <f>IF([1]交流线路段!B89="","",[1]交流线路段!B89)</f>
        <v>10kV</v>
      </c>
      <c r="C89">
        <f>IF([1]交流线路段!C89="","",[1]交流线路段!C89)</f>
        <v>0</v>
      </c>
      <c r="D89">
        <f>IF([1]交流线路段!D89="","",[1]交流线路段!D89)</f>
        <v>0.191803</v>
      </c>
      <c r="E89" t="str">
        <f>IF([1]交流线路段!F89="","",[1]交流线路段!F89)</f>
        <v>140安零线</v>
      </c>
      <c r="F89" t="str">
        <f ca="1">VLOOKUP(OFFSET($E$2,0,0,10000,1),OFFSET(线路!$A$2,0,0,10000,6),5,FALSE)</f>
        <v>市辖</v>
      </c>
      <c r="G89">
        <f ca="1">VLOOKUP(OFFSET($E$2,0,0,10000,1),OFFSET(线路!$A$2,0,0,10000,6),6,FALSE)</f>
        <v>0</v>
      </c>
    </row>
    <row r="90" spans="1:7" x14ac:dyDescent="0.15">
      <c r="A90" t="str">
        <f>IF([1]交流线路段!A90="","",[1]交流线路段!A90)</f>
        <v>安零线路14</v>
      </c>
      <c r="B90" t="str">
        <f>IF([1]交流线路段!B90="","",[1]交流线路段!B90)</f>
        <v>10kV</v>
      </c>
      <c r="C90">
        <f>IF([1]交流线路段!C90="","",[1]交流线路段!C90)</f>
        <v>0</v>
      </c>
      <c r="D90">
        <f>IF([1]交流线路段!D90="","",[1]交流线路段!D90)</f>
        <v>4.8002999999999997E-2</v>
      </c>
      <c r="E90" t="str">
        <f>IF([1]交流线路段!F90="","",[1]交流线路段!F90)</f>
        <v>140安零线</v>
      </c>
      <c r="F90" t="str">
        <f ca="1">VLOOKUP(OFFSET($E$2,0,0,10000,1),OFFSET(线路!$A$2,0,0,10000,6),5,FALSE)</f>
        <v>市辖</v>
      </c>
      <c r="G90">
        <f ca="1">VLOOKUP(OFFSET($E$2,0,0,10000,1),OFFSET(线路!$A$2,0,0,10000,6),6,FALSE)</f>
        <v>0</v>
      </c>
    </row>
    <row r="91" spans="1:7" x14ac:dyDescent="0.15">
      <c r="A91" t="str">
        <f>IF([1]交流线路段!A91="","",[1]交流线路段!A91)</f>
        <v>安零线路15</v>
      </c>
      <c r="B91" t="str">
        <f>IF([1]交流线路段!B91="","",[1]交流线路段!B91)</f>
        <v>10kV</v>
      </c>
      <c r="C91">
        <f>IF([1]交流线路段!C91="","",[1]交流线路段!C91)</f>
        <v>0</v>
      </c>
      <c r="D91">
        <f>IF([1]交流线路段!D91="","",[1]交流线路段!D91)</f>
        <v>5.9943999999999997E-2</v>
      </c>
      <c r="E91" t="str">
        <f>IF([1]交流线路段!F91="","",[1]交流线路段!F91)</f>
        <v>140安零线</v>
      </c>
      <c r="F91" t="str">
        <f ca="1">VLOOKUP(OFFSET($E$2,0,0,10000,1),OFFSET(线路!$A$2,0,0,10000,6),5,FALSE)</f>
        <v>市辖</v>
      </c>
      <c r="G91">
        <f ca="1">VLOOKUP(OFFSET($E$2,0,0,10000,1),OFFSET(线路!$A$2,0,0,10000,6),6,FALSE)</f>
        <v>0</v>
      </c>
    </row>
    <row r="92" spans="1:7" x14ac:dyDescent="0.15">
      <c r="A92" t="str">
        <f>IF([1]交流线路段!A92="","",[1]交流线路段!A92)</f>
        <v>安零线路16</v>
      </c>
      <c r="B92" t="str">
        <f>IF([1]交流线路段!B92="","",[1]交流线路段!B92)</f>
        <v>10kV</v>
      </c>
      <c r="C92">
        <f>IF([1]交流线路段!C92="","",[1]交流线路段!C92)</f>
        <v>0</v>
      </c>
      <c r="D92">
        <f>IF([1]交流线路段!D92="","",[1]交流线路段!D92)</f>
        <v>3.4880000000000002E-3</v>
      </c>
      <c r="E92" t="str">
        <f>IF([1]交流线路段!F92="","",[1]交流线路段!F92)</f>
        <v>140安零线</v>
      </c>
      <c r="F92" t="str">
        <f ca="1">VLOOKUP(OFFSET($E$2,0,0,10000,1),OFFSET(线路!$A$2,0,0,10000,6),5,FALSE)</f>
        <v>市辖</v>
      </c>
      <c r="G92">
        <f ca="1">VLOOKUP(OFFSET($E$2,0,0,10000,1),OFFSET(线路!$A$2,0,0,10000,6),6,FALSE)</f>
        <v>0</v>
      </c>
    </row>
    <row r="93" spans="1:7" x14ac:dyDescent="0.15">
      <c r="A93" t="str">
        <f>IF([1]交流线路段!A93="","",[1]交流线路段!A93)</f>
        <v>安零线路17</v>
      </c>
      <c r="B93" t="str">
        <f>IF([1]交流线路段!B93="","",[1]交流线路段!B93)</f>
        <v>10kV</v>
      </c>
      <c r="C93">
        <f>IF([1]交流线路段!C93="","",[1]交流线路段!C93)</f>
        <v>0</v>
      </c>
      <c r="D93">
        <f>IF([1]交流线路段!D93="","",[1]交流线路段!D93)</f>
        <v>4.4680999999999998E-2</v>
      </c>
      <c r="E93" t="str">
        <f>IF([1]交流线路段!F93="","",[1]交流线路段!F93)</f>
        <v>140安零线</v>
      </c>
      <c r="F93" t="str">
        <f ca="1">VLOOKUP(OFFSET($E$2,0,0,10000,1),OFFSET(线路!$A$2,0,0,10000,6),5,FALSE)</f>
        <v>市辖</v>
      </c>
      <c r="G93">
        <f ca="1">VLOOKUP(OFFSET($E$2,0,0,10000,1),OFFSET(线路!$A$2,0,0,10000,6),6,FALSE)</f>
        <v>0</v>
      </c>
    </row>
    <row r="94" spans="1:7" x14ac:dyDescent="0.15">
      <c r="A94" t="str">
        <f>IF([1]交流线路段!A94="","",[1]交流线路段!A94)</f>
        <v>安零线路18</v>
      </c>
      <c r="B94" t="str">
        <f>IF([1]交流线路段!B94="","",[1]交流线路段!B94)</f>
        <v>10kV</v>
      </c>
      <c r="C94">
        <f>IF([1]交流线路段!C94="","",[1]交流线路段!C94)</f>
        <v>0</v>
      </c>
      <c r="D94">
        <f>IF([1]交流线路段!D94="","",[1]交流线路段!D94)</f>
        <v>2.8317999999999999E-2</v>
      </c>
      <c r="E94" t="str">
        <f>IF([1]交流线路段!F94="","",[1]交流线路段!F94)</f>
        <v>140安零线</v>
      </c>
      <c r="F94" t="str">
        <f ca="1">VLOOKUP(OFFSET($E$2,0,0,10000,1),OFFSET(线路!$A$2,0,0,10000,6),5,FALSE)</f>
        <v>市辖</v>
      </c>
      <c r="G94">
        <f ca="1">VLOOKUP(OFFSET($E$2,0,0,10000,1),OFFSET(线路!$A$2,0,0,10000,6),6,FALSE)</f>
        <v>0</v>
      </c>
    </row>
    <row r="95" spans="1:7" x14ac:dyDescent="0.15">
      <c r="A95" t="str">
        <f>IF([1]交流线路段!A95="","",[1]交流线路段!A95)</f>
        <v>安零线路19</v>
      </c>
      <c r="B95" t="str">
        <f>IF([1]交流线路段!B95="","",[1]交流线路段!B95)</f>
        <v>10kV</v>
      </c>
      <c r="C95">
        <f>IF([1]交流线路段!C95="","",[1]交流线路段!C95)</f>
        <v>0</v>
      </c>
      <c r="D95">
        <f>IF([1]交流线路段!D95="","",[1]交流线路段!D95)</f>
        <v>0.18043799999999999</v>
      </c>
      <c r="E95" t="str">
        <f>IF([1]交流线路段!F95="","",[1]交流线路段!F95)</f>
        <v>140安零线</v>
      </c>
      <c r="F95" t="str">
        <f ca="1">VLOOKUP(OFFSET($E$2,0,0,10000,1),OFFSET(线路!$A$2,0,0,10000,6),5,FALSE)</f>
        <v>市辖</v>
      </c>
      <c r="G95">
        <f ca="1">VLOOKUP(OFFSET($E$2,0,0,10000,1),OFFSET(线路!$A$2,0,0,10000,6),6,FALSE)</f>
        <v>0</v>
      </c>
    </row>
    <row r="96" spans="1:7" x14ac:dyDescent="0.15">
      <c r="A96" t="str">
        <f>IF([1]交流线路段!A96="","",[1]交流线路段!A96)</f>
        <v>安零线路2</v>
      </c>
      <c r="B96" t="str">
        <f>IF([1]交流线路段!B96="","",[1]交流线路段!B96)</f>
        <v>10kV</v>
      </c>
      <c r="C96">
        <f>IF([1]交流线路段!C96="","",[1]交流线路段!C96)</f>
        <v>0</v>
      </c>
      <c r="D96">
        <f>IF([1]交流线路段!D96="","",[1]交流线路段!D96)</f>
        <v>4.9138000000000001E-2</v>
      </c>
      <c r="E96" t="str">
        <f>IF([1]交流线路段!F96="","",[1]交流线路段!F96)</f>
        <v>140安零线</v>
      </c>
      <c r="F96" t="str">
        <f ca="1">VLOOKUP(OFFSET($E$2,0,0,10000,1),OFFSET(线路!$A$2,0,0,10000,6),5,FALSE)</f>
        <v>市辖</v>
      </c>
      <c r="G96">
        <f ca="1">VLOOKUP(OFFSET($E$2,0,0,10000,1),OFFSET(线路!$A$2,0,0,10000,6),6,FALSE)</f>
        <v>0</v>
      </c>
    </row>
    <row r="97" spans="1:7" x14ac:dyDescent="0.15">
      <c r="A97" t="str">
        <f>IF([1]交流线路段!A97="","",[1]交流线路段!A97)</f>
        <v>安零线路20</v>
      </c>
      <c r="B97" t="str">
        <f>IF([1]交流线路段!B97="","",[1]交流线路段!B97)</f>
        <v>10kV</v>
      </c>
      <c r="C97">
        <f>IF([1]交流线路段!C97="","",[1]交流线路段!C97)</f>
        <v>0</v>
      </c>
      <c r="D97">
        <f>IF([1]交流线路段!D97="","",[1]交流线路段!D97)</f>
        <v>0.47861500000000001</v>
      </c>
      <c r="E97" t="str">
        <f>IF([1]交流线路段!F97="","",[1]交流线路段!F97)</f>
        <v>140安零线</v>
      </c>
      <c r="F97" t="str">
        <f ca="1">VLOOKUP(OFFSET($E$2,0,0,10000,1),OFFSET(线路!$A$2,0,0,10000,6),5,FALSE)</f>
        <v>市辖</v>
      </c>
      <c r="G97">
        <f ca="1">VLOOKUP(OFFSET($E$2,0,0,10000,1),OFFSET(线路!$A$2,0,0,10000,6),6,FALSE)</f>
        <v>0</v>
      </c>
    </row>
    <row r="98" spans="1:7" x14ac:dyDescent="0.15">
      <c r="A98" t="str">
        <f>IF([1]交流线路段!A98="","",[1]交流线路段!A98)</f>
        <v>安零线路21</v>
      </c>
      <c r="B98" t="str">
        <f>IF([1]交流线路段!B98="","",[1]交流线路段!B98)</f>
        <v>10kV</v>
      </c>
      <c r="C98">
        <f>IF([1]交流线路段!C98="","",[1]交流线路段!C98)</f>
        <v>0</v>
      </c>
      <c r="D98">
        <f>IF([1]交流线路段!D98="","",[1]交流线路段!D98)</f>
        <v>2.2252000000000001E-2</v>
      </c>
      <c r="E98" t="str">
        <f>IF([1]交流线路段!F98="","",[1]交流线路段!F98)</f>
        <v>140安零线</v>
      </c>
      <c r="F98" t="str">
        <f ca="1">VLOOKUP(OFFSET($E$2,0,0,10000,1),OFFSET(线路!$A$2,0,0,10000,6),5,FALSE)</f>
        <v>市辖</v>
      </c>
      <c r="G98">
        <f ca="1">VLOOKUP(OFFSET($E$2,0,0,10000,1),OFFSET(线路!$A$2,0,0,10000,6),6,FALSE)</f>
        <v>0</v>
      </c>
    </row>
    <row r="99" spans="1:7" x14ac:dyDescent="0.15">
      <c r="A99" t="str">
        <f>IF([1]交流线路段!A99="","",[1]交流线路段!A99)</f>
        <v>安零线路22</v>
      </c>
      <c r="B99" t="str">
        <f>IF([1]交流线路段!B99="","",[1]交流线路段!B99)</f>
        <v>10kV</v>
      </c>
      <c r="C99">
        <f>IF([1]交流线路段!C99="","",[1]交流线路段!C99)</f>
        <v>0</v>
      </c>
      <c r="D99">
        <f>IF([1]交流线路段!D99="","",[1]交流线路段!D99)</f>
        <v>0.103558</v>
      </c>
      <c r="E99" t="str">
        <f>IF([1]交流线路段!F99="","",[1]交流线路段!F99)</f>
        <v>140安零线</v>
      </c>
      <c r="F99" t="str">
        <f ca="1">VLOOKUP(OFFSET($E$2,0,0,10000,1),OFFSET(线路!$A$2,0,0,10000,6),5,FALSE)</f>
        <v>市辖</v>
      </c>
      <c r="G99">
        <f ca="1">VLOOKUP(OFFSET($E$2,0,0,10000,1),OFFSET(线路!$A$2,0,0,10000,6),6,FALSE)</f>
        <v>0</v>
      </c>
    </row>
    <row r="100" spans="1:7" x14ac:dyDescent="0.15">
      <c r="A100" t="str">
        <f>IF([1]交流线路段!A100="","",[1]交流线路段!A100)</f>
        <v>安零线路23</v>
      </c>
      <c r="B100" t="str">
        <f>IF([1]交流线路段!B100="","",[1]交流线路段!B100)</f>
        <v>10kV</v>
      </c>
      <c r="C100">
        <f>IF([1]交流线路段!C100="","",[1]交流线路段!C100)</f>
        <v>0</v>
      </c>
      <c r="D100">
        <f>IF([1]交流线路段!D100="","",[1]交流线路段!D100)</f>
        <v>0.199013</v>
      </c>
      <c r="E100" t="str">
        <f>IF([1]交流线路段!F100="","",[1]交流线路段!F100)</f>
        <v>140安零线</v>
      </c>
      <c r="F100" t="str">
        <f ca="1">VLOOKUP(OFFSET($E$2,0,0,10000,1),OFFSET(线路!$A$2,0,0,10000,6),5,FALSE)</f>
        <v>市辖</v>
      </c>
      <c r="G100">
        <f ca="1">VLOOKUP(OFFSET($E$2,0,0,10000,1),OFFSET(线路!$A$2,0,0,10000,6),6,FALSE)</f>
        <v>0</v>
      </c>
    </row>
    <row r="101" spans="1:7" x14ac:dyDescent="0.15">
      <c r="A101" t="str">
        <f>IF([1]交流线路段!A101="","",[1]交流线路段!A101)</f>
        <v>安零线路24</v>
      </c>
      <c r="B101" t="str">
        <f>IF([1]交流线路段!B101="","",[1]交流线路段!B101)</f>
        <v>10kV</v>
      </c>
      <c r="C101">
        <f>IF([1]交流线路段!C101="","",[1]交流线路段!C101)</f>
        <v>0</v>
      </c>
      <c r="D101">
        <f>IF([1]交流线路段!D101="","",[1]交流线路段!D101)</f>
        <v>0.33657300000000001</v>
      </c>
      <c r="E101" t="str">
        <f>IF([1]交流线路段!F101="","",[1]交流线路段!F101)</f>
        <v>140安零线</v>
      </c>
      <c r="F101" t="str">
        <f ca="1">VLOOKUP(OFFSET($E$2,0,0,10000,1),OFFSET(线路!$A$2,0,0,10000,6),5,FALSE)</f>
        <v>市辖</v>
      </c>
      <c r="G101">
        <f ca="1">VLOOKUP(OFFSET($E$2,0,0,10000,1),OFFSET(线路!$A$2,0,0,10000,6),6,FALSE)</f>
        <v>0</v>
      </c>
    </row>
    <row r="102" spans="1:7" x14ac:dyDescent="0.15">
      <c r="A102" t="str">
        <f>IF([1]交流线路段!A102="","",[1]交流线路段!A102)</f>
        <v>安零线路25</v>
      </c>
      <c r="B102" t="str">
        <f>IF([1]交流线路段!B102="","",[1]交流线路段!B102)</f>
        <v>10kV</v>
      </c>
      <c r="C102">
        <f>IF([1]交流线路段!C102="","",[1]交流线路段!C102)</f>
        <v>0</v>
      </c>
      <c r="D102">
        <f>IF([1]交流线路段!D102="","",[1]交流线路段!D102)</f>
        <v>0.120939</v>
      </c>
      <c r="E102" t="str">
        <f>IF([1]交流线路段!F102="","",[1]交流线路段!F102)</f>
        <v>140安零线</v>
      </c>
      <c r="F102" t="str">
        <f ca="1">VLOOKUP(OFFSET($E$2,0,0,10000,1),OFFSET(线路!$A$2,0,0,10000,6),5,FALSE)</f>
        <v>市辖</v>
      </c>
      <c r="G102">
        <f ca="1">VLOOKUP(OFFSET($E$2,0,0,10000,1),OFFSET(线路!$A$2,0,0,10000,6),6,FALSE)</f>
        <v>0</v>
      </c>
    </row>
    <row r="103" spans="1:7" x14ac:dyDescent="0.15">
      <c r="A103" t="str">
        <f>IF([1]交流线路段!A103="","",[1]交流线路段!A103)</f>
        <v>安零线路26</v>
      </c>
      <c r="B103" t="str">
        <f>IF([1]交流线路段!B103="","",[1]交流线路段!B103)</f>
        <v>10kV</v>
      </c>
      <c r="C103">
        <f>IF([1]交流线路段!C103="","",[1]交流线路段!C103)</f>
        <v>0</v>
      </c>
      <c r="D103">
        <f>IF([1]交流线路段!D103="","",[1]交流线路段!D103)</f>
        <v>7.2883000000000003E-2</v>
      </c>
      <c r="E103" t="str">
        <f>IF([1]交流线路段!F103="","",[1]交流线路段!F103)</f>
        <v>140安零线</v>
      </c>
      <c r="F103" t="str">
        <f ca="1">VLOOKUP(OFFSET($E$2,0,0,10000,1),OFFSET(线路!$A$2,0,0,10000,6),5,FALSE)</f>
        <v>市辖</v>
      </c>
      <c r="G103">
        <f ca="1">VLOOKUP(OFFSET($E$2,0,0,10000,1),OFFSET(线路!$A$2,0,0,10000,6),6,FALSE)</f>
        <v>0</v>
      </c>
    </row>
    <row r="104" spans="1:7" x14ac:dyDescent="0.15">
      <c r="A104" t="str">
        <f>IF([1]交流线路段!A104="","",[1]交流线路段!A104)</f>
        <v>安零线路27</v>
      </c>
      <c r="B104" t="str">
        <f>IF([1]交流线路段!B104="","",[1]交流线路段!B104)</f>
        <v>10kV</v>
      </c>
      <c r="C104">
        <f>IF([1]交流线路段!C104="","",[1]交流线路段!C104)</f>
        <v>0</v>
      </c>
      <c r="D104">
        <f>IF([1]交流线路段!D104="","",[1]交流线路段!D104)</f>
        <v>4.299E-2</v>
      </c>
      <c r="E104" t="str">
        <f>IF([1]交流线路段!F104="","",[1]交流线路段!F104)</f>
        <v>140安零线</v>
      </c>
      <c r="F104" t="str">
        <f ca="1">VLOOKUP(OFFSET($E$2,0,0,10000,1),OFFSET(线路!$A$2,0,0,10000,6),5,FALSE)</f>
        <v>市辖</v>
      </c>
      <c r="G104">
        <f ca="1">VLOOKUP(OFFSET($E$2,0,0,10000,1),OFFSET(线路!$A$2,0,0,10000,6),6,FALSE)</f>
        <v>0</v>
      </c>
    </row>
    <row r="105" spans="1:7" x14ac:dyDescent="0.15">
      <c r="A105" t="str">
        <f>IF([1]交流线路段!A105="","",[1]交流线路段!A105)</f>
        <v>安零线路28</v>
      </c>
      <c r="B105" t="str">
        <f>IF([1]交流线路段!B105="","",[1]交流线路段!B105)</f>
        <v>10kV</v>
      </c>
      <c r="C105">
        <f>IF([1]交流线路段!C105="","",[1]交流线路段!C105)</f>
        <v>0</v>
      </c>
      <c r="D105">
        <f>IF([1]交流线路段!D105="","",[1]交流线路段!D105)</f>
        <v>0.24445600000000001</v>
      </c>
      <c r="E105" t="str">
        <f>IF([1]交流线路段!F105="","",[1]交流线路段!F105)</f>
        <v>140安零线</v>
      </c>
      <c r="F105" t="str">
        <f ca="1">VLOOKUP(OFFSET($E$2,0,0,10000,1),OFFSET(线路!$A$2,0,0,10000,6),5,FALSE)</f>
        <v>市辖</v>
      </c>
      <c r="G105">
        <f ca="1">VLOOKUP(OFFSET($E$2,0,0,10000,1),OFFSET(线路!$A$2,0,0,10000,6),6,FALSE)</f>
        <v>0</v>
      </c>
    </row>
    <row r="106" spans="1:7" x14ac:dyDescent="0.15">
      <c r="A106" t="str">
        <f>IF([1]交流线路段!A106="","",[1]交流线路段!A106)</f>
        <v>安零线路29</v>
      </c>
      <c r="B106" t="str">
        <f>IF([1]交流线路段!B106="","",[1]交流线路段!B106)</f>
        <v>10kV</v>
      </c>
      <c r="C106">
        <f>IF([1]交流线路段!C106="","",[1]交流线路段!C106)</f>
        <v>0</v>
      </c>
      <c r="D106">
        <f>IF([1]交流线路段!D106="","",[1]交流线路段!D106)</f>
        <v>5.8817000000000001E-2</v>
      </c>
      <c r="E106" t="str">
        <f>IF([1]交流线路段!F106="","",[1]交流线路段!F106)</f>
        <v>140安零线</v>
      </c>
      <c r="F106" t="str">
        <f ca="1">VLOOKUP(OFFSET($E$2,0,0,10000,1),OFFSET(线路!$A$2,0,0,10000,6),5,FALSE)</f>
        <v>市辖</v>
      </c>
      <c r="G106">
        <f ca="1">VLOOKUP(OFFSET($E$2,0,0,10000,1),OFFSET(线路!$A$2,0,0,10000,6),6,FALSE)</f>
        <v>0</v>
      </c>
    </row>
    <row r="107" spans="1:7" x14ac:dyDescent="0.15">
      <c r="A107" t="str">
        <f>IF([1]交流线路段!A107="","",[1]交流线路段!A107)</f>
        <v>安零线路3</v>
      </c>
      <c r="B107" t="str">
        <f>IF([1]交流线路段!B107="","",[1]交流线路段!B107)</f>
        <v>10kV</v>
      </c>
      <c r="C107">
        <f>IF([1]交流线路段!C107="","",[1]交流线路段!C107)</f>
        <v>1</v>
      </c>
      <c r="D107">
        <f>IF([1]交流线路段!D107="","",[1]交流线路段!D107)</f>
        <v>0.21196100000000001</v>
      </c>
      <c r="E107" t="str">
        <f>IF([1]交流线路段!F107="","",[1]交流线路段!F107)</f>
        <v>140安零线</v>
      </c>
      <c r="F107" t="str">
        <f ca="1">VLOOKUP(OFFSET($E$2,0,0,10000,1),OFFSET(线路!$A$2,0,0,10000,6),5,FALSE)</f>
        <v>市辖</v>
      </c>
      <c r="G107">
        <f ca="1">VLOOKUP(OFFSET($E$2,0,0,10000,1),OFFSET(线路!$A$2,0,0,10000,6),6,FALSE)</f>
        <v>0</v>
      </c>
    </row>
    <row r="108" spans="1:7" x14ac:dyDescent="0.15">
      <c r="A108" t="str">
        <f>IF([1]交流线路段!A108="","",[1]交流线路段!A108)</f>
        <v>安零线路30</v>
      </c>
      <c r="B108" t="str">
        <f>IF([1]交流线路段!B108="","",[1]交流线路段!B108)</f>
        <v>10kV</v>
      </c>
      <c r="C108">
        <f>IF([1]交流线路段!C108="","",[1]交流线路段!C108)</f>
        <v>0</v>
      </c>
      <c r="D108">
        <f>IF([1]交流线路段!D108="","",[1]交流线路段!D108)</f>
        <v>1.4973E-2</v>
      </c>
      <c r="E108" t="str">
        <f>IF([1]交流线路段!F108="","",[1]交流线路段!F108)</f>
        <v>140安零线</v>
      </c>
      <c r="F108" t="str">
        <f ca="1">VLOOKUP(OFFSET($E$2,0,0,10000,1),OFFSET(线路!$A$2,0,0,10000,6),5,FALSE)</f>
        <v>市辖</v>
      </c>
      <c r="G108">
        <f ca="1">VLOOKUP(OFFSET($E$2,0,0,10000,1),OFFSET(线路!$A$2,0,0,10000,6),6,FALSE)</f>
        <v>0</v>
      </c>
    </row>
    <row r="109" spans="1:7" x14ac:dyDescent="0.15">
      <c r="A109" t="str">
        <f>IF([1]交流线路段!A109="","",[1]交流线路段!A109)</f>
        <v>安零线路31</v>
      </c>
      <c r="B109" t="str">
        <f>IF([1]交流线路段!B109="","",[1]交流线路段!B109)</f>
        <v>10kV</v>
      </c>
      <c r="C109">
        <f>IF([1]交流线路段!C109="","",[1]交流线路段!C109)</f>
        <v>0</v>
      </c>
      <c r="D109">
        <f>IF([1]交流线路段!D109="","",[1]交流线路段!D109)</f>
        <v>0.45164100000000001</v>
      </c>
      <c r="E109" t="str">
        <f>IF([1]交流线路段!F109="","",[1]交流线路段!F109)</f>
        <v>140安零线</v>
      </c>
      <c r="F109" t="str">
        <f ca="1">VLOOKUP(OFFSET($E$2,0,0,10000,1),OFFSET(线路!$A$2,0,0,10000,6),5,FALSE)</f>
        <v>市辖</v>
      </c>
      <c r="G109">
        <f ca="1">VLOOKUP(OFFSET($E$2,0,0,10000,1),OFFSET(线路!$A$2,0,0,10000,6),6,FALSE)</f>
        <v>0</v>
      </c>
    </row>
    <row r="110" spans="1:7" x14ac:dyDescent="0.15">
      <c r="A110" t="str">
        <f>IF([1]交流线路段!A110="","",[1]交流线路段!A110)</f>
        <v>安零线路32</v>
      </c>
      <c r="B110" t="str">
        <f>IF([1]交流线路段!B110="","",[1]交流线路段!B110)</f>
        <v>10kV</v>
      </c>
      <c r="C110">
        <f>IF([1]交流线路段!C110="","",[1]交流线路段!C110)</f>
        <v>0</v>
      </c>
      <c r="D110">
        <f>IF([1]交流线路段!D110="","",[1]交流线路段!D110)</f>
        <v>2.7667000000000001E-2</v>
      </c>
      <c r="E110" t="str">
        <f>IF([1]交流线路段!F110="","",[1]交流线路段!F110)</f>
        <v>140安零线</v>
      </c>
      <c r="F110" t="str">
        <f ca="1">VLOOKUP(OFFSET($E$2,0,0,10000,1),OFFSET(线路!$A$2,0,0,10000,6),5,FALSE)</f>
        <v>市辖</v>
      </c>
      <c r="G110">
        <f ca="1">VLOOKUP(OFFSET($E$2,0,0,10000,1),OFFSET(线路!$A$2,0,0,10000,6),6,FALSE)</f>
        <v>0</v>
      </c>
    </row>
    <row r="111" spans="1:7" x14ac:dyDescent="0.15">
      <c r="A111" t="str">
        <f>IF([1]交流线路段!A111="","",[1]交流线路段!A111)</f>
        <v>安零线路33</v>
      </c>
      <c r="B111" t="str">
        <f>IF([1]交流线路段!B111="","",[1]交流线路段!B111)</f>
        <v>10kV</v>
      </c>
      <c r="C111">
        <f>IF([1]交流线路段!C111="","",[1]交流线路段!C111)</f>
        <v>0</v>
      </c>
      <c r="D111">
        <f>IF([1]交流线路段!D111="","",[1]交流线路段!D111)</f>
        <v>0.103031</v>
      </c>
      <c r="E111" t="str">
        <f>IF([1]交流线路段!F111="","",[1]交流线路段!F111)</f>
        <v>140安零线</v>
      </c>
      <c r="F111" t="str">
        <f ca="1">VLOOKUP(OFFSET($E$2,0,0,10000,1),OFFSET(线路!$A$2,0,0,10000,6),5,FALSE)</f>
        <v>市辖</v>
      </c>
      <c r="G111">
        <f ca="1">VLOOKUP(OFFSET($E$2,0,0,10000,1),OFFSET(线路!$A$2,0,0,10000,6),6,FALSE)</f>
        <v>0</v>
      </c>
    </row>
    <row r="112" spans="1:7" x14ac:dyDescent="0.15">
      <c r="A112" t="str">
        <f>IF([1]交流线路段!A112="","",[1]交流线路段!A112)</f>
        <v>安零线路34</v>
      </c>
      <c r="B112" t="str">
        <f>IF([1]交流线路段!B112="","",[1]交流线路段!B112)</f>
        <v>10kV</v>
      </c>
      <c r="C112">
        <f>IF([1]交流线路段!C112="","",[1]交流线路段!C112)</f>
        <v>0</v>
      </c>
      <c r="D112">
        <f>IF([1]交流线路段!D112="","",[1]交流线路段!D112)</f>
        <v>0.30010700000000001</v>
      </c>
      <c r="E112" t="str">
        <f>IF([1]交流线路段!F112="","",[1]交流线路段!F112)</f>
        <v>140安零线</v>
      </c>
      <c r="F112" t="str">
        <f ca="1">VLOOKUP(OFFSET($E$2,0,0,10000,1),OFFSET(线路!$A$2,0,0,10000,6),5,FALSE)</f>
        <v>市辖</v>
      </c>
      <c r="G112">
        <f ca="1">VLOOKUP(OFFSET($E$2,0,0,10000,1),OFFSET(线路!$A$2,0,0,10000,6),6,FALSE)</f>
        <v>0</v>
      </c>
    </row>
    <row r="113" spans="1:7" x14ac:dyDescent="0.15">
      <c r="A113" t="str">
        <f>IF([1]交流线路段!A113="","",[1]交流线路段!A113)</f>
        <v>安零线路35</v>
      </c>
      <c r="B113" t="str">
        <f>IF([1]交流线路段!B113="","",[1]交流线路段!B113)</f>
        <v>10kV</v>
      </c>
      <c r="C113">
        <f>IF([1]交流线路段!C113="","",[1]交流线路段!C113)</f>
        <v>0</v>
      </c>
      <c r="D113">
        <f>IF([1]交流线路段!D113="","",[1]交流线路段!D113)</f>
        <v>1.7264000000000002E-2</v>
      </c>
      <c r="E113" t="str">
        <f>IF([1]交流线路段!F113="","",[1]交流线路段!F113)</f>
        <v>140安零线</v>
      </c>
      <c r="F113" t="str">
        <f ca="1">VLOOKUP(OFFSET($E$2,0,0,10000,1),OFFSET(线路!$A$2,0,0,10000,6),5,FALSE)</f>
        <v>市辖</v>
      </c>
      <c r="G113">
        <f ca="1">VLOOKUP(OFFSET($E$2,0,0,10000,1),OFFSET(线路!$A$2,0,0,10000,6),6,FALSE)</f>
        <v>0</v>
      </c>
    </row>
    <row r="114" spans="1:7" x14ac:dyDescent="0.15">
      <c r="A114" t="str">
        <f>IF([1]交流线路段!A114="","",[1]交流线路段!A114)</f>
        <v>安零线路36</v>
      </c>
      <c r="B114" t="str">
        <f>IF([1]交流线路段!B114="","",[1]交流线路段!B114)</f>
        <v>10kV</v>
      </c>
      <c r="C114">
        <f>IF([1]交流线路段!C114="","",[1]交流线路段!C114)</f>
        <v>0</v>
      </c>
      <c r="D114">
        <f>IF([1]交流线路段!D114="","",[1]交流线路段!D114)</f>
        <v>0.43760599999999999</v>
      </c>
      <c r="E114" t="str">
        <f>IF([1]交流线路段!F114="","",[1]交流线路段!F114)</f>
        <v>140安零线</v>
      </c>
      <c r="F114" t="str">
        <f ca="1">VLOOKUP(OFFSET($E$2,0,0,10000,1),OFFSET(线路!$A$2,0,0,10000,6),5,FALSE)</f>
        <v>市辖</v>
      </c>
      <c r="G114">
        <f ca="1">VLOOKUP(OFFSET($E$2,0,0,10000,1),OFFSET(线路!$A$2,0,0,10000,6),6,FALSE)</f>
        <v>0</v>
      </c>
    </row>
    <row r="115" spans="1:7" x14ac:dyDescent="0.15">
      <c r="A115" t="str">
        <f>IF([1]交流线路段!A115="","",[1]交流线路段!A115)</f>
        <v>安零线路37</v>
      </c>
      <c r="B115" t="str">
        <f>IF([1]交流线路段!B115="","",[1]交流线路段!B115)</f>
        <v>10kV</v>
      </c>
      <c r="C115">
        <f>IF([1]交流线路段!C115="","",[1]交流线路段!C115)</f>
        <v>0</v>
      </c>
      <c r="D115">
        <f>IF([1]交流线路段!D115="","",[1]交流线路段!D115)</f>
        <v>2.9750000000000002E-3</v>
      </c>
      <c r="E115" t="str">
        <f>IF([1]交流线路段!F115="","",[1]交流线路段!F115)</f>
        <v>140安零线</v>
      </c>
      <c r="F115" t="str">
        <f ca="1">VLOOKUP(OFFSET($E$2,0,0,10000,1),OFFSET(线路!$A$2,0,0,10000,6),5,FALSE)</f>
        <v>市辖</v>
      </c>
      <c r="G115">
        <f ca="1">VLOOKUP(OFFSET($E$2,0,0,10000,1),OFFSET(线路!$A$2,0,0,10000,6),6,FALSE)</f>
        <v>0</v>
      </c>
    </row>
    <row r="116" spans="1:7" x14ac:dyDescent="0.15">
      <c r="A116" t="str">
        <f>IF([1]交流线路段!A116="","",[1]交流线路段!A116)</f>
        <v>安零线路38</v>
      </c>
      <c r="B116" t="str">
        <f>IF([1]交流线路段!B116="","",[1]交流线路段!B116)</f>
        <v>10kV</v>
      </c>
      <c r="C116">
        <f>IF([1]交流线路段!C116="","",[1]交流线路段!C116)</f>
        <v>0</v>
      </c>
      <c r="D116">
        <f>IF([1]交流线路段!D116="","",[1]交流线路段!D116)</f>
        <v>2.7486E-2</v>
      </c>
      <c r="E116" t="str">
        <f>IF([1]交流线路段!F116="","",[1]交流线路段!F116)</f>
        <v>140安零线</v>
      </c>
      <c r="F116" t="str">
        <f ca="1">VLOOKUP(OFFSET($E$2,0,0,10000,1),OFFSET(线路!$A$2,0,0,10000,6),5,FALSE)</f>
        <v>市辖</v>
      </c>
      <c r="G116">
        <f ca="1">VLOOKUP(OFFSET($E$2,0,0,10000,1),OFFSET(线路!$A$2,0,0,10000,6),6,FALSE)</f>
        <v>0</v>
      </c>
    </row>
    <row r="117" spans="1:7" x14ac:dyDescent="0.15">
      <c r="A117" t="str">
        <f>IF([1]交流线路段!A117="","",[1]交流线路段!A117)</f>
        <v>安零线路39</v>
      </c>
      <c r="B117" t="str">
        <f>IF([1]交流线路段!B117="","",[1]交流线路段!B117)</f>
        <v>10kV</v>
      </c>
      <c r="C117">
        <f>IF([1]交流线路段!C117="","",[1]交流线路段!C117)</f>
        <v>0</v>
      </c>
      <c r="D117">
        <f>IF([1]交流线路段!D117="","",[1]交流线路段!D117)</f>
        <v>2.4884E-2</v>
      </c>
      <c r="E117" t="str">
        <f>IF([1]交流线路段!F117="","",[1]交流线路段!F117)</f>
        <v>140安零线</v>
      </c>
      <c r="F117" t="str">
        <f ca="1">VLOOKUP(OFFSET($E$2,0,0,10000,1),OFFSET(线路!$A$2,0,0,10000,6),5,FALSE)</f>
        <v>市辖</v>
      </c>
      <c r="G117">
        <f ca="1">VLOOKUP(OFFSET($E$2,0,0,10000,1),OFFSET(线路!$A$2,0,0,10000,6),6,FALSE)</f>
        <v>0</v>
      </c>
    </row>
    <row r="118" spans="1:7" x14ac:dyDescent="0.15">
      <c r="A118" t="str">
        <f>IF([1]交流线路段!A118="","",[1]交流线路段!A118)</f>
        <v>安零线路4</v>
      </c>
      <c r="B118" t="str">
        <f>IF([1]交流线路段!B118="","",[1]交流线路段!B118)</f>
        <v>10kV</v>
      </c>
      <c r="C118">
        <f>IF([1]交流线路段!C118="","",[1]交流线路段!C118)</f>
        <v>0</v>
      </c>
      <c r="D118">
        <f>IF([1]交流线路段!D118="","",[1]交流线路段!D118)</f>
        <v>0.10167</v>
      </c>
      <c r="E118" t="str">
        <f>IF([1]交流线路段!F118="","",[1]交流线路段!F118)</f>
        <v>140安零线</v>
      </c>
      <c r="F118" t="str">
        <f ca="1">VLOOKUP(OFFSET($E$2,0,0,10000,1),OFFSET(线路!$A$2,0,0,10000,6),5,FALSE)</f>
        <v>市辖</v>
      </c>
      <c r="G118">
        <f ca="1">VLOOKUP(OFFSET($E$2,0,0,10000,1),OFFSET(线路!$A$2,0,0,10000,6),6,FALSE)</f>
        <v>0</v>
      </c>
    </row>
    <row r="119" spans="1:7" x14ac:dyDescent="0.15">
      <c r="A119" t="str">
        <f>IF([1]交流线路段!A119="","",[1]交流线路段!A119)</f>
        <v>安零线路40</v>
      </c>
      <c r="B119" t="str">
        <f>IF([1]交流线路段!B119="","",[1]交流线路段!B119)</f>
        <v>10kV</v>
      </c>
      <c r="C119">
        <f>IF([1]交流线路段!C119="","",[1]交流线路段!C119)</f>
        <v>0</v>
      </c>
      <c r="D119">
        <f>IF([1]交流线路段!D119="","",[1]交流线路段!D119)</f>
        <v>3.4658000000000001E-2</v>
      </c>
      <c r="E119" t="str">
        <f>IF([1]交流线路段!F119="","",[1]交流线路段!F119)</f>
        <v>140安零线</v>
      </c>
      <c r="F119" t="str">
        <f ca="1">VLOOKUP(OFFSET($E$2,0,0,10000,1),OFFSET(线路!$A$2,0,0,10000,6),5,FALSE)</f>
        <v>市辖</v>
      </c>
      <c r="G119">
        <f ca="1">VLOOKUP(OFFSET($E$2,0,0,10000,1),OFFSET(线路!$A$2,0,0,10000,6),6,FALSE)</f>
        <v>0</v>
      </c>
    </row>
    <row r="120" spans="1:7" x14ac:dyDescent="0.15">
      <c r="A120" t="str">
        <f>IF([1]交流线路段!A120="","",[1]交流线路段!A120)</f>
        <v>安零线路41</v>
      </c>
      <c r="B120" t="str">
        <f>IF([1]交流线路段!B120="","",[1]交流线路段!B120)</f>
        <v>10kV</v>
      </c>
      <c r="C120">
        <f>IF([1]交流线路段!C120="","",[1]交流线路段!C120)</f>
        <v>0</v>
      </c>
      <c r="D120">
        <f>IF([1]交流线路段!D120="","",[1]交流线路段!D120)</f>
        <v>4.2195999999999997E-2</v>
      </c>
      <c r="E120" t="str">
        <f>IF([1]交流线路段!F120="","",[1]交流线路段!F120)</f>
        <v>140安零线</v>
      </c>
      <c r="F120" t="str">
        <f ca="1">VLOOKUP(OFFSET($E$2,0,0,10000,1),OFFSET(线路!$A$2,0,0,10000,6),5,FALSE)</f>
        <v>市辖</v>
      </c>
      <c r="G120">
        <f ca="1">VLOOKUP(OFFSET($E$2,0,0,10000,1),OFFSET(线路!$A$2,0,0,10000,6),6,FALSE)</f>
        <v>0</v>
      </c>
    </row>
    <row r="121" spans="1:7" x14ac:dyDescent="0.15">
      <c r="A121" t="str">
        <f>IF([1]交流线路段!A121="","",[1]交流线路段!A121)</f>
        <v>安零线路42</v>
      </c>
      <c r="B121" t="str">
        <f>IF([1]交流线路段!B121="","",[1]交流线路段!B121)</f>
        <v>10kV</v>
      </c>
      <c r="C121">
        <f>IF([1]交流线路段!C121="","",[1]交流线路段!C121)</f>
        <v>0</v>
      </c>
      <c r="D121">
        <f>IF([1]交流线路段!D121="","",[1]交流线路段!D121)</f>
        <v>0.122517</v>
      </c>
      <c r="E121" t="str">
        <f>IF([1]交流线路段!F121="","",[1]交流线路段!F121)</f>
        <v>140安零线</v>
      </c>
      <c r="F121" t="str">
        <f ca="1">VLOOKUP(OFFSET($E$2,0,0,10000,1),OFFSET(线路!$A$2,0,0,10000,6),5,FALSE)</f>
        <v>市辖</v>
      </c>
      <c r="G121">
        <f ca="1">VLOOKUP(OFFSET($E$2,0,0,10000,1),OFFSET(线路!$A$2,0,0,10000,6),6,FALSE)</f>
        <v>0</v>
      </c>
    </row>
    <row r="122" spans="1:7" x14ac:dyDescent="0.15">
      <c r="A122" t="str">
        <f>IF([1]交流线路段!A122="","",[1]交流线路段!A122)</f>
        <v>安零线路43</v>
      </c>
      <c r="B122" t="str">
        <f>IF([1]交流线路段!B122="","",[1]交流线路段!B122)</f>
        <v>10kV</v>
      </c>
      <c r="C122">
        <f>IF([1]交流线路段!C122="","",[1]交流线路段!C122)</f>
        <v>0</v>
      </c>
      <c r="D122">
        <f>IF([1]交流线路段!D122="","",[1]交流线路段!D122)</f>
        <v>5.3168E-2</v>
      </c>
      <c r="E122" t="str">
        <f>IF([1]交流线路段!F122="","",[1]交流线路段!F122)</f>
        <v>140安零线</v>
      </c>
      <c r="F122" t="str">
        <f ca="1">VLOOKUP(OFFSET($E$2,0,0,10000,1),OFFSET(线路!$A$2,0,0,10000,6),5,FALSE)</f>
        <v>市辖</v>
      </c>
      <c r="G122">
        <f ca="1">VLOOKUP(OFFSET($E$2,0,0,10000,1),OFFSET(线路!$A$2,0,0,10000,6),6,FALSE)</f>
        <v>0</v>
      </c>
    </row>
    <row r="123" spans="1:7" x14ac:dyDescent="0.15">
      <c r="A123" t="str">
        <f>IF([1]交流线路段!A123="","",[1]交流线路段!A123)</f>
        <v>安零线路44</v>
      </c>
      <c r="B123" t="str">
        <f>IF([1]交流线路段!B123="","",[1]交流线路段!B123)</f>
        <v>10kV</v>
      </c>
      <c r="C123">
        <f>IF([1]交流线路段!C123="","",[1]交流线路段!C123)</f>
        <v>0</v>
      </c>
      <c r="D123">
        <f>IF([1]交流线路段!D123="","",[1]交流线路段!D123)</f>
        <v>0.21379600000000001</v>
      </c>
      <c r="E123" t="str">
        <f>IF([1]交流线路段!F123="","",[1]交流线路段!F123)</f>
        <v>140安零线</v>
      </c>
      <c r="F123" t="str">
        <f ca="1">VLOOKUP(OFFSET($E$2,0,0,10000,1),OFFSET(线路!$A$2,0,0,10000,6),5,FALSE)</f>
        <v>市辖</v>
      </c>
      <c r="G123">
        <f ca="1">VLOOKUP(OFFSET($E$2,0,0,10000,1),OFFSET(线路!$A$2,0,0,10000,6),6,FALSE)</f>
        <v>0</v>
      </c>
    </row>
    <row r="124" spans="1:7" x14ac:dyDescent="0.15">
      <c r="A124" t="str">
        <f>IF([1]交流线路段!A124="","",[1]交流线路段!A124)</f>
        <v>安零线路45</v>
      </c>
      <c r="B124" t="str">
        <f>IF([1]交流线路段!B124="","",[1]交流线路段!B124)</f>
        <v>10kV</v>
      </c>
      <c r="C124">
        <f>IF([1]交流线路段!C124="","",[1]交流线路段!C124)</f>
        <v>0</v>
      </c>
      <c r="D124">
        <f>IF([1]交流线路段!D124="","",[1]交流线路段!D124)</f>
        <v>3.4589999999999998E-3</v>
      </c>
      <c r="E124" t="str">
        <f>IF([1]交流线路段!F124="","",[1]交流线路段!F124)</f>
        <v>140安零线</v>
      </c>
      <c r="F124" t="str">
        <f ca="1">VLOOKUP(OFFSET($E$2,0,0,10000,1),OFFSET(线路!$A$2,0,0,10000,6),5,FALSE)</f>
        <v>市辖</v>
      </c>
      <c r="G124">
        <f ca="1">VLOOKUP(OFFSET($E$2,0,0,10000,1),OFFSET(线路!$A$2,0,0,10000,6),6,FALSE)</f>
        <v>0</v>
      </c>
    </row>
    <row r="125" spans="1:7" x14ac:dyDescent="0.15">
      <c r="A125" t="str">
        <f>IF([1]交流线路段!A125="","",[1]交流线路段!A125)</f>
        <v>安零线路46</v>
      </c>
      <c r="B125" t="str">
        <f>IF([1]交流线路段!B125="","",[1]交流线路段!B125)</f>
        <v>10kV</v>
      </c>
      <c r="C125">
        <f>IF([1]交流线路段!C125="","",[1]交流线路段!C125)</f>
        <v>0</v>
      </c>
      <c r="D125">
        <f>IF([1]交流线路段!D125="","",[1]交流线路段!D125)</f>
        <v>5.1449000000000002E-2</v>
      </c>
      <c r="E125" t="str">
        <f>IF([1]交流线路段!F125="","",[1]交流线路段!F125)</f>
        <v>140安零线</v>
      </c>
      <c r="F125" t="str">
        <f ca="1">VLOOKUP(OFFSET($E$2,0,0,10000,1),OFFSET(线路!$A$2,0,0,10000,6),5,FALSE)</f>
        <v>市辖</v>
      </c>
      <c r="G125">
        <f ca="1">VLOOKUP(OFFSET($E$2,0,0,10000,1),OFFSET(线路!$A$2,0,0,10000,6),6,FALSE)</f>
        <v>0</v>
      </c>
    </row>
    <row r="126" spans="1:7" x14ac:dyDescent="0.15">
      <c r="A126" t="str">
        <f>IF([1]交流线路段!A126="","",[1]交流线路段!A126)</f>
        <v>安零线路47</v>
      </c>
      <c r="B126" t="str">
        <f>IF([1]交流线路段!B126="","",[1]交流线路段!B126)</f>
        <v>10kV</v>
      </c>
      <c r="C126">
        <f>IF([1]交流线路段!C126="","",[1]交流线路段!C126)</f>
        <v>0</v>
      </c>
      <c r="D126">
        <f>IF([1]交流线路段!D126="","",[1]交流线路段!D126)</f>
        <v>0.14884600000000001</v>
      </c>
      <c r="E126" t="str">
        <f>IF([1]交流线路段!F126="","",[1]交流线路段!F126)</f>
        <v>140安零线</v>
      </c>
      <c r="F126" t="str">
        <f ca="1">VLOOKUP(OFFSET($E$2,0,0,10000,1),OFFSET(线路!$A$2,0,0,10000,6),5,FALSE)</f>
        <v>市辖</v>
      </c>
      <c r="G126">
        <f ca="1">VLOOKUP(OFFSET($E$2,0,0,10000,1),OFFSET(线路!$A$2,0,0,10000,6),6,FALSE)</f>
        <v>0</v>
      </c>
    </row>
    <row r="127" spans="1:7" x14ac:dyDescent="0.15">
      <c r="A127" t="str">
        <f>IF([1]交流线路段!A127="","",[1]交流线路段!A127)</f>
        <v>安零线路48</v>
      </c>
      <c r="B127" t="str">
        <f>IF([1]交流线路段!B127="","",[1]交流线路段!B127)</f>
        <v>10kV</v>
      </c>
      <c r="C127">
        <f>IF([1]交流线路段!C127="","",[1]交流线路段!C127)</f>
        <v>0</v>
      </c>
      <c r="D127">
        <f>IF([1]交流线路段!D127="","",[1]交流线路段!D127)</f>
        <v>1.6670000000000001E-2</v>
      </c>
      <c r="E127" t="str">
        <f>IF([1]交流线路段!F127="","",[1]交流线路段!F127)</f>
        <v>140安零线</v>
      </c>
      <c r="F127" t="str">
        <f ca="1">VLOOKUP(OFFSET($E$2,0,0,10000,1),OFFSET(线路!$A$2,0,0,10000,6),5,FALSE)</f>
        <v>市辖</v>
      </c>
      <c r="G127">
        <f ca="1">VLOOKUP(OFFSET($E$2,0,0,10000,1),OFFSET(线路!$A$2,0,0,10000,6),6,FALSE)</f>
        <v>0</v>
      </c>
    </row>
    <row r="128" spans="1:7" x14ac:dyDescent="0.15">
      <c r="A128" t="str">
        <f>IF([1]交流线路段!A128="","",[1]交流线路段!A128)</f>
        <v>安零线路49</v>
      </c>
      <c r="B128" t="str">
        <f>IF([1]交流线路段!B128="","",[1]交流线路段!B128)</f>
        <v>10kV</v>
      </c>
      <c r="C128">
        <f>IF([1]交流线路段!C128="","",[1]交流线路段!C128)</f>
        <v>0</v>
      </c>
      <c r="D128">
        <f>IF([1]交流线路段!D128="","",[1]交流线路段!D128)</f>
        <v>1.6371E-2</v>
      </c>
      <c r="E128" t="str">
        <f>IF([1]交流线路段!F128="","",[1]交流线路段!F128)</f>
        <v>140安零线</v>
      </c>
      <c r="F128" t="str">
        <f ca="1">VLOOKUP(OFFSET($E$2,0,0,10000,1),OFFSET(线路!$A$2,0,0,10000,6),5,FALSE)</f>
        <v>市辖</v>
      </c>
      <c r="G128">
        <f ca="1">VLOOKUP(OFFSET($E$2,0,0,10000,1),OFFSET(线路!$A$2,0,0,10000,6),6,FALSE)</f>
        <v>0</v>
      </c>
    </row>
    <row r="129" spans="1:7" x14ac:dyDescent="0.15">
      <c r="A129" t="str">
        <f>IF([1]交流线路段!A129="","",[1]交流线路段!A129)</f>
        <v>安零线路5</v>
      </c>
      <c r="B129" t="str">
        <f>IF([1]交流线路段!B129="","",[1]交流线路段!B129)</f>
        <v>10kV</v>
      </c>
      <c r="C129">
        <f>IF([1]交流线路段!C129="","",[1]交流线路段!C129)</f>
        <v>0</v>
      </c>
      <c r="D129">
        <f>IF([1]交流线路段!D129="","",[1]交流线路段!D129)</f>
        <v>0.383965</v>
      </c>
      <c r="E129" t="str">
        <f>IF([1]交流线路段!F129="","",[1]交流线路段!F129)</f>
        <v>140安零线</v>
      </c>
      <c r="F129" t="str">
        <f ca="1">VLOOKUP(OFFSET($E$2,0,0,10000,1),OFFSET(线路!$A$2,0,0,10000,6),5,FALSE)</f>
        <v>市辖</v>
      </c>
      <c r="G129">
        <f ca="1">VLOOKUP(OFFSET($E$2,0,0,10000,1),OFFSET(线路!$A$2,0,0,10000,6),6,FALSE)</f>
        <v>0</v>
      </c>
    </row>
    <row r="130" spans="1:7" x14ac:dyDescent="0.15">
      <c r="A130" t="str">
        <f>IF([1]交流线路段!A130="","",[1]交流线路段!A130)</f>
        <v>安零线路50</v>
      </c>
      <c r="B130" t="str">
        <f>IF([1]交流线路段!B130="","",[1]交流线路段!B130)</f>
        <v>10kV</v>
      </c>
      <c r="C130">
        <f>IF([1]交流线路段!C130="","",[1]交流线路段!C130)</f>
        <v>0</v>
      </c>
      <c r="D130">
        <f>IF([1]交流线路段!D130="","",[1]交流线路段!D130)</f>
        <v>0.14174999999999999</v>
      </c>
      <c r="E130" t="str">
        <f>IF([1]交流线路段!F130="","",[1]交流线路段!F130)</f>
        <v>140安零线</v>
      </c>
      <c r="F130" t="str">
        <f ca="1">VLOOKUP(OFFSET($E$2,0,0,10000,1),OFFSET(线路!$A$2,0,0,10000,6),5,FALSE)</f>
        <v>市辖</v>
      </c>
      <c r="G130">
        <f ca="1">VLOOKUP(OFFSET($E$2,0,0,10000,1),OFFSET(线路!$A$2,0,0,10000,6),6,FALSE)</f>
        <v>0</v>
      </c>
    </row>
    <row r="131" spans="1:7" x14ac:dyDescent="0.15">
      <c r="A131" t="str">
        <f>IF([1]交流线路段!A131="","",[1]交流线路段!A131)</f>
        <v>安零线路51</v>
      </c>
      <c r="B131" t="str">
        <f>IF([1]交流线路段!B131="","",[1]交流线路段!B131)</f>
        <v>10kV</v>
      </c>
      <c r="C131">
        <f>IF([1]交流线路段!C131="","",[1]交流线路段!C131)</f>
        <v>1</v>
      </c>
      <c r="D131">
        <f>IF([1]交流线路段!D131="","",[1]交流线路段!D131)</f>
        <v>4.2880000000000001E-3</v>
      </c>
      <c r="E131" t="str">
        <f>IF([1]交流线路段!F131="","",[1]交流线路段!F131)</f>
        <v>140安零线</v>
      </c>
      <c r="F131" t="str">
        <f ca="1">VLOOKUP(OFFSET($E$2,0,0,10000,1),OFFSET(线路!$A$2,0,0,10000,6),5,FALSE)</f>
        <v>市辖</v>
      </c>
      <c r="G131">
        <f ca="1">VLOOKUP(OFFSET($E$2,0,0,10000,1),OFFSET(线路!$A$2,0,0,10000,6),6,FALSE)</f>
        <v>0</v>
      </c>
    </row>
    <row r="132" spans="1:7" x14ac:dyDescent="0.15">
      <c r="A132" t="str">
        <f>IF([1]交流线路段!A132="","",[1]交流线路段!A132)</f>
        <v>安零线路52</v>
      </c>
      <c r="B132" t="str">
        <f>IF([1]交流线路段!B132="","",[1]交流线路段!B132)</f>
        <v>10kV</v>
      </c>
      <c r="C132">
        <f>IF([1]交流线路段!C132="","",[1]交流线路段!C132)</f>
        <v>1</v>
      </c>
      <c r="D132">
        <f>IF([1]交流线路段!D132="","",[1]交流线路段!D132)</f>
        <v>1.6750000000000001E-3</v>
      </c>
      <c r="E132" t="str">
        <f>IF([1]交流线路段!F132="","",[1]交流线路段!F132)</f>
        <v>140安零线</v>
      </c>
      <c r="F132" t="str">
        <f ca="1">VLOOKUP(OFFSET($E$2,0,0,10000,1),OFFSET(线路!$A$2,0,0,10000,6),5,FALSE)</f>
        <v>市辖</v>
      </c>
      <c r="G132">
        <f ca="1">VLOOKUP(OFFSET($E$2,0,0,10000,1),OFFSET(线路!$A$2,0,0,10000,6),6,FALSE)</f>
        <v>0</v>
      </c>
    </row>
    <row r="133" spans="1:7" x14ac:dyDescent="0.15">
      <c r="A133" t="str">
        <f>IF([1]交流线路段!A133="","",[1]交流线路段!A133)</f>
        <v>安零线路6</v>
      </c>
      <c r="B133" t="str">
        <f>IF([1]交流线路段!B133="","",[1]交流线路段!B133)</f>
        <v>10kV</v>
      </c>
      <c r="C133">
        <f>IF([1]交流线路段!C133="","",[1]交流线路段!C133)</f>
        <v>0</v>
      </c>
      <c r="D133">
        <f>IF([1]交流线路段!D133="","",[1]交流线路段!D133)</f>
        <v>6.1935999999999998E-2</v>
      </c>
      <c r="E133" t="str">
        <f>IF([1]交流线路段!F133="","",[1]交流线路段!F133)</f>
        <v>140安零线</v>
      </c>
      <c r="F133" t="str">
        <f ca="1">VLOOKUP(OFFSET($E$2,0,0,10000,1),OFFSET(线路!$A$2,0,0,10000,6),5,FALSE)</f>
        <v>市辖</v>
      </c>
      <c r="G133">
        <f ca="1">VLOOKUP(OFFSET($E$2,0,0,10000,1),OFFSET(线路!$A$2,0,0,10000,6),6,FALSE)</f>
        <v>0</v>
      </c>
    </row>
    <row r="134" spans="1:7" x14ac:dyDescent="0.15">
      <c r="A134" t="str">
        <f>IF([1]交流线路段!A134="","",[1]交流线路段!A134)</f>
        <v>安零线路7</v>
      </c>
      <c r="B134" t="str">
        <f>IF([1]交流线路段!B134="","",[1]交流线路段!B134)</f>
        <v>10kV</v>
      </c>
      <c r="C134">
        <f>IF([1]交流线路段!C134="","",[1]交流线路段!C134)</f>
        <v>0</v>
      </c>
      <c r="D134">
        <f>IF([1]交流线路段!D134="","",[1]交流线路段!D134)</f>
        <v>6.1809000000000003E-2</v>
      </c>
      <c r="E134" t="str">
        <f>IF([1]交流线路段!F134="","",[1]交流线路段!F134)</f>
        <v>140安零线</v>
      </c>
      <c r="F134" t="str">
        <f ca="1">VLOOKUP(OFFSET($E$2,0,0,10000,1),OFFSET(线路!$A$2,0,0,10000,6),5,FALSE)</f>
        <v>市辖</v>
      </c>
      <c r="G134">
        <f ca="1">VLOOKUP(OFFSET($E$2,0,0,10000,1),OFFSET(线路!$A$2,0,0,10000,6),6,FALSE)</f>
        <v>0</v>
      </c>
    </row>
    <row r="135" spans="1:7" x14ac:dyDescent="0.15">
      <c r="A135" t="str">
        <f>IF([1]交流线路段!A135="","",[1]交流线路段!A135)</f>
        <v>安零线路8</v>
      </c>
      <c r="B135" t="str">
        <f>IF([1]交流线路段!B135="","",[1]交流线路段!B135)</f>
        <v>10kV</v>
      </c>
      <c r="C135">
        <f>IF([1]交流线路段!C135="","",[1]交流线路段!C135)</f>
        <v>0</v>
      </c>
      <c r="D135">
        <f>IF([1]交流线路段!D135="","",[1]交流线路段!D135)</f>
        <v>3.1280000000000001E-3</v>
      </c>
      <c r="E135" t="str">
        <f>IF([1]交流线路段!F135="","",[1]交流线路段!F135)</f>
        <v>140安零线</v>
      </c>
      <c r="F135" t="str">
        <f ca="1">VLOOKUP(OFFSET($E$2,0,0,10000,1),OFFSET(线路!$A$2,0,0,10000,6),5,FALSE)</f>
        <v>市辖</v>
      </c>
      <c r="G135">
        <f ca="1">VLOOKUP(OFFSET($E$2,0,0,10000,1),OFFSET(线路!$A$2,0,0,10000,6),6,FALSE)</f>
        <v>0</v>
      </c>
    </row>
    <row r="136" spans="1:7" x14ac:dyDescent="0.15">
      <c r="A136" t="str">
        <f>IF([1]交流线路段!A136="","",[1]交流线路段!A136)</f>
        <v>安零线路9</v>
      </c>
      <c r="B136" t="str">
        <f>IF([1]交流线路段!B136="","",[1]交流线路段!B136)</f>
        <v>10kV</v>
      </c>
      <c r="C136">
        <f>IF([1]交流线路段!C136="","",[1]交流线路段!C136)</f>
        <v>0</v>
      </c>
      <c r="D136">
        <f>IF([1]交流线路段!D136="","",[1]交流线路段!D136)</f>
        <v>2.6775E-2</v>
      </c>
      <c r="E136" t="str">
        <f>IF([1]交流线路段!F136="","",[1]交流线路段!F136)</f>
        <v>140安零线</v>
      </c>
      <c r="F136" t="str">
        <f ca="1">VLOOKUP(OFFSET($E$2,0,0,10000,1),OFFSET(线路!$A$2,0,0,10000,6),5,FALSE)</f>
        <v>市辖</v>
      </c>
      <c r="G136">
        <f ca="1">VLOOKUP(OFFSET($E$2,0,0,10000,1),OFFSET(线路!$A$2,0,0,10000,6),6,FALSE)</f>
        <v>0</v>
      </c>
    </row>
    <row r="137" spans="1:7" x14ac:dyDescent="0.15">
      <c r="A137" t="str">
        <f>IF([1]交流线路段!A137="","",[1]交流线路段!A137)</f>
        <v>安陆线路1</v>
      </c>
      <c r="B137" t="str">
        <f>IF([1]交流线路段!B137="","",[1]交流线路段!B137)</f>
        <v>10kV</v>
      </c>
      <c r="C137">
        <f>IF([1]交流线路段!C137="","",[1]交流线路段!C137)</f>
        <v>0</v>
      </c>
      <c r="D137">
        <f>IF([1]交流线路段!D137="","",[1]交流线路段!D137)</f>
        <v>2.3748999999999999E-2</v>
      </c>
      <c r="E137" t="str">
        <f>IF([1]交流线路段!F137="","",[1]交流线路段!F137)</f>
        <v>146安陆线</v>
      </c>
      <c r="F137" t="str">
        <f ca="1">VLOOKUP(OFFSET($E$2,0,0,10000,1),OFFSET(线路!$A$2,0,0,10000,6),5,FALSE)</f>
        <v>市辖</v>
      </c>
      <c r="G137">
        <f ca="1">VLOOKUP(OFFSET($E$2,0,0,10000,1),OFFSET(线路!$A$2,0,0,10000,6),6,FALSE)</f>
        <v>0</v>
      </c>
    </row>
    <row r="138" spans="1:7" x14ac:dyDescent="0.15">
      <c r="A138" t="str">
        <f>IF([1]交流线路段!A138="","",[1]交流线路段!A138)</f>
        <v>安陆线路10</v>
      </c>
      <c r="B138" t="str">
        <f>IF([1]交流线路段!B138="","",[1]交流线路段!B138)</f>
        <v>10kV</v>
      </c>
      <c r="C138">
        <f>IF([1]交流线路段!C138="","",[1]交流线路段!C138)</f>
        <v>0</v>
      </c>
      <c r="D138">
        <f>IF([1]交流线路段!D138="","",[1]交流线路段!D138)</f>
        <v>0.20902200000000001</v>
      </c>
      <c r="E138" t="str">
        <f>IF([1]交流线路段!F138="","",[1]交流线路段!F138)</f>
        <v>146安陆线</v>
      </c>
      <c r="F138" t="str">
        <f ca="1">VLOOKUP(OFFSET($E$2,0,0,10000,1),OFFSET(线路!$A$2,0,0,10000,6),5,FALSE)</f>
        <v>市辖</v>
      </c>
      <c r="G138">
        <f ca="1">VLOOKUP(OFFSET($E$2,0,0,10000,1),OFFSET(线路!$A$2,0,0,10000,6),6,FALSE)</f>
        <v>0</v>
      </c>
    </row>
    <row r="139" spans="1:7" x14ac:dyDescent="0.15">
      <c r="A139" t="str">
        <f>IF([1]交流线路段!A139="","",[1]交流线路段!A139)</f>
        <v>安陆线路11</v>
      </c>
      <c r="B139" t="str">
        <f>IF([1]交流线路段!B139="","",[1]交流线路段!B139)</f>
        <v>10kV</v>
      </c>
      <c r="C139">
        <f>IF([1]交流线路段!C139="","",[1]交流线路段!C139)</f>
        <v>0</v>
      </c>
      <c r="D139">
        <f>IF([1]交流线路段!D139="","",[1]交流线路段!D139)</f>
        <v>0.59471700000000005</v>
      </c>
      <c r="E139" t="str">
        <f>IF([1]交流线路段!F139="","",[1]交流线路段!F139)</f>
        <v>146安陆线</v>
      </c>
      <c r="F139" t="str">
        <f ca="1">VLOOKUP(OFFSET($E$2,0,0,10000,1),OFFSET(线路!$A$2,0,0,10000,6),5,FALSE)</f>
        <v>市辖</v>
      </c>
      <c r="G139">
        <f ca="1">VLOOKUP(OFFSET($E$2,0,0,10000,1),OFFSET(线路!$A$2,0,0,10000,6),6,FALSE)</f>
        <v>0</v>
      </c>
    </row>
    <row r="140" spans="1:7" x14ac:dyDescent="0.15">
      <c r="A140" t="str">
        <f>IF([1]交流线路段!A140="","",[1]交流线路段!A140)</f>
        <v>安陆线路12</v>
      </c>
      <c r="B140" t="str">
        <f>IF([1]交流线路段!B140="","",[1]交流线路段!B140)</f>
        <v>10kV</v>
      </c>
      <c r="C140">
        <f>IF([1]交流线路段!C140="","",[1]交流线路段!C140)</f>
        <v>0</v>
      </c>
      <c r="D140">
        <f>IF([1]交流线路段!D140="","",[1]交流线路段!D140)</f>
        <v>0.191165</v>
      </c>
      <c r="E140" t="str">
        <f>IF([1]交流线路段!F140="","",[1]交流线路段!F140)</f>
        <v>146安陆线</v>
      </c>
      <c r="F140" t="str">
        <f ca="1">VLOOKUP(OFFSET($E$2,0,0,10000,1),OFFSET(线路!$A$2,0,0,10000,6),5,FALSE)</f>
        <v>市辖</v>
      </c>
      <c r="G140">
        <f ca="1">VLOOKUP(OFFSET($E$2,0,0,10000,1),OFFSET(线路!$A$2,0,0,10000,6),6,FALSE)</f>
        <v>0</v>
      </c>
    </row>
    <row r="141" spans="1:7" x14ac:dyDescent="0.15">
      <c r="A141" t="str">
        <f>IF([1]交流线路段!A141="","",[1]交流线路段!A141)</f>
        <v>安陆线路13</v>
      </c>
      <c r="B141" t="str">
        <f>IF([1]交流线路段!B141="","",[1]交流线路段!B141)</f>
        <v>10kV</v>
      </c>
      <c r="C141">
        <f>IF([1]交流线路段!C141="","",[1]交流线路段!C141)</f>
        <v>0</v>
      </c>
      <c r="D141">
        <f>IF([1]交流线路段!D141="","",[1]交流线路段!D141)</f>
        <v>0.46784100000000001</v>
      </c>
      <c r="E141" t="str">
        <f>IF([1]交流线路段!F141="","",[1]交流线路段!F141)</f>
        <v>146安陆线</v>
      </c>
      <c r="F141" t="str">
        <f ca="1">VLOOKUP(OFFSET($E$2,0,0,10000,1),OFFSET(线路!$A$2,0,0,10000,6),5,FALSE)</f>
        <v>市辖</v>
      </c>
      <c r="G141">
        <f ca="1">VLOOKUP(OFFSET($E$2,0,0,10000,1),OFFSET(线路!$A$2,0,0,10000,6),6,FALSE)</f>
        <v>0</v>
      </c>
    </row>
    <row r="142" spans="1:7" x14ac:dyDescent="0.15">
      <c r="A142" t="str">
        <f>IF([1]交流线路段!A142="","",[1]交流线路段!A142)</f>
        <v>安陆线路14</v>
      </c>
      <c r="B142" t="str">
        <f>IF([1]交流线路段!B142="","",[1]交流线路段!B142)</f>
        <v>10kV</v>
      </c>
      <c r="C142">
        <f>IF([1]交流线路段!C142="","",[1]交流线路段!C142)</f>
        <v>0</v>
      </c>
      <c r="D142">
        <f>IF([1]交流线路段!D142="","",[1]交流线路段!D142)</f>
        <v>0.64953399999999994</v>
      </c>
      <c r="E142" t="str">
        <f>IF([1]交流线路段!F142="","",[1]交流线路段!F142)</f>
        <v>146安陆线</v>
      </c>
      <c r="F142" t="str">
        <f ca="1">VLOOKUP(OFFSET($E$2,0,0,10000,1),OFFSET(线路!$A$2,0,0,10000,6),5,FALSE)</f>
        <v>市辖</v>
      </c>
      <c r="G142">
        <f ca="1">VLOOKUP(OFFSET($E$2,0,0,10000,1),OFFSET(线路!$A$2,0,0,10000,6),6,FALSE)</f>
        <v>0</v>
      </c>
    </row>
    <row r="143" spans="1:7" x14ac:dyDescent="0.15">
      <c r="A143" t="str">
        <f>IF([1]交流线路段!A143="","",[1]交流线路段!A143)</f>
        <v>安陆线路15</v>
      </c>
      <c r="B143" t="str">
        <f>IF([1]交流线路段!B143="","",[1]交流线路段!B143)</f>
        <v>10kV</v>
      </c>
      <c r="C143">
        <f>IF([1]交流线路段!C143="","",[1]交流线路段!C143)</f>
        <v>0</v>
      </c>
      <c r="D143">
        <f>IF([1]交流线路段!D143="","",[1]交流线路段!D143)</f>
        <v>9.9908999999999998E-2</v>
      </c>
      <c r="E143" t="str">
        <f>IF([1]交流线路段!F143="","",[1]交流线路段!F143)</f>
        <v>146安陆线</v>
      </c>
      <c r="F143" t="str">
        <f ca="1">VLOOKUP(OFFSET($E$2,0,0,10000,1),OFFSET(线路!$A$2,0,0,10000,6),5,FALSE)</f>
        <v>市辖</v>
      </c>
      <c r="G143">
        <f ca="1">VLOOKUP(OFFSET($E$2,0,0,10000,1),OFFSET(线路!$A$2,0,0,10000,6),6,FALSE)</f>
        <v>0</v>
      </c>
    </row>
    <row r="144" spans="1:7" x14ac:dyDescent="0.15">
      <c r="A144" t="str">
        <f>IF([1]交流线路段!A144="","",[1]交流线路段!A144)</f>
        <v>安陆线路16</v>
      </c>
      <c r="B144" t="str">
        <f>IF([1]交流线路段!B144="","",[1]交流线路段!B144)</f>
        <v>10kV</v>
      </c>
      <c r="C144">
        <f>IF([1]交流线路段!C144="","",[1]交流线路段!C144)</f>
        <v>0</v>
      </c>
      <c r="D144">
        <f>IF([1]交流线路段!D144="","",[1]交流线路段!D144)</f>
        <v>0.566473</v>
      </c>
      <c r="E144" t="str">
        <f>IF([1]交流线路段!F144="","",[1]交流线路段!F144)</f>
        <v>146安陆线</v>
      </c>
      <c r="F144" t="str">
        <f ca="1">VLOOKUP(OFFSET($E$2,0,0,10000,1),OFFSET(线路!$A$2,0,0,10000,6),5,FALSE)</f>
        <v>市辖</v>
      </c>
      <c r="G144">
        <f ca="1">VLOOKUP(OFFSET($E$2,0,0,10000,1),OFFSET(线路!$A$2,0,0,10000,6),6,FALSE)</f>
        <v>0</v>
      </c>
    </row>
    <row r="145" spans="1:7" x14ac:dyDescent="0.15">
      <c r="A145" t="str">
        <f>IF([1]交流线路段!A145="","",[1]交流线路段!A145)</f>
        <v>安陆线路16-1</v>
      </c>
      <c r="B145" t="str">
        <f>IF([1]交流线路段!B145="","",[1]交流线路段!B145)</f>
        <v>10kV</v>
      </c>
      <c r="C145">
        <f>IF([1]交流线路段!C145="","",[1]交流线路段!C145)</f>
        <v>0</v>
      </c>
      <c r="D145">
        <f>IF([1]交流线路段!D145="","",[1]交流线路段!D145)</f>
        <v>0.81139099999999997</v>
      </c>
      <c r="E145" t="str">
        <f>IF([1]交流线路段!F145="","",[1]交流线路段!F145)</f>
        <v>146安陆线</v>
      </c>
      <c r="F145" t="str">
        <f ca="1">VLOOKUP(OFFSET($E$2,0,0,10000,1),OFFSET(线路!$A$2,0,0,10000,6),5,FALSE)</f>
        <v>市辖</v>
      </c>
      <c r="G145">
        <f ca="1">VLOOKUP(OFFSET($E$2,0,0,10000,1),OFFSET(线路!$A$2,0,0,10000,6),6,FALSE)</f>
        <v>0</v>
      </c>
    </row>
    <row r="146" spans="1:7" x14ac:dyDescent="0.15">
      <c r="A146" t="str">
        <f>IF([1]交流线路段!A146="","",[1]交流线路段!A146)</f>
        <v>安陆线路17</v>
      </c>
      <c r="B146" t="str">
        <f>IF([1]交流线路段!B146="","",[1]交流线路段!B146)</f>
        <v>10kV</v>
      </c>
      <c r="C146">
        <f>IF([1]交流线路段!C146="","",[1]交流线路段!C146)</f>
        <v>0</v>
      </c>
      <c r="D146">
        <f>IF([1]交流线路段!D146="","",[1]交流线路段!D146)</f>
        <v>0.48170400000000002</v>
      </c>
      <c r="E146" t="str">
        <f>IF([1]交流线路段!F146="","",[1]交流线路段!F146)</f>
        <v>146安陆线</v>
      </c>
      <c r="F146" t="str">
        <f ca="1">VLOOKUP(OFFSET($E$2,0,0,10000,1),OFFSET(线路!$A$2,0,0,10000,6),5,FALSE)</f>
        <v>市辖</v>
      </c>
      <c r="G146">
        <f ca="1">VLOOKUP(OFFSET($E$2,0,0,10000,1),OFFSET(线路!$A$2,0,0,10000,6),6,FALSE)</f>
        <v>0</v>
      </c>
    </row>
    <row r="147" spans="1:7" x14ac:dyDescent="0.15">
      <c r="A147" t="str">
        <f>IF([1]交流线路段!A147="","",[1]交流线路段!A147)</f>
        <v>安陆线路18</v>
      </c>
      <c r="B147" t="str">
        <f>IF([1]交流线路段!B147="","",[1]交流线路段!B147)</f>
        <v>10kV</v>
      </c>
      <c r="C147">
        <f>IF([1]交流线路段!C147="","",[1]交流线路段!C147)</f>
        <v>0</v>
      </c>
      <c r="D147">
        <f>IF([1]交流线路段!D147="","",[1]交流线路段!D147)</f>
        <v>0.46303299999999997</v>
      </c>
      <c r="E147" t="str">
        <f>IF([1]交流线路段!F147="","",[1]交流线路段!F147)</f>
        <v>146安陆线</v>
      </c>
      <c r="F147" t="str">
        <f ca="1">VLOOKUP(OFFSET($E$2,0,0,10000,1),OFFSET(线路!$A$2,0,0,10000,6),5,FALSE)</f>
        <v>市辖</v>
      </c>
      <c r="G147">
        <f ca="1">VLOOKUP(OFFSET($E$2,0,0,10000,1),OFFSET(线路!$A$2,0,0,10000,6),6,FALSE)</f>
        <v>0</v>
      </c>
    </row>
    <row r="148" spans="1:7" x14ac:dyDescent="0.15">
      <c r="A148" t="str">
        <f>IF([1]交流线路段!A148="","",[1]交流线路段!A148)</f>
        <v>安陆线路19</v>
      </c>
      <c r="B148" t="str">
        <f>IF([1]交流线路段!B148="","",[1]交流线路段!B148)</f>
        <v>10kV</v>
      </c>
      <c r="C148">
        <f>IF([1]交流线路段!C148="","",[1]交流线路段!C148)</f>
        <v>0</v>
      </c>
      <c r="D148">
        <f>IF([1]交流线路段!D148="","",[1]交流线路段!D148)</f>
        <v>0.60601799999999995</v>
      </c>
      <c r="E148" t="str">
        <f>IF([1]交流线路段!F148="","",[1]交流线路段!F148)</f>
        <v>146安陆线</v>
      </c>
      <c r="F148" t="str">
        <f ca="1">VLOOKUP(OFFSET($E$2,0,0,10000,1),OFFSET(线路!$A$2,0,0,10000,6),5,FALSE)</f>
        <v>市辖</v>
      </c>
      <c r="G148">
        <f ca="1">VLOOKUP(OFFSET($E$2,0,0,10000,1),OFFSET(线路!$A$2,0,0,10000,6),6,FALSE)</f>
        <v>0</v>
      </c>
    </row>
    <row r="149" spans="1:7" x14ac:dyDescent="0.15">
      <c r="A149" t="str">
        <f>IF([1]交流线路段!A149="","",[1]交流线路段!A149)</f>
        <v>安陆线路2</v>
      </c>
      <c r="B149" t="str">
        <f>IF([1]交流线路段!B149="","",[1]交流线路段!B149)</f>
        <v>10kV</v>
      </c>
      <c r="C149">
        <f>IF([1]交流线路段!C149="","",[1]交流线路段!C149)</f>
        <v>0</v>
      </c>
      <c r="D149">
        <f>IF([1]交流线路段!D149="","",[1]交流线路段!D149)</f>
        <v>1.8037529999999999</v>
      </c>
      <c r="E149" t="str">
        <f>IF([1]交流线路段!F149="","",[1]交流线路段!F149)</f>
        <v>146安陆线</v>
      </c>
      <c r="F149" t="str">
        <f ca="1">VLOOKUP(OFFSET($E$2,0,0,10000,1),OFFSET(线路!$A$2,0,0,10000,6),5,FALSE)</f>
        <v>市辖</v>
      </c>
      <c r="G149">
        <f ca="1">VLOOKUP(OFFSET($E$2,0,0,10000,1),OFFSET(线路!$A$2,0,0,10000,6),6,FALSE)</f>
        <v>0</v>
      </c>
    </row>
    <row r="150" spans="1:7" x14ac:dyDescent="0.15">
      <c r="A150" t="str">
        <f>IF([1]交流线路段!A150="","",[1]交流线路段!A150)</f>
        <v>安陆线路20</v>
      </c>
      <c r="B150" t="str">
        <f>IF([1]交流线路段!B150="","",[1]交流线路段!B150)</f>
        <v>10kV</v>
      </c>
      <c r="C150">
        <f>IF([1]交流线路段!C150="","",[1]交流线路段!C150)</f>
        <v>0</v>
      </c>
      <c r="D150">
        <f>IF([1]交流线路段!D150="","",[1]交流线路段!D150)</f>
        <v>2.2495999999999999E-2</v>
      </c>
      <c r="E150" t="str">
        <f>IF([1]交流线路段!F150="","",[1]交流线路段!F150)</f>
        <v>146安陆线</v>
      </c>
      <c r="F150" t="str">
        <f ca="1">VLOOKUP(OFFSET($E$2,0,0,10000,1),OFFSET(线路!$A$2,0,0,10000,6),5,FALSE)</f>
        <v>市辖</v>
      </c>
      <c r="G150">
        <f ca="1">VLOOKUP(OFFSET($E$2,0,0,10000,1),OFFSET(线路!$A$2,0,0,10000,6),6,FALSE)</f>
        <v>0</v>
      </c>
    </row>
    <row r="151" spans="1:7" x14ac:dyDescent="0.15">
      <c r="A151" t="str">
        <f>IF([1]交流线路段!A151="","",[1]交流线路段!A151)</f>
        <v>安陆线路21</v>
      </c>
      <c r="B151" t="str">
        <f>IF([1]交流线路段!B151="","",[1]交流线路段!B151)</f>
        <v>10kV</v>
      </c>
      <c r="C151">
        <f>IF([1]交流线路段!C151="","",[1]交流线路段!C151)</f>
        <v>0</v>
      </c>
      <c r="D151">
        <f>IF([1]交流线路段!D151="","",[1]交流线路段!D151)</f>
        <v>0.59552400000000005</v>
      </c>
      <c r="E151" t="str">
        <f>IF([1]交流线路段!F151="","",[1]交流线路段!F151)</f>
        <v>146安陆线</v>
      </c>
      <c r="F151" t="str">
        <f ca="1">VLOOKUP(OFFSET($E$2,0,0,10000,1),OFFSET(线路!$A$2,0,0,10000,6),5,FALSE)</f>
        <v>市辖</v>
      </c>
      <c r="G151">
        <f ca="1">VLOOKUP(OFFSET($E$2,0,0,10000,1),OFFSET(线路!$A$2,0,0,10000,6),6,FALSE)</f>
        <v>0</v>
      </c>
    </row>
    <row r="152" spans="1:7" x14ac:dyDescent="0.15">
      <c r="A152" t="str">
        <f>IF([1]交流线路段!A152="","",[1]交流线路段!A152)</f>
        <v>安陆线路22</v>
      </c>
      <c r="B152" t="str">
        <f>IF([1]交流线路段!B152="","",[1]交流线路段!B152)</f>
        <v>10kV</v>
      </c>
      <c r="C152">
        <f>IF([1]交流线路段!C152="","",[1]交流线路段!C152)</f>
        <v>0</v>
      </c>
      <c r="D152">
        <f>IF([1]交流线路段!D152="","",[1]交流线路段!D152)</f>
        <v>2.8081999999999999E-2</v>
      </c>
      <c r="E152" t="str">
        <f>IF([1]交流线路段!F152="","",[1]交流线路段!F152)</f>
        <v>146安陆线</v>
      </c>
      <c r="F152" t="str">
        <f ca="1">VLOOKUP(OFFSET($E$2,0,0,10000,1),OFFSET(线路!$A$2,0,0,10000,6),5,FALSE)</f>
        <v>市辖</v>
      </c>
      <c r="G152">
        <f ca="1">VLOOKUP(OFFSET($E$2,0,0,10000,1),OFFSET(线路!$A$2,0,0,10000,6),6,FALSE)</f>
        <v>0</v>
      </c>
    </row>
    <row r="153" spans="1:7" x14ac:dyDescent="0.15">
      <c r="A153" t="str">
        <f>IF([1]交流线路段!A153="","",[1]交流线路段!A153)</f>
        <v>安陆线路23</v>
      </c>
      <c r="B153" t="str">
        <f>IF([1]交流线路段!B153="","",[1]交流线路段!B153)</f>
        <v>10kV</v>
      </c>
      <c r="C153">
        <f>IF([1]交流线路段!C153="","",[1]交流线路段!C153)</f>
        <v>0</v>
      </c>
      <c r="D153">
        <f>IF([1]交流线路段!D153="","",[1]交流线路段!D153)</f>
        <v>3.7642000000000002E-2</v>
      </c>
      <c r="E153" t="str">
        <f>IF([1]交流线路段!F153="","",[1]交流线路段!F153)</f>
        <v>146安陆线</v>
      </c>
      <c r="F153" t="str">
        <f ca="1">VLOOKUP(OFFSET($E$2,0,0,10000,1),OFFSET(线路!$A$2,0,0,10000,6),5,FALSE)</f>
        <v>市辖</v>
      </c>
      <c r="G153">
        <f ca="1">VLOOKUP(OFFSET($E$2,0,0,10000,1),OFFSET(线路!$A$2,0,0,10000,6),6,FALSE)</f>
        <v>0</v>
      </c>
    </row>
    <row r="154" spans="1:7" x14ac:dyDescent="0.15">
      <c r="A154" t="str">
        <f>IF([1]交流线路段!A154="","",[1]交流线路段!A154)</f>
        <v>安陆线路24</v>
      </c>
      <c r="B154" t="str">
        <f>IF([1]交流线路段!B154="","",[1]交流线路段!B154)</f>
        <v>10kV</v>
      </c>
      <c r="C154">
        <f>IF([1]交流线路段!C154="","",[1]交流线路段!C154)</f>
        <v>0</v>
      </c>
      <c r="D154">
        <f>IF([1]交流线路段!D154="","",[1]交流线路段!D154)</f>
        <v>0.22834499999999999</v>
      </c>
      <c r="E154" t="str">
        <f>IF([1]交流线路段!F154="","",[1]交流线路段!F154)</f>
        <v>146安陆线</v>
      </c>
      <c r="F154" t="str">
        <f ca="1">VLOOKUP(OFFSET($E$2,0,0,10000,1),OFFSET(线路!$A$2,0,0,10000,6),5,FALSE)</f>
        <v>市辖</v>
      </c>
      <c r="G154">
        <f ca="1">VLOOKUP(OFFSET($E$2,0,0,10000,1),OFFSET(线路!$A$2,0,0,10000,6),6,FALSE)</f>
        <v>0</v>
      </c>
    </row>
    <row r="155" spans="1:7" x14ac:dyDescent="0.15">
      <c r="A155" t="str">
        <f>IF([1]交流线路段!A155="","",[1]交流线路段!A155)</f>
        <v>安陆线路25</v>
      </c>
      <c r="B155" t="str">
        <f>IF([1]交流线路段!B155="","",[1]交流线路段!B155)</f>
        <v>10kV</v>
      </c>
      <c r="C155">
        <f>IF([1]交流线路段!C155="","",[1]交流线路段!C155)</f>
        <v>0</v>
      </c>
      <c r="D155">
        <f>IF([1]交流线路段!D155="","",[1]交流线路段!D155)</f>
        <v>0.172487</v>
      </c>
      <c r="E155" t="str">
        <f>IF([1]交流线路段!F155="","",[1]交流线路段!F155)</f>
        <v>146安陆线</v>
      </c>
      <c r="F155" t="str">
        <f ca="1">VLOOKUP(OFFSET($E$2,0,0,10000,1),OFFSET(线路!$A$2,0,0,10000,6),5,FALSE)</f>
        <v>市辖</v>
      </c>
      <c r="G155">
        <f ca="1">VLOOKUP(OFFSET($E$2,0,0,10000,1),OFFSET(线路!$A$2,0,0,10000,6),6,FALSE)</f>
        <v>0</v>
      </c>
    </row>
    <row r="156" spans="1:7" x14ac:dyDescent="0.15">
      <c r="A156" t="str">
        <f>IF([1]交流线路段!A156="","",[1]交流线路段!A156)</f>
        <v>安陆线路26</v>
      </c>
      <c r="B156" t="str">
        <f>IF([1]交流线路段!B156="","",[1]交流线路段!B156)</f>
        <v>10kV</v>
      </c>
      <c r="C156">
        <f>IF([1]交流线路段!C156="","",[1]交流线路段!C156)</f>
        <v>0</v>
      </c>
      <c r="D156">
        <f>IF([1]交流线路段!D156="","",[1]交流线路段!D156)</f>
        <v>0.14541999999999999</v>
      </c>
      <c r="E156" t="str">
        <f>IF([1]交流线路段!F156="","",[1]交流线路段!F156)</f>
        <v>146安陆线</v>
      </c>
      <c r="F156" t="str">
        <f ca="1">VLOOKUP(OFFSET($E$2,0,0,10000,1),OFFSET(线路!$A$2,0,0,10000,6),5,FALSE)</f>
        <v>市辖</v>
      </c>
      <c r="G156">
        <f ca="1">VLOOKUP(OFFSET($E$2,0,0,10000,1),OFFSET(线路!$A$2,0,0,10000,6),6,FALSE)</f>
        <v>0</v>
      </c>
    </row>
    <row r="157" spans="1:7" x14ac:dyDescent="0.15">
      <c r="A157" t="str">
        <f>IF([1]交流线路段!A157="","",[1]交流线路段!A157)</f>
        <v>安陆线路27</v>
      </c>
      <c r="B157" t="str">
        <f>IF([1]交流线路段!B157="","",[1]交流线路段!B157)</f>
        <v>10kV</v>
      </c>
      <c r="C157">
        <f>IF([1]交流线路段!C157="","",[1]交流线路段!C157)</f>
        <v>1</v>
      </c>
      <c r="D157">
        <f>IF([1]交流线路段!D157="","",[1]交流线路段!D157)</f>
        <v>1.3901999999999999E-2</v>
      </c>
      <c r="E157" t="str">
        <f>IF([1]交流线路段!F157="","",[1]交流线路段!F157)</f>
        <v>146安陆线</v>
      </c>
      <c r="F157" t="str">
        <f ca="1">VLOOKUP(OFFSET($E$2,0,0,10000,1),OFFSET(线路!$A$2,0,0,10000,6),5,FALSE)</f>
        <v>市辖</v>
      </c>
      <c r="G157">
        <f ca="1">VLOOKUP(OFFSET($E$2,0,0,10000,1),OFFSET(线路!$A$2,0,0,10000,6),6,FALSE)</f>
        <v>0</v>
      </c>
    </row>
    <row r="158" spans="1:7" x14ac:dyDescent="0.15">
      <c r="A158" t="str">
        <f>IF([1]交流线路段!A158="","",[1]交流线路段!A158)</f>
        <v>安陆线路28</v>
      </c>
      <c r="B158" t="str">
        <f>IF([1]交流线路段!B158="","",[1]交流线路段!B158)</f>
        <v>10kV</v>
      </c>
      <c r="C158">
        <f>IF([1]交流线路段!C158="","",[1]交流线路段!C158)</f>
        <v>0</v>
      </c>
      <c r="D158">
        <f>IF([1]交流线路段!D158="","",[1]交流线路段!D158)</f>
        <v>2.9912999999999999E-2</v>
      </c>
      <c r="E158" t="str">
        <f>IF([1]交流线路段!F158="","",[1]交流线路段!F158)</f>
        <v>146安陆线</v>
      </c>
      <c r="F158" t="str">
        <f ca="1">VLOOKUP(OFFSET($E$2,0,0,10000,1),OFFSET(线路!$A$2,0,0,10000,6),5,FALSE)</f>
        <v>市辖</v>
      </c>
      <c r="G158">
        <f ca="1">VLOOKUP(OFFSET($E$2,0,0,10000,1),OFFSET(线路!$A$2,0,0,10000,6),6,FALSE)</f>
        <v>0</v>
      </c>
    </row>
    <row r="159" spans="1:7" x14ac:dyDescent="0.15">
      <c r="A159" t="str">
        <f>IF([1]交流线路段!A159="","",[1]交流线路段!A159)</f>
        <v>安陆线路29</v>
      </c>
      <c r="B159" t="str">
        <f>IF([1]交流线路段!B159="","",[1]交流线路段!B159)</f>
        <v>10kV</v>
      </c>
      <c r="C159">
        <f>IF([1]交流线路段!C159="","",[1]交流线路段!C159)</f>
        <v>1</v>
      </c>
      <c r="D159">
        <f>IF([1]交流线路段!D159="","",[1]交流线路段!D159)</f>
        <v>1.3623E-2</v>
      </c>
      <c r="E159" t="str">
        <f>IF([1]交流线路段!F159="","",[1]交流线路段!F159)</f>
        <v>146安陆线</v>
      </c>
      <c r="F159" t="str">
        <f ca="1">VLOOKUP(OFFSET($E$2,0,0,10000,1),OFFSET(线路!$A$2,0,0,10000,6),5,FALSE)</f>
        <v>市辖</v>
      </c>
      <c r="G159">
        <f ca="1">VLOOKUP(OFFSET($E$2,0,0,10000,1),OFFSET(线路!$A$2,0,0,10000,6),6,FALSE)</f>
        <v>0</v>
      </c>
    </row>
    <row r="160" spans="1:7" x14ac:dyDescent="0.15">
      <c r="A160" t="str">
        <f>IF([1]交流线路段!A160="","",[1]交流线路段!A160)</f>
        <v>安陆线路3</v>
      </c>
      <c r="B160" t="str">
        <f>IF([1]交流线路段!B160="","",[1]交流线路段!B160)</f>
        <v>10kV</v>
      </c>
      <c r="C160">
        <f>IF([1]交流线路段!C160="","",[1]交流线路段!C160)</f>
        <v>1</v>
      </c>
      <c r="D160">
        <f>IF([1]交流线路段!D160="","",[1]交流线路段!D160)</f>
        <v>8.0114000000000005E-2</v>
      </c>
      <c r="E160" t="str">
        <f>IF([1]交流线路段!F160="","",[1]交流线路段!F160)</f>
        <v>146安陆线</v>
      </c>
      <c r="F160" t="str">
        <f ca="1">VLOOKUP(OFFSET($E$2,0,0,10000,1),OFFSET(线路!$A$2,0,0,10000,6),5,FALSE)</f>
        <v>市辖</v>
      </c>
      <c r="G160">
        <f ca="1">VLOOKUP(OFFSET($E$2,0,0,10000,1),OFFSET(线路!$A$2,0,0,10000,6),6,FALSE)</f>
        <v>0</v>
      </c>
    </row>
    <row r="161" spans="1:7" x14ac:dyDescent="0.15">
      <c r="A161" t="str">
        <f>IF([1]交流线路段!A161="","",[1]交流线路段!A161)</f>
        <v>安陆线路30</v>
      </c>
      <c r="B161" t="str">
        <f>IF([1]交流线路段!B161="","",[1]交流线路段!B161)</f>
        <v>10kV</v>
      </c>
      <c r="C161">
        <f>IF([1]交流线路段!C161="","",[1]交流线路段!C161)</f>
        <v>0</v>
      </c>
      <c r="D161">
        <f>IF([1]交流线路段!D161="","",[1]交流线路段!D161)</f>
        <v>0.110901</v>
      </c>
      <c r="E161" t="str">
        <f>IF([1]交流线路段!F161="","",[1]交流线路段!F161)</f>
        <v>146安陆线</v>
      </c>
      <c r="F161" t="str">
        <f ca="1">VLOOKUP(OFFSET($E$2,0,0,10000,1),OFFSET(线路!$A$2,0,0,10000,6),5,FALSE)</f>
        <v>市辖</v>
      </c>
      <c r="G161">
        <f ca="1">VLOOKUP(OFFSET($E$2,0,0,10000,1),OFFSET(线路!$A$2,0,0,10000,6),6,FALSE)</f>
        <v>0</v>
      </c>
    </row>
    <row r="162" spans="1:7" x14ac:dyDescent="0.15">
      <c r="A162" t="str">
        <f>IF([1]交流线路段!A162="","",[1]交流线路段!A162)</f>
        <v>安陆线路31</v>
      </c>
      <c r="B162" t="str">
        <f>IF([1]交流线路段!B162="","",[1]交流线路段!B162)</f>
        <v>10kV</v>
      </c>
      <c r="C162">
        <f>IF([1]交流线路段!C162="","",[1]交流线路段!C162)</f>
        <v>0</v>
      </c>
      <c r="D162">
        <f>IF([1]交流线路段!D162="","",[1]交流线路段!D162)</f>
        <v>4.4537E-2</v>
      </c>
      <c r="E162" t="str">
        <f>IF([1]交流线路段!F162="","",[1]交流线路段!F162)</f>
        <v>146安陆线</v>
      </c>
      <c r="F162" t="str">
        <f ca="1">VLOOKUP(OFFSET($E$2,0,0,10000,1),OFFSET(线路!$A$2,0,0,10000,6),5,FALSE)</f>
        <v>市辖</v>
      </c>
      <c r="G162">
        <f ca="1">VLOOKUP(OFFSET($E$2,0,0,10000,1),OFFSET(线路!$A$2,0,0,10000,6),6,FALSE)</f>
        <v>0</v>
      </c>
    </row>
    <row r="163" spans="1:7" x14ac:dyDescent="0.15">
      <c r="A163" t="str">
        <f>IF([1]交流线路段!A163="","",[1]交流线路段!A163)</f>
        <v>安陆线路32</v>
      </c>
      <c r="B163" t="str">
        <f>IF([1]交流线路段!B163="","",[1]交流线路段!B163)</f>
        <v>10kV</v>
      </c>
      <c r="C163">
        <f>IF([1]交流线路段!C163="","",[1]交流线路段!C163)</f>
        <v>0</v>
      </c>
      <c r="D163">
        <f>IF([1]交流线路段!D163="","",[1]交流线路段!D163)</f>
        <v>0.62952900000000001</v>
      </c>
      <c r="E163" t="str">
        <f>IF([1]交流线路段!F163="","",[1]交流线路段!F163)</f>
        <v>146安陆线</v>
      </c>
      <c r="F163" t="str">
        <f ca="1">VLOOKUP(OFFSET($E$2,0,0,10000,1),OFFSET(线路!$A$2,0,0,10000,6),5,FALSE)</f>
        <v>市辖</v>
      </c>
      <c r="G163">
        <f ca="1">VLOOKUP(OFFSET($E$2,0,0,10000,1),OFFSET(线路!$A$2,0,0,10000,6),6,FALSE)</f>
        <v>0</v>
      </c>
    </row>
    <row r="164" spans="1:7" x14ac:dyDescent="0.15">
      <c r="A164" t="str">
        <f>IF([1]交流线路段!A164="","",[1]交流线路段!A164)</f>
        <v>安陆线路33</v>
      </c>
      <c r="B164" t="str">
        <f>IF([1]交流线路段!B164="","",[1]交流线路段!B164)</f>
        <v>10kV</v>
      </c>
      <c r="C164">
        <f>IF([1]交流线路段!C164="","",[1]交流线路段!C164)</f>
        <v>0</v>
      </c>
      <c r="D164">
        <f>IF([1]交流线路段!D164="","",[1]交流线路段!D164)</f>
        <v>4.9399999999999999E-2</v>
      </c>
      <c r="E164" t="str">
        <f>IF([1]交流线路段!F164="","",[1]交流线路段!F164)</f>
        <v>146安陆线</v>
      </c>
      <c r="F164" t="str">
        <f ca="1">VLOOKUP(OFFSET($E$2,0,0,10000,1),OFFSET(线路!$A$2,0,0,10000,6),5,FALSE)</f>
        <v>市辖</v>
      </c>
      <c r="G164">
        <f ca="1">VLOOKUP(OFFSET($E$2,0,0,10000,1),OFFSET(线路!$A$2,0,0,10000,6),6,FALSE)</f>
        <v>0</v>
      </c>
    </row>
    <row r="165" spans="1:7" x14ac:dyDescent="0.15">
      <c r="A165" t="str">
        <f>IF([1]交流线路段!A165="","",[1]交流线路段!A165)</f>
        <v>安陆线路34</v>
      </c>
      <c r="B165" t="str">
        <f>IF([1]交流线路段!B165="","",[1]交流线路段!B165)</f>
        <v>10kV</v>
      </c>
      <c r="C165">
        <f>IF([1]交流线路段!C165="","",[1]交流线路段!C165)</f>
        <v>0</v>
      </c>
      <c r="D165">
        <f>IF([1]交流线路段!D165="","",[1]交流线路段!D165)</f>
        <v>8.5039999999999994E-3</v>
      </c>
      <c r="E165" t="str">
        <f>IF([1]交流线路段!F165="","",[1]交流线路段!F165)</f>
        <v>146安陆线</v>
      </c>
      <c r="F165" t="str">
        <f ca="1">VLOOKUP(OFFSET($E$2,0,0,10000,1),OFFSET(线路!$A$2,0,0,10000,6),5,FALSE)</f>
        <v>市辖</v>
      </c>
      <c r="G165">
        <f ca="1">VLOOKUP(OFFSET($E$2,0,0,10000,1),OFFSET(线路!$A$2,0,0,10000,6),6,FALSE)</f>
        <v>0</v>
      </c>
    </row>
    <row r="166" spans="1:7" x14ac:dyDescent="0.15">
      <c r="A166" t="str">
        <f>IF([1]交流线路段!A166="","",[1]交流线路段!A166)</f>
        <v>安陆线路35</v>
      </c>
      <c r="B166" t="str">
        <f>IF([1]交流线路段!B166="","",[1]交流线路段!B166)</f>
        <v>10kV</v>
      </c>
      <c r="C166">
        <f>IF([1]交流线路段!C166="","",[1]交流线路段!C166)</f>
        <v>0</v>
      </c>
      <c r="D166">
        <f>IF([1]交流线路段!D166="","",[1]交流线路段!D166)</f>
        <v>2.0370000000000002E-3</v>
      </c>
      <c r="E166" t="str">
        <f>IF([1]交流线路段!F166="","",[1]交流线路段!F166)</f>
        <v>146安陆线</v>
      </c>
      <c r="F166" t="str">
        <f ca="1">VLOOKUP(OFFSET($E$2,0,0,10000,1),OFFSET(线路!$A$2,0,0,10000,6),5,FALSE)</f>
        <v>市辖</v>
      </c>
      <c r="G166">
        <f ca="1">VLOOKUP(OFFSET($E$2,0,0,10000,1),OFFSET(线路!$A$2,0,0,10000,6),6,FALSE)</f>
        <v>0</v>
      </c>
    </row>
    <row r="167" spans="1:7" x14ac:dyDescent="0.15">
      <c r="A167" t="str">
        <f>IF([1]交流线路段!A167="","",[1]交流线路段!A167)</f>
        <v>安陆线路36</v>
      </c>
      <c r="B167" t="str">
        <f>IF([1]交流线路段!B167="","",[1]交流线路段!B167)</f>
        <v>10kV</v>
      </c>
      <c r="C167">
        <f>IF([1]交流线路段!C167="","",[1]交流线路段!C167)</f>
        <v>0</v>
      </c>
      <c r="D167">
        <f>IF([1]交流线路段!D167="","",[1]交流线路段!D167)</f>
        <v>2.0660000000000001E-3</v>
      </c>
      <c r="E167" t="str">
        <f>IF([1]交流线路段!F167="","",[1]交流线路段!F167)</f>
        <v>146安陆线</v>
      </c>
      <c r="F167" t="str">
        <f ca="1">VLOOKUP(OFFSET($E$2,0,0,10000,1),OFFSET(线路!$A$2,0,0,10000,6),5,FALSE)</f>
        <v>市辖</v>
      </c>
      <c r="G167">
        <f ca="1">VLOOKUP(OFFSET($E$2,0,0,10000,1),OFFSET(线路!$A$2,0,0,10000,6),6,FALSE)</f>
        <v>0</v>
      </c>
    </row>
    <row r="168" spans="1:7" x14ac:dyDescent="0.15">
      <c r="A168" t="str">
        <f>IF([1]交流线路段!A168="","",[1]交流线路段!A168)</f>
        <v>安陆线路39</v>
      </c>
      <c r="B168" t="str">
        <f>IF([1]交流线路段!B168="","",[1]交流线路段!B168)</f>
        <v>10kV</v>
      </c>
      <c r="C168">
        <f>IF([1]交流线路段!C168="","",[1]交流线路段!C168)</f>
        <v>0</v>
      </c>
      <c r="D168">
        <f>IF([1]交流线路段!D168="","",[1]交流线路段!D168)</f>
        <v>3.1477999999999999E-2</v>
      </c>
      <c r="E168" t="str">
        <f>IF([1]交流线路段!F168="","",[1]交流线路段!F168)</f>
        <v>146安陆线</v>
      </c>
      <c r="F168" t="str">
        <f ca="1">VLOOKUP(OFFSET($E$2,0,0,10000,1),OFFSET(线路!$A$2,0,0,10000,6),5,FALSE)</f>
        <v>市辖</v>
      </c>
      <c r="G168">
        <f ca="1">VLOOKUP(OFFSET($E$2,0,0,10000,1),OFFSET(线路!$A$2,0,0,10000,6),6,FALSE)</f>
        <v>0</v>
      </c>
    </row>
    <row r="169" spans="1:7" x14ac:dyDescent="0.15">
      <c r="A169" t="str">
        <f>IF([1]交流线路段!A169="","",[1]交流线路段!A169)</f>
        <v>安陆线路4</v>
      </c>
      <c r="B169" t="str">
        <f>IF([1]交流线路段!B169="","",[1]交流线路段!B169)</f>
        <v>10kV</v>
      </c>
      <c r="C169">
        <f>IF([1]交流线路段!C169="","",[1]交流线路段!C169)</f>
        <v>1</v>
      </c>
      <c r="D169">
        <f>IF([1]交流线路段!D169="","",[1]交流线路段!D169)</f>
        <v>0.35896</v>
      </c>
      <c r="E169" t="str">
        <f>IF([1]交流线路段!F169="","",[1]交流线路段!F169)</f>
        <v>146安陆线</v>
      </c>
      <c r="F169" t="str">
        <f ca="1">VLOOKUP(OFFSET($E$2,0,0,10000,1),OFFSET(线路!$A$2,0,0,10000,6),5,FALSE)</f>
        <v>市辖</v>
      </c>
      <c r="G169">
        <f ca="1">VLOOKUP(OFFSET($E$2,0,0,10000,1),OFFSET(线路!$A$2,0,0,10000,6),6,FALSE)</f>
        <v>0</v>
      </c>
    </row>
    <row r="170" spans="1:7" x14ac:dyDescent="0.15">
      <c r="A170" t="str">
        <f>IF([1]交流线路段!A170="","",[1]交流线路段!A170)</f>
        <v>安陆线路40</v>
      </c>
      <c r="B170" t="str">
        <f>IF([1]交流线路段!B170="","",[1]交流线路段!B170)</f>
        <v>10kV</v>
      </c>
      <c r="C170">
        <f>IF([1]交流线路段!C170="","",[1]交流线路段!C170)</f>
        <v>0</v>
      </c>
      <c r="D170">
        <f>IF([1]交流线路段!D170="","",[1]交流线路段!D170)</f>
        <v>4.8378999999999998E-2</v>
      </c>
      <c r="E170" t="str">
        <f>IF([1]交流线路段!F170="","",[1]交流线路段!F170)</f>
        <v>146安陆线</v>
      </c>
      <c r="F170" t="str">
        <f ca="1">VLOOKUP(OFFSET($E$2,0,0,10000,1),OFFSET(线路!$A$2,0,0,10000,6),5,FALSE)</f>
        <v>市辖</v>
      </c>
      <c r="G170">
        <f ca="1">VLOOKUP(OFFSET($E$2,0,0,10000,1),OFFSET(线路!$A$2,0,0,10000,6),6,FALSE)</f>
        <v>0</v>
      </c>
    </row>
    <row r="171" spans="1:7" x14ac:dyDescent="0.15">
      <c r="A171" t="str">
        <f>IF([1]交流线路段!A171="","",[1]交流线路段!A171)</f>
        <v>安陆线路41</v>
      </c>
      <c r="B171" t="str">
        <f>IF([1]交流线路段!B171="","",[1]交流线路段!B171)</f>
        <v>10kV</v>
      </c>
      <c r="C171">
        <f>IF([1]交流线路段!C171="","",[1]交流线路段!C171)</f>
        <v>0</v>
      </c>
      <c r="D171">
        <f>IF([1]交流线路段!D171="","",[1]交流线路段!D171)</f>
        <v>5.7814999999999998E-2</v>
      </c>
      <c r="E171" t="str">
        <f>IF([1]交流线路段!F171="","",[1]交流线路段!F171)</f>
        <v>146安陆线</v>
      </c>
      <c r="F171" t="str">
        <f ca="1">VLOOKUP(OFFSET($E$2,0,0,10000,1),OFFSET(线路!$A$2,0,0,10000,6),5,FALSE)</f>
        <v>市辖</v>
      </c>
      <c r="G171">
        <f ca="1">VLOOKUP(OFFSET($E$2,0,0,10000,1),OFFSET(线路!$A$2,0,0,10000,6),6,FALSE)</f>
        <v>0</v>
      </c>
    </row>
    <row r="172" spans="1:7" x14ac:dyDescent="0.15">
      <c r="A172" t="str">
        <f>IF([1]交流线路段!A172="","",[1]交流线路段!A172)</f>
        <v>安陆线路42</v>
      </c>
      <c r="B172" t="str">
        <f>IF([1]交流线路段!B172="","",[1]交流线路段!B172)</f>
        <v>10kV</v>
      </c>
      <c r="C172">
        <f>IF([1]交流线路段!C172="","",[1]交流线路段!C172)</f>
        <v>0</v>
      </c>
      <c r="D172">
        <f>IF([1]交流线路段!D172="","",[1]交流线路段!D172)</f>
        <v>4.7410000000000001E-2</v>
      </c>
      <c r="E172" t="str">
        <f>IF([1]交流线路段!F172="","",[1]交流线路段!F172)</f>
        <v>146安陆线</v>
      </c>
      <c r="F172" t="str">
        <f ca="1">VLOOKUP(OFFSET($E$2,0,0,10000,1),OFFSET(线路!$A$2,0,0,10000,6),5,FALSE)</f>
        <v>市辖</v>
      </c>
      <c r="G172">
        <f ca="1">VLOOKUP(OFFSET($E$2,0,0,10000,1),OFFSET(线路!$A$2,0,0,10000,6),6,FALSE)</f>
        <v>0</v>
      </c>
    </row>
    <row r="173" spans="1:7" x14ac:dyDescent="0.15">
      <c r="A173" t="str">
        <f>IF([1]交流线路段!A173="","",[1]交流线路段!A173)</f>
        <v>安陆线路43</v>
      </c>
      <c r="B173" t="str">
        <f>IF([1]交流线路段!B173="","",[1]交流线路段!B173)</f>
        <v>10kV</v>
      </c>
      <c r="C173">
        <f>IF([1]交流线路段!C173="","",[1]交流线路段!C173)</f>
        <v>0</v>
      </c>
      <c r="D173">
        <f>IF([1]交流线路段!D173="","",[1]交流线路段!D173)</f>
        <v>9.3729999999999994E-3</v>
      </c>
      <c r="E173" t="str">
        <f>IF([1]交流线路段!F173="","",[1]交流线路段!F173)</f>
        <v>146安陆线</v>
      </c>
      <c r="F173" t="str">
        <f ca="1">VLOOKUP(OFFSET($E$2,0,0,10000,1),OFFSET(线路!$A$2,0,0,10000,6),5,FALSE)</f>
        <v>市辖</v>
      </c>
      <c r="G173">
        <f ca="1">VLOOKUP(OFFSET($E$2,0,0,10000,1),OFFSET(线路!$A$2,0,0,10000,6),6,FALSE)</f>
        <v>0</v>
      </c>
    </row>
    <row r="174" spans="1:7" x14ac:dyDescent="0.15">
      <c r="A174" t="str">
        <f>IF([1]交流线路段!A174="","",[1]交流线路段!A174)</f>
        <v>安陆线路44</v>
      </c>
      <c r="B174" t="str">
        <f>IF([1]交流线路段!B174="","",[1]交流线路段!B174)</f>
        <v>10kV</v>
      </c>
      <c r="C174">
        <f>IF([1]交流线路段!C174="","",[1]交流线路段!C174)</f>
        <v>0</v>
      </c>
      <c r="D174">
        <f>IF([1]交流线路段!D174="","",[1]交流线路段!D174)</f>
        <v>2.0720000000000001E-3</v>
      </c>
      <c r="E174" t="str">
        <f>IF([1]交流线路段!F174="","",[1]交流线路段!F174)</f>
        <v>146安陆线</v>
      </c>
      <c r="F174" t="str">
        <f ca="1">VLOOKUP(OFFSET($E$2,0,0,10000,1),OFFSET(线路!$A$2,0,0,10000,6),5,FALSE)</f>
        <v>市辖</v>
      </c>
      <c r="G174">
        <f ca="1">VLOOKUP(OFFSET($E$2,0,0,10000,1),OFFSET(线路!$A$2,0,0,10000,6),6,FALSE)</f>
        <v>0</v>
      </c>
    </row>
    <row r="175" spans="1:7" x14ac:dyDescent="0.15">
      <c r="A175" t="str">
        <f>IF([1]交流线路段!A175="","",[1]交流线路段!A175)</f>
        <v>安陆线路45</v>
      </c>
      <c r="B175" t="str">
        <f>IF([1]交流线路段!B175="","",[1]交流线路段!B175)</f>
        <v>10kV</v>
      </c>
      <c r="C175">
        <f>IF([1]交流线路段!C175="","",[1]交流线路段!C175)</f>
        <v>0</v>
      </c>
      <c r="D175">
        <f>IF([1]交流线路段!D175="","",[1]交流线路段!D175)</f>
        <v>1.5844E-2</v>
      </c>
      <c r="E175" t="str">
        <f>IF([1]交流线路段!F175="","",[1]交流线路段!F175)</f>
        <v>146安陆线</v>
      </c>
      <c r="F175" t="str">
        <f ca="1">VLOOKUP(OFFSET($E$2,0,0,10000,1),OFFSET(线路!$A$2,0,0,10000,6),5,FALSE)</f>
        <v>市辖</v>
      </c>
      <c r="G175">
        <f ca="1">VLOOKUP(OFFSET($E$2,0,0,10000,1),OFFSET(线路!$A$2,0,0,10000,6),6,FALSE)</f>
        <v>0</v>
      </c>
    </row>
    <row r="176" spans="1:7" x14ac:dyDescent="0.15">
      <c r="A176" t="str">
        <f>IF([1]交流线路段!A176="","",[1]交流线路段!A176)</f>
        <v>安陆线路46</v>
      </c>
      <c r="B176" t="str">
        <f>IF([1]交流线路段!B176="","",[1]交流线路段!B176)</f>
        <v>10kV</v>
      </c>
      <c r="C176">
        <f>IF([1]交流线路段!C176="","",[1]交流线路段!C176)</f>
        <v>0</v>
      </c>
      <c r="D176">
        <f>IF([1]交流线路段!D176="","",[1]交流线路段!D176)</f>
        <v>0.114106</v>
      </c>
      <c r="E176" t="str">
        <f>IF([1]交流线路段!F176="","",[1]交流线路段!F176)</f>
        <v>146安陆线</v>
      </c>
      <c r="F176" t="str">
        <f ca="1">VLOOKUP(OFFSET($E$2,0,0,10000,1),OFFSET(线路!$A$2,0,0,10000,6),5,FALSE)</f>
        <v>市辖</v>
      </c>
      <c r="G176">
        <f ca="1">VLOOKUP(OFFSET($E$2,0,0,10000,1),OFFSET(线路!$A$2,0,0,10000,6),6,FALSE)</f>
        <v>0</v>
      </c>
    </row>
    <row r="177" spans="1:7" x14ac:dyDescent="0.15">
      <c r="A177" t="str">
        <f>IF([1]交流线路段!A177="","",[1]交流线路段!A177)</f>
        <v>安陆线路47</v>
      </c>
      <c r="B177" t="str">
        <f>IF([1]交流线路段!B177="","",[1]交流线路段!B177)</f>
        <v>10kV</v>
      </c>
      <c r="C177">
        <f>IF([1]交流线路段!C177="","",[1]交流线路段!C177)</f>
        <v>0</v>
      </c>
      <c r="D177">
        <f>IF([1]交流线路段!D177="","",[1]交流线路段!D177)</f>
        <v>8.1790000000000005E-3</v>
      </c>
      <c r="E177" t="str">
        <f>IF([1]交流线路段!F177="","",[1]交流线路段!F177)</f>
        <v>146安陆线</v>
      </c>
      <c r="F177" t="str">
        <f ca="1">VLOOKUP(OFFSET($E$2,0,0,10000,1),OFFSET(线路!$A$2,0,0,10000,6),5,FALSE)</f>
        <v>市辖</v>
      </c>
      <c r="G177">
        <f ca="1">VLOOKUP(OFFSET($E$2,0,0,10000,1),OFFSET(线路!$A$2,0,0,10000,6),6,FALSE)</f>
        <v>0</v>
      </c>
    </row>
    <row r="178" spans="1:7" x14ac:dyDescent="0.15">
      <c r="A178" t="str">
        <f>IF([1]交流线路段!A178="","",[1]交流线路段!A178)</f>
        <v>安陆线路48</v>
      </c>
      <c r="B178" t="str">
        <f>IF([1]交流线路段!B178="","",[1]交流线路段!B178)</f>
        <v>10kV</v>
      </c>
      <c r="C178">
        <f>IF([1]交流线路段!C178="","",[1]交流线路段!C178)</f>
        <v>0</v>
      </c>
      <c r="D178">
        <f>IF([1]交流线路段!D178="","",[1]交流线路段!D178)</f>
        <v>3.323E-3</v>
      </c>
      <c r="E178" t="str">
        <f>IF([1]交流线路段!F178="","",[1]交流线路段!F178)</f>
        <v>146安陆线</v>
      </c>
      <c r="F178" t="str">
        <f ca="1">VLOOKUP(OFFSET($E$2,0,0,10000,1),OFFSET(线路!$A$2,0,0,10000,6),5,FALSE)</f>
        <v>市辖</v>
      </c>
      <c r="G178">
        <f ca="1">VLOOKUP(OFFSET($E$2,0,0,10000,1),OFFSET(线路!$A$2,0,0,10000,6),6,FALSE)</f>
        <v>0</v>
      </c>
    </row>
    <row r="179" spans="1:7" x14ac:dyDescent="0.15">
      <c r="A179" t="str">
        <f>IF([1]交流线路段!A179="","",[1]交流线路段!A179)</f>
        <v>安陆线路49</v>
      </c>
      <c r="B179" t="str">
        <f>IF([1]交流线路段!B179="","",[1]交流线路段!B179)</f>
        <v>10kV</v>
      </c>
      <c r="C179">
        <f>IF([1]交流线路段!C179="","",[1]交流线路段!C179)</f>
        <v>0</v>
      </c>
      <c r="D179">
        <f>IF([1]交流线路段!D179="","",[1]交流线路段!D179)</f>
        <v>1.6566000000000001E-2</v>
      </c>
      <c r="E179" t="str">
        <f>IF([1]交流线路段!F179="","",[1]交流线路段!F179)</f>
        <v>146安陆线</v>
      </c>
      <c r="F179" t="str">
        <f ca="1">VLOOKUP(OFFSET($E$2,0,0,10000,1),OFFSET(线路!$A$2,0,0,10000,6),5,FALSE)</f>
        <v>市辖</v>
      </c>
      <c r="G179">
        <f ca="1">VLOOKUP(OFFSET($E$2,0,0,10000,1),OFFSET(线路!$A$2,0,0,10000,6),6,FALSE)</f>
        <v>0</v>
      </c>
    </row>
    <row r="180" spans="1:7" x14ac:dyDescent="0.15">
      <c r="A180" t="str">
        <f>IF([1]交流线路段!A180="","",[1]交流线路段!A180)</f>
        <v>安陆线路5</v>
      </c>
      <c r="B180" t="str">
        <f>IF([1]交流线路段!B180="","",[1]交流线路段!B180)</f>
        <v>10kV</v>
      </c>
      <c r="C180">
        <f>IF([1]交流线路段!C180="","",[1]交流线路段!C180)</f>
        <v>0</v>
      </c>
      <c r="D180">
        <f>IF([1]交流线路段!D180="","",[1]交流线路段!D180)</f>
        <v>9.4987000000000002E-2</v>
      </c>
      <c r="E180" t="str">
        <f>IF([1]交流线路段!F180="","",[1]交流线路段!F180)</f>
        <v>146安陆线</v>
      </c>
      <c r="F180" t="str">
        <f ca="1">VLOOKUP(OFFSET($E$2,0,0,10000,1),OFFSET(线路!$A$2,0,0,10000,6),5,FALSE)</f>
        <v>市辖</v>
      </c>
      <c r="G180">
        <f ca="1">VLOOKUP(OFFSET($E$2,0,0,10000,1),OFFSET(线路!$A$2,0,0,10000,6),6,FALSE)</f>
        <v>0</v>
      </c>
    </row>
    <row r="181" spans="1:7" x14ac:dyDescent="0.15">
      <c r="A181" t="str">
        <f>IF([1]交流线路段!A181="","",[1]交流线路段!A181)</f>
        <v>安陆线路50</v>
      </c>
      <c r="B181" t="str">
        <f>IF([1]交流线路段!B181="","",[1]交流线路段!B181)</f>
        <v>10kV</v>
      </c>
      <c r="C181">
        <f>IF([1]交流线路段!C181="","",[1]交流线路段!C181)</f>
        <v>0</v>
      </c>
      <c r="D181">
        <f>IF([1]交流线路段!D181="","",[1]交流线路段!D181)</f>
        <v>8.5543999999999995E-2</v>
      </c>
      <c r="E181" t="str">
        <f>IF([1]交流线路段!F181="","",[1]交流线路段!F181)</f>
        <v>146安陆线</v>
      </c>
      <c r="F181" t="str">
        <f ca="1">VLOOKUP(OFFSET($E$2,0,0,10000,1),OFFSET(线路!$A$2,0,0,10000,6),5,FALSE)</f>
        <v>市辖</v>
      </c>
      <c r="G181">
        <f ca="1">VLOOKUP(OFFSET($E$2,0,0,10000,1),OFFSET(线路!$A$2,0,0,10000,6),6,FALSE)</f>
        <v>0</v>
      </c>
    </row>
    <row r="182" spans="1:7" x14ac:dyDescent="0.15">
      <c r="A182" t="str">
        <f>IF([1]交流线路段!A182="","",[1]交流线路段!A182)</f>
        <v>安陆线路51</v>
      </c>
      <c r="B182" t="str">
        <f>IF([1]交流线路段!B182="","",[1]交流线路段!B182)</f>
        <v>10kV</v>
      </c>
      <c r="C182">
        <f>IF([1]交流线路段!C182="","",[1]交流线路段!C182)</f>
        <v>0</v>
      </c>
      <c r="D182">
        <f>IF([1]交流线路段!D182="","",[1]交流线路段!D182)</f>
        <v>1.0744E-2</v>
      </c>
      <c r="E182" t="str">
        <f>IF([1]交流线路段!F182="","",[1]交流线路段!F182)</f>
        <v>146安陆线</v>
      </c>
      <c r="F182" t="str">
        <f ca="1">VLOOKUP(OFFSET($E$2,0,0,10000,1),OFFSET(线路!$A$2,0,0,10000,6),5,FALSE)</f>
        <v>市辖</v>
      </c>
      <c r="G182">
        <f ca="1">VLOOKUP(OFFSET($E$2,0,0,10000,1),OFFSET(线路!$A$2,0,0,10000,6),6,FALSE)</f>
        <v>0</v>
      </c>
    </row>
    <row r="183" spans="1:7" x14ac:dyDescent="0.15">
      <c r="A183" t="str">
        <f>IF([1]交流线路段!A183="","",[1]交流线路段!A183)</f>
        <v>安陆线路52</v>
      </c>
      <c r="B183" t="str">
        <f>IF([1]交流线路段!B183="","",[1]交流线路段!B183)</f>
        <v>10kV</v>
      </c>
      <c r="C183">
        <f>IF([1]交流线路段!C183="","",[1]交流线路段!C183)</f>
        <v>0</v>
      </c>
      <c r="D183">
        <f>IF([1]交流线路段!D183="","",[1]交流线路段!D183)</f>
        <v>4.3390999999999999E-2</v>
      </c>
      <c r="E183" t="str">
        <f>IF([1]交流线路段!F183="","",[1]交流线路段!F183)</f>
        <v>146安陆线</v>
      </c>
      <c r="F183" t="str">
        <f ca="1">VLOOKUP(OFFSET($E$2,0,0,10000,1),OFFSET(线路!$A$2,0,0,10000,6),5,FALSE)</f>
        <v>市辖</v>
      </c>
      <c r="G183">
        <f ca="1">VLOOKUP(OFFSET($E$2,0,0,10000,1),OFFSET(线路!$A$2,0,0,10000,6),6,FALSE)</f>
        <v>0</v>
      </c>
    </row>
    <row r="184" spans="1:7" x14ac:dyDescent="0.15">
      <c r="A184" t="str">
        <f>IF([1]交流线路段!A184="","",[1]交流线路段!A184)</f>
        <v>安陆线路53</v>
      </c>
      <c r="B184" t="str">
        <f>IF([1]交流线路段!B184="","",[1]交流线路段!B184)</f>
        <v>10kV</v>
      </c>
      <c r="C184">
        <f>IF([1]交流线路段!C184="","",[1]交流线路段!C184)</f>
        <v>0</v>
      </c>
      <c r="D184">
        <f>IF([1]交流线路段!D184="","",[1]交流线路段!D184)</f>
        <v>2.3310000000000002E-3</v>
      </c>
      <c r="E184" t="str">
        <f>IF([1]交流线路段!F184="","",[1]交流线路段!F184)</f>
        <v>146安陆线</v>
      </c>
      <c r="F184" t="str">
        <f ca="1">VLOOKUP(OFFSET($E$2,0,0,10000,1),OFFSET(线路!$A$2,0,0,10000,6),5,FALSE)</f>
        <v>市辖</v>
      </c>
      <c r="G184">
        <f ca="1">VLOOKUP(OFFSET($E$2,0,0,10000,1),OFFSET(线路!$A$2,0,0,10000,6),6,FALSE)</f>
        <v>0</v>
      </c>
    </row>
    <row r="185" spans="1:7" x14ac:dyDescent="0.15">
      <c r="A185" t="str">
        <f>IF([1]交流线路段!A185="","",[1]交流线路段!A185)</f>
        <v>安陆线路54</v>
      </c>
      <c r="B185" t="str">
        <f>IF([1]交流线路段!B185="","",[1]交流线路段!B185)</f>
        <v>10kV</v>
      </c>
      <c r="C185">
        <f>IF([1]交流线路段!C185="","",[1]交流线路段!C185)</f>
        <v>0</v>
      </c>
      <c r="D185">
        <f>IF([1]交流线路段!D185="","",[1]交流线路段!D185)</f>
        <v>1.2012E-2</v>
      </c>
      <c r="E185" t="str">
        <f>IF([1]交流线路段!F185="","",[1]交流线路段!F185)</f>
        <v>146安陆线</v>
      </c>
      <c r="F185" t="str">
        <f ca="1">VLOOKUP(OFFSET($E$2,0,0,10000,1),OFFSET(线路!$A$2,0,0,10000,6),5,FALSE)</f>
        <v>市辖</v>
      </c>
      <c r="G185">
        <f ca="1">VLOOKUP(OFFSET($E$2,0,0,10000,1),OFFSET(线路!$A$2,0,0,10000,6),6,FALSE)</f>
        <v>0</v>
      </c>
    </row>
    <row r="186" spans="1:7" x14ac:dyDescent="0.15">
      <c r="A186" t="str">
        <f>IF([1]交流线路段!A186="","",[1]交流线路段!A186)</f>
        <v>安陆线路55</v>
      </c>
      <c r="B186" t="str">
        <f>IF([1]交流线路段!B186="","",[1]交流线路段!B186)</f>
        <v>10kV</v>
      </c>
      <c r="C186">
        <f>IF([1]交流线路段!C186="","",[1]交流线路段!C186)</f>
        <v>0</v>
      </c>
      <c r="D186">
        <f>IF([1]交流线路段!D186="","",[1]交流线路段!D186)</f>
        <v>2.1052000000000001E-2</v>
      </c>
      <c r="E186" t="str">
        <f>IF([1]交流线路段!F186="","",[1]交流线路段!F186)</f>
        <v>146安陆线</v>
      </c>
      <c r="F186" t="str">
        <f ca="1">VLOOKUP(OFFSET($E$2,0,0,10000,1),OFFSET(线路!$A$2,0,0,10000,6),5,FALSE)</f>
        <v>市辖</v>
      </c>
      <c r="G186">
        <f ca="1">VLOOKUP(OFFSET($E$2,0,0,10000,1),OFFSET(线路!$A$2,0,0,10000,6),6,FALSE)</f>
        <v>0</v>
      </c>
    </row>
    <row r="187" spans="1:7" x14ac:dyDescent="0.15">
      <c r="A187" t="str">
        <f>IF([1]交流线路段!A187="","",[1]交流线路段!A187)</f>
        <v>安陆线路56</v>
      </c>
      <c r="B187" t="str">
        <f>IF([1]交流线路段!B187="","",[1]交流线路段!B187)</f>
        <v>10kV</v>
      </c>
      <c r="C187">
        <f>IF([1]交流线路段!C187="","",[1]交流线路段!C187)</f>
        <v>0</v>
      </c>
      <c r="D187">
        <f>IF([1]交流线路段!D187="","",[1]交流线路段!D187)</f>
        <v>1.9919999999999998E-3</v>
      </c>
      <c r="E187" t="str">
        <f>IF([1]交流线路段!F187="","",[1]交流线路段!F187)</f>
        <v>146安陆线</v>
      </c>
      <c r="F187" t="str">
        <f ca="1">VLOOKUP(OFFSET($E$2,0,0,10000,1),OFFSET(线路!$A$2,0,0,10000,6),5,FALSE)</f>
        <v>市辖</v>
      </c>
      <c r="G187">
        <f ca="1">VLOOKUP(OFFSET($E$2,0,0,10000,1),OFFSET(线路!$A$2,0,0,10000,6),6,FALSE)</f>
        <v>0</v>
      </c>
    </row>
    <row r="188" spans="1:7" x14ac:dyDescent="0.15">
      <c r="A188" t="str">
        <f>IF([1]交流线路段!A188="","",[1]交流线路段!A188)</f>
        <v>安陆线路57</v>
      </c>
      <c r="B188" t="str">
        <f>IF([1]交流线路段!B188="","",[1]交流线路段!B188)</f>
        <v>10kV</v>
      </c>
      <c r="C188">
        <f>IF([1]交流线路段!C188="","",[1]交流线路段!C188)</f>
        <v>0</v>
      </c>
      <c r="D188">
        <f>IF([1]交流线路段!D188="","",[1]交流线路段!D188)</f>
        <v>1.1912000000000001E-2</v>
      </c>
      <c r="E188" t="str">
        <f>IF([1]交流线路段!F188="","",[1]交流线路段!F188)</f>
        <v>146安陆线</v>
      </c>
      <c r="F188" t="str">
        <f ca="1">VLOOKUP(OFFSET($E$2,0,0,10000,1),OFFSET(线路!$A$2,0,0,10000,6),5,FALSE)</f>
        <v>市辖</v>
      </c>
      <c r="G188">
        <f ca="1">VLOOKUP(OFFSET($E$2,0,0,10000,1),OFFSET(线路!$A$2,0,0,10000,6),6,FALSE)</f>
        <v>0</v>
      </c>
    </row>
    <row r="189" spans="1:7" x14ac:dyDescent="0.15">
      <c r="A189" t="str">
        <f>IF([1]交流线路段!A189="","",[1]交流线路段!A189)</f>
        <v>安陆线路58</v>
      </c>
      <c r="B189" t="str">
        <f>IF([1]交流线路段!B189="","",[1]交流线路段!B189)</f>
        <v>10kV</v>
      </c>
      <c r="C189">
        <f>IF([1]交流线路段!C189="","",[1]交流线路段!C189)</f>
        <v>0</v>
      </c>
      <c r="D189">
        <f>IF([1]交流线路段!D189="","",[1]交流线路段!D189)</f>
        <v>9.9945999999999993E-2</v>
      </c>
      <c r="E189" t="str">
        <f>IF([1]交流线路段!F189="","",[1]交流线路段!F189)</f>
        <v>146安陆线</v>
      </c>
      <c r="F189" t="str">
        <f ca="1">VLOOKUP(OFFSET($E$2,0,0,10000,1),OFFSET(线路!$A$2,0,0,10000,6),5,FALSE)</f>
        <v>市辖</v>
      </c>
      <c r="G189">
        <f ca="1">VLOOKUP(OFFSET($E$2,0,0,10000,1),OFFSET(线路!$A$2,0,0,10000,6),6,FALSE)</f>
        <v>0</v>
      </c>
    </row>
    <row r="190" spans="1:7" x14ac:dyDescent="0.15">
      <c r="A190" t="str">
        <f>IF([1]交流线路段!A190="","",[1]交流线路段!A190)</f>
        <v>安陆线路59</v>
      </c>
      <c r="B190" t="str">
        <f>IF([1]交流线路段!B190="","",[1]交流线路段!B190)</f>
        <v>10kV</v>
      </c>
      <c r="C190">
        <f>IF([1]交流线路段!C190="","",[1]交流线路段!C190)</f>
        <v>0</v>
      </c>
      <c r="D190">
        <f>IF([1]交流线路段!D190="","",[1]交流线路段!D190)</f>
        <v>4.3429999999999996E-3</v>
      </c>
      <c r="E190" t="str">
        <f>IF([1]交流线路段!F190="","",[1]交流线路段!F190)</f>
        <v>146安陆线</v>
      </c>
      <c r="F190" t="str">
        <f ca="1">VLOOKUP(OFFSET($E$2,0,0,10000,1),OFFSET(线路!$A$2,0,0,10000,6),5,FALSE)</f>
        <v>市辖</v>
      </c>
      <c r="G190">
        <f ca="1">VLOOKUP(OFFSET($E$2,0,0,10000,1),OFFSET(线路!$A$2,0,0,10000,6),6,FALSE)</f>
        <v>0</v>
      </c>
    </row>
    <row r="191" spans="1:7" x14ac:dyDescent="0.15">
      <c r="A191" t="str">
        <f>IF([1]交流线路段!A191="","",[1]交流线路段!A191)</f>
        <v>安陆线路6</v>
      </c>
      <c r="B191" t="str">
        <f>IF([1]交流线路段!B191="","",[1]交流线路段!B191)</f>
        <v>10kV</v>
      </c>
      <c r="C191">
        <f>IF([1]交流线路段!C191="","",[1]交流线路段!C191)</f>
        <v>0</v>
      </c>
      <c r="D191">
        <f>IF([1]交流线路段!D191="","",[1]交流线路段!D191)</f>
        <v>0.15820200000000001</v>
      </c>
      <c r="E191" t="str">
        <f>IF([1]交流线路段!F191="","",[1]交流线路段!F191)</f>
        <v>146安陆线</v>
      </c>
      <c r="F191" t="str">
        <f ca="1">VLOOKUP(OFFSET($E$2,0,0,10000,1),OFFSET(线路!$A$2,0,0,10000,6),5,FALSE)</f>
        <v>市辖</v>
      </c>
      <c r="G191">
        <f ca="1">VLOOKUP(OFFSET($E$2,0,0,10000,1),OFFSET(线路!$A$2,0,0,10000,6),6,FALSE)</f>
        <v>0</v>
      </c>
    </row>
    <row r="192" spans="1:7" x14ac:dyDescent="0.15">
      <c r="A192" t="str">
        <f>IF([1]交流线路段!A192="","",[1]交流线路段!A192)</f>
        <v>安陆线路60</v>
      </c>
      <c r="B192" t="str">
        <f>IF([1]交流线路段!B192="","",[1]交流线路段!B192)</f>
        <v>10kV</v>
      </c>
      <c r="C192">
        <f>IF([1]交流线路段!C192="","",[1]交流线路段!C192)</f>
        <v>0</v>
      </c>
      <c r="D192">
        <f>IF([1]交流线路段!D192="","",[1]交流线路段!D192)</f>
        <v>1.5278999999999999E-2</v>
      </c>
      <c r="E192" t="str">
        <f>IF([1]交流线路段!F192="","",[1]交流线路段!F192)</f>
        <v>146安陆线</v>
      </c>
      <c r="F192" t="str">
        <f ca="1">VLOOKUP(OFFSET($E$2,0,0,10000,1),OFFSET(线路!$A$2,0,0,10000,6),5,FALSE)</f>
        <v>市辖</v>
      </c>
      <c r="G192">
        <f ca="1">VLOOKUP(OFFSET($E$2,0,0,10000,1),OFFSET(线路!$A$2,0,0,10000,6),6,FALSE)</f>
        <v>0</v>
      </c>
    </row>
    <row r="193" spans="1:7" x14ac:dyDescent="0.15">
      <c r="A193" t="str">
        <f>IF([1]交流线路段!A193="","",[1]交流线路段!A193)</f>
        <v>安陆线路61</v>
      </c>
      <c r="B193" t="str">
        <f>IF([1]交流线路段!B193="","",[1]交流线路段!B193)</f>
        <v>10kV</v>
      </c>
      <c r="C193">
        <f>IF([1]交流线路段!C193="","",[1]交流线路段!C193)</f>
        <v>0</v>
      </c>
      <c r="D193">
        <f>IF([1]交流线路段!D193="","",[1]交流线路段!D193)</f>
        <v>3.0009000000000001E-2</v>
      </c>
      <c r="E193" t="str">
        <f>IF([1]交流线路段!F193="","",[1]交流线路段!F193)</f>
        <v>146安陆线</v>
      </c>
      <c r="F193" t="str">
        <f ca="1">VLOOKUP(OFFSET($E$2,0,0,10000,1),OFFSET(线路!$A$2,0,0,10000,6),5,FALSE)</f>
        <v>市辖</v>
      </c>
      <c r="G193">
        <f ca="1">VLOOKUP(OFFSET($E$2,0,0,10000,1),OFFSET(线路!$A$2,0,0,10000,6),6,FALSE)</f>
        <v>0</v>
      </c>
    </row>
    <row r="194" spans="1:7" x14ac:dyDescent="0.15">
      <c r="A194" t="str">
        <f>IF([1]交流线路段!A194="","",[1]交流线路段!A194)</f>
        <v>安陆线路62</v>
      </c>
      <c r="B194" t="str">
        <f>IF([1]交流线路段!B194="","",[1]交流线路段!B194)</f>
        <v>10kV</v>
      </c>
      <c r="C194">
        <f>IF([1]交流线路段!C194="","",[1]交流线路段!C194)</f>
        <v>0</v>
      </c>
      <c r="D194">
        <f>IF([1]交流线路段!D194="","",[1]交流线路段!D194)</f>
        <v>0.153916</v>
      </c>
      <c r="E194" t="str">
        <f>IF([1]交流线路段!F194="","",[1]交流线路段!F194)</f>
        <v>146安陆线</v>
      </c>
      <c r="F194" t="str">
        <f ca="1">VLOOKUP(OFFSET($E$2,0,0,10000,1),OFFSET(线路!$A$2,0,0,10000,6),5,FALSE)</f>
        <v>市辖</v>
      </c>
      <c r="G194">
        <f ca="1">VLOOKUP(OFFSET($E$2,0,0,10000,1),OFFSET(线路!$A$2,0,0,10000,6),6,FALSE)</f>
        <v>0</v>
      </c>
    </row>
    <row r="195" spans="1:7" x14ac:dyDescent="0.15">
      <c r="A195" t="str">
        <f>IF([1]交流线路段!A195="","",[1]交流线路段!A195)</f>
        <v>安陆线路63</v>
      </c>
      <c r="B195" t="str">
        <f>IF([1]交流线路段!B195="","",[1]交流线路段!B195)</f>
        <v>10kV</v>
      </c>
      <c r="C195">
        <f>IF([1]交流线路段!C195="","",[1]交流线路段!C195)</f>
        <v>0</v>
      </c>
      <c r="D195">
        <f>IF([1]交流线路段!D195="","",[1]交流线路段!D195)</f>
        <v>0.13741800000000001</v>
      </c>
      <c r="E195" t="str">
        <f>IF([1]交流线路段!F195="","",[1]交流线路段!F195)</f>
        <v>146安陆线</v>
      </c>
      <c r="F195" t="str">
        <f ca="1">VLOOKUP(OFFSET($E$2,0,0,10000,1),OFFSET(线路!$A$2,0,0,10000,6),5,FALSE)</f>
        <v>市辖</v>
      </c>
      <c r="G195">
        <f ca="1">VLOOKUP(OFFSET($E$2,0,0,10000,1),OFFSET(线路!$A$2,0,0,10000,6),6,FALSE)</f>
        <v>0</v>
      </c>
    </row>
    <row r="196" spans="1:7" x14ac:dyDescent="0.15">
      <c r="A196" t="str">
        <f>IF([1]交流线路段!A196="","",[1]交流线路段!A196)</f>
        <v>安陆线路64</v>
      </c>
      <c r="B196" t="str">
        <f>IF([1]交流线路段!B196="","",[1]交流线路段!B196)</f>
        <v>10kV</v>
      </c>
      <c r="C196">
        <f>IF([1]交流线路段!C196="","",[1]交流线路段!C196)</f>
        <v>0</v>
      </c>
      <c r="D196">
        <f>IF([1]交流线路段!D196="","",[1]交流线路段!D196)</f>
        <v>9.4025999999999998E-2</v>
      </c>
      <c r="E196" t="str">
        <f>IF([1]交流线路段!F196="","",[1]交流线路段!F196)</f>
        <v>146安陆线</v>
      </c>
      <c r="F196" t="str">
        <f ca="1">VLOOKUP(OFFSET($E$2,0,0,10000,1),OFFSET(线路!$A$2,0,0,10000,6),5,FALSE)</f>
        <v>市辖</v>
      </c>
      <c r="G196">
        <f ca="1">VLOOKUP(OFFSET($E$2,0,0,10000,1),OFFSET(线路!$A$2,0,0,10000,6),6,FALSE)</f>
        <v>0</v>
      </c>
    </row>
    <row r="197" spans="1:7" x14ac:dyDescent="0.15">
      <c r="A197" t="str">
        <f>IF([1]交流线路段!A197="","",[1]交流线路段!A197)</f>
        <v>安陆线路65</v>
      </c>
      <c r="B197" t="str">
        <f>IF([1]交流线路段!B197="","",[1]交流线路段!B197)</f>
        <v>10kV</v>
      </c>
      <c r="C197">
        <f>IF([1]交流线路段!C197="","",[1]交流线路段!C197)</f>
        <v>0</v>
      </c>
      <c r="D197">
        <f>IF([1]交流线路段!D197="","",[1]交流线路段!D197)</f>
        <v>0.32462099999999999</v>
      </c>
      <c r="E197" t="str">
        <f>IF([1]交流线路段!F197="","",[1]交流线路段!F197)</f>
        <v>146安陆线</v>
      </c>
      <c r="F197" t="str">
        <f ca="1">VLOOKUP(OFFSET($E$2,0,0,10000,1),OFFSET(线路!$A$2,0,0,10000,6),5,FALSE)</f>
        <v>市辖</v>
      </c>
      <c r="G197">
        <f ca="1">VLOOKUP(OFFSET($E$2,0,0,10000,1),OFFSET(线路!$A$2,0,0,10000,6),6,FALSE)</f>
        <v>0</v>
      </c>
    </row>
    <row r="198" spans="1:7" x14ac:dyDescent="0.15">
      <c r="A198" t="str">
        <f>IF([1]交流线路段!A198="","",[1]交流线路段!A198)</f>
        <v>安陆线路66</v>
      </c>
      <c r="B198" t="str">
        <f>IF([1]交流线路段!B198="","",[1]交流线路段!B198)</f>
        <v>10kV</v>
      </c>
      <c r="C198">
        <f>IF([1]交流线路段!C198="","",[1]交流线路段!C198)</f>
        <v>0</v>
      </c>
      <c r="D198">
        <f>IF([1]交流线路段!D198="","",[1]交流线路段!D198)</f>
        <v>0.17233999999999999</v>
      </c>
      <c r="E198" t="str">
        <f>IF([1]交流线路段!F198="","",[1]交流线路段!F198)</f>
        <v>146安陆线</v>
      </c>
      <c r="F198" t="str">
        <f ca="1">VLOOKUP(OFFSET($E$2,0,0,10000,1),OFFSET(线路!$A$2,0,0,10000,6),5,FALSE)</f>
        <v>市辖</v>
      </c>
      <c r="G198">
        <f ca="1">VLOOKUP(OFFSET($E$2,0,0,10000,1),OFFSET(线路!$A$2,0,0,10000,6),6,FALSE)</f>
        <v>0</v>
      </c>
    </row>
    <row r="199" spans="1:7" x14ac:dyDescent="0.15">
      <c r="A199" t="str">
        <f>IF([1]交流线路段!A199="","",[1]交流线路段!A199)</f>
        <v>安陆线路67</v>
      </c>
      <c r="B199" t="str">
        <f>IF([1]交流线路段!B199="","",[1]交流线路段!B199)</f>
        <v>10kV</v>
      </c>
      <c r="C199">
        <f>IF([1]交流线路段!C199="","",[1]交流线路段!C199)</f>
        <v>0</v>
      </c>
      <c r="D199">
        <f>IF([1]交流线路段!D199="","",[1]交流线路段!D199)</f>
        <v>0.103961</v>
      </c>
      <c r="E199" t="str">
        <f>IF([1]交流线路段!F199="","",[1]交流线路段!F199)</f>
        <v>146安陆线</v>
      </c>
      <c r="F199" t="str">
        <f ca="1">VLOOKUP(OFFSET($E$2,0,0,10000,1),OFFSET(线路!$A$2,0,0,10000,6),5,FALSE)</f>
        <v>市辖</v>
      </c>
      <c r="G199">
        <f ca="1">VLOOKUP(OFFSET($E$2,0,0,10000,1),OFFSET(线路!$A$2,0,0,10000,6),6,FALSE)</f>
        <v>0</v>
      </c>
    </row>
    <row r="200" spans="1:7" x14ac:dyDescent="0.15">
      <c r="A200" t="str">
        <f>IF([1]交流线路段!A200="","",[1]交流线路段!A200)</f>
        <v>安陆线路68</v>
      </c>
      <c r="B200" t="str">
        <f>IF([1]交流线路段!B200="","",[1]交流线路段!B200)</f>
        <v>10kV</v>
      </c>
      <c r="C200">
        <f>IF([1]交流线路段!C200="","",[1]交流线路段!C200)</f>
        <v>0</v>
      </c>
      <c r="D200">
        <f>IF([1]交流线路段!D200="","",[1]交流线路段!D200)</f>
        <v>0.119474</v>
      </c>
      <c r="E200" t="str">
        <f>IF([1]交流线路段!F200="","",[1]交流线路段!F200)</f>
        <v>146安陆线</v>
      </c>
      <c r="F200" t="str">
        <f ca="1">VLOOKUP(OFFSET($E$2,0,0,10000,1),OFFSET(线路!$A$2,0,0,10000,6),5,FALSE)</f>
        <v>市辖</v>
      </c>
      <c r="G200">
        <f ca="1">VLOOKUP(OFFSET($E$2,0,0,10000,1),OFFSET(线路!$A$2,0,0,10000,6),6,FALSE)</f>
        <v>0</v>
      </c>
    </row>
    <row r="201" spans="1:7" x14ac:dyDescent="0.15">
      <c r="A201" t="str">
        <f>IF([1]交流线路段!A201="","",[1]交流线路段!A201)</f>
        <v>安陆线路7</v>
      </c>
      <c r="B201" t="str">
        <f>IF([1]交流线路段!B201="","",[1]交流线路段!B201)</f>
        <v>10kV</v>
      </c>
      <c r="C201">
        <f>IF([1]交流线路段!C201="","",[1]交流线路段!C201)</f>
        <v>0</v>
      </c>
      <c r="D201">
        <f>IF([1]交流线路段!D201="","",[1]交流线路段!D201)</f>
        <v>9.8031999999999994E-2</v>
      </c>
      <c r="E201" t="str">
        <f>IF([1]交流线路段!F201="","",[1]交流线路段!F201)</f>
        <v>146安陆线</v>
      </c>
      <c r="F201" t="str">
        <f ca="1">VLOOKUP(OFFSET($E$2,0,0,10000,1),OFFSET(线路!$A$2,0,0,10000,6),5,FALSE)</f>
        <v>市辖</v>
      </c>
      <c r="G201">
        <f ca="1">VLOOKUP(OFFSET($E$2,0,0,10000,1),OFFSET(线路!$A$2,0,0,10000,6),6,FALSE)</f>
        <v>0</v>
      </c>
    </row>
    <row r="202" spans="1:7" x14ac:dyDescent="0.15">
      <c r="A202" t="str">
        <f>IF([1]交流线路段!A202="","",[1]交流线路段!A202)</f>
        <v>安陆线路8</v>
      </c>
      <c r="B202" t="str">
        <f>IF([1]交流线路段!B202="","",[1]交流线路段!B202)</f>
        <v>10kV</v>
      </c>
      <c r="C202">
        <f>IF([1]交流线路段!C202="","",[1]交流线路段!C202)</f>
        <v>0</v>
      </c>
      <c r="D202">
        <f>IF([1]交流线路段!D202="","",[1]交流线路段!D202)</f>
        <v>0.40219500000000002</v>
      </c>
      <c r="E202" t="str">
        <f>IF([1]交流线路段!F202="","",[1]交流线路段!F202)</f>
        <v>146安陆线</v>
      </c>
      <c r="F202" t="str">
        <f ca="1">VLOOKUP(OFFSET($E$2,0,0,10000,1),OFFSET(线路!$A$2,0,0,10000,6),5,FALSE)</f>
        <v>市辖</v>
      </c>
      <c r="G202">
        <f ca="1">VLOOKUP(OFFSET($E$2,0,0,10000,1),OFFSET(线路!$A$2,0,0,10000,6),6,FALSE)</f>
        <v>0</v>
      </c>
    </row>
    <row r="203" spans="1:7" x14ac:dyDescent="0.15">
      <c r="A203" t="str">
        <f>IF([1]交流线路段!A203="","",[1]交流线路段!A203)</f>
        <v>安陆线路9</v>
      </c>
      <c r="B203" t="str">
        <f>IF([1]交流线路段!B203="","",[1]交流线路段!B203)</f>
        <v>10kV</v>
      </c>
      <c r="C203">
        <f>IF([1]交流线路段!C203="","",[1]交流线路段!C203)</f>
        <v>0</v>
      </c>
      <c r="D203">
        <f>IF([1]交流线路段!D203="","",[1]交流线路段!D203)</f>
        <v>0.13312599999999999</v>
      </c>
      <c r="E203" t="str">
        <f>IF([1]交流线路段!F203="","",[1]交流线路段!F203)</f>
        <v>146安陆线</v>
      </c>
      <c r="F203" t="str">
        <f ca="1">VLOOKUP(OFFSET($E$2,0,0,10000,1),OFFSET(线路!$A$2,0,0,10000,6),5,FALSE)</f>
        <v>市辖</v>
      </c>
      <c r="G203">
        <f ca="1">VLOOKUP(OFFSET($E$2,0,0,10000,1),OFFSET(线路!$A$2,0,0,10000,6),6,FALSE)</f>
        <v>0</v>
      </c>
    </row>
    <row r="204" spans="1:7" x14ac:dyDescent="0.15">
      <c r="A204" t="str">
        <f>IF([1]交流线路段!A204="","",[1]交流线路段!A204)</f>
        <v>安柒线路1</v>
      </c>
      <c r="B204" t="str">
        <f>IF([1]交流线路段!B204="","",[1]交流线路段!B204)</f>
        <v>10kV</v>
      </c>
      <c r="C204">
        <f>IF([1]交流线路段!C204="","",[1]交流线路段!C204)</f>
        <v>0</v>
      </c>
      <c r="D204">
        <f>IF([1]交流线路段!D204="","",[1]交流线路段!D204)</f>
        <v>0.96268299999999996</v>
      </c>
      <c r="E204" t="str">
        <f>IF([1]交流线路段!F204="","",[1]交流线路段!F204)</f>
        <v>147安柒线</v>
      </c>
      <c r="F204" t="str">
        <f ca="1">VLOOKUP(OFFSET($E$2,0,0,10000,1),OFFSET(线路!$A$2,0,0,10000,6),5,FALSE)</f>
        <v>市辖</v>
      </c>
      <c r="G204">
        <f ca="1">VLOOKUP(OFFSET($E$2,0,0,10000,1),OFFSET(线路!$A$2,0,0,10000,6),6,FALSE)</f>
        <v>0</v>
      </c>
    </row>
    <row r="205" spans="1:7" x14ac:dyDescent="0.15">
      <c r="A205" t="str">
        <f>IF([1]交流线路段!A205="","",[1]交流线路段!A205)</f>
        <v>安柒线路1-13</v>
      </c>
      <c r="B205" t="str">
        <f>IF([1]交流线路段!B205="","",[1]交流线路段!B205)</f>
        <v>10kV</v>
      </c>
      <c r="C205">
        <f>IF([1]交流线路段!C205="","",[1]交流线路段!C205)</f>
        <v>1</v>
      </c>
      <c r="D205">
        <f>IF([1]交流线路段!D205="","",[1]交流线路段!D205)</f>
        <v>1.2389000000000001E-2</v>
      </c>
      <c r="E205" t="str">
        <f>IF([1]交流线路段!F205="","",[1]交流线路段!F205)</f>
        <v>147安柒线</v>
      </c>
      <c r="F205" t="str">
        <f ca="1">VLOOKUP(OFFSET($E$2,0,0,10000,1),OFFSET(线路!$A$2,0,0,10000,6),5,FALSE)</f>
        <v>市辖</v>
      </c>
      <c r="G205">
        <f ca="1">VLOOKUP(OFFSET($E$2,0,0,10000,1),OFFSET(线路!$A$2,0,0,10000,6),6,FALSE)</f>
        <v>0</v>
      </c>
    </row>
    <row r="206" spans="1:7" x14ac:dyDescent="0.15">
      <c r="A206" t="str">
        <f>IF([1]交流线路段!A206="","",[1]交流线路段!A206)</f>
        <v>安柒线路10</v>
      </c>
      <c r="B206" t="str">
        <f>IF([1]交流线路段!B206="","",[1]交流线路段!B206)</f>
        <v>10kV</v>
      </c>
      <c r="C206">
        <f>IF([1]交流线路段!C206="","",[1]交流线路段!C206)</f>
        <v>0</v>
      </c>
      <c r="D206">
        <f>IF([1]交流线路段!D206="","",[1]交流线路段!D206)</f>
        <v>7.5825000000000004E-2</v>
      </c>
      <c r="E206" t="str">
        <f>IF([1]交流线路段!F206="","",[1]交流线路段!F206)</f>
        <v>147安柒线</v>
      </c>
      <c r="F206" t="str">
        <f ca="1">VLOOKUP(OFFSET($E$2,0,0,10000,1),OFFSET(线路!$A$2,0,0,10000,6),5,FALSE)</f>
        <v>市辖</v>
      </c>
      <c r="G206">
        <f ca="1">VLOOKUP(OFFSET($E$2,0,0,10000,1),OFFSET(线路!$A$2,0,0,10000,6),6,FALSE)</f>
        <v>0</v>
      </c>
    </row>
    <row r="207" spans="1:7" x14ac:dyDescent="0.15">
      <c r="A207" t="str">
        <f>IF([1]交流线路段!A207="","",[1]交流线路段!A207)</f>
        <v>安柒线路11</v>
      </c>
      <c r="B207" t="str">
        <f>IF([1]交流线路段!B207="","",[1]交流线路段!B207)</f>
        <v>10kV</v>
      </c>
      <c r="C207">
        <f>IF([1]交流线路段!C207="","",[1]交流线路段!C207)</f>
        <v>0</v>
      </c>
      <c r="D207">
        <f>IF([1]交流线路段!D207="","",[1]交流线路段!D207)</f>
        <v>9.0116000000000002E-2</v>
      </c>
      <c r="E207" t="str">
        <f>IF([1]交流线路段!F207="","",[1]交流线路段!F207)</f>
        <v>147安柒线</v>
      </c>
      <c r="F207" t="str">
        <f ca="1">VLOOKUP(OFFSET($E$2,0,0,10000,1),OFFSET(线路!$A$2,0,0,10000,6),5,FALSE)</f>
        <v>市辖</v>
      </c>
      <c r="G207">
        <f ca="1">VLOOKUP(OFFSET($E$2,0,0,10000,1),OFFSET(线路!$A$2,0,0,10000,6),6,FALSE)</f>
        <v>0</v>
      </c>
    </row>
    <row r="208" spans="1:7" x14ac:dyDescent="0.15">
      <c r="A208" t="str">
        <f>IF([1]交流线路段!A208="","",[1]交流线路段!A208)</f>
        <v>安柒线路12</v>
      </c>
      <c r="B208" t="str">
        <f>IF([1]交流线路段!B208="","",[1]交流线路段!B208)</f>
        <v>10kV</v>
      </c>
      <c r="C208">
        <f>IF([1]交流线路段!C208="","",[1]交流线路段!C208)</f>
        <v>0</v>
      </c>
      <c r="D208">
        <f>IF([1]交流线路段!D208="","",[1]交流线路段!D208)</f>
        <v>2.8060000000000002E-2</v>
      </c>
      <c r="E208" t="str">
        <f>IF([1]交流线路段!F208="","",[1]交流线路段!F208)</f>
        <v>147安柒线</v>
      </c>
      <c r="F208" t="str">
        <f ca="1">VLOOKUP(OFFSET($E$2,0,0,10000,1),OFFSET(线路!$A$2,0,0,10000,6),5,FALSE)</f>
        <v>市辖</v>
      </c>
      <c r="G208">
        <f ca="1">VLOOKUP(OFFSET($E$2,0,0,10000,1),OFFSET(线路!$A$2,0,0,10000,6),6,FALSE)</f>
        <v>0</v>
      </c>
    </row>
    <row r="209" spans="1:7" x14ac:dyDescent="0.15">
      <c r="A209" t="str">
        <f>IF([1]交流线路段!A209="","",[1]交流线路段!A209)</f>
        <v>安柒线路13</v>
      </c>
      <c r="B209" t="str">
        <f>IF([1]交流线路段!B209="","",[1]交流线路段!B209)</f>
        <v>10kV</v>
      </c>
      <c r="C209">
        <f>IF([1]交流线路段!C209="","",[1]交流线路段!C209)</f>
        <v>0</v>
      </c>
      <c r="D209">
        <f>IF([1]交流线路段!D209="","",[1]交流线路段!D209)</f>
        <v>1.4893999999999999E-2</v>
      </c>
      <c r="E209" t="str">
        <f>IF([1]交流线路段!F209="","",[1]交流线路段!F209)</f>
        <v>147安柒线</v>
      </c>
      <c r="F209" t="str">
        <f ca="1">VLOOKUP(OFFSET($E$2,0,0,10000,1),OFFSET(线路!$A$2,0,0,10000,6),5,FALSE)</f>
        <v>市辖</v>
      </c>
      <c r="G209">
        <f ca="1">VLOOKUP(OFFSET($E$2,0,0,10000,1),OFFSET(线路!$A$2,0,0,10000,6),6,FALSE)</f>
        <v>0</v>
      </c>
    </row>
    <row r="210" spans="1:7" x14ac:dyDescent="0.15">
      <c r="A210" t="str">
        <f>IF([1]交流线路段!A210="","",[1]交流线路段!A210)</f>
        <v>安柒线路14</v>
      </c>
      <c r="B210" t="str">
        <f>IF([1]交流线路段!B210="","",[1]交流线路段!B210)</f>
        <v>10kV</v>
      </c>
      <c r="C210">
        <f>IF([1]交流线路段!C210="","",[1]交流线路段!C210)</f>
        <v>1</v>
      </c>
      <c r="D210">
        <f>IF([1]交流线路段!D210="","",[1]交流线路段!D210)</f>
        <v>1.3195999999999999E-2</v>
      </c>
      <c r="E210" t="str">
        <f>IF([1]交流线路段!F210="","",[1]交流线路段!F210)</f>
        <v>147安柒线</v>
      </c>
      <c r="F210" t="str">
        <f ca="1">VLOOKUP(OFFSET($E$2,0,0,10000,1),OFFSET(线路!$A$2,0,0,10000,6),5,FALSE)</f>
        <v>市辖</v>
      </c>
      <c r="G210">
        <f ca="1">VLOOKUP(OFFSET($E$2,0,0,10000,1),OFFSET(线路!$A$2,0,0,10000,6),6,FALSE)</f>
        <v>0</v>
      </c>
    </row>
    <row r="211" spans="1:7" x14ac:dyDescent="0.15">
      <c r="A211" t="str">
        <f>IF([1]交流线路段!A211="","",[1]交流线路段!A211)</f>
        <v>安柒线路15</v>
      </c>
      <c r="B211" t="str">
        <f>IF([1]交流线路段!B211="","",[1]交流线路段!B211)</f>
        <v>10kV</v>
      </c>
      <c r="C211">
        <f>IF([1]交流线路段!C211="","",[1]交流线路段!C211)</f>
        <v>0</v>
      </c>
      <c r="D211">
        <f>IF([1]交流线路段!D211="","",[1]交流线路段!D211)</f>
        <v>0.203319</v>
      </c>
      <c r="E211" t="str">
        <f>IF([1]交流线路段!F211="","",[1]交流线路段!F211)</f>
        <v>147安柒线</v>
      </c>
      <c r="F211" t="str">
        <f ca="1">VLOOKUP(OFFSET($E$2,0,0,10000,1),OFFSET(线路!$A$2,0,0,10000,6),5,FALSE)</f>
        <v>市辖</v>
      </c>
      <c r="G211">
        <f ca="1">VLOOKUP(OFFSET($E$2,0,0,10000,1),OFFSET(线路!$A$2,0,0,10000,6),6,FALSE)</f>
        <v>0</v>
      </c>
    </row>
    <row r="212" spans="1:7" x14ac:dyDescent="0.15">
      <c r="A212" t="str">
        <f>IF([1]交流线路段!A212="","",[1]交流线路段!A212)</f>
        <v>安柒线路16</v>
      </c>
      <c r="B212" t="str">
        <f>IF([1]交流线路段!B212="","",[1]交流线路段!B212)</f>
        <v>10kV</v>
      </c>
      <c r="C212">
        <f>IF([1]交流线路段!C212="","",[1]交流线路段!C212)</f>
        <v>0</v>
      </c>
      <c r="D212">
        <f>IF([1]交流线路段!D212="","",[1]交流线路段!D212)</f>
        <v>2.3550999999999999E-2</v>
      </c>
      <c r="E212" t="str">
        <f>IF([1]交流线路段!F212="","",[1]交流线路段!F212)</f>
        <v>147安柒线</v>
      </c>
      <c r="F212" t="str">
        <f ca="1">VLOOKUP(OFFSET($E$2,0,0,10000,1),OFFSET(线路!$A$2,0,0,10000,6),5,FALSE)</f>
        <v>市辖</v>
      </c>
      <c r="G212">
        <f ca="1">VLOOKUP(OFFSET($E$2,0,0,10000,1),OFFSET(线路!$A$2,0,0,10000,6),6,FALSE)</f>
        <v>0</v>
      </c>
    </row>
    <row r="213" spans="1:7" x14ac:dyDescent="0.15">
      <c r="A213" t="str">
        <f>IF([1]交流线路段!A213="","",[1]交流线路段!A213)</f>
        <v>安柒线路17</v>
      </c>
      <c r="B213" t="str">
        <f>IF([1]交流线路段!B213="","",[1]交流线路段!B213)</f>
        <v>10kV</v>
      </c>
      <c r="C213">
        <f>IF([1]交流线路段!C213="","",[1]交流线路段!C213)</f>
        <v>0</v>
      </c>
      <c r="D213">
        <f>IF([1]交流线路段!D213="","",[1]交流线路段!D213)</f>
        <v>2.6120000000000002E-3</v>
      </c>
      <c r="E213" t="str">
        <f>IF([1]交流线路段!F213="","",[1]交流线路段!F213)</f>
        <v>147安柒线</v>
      </c>
      <c r="F213" t="str">
        <f ca="1">VLOOKUP(OFFSET($E$2,0,0,10000,1),OFFSET(线路!$A$2,0,0,10000,6),5,FALSE)</f>
        <v>市辖</v>
      </c>
      <c r="G213">
        <f ca="1">VLOOKUP(OFFSET($E$2,0,0,10000,1),OFFSET(线路!$A$2,0,0,10000,6),6,FALSE)</f>
        <v>0</v>
      </c>
    </row>
    <row r="214" spans="1:7" x14ac:dyDescent="0.15">
      <c r="A214" t="str">
        <f>IF([1]交流线路段!A214="","",[1]交流线路段!A214)</f>
        <v>安柒线路18</v>
      </c>
      <c r="B214" t="str">
        <f>IF([1]交流线路段!B214="","",[1]交流线路段!B214)</f>
        <v>10kV</v>
      </c>
      <c r="C214">
        <f>IF([1]交流线路段!C214="","",[1]交流线路段!C214)</f>
        <v>0</v>
      </c>
      <c r="D214">
        <f>IF([1]交流线路段!D214="","",[1]交流线路段!D214)</f>
        <v>2.0317999999999999E-2</v>
      </c>
      <c r="E214" t="str">
        <f>IF([1]交流线路段!F214="","",[1]交流线路段!F214)</f>
        <v>147安柒线</v>
      </c>
      <c r="F214" t="str">
        <f ca="1">VLOOKUP(OFFSET($E$2,0,0,10000,1),OFFSET(线路!$A$2,0,0,10000,6),5,FALSE)</f>
        <v>市辖</v>
      </c>
      <c r="G214">
        <f ca="1">VLOOKUP(OFFSET($E$2,0,0,10000,1),OFFSET(线路!$A$2,0,0,10000,6),6,FALSE)</f>
        <v>0</v>
      </c>
    </row>
    <row r="215" spans="1:7" x14ac:dyDescent="0.15">
      <c r="A215" t="str">
        <f>IF([1]交流线路段!A215="","",[1]交流线路段!A215)</f>
        <v>安柒线路19</v>
      </c>
      <c r="B215" t="str">
        <f>IF([1]交流线路段!B215="","",[1]交流线路段!B215)</f>
        <v>10kV</v>
      </c>
      <c r="C215">
        <f>IF([1]交流线路段!C215="","",[1]交流线路段!C215)</f>
        <v>0</v>
      </c>
      <c r="D215">
        <f>IF([1]交流线路段!D215="","",[1]交流线路段!D215)</f>
        <v>0.14208299999999999</v>
      </c>
      <c r="E215" t="str">
        <f>IF([1]交流线路段!F215="","",[1]交流线路段!F215)</f>
        <v>147安柒线</v>
      </c>
      <c r="F215" t="str">
        <f ca="1">VLOOKUP(OFFSET($E$2,0,0,10000,1),OFFSET(线路!$A$2,0,0,10000,6),5,FALSE)</f>
        <v>市辖</v>
      </c>
      <c r="G215">
        <f ca="1">VLOOKUP(OFFSET($E$2,0,0,10000,1),OFFSET(线路!$A$2,0,0,10000,6),6,FALSE)</f>
        <v>0</v>
      </c>
    </row>
    <row r="216" spans="1:7" x14ac:dyDescent="0.15">
      <c r="A216" t="str">
        <f>IF([1]交流线路段!A216="","",[1]交流线路段!A216)</f>
        <v>安柒线路2</v>
      </c>
      <c r="B216" t="str">
        <f>IF([1]交流线路段!B216="","",[1]交流线路段!B216)</f>
        <v>10kV</v>
      </c>
      <c r="C216">
        <f>IF([1]交流线路段!C216="","",[1]交流线路段!C216)</f>
        <v>0</v>
      </c>
      <c r="D216">
        <f>IF([1]交流线路段!D216="","",[1]交流线路段!D216)</f>
        <v>5.0125999999999997E-2</v>
      </c>
      <c r="E216" t="str">
        <f>IF([1]交流线路段!F216="","",[1]交流线路段!F216)</f>
        <v>147安柒线</v>
      </c>
      <c r="F216" t="str">
        <f ca="1">VLOOKUP(OFFSET($E$2,0,0,10000,1),OFFSET(线路!$A$2,0,0,10000,6),5,FALSE)</f>
        <v>市辖</v>
      </c>
      <c r="G216">
        <f ca="1">VLOOKUP(OFFSET($E$2,0,0,10000,1),OFFSET(线路!$A$2,0,0,10000,6),6,FALSE)</f>
        <v>0</v>
      </c>
    </row>
    <row r="217" spans="1:7" x14ac:dyDescent="0.15">
      <c r="A217" t="str">
        <f>IF([1]交流线路段!A217="","",[1]交流线路段!A217)</f>
        <v>安柒线路20</v>
      </c>
      <c r="B217" t="str">
        <f>IF([1]交流线路段!B217="","",[1]交流线路段!B217)</f>
        <v>10kV</v>
      </c>
      <c r="C217">
        <f>IF([1]交流线路段!C217="","",[1]交流线路段!C217)</f>
        <v>0</v>
      </c>
      <c r="D217">
        <f>IF([1]交流线路段!D217="","",[1]交流线路段!D217)</f>
        <v>1.5407000000000001E-2</v>
      </c>
      <c r="E217" t="str">
        <f>IF([1]交流线路段!F217="","",[1]交流线路段!F217)</f>
        <v>147安柒线</v>
      </c>
      <c r="F217" t="str">
        <f ca="1">VLOOKUP(OFFSET($E$2,0,0,10000,1),OFFSET(线路!$A$2,0,0,10000,6),5,FALSE)</f>
        <v>市辖</v>
      </c>
      <c r="G217">
        <f ca="1">VLOOKUP(OFFSET($E$2,0,0,10000,1),OFFSET(线路!$A$2,0,0,10000,6),6,FALSE)</f>
        <v>0</v>
      </c>
    </row>
    <row r="218" spans="1:7" x14ac:dyDescent="0.15">
      <c r="A218" t="str">
        <f>IF([1]交流线路段!A218="","",[1]交流线路段!A218)</f>
        <v>安柒线路21</v>
      </c>
      <c r="B218" t="str">
        <f>IF([1]交流线路段!B218="","",[1]交流线路段!B218)</f>
        <v>10kV</v>
      </c>
      <c r="C218">
        <f>IF([1]交流线路段!C218="","",[1]交流线路段!C218)</f>
        <v>0</v>
      </c>
      <c r="D218">
        <f>IF([1]交流线路段!D218="","",[1]交流线路段!D218)</f>
        <v>0.120158</v>
      </c>
      <c r="E218" t="str">
        <f>IF([1]交流线路段!F218="","",[1]交流线路段!F218)</f>
        <v>147安柒线</v>
      </c>
      <c r="F218" t="str">
        <f ca="1">VLOOKUP(OFFSET($E$2,0,0,10000,1),OFFSET(线路!$A$2,0,0,10000,6),5,FALSE)</f>
        <v>市辖</v>
      </c>
      <c r="G218">
        <f ca="1">VLOOKUP(OFFSET($E$2,0,0,10000,1),OFFSET(线路!$A$2,0,0,10000,6),6,FALSE)</f>
        <v>0</v>
      </c>
    </row>
    <row r="219" spans="1:7" x14ac:dyDescent="0.15">
      <c r="A219" t="str">
        <f>IF([1]交流线路段!A219="","",[1]交流线路段!A219)</f>
        <v>安柒线路22</v>
      </c>
      <c r="B219" t="str">
        <f>IF([1]交流线路段!B219="","",[1]交流线路段!B219)</f>
        <v>10kV</v>
      </c>
      <c r="C219">
        <f>IF([1]交流线路段!C219="","",[1]交流线路段!C219)</f>
        <v>0</v>
      </c>
      <c r="D219">
        <f>IF([1]交流线路段!D219="","",[1]交流线路段!D219)</f>
        <v>8.26E-3</v>
      </c>
      <c r="E219" t="str">
        <f>IF([1]交流线路段!F219="","",[1]交流线路段!F219)</f>
        <v>147安柒线</v>
      </c>
      <c r="F219" t="str">
        <f ca="1">VLOOKUP(OFFSET($E$2,0,0,10000,1),OFFSET(线路!$A$2,0,0,10000,6),5,FALSE)</f>
        <v>市辖</v>
      </c>
      <c r="G219">
        <f ca="1">VLOOKUP(OFFSET($E$2,0,0,10000,1),OFFSET(线路!$A$2,0,0,10000,6),6,FALSE)</f>
        <v>0</v>
      </c>
    </row>
    <row r="220" spans="1:7" x14ac:dyDescent="0.15">
      <c r="A220" t="str">
        <f>IF([1]交流线路段!A220="","",[1]交流线路段!A220)</f>
        <v>安柒线路25</v>
      </c>
      <c r="B220" t="str">
        <f>IF([1]交流线路段!B220="","",[1]交流线路段!B220)</f>
        <v>10kV</v>
      </c>
      <c r="C220">
        <f>IF([1]交流线路段!C220="","",[1]交流线路段!C220)</f>
        <v>0</v>
      </c>
      <c r="D220">
        <f>IF([1]交流线路段!D220="","",[1]交流线路段!D220)</f>
        <v>8.9767E-2</v>
      </c>
      <c r="E220" t="str">
        <f>IF([1]交流线路段!F220="","",[1]交流线路段!F220)</f>
        <v>147安柒线</v>
      </c>
      <c r="F220" t="str">
        <f ca="1">VLOOKUP(OFFSET($E$2,0,0,10000,1),OFFSET(线路!$A$2,0,0,10000,6),5,FALSE)</f>
        <v>市辖</v>
      </c>
      <c r="G220">
        <f ca="1">VLOOKUP(OFFSET($E$2,0,0,10000,1),OFFSET(线路!$A$2,0,0,10000,6),6,FALSE)</f>
        <v>0</v>
      </c>
    </row>
    <row r="221" spans="1:7" x14ac:dyDescent="0.15">
      <c r="A221" t="str">
        <f>IF([1]交流线路段!A221="","",[1]交流线路段!A221)</f>
        <v>安柒线路26</v>
      </c>
      <c r="B221" t="str">
        <f>IF([1]交流线路段!B221="","",[1]交流线路段!B221)</f>
        <v>10kV</v>
      </c>
      <c r="C221">
        <f>IF([1]交流线路段!C221="","",[1]交流线路段!C221)</f>
        <v>0</v>
      </c>
      <c r="D221">
        <f>IF([1]交流线路段!D221="","",[1]交流线路段!D221)</f>
        <v>1.1381E-2</v>
      </c>
      <c r="E221" t="str">
        <f>IF([1]交流线路段!F221="","",[1]交流线路段!F221)</f>
        <v>147安柒线</v>
      </c>
      <c r="F221" t="str">
        <f ca="1">VLOOKUP(OFFSET($E$2,0,0,10000,1),OFFSET(线路!$A$2,0,0,10000,6),5,FALSE)</f>
        <v>市辖</v>
      </c>
      <c r="G221">
        <f ca="1">VLOOKUP(OFFSET($E$2,0,0,10000,1),OFFSET(线路!$A$2,0,0,10000,6),6,FALSE)</f>
        <v>0</v>
      </c>
    </row>
    <row r="222" spans="1:7" x14ac:dyDescent="0.15">
      <c r="A222" t="str">
        <f>IF([1]交流线路段!A222="","",[1]交流线路段!A222)</f>
        <v>安柒线路27</v>
      </c>
      <c r="B222" t="str">
        <f>IF([1]交流线路段!B222="","",[1]交流线路段!B222)</f>
        <v>10kV</v>
      </c>
      <c r="C222">
        <f>IF([1]交流线路段!C222="","",[1]交流线路段!C222)</f>
        <v>0</v>
      </c>
      <c r="D222">
        <f>IF([1]交流线路段!D222="","",[1]交流线路段!D222)</f>
        <v>0.123755</v>
      </c>
      <c r="E222" t="str">
        <f>IF([1]交流线路段!F222="","",[1]交流线路段!F222)</f>
        <v>147安柒线</v>
      </c>
      <c r="F222" t="str">
        <f ca="1">VLOOKUP(OFFSET($E$2,0,0,10000,1),OFFSET(线路!$A$2,0,0,10000,6),5,FALSE)</f>
        <v>市辖</v>
      </c>
      <c r="G222">
        <f ca="1">VLOOKUP(OFFSET($E$2,0,0,10000,1),OFFSET(线路!$A$2,0,0,10000,6),6,FALSE)</f>
        <v>0</v>
      </c>
    </row>
    <row r="223" spans="1:7" x14ac:dyDescent="0.15">
      <c r="A223" t="str">
        <f>IF([1]交流线路段!A223="","",[1]交流线路段!A223)</f>
        <v>安柒线路28</v>
      </c>
      <c r="B223" t="str">
        <f>IF([1]交流线路段!B223="","",[1]交流线路段!B223)</f>
        <v>10kV</v>
      </c>
      <c r="C223">
        <f>IF([1]交流线路段!C223="","",[1]交流线路段!C223)</f>
        <v>0</v>
      </c>
      <c r="D223">
        <f>IF([1]交流线路段!D223="","",[1]交流线路段!D223)</f>
        <v>3.3654999999999997E-2</v>
      </c>
      <c r="E223" t="str">
        <f>IF([1]交流线路段!F223="","",[1]交流线路段!F223)</f>
        <v>147安柒线</v>
      </c>
      <c r="F223" t="str">
        <f ca="1">VLOOKUP(OFFSET($E$2,0,0,10000,1),OFFSET(线路!$A$2,0,0,10000,6),5,FALSE)</f>
        <v>市辖</v>
      </c>
      <c r="G223">
        <f ca="1">VLOOKUP(OFFSET($E$2,0,0,10000,1),OFFSET(线路!$A$2,0,0,10000,6),6,FALSE)</f>
        <v>0</v>
      </c>
    </row>
    <row r="224" spans="1:7" x14ac:dyDescent="0.15">
      <c r="A224" t="str">
        <f>IF([1]交流线路段!A224="","",[1]交流线路段!A224)</f>
        <v>安柒线路29</v>
      </c>
      <c r="B224" t="str">
        <f>IF([1]交流线路段!B224="","",[1]交流线路段!B224)</f>
        <v>10kV</v>
      </c>
      <c r="C224">
        <f>IF([1]交流线路段!C224="","",[1]交流线路段!C224)</f>
        <v>1</v>
      </c>
      <c r="D224">
        <f>IF([1]交流线路段!D224="","",[1]交流线路段!D224)</f>
        <v>1.2869E-2</v>
      </c>
      <c r="E224" t="str">
        <f>IF([1]交流线路段!F224="","",[1]交流线路段!F224)</f>
        <v>147安柒线</v>
      </c>
      <c r="F224" t="str">
        <f ca="1">VLOOKUP(OFFSET($E$2,0,0,10000,1),OFFSET(线路!$A$2,0,0,10000,6),5,FALSE)</f>
        <v>市辖</v>
      </c>
      <c r="G224">
        <f ca="1">VLOOKUP(OFFSET($E$2,0,0,10000,1),OFFSET(线路!$A$2,0,0,10000,6),6,FALSE)</f>
        <v>0</v>
      </c>
    </row>
    <row r="225" spans="1:7" x14ac:dyDescent="0.15">
      <c r="A225" t="str">
        <f>IF([1]交流线路段!A225="","",[1]交流线路段!A225)</f>
        <v>安柒线路3</v>
      </c>
      <c r="B225" t="str">
        <f>IF([1]交流线路段!B225="","",[1]交流线路段!B225)</f>
        <v>10kV</v>
      </c>
      <c r="C225">
        <f>IF([1]交流线路段!C225="","",[1]交流线路段!C225)</f>
        <v>0</v>
      </c>
      <c r="D225">
        <f>IF([1]交流线路段!D225="","",[1]交流线路段!D225)</f>
        <v>0.41154400000000002</v>
      </c>
      <c r="E225" t="str">
        <f>IF([1]交流线路段!F225="","",[1]交流线路段!F225)</f>
        <v>147安柒线</v>
      </c>
      <c r="F225" t="str">
        <f ca="1">VLOOKUP(OFFSET($E$2,0,0,10000,1),OFFSET(线路!$A$2,0,0,10000,6),5,FALSE)</f>
        <v>市辖</v>
      </c>
      <c r="G225">
        <f ca="1">VLOOKUP(OFFSET($E$2,0,0,10000,1),OFFSET(线路!$A$2,0,0,10000,6),6,FALSE)</f>
        <v>0</v>
      </c>
    </row>
    <row r="226" spans="1:7" x14ac:dyDescent="0.15">
      <c r="A226" t="str">
        <f>IF([1]交流线路段!A226="","",[1]交流线路段!A226)</f>
        <v>安柒线路30</v>
      </c>
      <c r="B226" t="str">
        <f>IF([1]交流线路段!B226="","",[1]交流线路段!B226)</f>
        <v>10kV</v>
      </c>
      <c r="C226">
        <f>IF([1]交流线路段!C226="","",[1]交流线路段!C226)</f>
        <v>0</v>
      </c>
      <c r="D226">
        <f>IF([1]交流线路段!D226="","",[1]交流线路段!D226)</f>
        <v>5.4776999999999999E-2</v>
      </c>
      <c r="E226" t="str">
        <f>IF([1]交流线路段!F226="","",[1]交流线路段!F226)</f>
        <v>147安柒线</v>
      </c>
      <c r="F226" t="str">
        <f ca="1">VLOOKUP(OFFSET($E$2,0,0,10000,1),OFFSET(线路!$A$2,0,0,10000,6),5,FALSE)</f>
        <v>市辖</v>
      </c>
      <c r="G226">
        <f ca="1">VLOOKUP(OFFSET($E$2,0,0,10000,1),OFFSET(线路!$A$2,0,0,10000,6),6,FALSE)</f>
        <v>0</v>
      </c>
    </row>
    <row r="227" spans="1:7" x14ac:dyDescent="0.15">
      <c r="A227" t="str">
        <f>IF([1]交流线路段!A227="","",[1]交流线路段!A227)</f>
        <v>安柒线路31</v>
      </c>
      <c r="B227" t="str">
        <f>IF([1]交流线路段!B227="","",[1]交流线路段!B227)</f>
        <v>10kV</v>
      </c>
      <c r="C227">
        <f>IF([1]交流线路段!C227="","",[1]交流线路段!C227)</f>
        <v>0</v>
      </c>
      <c r="D227">
        <f>IF([1]交流线路段!D227="","",[1]交流线路段!D227)</f>
        <v>1.9939999999999999E-2</v>
      </c>
      <c r="E227" t="str">
        <f>IF([1]交流线路段!F227="","",[1]交流线路段!F227)</f>
        <v>147安柒线</v>
      </c>
      <c r="F227" t="str">
        <f ca="1">VLOOKUP(OFFSET($E$2,0,0,10000,1),OFFSET(线路!$A$2,0,0,10000,6),5,FALSE)</f>
        <v>市辖</v>
      </c>
      <c r="G227">
        <f ca="1">VLOOKUP(OFFSET($E$2,0,0,10000,1),OFFSET(线路!$A$2,0,0,10000,6),6,FALSE)</f>
        <v>0</v>
      </c>
    </row>
    <row r="228" spans="1:7" x14ac:dyDescent="0.15">
      <c r="A228" t="str">
        <f>IF([1]交流线路段!A228="","",[1]交流线路段!A228)</f>
        <v>安柒线路32</v>
      </c>
      <c r="B228" t="str">
        <f>IF([1]交流线路段!B228="","",[1]交流线路段!B228)</f>
        <v>10kV</v>
      </c>
      <c r="C228">
        <f>IF([1]交流线路段!C228="","",[1]交流线路段!C228)</f>
        <v>0</v>
      </c>
      <c r="D228">
        <f>IF([1]交流线路段!D228="","",[1]交流线路段!D228)</f>
        <v>0.15396000000000001</v>
      </c>
      <c r="E228" t="str">
        <f>IF([1]交流线路段!F228="","",[1]交流线路段!F228)</f>
        <v>147安柒线</v>
      </c>
      <c r="F228" t="str">
        <f ca="1">VLOOKUP(OFFSET($E$2,0,0,10000,1),OFFSET(线路!$A$2,0,0,10000,6),5,FALSE)</f>
        <v>市辖</v>
      </c>
      <c r="G228">
        <f ca="1">VLOOKUP(OFFSET($E$2,0,0,10000,1),OFFSET(线路!$A$2,0,0,10000,6),6,FALSE)</f>
        <v>0</v>
      </c>
    </row>
    <row r="229" spans="1:7" x14ac:dyDescent="0.15">
      <c r="A229" t="str">
        <f>IF([1]交流线路段!A229="","",[1]交流线路段!A229)</f>
        <v>安柒线路33</v>
      </c>
      <c r="B229" t="str">
        <f>IF([1]交流线路段!B229="","",[1]交流线路段!B229)</f>
        <v>10kV</v>
      </c>
      <c r="C229">
        <f>IF([1]交流线路段!C229="","",[1]交流线路段!C229)</f>
        <v>0</v>
      </c>
      <c r="D229">
        <f>IF([1]交流线路段!D229="","",[1]交流线路段!D229)</f>
        <v>8.3604999999999999E-2</v>
      </c>
      <c r="E229" t="str">
        <f>IF([1]交流线路段!F229="","",[1]交流线路段!F229)</f>
        <v>147安柒线</v>
      </c>
      <c r="F229" t="str">
        <f ca="1">VLOOKUP(OFFSET($E$2,0,0,10000,1),OFFSET(线路!$A$2,0,0,10000,6),5,FALSE)</f>
        <v>市辖</v>
      </c>
      <c r="G229">
        <f ca="1">VLOOKUP(OFFSET($E$2,0,0,10000,1),OFFSET(线路!$A$2,0,0,10000,6),6,FALSE)</f>
        <v>0</v>
      </c>
    </row>
    <row r="230" spans="1:7" x14ac:dyDescent="0.15">
      <c r="A230" t="str">
        <f>IF([1]交流线路段!A230="","",[1]交流线路段!A230)</f>
        <v>安柒线路34</v>
      </c>
      <c r="B230" t="str">
        <f>IF([1]交流线路段!B230="","",[1]交流线路段!B230)</f>
        <v>10kV</v>
      </c>
      <c r="C230">
        <f>IF([1]交流线路段!C230="","",[1]交流线路段!C230)</f>
        <v>0</v>
      </c>
      <c r="D230">
        <f>IF([1]交流线路段!D230="","",[1]交流线路段!D230)</f>
        <v>0.52645500000000001</v>
      </c>
      <c r="E230" t="str">
        <f>IF([1]交流线路段!F230="","",[1]交流线路段!F230)</f>
        <v>147安柒线</v>
      </c>
      <c r="F230" t="str">
        <f ca="1">VLOOKUP(OFFSET($E$2,0,0,10000,1),OFFSET(线路!$A$2,0,0,10000,6),5,FALSE)</f>
        <v>市辖</v>
      </c>
      <c r="G230">
        <f ca="1">VLOOKUP(OFFSET($E$2,0,0,10000,1),OFFSET(线路!$A$2,0,0,10000,6),6,FALSE)</f>
        <v>0</v>
      </c>
    </row>
    <row r="231" spans="1:7" x14ac:dyDescent="0.15">
      <c r="A231" t="str">
        <f>IF([1]交流线路段!A231="","",[1]交流线路段!A231)</f>
        <v>安柒线路35</v>
      </c>
      <c r="B231" t="str">
        <f>IF([1]交流线路段!B231="","",[1]交流线路段!B231)</f>
        <v>10kV</v>
      </c>
      <c r="C231">
        <f>IF([1]交流线路段!C231="","",[1]交流线路段!C231)</f>
        <v>0</v>
      </c>
      <c r="D231">
        <f>IF([1]交流线路段!D231="","",[1]交流线路段!D231)</f>
        <v>6.7684999999999995E-2</v>
      </c>
      <c r="E231" t="str">
        <f>IF([1]交流线路段!F231="","",[1]交流线路段!F231)</f>
        <v>147安柒线</v>
      </c>
      <c r="F231" t="str">
        <f ca="1">VLOOKUP(OFFSET($E$2,0,0,10000,1),OFFSET(线路!$A$2,0,0,10000,6),5,FALSE)</f>
        <v>市辖</v>
      </c>
      <c r="G231">
        <f ca="1">VLOOKUP(OFFSET($E$2,0,0,10000,1),OFFSET(线路!$A$2,0,0,10000,6),6,FALSE)</f>
        <v>0</v>
      </c>
    </row>
    <row r="232" spans="1:7" x14ac:dyDescent="0.15">
      <c r="A232" t="str">
        <f>IF([1]交流线路段!A232="","",[1]交流线路段!A232)</f>
        <v>安柒线路36</v>
      </c>
      <c r="B232" t="str">
        <f>IF([1]交流线路段!B232="","",[1]交流线路段!B232)</f>
        <v>10kV</v>
      </c>
      <c r="C232">
        <f>IF([1]交流线路段!C232="","",[1]交流线路段!C232)</f>
        <v>0</v>
      </c>
      <c r="D232">
        <f>IF([1]交流线路段!D232="","",[1]交流线路段!D232)</f>
        <v>2.5739999999999999E-2</v>
      </c>
      <c r="E232" t="str">
        <f>IF([1]交流线路段!F232="","",[1]交流线路段!F232)</f>
        <v>147安柒线</v>
      </c>
      <c r="F232" t="str">
        <f ca="1">VLOOKUP(OFFSET($E$2,0,0,10000,1),OFFSET(线路!$A$2,0,0,10000,6),5,FALSE)</f>
        <v>市辖</v>
      </c>
      <c r="G232">
        <f ca="1">VLOOKUP(OFFSET($E$2,0,0,10000,1),OFFSET(线路!$A$2,0,0,10000,6),6,FALSE)</f>
        <v>0</v>
      </c>
    </row>
    <row r="233" spans="1:7" x14ac:dyDescent="0.15">
      <c r="A233" t="str">
        <f>IF([1]交流线路段!A233="","",[1]交流线路段!A233)</f>
        <v>安柒线路37</v>
      </c>
      <c r="B233" t="str">
        <f>IF([1]交流线路段!B233="","",[1]交流线路段!B233)</f>
        <v>10kV</v>
      </c>
      <c r="C233">
        <f>IF([1]交流线路段!C233="","",[1]交流线路段!C233)</f>
        <v>0</v>
      </c>
      <c r="D233">
        <f>IF([1]交流线路段!D233="","",[1]交流线路段!D233)</f>
        <v>1.8017999999999999E-2</v>
      </c>
      <c r="E233" t="str">
        <f>IF([1]交流线路段!F233="","",[1]交流线路段!F233)</f>
        <v>147安柒线</v>
      </c>
      <c r="F233" t="str">
        <f ca="1">VLOOKUP(OFFSET($E$2,0,0,10000,1),OFFSET(线路!$A$2,0,0,10000,6),5,FALSE)</f>
        <v>市辖</v>
      </c>
      <c r="G233">
        <f ca="1">VLOOKUP(OFFSET($E$2,0,0,10000,1),OFFSET(线路!$A$2,0,0,10000,6),6,FALSE)</f>
        <v>0</v>
      </c>
    </row>
    <row r="234" spans="1:7" x14ac:dyDescent="0.15">
      <c r="A234" t="str">
        <f>IF([1]交流线路段!A234="","",[1]交流线路段!A234)</f>
        <v>安柒线路38</v>
      </c>
      <c r="B234" t="str">
        <f>IF([1]交流线路段!B234="","",[1]交流线路段!B234)</f>
        <v>10kV</v>
      </c>
      <c r="C234">
        <f>IF([1]交流线路段!C234="","",[1]交流线路段!C234)</f>
        <v>0</v>
      </c>
      <c r="D234">
        <f>IF([1]交流线路段!D234="","",[1]交流线路段!D234)</f>
        <v>0.19916900000000001</v>
      </c>
      <c r="E234" t="str">
        <f>IF([1]交流线路段!F234="","",[1]交流线路段!F234)</f>
        <v>147安柒线</v>
      </c>
      <c r="F234" t="str">
        <f ca="1">VLOOKUP(OFFSET($E$2,0,0,10000,1),OFFSET(线路!$A$2,0,0,10000,6),5,FALSE)</f>
        <v>市辖</v>
      </c>
      <c r="G234">
        <f ca="1">VLOOKUP(OFFSET($E$2,0,0,10000,1),OFFSET(线路!$A$2,0,0,10000,6),6,FALSE)</f>
        <v>0</v>
      </c>
    </row>
    <row r="235" spans="1:7" x14ac:dyDescent="0.15">
      <c r="A235" t="str">
        <f>IF([1]交流线路段!A235="","",[1]交流线路段!A235)</f>
        <v>安柒线路39</v>
      </c>
      <c r="B235" t="str">
        <f>IF([1]交流线路段!B235="","",[1]交流线路段!B235)</f>
        <v>10kV</v>
      </c>
      <c r="C235">
        <f>IF([1]交流线路段!C235="","",[1]交流线路段!C235)</f>
        <v>0</v>
      </c>
      <c r="D235">
        <f>IF([1]交流线路段!D235="","",[1]交流线路段!D235)</f>
        <v>0.18670800000000001</v>
      </c>
      <c r="E235" t="str">
        <f>IF([1]交流线路段!F235="","",[1]交流线路段!F235)</f>
        <v>147安柒线</v>
      </c>
      <c r="F235" t="str">
        <f ca="1">VLOOKUP(OFFSET($E$2,0,0,10000,1),OFFSET(线路!$A$2,0,0,10000,6),5,FALSE)</f>
        <v>市辖</v>
      </c>
      <c r="G235">
        <f ca="1">VLOOKUP(OFFSET($E$2,0,0,10000,1),OFFSET(线路!$A$2,0,0,10000,6),6,FALSE)</f>
        <v>0</v>
      </c>
    </row>
    <row r="236" spans="1:7" x14ac:dyDescent="0.15">
      <c r="A236" t="str">
        <f>IF([1]交流线路段!A236="","",[1]交流线路段!A236)</f>
        <v>安柒线路4</v>
      </c>
      <c r="B236" t="str">
        <f>IF([1]交流线路段!B236="","",[1]交流线路段!B236)</f>
        <v>10kV</v>
      </c>
      <c r="C236">
        <f>IF([1]交流线路段!C236="","",[1]交流线路段!C236)</f>
        <v>0</v>
      </c>
      <c r="D236">
        <f>IF([1]交流线路段!D236="","",[1]交流线路段!D236)</f>
        <v>2.5805000000000002E-2</v>
      </c>
      <c r="E236" t="str">
        <f>IF([1]交流线路段!F236="","",[1]交流线路段!F236)</f>
        <v>147安柒线</v>
      </c>
      <c r="F236" t="str">
        <f ca="1">VLOOKUP(OFFSET($E$2,0,0,10000,1),OFFSET(线路!$A$2,0,0,10000,6),5,FALSE)</f>
        <v>市辖</v>
      </c>
      <c r="G236">
        <f ca="1">VLOOKUP(OFFSET($E$2,0,0,10000,1),OFFSET(线路!$A$2,0,0,10000,6),6,FALSE)</f>
        <v>0</v>
      </c>
    </row>
    <row r="237" spans="1:7" x14ac:dyDescent="0.15">
      <c r="A237" t="str">
        <f>IF([1]交流线路段!A237="","",[1]交流线路段!A237)</f>
        <v>安柒线路40</v>
      </c>
      <c r="B237" t="str">
        <f>IF([1]交流线路段!B237="","",[1]交流线路段!B237)</f>
        <v>10kV</v>
      </c>
      <c r="C237">
        <f>IF([1]交流线路段!C237="","",[1]交流线路段!C237)</f>
        <v>0</v>
      </c>
      <c r="D237">
        <f>IF([1]交流线路段!D237="","",[1]交流线路段!D237)</f>
        <v>2.2987E-2</v>
      </c>
      <c r="E237" t="str">
        <f>IF([1]交流线路段!F237="","",[1]交流线路段!F237)</f>
        <v>147安柒线</v>
      </c>
      <c r="F237" t="str">
        <f ca="1">VLOOKUP(OFFSET($E$2,0,0,10000,1),OFFSET(线路!$A$2,0,0,10000,6),5,FALSE)</f>
        <v>市辖</v>
      </c>
      <c r="G237">
        <f ca="1">VLOOKUP(OFFSET($E$2,0,0,10000,1),OFFSET(线路!$A$2,0,0,10000,6),6,FALSE)</f>
        <v>0</v>
      </c>
    </row>
    <row r="238" spans="1:7" x14ac:dyDescent="0.15">
      <c r="A238" t="str">
        <f>IF([1]交流线路段!A238="","",[1]交流线路段!A238)</f>
        <v>安柒线路41</v>
      </c>
      <c r="B238" t="str">
        <f>IF([1]交流线路段!B238="","",[1]交流线路段!B238)</f>
        <v>10kV</v>
      </c>
      <c r="C238">
        <f>IF([1]交流线路段!C238="","",[1]交流线路段!C238)</f>
        <v>0</v>
      </c>
      <c r="D238">
        <f>IF([1]交流线路段!D238="","",[1]交流线路段!D238)</f>
        <v>5.1700000000000003E-2</v>
      </c>
      <c r="E238" t="str">
        <f>IF([1]交流线路段!F238="","",[1]交流线路段!F238)</f>
        <v>147安柒线</v>
      </c>
      <c r="F238" t="str">
        <f ca="1">VLOOKUP(OFFSET($E$2,0,0,10000,1),OFFSET(线路!$A$2,0,0,10000,6),5,FALSE)</f>
        <v>市辖</v>
      </c>
      <c r="G238">
        <f ca="1">VLOOKUP(OFFSET($E$2,0,0,10000,1),OFFSET(线路!$A$2,0,0,10000,6),6,FALSE)</f>
        <v>0</v>
      </c>
    </row>
    <row r="239" spans="1:7" x14ac:dyDescent="0.15">
      <c r="A239" t="str">
        <f>IF([1]交流线路段!A239="","",[1]交流线路段!A239)</f>
        <v>安柒线路42</v>
      </c>
      <c r="B239" t="str">
        <f>IF([1]交流线路段!B239="","",[1]交流线路段!B239)</f>
        <v>10kV</v>
      </c>
      <c r="C239">
        <f>IF([1]交流线路段!C239="","",[1]交流线路段!C239)</f>
        <v>0</v>
      </c>
      <c r="D239">
        <f>IF([1]交流线路段!D239="","",[1]交流线路段!D239)</f>
        <v>1.4860999999999999E-2</v>
      </c>
      <c r="E239" t="str">
        <f>IF([1]交流线路段!F239="","",[1]交流线路段!F239)</f>
        <v>147安柒线</v>
      </c>
      <c r="F239" t="str">
        <f ca="1">VLOOKUP(OFFSET($E$2,0,0,10000,1),OFFSET(线路!$A$2,0,0,10000,6),5,FALSE)</f>
        <v>市辖</v>
      </c>
      <c r="G239">
        <f ca="1">VLOOKUP(OFFSET($E$2,0,0,10000,1),OFFSET(线路!$A$2,0,0,10000,6),6,FALSE)</f>
        <v>0</v>
      </c>
    </row>
    <row r="240" spans="1:7" x14ac:dyDescent="0.15">
      <c r="A240" t="str">
        <f>IF([1]交流线路段!A240="","",[1]交流线路段!A240)</f>
        <v>安柒线路43</v>
      </c>
      <c r="B240" t="str">
        <f>IF([1]交流线路段!B240="","",[1]交流线路段!B240)</f>
        <v>10kV</v>
      </c>
      <c r="C240">
        <f>IF([1]交流线路段!C240="","",[1]交流线路段!C240)</f>
        <v>1</v>
      </c>
      <c r="D240">
        <f>IF([1]交流线路段!D240="","",[1]交流线路段!D240)</f>
        <v>1.9408999999999999E-2</v>
      </c>
      <c r="E240" t="str">
        <f>IF([1]交流线路段!F240="","",[1]交流线路段!F240)</f>
        <v>147安柒线</v>
      </c>
      <c r="F240" t="str">
        <f ca="1">VLOOKUP(OFFSET($E$2,0,0,10000,1),OFFSET(线路!$A$2,0,0,10000,6),5,FALSE)</f>
        <v>市辖</v>
      </c>
      <c r="G240">
        <f ca="1">VLOOKUP(OFFSET($E$2,0,0,10000,1),OFFSET(线路!$A$2,0,0,10000,6),6,FALSE)</f>
        <v>0</v>
      </c>
    </row>
    <row r="241" spans="1:7" x14ac:dyDescent="0.15">
      <c r="A241" t="str">
        <f>IF([1]交流线路段!A241="","",[1]交流线路段!A241)</f>
        <v>安柒线路44</v>
      </c>
      <c r="B241" t="str">
        <f>IF([1]交流线路段!B241="","",[1]交流线路段!B241)</f>
        <v>10kV</v>
      </c>
      <c r="C241">
        <f>IF([1]交流线路段!C241="","",[1]交流线路段!C241)</f>
        <v>0</v>
      </c>
      <c r="D241">
        <f>IF([1]交流线路段!D241="","",[1]交流线路段!D241)</f>
        <v>3.0839999999999999E-3</v>
      </c>
      <c r="E241" t="str">
        <f>IF([1]交流线路段!F241="","",[1]交流线路段!F241)</f>
        <v>147安柒线</v>
      </c>
      <c r="F241" t="str">
        <f ca="1">VLOOKUP(OFFSET($E$2,0,0,10000,1),OFFSET(线路!$A$2,0,0,10000,6),5,FALSE)</f>
        <v>市辖</v>
      </c>
      <c r="G241">
        <f ca="1">VLOOKUP(OFFSET($E$2,0,0,10000,1),OFFSET(线路!$A$2,0,0,10000,6),6,FALSE)</f>
        <v>0</v>
      </c>
    </row>
    <row r="242" spans="1:7" x14ac:dyDescent="0.15">
      <c r="A242" t="str">
        <f>IF([1]交流线路段!A242="","",[1]交流线路段!A242)</f>
        <v>安柒线路45</v>
      </c>
      <c r="B242" t="str">
        <f>IF([1]交流线路段!B242="","",[1]交流线路段!B242)</f>
        <v>10kV</v>
      </c>
      <c r="C242">
        <f>IF([1]交流线路段!C242="","",[1]交流线路段!C242)</f>
        <v>0</v>
      </c>
      <c r="D242">
        <f>IF([1]交流线路段!D242="","",[1]交流线路段!D242)</f>
        <v>6.0297999999999997E-2</v>
      </c>
      <c r="E242" t="str">
        <f>IF([1]交流线路段!F242="","",[1]交流线路段!F242)</f>
        <v>147安柒线</v>
      </c>
      <c r="F242" t="str">
        <f ca="1">VLOOKUP(OFFSET($E$2,0,0,10000,1),OFFSET(线路!$A$2,0,0,10000,6),5,FALSE)</f>
        <v>市辖</v>
      </c>
      <c r="G242">
        <f ca="1">VLOOKUP(OFFSET($E$2,0,0,10000,1),OFFSET(线路!$A$2,0,0,10000,6),6,FALSE)</f>
        <v>0</v>
      </c>
    </row>
    <row r="243" spans="1:7" x14ac:dyDescent="0.15">
      <c r="A243" t="str">
        <f>IF([1]交流线路段!A243="","",[1]交流线路段!A243)</f>
        <v>安柒线路46</v>
      </c>
      <c r="B243" t="str">
        <f>IF([1]交流线路段!B243="","",[1]交流线路段!B243)</f>
        <v>10kV</v>
      </c>
      <c r="C243">
        <f>IF([1]交流线路段!C243="","",[1]交流线路段!C243)</f>
        <v>0</v>
      </c>
      <c r="D243">
        <f>IF([1]交流线路段!D243="","",[1]交流线路段!D243)</f>
        <v>0.103394</v>
      </c>
      <c r="E243" t="str">
        <f>IF([1]交流线路段!F243="","",[1]交流线路段!F243)</f>
        <v>147安柒线</v>
      </c>
      <c r="F243" t="str">
        <f ca="1">VLOOKUP(OFFSET($E$2,0,0,10000,1),OFFSET(线路!$A$2,0,0,10000,6),5,FALSE)</f>
        <v>市辖</v>
      </c>
      <c r="G243">
        <f ca="1">VLOOKUP(OFFSET($E$2,0,0,10000,1),OFFSET(线路!$A$2,0,0,10000,6),6,FALSE)</f>
        <v>0</v>
      </c>
    </row>
    <row r="244" spans="1:7" x14ac:dyDescent="0.15">
      <c r="A244" t="str">
        <f>IF([1]交流线路段!A244="","",[1]交流线路段!A244)</f>
        <v>安柒线路47</v>
      </c>
      <c r="B244" t="str">
        <f>IF([1]交流线路段!B244="","",[1]交流线路段!B244)</f>
        <v>10kV</v>
      </c>
      <c r="C244">
        <f>IF([1]交流线路段!C244="","",[1]交流线路段!C244)</f>
        <v>0</v>
      </c>
      <c r="D244">
        <f>IF([1]交流线路段!D244="","",[1]交流线路段!D244)</f>
        <v>2.6584E-2</v>
      </c>
      <c r="E244" t="str">
        <f>IF([1]交流线路段!F244="","",[1]交流线路段!F244)</f>
        <v>147安柒线</v>
      </c>
      <c r="F244" t="str">
        <f ca="1">VLOOKUP(OFFSET($E$2,0,0,10000,1),OFFSET(线路!$A$2,0,0,10000,6),5,FALSE)</f>
        <v>市辖</v>
      </c>
      <c r="G244">
        <f ca="1">VLOOKUP(OFFSET($E$2,0,0,10000,1),OFFSET(线路!$A$2,0,0,10000,6),6,FALSE)</f>
        <v>0</v>
      </c>
    </row>
    <row r="245" spans="1:7" x14ac:dyDescent="0.15">
      <c r="A245" t="str">
        <f>IF([1]交流线路段!A245="","",[1]交流线路段!A245)</f>
        <v>安柒线路48</v>
      </c>
      <c r="B245" t="str">
        <f>IF([1]交流线路段!B245="","",[1]交流线路段!B245)</f>
        <v>10kV</v>
      </c>
      <c r="C245">
        <f>IF([1]交流线路段!C245="","",[1]交流线路段!C245)</f>
        <v>0</v>
      </c>
      <c r="D245">
        <f>IF([1]交流线路段!D245="","",[1]交流线路段!D245)</f>
        <v>9.8179000000000002E-2</v>
      </c>
      <c r="E245" t="str">
        <f>IF([1]交流线路段!F245="","",[1]交流线路段!F245)</f>
        <v>147安柒线</v>
      </c>
      <c r="F245" t="str">
        <f ca="1">VLOOKUP(OFFSET($E$2,0,0,10000,1),OFFSET(线路!$A$2,0,0,10000,6),5,FALSE)</f>
        <v>市辖</v>
      </c>
      <c r="G245">
        <f ca="1">VLOOKUP(OFFSET($E$2,0,0,10000,1),OFFSET(线路!$A$2,0,0,10000,6),6,FALSE)</f>
        <v>0</v>
      </c>
    </row>
    <row r="246" spans="1:7" x14ac:dyDescent="0.15">
      <c r="A246" t="str">
        <f>IF([1]交流线路段!A246="","",[1]交流线路段!A246)</f>
        <v>安柒线路49</v>
      </c>
      <c r="B246" t="str">
        <f>IF([1]交流线路段!B246="","",[1]交流线路段!B246)</f>
        <v>10kV</v>
      </c>
      <c r="C246">
        <f>IF([1]交流线路段!C246="","",[1]交流线路段!C246)</f>
        <v>0</v>
      </c>
      <c r="D246">
        <f>IF([1]交流线路段!D246="","",[1]交流线路段!D246)</f>
        <v>6.1262999999999998E-2</v>
      </c>
      <c r="E246" t="str">
        <f>IF([1]交流线路段!F246="","",[1]交流线路段!F246)</f>
        <v>147安柒线</v>
      </c>
      <c r="F246" t="str">
        <f ca="1">VLOOKUP(OFFSET($E$2,0,0,10000,1),OFFSET(线路!$A$2,0,0,10000,6),5,FALSE)</f>
        <v>市辖</v>
      </c>
      <c r="G246">
        <f ca="1">VLOOKUP(OFFSET($E$2,0,0,10000,1),OFFSET(线路!$A$2,0,0,10000,6),6,FALSE)</f>
        <v>0</v>
      </c>
    </row>
    <row r="247" spans="1:7" x14ac:dyDescent="0.15">
      <c r="A247" t="str">
        <f>IF([1]交流线路段!A247="","",[1]交流线路段!A247)</f>
        <v>安柒线路5</v>
      </c>
      <c r="B247" t="str">
        <f>IF([1]交流线路段!B247="","",[1]交流线路段!B247)</f>
        <v>10kV</v>
      </c>
      <c r="C247">
        <f>IF([1]交流线路段!C247="","",[1]交流线路段!C247)</f>
        <v>0</v>
      </c>
      <c r="D247">
        <f>IF([1]交流线路段!D247="","",[1]交流线路段!D247)</f>
        <v>0.101975</v>
      </c>
      <c r="E247" t="str">
        <f>IF([1]交流线路段!F247="","",[1]交流线路段!F247)</f>
        <v>147安柒线</v>
      </c>
      <c r="F247" t="str">
        <f ca="1">VLOOKUP(OFFSET($E$2,0,0,10000,1),OFFSET(线路!$A$2,0,0,10000,6),5,FALSE)</f>
        <v>市辖</v>
      </c>
      <c r="G247">
        <f ca="1">VLOOKUP(OFFSET($E$2,0,0,10000,1),OFFSET(线路!$A$2,0,0,10000,6),6,FALSE)</f>
        <v>0</v>
      </c>
    </row>
    <row r="248" spans="1:7" x14ac:dyDescent="0.15">
      <c r="A248" t="str">
        <f>IF([1]交流线路段!A248="","",[1]交流线路段!A248)</f>
        <v>安柒线路50</v>
      </c>
      <c r="B248" t="str">
        <f>IF([1]交流线路段!B248="","",[1]交流线路段!B248)</f>
        <v>10kV</v>
      </c>
      <c r="C248">
        <f>IF([1]交流线路段!C248="","",[1]交流线路段!C248)</f>
        <v>0</v>
      </c>
      <c r="D248">
        <f>IF([1]交流线路段!D248="","",[1]交流线路段!D248)</f>
        <v>1.915E-3</v>
      </c>
      <c r="E248" t="str">
        <f>IF([1]交流线路段!F248="","",[1]交流线路段!F248)</f>
        <v>147安柒线</v>
      </c>
      <c r="F248" t="str">
        <f ca="1">VLOOKUP(OFFSET($E$2,0,0,10000,1),OFFSET(线路!$A$2,0,0,10000,6),5,FALSE)</f>
        <v>市辖</v>
      </c>
      <c r="G248">
        <f ca="1">VLOOKUP(OFFSET($E$2,0,0,10000,1),OFFSET(线路!$A$2,0,0,10000,6),6,FALSE)</f>
        <v>0</v>
      </c>
    </row>
    <row r="249" spans="1:7" x14ac:dyDescent="0.15">
      <c r="A249" t="str">
        <f>IF([1]交流线路段!A249="","",[1]交流线路段!A249)</f>
        <v>安柒线路51</v>
      </c>
      <c r="B249" t="str">
        <f>IF([1]交流线路段!B249="","",[1]交流线路段!B249)</f>
        <v>10kV</v>
      </c>
      <c r="C249">
        <f>IF([1]交流线路段!C249="","",[1]交流线路段!C249)</f>
        <v>1</v>
      </c>
      <c r="D249">
        <f>IF([1]交流线路段!D249="","",[1]交流线路段!D249)</f>
        <v>2.6117000000000001E-2</v>
      </c>
      <c r="E249" t="str">
        <f>IF([1]交流线路段!F249="","",[1]交流线路段!F249)</f>
        <v>147安柒线</v>
      </c>
      <c r="F249" t="str">
        <f ca="1">VLOOKUP(OFFSET($E$2,0,0,10000,1),OFFSET(线路!$A$2,0,0,10000,6),5,FALSE)</f>
        <v>市辖</v>
      </c>
      <c r="G249">
        <f ca="1">VLOOKUP(OFFSET($E$2,0,0,10000,1),OFFSET(线路!$A$2,0,0,10000,6),6,FALSE)</f>
        <v>0</v>
      </c>
    </row>
    <row r="250" spans="1:7" x14ac:dyDescent="0.15">
      <c r="A250" t="str">
        <f>IF([1]交流线路段!A250="","",[1]交流线路段!A250)</f>
        <v>安柒线路52</v>
      </c>
      <c r="B250" t="str">
        <f>IF([1]交流线路段!B250="","",[1]交流线路段!B250)</f>
        <v>10kV</v>
      </c>
      <c r="C250">
        <f>IF([1]交流线路段!C250="","",[1]交流线路段!C250)</f>
        <v>0</v>
      </c>
      <c r="D250">
        <f>IF([1]交流线路段!D250="","",[1]交流线路段!D250)</f>
        <v>0.109487</v>
      </c>
      <c r="E250" t="str">
        <f>IF([1]交流线路段!F250="","",[1]交流线路段!F250)</f>
        <v>147安柒线</v>
      </c>
      <c r="F250" t="str">
        <f ca="1">VLOOKUP(OFFSET($E$2,0,0,10000,1),OFFSET(线路!$A$2,0,0,10000,6),5,FALSE)</f>
        <v>市辖</v>
      </c>
      <c r="G250">
        <f ca="1">VLOOKUP(OFFSET($E$2,0,0,10000,1),OFFSET(线路!$A$2,0,0,10000,6),6,FALSE)</f>
        <v>0</v>
      </c>
    </row>
    <row r="251" spans="1:7" x14ac:dyDescent="0.15">
      <c r="A251" t="str">
        <f>IF([1]交流线路段!A251="","",[1]交流线路段!A251)</f>
        <v>安柒线路53</v>
      </c>
      <c r="B251" t="str">
        <f>IF([1]交流线路段!B251="","",[1]交流线路段!B251)</f>
        <v>10kV</v>
      </c>
      <c r="C251">
        <f>IF([1]交流线路段!C251="","",[1]交流线路段!C251)</f>
        <v>0</v>
      </c>
      <c r="D251">
        <f>IF([1]交流线路段!D251="","",[1]交流线路段!D251)</f>
        <v>2.1987E-2</v>
      </c>
      <c r="E251" t="str">
        <f>IF([1]交流线路段!F251="","",[1]交流线路段!F251)</f>
        <v>147安柒线</v>
      </c>
      <c r="F251" t="str">
        <f ca="1">VLOOKUP(OFFSET($E$2,0,0,10000,1),OFFSET(线路!$A$2,0,0,10000,6),5,FALSE)</f>
        <v>市辖</v>
      </c>
      <c r="G251">
        <f ca="1">VLOOKUP(OFFSET($E$2,0,0,10000,1),OFFSET(线路!$A$2,0,0,10000,6),6,FALSE)</f>
        <v>0</v>
      </c>
    </row>
    <row r="252" spans="1:7" x14ac:dyDescent="0.15">
      <c r="A252" t="str">
        <f>IF([1]交流线路段!A252="","",[1]交流线路段!A252)</f>
        <v>安柒线路54</v>
      </c>
      <c r="B252" t="str">
        <f>IF([1]交流线路段!B252="","",[1]交流线路段!B252)</f>
        <v>10kV</v>
      </c>
      <c r="C252">
        <f>IF([1]交流线路段!C252="","",[1]交流线路段!C252)</f>
        <v>0</v>
      </c>
      <c r="D252">
        <f>IF([1]交流线路段!D252="","",[1]交流线路段!D252)</f>
        <v>5.4754999999999998E-2</v>
      </c>
      <c r="E252" t="str">
        <f>IF([1]交流线路段!F252="","",[1]交流线路段!F252)</f>
        <v>147安柒线</v>
      </c>
      <c r="F252" t="str">
        <f ca="1">VLOOKUP(OFFSET($E$2,0,0,10000,1),OFFSET(线路!$A$2,0,0,10000,6),5,FALSE)</f>
        <v>市辖</v>
      </c>
      <c r="G252">
        <f ca="1">VLOOKUP(OFFSET($E$2,0,0,10000,1),OFFSET(线路!$A$2,0,0,10000,6),6,FALSE)</f>
        <v>0</v>
      </c>
    </row>
    <row r="253" spans="1:7" x14ac:dyDescent="0.15">
      <c r="A253" t="str">
        <f>IF([1]交流线路段!A253="","",[1]交流线路段!A253)</f>
        <v>安柒线路55</v>
      </c>
      <c r="B253" t="str">
        <f>IF([1]交流线路段!B253="","",[1]交流线路段!B253)</f>
        <v>10kV</v>
      </c>
      <c r="C253">
        <f>IF([1]交流线路段!C253="","",[1]交流线路段!C253)</f>
        <v>0</v>
      </c>
      <c r="D253">
        <f>IF([1]交流线路段!D253="","",[1]交流线路段!D253)</f>
        <v>6.4533999999999994E-2</v>
      </c>
      <c r="E253" t="str">
        <f>IF([1]交流线路段!F253="","",[1]交流线路段!F253)</f>
        <v>147安柒线</v>
      </c>
      <c r="F253" t="str">
        <f ca="1">VLOOKUP(OFFSET($E$2,0,0,10000,1),OFFSET(线路!$A$2,0,0,10000,6),5,FALSE)</f>
        <v>市辖</v>
      </c>
      <c r="G253">
        <f ca="1">VLOOKUP(OFFSET($E$2,0,0,10000,1),OFFSET(线路!$A$2,0,0,10000,6),6,FALSE)</f>
        <v>0</v>
      </c>
    </row>
    <row r="254" spans="1:7" x14ac:dyDescent="0.15">
      <c r="A254" t="str">
        <f>IF([1]交流线路段!A254="","",[1]交流线路段!A254)</f>
        <v>安柒线路56</v>
      </c>
      <c r="B254" t="str">
        <f>IF([1]交流线路段!B254="","",[1]交流线路段!B254)</f>
        <v>10kV</v>
      </c>
      <c r="C254">
        <f>IF([1]交流线路段!C254="","",[1]交流线路段!C254)</f>
        <v>0</v>
      </c>
      <c r="D254">
        <f>IF([1]交流线路段!D254="","",[1]交流线路段!D254)</f>
        <v>2.9060000000000002E-3</v>
      </c>
      <c r="E254" t="str">
        <f>IF([1]交流线路段!F254="","",[1]交流线路段!F254)</f>
        <v>147安柒线</v>
      </c>
      <c r="F254" t="str">
        <f ca="1">VLOOKUP(OFFSET($E$2,0,0,10000,1),OFFSET(线路!$A$2,0,0,10000,6),5,FALSE)</f>
        <v>市辖</v>
      </c>
      <c r="G254">
        <f ca="1">VLOOKUP(OFFSET($E$2,0,0,10000,1),OFFSET(线路!$A$2,0,0,10000,6),6,FALSE)</f>
        <v>0</v>
      </c>
    </row>
    <row r="255" spans="1:7" x14ac:dyDescent="0.15">
      <c r="A255" t="str">
        <f>IF([1]交流线路段!A255="","",[1]交流线路段!A255)</f>
        <v>安柒线路57</v>
      </c>
      <c r="B255" t="str">
        <f>IF([1]交流线路段!B255="","",[1]交流线路段!B255)</f>
        <v>10kV</v>
      </c>
      <c r="C255">
        <f>IF([1]交流线路段!C255="","",[1]交流线路段!C255)</f>
        <v>1</v>
      </c>
      <c r="D255">
        <f>IF([1]交流线路段!D255="","",[1]交流线路段!D255)</f>
        <v>2.5430000000000001E-2</v>
      </c>
      <c r="E255" t="str">
        <f>IF([1]交流线路段!F255="","",[1]交流线路段!F255)</f>
        <v>147安柒线</v>
      </c>
      <c r="F255" t="str">
        <f ca="1">VLOOKUP(OFFSET($E$2,0,0,10000,1),OFFSET(线路!$A$2,0,0,10000,6),5,FALSE)</f>
        <v>市辖</v>
      </c>
      <c r="G255">
        <f ca="1">VLOOKUP(OFFSET($E$2,0,0,10000,1),OFFSET(线路!$A$2,0,0,10000,6),6,FALSE)</f>
        <v>0</v>
      </c>
    </row>
    <row r="256" spans="1:7" x14ac:dyDescent="0.15">
      <c r="A256" t="str">
        <f>IF([1]交流线路段!A256="","",[1]交流线路段!A256)</f>
        <v>安柒线路58</v>
      </c>
      <c r="B256" t="str">
        <f>IF([1]交流线路段!B256="","",[1]交流线路段!B256)</f>
        <v>10kV</v>
      </c>
      <c r="C256">
        <f>IF([1]交流线路段!C256="","",[1]交流线路段!C256)</f>
        <v>0</v>
      </c>
      <c r="D256">
        <f>IF([1]交流线路段!D256="","",[1]交流线路段!D256)</f>
        <v>0.25839299999999998</v>
      </c>
      <c r="E256" t="str">
        <f>IF([1]交流线路段!F256="","",[1]交流线路段!F256)</f>
        <v>147安柒线</v>
      </c>
      <c r="F256" t="str">
        <f ca="1">VLOOKUP(OFFSET($E$2,0,0,10000,1),OFFSET(线路!$A$2,0,0,10000,6),5,FALSE)</f>
        <v>市辖</v>
      </c>
      <c r="G256">
        <f ca="1">VLOOKUP(OFFSET($E$2,0,0,10000,1),OFFSET(线路!$A$2,0,0,10000,6),6,FALSE)</f>
        <v>0</v>
      </c>
    </row>
    <row r="257" spans="1:7" x14ac:dyDescent="0.15">
      <c r="A257" t="str">
        <f>IF([1]交流线路段!A257="","",[1]交流线路段!A257)</f>
        <v>安柒线路59</v>
      </c>
      <c r="B257" t="str">
        <f>IF([1]交流线路段!B257="","",[1]交流线路段!B257)</f>
        <v>10kV</v>
      </c>
      <c r="C257">
        <f>IF([1]交流线路段!C257="","",[1]交流线路段!C257)</f>
        <v>0</v>
      </c>
      <c r="D257">
        <f>IF([1]交流线路段!D257="","",[1]交流线路段!D257)</f>
        <v>7.4984999999999996E-2</v>
      </c>
      <c r="E257" t="str">
        <f>IF([1]交流线路段!F257="","",[1]交流线路段!F257)</f>
        <v>147安柒线</v>
      </c>
      <c r="F257" t="str">
        <f ca="1">VLOOKUP(OFFSET($E$2,0,0,10000,1),OFFSET(线路!$A$2,0,0,10000,6),5,FALSE)</f>
        <v>市辖</v>
      </c>
      <c r="G257">
        <f ca="1">VLOOKUP(OFFSET($E$2,0,0,10000,1),OFFSET(线路!$A$2,0,0,10000,6),6,FALSE)</f>
        <v>0</v>
      </c>
    </row>
    <row r="258" spans="1:7" x14ac:dyDescent="0.15">
      <c r="A258" t="str">
        <f>IF([1]交流线路段!A258="","",[1]交流线路段!A258)</f>
        <v>安柒线路6</v>
      </c>
      <c r="B258" t="str">
        <f>IF([1]交流线路段!B258="","",[1]交流线路段!B258)</f>
        <v>10kV</v>
      </c>
      <c r="C258">
        <f>IF([1]交流线路段!C258="","",[1]交流线路段!C258)</f>
        <v>1</v>
      </c>
      <c r="D258">
        <f>IF([1]交流线路段!D258="","",[1]交流线路段!D258)</f>
        <v>3.8772000000000001E-2</v>
      </c>
      <c r="E258" t="str">
        <f>IF([1]交流线路段!F258="","",[1]交流线路段!F258)</f>
        <v>147安柒线</v>
      </c>
      <c r="F258" t="str">
        <f ca="1">VLOOKUP(OFFSET($E$2,0,0,10000,1),OFFSET(线路!$A$2,0,0,10000,6),5,FALSE)</f>
        <v>市辖</v>
      </c>
      <c r="G258">
        <f ca="1">VLOOKUP(OFFSET($E$2,0,0,10000,1),OFFSET(线路!$A$2,0,0,10000,6),6,FALSE)</f>
        <v>0</v>
      </c>
    </row>
    <row r="259" spans="1:7" x14ac:dyDescent="0.15">
      <c r="A259" t="str">
        <f>IF([1]交流线路段!A259="","",[1]交流线路段!A259)</f>
        <v>安柒线路60</v>
      </c>
      <c r="B259" t="str">
        <f>IF([1]交流线路段!B259="","",[1]交流线路段!B259)</f>
        <v>10kV</v>
      </c>
      <c r="C259">
        <f>IF([1]交流线路段!C259="","",[1]交流线路段!C259)</f>
        <v>1</v>
      </c>
      <c r="D259">
        <f>IF([1]交流线路段!D259="","",[1]交流线路段!D259)</f>
        <v>0.309087</v>
      </c>
      <c r="E259" t="str">
        <f>IF([1]交流线路段!F259="","",[1]交流线路段!F259)</f>
        <v>147安柒线</v>
      </c>
      <c r="F259" t="str">
        <f ca="1">VLOOKUP(OFFSET($E$2,0,0,10000,1),OFFSET(线路!$A$2,0,0,10000,6),5,FALSE)</f>
        <v>市辖</v>
      </c>
      <c r="G259">
        <f ca="1">VLOOKUP(OFFSET($E$2,0,0,10000,1),OFFSET(线路!$A$2,0,0,10000,6),6,FALSE)</f>
        <v>0</v>
      </c>
    </row>
    <row r="260" spans="1:7" x14ac:dyDescent="0.15">
      <c r="A260" t="str">
        <f>IF([1]交流线路段!A260="","",[1]交流线路段!A260)</f>
        <v>安柒线路61</v>
      </c>
      <c r="B260" t="str">
        <f>IF([1]交流线路段!B260="","",[1]交流线路段!B260)</f>
        <v>10kV</v>
      </c>
      <c r="C260">
        <f>IF([1]交流线路段!C260="","",[1]交流线路段!C260)</f>
        <v>1</v>
      </c>
      <c r="D260">
        <f>IF([1]交流线路段!D260="","",[1]交流线路段!D260)</f>
        <v>1.763E-3</v>
      </c>
      <c r="E260" t="str">
        <f>IF([1]交流线路段!F260="","",[1]交流线路段!F260)</f>
        <v>147安柒线</v>
      </c>
      <c r="F260" t="str">
        <f ca="1">VLOOKUP(OFFSET($E$2,0,0,10000,1),OFFSET(线路!$A$2,0,0,10000,6),5,FALSE)</f>
        <v>市辖</v>
      </c>
      <c r="G260">
        <f ca="1">VLOOKUP(OFFSET($E$2,0,0,10000,1),OFFSET(线路!$A$2,0,0,10000,6),6,FALSE)</f>
        <v>0</v>
      </c>
    </row>
    <row r="261" spans="1:7" x14ac:dyDescent="0.15">
      <c r="A261" t="str">
        <f>IF([1]交流线路段!A261="","",[1]交流线路段!A261)</f>
        <v>安柒线路62</v>
      </c>
      <c r="B261" t="str">
        <f>IF([1]交流线路段!B261="","",[1]交流线路段!B261)</f>
        <v>10kV</v>
      </c>
      <c r="C261">
        <f>IF([1]交流线路段!C261="","",[1]交流线路段!C261)</f>
        <v>0</v>
      </c>
      <c r="D261">
        <f>IF([1]交流线路段!D261="","",[1]交流线路段!D261)</f>
        <v>1.1369499999999999</v>
      </c>
      <c r="E261" t="str">
        <f>IF([1]交流线路段!F261="","",[1]交流线路段!F261)</f>
        <v>147安柒线</v>
      </c>
      <c r="F261" t="str">
        <f ca="1">VLOOKUP(OFFSET($E$2,0,0,10000,1),OFFSET(线路!$A$2,0,0,10000,6),5,FALSE)</f>
        <v>市辖</v>
      </c>
      <c r="G261">
        <f ca="1">VLOOKUP(OFFSET($E$2,0,0,10000,1),OFFSET(线路!$A$2,0,0,10000,6),6,FALSE)</f>
        <v>0</v>
      </c>
    </row>
    <row r="262" spans="1:7" x14ac:dyDescent="0.15">
      <c r="A262" t="str">
        <f>IF([1]交流线路段!A262="","",[1]交流线路段!A262)</f>
        <v>安柒线路63</v>
      </c>
      <c r="B262" t="str">
        <f>IF([1]交流线路段!B262="","",[1]交流线路段!B262)</f>
        <v>10kV</v>
      </c>
      <c r="C262">
        <f>IF([1]交流线路段!C262="","",[1]交流线路段!C262)</f>
        <v>1</v>
      </c>
      <c r="D262">
        <f>IF([1]交流线路段!D262="","",[1]交流线路段!D262)</f>
        <v>0.24371200000000001</v>
      </c>
      <c r="E262" t="str">
        <f>IF([1]交流线路段!F262="","",[1]交流线路段!F262)</f>
        <v>147安柒线</v>
      </c>
      <c r="F262" t="str">
        <f ca="1">VLOOKUP(OFFSET($E$2,0,0,10000,1),OFFSET(线路!$A$2,0,0,10000,6),5,FALSE)</f>
        <v>市辖</v>
      </c>
      <c r="G262">
        <f ca="1">VLOOKUP(OFFSET($E$2,0,0,10000,1),OFFSET(线路!$A$2,0,0,10000,6),6,FALSE)</f>
        <v>0</v>
      </c>
    </row>
    <row r="263" spans="1:7" x14ac:dyDescent="0.15">
      <c r="A263" t="str">
        <f>IF([1]交流线路段!A263="","",[1]交流线路段!A263)</f>
        <v>安柒线路64</v>
      </c>
      <c r="B263" t="str">
        <f>IF([1]交流线路段!B263="","",[1]交流线路段!B263)</f>
        <v>10kV</v>
      </c>
      <c r="C263">
        <f>IF([1]交流线路段!C263="","",[1]交流线路段!C263)</f>
        <v>1</v>
      </c>
      <c r="D263">
        <f>IF([1]交流线路段!D263="","",[1]交流线路段!D263)</f>
        <v>1.3481E-2</v>
      </c>
      <c r="E263" t="str">
        <f>IF([1]交流线路段!F263="","",[1]交流线路段!F263)</f>
        <v>147安柒线</v>
      </c>
      <c r="F263" t="str">
        <f ca="1">VLOOKUP(OFFSET($E$2,0,0,10000,1),OFFSET(线路!$A$2,0,0,10000,6),5,FALSE)</f>
        <v>市辖</v>
      </c>
      <c r="G263">
        <f ca="1">VLOOKUP(OFFSET($E$2,0,0,10000,1),OFFSET(线路!$A$2,0,0,10000,6),6,FALSE)</f>
        <v>0</v>
      </c>
    </row>
    <row r="264" spans="1:7" x14ac:dyDescent="0.15">
      <c r="A264" t="str">
        <f>IF([1]交流线路段!A264="","",[1]交流线路段!A264)</f>
        <v>安柒线路65</v>
      </c>
      <c r="B264" t="str">
        <f>IF([1]交流线路段!B264="","",[1]交流线路段!B264)</f>
        <v>10kV</v>
      </c>
      <c r="C264">
        <f>IF([1]交流线路段!C264="","",[1]交流线路段!C264)</f>
        <v>1</v>
      </c>
      <c r="D264">
        <f>IF([1]交流线路段!D264="","",[1]交流线路段!D264)</f>
        <v>1.9139999999999999E-3</v>
      </c>
      <c r="E264" t="str">
        <f>IF([1]交流线路段!F264="","",[1]交流线路段!F264)</f>
        <v>147安柒线</v>
      </c>
      <c r="F264" t="str">
        <f ca="1">VLOOKUP(OFFSET($E$2,0,0,10000,1),OFFSET(线路!$A$2,0,0,10000,6),5,FALSE)</f>
        <v>市辖</v>
      </c>
      <c r="G264">
        <f ca="1">VLOOKUP(OFFSET($E$2,0,0,10000,1),OFFSET(线路!$A$2,0,0,10000,6),6,FALSE)</f>
        <v>0</v>
      </c>
    </row>
    <row r="265" spans="1:7" x14ac:dyDescent="0.15">
      <c r="A265" t="str">
        <f>IF([1]交流线路段!A265="","",[1]交流线路段!A265)</f>
        <v>安柒线路66</v>
      </c>
      <c r="B265" t="str">
        <f>IF([1]交流线路段!B265="","",[1]交流线路段!B265)</f>
        <v>10kV</v>
      </c>
      <c r="C265">
        <f>IF([1]交流线路段!C265="","",[1]交流线路段!C265)</f>
        <v>1</v>
      </c>
      <c r="D265">
        <f>IF([1]交流线路段!D265="","",[1]交流线路段!D265)</f>
        <v>1.9987000000000001E-2</v>
      </c>
      <c r="E265" t="str">
        <f>IF([1]交流线路段!F265="","",[1]交流线路段!F265)</f>
        <v>147安柒线</v>
      </c>
      <c r="F265" t="str">
        <f ca="1">VLOOKUP(OFFSET($E$2,0,0,10000,1),OFFSET(线路!$A$2,0,0,10000,6),5,FALSE)</f>
        <v>市辖</v>
      </c>
      <c r="G265">
        <f ca="1">VLOOKUP(OFFSET($E$2,0,0,10000,1),OFFSET(线路!$A$2,0,0,10000,6),6,FALSE)</f>
        <v>0</v>
      </c>
    </row>
    <row r="266" spans="1:7" x14ac:dyDescent="0.15">
      <c r="A266" t="str">
        <f>IF([1]交流线路段!A266="","",[1]交流线路段!A266)</f>
        <v>安柒线路67</v>
      </c>
      <c r="B266" t="str">
        <f>IF([1]交流线路段!B266="","",[1]交流线路段!B266)</f>
        <v>10kV</v>
      </c>
      <c r="C266">
        <f>IF([1]交流线路段!C266="","",[1]交流线路段!C266)</f>
        <v>0</v>
      </c>
      <c r="D266">
        <f>IF([1]交流线路段!D266="","",[1]交流线路段!D266)</f>
        <v>0.15040899999999999</v>
      </c>
      <c r="E266" t="str">
        <f>IF([1]交流线路段!F266="","",[1]交流线路段!F266)</f>
        <v>147安柒线</v>
      </c>
      <c r="F266" t="str">
        <f ca="1">VLOOKUP(OFFSET($E$2,0,0,10000,1),OFFSET(线路!$A$2,0,0,10000,6),5,FALSE)</f>
        <v>市辖</v>
      </c>
      <c r="G266">
        <f ca="1">VLOOKUP(OFFSET($E$2,0,0,10000,1),OFFSET(线路!$A$2,0,0,10000,6),6,FALSE)</f>
        <v>0</v>
      </c>
    </row>
    <row r="267" spans="1:7" x14ac:dyDescent="0.15">
      <c r="A267" t="str">
        <f>IF([1]交流线路段!A267="","",[1]交流线路段!A267)</f>
        <v>安柒线路68</v>
      </c>
      <c r="B267" t="str">
        <f>IF([1]交流线路段!B267="","",[1]交流线路段!B267)</f>
        <v>10kV</v>
      </c>
      <c r="C267">
        <f>IF([1]交流线路段!C267="","",[1]交流线路段!C267)</f>
        <v>1</v>
      </c>
      <c r="D267">
        <f>IF([1]交流线路段!D267="","",[1]交流线路段!D267)</f>
        <v>9.9100000000000004E-3</v>
      </c>
      <c r="E267" t="str">
        <f>IF([1]交流线路段!F267="","",[1]交流线路段!F267)</f>
        <v>147安柒线</v>
      </c>
      <c r="F267" t="str">
        <f ca="1">VLOOKUP(OFFSET($E$2,0,0,10000,1),OFFSET(线路!$A$2,0,0,10000,6),5,FALSE)</f>
        <v>市辖</v>
      </c>
      <c r="G267">
        <f ca="1">VLOOKUP(OFFSET($E$2,0,0,10000,1),OFFSET(线路!$A$2,0,0,10000,6),6,FALSE)</f>
        <v>0</v>
      </c>
    </row>
    <row r="268" spans="1:7" x14ac:dyDescent="0.15">
      <c r="A268" t="str">
        <f>IF([1]交流线路段!A268="","",[1]交流线路段!A268)</f>
        <v>安柒线路7</v>
      </c>
      <c r="B268" t="str">
        <f>IF([1]交流线路段!B268="","",[1]交流线路段!B268)</f>
        <v>10kV</v>
      </c>
      <c r="C268">
        <f>IF([1]交流线路段!C268="","",[1]交流线路段!C268)</f>
        <v>0</v>
      </c>
      <c r="D268">
        <f>IF([1]交流线路段!D268="","",[1]交流线路段!D268)</f>
        <v>0.113722</v>
      </c>
      <c r="E268" t="str">
        <f>IF([1]交流线路段!F268="","",[1]交流线路段!F268)</f>
        <v>147安柒线</v>
      </c>
      <c r="F268" t="str">
        <f ca="1">VLOOKUP(OFFSET($E$2,0,0,10000,1),OFFSET(线路!$A$2,0,0,10000,6),5,FALSE)</f>
        <v>市辖</v>
      </c>
      <c r="G268">
        <f ca="1">VLOOKUP(OFFSET($E$2,0,0,10000,1),OFFSET(线路!$A$2,0,0,10000,6),6,FALSE)</f>
        <v>0</v>
      </c>
    </row>
    <row r="269" spans="1:7" x14ac:dyDescent="0.15">
      <c r="A269" t="str">
        <f>IF([1]交流线路段!A269="","",[1]交流线路段!A269)</f>
        <v>安柒线路8</v>
      </c>
      <c r="B269" t="str">
        <f>IF([1]交流线路段!B269="","",[1]交流线路段!B269)</f>
        <v>10kV</v>
      </c>
      <c r="C269">
        <f>IF([1]交流线路段!C269="","",[1]交流线路段!C269)</f>
        <v>1</v>
      </c>
      <c r="D269">
        <f>IF([1]交流线路段!D269="","",[1]交流线路段!D269)</f>
        <v>1.5675000000000001E-2</v>
      </c>
      <c r="E269" t="str">
        <f>IF([1]交流线路段!F269="","",[1]交流线路段!F269)</f>
        <v>147安柒线</v>
      </c>
      <c r="F269" t="str">
        <f ca="1">VLOOKUP(OFFSET($E$2,0,0,10000,1),OFFSET(线路!$A$2,0,0,10000,6),5,FALSE)</f>
        <v>市辖</v>
      </c>
      <c r="G269">
        <f ca="1">VLOOKUP(OFFSET($E$2,0,0,10000,1),OFFSET(线路!$A$2,0,0,10000,6),6,FALSE)</f>
        <v>0</v>
      </c>
    </row>
    <row r="270" spans="1:7" x14ac:dyDescent="0.15">
      <c r="A270" t="str">
        <f>IF([1]交流线路段!A270="","",[1]交流线路段!A270)</f>
        <v>安柒线路9</v>
      </c>
      <c r="B270" t="str">
        <f>IF([1]交流线路段!B270="","",[1]交流线路段!B270)</f>
        <v>10kV</v>
      </c>
      <c r="C270">
        <f>IF([1]交流线路段!C270="","",[1]交流线路段!C270)</f>
        <v>0</v>
      </c>
      <c r="D270">
        <f>IF([1]交流线路段!D270="","",[1]交流线路段!D270)</f>
        <v>9.3339000000000005E-2</v>
      </c>
      <c r="E270" t="str">
        <f>IF([1]交流线路段!F270="","",[1]交流线路段!F270)</f>
        <v>147安柒线</v>
      </c>
      <c r="F270" t="str">
        <f ca="1">VLOOKUP(OFFSET($E$2,0,0,10000,1),OFFSET(线路!$A$2,0,0,10000,6),5,FALSE)</f>
        <v>市辖</v>
      </c>
      <c r="G270">
        <f ca="1">VLOOKUP(OFFSET($E$2,0,0,10000,1),OFFSET(线路!$A$2,0,0,10000,6),6,FALSE)</f>
        <v>0</v>
      </c>
    </row>
    <row r="271" spans="1:7" x14ac:dyDescent="0.15">
      <c r="A271" t="str">
        <f>IF([1]交流线路段!A271="","",[1]交流线路段!A271)</f>
        <v>安叁线路1</v>
      </c>
      <c r="B271" t="str">
        <f>IF([1]交流线路段!B271="","",[1]交流线路段!B271)</f>
        <v>10kV</v>
      </c>
      <c r="C271">
        <f>IF([1]交流线路段!C271="","",[1]交流线路段!C271)</f>
        <v>0</v>
      </c>
      <c r="D271">
        <f>IF([1]交流线路段!D271="","",[1]交流线路段!D271)</f>
        <v>9.698E-3</v>
      </c>
      <c r="E271" t="str">
        <f>IF([1]交流线路段!F271="","",[1]交流线路段!F271)</f>
        <v>143安叁线</v>
      </c>
      <c r="F271" t="str">
        <f ca="1">VLOOKUP(OFFSET($E$2,0,0,10000,1),OFFSET(线路!$A$2,0,0,10000,6),5,FALSE)</f>
        <v>市辖</v>
      </c>
      <c r="G271">
        <f ca="1">VLOOKUP(OFFSET($E$2,0,0,10000,1),OFFSET(线路!$A$2,0,0,10000,6),6,FALSE)</f>
        <v>0</v>
      </c>
    </row>
    <row r="272" spans="1:7" x14ac:dyDescent="0.15">
      <c r="A272" t="str">
        <f>IF([1]交流线路段!A272="","",[1]交流线路段!A272)</f>
        <v>安叁线路2</v>
      </c>
      <c r="B272" t="str">
        <f>IF([1]交流线路段!B272="","",[1]交流线路段!B272)</f>
        <v>10kV</v>
      </c>
      <c r="C272">
        <f>IF([1]交流线路段!C272="","",[1]交流线路段!C272)</f>
        <v>0</v>
      </c>
      <c r="D272">
        <f>IF([1]交流线路段!D272="","",[1]交流线路段!D272)</f>
        <v>0.28940199999999999</v>
      </c>
      <c r="E272" t="str">
        <f>IF([1]交流线路段!F272="","",[1]交流线路段!F272)</f>
        <v>143安叁线</v>
      </c>
      <c r="F272" t="str">
        <f ca="1">VLOOKUP(OFFSET($E$2,0,0,10000,1),OFFSET(线路!$A$2,0,0,10000,6),5,FALSE)</f>
        <v>市辖</v>
      </c>
      <c r="G272">
        <f ca="1">VLOOKUP(OFFSET($E$2,0,0,10000,1),OFFSET(线路!$A$2,0,0,10000,6),6,FALSE)</f>
        <v>0</v>
      </c>
    </row>
    <row r="273" spans="1:7" x14ac:dyDescent="0.15">
      <c r="A273" t="str">
        <f>IF([1]交流线路段!A273="","",[1]交流线路段!A273)</f>
        <v>安叁线路3</v>
      </c>
      <c r="B273" t="str">
        <f>IF([1]交流线路段!B273="","",[1]交流线路段!B273)</f>
        <v>10kV</v>
      </c>
      <c r="C273">
        <f>IF([1]交流线路段!C273="","",[1]交流线路段!C273)</f>
        <v>0</v>
      </c>
      <c r="D273">
        <f>IF([1]交流线路段!D273="","",[1]交流线路段!D273)</f>
        <v>3.3980999999999997E-2</v>
      </c>
      <c r="E273" t="str">
        <f>IF([1]交流线路段!F273="","",[1]交流线路段!F273)</f>
        <v>143安叁线</v>
      </c>
      <c r="F273" t="str">
        <f ca="1">VLOOKUP(OFFSET($E$2,0,0,10000,1),OFFSET(线路!$A$2,0,0,10000,6),5,FALSE)</f>
        <v>市辖</v>
      </c>
      <c r="G273">
        <f ca="1">VLOOKUP(OFFSET($E$2,0,0,10000,1),OFFSET(线路!$A$2,0,0,10000,6),6,FALSE)</f>
        <v>0</v>
      </c>
    </row>
    <row r="274" spans="1:7" x14ac:dyDescent="0.15">
      <c r="A274" t="str">
        <f>IF([1]交流线路段!A274="","",[1]交流线路段!A274)</f>
        <v>安叁线路4</v>
      </c>
      <c r="B274" t="str">
        <f>IF([1]交流线路段!B274="","",[1]交流线路段!B274)</f>
        <v>10kV</v>
      </c>
      <c r="C274">
        <f>IF([1]交流线路段!C274="","",[1]交流线路段!C274)</f>
        <v>0</v>
      </c>
      <c r="D274">
        <f>IF([1]交流线路段!D274="","",[1]交流线路段!D274)</f>
        <v>1.856331</v>
      </c>
      <c r="E274" t="str">
        <f>IF([1]交流线路段!F274="","",[1]交流线路段!F274)</f>
        <v>143安叁线</v>
      </c>
      <c r="F274" t="str">
        <f ca="1">VLOOKUP(OFFSET($E$2,0,0,10000,1),OFFSET(线路!$A$2,0,0,10000,6),5,FALSE)</f>
        <v>市辖</v>
      </c>
      <c r="G274">
        <f ca="1">VLOOKUP(OFFSET($E$2,0,0,10000,1),OFFSET(线路!$A$2,0,0,10000,6),6,FALSE)</f>
        <v>0</v>
      </c>
    </row>
    <row r="275" spans="1:7" x14ac:dyDescent="0.15">
      <c r="A275" t="str">
        <f>IF([1]交流线路段!A275="","",[1]交流线路段!A275)</f>
        <v>安叁线路5</v>
      </c>
      <c r="B275" t="str">
        <f>IF([1]交流线路段!B275="","",[1]交流线路段!B275)</f>
        <v>10kV</v>
      </c>
      <c r="C275">
        <f>IF([1]交流线路段!C275="","",[1]交流线路段!C275)</f>
        <v>0</v>
      </c>
      <c r="D275">
        <f>IF([1]交流线路段!D275="","",[1]交流线路段!D275)</f>
        <v>6.4585000000000004E-2</v>
      </c>
      <c r="E275" t="str">
        <f>IF([1]交流线路段!F275="","",[1]交流线路段!F275)</f>
        <v>143安叁线</v>
      </c>
      <c r="F275" t="str">
        <f ca="1">VLOOKUP(OFFSET($E$2,0,0,10000,1),OFFSET(线路!$A$2,0,0,10000,6),5,FALSE)</f>
        <v>市辖</v>
      </c>
      <c r="G275">
        <f ca="1">VLOOKUP(OFFSET($E$2,0,0,10000,1),OFFSET(线路!$A$2,0,0,10000,6),6,FALSE)</f>
        <v>0</v>
      </c>
    </row>
    <row r="276" spans="1:7" x14ac:dyDescent="0.15">
      <c r="A276" t="str">
        <f>IF([1]交流线路段!A276="","",[1]交流线路段!A276)</f>
        <v>安肆线路1</v>
      </c>
      <c r="B276" t="str">
        <f>IF([1]交流线路段!B276="","",[1]交流线路段!B276)</f>
        <v>10kV</v>
      </c>
      <c r="C276">
        <f>IF([1]交流线路段!C276="","",[1]交流线路段!C276)</f>
        <v>0</v>
      </c>
      <c r="D276">
        <f>IF([1]交流线路段!D276="","",[1]交流线路段!D276)</f>
        <v>1.2285000000000001E-2</v>
      </c>
      <c r="E276" t="str">
        <f>IF([1]交流线路段!F276="","",[1]交流线路段!F276)</f>
        <v>144安肆线</v>
      </c>
      <c r="F276" t="str">
        <f ca="1">VLOOKUP(OFFSET($E$2,0,0,10000,1),OFFSET(线路!$A$2,0,0,10000,6),5,FALSE)</f>
        <v>市辖</v>
      </c>
      <c r="G276">
        <f ca="1">VLOOKUP(OFFSET($E$2,0,0,10000,1),OFFSET(线路!$A$2,0,0,10000,6),6,FALSE)</f>
        <v>0</v>
      </c>
    </row>
    <row r="277" spans="1:7" x14ac:dyDescent="0.15">
      <c r="A277" t="str">
        <f>IF([1]交流线路段!A277="","",[1]交流线路段!A277)</f>
        <v>安肆线路10</v>
      </c>
      <c r="B277" t="str">
        <f>IF([1]交流线路段!B277="","",[1]交流线路段!B277)</f>
        <v>10kV</v>
      </c>
      <c r="C277">
        <f>IF([1]交流线路段!C277="","",[1]交流线路段!C277)</f>
        <v>0</v>
      </c>
      <c r="D277">
        <f>IF([1]交流线路段!D277="","",[1]交流线路段!D277)</f>
        <v>8.6891999999999997E-2</v>
      </c>
      <c r="E277" t="str">
        <f>IF([1]交流线路段!F277="","",[1]交流线路段!F277)</f>
        <v>144安肆线</v>
      </c>
      <c r="F277" t="str">
        <f ca="1">VLOOKUP(OFFSET($E$2,0,0,10000,1),OFFSET(线路!$A$2,0,0,10000,6),5,FALSE)</f>
        <v>市辖</v>
      </c>
      <c r="G277">
        <f ca="1">VLOOKUP(OFFSET($E$2,0,0,10000,1),OFFSET(线路!$A$2,0,0,10000,6),6,FALSE)</f>
        <v>0</v>
      </c>
    </row>
    <row r="278" spans="1:7" x14ac:dyDescent="0.15">
      <c r="A278" t="str">
        <f>IF([1]交流线路段!A278="","",[1]交流线路段!A278)</f>
        <v>安肆线路11</v>
      </c>
      <c r="B278" t="str">
        <f>IF([1]交流线路段!B278="","",[1]交流线路段!B278)</f>
        <v>10kV</v>
      </c>
      <c r="C278">
        <f>IF([1]交流线路段!C278="","",[1]交流线路段!C278)</f>
        <v>0</v>
      </c>
      <c r="D278">
        <f>IF([1]交流线路段!D278="","",[1]交流线路段!D278)</f>
        <v>4.9747E-2</v>
      </c>
      <c r="E278" t="str">
        <f>IF([1]交流线路段!F278="","",[1]交流线路段!F278)</f>
        <v>144安肆线</v>
      </c>
      <c r="F278" t="str">
        <f ca="1">VLOOKUP(OFFSET($E$2,0,0,10000,1),OFFSET(线路!$A$2,0,0,10000,6),5,FALSE)</f>
        <v>市辖</v>
      </c>
      <c r="G278">
        <f ca="1">VLOOKUP(OFFSET($E$2,0,0,10000,1),OFFSET(线路!$A$2,0,0,10000,6),6,FALSE)</f>
        <v>0</v>
      </c>
    </row>
    <row r="279" spans="1:7" x14ac:dyDescent="0.15">
      <c r="A279" t="str">
        <f>IF([1]交流线路段!A279="","",[1]交流线路段!A279)</f>
        <v>安肆线路12</v>
      </c>
      <c r="B279" t="str">
        <f>IF([1]交流线路段!B279="","",[1]交流线路段!B279)</f>
        <v>10kV</v>
      </c>
      <c r="C279">
        <f>IF([1]交流线路段!C279="","",[1]交流线路段!C279)</f>
        <v>0</v>
      </c>
      <c r="D279">
        <f>IF([1]交流线路段!D279="","",[1]交流线路段!D279)</f>
        <v>0.31779400000000002</v>
      </c>
      <c r="E279" t="str">
        <f>IF([1]交流线路段!F279="","",[1]交流线路段!F279)</f>
        <v>144安肆线</v>
      </c>
      <c r="F279" t="str">
        <f ca="1">VLOOKUP(OFFSET($E$2,0,0,10000,1),OFFSET(线路!$A$2,0,0,10000,6),5,FALSE)</f>
        <v>市辖</v>
      </c>
      <c r="G279">
        <f ca="1">VLOOKUP(OFFSET($E$2,0,0,10000,1),OFFSET(线路!$A$2,0,0,10000,6),6,FALSE)</f>
        <v>0</v>
      </c>
    </row>
    <row r="280" spans="1:7" x14ac:dyDescent="0.15">
      <c r="A280" t="str">
        <f>IF([1]交流线路段!A280="","",[1]交流线路段!A280)</f>
        <v>安肆线路13</v>
      </c>
      <c r="B280" t="str">
        <f>IF([1]交流线路段!B280="","",[1]交流线路段!B280)</f>
        <v>10kV</v>
      </c>
      <c r="C280">
        <f>IF([1]交流线路段!C280="","",[1]交流线路段!C280)</f>
        <v>0</v>
      </c>
      <c r="D280">
        <f>IF([1]交流线路段!D280="","",[1]交流线路段!D280)</f>
        <v>5.2077999999999999E-2</v>
      </c>
      <c r="E280" t="str">
        <f>IF([1]交流线路段!F280="","",[1]交流线路段!F280)</f>
        <v>144安肆线</v>
      </c>
      <c r="F280" t="str">
        <f ca="1">VLOOKUP(OFFSET($E$2,0,0,10000,1),OFFSET(线路!$A$2,0,0,10000,6),5,FALSE)</f>
        <v>市辖</v>
      </c>
      <c r="G280">
        <f ca="1">VLOOKUP(OFFSET($E$2,0,0,10000,1),OFFSET(线路!$A$2,0,0,10000,6),6,FALSE)</f>
        <v>0</v>
      </c>
    </row>
    <row r="281" spans="1:7" x14ac:dyDescent="0.15">
      <c r="A281" t="str">
        <f>IF([1]交流线路段!A281="","",[1]交流线路段!A281)</f>
        <v>安肆线路14</v>
      </c>
      <c r="B281" t="str">
        <f>IF([1]交流线路段!B281="","",[1]交流线路段!B281)</f>
        <v>10kV</v>
      </c>
      <c r="C281">
        <f>IF([1]交流线路段!C281="","",[1]交流线路段!C281)</f>
        <v>0</v>
      </c>
      <c r="D281">
        <f>IF([1]交流线路段!D281="","",[1]交流线路段!D281)</f>
        <v>0.16061400000000001</v>
      </c>
      <c r="E281" t="str">
        <f>IF([1]交流线路段!F281="","",[1]交流线路段!F281)</f>
        <v>144安肆线</v>
      </c>
      <c r="F281" t="str">
        <f ca="1">VLOOKUP(OFFSET($E$2,0,0,10000,1),OFFSET(线路!$A$2,0,0,10000,6),5,FALSE)</f>
        <v>市辖</v>
      </c>
      <c r="G281">
        <f ca="1">VLOOKUP(OFFSET($E$2,0,0,10000,1),OFFSET(线路!$A$2,0,0,10000,6),6,FALSE)</f>
        <v>0</v>
      </c>
    </row>
    <row r="282" spans="1:7" x14ac:dyDescent="0.15">
      <c r="A282" t="str">
        <f>IF([1]交流线路段!A282="","",[1]交流线路段!A282)</f>
        <v>安肆线路14-1</v>
      </c>
      <c r="B282" t="str">
        <f>IF([1]交流线路段!B282="","",[1]交流线路段!B282)</f>
        <v>10kV</v>
      </c>
      <c r="C282">
        <f>IF([1]交流线路段!C282="","",[1]交流线路段!C282)</f>
        <v>0</v>
      </c>
      <c r="D282">
        <f>IF([1]交流线路段!D282="","",[1]交流线路段!D282)</f>
        <v>1.7700000000000001E-3</v>
      </c>
      <c r="E282" t="str">
        <f>IF([1]交流线路段!F282="","",[1]交流线路段!F282)</f>
        <v>144安肆线</v>
      </c>
      <c r="F282" t="str">
        <f ca="1">VLOOKUP(OFFSET($E$2,0,0,10000,1),OFFSET(线路!$A$2,0,0,10000,6),5,FALSE)</f>
        <v>市辖</v>
      </c>
      <c r="G282">
        <f ca="1">VLOOKUP(OFFSET($E$2,0,0,10000,1),OFFSET(线路!$A$2,0,0,10000,6),6,FALSE)</f>
        <v>0</v>
      </c>
    </row>
    <row r="283" spans="1:7" x14ac:dyDescent="0.15">
      <c r="A283" t="str">
        <f>IF([1]交流线路段!A283="","",[1]交流线路段!A283)</f>
        <v>安肆线路15</v>
      </c>
      <c r="B283" t="str">
        <f>IF([1]交流线路段!B283="","",[1]交流线路段!B283)</f>
        <v>10kV</v>
      </c>
      <c r="C283">
        <f>IF([1]交流线路段!C283="","",[1]交流线路段!C283)</f>
        <v>0</v>
      </c>
      <c r="D283">
        <f>IF([1]交流线路段!D283="","",[1]交流线路段!D283)</f>
        <v>0.10256700000000001</v>
      </c>
      <c r="E283" t="str">
        <f>IF([1]交流线路段!F283="","",[1]交流线路段!F283)</f>
        <v>144安肆线</v>
      </c>
      <c r="F283" t="str">
        <f ca="1">VLOOKUP(OFFSET($E$2,0,0,10000,1),OFFSET(线路!$A$2,0,0,10000,6),5,FALSE)</f>
        <v>市辖</v>
      </c>
      <c r="G283">
        <f ca="1">VLOOKUP(OFFSET($E$2,0,0,10000,1),OFFSET(线路!$A$2,0,0,10000,6),6,FALSE)</f>
        <v>0</v>
      </c>
    </row>
    <row r="284" spans="1:7" x14ac:dyDescent="0.15">
      <c r="A284" t="str">
        <f>IF([1]交流线路段!A284="","",[1]交流线路段!A284)</f>
        <v>安肆线路16</v>
      </c>
      <c r="B284" t="str">
        <f>IF([1]交流线路段!B284="","",[1]交流线路段!B284)</f>
        <v>10kV</v>
      </c>
      <c r="C284">
        <f>IF([1]交流线路段!C284="","",[1]交流线路段!C284)</f>
        <v>0</v>
      </c>
      <c r="D284">
        <f>IF([1]交流线路段!D284="","",[1]交流线路段!D284)</f>
        <v>8.3432999999999993E-2</v>
      </c>
      <c r="E284" t="str">
        <f>IF([1]交流线路段!F284="","",[1]交流线路段!F284)</f>
        <v>144安肆线</v>
      </c>
      <c r="F284" t="str">
        <f ca="1">VLOOKUP(OFFSET($E$2,0,0,10000,1),OFFSET(线路!$A$2,0,0,10000,6),5,FALSE)</f>
        <v>市辖</v>
      </c>
      <c r="G284">
        <f ca="1">VLOOKUP(OFFSET($E$2,0,0,10000,1),OFFSET(线路!$A$2,0,0,10000,6),6,FALSE)</f>
        <v>0</v>
      </c>
    </row>
    <row r="285" spans="1:7" x14ac:dyDescent="0.15">
      <c r="A285" t="str">
        <f>IF([1]交流线路段!A285="","",[1]交流线路段!A285)</f>
        <v>安肆线路16-1</v>
      </c>
      <c r="B285" t="str">
        <f>IF([1]交流线路段!B285="","",[1]交流线路段!B285)</f>
        <v>10kV</v>
      </c>
      <c r="C285">
        <f>IF([1]交流线路段!C285="","",[1]交流线路段!C285)</f>
        <v>0</v>
      </c>
      <c r="D285">
        <f>IF([1]交流线路段!D285="","",[1]交流线路段!D285)</f>
        <v>1.1100000000000001E-3</v>
      </c>
      <c r="E285" t="str">
        <f>IF([1]交流线路段!F285="","",[1]交流线路段!F285)</f>
        <v>144安肆线</v>
      </c>
      <c r="F285" t="str">
        <f ca="1">VLOOKUP(OFFSET($E$2,0,0,10000,1),OFFSET(线路!$A$2,0,0,10000,6),5,FALSE)</f>
        <v>市辖</v>
      </c>
      <c r="G285">
        <f ca="1">VLOOKUP(OFFSET($E$2,0,0,10000,1),OFFSET(线路!$A$2,0,0,10000,6),6,FALSE)</f>
        <v>0</v>
      </c>
    </row>
    <row r="286" spans="1:7" x14ac:dyDescent="0.15">
      <c r="A286" t="str">
        <f>IF([1]交流线路段!A286="","",[1]交流线路段!A286)</f>
        <v>安肆线路17</v>
      </c>
      <c r="B286" t="str">
        <f>IF([1]交流线路段!B286="","",[1]交流线路段!B286)</f>
        <v>10kV</v>
      </c>
      <c r="C286">
        <f>IF([1]交流线路段!C286="","",[1]交流线路段!C286)</f>
        <v>0</v>
      </c>
      <c r="D286">
        <f>IF([1]交流线路段!D286="","",[1]交流线路段!D286)</f>
        <v>5.5211000000000003E-2</v>
      </c>
      <c r="E286" t="str">
        <f>IF([1]交流线路段!F286="","",[1]交流线路段!F286)</f>
        <v>144安肆线</v>
      </c>
      <c r="F286" t="str">
        <f ca="1">VLOOKUP(OFFSET($E$2,0,0,10000,1),OFFSET(线路!$A$2,0,0,10000,6),5,FALSE)</f>
        <v>市辖</v>
      </c>
      <c r="G286">
        <f ca="1">VLOOKUP(OFFSET($E$2,0,0,10000,1),OFFSET(线路!$A$2,0,0,10000,6),6,FALSE)</f>
        <v>0</v>
      </c>
    </row>
    <row r="287" spans="1:7" x14ac:dyDescent="0.15">
      <c r="A287" t="str">
        <f>IF([1]交流线路段!A287="","",[1]交流线路段!A287)</f>
        <v>安肆线路2</v>
      </c>
      <c r="B287" t="str">
        <f>IF([1]交流线路段!B287="","",[1]交流线路段!B287)</f>
        <v>10kV</v>
      </c>
      <c r="C287">
        <f>IF([1]交流线路段!C287="","",[1]交流线路段!C287)</f>
        <v>0</v>
      </c>
      <c r="D287">
        <f>IF([1]交流线路段!D287="","",[1]交流线路段!D287)</f>
        <v>1.246014</v>
      </c>
      <c r="E287" t="str">
        <f>IF([1]交流线路段!F287="","",[1]交流线路段!F287)</f>
        <v>144安肆线</v>
      </c>
      <c r="F287" t="str">
        <f ca="1">VLOOKUP(OFFSET($E$2,0,0,10000,1),OFFSET(线路!$A$2,0,0,10000,6),5,FALSE)</f>
        <v>市辖</v>
      </c>
      <c r="G287">
        <f ca="1">VLOOKUP(OFFSET($E$2,0,0,10000,1),OFFSET(线路!$A$2,0,0,10000,6),6,FALSE)</f>
        <v>0</v>
      </c>
    </row>
    <row r="288" spans="1:7" x14ac:dyDescent="0.15">
      <c r="A288" t="str">
        <f>IF([1]交流线路段!A288="","",[1]交流线路段!A288)</f>
        <v>安肆线路23</v>
      </c>
      <c r="B288" t="str">
        <f>IF([1]交流线路段!B288="","",[1]交流线路段!B288)</f>
        <v>10kV</v>
      </c>
      <c r="C288">
        <f>IF([1]交流线路段!C288="","",[1]交流线路段!C288)</f>
        <v>1</v>
      </c>
      <c r="D288">
        <f>IF([1]交流线路段!D288="","",[1]交流线路段!D288)</f>
        <v>0.33917399999999998</v>
      </c>
      <c r="E288" t="str">
        <f>IF([1]交流线路段!F288="","",[1]交流线路段!F288)</f>
        <v>144安肆线</v>
      </c>
      <c r="F288" t="str">
        <f ca="1">VLOOKUP(OFFSET($E$2,0,0,10000,1),OFFSET(线路!$A$2,0,0,10000,6),5,FALSE)</f>
        <v>市辖</v>
      </c>
      <c r="G288">
        <f ca="1">VLOOKUP(OFFSET($E$2,0,0,10000,1),OFFSET(线路!$A$2,0,0,10000,6),6,FALSE)</f>
        <v>0</v>
      </c>
    </row>
    <row r="289" spans="1:7" x14ac:dyDescent="0.15">
      <c r="A289" t="str">
        <f>IF([1]交流线路段!A289="","",[1]交流线路段!A289)</f>
        <v>安肆线路24</v>
      </c>
      <c r="B289" t="str">
        <f>IF([1]交流线路段!B289="","",[1]交流线路段!B289)</f>
        <v>10kV</v>
      </c>
      <c r="C289">
        <f>IF([1]交流线路段!C289="","",[1]交流线路段!C289)</f>
        <v>1</v>
      </c>
      <c r="D289">
        <f>IF([1]交流线路段!D289="","",[1]交流线路段!D289)</f>
        <v>0.107573</v>
      </c>
      <c r="E289" t="str">
        <f>IF([1]交流线路段!F289="","",[1]交流线路段!F289)</f>
        <v>144安肆线</v>
      </c>
      <c r="F289" t="str">
        <f ca="1">VLOOKUP(OFFSET($E$2,0,0,10000,1),OFFSET(线路!$A$2,0,0,10000,6),5,FALSE)</f>
        <v>市辖</v>
      </c>
      <c r="G289">
        <f ca="1">VLOOKUP(OFFSET($E$2,0,0,10000,1),OFFSET(线路!$A$2,0,0,10000,6),6,FALSE)</f>
        <v>0</v>
      </c>
    </row>
    <row r="290" spans="1:7" x14ac:dyDescent="0.15">
      <c r="A290" t="str">
        <f>IF([1]交流线路段!A290="","",[1]交流线路段!A290)</f>
        <v>安肆线路25</v>
      </c>
      <c r="B290" t="str">
        <f>IF([1]交流线路段!B290="","",[1]交流线路段!B290)</f>
        <v>10kV</v>
      </c>
      <c r="C290">
        <f>IF([1]交流线路段!C290="","",[1]交流线路段!C290)</f>
        <v>0</v>
      </c>
      <c r="D290">
        <f>IF([1]交流线路段!D290="","",[1]交流线路段!D290)</f>
        <v>0.57669800000000004</v>
      </c>
      <c r="E290" t="str">
        <f>IF([1]交流线路段!F290="","",[1]交流线路段!F290)</f>
        <v>144安肆线</v>
      </c>
      <c r="F290" t="str">
        <f ca="1">VLOOKUP(OFFSET($E$2,0,0,10000,1),OFFSET(线路!$A$2,0,0,10000,6),5,FALSE)</f>
        <v>市辖</v>
      </c>
      <c r="G290">
        <f ca="1">VLOOKUP(OFFSET($E$2,0,0,10000,1),OFFSET(线路!$A$2,0,0,10000,6),6,FALSE)</f>
        <v>0</v>
      </c>
    </row>
    <row r="291" spans="1:7" x14ac:dyDescent="0.15">
      <c r="A291" t="str">
        <f>IF([1]交流线路段!A291="","",[1]交流线路段!A291)</f>
        <v>安肆线路26</v>
      </c>
      <c r="B291" t="str">
        <f>IF([1]交流线路段!B291="","",[1]交流线路段!B291)</f>
        <v>10kV</v>
      </c>
      <c r="C291">
        <f>IF([1]交流线路段!C291="","",[1]交流线路段!C291)</f>
        <v>1</v>
      </c>
      <c r="D291">
        <f>IF([1]交流线路段!D291="","",[1]交流线路段!D291)</f>
        <v>0.45805600000000002</v>
      </c>
      <c r="E291" t="str">
        <f>IF([1]交流线路段!F291="","",[1]交流线路段!F291)</f>
        <v>144安肆线</v>
      </c>
      <c r="F291" t="str">
        <f ca="1">VLOOKUP(OFFSET($E$2,0,0,10000,1),OFFSET(线路!$A$2,0,0,10000,6),5,FALSE)</f>
        <v>市辖</v>
      </c>
      <c r="G291">
        <f ca="1">VLOOKUP(OFFSET($E$2,0,0,10000,1),OFFSET(线路!$A$2,0,0,10000,6),6,FALSE)</f>
        <v>0</v>
      </c>
    </row>
    <row r="292" spans="1:7" x14ac:dyDescent="0.15">
      <c r="A292" t="str">
        <f>IF([1]交流线路段!A292="","",[1]交流线路段!A292)</f>
        <v>安肆线路27</v>
      </c>
      <c r="B292" t="str">
        <f>IF([1]交流线路段!B292="","",[1]交流线路段!B292)</f>
        <v>10kV</v>
      </c>
      <c r="C292">
        <f>IF([1]交流线路段!C292="","",[1]交流线路段!C292)</f>
        <v>1</v>
      </c>
      <c r="D292">
        <f>IF([1]交流线路段!D292="","",[1]交流线路段!D292)</f>
        <v>0.33788600000000002</v>
      </c>
      <c r="E292" t="str">
        <f>IF([1]交流线路段!F292="","",[1]交流线路段!F292)</f>
        <v>144安肆线</v>
      </c>
      <c r="F292" t="str">
        <f ca="1">VLOOKUP(OFFSET($E$2,0,0,10000,1),OFFSET(线路!$A$2,0,0,10000,6),5,FALSE)</f>
        <v>市辖</v>
      </c>
      <c r="G292">
        <f ca="1">VLOOKUP(OFFSET($E$2,0,0,10000,1),OFFSET(线路!$A$2,0,0,10000,6),6,FALSE)</f>
        <v>0</v>
      </c>
    </row>
    <row r="293" spans="1:7" x14ac:dyDescent="0.15">
      <c r="A293" t="str">
        <f>IF([1]交流线路段!A293="","",[1]交流线路段!A293)</f>
        <v>安肆线路28</v>
      </c>
      <c r="B293" t="str">
        <f>IF([1]交流线路段!B293="","",[1]交流线路段!B293)</f>
        <v>10kV</v>
      </c>
      <c r="C293">
        <f>IF([1]交流线路段!C293="","",[1]交流线路段!C293)</f>
        <v>1</v>
      </c>
      <c r="D293">
        <f>IF([1]交流线路段!D293="","",[1]交流线路段!D293)</f>
        <v>0.20405499999999999</v>
      </c>
      <c r="E293" t="str">
        <f>IF([1]交流线路段!F293="","",[1]交流线路段!F293)</f>
        <v>144安肆线</v>
      </c>
      <c r="F293" t="str">
        <f ca="1">VLOOKUP(OFFSET($E$2,0,0,10000,1),OFFSET(线路!$A$2,0,0,10000,6),5,FALSE)</f>
        <v>市辖</v>
      </c>
      <c r="G293">
        <f ca="1">VLOOKUP(OFFSET($E$2,0,0,10000,1),OFFSET(线路!$A$2,0,0,10000,6),6,FALSE)</f>
        <v>0</v>
      </c>
    </row>
    <row r="294" spans="1:7" x14ac:dyDescent="0.15">
      <c r="A294" t="str">
        <f>IF([1]交流线路段!A294="","",[1]交流线路段!A294)</f>
        <v>安肆线路29</v>
      </c>
      <c r="B294" t="str">
        <f>IF([1]交流线路段!B294="","",[1]交流线路段!B294)</f>
        <v>10kV</v>
      </c>
      <c r="C294">
        <f>IF([1]交流线路段!C294="","",[1]交流线路段!C294)</f>
        <v>0</v>
      </c>
      <c r="D294">
        <f>IF([1]交流线路段!D294="","",[1]交流线路段!D294)</f>
        <v>3.5379999999999999E-3</v>
      </c>
      <c r="E294" t="str">
        <f>IF([1]交流线路段!F294="","",[1]交流线路段!F294)</f>
        <v>144安肆线</v>
      </c>
      <c r="F294" t="str">
        <f ca="1">VLOOKUP(OFFSET($E$2,0,0,10000,1),OFFSET(线路!$A$2,0,0,10000,6),5,FALSE)</f>
        <v>市辖</v>
      </c>
      <c r="G294">
        <f ca="1">VLOOKUP(OFFSET($E$2,0,0,10000,1),OFFSET(线路!$A$2,0,0,10000,6),6,FALSE)</f>
        <v>0</v>
      </c>
    </row>
    <row r="295" spans="1:7" x14ac:dyDescent="0.15">
      <c r="A295" t="str">
        <f>IF([1]交流线路段!A295="","",[1]交流线路段!A295)</f>
        <v>安肆线路29-1</v>
      </c>
      <c r="B295" t="str">
        <f>IF([1]交流线路段!B295="","",[1]交流线路段!B295)</f>
        <v>10kV</v>
      </c>
      <c r="C295">
        <f>IF([1]交流线路段!C295="","",[1]交流线路段!C295)</f>
        <v>0</v>
      </c>
      <c r="D295">
        <f>IF([1]交流线路段!D295="","",[1]交流线路段!D295)</f>
        <v>0.15864300000000001</v>
      </c>
      <c r="E295" t="str">
        <f>IF([1]交流线路段!F295="","",[1]交流线路段!F295)</f>
        <v>144安肆线</v>
      </c>
      <c r="F295" t="str">
        <f ca="1">VLOOKUP(OFFSET($E$2,0,0,10000,1),OFFSET(线路!$A$2,0,0,10000,6),5,FALSE)</f>
        <v>市辖</v>
      </c>
      <c r="G295">
        <f ca="1">VLOOKUP(OFFSET($E$2,0,0,10000,1),OFFSET(线路!$A$2,0,0,10000,6),6,FALSE)</f>
        <v>0</v>
      </c>
    </row>
    <row r="296" spans="1:7" x14ac:dyDescent="0.15">
      <c r="A296" t="str">
        <f>IF([1]交流线路段!A296="","",[1]交流线路段!A296)</f>
        <v>安肆线路29-2</v>
      </c>
      <c r="B296" t="str">
        <f>IF([1]交流线路段!B296="","",[1]交流线路段!B296)</f>
        <v>10kV</v>
      </c>
      <c r="C296">
        <f>IF([1]交流线路段!C296="","",[1]交流线路段!C296)</f>
        <v>0</v>
      </c>
      <c r="D296">
        <f>IF([1]交流线路段!D296="","",[1]交流线路段!D296)</f>
        <v>4.7470000000000004E-3</v>
      </c>
      <c r="E296" t="str">
        <f>IF([1]交流线路段!F296="","",[1]交流线路段!F296)</f>
        <v>144安肆线</v>
      </c>
      <c r="F296" t="str">
        <f ca="1">VLOOKUP(OFFSET($E$2,0,0,10000,1),OFFSET(线路!$A$2,0,0,10000,6),5,FALSE)</f>
        <v>市辖</v>
      </c>
      <c r="G296">
        <f ca="1">VLOOKUP(OFFSET($E$2,0,0,10000,1),OFFSET(线路!$A$2,0,0,10000,6),6,FALSE)</f>
        <v>0</v>
      </c>
    </row>
    <row r="297" spans="1:7" x14ac:dyDescent="0.15">
      <c r="A297" t="str">
        <f>IF([1]交流线路段!A297="","",[1]交流线路段!A297)</f>
        <v>安肆线路29-3</v>
      </c>
      <c r="B297" t="str">
        <f>IF([1]交流线路段!B297="","",[1]交流线路段!B297)</f>
        <v>10kV</v>
      </c>
      <c r="C297">
        <f>IF([1]交流线路段!C297="","",[1]交流线路段!C297)</f>
        <v>0</v>
      </c>
      <c r="D297">
        <f>IF([1]交流线路段!D297="","",[1]交流线路段!D297)</f>
        <v>7.5600000000000001E-2</v>
      </c>
      <c r="E297" t="str">
        <f>IF([1]交流线路段!F297="","",[1]交流线路段!F297)</f>
        <v>144安肆线</v>
      </c>
      <c r="F297" t="str">
        <f ca="1">VLOOKUP(OFFSET($E$2,0,0,10000,1),OFFSET(线路!$A$2,0,0,10000,6),5,FALSE)</f>
        <v>市辖</v>
      </c>
      <c r="G297">
        <f ca="1">VLOOKUP(OFFSET($E$2,0,0,10000,1),OFFSET(线路!$A$2,0,0,10000,6),6,FALSE)</f>
        <v>0</v>
      </c>
    </row>
    <row r="298" spans="1:7" x14ac:dyDescent="0.15">
      <c r="A298" t="str">
        <f>IF([1]交流线路段!A298="","",[1]交流线路段!A298)</f>
        <v>安肆线路29-4</v>
      </c>
      <c r="B298" t="str">
        <f>IF([1]交流线路段!B298="","",[1]交流线路段!B298)</f>
        <v>10kV</v>
      </c>
      <c r="C298">
        <f>IF([1]交流线路段!C298="","",[1]交流线路段!C298)</f>
        <v>0</v>
      </c>
      <c r="D298">
        <f>IF([1]交流线路段!D298="","",[1]交流线路段!D298)</f>
        <v>4.4219999999999997E-3</v>
      </c>
      <c r="E298" t="str">
        <f>IF([1]交流线路段!F298="","",[1]交流线路段!F298)</f>
        <v>144安肆线</v>
      </c>
      <c r="F298" t="str">
        <f ca="1">VLOOKUP(OFFSET($E$2,0,0,10000,1),OFFSET(线路!$A$2,0,0,10000,6),5,FALSE)</f>
        <v>市辖</v>
      </c>
      <c r="G298">
        <f ca="1">VLOOKUP(OFFSET($E$2,0,0,10000,1),OFFSET(线路!$A$2,0,0,10000,6),6,FALSE)</f>
        <v>0</v>
      </c>
    </row>
    <row r="299" spans="1:7" x14ac:dyDescent="0.15">
      <c r="A299" t="str">
        <f>IF([1]交流线路段!A299="","",[1]交流线路段!A299)</f>
        <v>安肆线路29-5</v>
      </c>
      <c r="B299" t="str">
        <f>IF([1]交流线路段!B299="","",[1]交流线路段!B299)</f>
        <v>10kV</v>
      </c>
      <c r="C299">
        <f>IF([1]交流线路段!C299="","",[1]交流线路段!C299)</f>
        <v>0</v>
      </c>
      <c r="D299">
        <f>IF([1]交流线路段!D299="","",[1]交流线路段!D299)</f>
        <v>5.4704999999999997E-2</v>
      </c>
      <c r="E299" t="str">
        <f>IF([1]交流线路段!F299="","",[1]交流线路段!F299)</f>
        <v>144安肆线</v>
      </c>
      <c r="F299" t="str">
        <f ca="1">VLOOKUP(OFFSET($E$2,0,0,10000,1),OFFSET(线路!$A$2,0,0,10000,6),5,FALSE)</f>
        <v>市辖</v>
      </c>
      <c r="G299">
        <f ca="1">VLOOKUP(OFFSET($E$2,0,0,10000,1),OFFSET(线路!$A$2,0,0,10000,6),6,FALSE)</f>
        <v>0</v>
      </c>
    </row>
    <row r="300" spans="1:7" x14ac:dyDescent="0.15">
      <c r="A300" t="str">
        <f>IF([1]交流线路段!A300="","",[1]交流线路段!A300)</f>
        <v>安肆线路29-6</v>
      </c>
      <c r="B300" t="str">
        <f>IF([1]交流线路段!B300="","",[1]交流线路段!B300)</f>
        <v>10kV</v>
      </c>
      <c r="C300">
        <f>IF([1]交流线路段!C300="","",[1]交流线路段!C300)</f>
        <v>0</v>
      </c>
      <c r="D300">
        <f>IF([1]交流线路段!D300="","",[1]交流线路段!D300)</f>
        <v>2.16E-3</v>
      </c>
      <c r="E300" t="str">
        <f>IF([1]交流线路段!F300="","",[1]交流线路段!F300)</f>
        <v>144安肆线</v>
      </c>
      <c r="F300" t="str">
        <f ca="1">VLOOKUP(OFFSET($E$2,0,0,10000,1),OFFSET(线路!$A$2,0,0,10000,6),5,FALSE)</f>
        <v>市辖</v>
      </c>
      <c r="G300">
        <f ca="1">VLOOKUP(OFFSET($E$2,0,0,10000,1),OFFSET(线路!$A$2,0,0,10000,6),6,FALSE)</f>
        <v>0</v>
      </c>
    </row>
    <row r="301" spans="1:7" x14ac:dyDescent="0.15">
      <c r="A301" t="str">
        <f>IF([1]交流线路段!A301="","",[1]交流线路段!A301)</f>
        <v>安肆线路3</v>
      </c>
      <c r="B301" t="str">
        <f>IF([1]交流线路段!B301="","",[1]交流线路段!B301)</f>
        <v>10kV</v>
      </c>
      <c r="C301">
        <f>IF([1]交流线路段!C301="","",[1]交流线路段!C301)</f>
        <v>0</v>
      </c>
      <c r="D301">
        <f>IF([1]交流线路段!D301="","",[1]交流线路段!D301)</f>
        <v>0.69331500000000001</v>
      </c>
      <c r="E301" t="str">
        <f>IF([1]交流线路段!F301="","",[1]交流线路段!F301)</f>
        <v>144安肆线</v>
      </c>
      <c r="F301" t="str">
        <f ca="1">VLOOKUP(OFFSET($E$2,0,0,10000,1),OFFSET(线路!$A$2,0,0,10000,6),5,FALSE)</f>
        <v>市辖</v>
      </c>
      <c r="G301">
        <f ca="1">VLOOKUP(OFFSET($E$2,0,0,10000,1),OFFSET(线路!$A$2,0,0,10000,6),6,FALSE)</f>
        <v>0</v>
      </c>
    </row>
    <row r="302" spans="1:7" x14ac:dyDescent="0.15">
      <c r="A302" t="str">
        <f>IF([1]交流线路段!A302="","",[1]交流线路段!A302)</f>
        <v>安肆线路30</v>
      </c>
      <c r="B302" t="str">
        <f>IF([1]交流线路段!B302="","",[1]交流线路段!B302)</f>
        <v>10kV</v>
      </c>
      <c r="C302">
        <f>IF([1]交流线路段!C302="","",[1]交流线路段!C302)</f>
        <v>0</v>
      </c>
      <c r="D302">
        <f>IF([1]交流线路段!D302="","",[1]交流线路段!D302)</f>
        <v>3.3779999999999999E-3</v>
      </c>
      <c r="E302" t="str">
        <f>IF([1]交流线路段!F302="","",[1]交流线路段!F302)</f>
        <v>144安肆线</v>
      </c>
      <c r="F302" t="str">
        <f ca="1">VLOOKUP(OFFSET($E$2,0,0,10000,1),OFFSET(线路!$A$2,0,0,10000,6),5,FALSE)</f>
        <v>市辖</v>
      </c>
      <c r="G302">
        <f ca="1">VLOOKUP(OFFSET($E$2,0,0,10000,1),OFFSET(线路!$A$2,0,0,10000,6),6,FALSE)</f>
        <v>0</v>
      </c>
    </row>
    <row r="303" spans="1:7" x14ac:dyDescent="0.15">
      <c r="A303" t="str">
        <f>IF([1]交流线路段!A303="","",[1]交流线路段!A303)</f>
        <v>安肆线路31</v>
      </c>
      <c r="B303" t="str">
        <f>IF([1]交流线路段!B303="","",[1]交流线路段!B303)</f>
        <v>10kV</v>
      </c>
      <c r="C303">
        <f>IF([1]交流线路段!C303="","",[1]交流线路段!C303)</f>
        <v>0</v>
      </c>
      <c r="D303">
        <f>IF([1]交流线路段!D303="","",[1]交流线路段!D303)</f>
        <v>3.6219999999999998E-3</v>
      </c>
      <c r="E303" t="str">
        <f>IF([1]交流线路段!F303="","",[1]交流线路段!F303)</f>
        <v>144安肆线</v>
      </c>
      <c r="F303" t="str">
        <f ca="1">VLOOKUP(OFFSET($E$2,0,0,10000,1),OFFSET(线路!$A$2,0,0,10000,6),5,FALSE)</f>
        <v>市辖</v>
      </c>
      <c r="G303">
        <f ca="1">VLOOKUP(OFFSET($E$2,0,0,10000,1),OFFSET(线路!$A$2,0,0,10000,6),6,FALSE)</f>
        <v>0</v>
      </c>
    </row>
    <row r="304" spans="1:7" x14ac:dyDescent="0.15">
      <c r="A304" t="str">
        <f>IF([1]交流线路段!A304="","",[1]交流线路段!A304)</f>
        <v>安肆线路32</v>
      </c>
      <c r="B304" t="str">
        <f>IF([1]交流线路段!B304="","",[1]交流线路段!B304)</f>
        <v>10kV</v>
      </c>
      <c r="C304">
        <f>IF([1]交流线路段!C304="","",[1]交流线路段!C304)</f>
        <v>1</v>
      </c>
      <c r="D304">
        <f>IF([1]交流线路段!D304="","",[1]交流线路段!D304)</f>
        <v>2.7290000000000001E-3</v>
      </c>
      <c r="E304" t="str">
        <f>IF([1]交流线路段!F304="","",[1]交流线路段!F304)</f>
        <v>144安肆线</v>
      </c>
      <c r="F304" t="str">
        <f ca="1">VLOOKUP(OFFSET($E$2,0,0,10000,1),OFFSET(线路!$A$2,0,0,10000,6),5,FALSE)</f>
        <v>市辖</v>
      </c>
      <c r="G304">
        <f ca="1">VLOOKUP(OFFSET($E$2,0,0,10000,1),OFFSET(线路!$A$2,0,0,10000,6),6,FALSE)</f>
        <v>0</v>
      </c>
    </row>
    <row r="305" spans="1:7" x14ac:dyDescent="0.15">
      <c r="A305" t="str">
        <f>IF([1]交流线路段!A305="","",[1]交流线路段!A305)</f>
        <v>安肆线路33</v>
      </c>
      <c r="B305" t="str">
        <f>IF([1]交流线路段!B305="","",[1]交流线路段!B305)</f>
        <v>10kV</v>
      </c>
      <c r="C305">
        <f>IF([1]交流线路段!C305="","",[1]交流线路段!C305)</f>
        <v>1</v>
      </c>
      <c r="D305">
        <f>IF([1]交流线路段!D305="","",[1]交流线路段!D305)</f>
        <v>4.875E-3</v>
      </c>
      <c r="E305" t="str">
        <f>IF([1]交流线路段!F305="","",[1]交流线路段!F305)</f>
        <v>144安肆线</v>
      </c>
      <c r="F305" t="str">
        <f ca="1">VLOOKUP(OFFSET($E$2,0,0,10000,1),OFFSET(线路!$A$2,0,0,10000,6),5,FALSE)</f>
        <v>市辖</v>
      </c>
      <c r="G305">
        <f ca="1">VLOOKUP(OFFSET($E$2,0,0,10000,1),OFFSET(线路!$A$2,0,0,10000,6),6,FALSE)</f>
        <v>0</v>
      </c>
    </row>
    <row r="306" spans="1:7" x14ac:dyDescent="0.15">
      <c r="A306" t="str">
        <f>IF([1]交流线路段!A306="","",[1]交流线路段!A306)</f>
        <v>安肆线路34</v>
      </c>
      <c r="B306" t="str">
        <f>IF([1]交流线路段!B306="","",[1]交流线路段!B306)</f>
        <v>10kV</v>
      </c>
      <c r="C306">
        <f>IF([1]交流线路段!C306="","",[1]交流线路段!C306)</f>
        <v>1</v>
      </c>
      <c r="D306">
        <f>IF([1]交流线路段!D306="","",[1]交流线路段!D306)</f>
        <v>5.0410000000000003E-3</v>
      </c>
      <c r="E306" t="str">
        <f>IF([1]交流线路段!F306="","",[1]交流线路段!F306)</f>
        <v>144安肆线</v>
      </c>
      <c r="F306" t="str">
        <f ca="1">VLOOKUP(OFFSET($E$2,0,0,10000,1),OFFSET(线路!$A$2,0,0,10000,6),5,FALSE)</f>
        <v>市辖</v>
      </c>
      <c r="G306">
        <f ca="1">VLOOKUP(OFFSET($E$2,0,0,10000,1),OFFSET(线路!$A$2,0,0,10000,6),6,FALSE)</f>
        <v>0</v>
      </c>
    </row>
    <row r="307" spans="1:7" x14ac:dyDescent="0.15">
      <c r="A307" t="str">
        <f>IF([1]交流线路段!A307="","",[1]交流线路段!A307)</f>
        <v>安肆线路35</v>
      </c>
      <c r="B307" t="str">
        <f>IF([1]交流线路段!B307="","",[1]交流线路段!B307)</f>
        <v>10kV</v>
      </c>
      <c r="C307">
        <f>IF([1]交流线路段!C307="","",[1]交流线路段!C307)</f>
        <v>1</v>
      </c>
      <c r="D307">
        <f>IF([1]交流线路段!D307="","",[1]交流线路段!D307)</f>
        <v>4.6230000000000004E-3</v>
      </c>
      <c r="E307" t="str">
        <f>IF([1]交流线路段!F307="","",[1]交流线路段!F307)</f>
        <v>144安肆线</v>
      </c>
      <c r="F307" t="str">
        <f ca="1">VLOOKUP(OFFSET($E$2,0,0,10000,1),OFFSET(线路!$A$2,0,0,10000,6),5,FALSE)</f>
        <v>市辖</v>
      </c>
      <c r="G307">
        <f ca="1">VLOOKUP(OFFSET($E$2,0,0,10000,1),OFFSET(线路!$A$2,0,0,10000,6),6,FALSE)</f>
        <v>0</v>
      </c>
    </row>
    <row r="308" spans="1:7" x14ac:dyDescent="0.15">
      <c r="A308" t="str">
        <f>IF([1]交流线路段!A308="","",[1]交流线路段!A308)</f>
        <v>安肆线路36</v>
      </c>
      <c r="B308" t="str">
        <f>IF([1]交流线路段!B308="","",[1]交流线路段!B308)</f>
        <v>10kV</v>
      </c>
      <c r="C308">
        <f>IF([1]交流线路段!C308="","",[1]交流线路段!C308)</f>
        <v>1</v>
      </c>
      <c r="D308">
        <f>IF([1]交流线路段!D308="","",[1]交流线路段!D308)</f>
        <v>5.0790000000000002E-3</v>
      </c>
      <c r="E308" t="str">
        <f>IF([1]交流线路段!F308="","",[1]交流线路段!F308)</f>
        <v>144安肆线</v>
      </c>
      <c r="F308" t="str">
        <f ca="1">VLOOKUP(OFFSET($E$2,0,0,10000,1),OFFSET(线路!$A$2,0,0,10000,6),5,FALSE)</f>
        <v>市辖</v>
      </c>
      <c r="G308">
        <f ca="1">VLOOKUP(OFFSET($E$2,0,0,10000,1),OFFSET(线路!$A$2,0,0,10000,6),6,FALSE)</f>
        <v>0</v>
      </c>
    </row>
    <row r="309" spans="1:7" x14ac:dyDescent="0.15">
      <c r="A309" t="str">
        <f>IF([1]交流线路段!A309="","",[1]交流线路段!A309)</f>
        <v>安肆线路4</v>
      </c>
      <c r="B309" t="str">
        <f>IF([1]交流线路段!B309="","",[1]交流线路段!B309)</f>
        <v>10kV</v>
      </c>
      <c r="C309">
        <f>IF([1]交流线路段!C309="","",[1]交流线路段!C309)</f>
        <v>0</v>
      </c>
      <c r="D309">
        <f>IF([1]交流线路段!D309="","",[1]交流线路段!D309)</f>
        <v>0.54659100000000005</v>
      </c>
      <c r="E309" t="str">
        <f>IF([1]交流线路段!F309="","",[1]交流线路段!F309)</f>
        <v>144安肆线</v>
      </c>
      <c r="F309" t="str">
        <f ca="1">VLOOKUP(OFFSET($E$2,0,0,10000,1),OFFSET(线路!$A$2,0,0,10000,6),5,FALSE)</f>
        <v>市辖</v>
      </c>
      <c r="G309">
        <f ca="1">VLOOKUP(OFFSET($E$2,0,0,10000,1),OFFSET(线路!$A$2,0,0,10000,6),6,FALSE)</f>
        <v>0</v>
      </c>
    </row>
    <row r="310" spans="1:7" x14ac:dyDescent="0.15">
      <c r="A310" t="str">
        <f>IF([1]交流线路段!A310="","",[1]交流线路段!A310)</f>
        <v>安肆线路5</v>
      </c>
      <c r="B310" t="str">
        <f>IF([1]交流线路段!B310="","",[1]交流线路段!B310)</f>
        <v>10kV</v>
      </c>
      <c r="C310">
        <f>IF([1]交流线路段!C310="","",[1]交流线路段!C310)</f>
        <v>0</v>
      </c>
      <c r="D310">
        <f>IF([1]交流线路段!D310="","",[1]交流线路段!D310)</f>
        <v>0.188807</v>
      </c>
      <c r="E310" t="str">
        <f>IF([1]交流线路段!F310="","",[1]交流线路段!F310)</f>
        <v>144安肆线</v>
      </c>
      <c r="F310" t="str">
        <f ca="1">VLOOKUP(OFFSET($E$2,0,0,10000,1),OFFSET(线路!$A$2,0,0,10000,6),5,FALSE)</f>
        <v>市辖</v>
      </c>
      <c r="G310">
        <f ca="1">VLOOKUP(OFFSET($E$2,0,0,10000,1),OFFSET(线路!$A$2,0,0,10000,6),6,FALSE)</f>
        <v>0</v>
      </c>
    </row>
    <row r="311" spans="1:7" x14ac:dyDescent="0.15">
      <c r="A311" t="str">
        <f>IF([1]交流线路段!A311="","",[1]交流线路段!A311)</f>
        <v>安肆线路6</v>
      </c>
      <c r="B311" t="str">
        <f>IF([1]交流线路段!B311="","",[1]交流线路段!B311)</f>
        <v>10kV</v>
      </c>
      <c r="C311">
        <f>IF([1]交流线路段!C311="","",[1]交流线路段!C311)</f>
        <v>0</v>
      </c>
      <c r="D311">
        <f>IF([1]交流线路段!D311="","",[1]交流线路段!D311)</f>
        <v>0.68114600000000003</v>
      </c>
      <c r="E311" t="str">
        <f>IF([1]交流线路段!F311="","",[1]交流线路段!F311)</f>
        <v>144安肆线</v>
      </c>
      <c r="F311" t="str">
        <f ca="1">VLOOKUP(OFFSET($E$2,0,0,10000,1),OFFSET(线路!$A$2,0,0,10000,6),5,FALSE)</f>
        <v>市辖</v>
      </c>
      <c r="G311">
        <f ca="1">VLOOKUP(OFFSET($E$2,0,0,10000,1),OFFSET(线路!$A$2,0,0,10000,6),6,FALSE)</f>
        <v>0</v>
      </c>
    </row>
    <row r="312" spans="1:7" x14ac:dyDescent="0.15">
      <c r="A312" t="str">
        <f>IF([1]交流线路段!A312="","",[1]交流线路段!A312)</f>
        <v>安肆线路7</v>
      </c>
      <c r="B312" t="str">
        <f>IF([1]交流线路段!B312="","",[1]交流线路段!B312)</f>
        <v>10kV</v>
      </c>
      <c r="C312">
        <f>IF([1]交流线路段!C312="","",[1]交流线路段!C312)</f>
        <v>0</v>
      </c>
      <c r="D312">
        <f>IF([1]交流线路段!D312="","",[1]交流线路段!D312)</f>
        <v>1.1528510000000001</v>
      </c>
      <c r="E312" t="str">
        <f>IF([1]交流线路段!F312="","",[1]交流线路段!F312)</f>
        <v>144安肆线</v>
      </c>
      <c r="F312" t="str">
        <f ca="1">VLOOKUP(OFFSET($E$2,0,0,10000,1),OFFSET(线路!$A$2,0,0,10000,6),5,FALSE)</f>
        <v>市辖</v>
      </c>
      <c r="G312">
        <f ca="1">VLOOKUP(OFFSET($E$2,0,0,10000,1),OFFSET(线路!$A$2,0,0,10000,6),6,FALSE)</f>
        <v>0</v>
      </c>
    </row>
    <row r="313" spans="1:7" x14ac:dyDescent="0.15">
      <c r="A313" t="str">
        <f>IF([1]交流线路段!A313="","",[1]交流线路段!A313)</f>
        <v>安肆线路7-1</v>
      </c>
      <c r="B313" t="str">
        <f>IF([1]交流线路段!B313="","",[1]交流线路段!B313)</f>
        <v>10kV</v>
      </c>
      <c r="C313">
        <f>IF([1]交流线路段!C313="","",[1]交流线路段!C313)</f>
        <v>0</v>
      </c>
      <c r="D313">
        <f>IF([1]交流线路段!D313="","",[1]交流线路段!D313)</f>
        <v>1.799E-3</v>
      </c>
      <c r="E313" t="str">
        <f>IF([1]交流线路段!F313="","",[1]交流线路段!F313)</f>
        <v>144安肆线</v>
      </c>
      <c r="F313" t="str">
        <f ca="1">VLOOKUP(OFFSET($E$2,0,0,10000,1),OFFSET(线路!$A$2,0,0,10000,6),5,FALSE)</f>
        <v>市辖</v>
      </c>
      <c r="G313">
        <f ca="1">VLOOKUP(OFFSET($E$2,0,0,10000,1),OFFSET(线路!$A$2,0,0,10000,6),6,FALSE)</f>
        <v>0</v>
      </c>
    </row>
    <row r="314" spans="1:7" x14ac:dyDescent="0.15">
      <c r="A314" t="str">
        <f>IF([1]交流线路段!A314="","",[1]交流线路段!A314)</f>
        <v>安肆线路8</v>
      </c>
      <c r="B314" t="str">
        <f>IF([1]交流线路段!B314="","",[1]交流线路段!B314)</f>
        <v>10kV</v>
      </c>
      <c r="C314">
        <f>IF([1]交流线路段!C314="","",[1]交流线路段!C314)</f>
        <v>0</v>
      </c>
      <c r="D314">
        <f>IF([1]交流线路段!D314="","",[1]交流线路段!D314)</f>
        <v>0.124248</v>
      </c>
      <c r="E314" t="str">
        <f>IF([1]交流线路段!F314="","",[1]交流线路段!F314)</f>
        <v>144安肆线</v>
      </c>
      <c r="F314" t="str">
        <f ca="1">VLOOKUP(OFFSET($E$2,0,0,10000,1),OFFSET(线路!$A$2,0,0,10000,6),5,FALSE)</f>
        <v>市辖</v>
      </c>
      <c r="G314">
        <f ca="1">VLOOKUP(OFFSET($E$2,0,0,10000,1),OFFSET(线路!$A$2,0,0,10000,6),6,FALSE)</f>
        <v>0</v>
      </c>
    </row>
    <row r="315" spans="1:7" x14ac:dyDescent="0.15">
      <c r="A315" t="str">
        <f>IF([1]交流线路段!A315="","",[1]交流线路段!A315)</f>
        <v>安肆线路9</v>
      </c>
      <c r="B315" t="str">
        <f>IF([1]交流线路段!B315="","",[1]交流线路段!B315)</f>
        <v>10kV</v>
      </c>
      <c r="C315">
        <f>IF([1]交流线路段!C315="","",[1]交流线路段!C315)</f>
        <v>0</v>
      </c>
      <c r="D315">
        <f>IF([1]交流线路段!D315="","",[1]交流线路段!D315)</f>
        <v>0.109166</v>
      </c>
      <c r="E315" t="str">
        <f>IF([1]交流线路段!F315="","",[1]交流线路段!F315)</f>
        <v>144安肆线</v>
      </c>
      <c r="F315" t="str">
        <f ca="1">VLOOKUP(OFFSET($E$2,0,0,10000,1),OFFSET(线路!$A$2,0,0,10000,6),5,FALSE)</f>
        <v>市辖</v>
      </c>
      <c r="G315">
        <f ca="1">VLOOKUP(OFFSET($E$2,0,0,10000,1),OFFSET(线路!$A$2,0,0,10000,6),6,FALSE)</f>
        <v>0</v>
      </c>
    </row>
    <row r="316" spans="1:7" x14ac:dyDescent="0.15">
      <c r="A316" t="str">
        <f>IF([1]交流线路段!A316="","",[1]交流线路段!A316)</f>
        <v>安伍线路1</v>
      </c>
      <c r="B316" t="str">
        <f>IF([1]交流线路段!B316="","",[1]交流线路段!B316)</f>
        <v>10kV</v>
      </c>
      <c r="C316">
        <f>IF([1]交流线路段!C316="","",[1]交流线路段!C316)</f>
        <v>0</v>
      </c>
      <c r="D316">
        <f>IF([1]交流线路段!D316="","",[1]交流线路段!D316)</f>
        <v>1.8225000000000002E-2</v>
      </c>
      <c r="E316" t="str">
        <f>IF([1]交流线路段!F316="","",[1]交流线路段!F316)</f>
        <v>145安伍线</v>
      </c>
      <c r="F316" t="str">
        <f ca="1">VLOOKUP(OFFSET($E$2,0,0,10000,1),OFFSET(线路!$A$2,0,0,10000,6),5,FALSE)</f>
        <v>市辖</v>
      </c>
      <c r="G316">
        <f ca="1">VLOOKUP(OFFSET($E$2,0,0,10000,1),OFFSET(线路!$A$2,0,0,10000,6),6,FALSE)</f>
        <v>0</v>
      </c>
    </row>
    <row r="317" spans="1:7" x14ac:dyDescent="0.15">
      <c r="A317" t="str">
        <f>IF([1]交流线路段!A317="","",[1]交流线路段!A317)</f>
        <v>安伍线路10</v>
      </c>
      <c r="B317" t="str">
        <f>IF([1]交流线路段!B317="","",[1]交流线路段!B317)</f>
        <v>10kV</v>
      </c>
      <c r="C317">
        <f>IF([1]交流线路段!C317="","",[1]交流线路段!C317)</f>
        <v>0</v>
      </c>
      <c r="D317">
        <f>IF([1]交流线路段!D317="","",[1]交流线路段!D317)</f>
        <v>7.0329000000000003E-2</v>
      </c>
      <c r="E317" t="str">
        <f>IF([1]交流线路段!F317="","",[1]交流线路段!F317)</f>
        <v>145安伍线</v>
      </c>
      <c r="F317" t="str">
        <f ca="1">VLOOKUP(OFFSET($E$2,0,0,10000,1),OFFSET(线路!$A$2,0,0,10000,6),5,FALSE)</f>
        <v>市辖</v>
      </c>
      <c r="G317">
        <f ca="1">VLOOKUP(OFFSET($E$2,0,0,10000,1),OFFSET(线路!$A$2,0,0,10000,6),6,FALSE)</f>
        <v>0</v>
      </c>
    </row>
    <row r="318" spans="1:7" x14ac:dyDescent="0.15">
      <c r="A318" t="str">
        <f>IF([1]交流线路段!A318="","",[1]交流线路段!A318)</f>
        <v>安伍线路11</v>
      </c>
      <c r="B318" t="str">
        <f>IF([1]交流线路段!B318="","",[1]交流线路段!B318)</f>
        <v>10kV</v>
      </c>
      <c r="C318">
        <f>IF([1]交流线路段!C318="","",[1]交流线路段!C318)</f>
        <v>0</v>
      </c>
      <c r="D318">
        <f>IF([1]交流线路段!D318="","",[1]交流线路段!D318)</f>
        <v>1.2395499999999999</v>
      </c>
      <c r="E318" t="str">
        <f>IF([1]交流线路段!F318="","",[1]交流线路段!F318)</f>
        <v>145安伍线</v>
      </c>
      <c r="F318" t="str">
        <f ca="1">VLOOKUP(OFFSET($E$2,0,0,10000,1),OFFSET(线路!$A$2,0,0,10000,6),5,FALSE)</f>
        <v>市辖</v>
      </c>
      <c r="G318">
        <f ca="1">VLOOKUP(OFFSET($E$2,0,0,10000,1),OFFSET(线路!$A$2,0,0,10000,6),6,FALSE)</f>
        <v>0</v>
      </c>
    </row>
    <row r="319" spans="1:7" x14ac:dyDescent="0.15">
      <c r="A319" t="str">
        <f>IF([1]交流线路段!A319="","",[1]交流线路段!A319)</f>
        <v>安伍线路13</v>
      </c>
      <c r="B319" t="str">
        <f>IF([1]交流线路段!B319="","",[1]交流线路段!B319)</f>
        <v>10kV</v>
      </c>
      <c r="C319">
        <f>IF([1]交流线路段!C319="","",[1]交流线路段!C319)</f>
        <v>0</v>
      </c>
      <c r="D319">
        <f>IF([1]交流线路段!D319="","",[1]交流线路段!D319)</f>
        <v>0.15972500000000001</v>
      </c>
      <c r="E319" t="str">
        <f>IF([1]交流线路段!F319="","",[1]交流线路段!F319)</f>
        <v>145安伍线</v>
      </c>
      <c r="F319" t="str">
        <f ca="1">VLOOKUP(OFFSET($E$2,0,0,10000,1),OFFSET(线路!$A$2,0,0,10000,6),5,FALSE)</f>
        <v>市辖</v>
      </c>
      <c r="G319">
        <f ca="1">VLOOKUP(OFFSET($E$2,0,0,10000,1),OFFSET(线路!$A$2,0,0,10000,6),6,FALSE)</f>
        <v>0</v>
      </c>
    </row>
    <row r="320" spans="1:7" x14ac:dyDescent="0.15">
      <c r="A320" t="str">
        <f>IF([1]交流线路段!A320="","",[1]交流线路段!A320)</f>
        <v>安伍线路14</v>
      </c>
      <c r="B320" t="str">
        <f>IF([1]交流线路段!B320="","",[1]交流线路段!B320)</f>
        <v>10kV</v>
      </c>
      <c r="C320">
        <f>IF([1]交流线路段!C320="","",[1]交流线路段!C320)</f>
        <v>0</v>
      </c>
      <c r="D320">
        <f>IF([1]交流线路段!D320="","",[1]交流线路段!D320)</f>
        <v>6.0137999999999997E-2</v>
      </c>
      <c r="E320" t="str">
        <f>IF([1]交流线路段!F320="","",[1]交流线路段!F320)</f>
        <v>145安伍线</v>
      </c>
      <c r="F320" t="str">
        <f ca="1">VLOOKUP(OFFSET($E$2,0,0,10000,1),OFFSET(线路!$A$2,0,0,10000,6),5,FALSE)</f>
        <v>市辖</v>
      </c>
      <c r="G320">
        <f ca="1">VLOOKUP(OFFSET($E$2,0,0,10000,1),OFFSET(线路!$A$2,0,0,10000,6),6,FALSE)</f>
        <v>0</v>
      </c>
    </row>
    <row r="321" spans="1:7" x14ac:dyDescent="0.15">
      <c r="A321" t="str">
        <f>IF([1]交流线路段!A321="","",[1]交流线路段!A321)</f>
        <v>安伍线路15</v>
      </c>
      <c r="B321" t="str">
        <f>IF([1]交流线路段!B321="","",[1]交流线路段!B321)</f>
        <v>10kV</v>
      </c>
      <c r="C321">
        <f>IF([1]交流线路段!C321="","",[1]交流线路段!C321)</f>
        <v>0</v>
      </c>
      <c r="D321">
        <f>IF([1]交流线路段!D321="","",[1]交流线路段!D321)</f>
        <v>3.6350000000000002E-3</v>
      </c>
      <c r="E321" t="str">
        <f>IF([1]交流线路段!F321="","",[1]交流线路段!F321)</f>
        <v>145安伍线</v>
      </c>
      <c r="F321" t="str">
        <f ca="1">VLOOKUP(OFFSET($E$2,0,0,10000,1),OFFSET(线路!$A$2,0,0,10000,6),5,FALSE)</f>
        <v>市辖</v>
      </c>
      <c r="G321">
        <f ca="1">VLOOKUP(OFFSET($E$2,0,0,10000,1),OFFSET(线路!$A$2,0,0,10000,6),6,FALSE)</f>
        <v>0</v>
      </c>
    </row>
    <row r="322" spans="1:7" x14ac:dyDescent="0.15">
      <c r="A322" t="str">
        <f>IF([1]交流线路段!A322="","",[1]交流线路段!A322)</f>
        <v>安伍线路16</v>
      </c>
      <c r="B322" t="str">
        <f>IF([1]交流线路段!B322="","",[1]交流线路段!B322)</f>
        <v>10kV</v>
      </c>
      <c r="C322">
        <f>IF([1]交流线路段!C322="","",[1]交流线路段!C322)</f>
        <v>0</v>
      </c>
      <c r="D322">
        <f>IF([1]交流线路段!D322="","",[1]交流线路段!D322)</f>
        <v>7.3508000000000004E-2</v>
      </c>
      <c r="E322" t="str">
        <f>IF([1]交流线路段!F322="","",[1]交流线路段!F322)</f>
        <v>145安伍线</v>
      </c>
      <c r="F322" t="str">
        <f ca="1">VLOOKUP(OFFSET($E$2,0,0,10000,1),OFFSET(线路!$A$2,0,0,10000,6),5,FALSE)</f>
        <v>市辖</v>
      </c>
      <c r="G322">
        <f ca="1">VLOOKUP(OFFSET($E$2,0,0,10000,1),OFFSET(线路!$A$2,0,0,10000,6),6,FALSE)</f>
        <v>0</v>
      </c>
    </row>
    <row r="323" spans="1:7" x14ac:dyDescent="0.15">
      <c r="A323" t="str">
        <f>IF([1]交流线路段!A323="","",[1]交流线路段!A323)</f>
        <v>安伍线路17</v>
      </c>
      <c r="B323" t="str">
        <f>IF([1]交流线路段!B323="","",[1]交流线路段!B323)</f>
        <v>10kV</v>
      </c>
      <c r="C323">
        <f>IF([1]交流线路段!C323="","",[1]交流线路段!C323)</f>
        <v>1</v>
      </c>
      <c r="D323">
        <f>IF([1]交流线路段!D323="","",[1]交流线路段!D323)</f>
        <v>0.50301600000000002</v>
      </c>
      <c r="E323" t="str">
        <f>IF([1]交流线路段!F323="","",[1]交流线路段!F323)</f>
        <v>145安伍线</v>
      </c>
      <c r="F323" t="str">
        <f ca="1">VLOOKUP(OFFSET($E$2,0,0,10000,1),OFFSET(线路!$A$2,0,0,10000,6),5,FALSE)</f>
        <v>市辖</v>
      </c>
      <c r="G323">
        <f ca="1">VLOOKUP(OFFSET($E$2,0,0,10000,1),OFFSET(线路!$A$2,0,0,10000,6),6,FALSE)</f>
        <v>0</v>
      </c>
    </row>
    <row r="324" spans="1:7" x14ac:dyDescent="0.15">
      <c r="A324" t="str">
        <f>IF([1]交流线路段!A324="","",[1]交流线路段!A324)</f>
        <v>安伍线路18</v>
      </c>
      <c r="B324" t="str">
        <f>IF([1]交流线路段!B324="","",[1]交流线路段!B324)</f>
        <v>10kV</v>
      </c>
      <c r="C324">
        <f>IF([1]交流线路段!C324="","",[1]交流线路段!C324)</f>
        <v>0</v>
      </c>
      <c r="D324">
        <f>IF([1]交流线路段!D324="","",[1]交流线路段!D324)</f>
        <v>0.21576799999999999</v>
      </c>
      <c r="E324" t="str">
        <f>IF([1]交流线路段!F324="","",[1]交流线路段!F324)</f>
        <v>145安伍线</v>
      </c>
      <c r="F324" t="str">
        <f ca="1">VLOOKUP(OFFSET($E$2,0,0,10000,1),OFFSET(线路!$A$2,0,0,10000,6),5,FALSE)</f>
        <v>市辖</v>
      </c>
      <c r="G324">
        <f ca="1">VLOOKUP(OFFSET($E$2,0,0,10000,1),OFFSET(线路!$A$2,0,0,10000,6),6,FALSE)</f>
        <v>0</v>
      </c>
    </row>
    <row r="325" spans="1:7" x14ac:dyDescent="0.15">
      <c r="A325" t="str">
        <f>IF([1]交流线路段!A325="","",[1]交流线路段!A325)</f>
        <v>安伍线路19</v>
      </c>
      <c r="B325" t="str">
        <f>IF([1]交流线路段!B325="","",[1]交流线路段!B325)</f>
        <v>10kV</v>
      </c>
      <c r="C325">
        <f>IF([1]交流线路段!C325="","",[1]交流线路段!C325)</f>
        <v>1</v>
      </c>
      <c r="D325">
        <f>IF([1]交流线路段!D325="","",[1]交流线路段!D325)</f>
        <v>1.2827E-2</v>
      </c>
      <c r="E325" t="str">
        <f>IF([1]交流线路段!F325="","",[1]交流线路段!F325)</f>
        <v>145安伍线</v>
      </c>
      <c r="F325" t="str">
        <f ca="1">VLOOKUP(OFFSET($E$2,0,0,10000,1),OFFSET(线路!$A$2,0,0,10000,6),5,FALSE)</f>
        <v>市辖</v>
      </c>
      <c r="G325">
        <f ca="1">VLOOKUP(OFFSET($E$2,0,0,10000,1),OFFSET(线路!$A$2,0,0,10000,6),6,FALSE)</f>
        <v>0</v>
      </c>
    </row>
    <row r="326" spans="1:7" x14ac:dyDescent="0.15">
      <c r="A326" t="str">
        <f>IF([1]交流线路段!A326="","",[1]交流线路段!A326)</f>
        <v>安伍线路2</v>
      </c>
      <c r="B326" t="str">
        <f>IF([1]交流线路段!B326="","",[1]交流线路段!B326)</f>
        <v>10kV</v>
      </c>
      <c r="C326">
        <f>IF([1]交流线路段!C326="","",[1]交流线路段!C326)</f>
        <v>0</v>
      </c>
      <c r="D326">
        <f>IF([1]交流线路段!D326="","",[1]交流线路段!D326)</f>
        <v>0.57805499999999999</v>
      </c>
      <c r="E326" t="str">
        <f>IF([1]交流线路段!F326="","",[1]交流线路段!F326)</f>
        <v>145安伍线</v>
      </c>
      <c r="F326" t="str">
        <f ca="1">VLOOKUP(OFFSET($E$2,0,0,10000,1),OFFSET(线路!$A$2,0,0,10000,6),5,FALSE)</f>
        <v>市辖</v>
      </c>
      <c r="G326">
        <f ca="1">VLOOKUP(OFFSET($E$2,0,0,10000,1),OFFSET(线路!$A$2,0,0,10000,6),6,FALSE)</f>
        <v>0</v>
      </c>
    </row>
    <row r="327" spans="1:7" x14ac:dyDescent="0.15">
      <c r="A327" t="str">
        <f>IF([1]交流线路段!A327="","",[1]交流线路段!A327)</f>
        <v>安伍线路20</v>
      </c>
      <c r="B327" t="str">
        <f>IF([1]交流线路段!B327="","",[1]交流线路段!B327)</f>
        <v>10kV</v>
      </c>
      <c r="C327">
        <f>IF([1]交流线路段!C327="","",[1]交流线路段!C327)</f>
        <v>0</v>
      </c>
      <c r="D327">
        <f>IF([1]交流线路段!D327="","",[1]交流线路段!D327)</f>
        <v>0.36932599999999999</v>
      </c>
      <c r="E327" t="str">
        <f>IF([1]交流线路段!F327="","",[1]交流线路段!F327)</f>
        <v>145安伍线</v>
      </c>
      <c r="F327" t="str">
        <f ca="1">VLOOKUP(OFFSET($E$2,0,0,10000,1),OFFSET(线路!$A$2,0,0,10000,6),5,FALSE)</f>
        <v>市辖</v>
      </c>
      <c r="G327">
        <f ca="1">VLOOKUP(OFFSET($E$2,0,0,10000,1),OFFSET(线路!$A$2,0,0,10000,6),6,FALSE)</f>
        <v>0</v>
      </c>
    </row>
    <row r="328" spans="1:7" x14ac:dyDescent="0.15">
      <c r="A328" t="str">
        <f>IF([1]交流线路段!A328="","",[1]交流线路段!A328)</f>
        <v>安伍线路21</v>
      </c>
      <c r="B328" t="str">
        <f>IF([1]交流线路段!B328="","",[1]交流线路段!B328)</f>
        <v>10kV</v>
      </c>
      <c r="C328">
        <f>IF([1]交流线路段!C328="","",[1]交流线路段!C328)</f>
        <v>0</v>
      </c>
      <c r="D328">
        <f>IF([1]交流线路段!D328="","",[1]交流线路段!D328)</f>
        <v>3.0533999999999999E-2</v>
      </c>
      <c r="E328" t="str">
        <f>IF([1]交流线路段!F328="","",[1]交流线路段!F328)</f>
        <v>145安伍线</v>
      </c>
      <c r="F328" t="str">
        <f ca="1">VLOOKUP(OFFSET($E$2,0,0,10000,1),OFFSET(线路!$A$2,0,0,10000,6),5,FALSE)</f>
        <v>市辖</v>
      </c>
      <c r="G328">
        <f ca="1">VLOOKUP(OFFSET($E$2,0,0,10000,1),OFFSET(线路!$A$2,0,0,10000,6),6,FALSE)</f>
        <v>0</v>
      </c>
    </row>
    <row r="329" spans="1:7" x14ac:dyDescent="0.15">
      <c r="A329" t="str">
        <f>IF([1]交流线路段!A329="","",[1]交流线路段!A329)</f>
        <v>安伍线路22</v>
      </c>
      <c r="B329" t="str">
        <f>IF([1]交流线路段!B329="","",[1]交流线路段!B329)</f>
        <v>10kV</v>
      </c>
      <c r="D329">
        <f>IF([1]交流线路段!D329="","",[1]交流线路段!D329)</f>
        <v>6.2828999999999996E-2</v>
      </c>
      <c r="E329" t="str">
        <f>IF([1]交流线路段!F329="","",[1]交流线路段!F329)</f>
        <v>145安伍线</v>
      </c>
      <c r="F329" t="str">
        <f ca="1">VLOOKUP(OFFSET($E$2,0,0,10000,1),OFFSET(线路!$A$2,0,0,10000,6),5,FALSE)</f>
        <v>市辖</v>
      </c>
      <c r="G329">
        <f ca="1">VLOOKUP(OFFSET($E$2,0,0,10000,1),OFFSET(线路!$A$2,0,0,10000,6),6,FALSE)</f>
        <v>0</v>
      </c>
    </row>
    <row r="330" spans="1:7" x14ac:dyDescent="0.15">
      <c r="A330" t="str">
        <f>IF([1]交流线路段!A330="","",[1]交流线路段!A330)</f>
        <v>安伍线路23</v>
      </c>
      <c r="B330" t="str">
        <f>IF([1]交流线路段!B330="","",[1]交流线路段!B330)</f>
        <v>10kV</v>
      </c>
      <c r="D330">
        <f>IF([1]交流线路段!D330="","",[1]交流线路段!D330)</f>
        <v>3.3679999999999999E-3</v>
      </c>
      <c r="E330" t="str">
        <f>IF([1]交流线路段!F330="","",[1]交流线路段!F330)</f>
        <v>145安伍线</v>
      </c>
      <c r="F330" t="str">
        <f ca="1">VLOOKUP(OFFSET($E$2,0,0,10000,1),OFFSET(线路!$A$2,0,0,10000,6),5,FALSE)</f>
        <v>市辖</v>
      </c>
      <c r="G330">
        <f ca="1">VLOOKUP(OFFSET($E$2,0,0,10000,1),OFFSET(线路!$A$2,0,0,10000,6),6,FALSE)</f>
        <v>0</v>
      </c>
    </row>
    <row r="331" spans="1:7" x14ac:dyDescent="0.15">
      <c r="A331" t="str">
        <f>IF([1]交流线路段!A331="","",[1]交流线路段!A331)</f>
        <v>安伍线路24</v>
      </c>
      <c r="B331" t="str">
        <f>IF([1]交流线路段!B331="","",[1]交流线路段!B331)</f>
        <v>10kV</v>
      </c>
      <c r="D331">
        <f>IF([1]交流线路段!D331="","",[1]交流线路段!D331)</f>
        <v>0.225471</v>
      </c>
      <c r="E331" t="str">
        <f>IF([1]交流线路段!F331="","",[1]交流线路段!F331)</f>
        <v>145安伍线</v>
      </c>
      <c r="F331" t="str">
        <f ca="1">VLOOKUP(OFFSET($E$2,0,0,10000,1),OFFSET(线路!$A$2,0,0,10000,6),5,FALSE)</f>
        <v>市辖</v>
      </c>
      <c r="G331">
        <f ca="1">VLOOKUP(OFFSET($E$2,0,0,10000,1),OFFSET(线路!$A$2,0,0,10000,6),6,FALSE)</f>
        <v>0</v>
      </c>
    </row>
    <row r="332" spans="1:7" x14ac:dyDescent="0.15">
      <c r="A332" t="str">
        <f>IF([1]交流线路段!A332="","",[1]交流线路段!A332)</f>
        <v>安伍线路25</v>
      </c>
      <c r="B332" t="str">
        <f>IF([1]交流线路段!B332="","",[1]交流线路段!B332)</f>
        <v>10kV</v>
      </c>
      <c r="D332">
        <f>IF([1]交流线路段!D332="","",[1]交流线路段!D332)</f>
        <v>1.9139999999999999E-3</v>
      </c>
      <c r="E332" t="str">
        <f>IF([1]交流线路段!F332="","",[1]交流线路段!F332)</f>
        <v>145安伍线</v>
      </c>
      <c r="F332" t="str">
        <f ca="1">VLOOKUP(OFFSET($E$2,0,0,10000,1),OFFSET(线路!$A$2,0,0,10000,6),5,FALSE)</f>
        <v>市辖</v>
      </c>
      <c r="G332">
        <f ca="1">VLOOKUP(OFFSET($E$2,0,0,10000,1),OFFSET(线路!$A$2,0,0,10000,6),6,FALSE)</f>
        <v>0</v>
      </c>
    </row>
    <row r="333" spans="1:7" x14ac:dyDescent="0.15">
      <c r="A333" t="str">
        <f>IF([1]交流线路段!A333="","",[1]交流线路段!A333)</f>
        <v>安伍线路26</v>
      </c>
      <c r="B333" t="str">
        <f>IF([1]交流线路段!B333="","",[1]交流线路段!B333)</f>
        <v>10kV</v>
      </c>
      <c r="D333">
        <f>IF([1]交流线路段!D333="","",[1]交流线路段!D333)</f>
        <v>0.362875</v>
      </c>
      <c r="E333" t="str">
        <f>IF([1]交流线路段!F333="","",[1]交流线路段!F333)</f>
        <v>145安伍线</v>
      </c>
      <c r="F333" t="str">
        <f ca="1">VLOOKUP(OFFSET($E$2,0,0,10000,1),OFFSET(线路!$A$2,0,0,10000,6),5,FALSE)</f>
        <v>市辖</v>
      </c>
      <c r="G333">
        <f ca="1">VLOOKUP(OFFSET($E$2,0,0,10000,1),OFFSET(线路!$A$2,0,0,10000,6),6,FALSE)</f>
        <v>0</v>
      </c>
    </row>
    <row r="334" spans="1:7" x14ac:dyDescent="0.15">
      <c r="A334" t="str">
        <f>IF([1]交流线路段!A334="","",[1]交流线路段!A334)</f>
        <v>安伍线路27</v>
      </c>
      <c r="B334" t="str">
        <f>IF([1]交流线路段!B334="","",[1]交流线路段!B334)</f>
        <v>10kV</v>
      </c>
      <c r="D334">
        <f>IF([1]交流线路段!D334="","",[1]交流线路段!D334)</f>
        <v>0.16857800000000001</v>
      </c>
      <c r="E334" t="str">
        <f>IF([1]交流线路段!F334="","",[1]交流线路段!F334)</f>
        <v>145安伍线</v>
      </c>
      <c r="F334" t="str">
        <f ca="1">VLOOKUP(OFFSET($E$2,0,0,10000,1),OFFSET(线路!$A$2,0,0,10000,6),5,FALSE)</f>
        <v>市辖</v>
      </c>
      <c r="G334">
        <f ca="1">VLOOKUP(OFFSET($E$2,0,0,10000,1),OFFSET(线路!$A$2,0,0,10000,6),6,FALSE)</f>
        <v>0</v>
      </c>
    </row>
    <row r="335" spans="1:7" x14ac:dyDescent="0.15">
      <c r="A335" t="str">
        <f>IF([1]交流线路段!A335="","",[1]交流线路段!A335)</f>
        <v>安伍线路28</v>
      </c>
      <c r="B335" t="str">
        <f>IF([1]交流线路段!B335="","",[1]交流线路段!B335)</f>
        <v>10kV</v>
      </c>
      <c r="D335">
        <f>IF([1]交流线路段!D335="","",[1]交流线路段!D335)</f>
        <v>0.13266700000000001</v>
      </c>
      <c r="E335" t="str">
        <f>IF([1]交流线路段!F335="","",[1]交流线路段!F335)</f>
        <v>145安伍线</v>
      </c>
      <c r="F335" t="str">
        <f ca="1">VLOOKUP(OFFSET($E$2,0,0,10000,1),OFFSET(线路!$A$2,0,0,10000,6),5,FALSE)</f>
        <v>市辖</v>
      </c>
      <c r="G335">
        <f ca="1">VLOOKUP(OFFSET($E$2,0,0,10000,1),OFFSET(线路!$A$2,0,0,10000,6),6,FALSE)</f>
        <v>0</v>
      </c>
    </row>
    <row r="336" spans="1:7" x14ac:dyDescent="0.15">
      <c r="A336" t="str">
        <f>IF([1]交流线路段!A336="","",[1]交流线路段!A336)</f>
        <v>安伍线路29</v>
      </c>
      <c r="B336" t="str">
        <f>IF([1]交流线路段!B336="","",[1]交流线路段!B336)</f>
        <v>10kV</v>
      </c>
      <c r="D336">
        <f>IF([1]交流线路段!D336="","",[1]交流线路段!D336)</f>
        <v>3.4970000000000001E-3</v>
      </c>
      <c r="E336" t="str">
        <f>IF([1]交流线路段!F336="","",[1]交流线路段!F336)</f>
        <v>145安伍线</v>
      </c>
      <c r="F336" t="str">
        <f ca="1">VLOOKUP(OFFSET($E$2,0,0,10000,1),OFFSET(线路!$A$2,0,0,10000,6),5,FALSE)</f>
        <v>市辖</v>
      </c>
      <c r="G336">
        <f ca="1">VLOOKUP(OFFSET($E$2,0,0,10000,1),OFFSET(线路!$A$2,0,0,10000,6),6,FALSE)</f>
        <v>0</v>
      </c>
    </row>
    <row r="337" spans="1:7" x14ac:dyDescent="0.15">
      <c r="A337" t="str">
        <f>IF([1]交流线路段!A337="","",[1]交流线路段!A337)</f>
        <v>安伍线路3</v>
      </c>
      <c r="B337" t="str">
        <f>IF([1]交流线路段!B337="","",[1]交流线路段!B337)</f>
        <v>10kV</v>
      </c>
      <c r="D337">
        <f>IF([1]交流线路段!D337="","",[1]交流线路段!D337)</f>
        <v>0.18071799999999999</v>
      </c>
      <c r="E337" t="str">
        <f>IF([1]交流线路段!F337="","",[1]交流线路段!F337)</f>
        <v>145安伍线</v>
      </c>
      <c r="F337" t="str">
        <f ca="1">VLOOKUP(OFFSET($E$2,0,0,10000,1),OFFSET(线路!$A$2,0,0,10000,6),5,FALSE)</f>
        <v>市辖</v>
      </c>
      <c r="G337">
        <f ca="1">VLOOKUP(OFFSET($E$2,0,0,10000,1),OFFSET(线路!$A$2,0,0,10000,6),6,FALSE)</f>
        <v>0</v>
      </c>
    </row>
    <row r="338" spans="1:7" x14ac:dyDescent="0.15">
      <c r="A338" t="str">
        <f>IF([1]交流线路段!A338="","",[1]交流线路段!A338)</f>
        <v>安伍线路30</v>
      </c>
      <c r="B338" t="str">
        <f>IF([1]交流线路段!B338="","",[1]交流线路段!B338)</f>
        <v>10kV</v>
      </c>
      <c r="D338">
        <f>IF([1]交流线路段!D338="","",[1]交流线路段!D338)</f>
        <v>3.5813999999999999E-2</v>
      </c>
      <c r="E338" t="str">
        <f>IF([1]交流线路段!F338="","",[1]交流线路段!F338)</f>
        <v>145安伍线</v>
      </c>
      <c r="F338" t="str">
        <f ca="1">VLOOKUP(OFFSET($E$2,0,0,10000,1),OFFSET(线路!$A$2,0,0,10000,6),5,FALSE)</f>
        <v>市辖</v>
      </c>
      <c r="G338">
        <f ca="1">VLOOKUP(OFFSET($E$2,0,0,10000,1),OFFSET(线路!$A$2,0,0,10000,6),6,FALSE)</f>
        <v>0</v>
      </c>
    </row>
    <row r="339" spans="1:7" x14ac:dyDescent="0.15">
      <c r="A339" t="str">
        <f>IF([1]交流线路段!A339="","",[1]交流线路段!A339)</f>
        <v>安伍线路31</v>
      </c>
      <c r="B339" t="str">
        <f>IF([1]交流线路段!B339="","",[1]交流线路段!B339)</f>
        <v>10kV</v>
      </c>
      <c r="E339" t="str">
        <f>IF([1]交流线路段!F339="","",[1]交流线路段!F339)</f>
        <v>145安伍线</v>
      </c>
      <c r="F339" t="str">
        <f ca="1">VLOOKUP(OFFSET($E$2,0,0,10000,1),OFFSET(线路!$A$2,0,0,10000,6),5,FALSE)</f>
        <v>市辖</v>
      </c>
      <c r="G339">
        <f ca="1">VLOOKUP(OFFSET($E$2,0,0,10000,1),OFFSET(线路!$A$2,0,0,10000,6),6,FALSE)</f>
        <v>0</v>
      </c>
    </row>
    <row r="340" spans="1:7" x14ac:dyDescent="0.15">
      <c r="A340" t="str">
        <f>IF([1]交流线路段!A340="","",[1]交流线路段!A340)</f>
        <v>安伍线路32</v>
      </c>
      <c r="B340" t="str">
        <f>IF([1]交流线路段!B340="","",[1]交流线路段!B340)</f>
        <v>10kV</v>
      </c>
      <c r="E340" t="str">
        <f>IF([1]交流线路段!F340="","",[1]交流线路段!F340)</f>
        <v>145安伍线</v>
      </c>
      <c r="F340" t="str">
        <f ca="1">VLOOKUP(OFFSET($E$2,0,0,10000,1),OFFSET(线路!$A$2,0,0,10000,6),5,FALSE)</f>
        <v>市辖</v>
      </c>
      <c r="G340">
        <f ca="1">VLOOKUP(OFFSET($E$2,0,0,10000,1),OFFSET(线路!$A$2,0,0,10000,6),6,FALSE)</f>
        <v>0</v>
      </c>
    </row>
    <row r="341" spans="1:7" x14ac:dyDescent="0.15">
      <c r="A341" t="str">
        <f>IF([1]交流线路段!A341="","",[1]交流线路段!A341)</f>
        <v>安伍线路33</v>
      </c>
      <c r="B341" t="str">
        <f>IF([1]交流线路段!B341="","",[1]交流线路段!B341)</f>
        <v>10kV</v>
      </c>
      <c r="E341" t="str">
        <f>IF([1]交流线路段!F341="","",[1]交流线路段!F341)</f>
        <v>145安伍线</v>
      </c>
      <c r="F341" t="str">
        <f ca="1">VLOOKUP(OFFSET($E$2,0,0,10000,1),OFFSET(线路!$A$2,0,0,10000,6),5,FALSE)</f>
        <v>市辖</v>
      </c>
      <c r="G341">
        <f ca="1">VLOOKUP(OFFSET($E$2,0,0,10000,1),OFFSET(线路!$A$2,0,0,10000,6),6,FALSE)</f>
        <v>0</v>
      </c>
    </row>
    <row r="342" spans="1:7" x14ac:dyDescent="0.15">
      <c r="A342" t="str">
        <f>IF([1]交流线路段!A342="","",[1]交流线路段!A342)</f>
        <v>安伍线路34</v>
      </c>
      <c r="B342" t="str">
        <f>IF([1]交流线路段!B342="","",[1]交流线路段!B342)</f>
        <v>10kV</v>
      </c>
      <c r="E342" t="str">
        <f>IF([1]交流线路段!F342="","",[1]交流线路段!F342)</f>
        <v>145安伍线</v>
      </c>
      <c r="F342" t="str">
        <f ca="1">VLOOKUP(OFFSET($E$2,0,0,10000,1),OFFSET(线路!$A$2,0,0,10000,6),5,FALSE)</f>
        <v>市辖</v>
      </c>
      <c r="G342">
        <f ca="1">VLOOKUP(OFFSET($E$2,0,0,10000,1),OFFSET(线路!$A$2,0,0,10000,6),6,FALSE)</f>
        <v>0</v>
      </c>
    </row>
    <row r="343" spans="1:7" x14ac:dyDescent="0.15">
      <c r="A343" t="str">
        <f>IF([1]交流线路段!A343="","",[1]交流线路段!A343)</f>
        <v>安伍线路35</v>
      </c>
      <c r="B343" t="str">
        <f>IF([1]交流线路段!B343="","",[1]交流线路段!B343)</f>
        <v>10kV</v>
      </c>
      <c r="E343" t="str">
        <f>IF([1]交流线路段!F343="","",[1]交流线路段!F343)</f>
        <v>145安伍线</v>
      </c>
      <c r="F343" t="str">
        <f ca="1">VLOOKUP(OFFSET($E$2,0,0,10000,1),OFFSET(线路!$A$2,0,0,10000,6),5,FALSE)</f>
        <v>市辖</v>
      </c>
      <c r="G343">
        <f ca="1">VLOOKUP(OFFSET($E$2,0,0,10000,1),OFFSET(线路!$A$2,0,0,10000,6),6,FALSE)</f>
        <v>0</v>
      </c>
    </row>
    <row r="344" spans="1:7" x14ac:dyDescent="0.15">
      <c r="A344" t="str">
        <f>IF([1]交流线路段!A344="","",[1]交流线路段!A344)</f>
        <v>安伍线路36</v>
      </c>
      <c r="B344" t="str">
        <f>IF([1]交流线路段!B344="","",[1]交流线路段!B344)</f>
        <v>10kV</v>
      </c>
      <c r="E344" t="str">
        <f>IF([1]交流线路段!F344="","",[1]交流线路段!F344)</f>
        <v>145安伍线</v>
      </c>
      <c r="F344" t="str">
        <f ca="1">VLOOKUP(OFFSET($E$2,0,0,10000,1),OFFSET(线路!$A$2,0,0,10000,6),5,FALSE)</f>
        <v>市辖</v>
      </c>
      <c r="G344">
        <f ca="1">VLOOKUP(OFFSET($E$2,0,0,10000,1),OFFSET(线路!$A$2,0,0,10000,6),6,FALSE)</f>
        <v>0</v>
      </c>
    </row>
    <row r="345" spans="1:7" x14ac:dyDescent="0.15">
      <c r="A345" t="str">
        <f>IF([1]交流线路段!A345="","",[1]交流线路段!A345)</f>
        <v>安伍线路37</v>
      </c>
      <c r="B345" t="str">
        <f>IF([1]交流线路段!B345="","",[1]交流线路段!B345)</f>
        <v>10kV</v>
      </c>
      <c r="E345" t="str">
        <f>IF([1]交流线路段!F345="","",[1]交流线路段!F345)</f>
        <v>145安伍线</v>
      </c>
      <c r="F345" t="str">
        <f ca="1">VLOOKUP(OFFSET($E$2,0,0,10000,1),OFFSET(线路!$A$2,0,0,10000,6),5,FALSE)</f>
        <v>市辖</v>
      </c>
      <c r="G345">
        <f ca="1">VLOOKUP(OFFSET($E$2,0,0,10000,1),OFFSET(线路!$A$2,0,0,10000,6),6,FALSE)</f>
        <v>0</v>
      </c>
    </row>
    <row r="346" spans="1:7" x14ac:dyDescent="0.15">
      <c r="A346" t="str">
        <f>IF([1]交流线路段!A346="","",[1]交流线路段!A346)</f>
        <v>安伍线路38</v>
      </c>
      <c r="B346" t="str">
        <f>IF([1]交流线路段!B346="","",[1]交流线路段!B346)</f>
        <v>10kV</v>
      </c>
      <c r="E346" t="str">
        <f>IF([1]交流线路段!F346="","",[1]交流线路段!F346)</f>
        <v>145安伍线</v>
      </c>
      <c r="F346" t="str">
        <f ca="1">VLOOKUP(OFFSET($E$2,0,0,10000,1),OFFSET(线路!$A$2,0,0,10000,6),5,FALSE)</f>
        <v>市辖</v>
      </c>
      <c r="G346">
        <f ca="1">VLOOKUP(OFFSET($E$2,0,0,10000,1),OFFSET(线路!$A$2,0,0,10000,6),6,FALSE)</f>
        <v>0</v>
      </c>
    </row>
    <row r="347" spans="1:7" x14ac:dyDescent="0.15">
      <c r="A347" t="str">
        <f>IF([1]交流线路段!A347="","",[1]交流线路段!A347)</f>
        <v>安伍线路39</v>
      </c>
      <c r="B347" t="str">
        <f>IF([1]交流线路段!B347="","",[1]交流线路段!B347)</f>
        <v>10kV</v>
      </c>
      <c r="E347" t="str">
        <f>IF([1]交流线路段!F347="","",[1]交流线路段!F347)</f>
        <v>145安伍线</v>
      </c>
      <c r="F347" t="str">
        <f ca="1">VLOOKUP(OFFSET($E$2,0,0,10000,1),OFFSET(线路!$A$2,0,0,10000,6),5,FALSE)</f>
        <v>市辖</v>
      </c>
      <c r="G347">
        <f ca="1">VLOOKUP(OFFSET($E$2,0,0,10000,1),OFFSET(线路!$A$2,0,0,10000,6),6,FALSE)</f>
        <v>0</v>
      </c>
    </row>
    <row r="348" spans="1:7" x14ac:dyDescent="0.15">
      <c r="A348" t="str">
        <f>IF([1]交流线路段!A348="","",[1]交流线路段!A348)</f>
        <v>安伍线路4</v>
      </c>
      <c r="B348" t="str">
        <f>IF([1]交流线路段!B348="","",[1]交流线路段!B348)</f>
        <v>10kV</v>
      </c>
      <c r="E348" t="str">
        <f>IF([1]交流线路段!F348="","",[1]交流线路段!F348)</f>
        <v>145安伍线</v>
      </c>
      <c r="F348" t="str">
        <f ca="1">VLOOKUP(OFFSET($E$2,0,0,10000,1),OFFSET(线路!$A$2,0,0,10000,6),5,FALSE)</f>
        <v>市辖</v>
      </c>
      <c r="G348">
        <f ca="1">VLOOKUP(OFFSET($E$2,0,0,10000,1),OFFSET(线路!$A$2,0,0,10000,6),6,FALSE)</f>
        <v>0</v>
      </c>
    </row>
    <row r="349" spans="1:7" x14ac:dyDescent="0.15">
      <c r="A349" t="str">
        <f>IF([1]交流线路段!A349="","",[1]交流线路段!A349)</f>
        <v>安伍线路40</v>
      </c>
      <c r="B349" t="str">
        <f>IF([1]交流线路段!B349="","",[1]交流线路段!B349)</f>
        <v>10kV</v>
      </c>
      <c r="E349" t="str">
        <f>IF([1]交流线路段!F349="","",[1]交流线路段!F349)</f>
        <v>145安伍线</v>
      </c>
      <c r="F349" t="str">
        <f ca="1">VLOOKUP(OFFSET($E$2,0,0,10000,1),OFFSET(线路!$A$2,0,0,10000,6),5,FALSE)</f>
        <v>市辖</v>
      </c>
      <c r="G349">
        <f ca="1">VLOOKUP(OFFSET($E$2,0,0,10000,1),OFFSET(线路!$A$2,0,0,10000,6),6,FALSE)</f>
        <v>0</v>
      </c>
    </row>
    <row r="350" spans="1:7" x14ac:dyDescent="0.15">
      <c r="A350" t="str">
        <f>IF([1]交流线路段!A350="","",[1]交流线路段!A350)</f>
        <v>安伍线路41</v>
      </c>
      <c r="B350" t="str">
        <f>IF([1]交流线路段!B350="","",[1]交流线路段!B350)</f>
        <v>10kV</v>
      </c>
      <c r="E350" t="str">
        <f>IF([1]交流线路段!F350="","",[1]交流线路段!F350)</f>
        <v>145安伍线</v>
      </c>
      <c r="F350" t="str">
        <f ca="1">VLOOKUP(OFFSET($E$2,0,0,10000,1),OFFSET(线路!$A$2,0,0,10000,6),5,FALSE)</f>
        <v>市辖</v>
      </c>
      <c r="G350">
        <f ca="1">VLOOKUP(OFFSET($E$2,0,0,10000,1),OFFSET(线路!$A$2,0,0,10000,6),6,FALSE)</f>
        <v>0</v>
      </c>
    </row>
    <row r="351" spans="1:7" x14ac:dyDescent="0.15">
      <c r="A351" t="str">
        <f>IF([1]交流线路段!A351="","",[1]交流线路段!A351)</f>
        <v>安伍线路42</v>
      </c>
      <c r="B351" t="str">
        <f>IF([1]交流线路段!B351="","",[1]交流线路段!B351)</f>
        <v>10kV</v>
      </c>
      <c r="E351" t="str">
        <f>IF([1]交流线路段!F351="","",[1]交流线路段!F351)</f>
        <v>145安伍线</v>
      </c>
      <c r="F351" t="str">
        <f ca="1">VLOOKUP(OFFSET($E$2,0,0,10000,1),OFFSET(线路!$A$2,0,0,10000,6),5,FALSE)</f>
        <v>市辖</v>
      </c>
      <c r="G351">
        <f ca="1">VLOOKUP(OFFSET($E$2,0,0,10000,1),OFFSET(线路!$A$2,0,0,10000,6),6,FALSE)</f>
        <v>0</v>
      </c>
    </row>
    <row r="352" spans="1:7" x14ac:dyDescent="0.15">
      <c r="A352" t="str">
        <f>IF([1]交流线路段!A352="","",[1]交流线路段!A352)</f>
        <v>安伍线路43</v>
      </c>
      <c r="B352" t="str">
        <f>IF([1]交流线路段!B352="","",[1]交流线路段!B352)</f>
        <v>10kV</v>
      </c>
      <c r="E352" t="str">
        <f>IF([1]交流线路段!F352="","",[1]交流线路段!F352)</f>
        <v>145安伍线</v>
      </c>
      <c r="F352" t="str">
        <f ca="1">VLOOKUP(OFFSET($E$2,0,0,10000,1),OFFSET(线路!$A$2,0,0,10000,6),5,FALSE)</f>
        <v>市辖</v>
      </c>
      <c r="G352">
        <f ca="1">VLOOKUP(OFFSET($E$2,0,0,10000,1),OFFSET(线路!$A$2,0,0,10000,6),6,FALSE)</f>
        <v>0</v>
      </c>
    </row>
    <row r="353" spans="1:7" x14ac:dyDescent="0.15">
      <c r="A353" t="str">
        <f>IF([1]交流线路段!A353="","",[1]交流线路段!A353)</f>
        <v>安伍线路44</v>
      </c>
      <c r="B353" t="str">
        <f>IF([1]交流线路段!B353="","",[1]交流线路段!B353)</f>
        <v>10kV</v>
      </c>
      <c r="E353" t="str">
        <f>IF([1]交流线路段!F353="","",[1]交流线路段!F353)</f>
        <v>145安伍线</v>
      </c>
      <c r="F353" t="str">
        <f ca="1">VLOOKUP(OFFSET($E$2,0,0,10000,1),OFFSET(线路!$A$2,0,0,10000,6),5,FALSE)</f>
        <v>市辖</v>
      </c>
      <c r="G353">
        <f ca="1">VLOOKUP(OFFSET($E$2,0,0,10000,1),OFFSET(线路!$A$2,0,0,10000,6),6,FALSE)</f>
        <v>0</v>
      </c>
    </row>
    <row r="354" spans="1:7" x14ac:dyDescent="0.15">
      <c r="A354" t="str">
        <f>IF([1]交流线路段!A354="","",[1]交流线路段!A354)</f>
        <v>安伍线路45</v>
      </c>
      <c r="B354" t="str">
        <f>IF([1]交流线路段!B354="","",[1]交流线路段!B354)</f>
        <v>10kV</v>
      </c>
      <c r="E354" t="str">
        <f>IF([1]交流线路段!F354="","",[1]交流线路段!F354)</f>
        <v>145安伍线</v>
      </c>
      <c r="F354" t="str">
        <f ca="1">VLOOKUP(OFFSET($E$2,0,0,10000,1),OFFSET(线路!$A$2,0,0,10000,6),5,FALSE)</f>
        <v>市辖</v>
      </c>
      <c r="G354">
        <f ca="1">VLOOKUP(OFFSET($E$2,0,0,10000,1),OFFSET(线路!$A$2,0,0,10000,6),6,FALSE)</f>
        <v>0</v>
      </c>
    </row>
    <row r="355" spans="1:7" x14ac:dyDescent="0.15">
      <c r="A355" t="str">
        <f>IF([1]交流线路段!A355="","",[1]交流线路段!A355)</f>
        <v>安伍线路46</v>
      </c>
      <c r="B355" t="str">
        <f>IF([1]交流线路段!B355="","",[1]交流线路段!B355)</f>
        <v>10kV</v>
      </c>
      <c r="E355" t="str">
        <f>IF([1]交流线路段!F355="","",[1]交流线路段!F355)</f>
        <v>145安伍线</v>
      </c>
      <c r="F355" t="str">
        <f ca="1">VLOOKUP(OFFSET($E$2,0,0,10000,1),OFFSET(线路!$A$2,0,0,10000,6),5,FALSE)</f>
        <v>市辖</v>
      </c>
      <c r="G355">
        <f ca="1">VLOOKUP(OFFSET($E$2,0,0,10000,1),OFFSET(线路!$A$2,0,0,10000,6),6,FALSE)</f>
        <v>0</v>
      </c>
    </row>
    <row r="356" spans="1:7" x14ac:dyDescent="0.15">
      <c r="A356" t="str">
        <f>IF([1]交流线路段!A356="","",[1]交流线路段!A356)</f>
        <v>安伍线路47</v>
      </c>
      <c r="B356" t="str">
        <f>IF([1]交流线路段!B356="","",[1]交流线路段!B356)</f>
        <v>10kV</v>
      </c>
      <c r="E356" t="str">
        <f>IF([1]交流线路段!F356="","",[1]交流线路段!F356)</f>
        <v>145安伍线</v>
      </c>
      <c r="F356" t="str">
        <f ca="1">VLOOKUP(OFFSET($E$2,0,0,10000,1),OFFSET(线路!$A$2,0,0,10000,6),5,FALSE)</f>
        <v>市辖</v>
      </c>
      <c r="G356">
        <f ca="1">VLOOKUP(OFFSET($E$2,0,0,10000,1),OFFSET(线路!$A$2,0,0,10000,6),6,FALSE)</f>
        <v>0</v>
      </c>
    </row>
    <row r="357" spans="1:7" x14ac:dyDescent="0.15">
      <c r="A357" t="str">
        <f>IF([1]交流线路段!A357="","",[1]交流线路段!A357)</f>
        <v>安伍线路48</v>
      </c>
      <c r="B357" t="str">
        <f>IF([1]交流线路段!B357="","",[1]交流线路段!B357)</f>
        <v>10kV</v>
      </c>
      <c r="E357" t="str">
        <f>IF([1]交流线路段!F357="","",[1]交流线路段!F357)</f>
        <v>145安伍线</v>
      </c>
      <c r="F357" t="str">
        <f ca="1">VLOOKUP(OFFSET($E$2,0,0,10000,1),OFFSET(线路!$A$2,0,0,10000,6),5,FALSE)</f>
        <v>市辖</v>
      </c>
      <c r="G357">
        <f ca="1">VLOOKUP(OFFSET($E$2,0,0,10000,1),OFFSET(线路!$A$2,0,0,10000,6),6,FALSE)</f>
        <v>0</v>
      </c>
    </row>
    <row r="358" spans="1:7" x14ac:dyDescent="0.15">
      <c r="A358" t="str">
        <f>IF([1]交流线路段!A358="","",[1]交流线路段!A358)</f>
        <v>安伍线路49</v>
      </c>
      <c r="B358" t="str">
        <f>IF([1]交流线路段!B358="","",[1]交流线路段!B358)</f>
        <v>10kV</v>
      </c>
      <c r="E358" t="str">
        <f>IF([1]交流线路段!F358="","",[1]交流线路段!F358)</f>
        <v>145安伍线</v>
      </c>
      <c r="F358" t="str">
        <f ca="1">VLOOKUP(OFFSET($E$2,0,0,10000,1),OFFSET(线路!$A$2,0,0,10000,6),5,FALSE)</f>
        <v>市辖</v>
      </c>
      <c r="G358">
        <f ca="1">VLOOKUP(OFFSET($E$2,0,0,10000,1),OFFSET(线路!$A$2,0,0,10000,6),6,FALSE)</f>
        <v>0</v>
      </c>
    </row>
    <row r="359" spans="1:7" x14ac:dyDescent="0.15">
      <c r="A359" t="str">
        <f>IF([1]交流线路段!A359="","",[1]交流线路段!A359)</f>
        <v>安伍线路5</v>
      </c>
      <c r="B359" t="str">
        <f>IF([1]交流线路段!B359="","",[1]交流线路段!B359)</f>
        <v>10kV</v>
      </c>
      <c r="E359" t="str">
        <f>IF([1]交流线路段!F359="","",[1]交流线路段!F359)</f>
        <v>145安伍线</v>
      </c>
      <c r="F359" t="str">
        <f ca="1">VLOOKUP(OFFSET($E$2,0,0,10000,1),OFFSET(线路!$A$2,0,0,10000,6),5,FALSE)</f>
        <v>市辖</v>
      </c>
      <c r="G359">
        <f ca="1">VLOOKUP(OFFSET($E$2,0,0,10000,1),OFFSET(线路!$A$2,0,0,10000,6),6,FALSE)</f>
        <v>0</v>
      </c>
    </row>
    <row r="360" spans="1:7" x14ac:dyDescent="0.15">
      <c r="A360" t="str">
        <f>IF([1]交流线路段!A360="","",[1]交流线路段!A360)</f>
        <v>安伍线路50</v>
      </c>
      <c r="B360" t="str">
        <f>IF([1]交流线路段!B360="","",[1]交流线路段!B360)</f>
        <v>10kV</v>
      </c>
      <c r="E360" t="str">
        <f>IF([1]交流线路段!F360="","",[1]交流线路段!F360)</f>
        <v>145安伍线</v>
      </c>
      <c r="F360" t="str">
        <f ca="1">VLOOKUP(OFFSET($E$2,0,0,10000,1),OFFSET(线路!$A$2,0,0,10000,6),5,FALSE)</f>
        <v>市辖</v>
      </c>
      <c r="G360">
        <f ca="1">VLOOKUP(OFFSET($E$2,0,0,10000,1),OFFSET(线路!$A$2,0,0,10000,6),6,FALSE)</f>
        <v>0</v>
      </c>
    </row>
    <row r="361" spans="1:7" x14ac:dyDescent="0.15">
      <c r="A361" t="str">
        <f>IF([1]交流线路段!A361="","",[1]交流线路段!A361)</f>
        <v>安伍线路51</v>
      </c>
      <c r="B361" t="str">
        <f>IF([1]交流线路段!B361="","",[1]交流线路段!B361)</f>
        <v>10kV</v>
      </c>
      <c r="E361" t="str">
        <f>IF([1]交流线路段!F361="","",[1]交流线路段!F361)</f>
        <v>145安伍线</v>
      </c>
      <c r="F361" t="str">
        <f ca="1">VLOOKUP(OFFSET($E$2,0,0,10000,1),OFFSET(线路!$A$2,0,0,10000,6),5,FALSE)</f>
        <v>市辖</v>
      </c>
      <c r="G361">
        <f ca="1">VLOOKUP(OFFSET($E$2,0,0,10000,1),OFFSET(线路!$A$2,0,0,10000,6),6,FALSE)</f>
        <v>0</v>
      </c>
    </row>
    <row r="362" spans="1:7" x14ac:dyDescent="0.15">
      <c r="A362" t="str">
        <f>IF([1]交流线路段!A362="","",[1]交流线路段!A362)</f>
        <v>安伍线路52</v>
      </c>
      <c r="B362" t="str">
        <f>IF([1]交流线路段!B362="","",[1]交流线路段!B362)</f>
        <v>10kV</v>
      </c>
      <c r="E362" t="str">
        <f>IF([1]交流线路段!F362="","",[1]交流线路段!F362)</f>
        <v>145安伍线</v>
      </c>
      <c r="F362" t="str">
        <f ca="1">VLOOKUP(OFFSET($E$2,0,0,10000,1),OFFSET(线路!$A$2,0,0,10000,6),5,FALSE)</f>
        <v>市辖</v>
      </c>
      <c r="G362">
        <f ca="1">VLOOKUP(OFFSET($E$2,0,0,10000,1),OFFSET(线路!$A$2,0,0,10000,6),6,FALSE)</f>
        <v>0</v>
      </c>
    </row>
    <row r="363" spans="1:7" x14ac:dyDescent="0.15">
      <c r="A363" t="str">
        <f>IF([1]交流线路段!A363="","",[1]交流线路段!A363)</f>
        <v>安伍线路53</v>
      </c>
      <c r="B363" t="str">
        <f>IF([1]交流线路段!B363="","",[1]交流线路段!B363)</f>
        <v>10kV</v>
      </c>
      <c r="E363" t="str">
        <f>IF([1]交流线路段!F363="","",[1]交流线路段!F363)</f>
        <v>145安伍线</v>
      </c>
      <c r="F363" t="str">
        <f ca="1">VLOOKUP(OFFSET($E$2,0,0,10000,1),OFFSET(线路!$A$2,0,0,10000,6),5,FALSE)</f>
        <v>市辖</v>
      </c>
      <c r="G363">
        <f ca="1">VLOOKUP(OFFSET($E$2,0,0,10000,1),OFFSET(线路!$A$2,0,0,10000,6),6,FALSE)</f>
        <v>0</v>
      </c>
    </row>
    <row r="364" spans="1:7" x14ac:dyDescent="0.15">
      <c r="A364" t="str">
        <f>IF([1]交流线路段!A364="","",[1]交流线路段!A364)</f>
        <v>安伍线路54</v>
      </c>
      <c r="B364" t="str">
        <f>IF([1]交流线路段!B364="","",[1]交流线路段!B364)</f>
        <v>10kV</v>
      </c>
      <c r="E364" t="str">
        <f>IF([1]交流线路段!F364="","",[1]交流线路段!F364)</f>
        <v>145安伍线</v>
      </c>
      <c r="F364" t="str">
        <f ca="1">VLOOKUP(OFFSET($E$2,0,0,10000,1),OFFSET(线路!$A$2,0,0,10000,6),5,FALSE)</f>
        <v>市辖</v>
      </c>
      <c r="G364">
        <f ca="1">VLOOKUP(OFFSET($E$2,0,0,10000,1),OFFSET(线路!$A$2,0,0,10000,6),6,FALSE)</f>
        <v>0</v>
      </c>
    </row>
    <row r="365" spans="1:7" x14ac:dyDescent="0.15">
      <c r="A365" t="str">
        <f>IF([1]交流线路段!A365="","",[1]交流线路段!A365)</f>
        <v>安伍线路55</v>
      </c>
      <c r="B365" t="str">
        <f>IF([1]交流线路段!B365="","",[1]交流线路段!B365)</f>
        <v>10kV</v>
      </c>
      <c r="E365" t="str">
        <f>IF([1]交流线路段!F365="","",[1]交流线路段!F365)</f>
        <v>145安伍线</v>
      </c>
      <c r="F365" t="str">
        <f ca="1">VLOOKUP(OFFSET($E$2,0,0,10000,1),OFFSET(线路!$A$2,0,0,10000,6),5,FALSE)</f>
        <v>市辖</v>
      </c>
      <c r="G365">
        <f ca="1">VLOOKUP(OFFSET($E$2,0,0,10000,1),OFFSET(线路!$A$2,0,0,10000,6),6,FALSE)</f>
        <v>0</v>
      </c>
    </row>
    <row r="366" spans="1:7" x14ac:dyDescent="0.15">
      <c r="A366" t="str">
        <f>IF([1]交流线路段!A366="","",[1]交流线路段!A366)</f>
        <v>安伍线路56</v>
      </c>
      <c r="B366" t="str">
        <f>IF([1]交流线路段!B366="","",[1]交流线路段!B366)</f>
        <v>10kV</v>
      </c>
      <c r="E366" t="str">
        <f>IF([1]交流线路段!F366="","",[1]交流线路段!F366)</f>
        <v>145安伍线</v>
      </c>
      <c r="F366" t="str">
        <f ca="1">VLOOKUP(OFFSET($E$2,0,0,10000,1),OFFSET(线路!$A$2,0,0,10000,6),5,FALSE)</f>
        <v>市辖</v>
      </c>
      <c r="G366">
        <f ca="1">VLOOKUP(OFFSET($E$2,0,0,10000,1),OFFSET(线路!$A$2,0,0,10000,6),6,FALSE)</f>
        <v>0</v>
      </c>
    </row>
    <row r="367" spans="1:7" x14ac:dyDescent="0.15">
      <c r="A367" t="str">
        <f>IF([1]交流线路段!A367="","",[1]交流线路段!A367)</f>
        <v>安伍线路57</v>
      </c>
      <c r="B367" t="str">
        <f>IF([1]交流线路段!B367="","",[1]交流线路段!B367)</f>
        <v>10kV</v>
      </c>
      <c r="E367" t="str">
        <f>IF([1]交流线路段!F367="","",[1]交流线路段!F367)</f>
        <v>145安伍线</v>
      </c>
      <c r="F367" t="str">
        <f ca="1">VLOOKUP(OFFSET($E$2,0,0,10000,1),OFFSET(线路!$A$2,0,0,10000,6),5,FALSE)</f>
        <v>市辖</v>
      </c>
      <c r="G367">
        <f ca="1">VLOOKUP(OFFSET($E$2,0,0,10000,1),OFFSET(线路!$A$2,0,0,10000,6),6,FALSE)</f>
        <v>0</v>
      </c>
    </row>
    <row r="368" spans="1:7" x14ac:dyDescent="0.15">
      <c r="A368" t="str">
        <f>IF([1]交流线路段!A368="","",[1]交流线路段!A368)</f>
        <v>安伍线路58</v>
      </c>
      <c r="B368" t="str">
        <f>IF([1]交流线路段!B368="","",[1]交流线路段!B368)</f>
        <v>10kV</v>
      </c>
      <c r="E368" t="str">
        <f>IF([1]交流线路段!F368="","",[1]交流线路段!F368)</f>
        <v>145安伍线</v>
      </c>
      <c r="F368" t="str">
        <f ca="1">VLOOKUP(OFFSET($E$2,0,0,10000,1),OFFSET(线路!$A$2,0,0,10000,6),5,FALSE)</f>
        <v>市辖</v>
      </c>
      <c r="G368">
        <f ca="1">VLOOKUP(OFFSET($E$2,0,0,10000,1),OFFSET(线路!$A$2,0,0,10000,6),6,FALSE)</f>
        <v>0</v>
      </c>
    </row>
    <row r="369" spans="1:7" x14ac:dyDescent="0.15">
      <c r="A369" t="str">
        <f>IF([1]交流线路段!A369="","",[1]交流线路段!A369)</f>
        <v>安伍线路59</v>
      </c>
      <c r="B369" t="str">
        <f>IF([1]交流线路段!B369="","",[1]交流线路段!B369)</f>
        <v>10kV</v>
      </c>
      <c r="E369" t="str">
        <f>IF([1]交流线路段!F369="","",[1]交流线路段!F369)</f>
        <v>145安伍线</v>
      </c>
      <c r="F369" t="str">
        <f ca="1">VLOOKUP(OFFSET($E$2,0,0,10000,1),OFFSET(线路!$A$2,0,0,10000,6),5,FALSE)</f>
        <v>市辖</v>
      </c>
      <c r="G369">
        <f ca="1">VLOOKUP(OFFSET($E$2,0,0,10000,1),OFFSET(线路!$A$2,0,0,10000,6),6,FALSE)</f>
        <v>0</v>
      </c>
    </row>
    <row r="370" spans="1:7" x14ac:dyDescent="0.15">
      <c r="A370" t="str">
        <f>IF([1]交流线路段!A370="","",[1]交流线路段!A370)</f>
        <v>安伍线路6</v>
      </c>
      <c r="B370" t="str">
        <f>IF([1]交流线路段!B370="","",[1]交流线路段!B370)</f>
        <v>10kV</v>
      </c>
      <c r="E370" t="str">
        <f>IF([1]交流线路段!F370="","",[1]交流线路段!F370)</f>
        <v>145安伍线</v>
      </c>
      <c r="F370" t="str">
        <f ca="1">VLOOKUP(OFFSET($E$2,0,0,10000,1),OFFSET(线路!$A$2,0,0,10000,6),5,FALSE)</f>
        <v>市辖</v>
      </c>
      <c r="G370">
        <f ca="1">VLOOKUP(OFFSET($E$2,0,0,10000,1),OFFSET(线路!$A$2,0,0,10000,6),6,FALSE)</f>
        <v>0</v>
      </c>
    </row>
    <row r="371" spans="1:7" x14ac:dyDescent="0.15">
      <c r="A371" t="str">
        <f>IF([1]交流线路段!A371="","",[1]交流线路段!A371)</f>
        <v>安伍线路60</v>
      </c>
      <c r="B371" t="str">
        <f>IF([1]交流线路段!B371="","",[1]交流线路段!B371)</f>
        <v>10kV</v>
      </c>
      <c r="E371" t="str">
        <f>IF([1]交流线路段!F371="","",[1]交流线路段!F371)</f>
        <v>145安伍线</v>
      </c>
      <c r="F371" t="str">
        <f ca="1">VLOOKUP(OFFSET($E$2,0,0,10000,1),OFFSET(线路!$A$2,0,0,10000,6),5,FALSE)</f>
        <v>市辖</v>
      </c>
      <c r="G371">
        <f ca="1">VLOOKUP(OFFSET($E$2,0,0,10000,1),OFFSET(线路!$A$2,0,0,10000,6),6,FALSE)</f>
        <v>0</v>
      </c>
    </row>
    <row r="372" spans="1:7" x14ac:dyDescent="0.15">
      <c r="A372" t="str">
        <f>IF([1]交流线路段!A372="","",[1]交流线路段!A372)</f>
        <v>安伍线路61</v>
      </c>
      <c r="B372" t="str">
        <f>IF([1]交流线路段!B372="","",[1]交流线路段!B372)</f>
        <v>10kV</v>
      </c>
      <c r="E372" t="str">
        <f>IF([1]交流线路段!F372="","",[1]交流线路段!F372)</f>
        <v>145安伍线</v>
      </c>
      <c r="F372" t="str">
        <f ca="1">VLOOKUP(OFFSET($E$2,0,0,10000,1),OFFSET(线路!$A$2,0,0,10000,6),5,FALSE)</f>
        <v>市辖</v>
      </c>
      <c r="G372">
        <f ca="1">VLOOKUP(OFFSET($E$2,0,0,10000,1),OFFSET(线路!$A$2,0,0,10000,6),6,FALSE)</f>
        <v>0</v>
      </c>
    </row>
    <row r="373" spans="1:7" x14ac:dyDescent="0.15">
      <c r="A373" t="str">
        <f>IF([1]交流线路段!A373="","",[1]交流线路段!A373)</f>
        <v>安伍线路62</v>
      </c>
      <c r="B373" t="str">
        <f>IF([1]交流线路段!B373="","",[1]交流线路段!B373)</f>
        <v>10kV</v>
      </c>
      <c r="E373" t="str">
        <f>IF([1]交流线路段!F373="","",[1]交流线路段!F373)</f>
        <v>145安伍线</v>
      </c>
      <c r="F373" t="str">
        <f ca="1">VLOOKUP(OFFSET($E$2,0,0,10000,1),OFFSET(线路!$A$2,0,0,10000,6),5,FALSE)</f>
        <v>市辖</v>
      </c>
      <c r="G373">
        <f ca="1">VLOOKUP(OFFSET($E$2,0,0,10000,1),OFFSET(线路!$A$2,0,0,10000,6),6,FALSE)</f>
        <v>0</v>
      </c>
    </row>
    <row r="374" spans="1:7" x14ac:dyDescent="0.15">
      <c r="A374" t="str">
        <f>IF([1]交流线路段!A374="","",[1]交流线路段!A374)</f>
        <v>安伍线路63</v>
      </c>
      <c r="B374" t="str">
        <f>IF([1]交流线路段!B374="","",[1]交流线路段!B374)</f>
        <v>10kV</v>
      </c>
      <c r="E374" t="str">
        <f>IF([1]交流线路段!F374="","",[1]交流线路段!F374)</f>
        <v>145安伍线</v>
      </c>
      <c r="F374" t="str">
        <f ca="1">VLOOKUP(OFFSET($E$2,0,0,10000,1),OFFSET(线路!$A$2,0,0,10000,6),5,FALSE)</f>
        <v>市辖</v>
      </c>
      <c r="G374">
        <f ca="1">VLOOKUP(OFFSET($E$2,0,0,10000,1),OFFSET(线路!$A$2,0,0,10000,6),6,FALSE)</f>
        <v>0</v>
      </c>
    </row>
    <row r="375" spans="1:7" x14ac:dyDescent="0.15">
      <c r="A375" t="str">
        <f>IF([1]交流线路段!A375="","",[1]交流线路段!A375)</f>
        <v>安伍线路64</v>
      </c>
      <c r="B375" t="str">
        <f>IF([1]交流线路段!B375="","",[1]交流线路段!B375)</f>
        <v>10kV</v>
      </c>
      <c r="E375" t="str">
        <f>IF([1]交流线路段!F375="","",[1]交流线路段!F375)</f>
        <v>145安伍线</v>
      </c>
      <c r="F375" t="str">
        <f ca="1">VLOOKUP(OFFSET($E$2,0,0,10000,1),OFFSET(线路!$A$2,0,0,10000,6),5,FALSE)</f>
        <v>市辖</v>
      </c>
      <c r="G375">
        <f ca="1">VLOOKUP(OFFSET($E$2,0,0,10000,1),OFFSET(线路!$A$2,0,0,10000,6),6,FALSE)</f>
        <v>0</v>
      </c>
    </row>
    <row r="376" spans="1:7" x14ac:dyDescent="0.15">
      <c r="A376" t="str">
        <f>IF([1]交流线路段!A376="","",[1]交流线路段!A376)</f>
        <v>安伍线路65</v>
      </c>
      <c r="B376" t="str">
        <f>IF([1]交流线路段!B376="","",[1]交流线路段!B376)</f>
        <v>10kV</v>
      </c>
      <c r="E376" t="str">
        <f>IF([1]交流线路段!F376="","",[1]交流线路段!F376)</f>
        <v>145安伍线</v>
      </c>
      <c r="F376" t="str">
        <f ca="1">VLOOKUP(OFFSET($E$2,0,0,10000,1),OFFSET(线路!$A$2,0,0,10000,6),5,FALSE)</f>
        <v>市辖</v>
      </c>
      <c r="G376">
        <f ca="1">VLOOKUP(OFFSET($E$2,0,0,10000,1),OFFSET(线路!$A$2,0,0,10000,6),6,FALSE)</f>
        <v>0</v>
      </c>
    </row>
    <row r="377" spans="1:7" x14ac:dyDescent="0.15">
      <c r="A377" t="str">
        <f>IF([1]交流线路段!A377="","",[1]交流线路段!A377)</f>
        <v>安伍线路66</v>
      </c>
      <c r="B377" t="str">
        <f>IF([1]交流线路段!B377="","",[1]交流线路段!B377)</f>
        <v>10kV</v>
      </c>
      <c r="E377" t="str">
        <f>IF([1]交流线路段!F377="","",[1]交流线路段!F377)</f>
        <v>145安伍线</v>
      </c>
      <c r="F377" t="str">
        <f ca="1">VLOOKUP(OFFSET($E$2,0,0,10000,1),OFFSET(线路!$A$2,0,0,10000,6),5,FALSE)</f>
        <v>市辖</v>
      </c>
      <c r="G377">
        <f ca="1">VLOOKUP(OFFSET($E$2,0,0,10000,1),OFFSET(线路!$A$2,0,0,10000,6),6,FALSE)</f>
        <v>0</v>
      </c>
    </row>
    <row r="378" spans="1:7" x14ac:dyDescent="0.15">
      <c r="A378" t="str">
        <f>IF([1]交流线路段!A378="","",[1]交流线路段!A378)</f>
        <v>安伍线路67</v>
      </c>
      <c r="B378" t="str">
        <f>IF([1]交流线路段!B378="","",[1]交流线路段!B378)</f>
        <v>10kV</v>
      </c>
      <c r="E378" t="str">
        <f>IF([1]交流线路段!F378="","",[1]交流线路段!F378)</f>
        <v>145安伍线</v>
      </c>
      <c r="F378" t="str">
        <f ca="1">VLOOKUP(OFFSET($E$2,0,0,10000,1),OFFSET(线路!$A$2,0,0,10000,6),5,FALSE)</f>
        <v>市辖</v>
      </c>
      <c r="G378">
        <f ca="1">VLOOKUP(OFFSET($E$2,0,0,10000,1),OFFSET(线路!$A$2,0,0,10000,6),6,FALSE)</f>
        <v>0</v>
      </c>
    </row>
    <row r="379" spans="1:7" x14ac:dyDescent="0.15">
      <c r="A379" t="str">
        <f>IF([1]交流线路段!A379="","",[1]交流线路段!A379)</f>
        <v>安伍线路68</v>
      </c>
      <c r="B379" t="str">
        <f>IF([1]交流线路段!B379="","",[1]交流线路段!B379)</f>
        <v>10kV</v>
      </c>
      <c r="E379" t="str">
        <f>IF([1]交流线路段!F379="","",[1]交流线路段!F379)</f>
        <v>145安伍线</v>
      </c>
      <c r="F379" t="str">
        <f ca="1">VLOOKUP(OFFSET($E$2,0,0,10000,1),OFFSET(线路!$A$2,0,0,10000,6),5,FALSE)</f>
        <v>市辖</v>
      </c>
      <c r="G379">
        <f ca="1">VLOOKUP(OFFSET($E$2,0,0,10000,1),OFFSET(线路!$A$2,0,0,10000,6),6,FALSE)</f>
        <v>0</v>
      </c>
    </row>
    <row r="380" spans="1:7" x14ac:dyDescent="0.15">
      <c r="A380" t="str">
        <f>IF([1]交流线路段!A380="","",[1]交流线路段!A380)</f>
        <v>安伍线路69</v>
      </c>
      <c r="B380" t="str">
        <f>IF([1]交流线路段!B380="","",[1]交流线路段!B380)</f>
        <v>10kV</v>
      </c>
      <c r="E380" t="str">
        <f>IF([1]交流线路段!F380="","",[1]交流线路段!F380)</f>
        <v>145安伍线</v>
      </c>
      <c r="F380" t="str">
        <f ca="1">VLOOKUP(OFFSET($E$2,0,0,10000,1),OFFSET(线路!$A$2,0,0,10000,6),5,FALSE)</f>
        <v>市辖</v>
      </c>
      <c r="G380">
        <f ca="1">VLOOKUP(OFFSET($E$2,0,0,10000,1),OFFSET(线路!$A$2,0,0,10000,6),6,FALSE)</f>
        <v>0</v>
      </c>
    </row>
    <row r="381" spans="1:7" x14ac:dyDescent="0.15">
      <c r="A381" t="str">
        <f>IF([1]交流线路段!A381="","",[1]交流线路段!A381)</f>
        <v>安伍线路7</v>
      </c>
      <c r="B381" t="str">
        <f>IF([1]交流线路段!B381="","",[1]交流线路段!B381)</f>
        <v>10kV</v>
      </c>
      <c r="E381" t="str">
        <f>IF([1]交流线路段!F381="","",[1]交流线路段!F381)</f>
        <v>145安伍线</v>
      </c>
      <c r="F381" t="str">
        <f ca="1">VLOOKUP(OFFSET($E$2,0,0,10000,1),OFFSET(线路!$A$2,0,0,10000,6),5,FALSE)</f>
        <v>市辖</v>
      </c>
      <c r="G381">
        <f ca="1">VLOOKUP(OFFSET($E$2,0,0,10000,1),OFFSET(线路!$A$2,0,0,10000,6),6,FALSE)</f>
        <v>0</v>
      </c>
    </row>
    <row r="382" spans="1:7" x14ac:dyDescent="0.15">
      <c r="A382" t="str">
        <f>IF([1]交流线路段!A382="","",[1]交流线路段!A382)</f>
        <v>安伍线路70</v>
      </c>
      <c r="B382" t="str">
        <f>IF([1]交流线路段!B382="","",[1]交流线路段!B382)</f>
        <v>10kV</v>
      </c>
      <c r="E382" t="str">
        <f>IF([1]交流线路段!F382="","",[1]交流线路段!F382)</f>
        <v>145安伍线</v>
      </c>
      <c r="F382" t="str">
        <f ca="1">VLOOKUP(OFFSET($E$2,0,0,10000,1),OFFSET(线路!$A$2,0,0,10000,6),5,FALSE)</f>
        <v>市辖</v>
      </c>
      <c r="G382">
        <f ca="1">VLOOKUP(OFFSET($E$2,0,0,10000,1),OFFSET(线路!$A$2,0,0,10000,6),6,FALSE)</f>
        <v>0</v>
      </c>
    </row>
    <row r="383" spans="1:7" x14ac:dyDescent="0.15">
      <c r="A383" t="str">
        <f>IF([1]交流线路段!A383="","",[1]交流线路段!A383)</f>
        <v>安伍线路8</v>
      </c>
      <c r="B383" t="str">
        <f>IF([1]交流线路段!B383="","",[1]交流线路段!B383)</f>
        <v>10kV</v>
      </c>
      <c r="E383" t="str">
        <f>IF([1]交流线路段!F383="","",[1]交流线路段!F383)</f>
        <v>145安伍线</v>
      </c>
      <c r="F383" t="str">
        <f ca="1">VLOOKUP(OFFSET($E$2,0,0,10000,1),OFFSET(线路!$A$2,0,0,10000,6),5,FALSE)</f>
        <v>市辖</v>
      </c>
      <c r="G383">
        <f ca="1">VLOOKUP(OFFSET($E$2,0,0,10000,1),OFFSET(线路!$A$2,0,0,10000,6),6,FALSE)</f>
        <v>0</v>
      </c>
    </row>
    <row r="384" spans="1:7" x14ac:dyDescent="0.15">
      <c r="A384" t="str">
        <f>IF([1]交流线路段!A384="","",[1]交流线路段!A384)</f>
        <v>安伍线路9</v>
      </c>
      <c r="B384" t="str">
        <f>IF([1]交流线路段!B384="","",[1]交流线路段!B384)</f>
        <v>10kV</v>
      </c>
      <c r="E384" t="str">
        <f>IF([1]交流线路段!F384="","",[1]交流线路段!F384)</f>
        <v>145安伍线</v>
      </c>
      <c r="F384" t="str">
        <f ca="1">VLOOKUP(OFFSET($E$2,0,0,10000,1),OFFSET(线路!$A$2,0,0,10000,6),5,FALSE)</f>
        <v>市辖</v>
      </c>
      <c r="G384">
        <f ca="1">VLOOKUP(OFFSET($E$2,0,0,10000,1),OFFSET(线路!$A$2,0,0,10000,6),6,FALSE)</f>
        <v>0</v>
      </c>
    </row>
    <row r="385" spans="1:7" x14ac:dyDescent="0.15">
      <c r="A385" t="str">
        <f>IF([1]交流线路段!A385="","",[1]交流线路段!A385)</f>
        <v>安壹线路1</v>
      </c>
      <c r="B385" t="str">
        <f>IF([1]交流线路段!B385="","",[1]交流线路段!B385)</f>
        <v>10kV</v>
      </c>
      <c r="E385" t="str">
        <f>IF([1]交流线路段!F385="","",[1]交流线路段!F385)</f>
        <v>141安壹线</v>
      </c>
      <c r="F385" t="str">
        <f ca="1">VLOOKUP(OFFSET($E$2,0,0,10000,1),OFFSET(线路!$A$2,0,0,10000,6),5,FALSE)</f>
        <v>市辖</v>
      </c>
      <c r="G385">
        <f ca="1">VLOOKUP(OFFSET($E$2,0,0,10000,1),OFFSET(线路!$A$2,0,0,10000,6),6,FALSE)</f>
        <v>0</v>
      </c>
    </row>
    <row r="386" spans="1:7" x14ac:dyDescent="0.15">
      <c r="A386" t="str">
        <f>IF([1]交流线路段!A386="","",[1]交流线路段!A386)</f>
        <v>安壹线路2</v>
      </c>
      <c r="B386" t="str">
        <f>IF([1]交流线路段!B386="","",[1]交流线路段!B386)</f>
        <v>10kV</v>
      </c>
      <c r="E386" t="str">
        <f>IF([1]交流线路段!F386="","",[1]交流线路段!F386)</f>
        <v>141安壹线</v>
      </c>
      <c r="F386" t="str">
        <f ca="1">VLOOKUP(OFFSET($E$2,0,0,10000,1),OFFSET(线路!$A$2,0,0,10000,6),5,FALSE)</f>
        <v>市辖</v>
      </c>
      <c r="G386">
        <f ca="1">VLOOKUP(OFFSET($E$2,0,0,10000,1),OFFSET(线路!$A$2,0,0,10000,6),6,FALSE)</f>
        <v>0</v>
      </c>
    </row>
    <row r="387" spans="1:7" x14ac:dyDescent="0.15">
      <c r="A387" t="str">
        <f>IF([1]交流线路段!A387="","",[1]交流线路段!A387)</f>
        <v>安壹线路3</v>
      </c>
      <c r="B387" t="str">
        <f>IF([1]交流线路段!B387="","",[1]交流线路段!B387)</f>
        <v>10kV</v>
      </c>
      <c r="E387" t="str">
        <f>IF([1]交流线路段!F387="","",[1]交流线路段!F387)</f>
        <v>141安壹线</v>
      </c>
      <c r="F387" t="str">
        <f ca="1">VLOOKUP(OFFSET($E$2,0,0,10000,1),OFFSET(线路!$A$2,0,0,10000,6),5,FALSE)</f>
        <v>市辖</v>
      </c>
      <c r="G387">
        <f ca="1">VLOOKUP(OFFSET($E$2,0,0,10000,1),OFFSET(线路!$A$2,0,0,10000,6),6,FALSE)</f>
        <v>0</v>
      </c>
    </row>
    <row r="388" spans="1:7" x14ac:dyDescent="0.15">
      <c r="A388" t="str">
        <f>IF([1]交流线路段!A388="","",[1]交流线路段!A388)</f>
        <v>安壹线路4</v>
      </c>
      <c r="B388" t="str">
        <f>IF([1]交流线路段!B388="","",[1]交流线路段!B388)</f>
        <v>10kV</v>
      </c>
      <c r="E388" t="str">
        <f>IF([1]交流线路段!F388="","",[1]交流线路段!F388)</f>
        <v>141安壹线</v>
      </c>
      <c r="F388" t="str">
        <f ca="1">VLOOKUP(OFFSET($E$2,0,0,10000,1),OFFSET(线路!$A$2,0,0,10000,6),5,FALSE)</f>
        <v>市辖</v>
      </c>
      <c r="G388">
        <f ca="1">VLOOKUP(OFFSET($E$2,0,0,10000,1),OFFSET(线路!$A$2,0,0,10000,6),6,FALSE)</f>
        <v>0</v>
      </c>
    </row>
    <row r="389" spans="1:7" x14ac:dyDescent="0.15">
      <c r="A389" t="str">
        <f>IF([1]交流线路段!A389="","",[1]交流线路段!A389)</f>
        <v>安壹线路5</v>
      </c>
      <c r="B389" t="str">
        <f>IF([1]交流线路段!B389="","",[1]交流线路段!B389)</f>
        <v>10kV</v>
      </c>
      <c r="E389" t="str">
        <f>IF([1]交流线路段!F389="","",[1]交流线路段!F389)</f>
        <v>141安壹线</v>
      </c>
      <c r="F389" t="str">
        <f ca="1">VLOOKUP(OFFSET($E$2,0,0,10000,1),OFFSET(线路!$A$2,0,0,10000,6),5,FALSE)</f>
        <v>市辖</v>
      </c>
      <c r="G389">
        <f ca="1">VLOOKUP(OFFSET($E$2,0,0,10000,1),OFFSET(线路!$A$2,0,0,10000,6),6,FALSE)</f>
        <v>0</v>
      </c>
    </row>
    <row r="390" spans="1:7" x14ac:dyDescent="0.15">
      <c r="A390" t="str">
        <f>IF([1]交流线路段!A390="","",[1]交流线路段!A390)</f>
        <v>安壹线路6</v>
      </c>
      <c r="B390" t="str">
        <f>IF([1]交流线路段!B390="","",[1]交流线路段!B390)</f>
        <v>10kV</v>
      </c>
      <c r="E390" t="str">
        <f>IF([1]交流线路段!F390="","",[1]交流线路段!F390)</f>
        <v>141安壹线</v>
      </c>
      <c r="F390" t="str">
        <f ca="1">VLOOKUP(OFFSET($E$2,0,0,10000,1),OFFSET(线路!$A$2,0,0,10000,6),5,FALSE)</f>
        <v>市辖</v>
      </c>
      <c r="G390">
        <f ca="1">VLOOKUP(OFFSET($E$2,0,0,10000,1),OFFSET(线路!$A$2,0,0,10000,6),6,FALSE)</f>
        <v>0</v>
      </c>
    </row>
    <row r="391" spans="1:7" x14ac:dyDescent="0.15">
      <c r="A391" t="str">
        <f>IF([1]交流线路段!A391="","",[1]交流线路段!A391)</f>
        <v>安壹线路7</v>
      </c>
      <c r="B391" t="str">
        <f>IF([1]交流线路段!B391="","",[1]交流线路段!B391)</f>
        <v>10kV</v>
      </c>
      <c r="E391" t="str">
        <f>IF([1]交流线路段!F391="","",[1]交流线路段!F391)</f>
        <v>141安壹线</v>
      </c>
      <c r="F391" t="str">
        <f ca="1">VLOOKUP(OFFSET($E$2,0,0,10000,1),OFFSET(线路!$A$2,0,0,10000,6),5,FALSE)</f>
        <v>市辖</v>
      </c>
      <c r="G391">
        <f ca="1">VLOOKUP(OFFSET($E$2,0,0,10000,1),OFFSET(线路!$A$2,0,0,10000,6),6,FALSE)</f>
        <v>0</v>
      </c>
    </row>
    <row r="392" spans="1:7" x14ac:dyDescent="0.15">
      <c r="A392" t="str">
        <f>IF([1]交流线路段!A392="","",[1]交流线路段!A392)</f>
        <v>百泾线路1</v>
      </c>
      <c r="B392" t="str">
        <f>IF([1]交流线路段!B392="","",[1]交流线路段!B392)</f>
        <v>10kV</v>
      </c>
      <c r="E392" t="str">
        <f>IF([1]交流线路段!F392="","",[1]交流线路段!F392)</f>
        <v>135百泾线</v>
      </c>
      <c r="F392" t="str">
        <f ca="1">VLOOKUP(OFFSET($E$2,0,0,10000,1),OFFSET(线路!$A$2,0,0,10000,6),5,FALSE)</f>
        <v>县级</v>
      </c>
      <c r="G392">
        <f ca="1">VLOOKUP(OFFSET($E$2,0,0,10000,1),OFFSET(线路!$A$2,0,0,10000,6),6,FALSE)</f>
        <v>0</v>
      </c>
    </row>
    <row r="393" spans="1:7" x14ac:dyDescent="0.15">
      <c r="A393" t="str">
        <f>IF([1]交流线路段!A393="","",[1]交流线路段!A393)</f>
        <v>百泾线路10</v>
      </c>
      <c r="B393" t="str">
        <f>IF([1]交流线路段!B393="","",[1]交流线路段!B393)</f>
        <v>10kV</v>
      </c>
      <c r="E393" t="str">
        <f>IF([1]交流线路段!F393="","",[1]交流线路段!F393)</f>
        <v>135百泾线</v>
      </c>
      <c r="F393" t="str">
        <f ca="1">VLOOKUP(OFFSET($E$2,0,0,10000,1),OFFSET(线路!$A$2,0,0,10000,6),5,FALSE)</f>
        <v>县级</v>
      </c>
      <c r="G393">
        <f ca="1">VLOOKUP(OFFSET($E$2,0,0,10000,1),OFFSET(线路!$A$2,0,0,10000,6),6,FALSE)</f>
        <v>0</v>
      </c>
    </row>
    <row r="394" spans="1:7" x14ac:dyDescent="0.15">
      <c r="A394" t="str">
        <f>IF([1]交流线路段!A394="","",[1]交流线路段!A394)</f>
        <v>百泾线路11</v>
      </c>
      <c r="B394" t="str">
        <f>IF([1]交流线路段!B394="","",[1]交流线路段!B394)</f>
        <v>10kV</v>
      </c>
      <c r="E394" t="str">
        <f>IF([1]交流线路段!F394="","",[1]交流线路段!F394)</f>
        <v>135百泾线</v>
      </c>
      <c r="F394" t="str">
        <f ca="1">VLOOKUP(OFFSET($E$2,0,0,10000,1),OFFSET(线路!$A$2,0,0,10000,6),5,FALSE)</f>
        <v>县级</v>
      </c>
      <c r="G394">
        <f ca="1">VLOOKUP(OFFSET($E$2,0,0,10000,1),OFFSET(线路!$A$2,0,0,10000,6),6,FALSE)</f>
        <v>0</v>
      </c>
    </row>
    <row r="395" spans="1:7" x14ac:dyDescent="0.15">
      <c r="A395" t="str">
        <f>IF([1]交流线路段!A395="","",[1]交流线路段!A395)</f>
        <v>百泾线路12</v>
      </c>
      <c r="B395" t="str">
        <f>IF([1]交流线路段!B395="","",[1]交流线路段!B395)</f>
        <v>10kV</v>
      </c>
      <c r="E395" t="str">
        <f>IF([1]交流线路段!F395="","",[1]交流线路段!F395)</f>
        <v>135百泾线</v>
      </c>
      <c r="F395" t="str">
        <f ca="1">VLOOKUP(OFFSET($E$2,0,0,10000,1),OFFSET(线路!$A$2,0,0,10000,6),5,FALSE)</f>
        <v>县级</v>
      </c>
      <c r="G395">
        <f ca="1">VLOOKUP(OFFSET($E$2,0,0,10000,1),OFFSET(线路!$A$2,0,0,10000,6),6,FALSE)</f>
        <v>0</v>
      </c>
    </row>
    <row r="396" spans="1:7" x14ac:dyDescent="0.15">
      <c r="A396" t="str">
        <f>IF([1]交流线路段!A396="","",[1]交流线路段!A396)</f>
        <v>百泾线路13</v>
      </c>
      <c r="B396" t="str">
        <f>IF([1]交流线路段!B396="","",[1]交流线路段!B396)</f>
        <v>10kV</v>
      </c>
      <c r="E396" t="str">
        <f>IF([1]交流线路段!F396="","",[1]交流线路段!F396)</f>
        <v>135百泾线</v>
      </c>
      <c r="F396" t="str">
        <f ca="1">VLOOKUP(OFFSET($E$2,0,0,10000,1),OFFSET(线路!$A$2,0,0,10000,6),5,FALSE)</f>
        <v>县级</v>
      </c>
      <c r="G396">
        <f ca="1">VLOOKUP(OFFSET($E$2,0,0,10000,1),OFFSET(线路!$A$2,0,0,10000,6),6,FALSE)</f>
        <v>0</v>
      </c>
    </row>
    <row r="397" spans="1:7" x14ac:dyDescent="0.15">
      <c r="A397" t="str">
        <f>IF([1]交流线路段!A397="","",[1]交流线路段!A397)</f>
        <v>百泾线路13-1</v>
      </c>
      <c r="B397" t="str">
        <f>IF([1]交流线路段!B397="","",[1]交流线路段!B397)</f>
        <v>10kV</v>
      </c>
      <c r="E397" t="str">
        <f>IF([1]交流线路段!F397="","",[1]交流线路段!F397)</f>
        <v>135百泾线</v>
      </c>
      <c r="F397" t="str">
        <f ca="1">VLOOKUP(OFFSET($E$2,0,0,10000,1),OFFSET(线路!$A$2,0,0,10000,6),5,FALSE)</f>
        <v>县级</v>
      </c>
      <c r="G397">
        <f ca="1">VLOOKUP(OFFSET($E$2,0,0,10000,1),OFFSET(线路!$A$2,0,0,10000,6),6,FALSE)</f>
        <v>0</v>
      </c>
    </row>
    <row r="398" spans="1:7" x14ac:dyDescent="0.15">
      <c r="A398" t="str">
        <f>IF([1]交流线路段!A398="","",[1]交流线路段!A398)</f>
        <v>百泾线路14-1</v>
      </c>
      <c r="B398" t="str">
        <f>IF([1]交流线路段!B398="","",[1]交流线路段!B398)</f>
        <v>10kV</v>
      </c>
      <c r="E398" t="str">
        <f>IF([1]交流线路段!F398="","",[1]交流线路段!F398)</f>
        <v>135百泾线</v>
      </c>
      <c r="F398" t="str">
        <f ca="1">VLOOKUP(OFFSET($E$2,0,0,10000,1),OFFSET(线路!$A$2,0,0,10000,6),5,FALSE)</f>
        <v>县级</v>
      </c>
      <c r="G398">
        <f ca="1">VLOOKUP(OFFSET($E$2,0,0,10000,1),OFFSET(线路!$A$2,0,0,10000,6),6,FALSE)</f>
        <v>0</v>
      </c>
    </row>
    <row r="399" spans="1:7" x14ac:dyDescent="0.15">
      <c r="A399" t="str">
        <f>IF([1]交流线路段!A399="","",[1]交流线路段!A399)</f>
        <v>百泾线路16</v>
      </c>
      <c r="B399" t="str">
        <f>IF([1]交流线路段!B399="","",[1]交流线路段!B399)</f>
        <v>10kV</v>
      </c>
      <c r="E399" t="str">
        <f>IF([1]交流线路段!F399="","",[1]交流线路段!F399)</f>
        <v>135百泾线</v>
      </c>
      <c r="F399" t="str">
        <f ca="1">VLOOKUP(OFFSET($E$2,0,0,10000,1),OFFSET(线路!$A$2,0,0,10000,6),5,FALSE)</f>
        <v>县级</v>
      </c>
      <c r="G399">
        <f ca="1">VLOOKUP(OFFSET($E$2,0,0,10000,1),OFFSET(线路!$A$2,0,0,10000,6),6,FALSE)</f>
        <v>0</v>
      </c>
    </row>
    <row r="400" spans="1:7" x14ac:dyDescent="0.15">
      <c r="A400" t="str">
        <f>IF([1]交流线路段!A400="","",[1]交流线路段!A400)</f>
        <v>百泾线路17</v>
      </c>
      <c r="B400" t="str">
        <f>IF([1]交流线路段!B400="","",[1]交流线路段!B400)</f>
        <v>10kV</v>
      </c>
      <c r="E400" t="str">
        <f>IF([1]交流线路段!F400="","",[1]交流线路段!F400)</f>
        <v>135百泾线</v>
      </c>
      <c r="F400" t="str">
        <f ca="1">VLOOKUP(OFFSET($E$2,0,0,10000,1),OFFSET(线路!$A$2,0,0,10000,6),5,FALSE)</f>
        <v>县级</v>
      </c>
      <c r="G400">
        <f ca="1">VLOOKUP(OFFSET($E$2,0,0,10000,1),OFFSET(线路!$A$2,0,0,10000,6),6,FALSE)</f>
        <v>0</v>
      </c>
    </row>
    <row r="401" spans="1:7" x14ac:dyDescent="0.15">
      <c r="A401" t="str">
        <f>IF([1]交流线路段!A401="","",[1]交流线路段!A401)</f>
        <v>百泾线路18</v>
      </c>
      <c r="B401" t="str">
        <f>IF([1]交流线路段!B401="","",[1]交流线路段!B401)</f>
        <v>10kV</v>
      </c>
      <c r="E401" t="str">
        <f>IF([1]交流线路段!F401="","",[1]交流线路段!F401)</f>
        <v>135百泾线</v>
      </c>
      <c r="F401" t="str">
        <f ca="1">VLOOKUP(OFFSET($E$2,0,0,10000,1),OFFSET(线路!$A$2,0,0,10000,6),5,FALSE)</f>
        <v>县级</v>
      </c>
      <c r="G401">
        <f ca="1">VLOOKUP(OFFSET($E$2,0,0,10000,1),OFFSET(线路!$A$2,0,0,10000,6),6,FALSE)</f>
        <v>0</v>
      </c>
    </row>
    <row r="402" spans="1:7" x14ac:dyDescent="0.15">
      <c r="A402" t="str">
        <f>IF([1]交流线路段!A402="","",[1]交流线路段!A402)</f>
        <v>百泾线路2</v>
      </c>
      <c r="B402" t="str">
        <f>IF([1]交流线路段!B402="","",[1]交流线路段!B402)</f>
        <v>10kV</v>
      </c>
      <c r="E402" t="str">
        <f>IF([1]交流线路段!F402="","",[1]交流线路段!F402)</f>
        <v>135百泾线</v>
      </c>
      <c r="F402" t="str">
        <f ca="1">VLOOKUP(OFFSET($E$2,0,0,10000,1),OFFSET(线路!$A$2,0,0,10000,6),5,FALSE)</f>
        <v>县级</v>
      </c>
      <c r="G402">
        <f ca="1">VLOOKUP(OFFSET($E$2,0,0,10000,1),OFFSET(线路!$A$2,0,0,10000,6),6,FALSE)</f>
        <v>0</v>
      </c>
    </row>
    <row r="403" spans="1:7" x14ac:dyDescent="0.15">
      <c r="A403" t="str">
        <f>IF([1]交流线路段!A403="","",[1]交流线路段!A403)</f>
        <v>百泾线路20</v>
      </c>
      <c r="B403" t="str">
        <f>IF([1]交流线路段!B403="","",[1]交流线路段!B403)</f>
        <v>10kV</v>
      </c>
      <c r="E403" t="str">
        <f>IF([1]交流线路段!F403="","",[1]交流线路段!F403)</f>
        <v>135百泾线</v>
      </c>
      <c r="F403" t="str">
        <f ca="1">VLOOKUP(OFFSET($E$2,0,0,10000,1),OFFSET(线路!$A$2,0,0,10000,6),5,FALSE)</f>
        <v>县级</v>
      </c>
      <c r="G403">
        <f ca="1">VLOOKUP(OFFSET($E$2,0,0,10000,1),OFFSET(线路!$A$2,0,0,10000,6),6,FALSE)</f>
        <v>0</v>
      </c>
    </row>
    <row r="404" spans="1:7" x14ac:dyDescent="0.15">
      <c r="A404" t="str">
        <f>IF([1]交流线路段!A404="","",[1]交流线路段!A404)</f>
        <v>百泾线路21</v>
      </c>
      <c r="B404" t="str">
        <f>IF([1]交流线路段!B404="","",[1]交流线路段!B404)</f>
        <v>10kV</v>
      </c>
      <c r="E404" t="str">
        <f>IF([1]交流线路段!F404="","",[1]交流线路段!F404)</f>
        <v>135百泾线</v>
      </c>
      <c r="F404" t="str">
        <f ca="1">VLOOKUP(OFFSET($E$2,0,0,10000,1),OFFSET(线路!$A$2,0,0,10000,6),5,FALSE)</f>
        <v>县级</v>
      </c>
      <c r="G404">
        <f ca="1">VLOOKUP(OFFSET($E$2,0,0,10000,1),OFFSET(线路!$A$2,0,0,10000,6),6,FALSE)</f>
        <v>0</v>
      </c>
    </row>
    <row r="405" spans="1:7" x14ac:dyDescent="0.15">
      <c r="A405" t="str">
        <f>IF([1]交流线路段!A405="","",[1]交流线路段!A405)</f>
        <v>百泾线路22</v>
      </c>
      <c r="B405" t="str">
        <f>IF([1]交流线路段!B405="","",[1]交流线路段!B405)</f>
        <v>10kV</v>
      </c>
      <c r="E405" t="str">
        <f>IF([1]交流线路段!F405="","",[1]交流线路段!F405)</f>
        <v>135百泾线</v>
      </c>
      <c r="F405" t="str">
        <f ca="1">VLOOKUP(OFFSET($E$2,0,0,10000,1),OFFSET(线路!$A$2,0,0,10000,6),5,FALSE)</f>
        <v>县级</v>
      </c>
      <c r="G405">
        <f ca="1">VLOOKUP(OFFSET($E$2,0,0,10000,1),OFFSET(线路!$A$2,0,0,10000,6),6,FALSE)</f>
        <v>0</v>
      </c>
    </row>
    <row r="406" spans="1:7" x14ac:dyDescent="0.15">
      <c r="A406" t="str">
        <f>IF([1]交流线路段!A406="","",[1]交流线路段!A406)</f>
        <v>百泾线路23</v>
      </c>
      <c r="B406" t="str">
        <f>IF([1]交流线路段!B406="","",[1]交流线路段!B406)</f>
        <v>10kV</v>
      </c>
      <c r="E406" t="str">
        <f>IF([1]交流线路段!F406="","",[1]交流线路段!F406)</f>
        <v>135百泾线</v>
      </c>
      <c r="F406" t="str">
        <f ca="1">VLOOKUP(OFFSET($E$2,0,0,10000,1),OFFSET(线路!$A$2,0,0,10000,6),5,FALSE)</f>
        <v>县级</v>
      </c>
      <c r="G406">
        <f ca="1">VLOOKUP(OFFSET($E$2,0,0,10000,1),OFFSET(线路!$A$2,0,0,10000,6),6,FALSE)</f>
        <v>0</v>
      </c>
    </row>
    <row r="407" spans="1:7" x14ac:dyDescent="0.15">
      <c r="A407" t="str">
        <f>IF([1]交流线路段!A407="","",[1]交流线路段!A407)</f>
        <v>百泾线路24</v>
      </c>
      <c r="B407" t="str">
        <f>IF([1]交流线路段!B407="","",[1]交流线路段!B407)</f>
        <v>10kV</v>
      </c>
      <c r="E407" t="str">
        <f>IF([1]交流线路段!F407="","",[1]交流线路段!F407)</f>
        <v>135百泾线</v>
      </c>
      <c r="F407" t="str">
        <f ca="1">VLOOKUP(OFFSET($E$2,0,0,10000,1),OFFSET(线路!$A$2,0,0,10000,6),5,FALSE)</f>
        <v>县级</v>
      </c>
      <c r="G407">
        <f ca="1">VLOOKUP(OFFSET($E$2,0,0,10000,1),OFFSET(线路!$A$2,0,0,10000,6),6,FALSE)</f>
        <v>0</v>
      </c>
    </row>
    <row r="408" spans="1:7" x14ac:dyDescent="0.15">
      <c r="A408" t="str">
        <f>IF([1]交流线路段!A408="","",[1]交流线路段!A408)</f>
        <v>百泾线路25</v>
      </c>
      <c r="B408" t="str">
        <f>IF([1]交流线路段!B408="","",[1]交流线路段!B408)</f>
        <v>10kV</v>
      </c>
      <c r="E408" t="str">
        <f>IF([1]交流线路段!F408="","",[1]交流线路段!F408)</f>
        <v>135百泾线</v>
      </c>
      <c r="F408" t="str">
        <f ca="1">VLOOKUP(OFFSET($E$2,0,0,10000,1),OFFSET(线路!$A$2,0,0,10000,6),5,FALSE)</f>
        <v>县级</v>
      </c>
      <c r="G408">
        <f ca="1">VLOOKUP(OFFSET($E$2,0,0,10000,1),OFFSET(线路!$A$2,0,0,10000,6),6,FALSE)</f>
        <v>0</v>
      </c>
    </row>
    <row r="409" spans="1:7" x14ac:dyDescent="0.15">
      <c r="A409" t="str">
        <f>IF([1]交流线路段!A409="","",[1]交流线路段!A409)</f>
        <v>百泾线路3</v>
      </c>
      <c r="B409" t="str">
        <f>IF([1]交流线路段!B409="","",[1]交流线路段!B409)</f>
        <v>10kV</v>
      </c>
      <c r="E409" t="str">
        <f>IF([1]交流线路段!F409="","",[1]交流线路段!F409)</f>
        <v>135百泾线</v>
      </c>
      <c r="F409" t="str">
        <f ca="1">VLOOKUP(OFFSET($E$2,0,0,10000,1),OFFSET(线路!$A$2,0,0,10000,6),5,FALSE)</f>
        <v>县级</v>
      </c>
      <c r="G409">
        <f ca="1">VLOOKUP(OFFSET($E$2,0,0,10000,1),OFFSET(线路!$A$2,0,0,10000,6),6,FALSE)</f>
        <v>0</v>
      </c>
    </row>
    <row r="410" spans="1:7" x14ac:dyDescent="0.15">
      <c r="A410" t="str">
        <f>IF([1]交流线路段!A410="","",[1]交流线路段!A410)</f>
        <v>百泾线路4</v>
      </c>
      <c r="B410" t="str">
        <f>IF([1]交流线路段!B410="","",[1]交流线路段!B410)</f>
        <v>10kV</v>
      </c>
      <c r="E410" t="str">
        <f>IF([1]交流线路段!F410="","",[1]交流线路段!F410)</f>
        <v>135百泾线</v>
      </c>
      <c r="F410" t="str">
        <f ca="1">VLOOKUP(OFFSET($E$2,0,0,10000,1),OFFSET(线路!$A$2,0,0,10000,6),5,FALSE)</f>
        <v>县级</v>
      </c>
      <c r="G410">
        <f ca="1">VLOOKUP(OFFSET($E$2,0,0,10000,1),OFFSET(线路!$A$2,0,0,10000,6),6,FALSE)</f>
        <v>0</v>
      </c>
    </row>
    <row r="411" spans="1:7" x14ac:dyDescent="0.15">
      <c r="A411" t="str">
        <f>IF([1]交流线路段!A411="","",[1]交流线路段!A411)</f>
        <v>百泾线路5</v>
      </c>
      <c r="B411" t="str">
        <f>IF([1]交流线路段!B411="","",[1]交流线路段!B411)</f>
        <v>10kV</v>
      </c>
      <c r="E411" t="str">
        <f>IF([1]交流线路段!F411="","",[1]交流线路段!F411)</f>
        <v>135百泾线</v>
      </c>
      <c r="F411" t="str">
        <f ca="1">VLOOKUP(OFFSET($E$2,0,0,10000,1),OFFSET(线路!$A$2,0,0,10000,6),5,FALSE)</f>
        <v>县级</v>
      </c>
      <c r="G411">
        <f ca="1">VLOOKUP(OFFSET($E$2,0,0,10000,1),OFFSET(线路!$A$2,0,0,10000,6),6,FALSE)</f>
        <v>0</v>
      </c>
    </row>
    <row r="412" spans="1:7" x14ac:dyDescent="0.15">
      <c r="A412" t="str">
        <f>IF([1]交流线路段!A412="","",[1]交流线路段!A412)</f>
        <v>百泾线路6</v>
      </c>
      <c r="B412" t="str">
        <f>IF([1]交流线路段!B412="","",[1]交流线路段!B412)</f>
        <v>10kV</v>
      </c>
      <c r="E412" t="str">
        <f>IF([1]交流线路段!F412="","",[1]交流线路段!F412)</f>
        <v>135百泾线</v>
      </c>
      <c r="F412" t="str">
        <f ca="1">VLOOKUP(OFFSET($E$2,0,0,10000,1),OFFSET(线路!$A$2,0,0,10000,6),5,FALSE)</f>
        <v>县级</v>
      </c>
      <c r="G412">
        <f ca="1">VLOOKUP(OFFSET($E$2,0,0,10000,1),OFFSET(线路!$A$2,0,0,10000,6),6,FALSE)</f>
        <v>0</v>
      </c>
    </row>
    <row r="413" spans="1:7" x14ac:dyDescent="0.15">
      <c r="A413" t="str">
        <f>IF([1]交流线路段!A413="","",[1]交流线路段!A413)</f>
        <v>百泾线路7</v>
      </c>
      <c r="B413" t="str">
        <f>IF([1]交流线路段!B413="","",[1]交流线路段!B413)</f>
        <v>10kV</v>
      </c>
      <c r="E413" t="str">
        <f>IF([1]交流线路段!F413="","",[1]交流线路段!F413)</f>
        <v>135百泾线</v>
      </c>
      <c r="F413" t="str">
        <f ca="1">VLOOKUP(OFFSET($E$2,0,0,10000,1),OFFSET(线路!$A$2,0,0,10000,6),5,FALSE)</f>
        <v>县级</v>
      </c>
      <c r="G413">
        <f ca="1">VLOOKUP(OFFSET($E$2,0,0,10000,1),OFFSET(线路!$A$2,0,0,10000,6),6,FALSE)</f>
        <v>0</v>
      </c>
    </row>
    <row r="414" spans="1:7" x14ac:dyDescent="0.15">
      <c r="A414" t="str">
        <f>IF([1]交流线路段!A414="","",[1]交流线路段!A414)</f>
        <v>百泾线路8</v>
      </c>
      <c r="B414" t="str">
        <f>IF([1]交流线路段!B414="","",[1]交流线路段!B414)</f>
        <v>10kV</v>
      </c>
      <c r="E414" t="str">
        <f>IF([1]交流线路段!F414="","",[1]交流线路段!F414)</f>
        <v>135百泾线</v>
      </c>
      <c r="F414" t="str">
        <f ca="1">VLOOKUP(OFFSET($E$2,0,0,10000,1),OFFSET(线路!$A$2,0,0,10000,6),5,FALSE)</f>
        <v>县级</v>
      </c>
      <c r="G414">
        <f ca="1">VLOOKUP(OFFSET($E$2,0,0,10000,1),OFFSET(线路!$A$2,0,0,10000,6),6,FALSE)</f>
        <v>0</v>
      </c>
    </row>
    <row r="415" spans="1:7" x14ac:dyDescent="0.15">
      <c r="A415" t="str">
        <f>IF([1]交流线路段!A415="","",[1]交流线路段!A415)</f>
        <v>百泾线路9</v>
      </c>
      <c r="B415" t="str">
        <f>IF([1]交流线路段!B415="","",[1]交流线路段!B415)</f>
        <v>10kV</v>
      </c>
      <c r="E415" t="str">
        <f>IF([1]交流线路段!F415="","",[1]交流线路段!F415)</f>
        <v>135百泾线</v>
      </c>
      <c r="F415" t="str">
        <f ca="1">VLOOKUP(OFFSET($E$2,0,0,10000,1),OFFSET(线路!$A$2,0,0,10000,6),5,FALSE)</f>
        <v>县级</v>
      </c>
      <c r="G415">
        <f ca="1">VLOOKUP(OFFSET($E$2,0,0,10000,1),OFFSET(线路!$A$2,0,0,10000,6),6,FALSE)</f>
        <v>0</v>
      </c>
    </row>
    <row r="416" spans="1:7" x14ac:dyDescent="0.15">
      <c r="A416" t="str">
        <f>IF([1]交流线路段!A416="","",[1]交流线路段!A416)</f>
        <v>百泾线络15</v>
      </c>
      <c r="B416" t="str">
        <f>IF([1]交流线路段!B416="","",[1]交流线路段!B416)</f>
        <v>10kV</v>
      </c>
      <c r="E416" t="str">
        <f>IF([1]交流线路段!F416="","",[1]交流线路段!F416)</f>
        <v>135百泾线</v>
      </c>
      <c r="F416" t="str">
        <f ca="1">VLOOKUP(OFFSET($E$2,0,0,10000,1),OFFSET(线路!$A$2,0,0,10000,6),5,FALSE)</f>
        <v>县级</v>
      </c>
      <c r="G416">
        <f ca="1">VLOOKUP(OFFSET($E$2,0,0,10000,1),OFFSET(线路!$A$2,0,0,10000,6),6,FALSE)</f>
        <v>0</v>
      </c>
    </row>
    <row r="417" spans="1:7" x14ac:dyDescent="0.15">
      <c r="A417" t="str">
        <f>IF([1]交流线路段!A417="","",[1]交流线路段!A417)</f>
        <v>宝湾线路1</v>
      </c>
      <c r="B417" t="str">
        <f>IF([1]交流线路段!B417="","",[1]交流线路段!B417)</f>
        <v>10kV</v>
      </c>
      <c r="E417" t="str">
        <f>IF([1]交流线路段!F417="","",[1]交流线路段!F417)</f>
        <v>157宝湾线</v>
      </c>
      <c r="F417" t="str">
        <f ca="1">VLOOKUP(OFFSET($E$2,0,0,10000,1),OFFSET(线路!$A$2,0,0,10000,6),5,FALSE)</f>
        <v>市辖</v>
      </c>
      <c r="G417">
        <f ca="1">VLOOKUP(OFFSET($E$2,0,0,10000,1),OFFSET(线路!$A$2,0,0,10000,6),6,FALSE)</f>
        <v>0</v>
      </c>
    </row>
    <row r="418" spans="1:7" x14ac:dyDescent="0.15">
      <c r="A418" t="str">
        <f>IF([1]交流线路段!A418="","",[1]交流线路段!A418)</f>
        <v>宝湾线路10</v>
      </c>
      <c r="B418" t="str">
        <f>IF([1]交流线路段!B418="","",[1]交流线路段!B418)</f>
        <v>10kV</v>
      </c>
      <c r="E418" t="str">
        <f>IF([1]交流线路段!F418="","",[1]交流线路段!F418)</f>
        <v>157宝湾线</v>
      </c>
      <c r="F418" t="str">
        <f ca="1">VLOOKUP(OFFSET($E$2,0,0,10000,1),OFFSET(线路!$A$2,0,0,10000,6),5,FALSE)</f>
        <v>市辖</v>
      </c>
      <c r="G418">
        <f ca="1">VLOOKUP(OFFSET($E$2,0,0,10000,1),OFFSET(线路!$A$2,0,0,10000,6),6,FALSE)</f>
        <v>0</v>
      </c>
    </row>
    <row r="419" spans="1:7" x14ac:dyDescent="0.15">
      <c r="A419" t="str">
        <f>IF([1]交流线路段!A419="","",[1]交流线路段!A419)</f>
        <v>宝湾线路11</v>
      </c>
      <c r="B419" t="str">
        <f>IF([1]交流线路段!B419="","",[1]交流线路段!B419)</f>
        <v>10kV</v>
      </c>
      <c r="E419" t="str">
        <f>IF([1]交流线路段!F419="","",[1]交流线路段!F419)</f>
        <v>157宝湾线</v>
      </c>
      <c r="F419" t="str">
        <f ca="1">VLOOKUP(OFFSET($E$2,0,0,10000,1),OFFSET(线路!$A$2,0,0,10000,6),5,FALSE)</f>
        <v>市辖</v>
      </c>
      <c r="G419">
        <f ca="1">VLOOKUP(OFFSET($E$2,0,0,10000,1),OFFSET(线路!$A$2,0,0,10000,6),6,FALSE)</f>
        <v>0</v>
      </c>
    </row>
    <row r="420" spans="1:7" x14ac:dyDescent="0.15">
      <c r="A420" t="str">
        <f>IF([1]交流线路段!A420="","",[1]交流线路段!A420)</f>
        <v>宝湾线路12</v>
      </c>
      <c r="B420" t="str">
        <f>IF([1]交流线路段!B420="","",[1]交流线路段!B420)</f>
        <v>10kV</v>
      </c>
      <c r="E420" t="str">
        <f>IF([1]交流线路段!F420="","",[1]交流线路段!F420)</f>
        <v>157宝湾线</v>
      </c>
      <c r="F420" t="str">
        <f ca="1">VLOOKUP(OFFSET($E$2,0,0,10000,1),OFFSET(线路!$A$2,0,0,10000,6),5,FALSE)</f>
        <v>市辖</v>
      </c>
      <c r="G420">
        <f ca="1">VLOOKUP(OFFSET($E$2,0,0,10000,1),OFFSET(线路!$A$2,0,0,10000,6),6,FALSE)</f>
        <v>0</v>
      </c>
    </row>
    <row r="421" spans="1:7" x14ac:dyDescent="0.15">
      <c r="A421" t="str">
        <f>IF([1]交流线路段!A421="","",[1]交流线路段!A421)</f>
        <v>宝湾线路13</v>
      </c>
      <c r="B421" t="str">
        <f>IF([1]交流线路段!B421="","",[1]交流线路段!B421)</f>
        <v>10kV</v>
      </c>
      <c r="E421" t="str">
        <f>IF([1]交流线路段!F421="","",[1]交流线路段!F421)</f>
        <v>157宝湾线</v>
      </c>
      <c r="F421" t="str">
        <f ca="1">VLOOKUP(OFFSET($E$2,0,0,10000,1),OFFSET(线路!$A$2,0,0,10000,6),5,FALSE)</f>
        <v>市辖</v>
      </c>
      <c r="G421">
        <f ca="1">VLOOKUP(OFFSET($E$2,0,0,10000,1),OFFSET(线路!$A$2,0,0,10000,6),6,FALSE)</f>
        <v>0</v>
      </c>
    </row>
    <row r="422" spans="1:7" x14ac:dyDescent="0.15">
      <c r="A422" t="str">
        <f>IF([1]交流线路段!A422="","",[1]交流线路段!A422)</f>
        <v>宝湾线路14</v>
      </c>
      <c r="B422" t="str">
        <f>IF([1]交流线路段!B422="","",[1]交流线路段!B422)</f>
        <v>10kV</v>
      </c>
      <c r="E422" t="str">
        <f>IF([1]交流线路段!F422="","",[1]交流线路段!F422)</f>
        <v>157宝湾线</v>
      </c>
      <c r="F422" t="str">
        <f ca="1">VLOOKUP(OFFSET($E$2,0,0,10000,1),OFFSET(线路!$A$2,0,0,10000,6),5,FALSE)</f>
        <v>市辖</v>
      </c>
      <c r="G422">
        <f ca="1">VLOOKUP(OFFSET($E$2,0,0,10000,1),OFFSET(线路!$A$2,0,0,10000,6),6,FALSE)</f>
        <v>0</v>
      </c>
    </row>
    <row r="423" spans="1:7" x14ac:dyDescent="0.15">
      <c r="A423" t="str">
        <f>IF([1]交流线路段!A423="","",[1]交流线路段!A423)</f>
        <v>宝湾线路15</v>
      </c>
      <c r="B423" t="str">
        <f>IF([1]交流线路段!B423="","",[1]交流线路段!B423)</f>
        <v>10kV</v>
      </c>
      <c r="E423" t="str">
        <f>IF([1]交流线路段!F423="","",[1]交流线路段!F423)</f>
        <v>157宝湾线</v>
      </c>
      <c r="F423" t="str">
        <f ca="1">VLOOKUP(OFFSET($E$2,0,0,10000,1),OFFSET(线路!$A$2,0,0,10000,6),5,FALSE)</f>
        <v>市辖</v>
      </c>
      <c r="G423">
        <f ca="1">VLOOKUP(OFFSET($E$2,0,0,10000,1),OFFSET(线路!$A$2,0,0,10000,6),6,FALSE)</f>
        <v>0</v>
      </c>
    </row>
    <row r="424" spans="1:7" x14ac:dyDescent="0.15">
      <c r="A424" t="str">
        <f>IF([1]交流线路段!A424="","",[1]交流线路段!A424)</f>
        <v>宝湾线路16</v>
      </c>
      <c r="B424" t="str">
        <f>IF([1]交流线路段!B424="","",[1]交流线路段!B424)</f>
        <v>10kV</v>
      </c>
      <c r="E424" t="str">
        <f>IF([1]交流线路段!F424="","",[1]交流线路段!F424)</f>
        <v>157宝湾线</v>
      </c>
      <c r="F424" t="str">
        <f ca="1">VLOOKUP(OFFSET($E$2,0,0,10000,1),OFFSET(线路!$A$2,0,0,10000,6),5,FALSE)</f>
        <v>市辖</v>
      </c>
      <c r="G424">
        <f ca="1">VLOOKUP(OFFSET($E$2,0,0,10000,1),OFFSET(线路!$A$2,0,0,10000,6),6,FALSE)</f>
        <v>0</v>
      </c>
    </row>
    <row r="425" spans="1:7" x14ac:dyDescent="0.15">
      <c r="A425" t="str">
        <f>IF([1]交流线路段!A425="","",[1]交流线路段!A425)</f>
        <v>宝湾线路17</v>
      </c>
      <c r="B425" t="str">
        <f>IF([1]交流线路段!B425="","",[1]交流线路段!B425)</f>
        <v>10kV</v>
      </c>
      <c r="E425" t="str">
        <f>IF([1]交流线路段!F425="","",[1]交流线路段!F425)</f>
        <v>157宝湾线</v>
      </c>
      <c r="F425" t="str">
        <f ca="1">VLOOKUP(OFFSET($E$2,0,0,10000,1),OFFSET(线路!$A$2,0,0,10000,6),5,FALSE)</f>
        <v>市辖</v>
      </c>
      <c r="G425">
        <f ca="1">VLOOKUP(OFFSET($E$2,0,0,10000,1),OFFSET(线路!$A$2,0,0,10000,6),6,FALSE)</f>
        <v>0</v>
      </c>
    </row>
    <row r="426" spans="1:7" x14ac:dyDescent="0.15">
      <c r="A426" t="str">
        <f>IF([1]交流线路段!A426="","",[1]交流线路段!A426)</f>
        <v>宝湾线路18</v>
      </c>
      <c r="B426" t="str">
        <f>IF([1]交流线路段!B426="","",[1]交流线路段!B426)</f>
        <v>10kV</v>
      </c>
      <c r="E426" t="str">
        <f>IF([1]交流线路段!F426="","",[1]交流线路段!F426)</f>
        <v>157宝湾线</v>
      </c>
      <c r="F426" t="str">
        <f ca="1">VLOOKUP(OFFSET($E$2,0,0,10000,1),OFFSET(线路!$A$2,0,0,10000,6),5,FALSE)</f>
        <v>市辖</v>
      </c>
      <c r="G426">
        <f ca="1">VLOOKUP(OFFSET($E$2,0,0,10000,1),OFFSET(线路!$A$2,0,0,10000,6),6,FALSE)</f>
        <v>0</v>
      </c>
    </row>
    <row r="427" spans="1:7" x14ac:dyDescent="0.15">
      <c r="A427" t="str">
        <f>IF([1]交流线路段!A427="","",[1]交流线路段!A427)</f>
        <v>宝湾线路19</v>
      </c>
      <c r="B427" t="str">
        <f>IF([1]交流线路段!B427="","",[1]交流线路段!B427)</f>
        <v>10kV</v>
      </c>
      <c r="E427" t="str">
        <f>IF([1]交流线路段!F427="","",[1]交流线路段!F427)</f>
        <v>157宝湾线</v>
      </c>
      <c r="F427" t="str">
        <f ca="1">VLOOKUP(OFFSET($E$2,0,0,10000,1),OFFSET(线路!$A$2,0,0,10000,6),5,FALSE)</f>
        <v>市辖</v>
      </c>
      <c r="G427">
        <f ca="1">VLOOKUP(OFFSET($E$2,0,0,10000,1),OFFSET(线路!$A$2,0,0,10000,6),6,FALSE)</f>
        <v>0</v>
      </c>
    </row>
    <row r="428" spans="1:7" x14ac:dyDescent="0.15">
      <c r="A428" t="str">
        <f>IF([1]交流线路段!A428="","",[1]交流线路段!A428)</f>
        <v>宝湾线路2</v>
      </c>
      <c r="B428" t="str">
        <f>IF([1]交流线路段!B428="","",[1]交流线路段!B428)</f>
        <v>10kV</v>
      </c>
      <c r="E428" t="str">
        <f>IF([1]交流线路段!F428="","",[1]交流线路段!F428)</f>
        <v>157宝湾线</v>
      </c>
      <c r="F428" t="str">
        <f ca="1">VLOOKUP(OFFSET($E$2,0,0,10000,1),OFFSET(线路!$A$2,0,0,10000,6),5,FALSE)</f>
        <v>市辖</v>
      </c>
      <c r="G428">
        <f ca="1">VLOOKUP(OFFSET($E$2,0,0,10000,1),OFFSET(线路!$A$2,0,0,10000,6),6,FALSE)</f>
        <v>0</v>
      </c>
    </row>
    <row r="429" spans="1:7" x14ac:dyDescent="0.15">
      <c r="A429" t="str">
        <f>IF([1]交流线路段!A429="","",[1]交流线路段!A429)</f>
        <v>宝湾线路20</v>
      </c>
      <c r="B429" t="str">
        <f>IF([1]交流线路段!B429="","",[1]交流线路段!B429)</f>
        <v>10kV</v>
      </c>
      <c r="E429" t="str">
        <f>IF([1]交流线路段!F429="","",[1]交流线路段!F429)</f>
        <v>157宝湾线</v>
      </c>
      <c r="F429" t="str">
        <f ca="1">VLOOKUP(OFFSET($E$2,0,0,10000,1),OFFSET(线路!$A$2,0,0,10000,6),5,FALSE)</f>
        <v>市辖</v>
      </c>
      <c r="G429">
        <f ca="1">VLOOKUP(OFFSET($E$2,0,0,10000,1),OFFSET(线路!$A$2,0,0,10000,6),6,FALSE)</f>
        <v>0</v>
      </c>
    </row>
    <row r="430" spans="1:7" x14ac:dyDescent="0.15">
      <c r="A430" t="str">
        <f>IF([1]交流线路段!A430="","",[1]交流线路段!A430)</f>
        <v>宝湾线路21</v>
      </c>
      <c r="B430" t="str">
        <f>IF([1]交流线路段!B430="","",[1]交流线路段!B430)</f>
        <v>10kV</v>
      </c>
      <c r="E430" t="str">
        <f>IF([1]交流线路段!F430="","",[1]交流线路段!F430)</f>
        <v>157宝湾线</v>
      </c>
      <c r="F430" t="str">
        <f ca="1">VLOOKUP(OFFSET($E$2,0,0,10000,1),OFFSET(线路!$A$2,0,0,10000,6),5,FALSE)</f>
        <v>市辖</v>
      </c>
      <c r="G430">
        <f ca="1">VLOOKUP(OFFSET($E$2,0,0,10000,1),OFFSET(线路!$A$2,0,0,10000,6),6,FALSE)</f>
        <v>0</v>
      </c>
    </row>
    <row r="431" spans="1:7" x14ac:dyDescent="0.15">
      <c r="A431" t="str">
        <f>IF([1]交流线路段!A431="","",[1]交流线路段!A431)</f>
        <v>宝湾线路22</v>
      </c>
      <c r="B431" t="str">
        <f>IF([1]交流线路段!B431="","",[1]交流线路段!B431)</f>
        <v>10kV</v>
      </c>
      <c r="E431" t="str">
        <f>IF([1]交流线路段!F431="","",[1]交流线路段!F431)</f>
        <v>157宝湾线</v>
      </c>
      <c r="F431" t="str">
        <f ca="1">VLOOKUP(OFFSET($E$2,0,0,10000,1),OFFSET(线路!$A$2,0,0,10000,6),5,FALSE)</f>
        <v>市辖</v>
      </c>
      <c r="G431">
        <f ca="1">VLOOKUP(OFFSET($E$2,0,0,10000,1),OFFSET(线路!$A$2,0,0,10000,6),6,FALSE)</f>
        <v>0</v>
      </c>
    </row>
    <row r="432" spans="1:7" x14ac:dyDescent="0.15">
      <c r="A432" t="str">
        <f>IF([1]交流线路段!A432="","",[1]交流线路段!A432)</f>
        <v>宝湾线路23</v>
      </c>
      <c r="B432" t="str">
        <f>IF([1]交流线路段!B432="","",[1]交流线路段!B432)</f>
        <v>10kV</v>
      </c>
      <c r="E432" t="str">
        <f>IF([1]交流线路段!F432="","",[1]交流线路段!F432)</f>
        <v>157宝湾线</v>
      </c>
      <c r="F432" t="str">
        <f ca="1">VLOOKUP(OFFSET($E$2,0,0,10000,1),OFFSET(线路!$A$2,0,0,10000,6),5,FALSE)</f>
        <v>市辖</v>
      </c>
      <c r="G432">
        <f ca="1">VLOOKUP(OFFSET($E$2,0,0,10000,1),OFFSET(线路!$A$2,0,0,10000,6),6,FALSE)</f>
        <v>0</v>
      </c>
    </row>
    <row r="433" spans="1:7" x14ac:dyDescent="0.15">
      <c r="A433" t="str">
        <f>IF([1]交流线路段!A433="","",[1]交流线路段!A433)</f>
        <v>宝湾线路24</v>
      </c>
      <c r="B433" t="str">
        <f>IF([1]交流线路段!B433="","",[1]交流线路段!B433)</f>
        <v>10kV</v>
      </c>
      <c r="E433" t="str">
        <f>IF([1]交流线路段!F433="","",[1]交流线路段!F433)</f>
        <v>157宝湾线</v>
      </c>
      <c r="F433" t="str">
        <f ca="1">VLOOKUP(OFFSET($E$2,0,0,10000,1),OFFSET(线路!$A$2,0,0,10000,6),5,FALSE)</f>
        <v>市辖</v>
      </c>
      <c r="G433">
        <f ca="1">VLOOKUP(OFFSET($E$2,0,0,10000,1),OFFSET(线路!$A$2,0,0,10000,6),6,FALSE)</f>
        <v>0</v>
      </c>
    </row>
    <row r="434" spans="1:7" x14ac:dyDescent="0.15">
      <c r="A434" t="str">
        <f>IF([1]交流线路段!A434="","",[1]交流线路段!A434)</f>
        <v>宝湾线路25</v>
      </c>
      <c r="B434" t="str">
        <f>IF([1]交流线路段!B434="","",[1]交流线路段!B434)</f>
        <v>10kV</v>
      </c>
      <c r="E434" t="str">
        <f>IF([1]交流线路段!F434="","",[1]交流线路段!F434)</f>
        <v>157宝湾线</v>
      </c>
      <c r="F434" t="str">
        <f ca="1">VLOOKUP(OFFSET($E$2,0,0,10000,1),OFFSET(线路!$A$2,0,0,10000,6),5,FALSE)</f>
        <v>市辖</v>
      </c>
      <c r="G434">
        <f ca="1">VLOOKUP(OFFSET($E$2,0,0,10000,1),OFFSET(线路!$A$2,0,0,10000,6),6,FALSE)</f>
        <v>0</v>
      </c>
    </row>
    <row r="435" spans="1:7" x14ac:dyDescent="0.15">
      <c r="A435" t="str">
        <f>IF([1]交流线路段!A435="","",[1]交流线路段!A435)</f>
        <v>宝湾线路26</v>
      </c>
      <c r="B435" t="str">
        <f>IF([1]交流线路段!B435="","",[1]交流线路段!B435)</f>
        <v>10kV</v>
      </c>
      <c r="E435" t="str">
        <f>IF([1]交流线路段!F435="","",[1]交流线路段!F435)</f>
        <v>157宝湾线</v>
      </c>
      <c r="F435" t="str">
        <f ca="1">VLOOKUP(OFFSET($E$2,0,0,10000,1),OFFSET(线路!$A$2,0,0,10000,6),5,FALSE)</f>
        <v>市辖</v>
      </c>
      <c r="G435">
        <f ca="1">VLOOKUP(OFFSET($E$2,0,0,10000,1),OFFSET(线路!$A$2,0,0,10000,6),6,FALSE)</f>
        <v>0</v>
      </c>
    </row>
    <row r="436" spans="1:7" x14ac:dyDescent="0.15">
      <c r="A436" t="str">
        <f>IF([1]交流线路段!A436="","",[1]交流线路段!A436)</f>
        <v>宝湾线路27</v>
      </c>
      <c r="B436" t="str">
        <f>IF([1]交流线路段!B436="","",[1]交流线路段!B436)</f>
        <v>10kV</v>
      </c>
      <c r="E436" t="str">
        <f>IF([1]交流线路段!F436="","",[1]交流线路段!F436)</f>
        <v>157宝湾线</v>
      </c>
      <c r="F436" t="str">
        <f ca="1">VLOOKUP(OFFSET($E$2,0,0,10000,1),OFFSET(线路!$A$2,0,0,10000,6),5,FALSE)</f>
        <v>市辖</v>
      </c>
      <c r="G436">
        <f ca="1">VLOOKUP(OFFSET($E$2,0,0,10000,1),OFFSET(线路!$A$2,0,0,10000,6),6,FALSE)</f>
        <v>0</v>
      </c>
    </row>
    <row r="437" spans="1:7" x14ac:dyDescent="0.15">
      <c r="A437" t="str">
        <f>IF([1]交流线路段!A437="","",[1]交流线路段!A437)</f>
        <v>宝湾线路28</v>
      </c>
      <c r="B437" t="str">
        <f>IF([1]交流线路段!B437="","",[1]交流线路段!B437)</f>
        <v>10kV</v>
      </c>
      <c r="E437" t="str">
        <f>IF([1]交流线路段!F437="","",[1]交流线路段!F437)</f>
        <v>157宝湾线</v>
      </c>
      <c r="F437" t="str">
        <f ca="1">VLOOKUP(OFFSET($E$2,0,0,10000,1),OFFSET(线路!$A$2,0,0,10000,6),5,FALSE)</f>
        <v>市辖</v>
      </c>
      <c r="G437">
        <f ca="1">VLOOKUP(OFFSET($E$2,0,0,10000,1),OFFSET(线路!$A$2,0,0,10000,6),6,FALSE)</f>
        <v>0</v>
      </c>
    </row>
    <row r="438" spans="1:7" x14ac:dyDescent="0.15">
      <c r="A438" t="str">
        <f>IF([1]交流线路段!A438="","",[1]交流线路段!A438)</f>
        <v>宝湾线路29</v>
      </c>
      <c r="B438" t="str">
        <f>IF([1]交流线路段!B438="","",[1]交流线路段!B438)</f>
        <v>10kV</v>
      </c>
      <c r="E438" t="str">
        <f>IF([1]交流线路段!F438="","",[1]交流线路段!F438)</f>
        <v>157宝湾线</v>
      </c>
      <c r="F438" t="str">
        <f ca="1">VLOOKUP(OFFSET($E$2,0,0,10000,1),OFFSET(线路!$A$2,0,0,10000,6),5,FALSE)</f>
        <v>市辖</v>
      </c>
      <c r="G438">
        <f ca="1">VLOOKUP(OFFSET($E$2,0,0,10000,1),OFFSET(线路!$A$2,0,0,10000,6),6,FALSE)</f>
        <v>0</v>
      </c>
    </row>
    <row r="439" spans="1:7" x14ac:dyDescent="0.15">
      <c r="A439" t="str">
        <f>IF([1]交流线路段!A439="","",[1]交流线路段!A439)</f>
        <v>宝湾线路3</v>
      </c>
      <c r="B439" t="str">
        <f>IF([1]交流线路段!B439="","",[1]交流线路段!B439)</f>
        <v>10kV</v>
      </c>
      <c r="E439" t="str">
        <f>IF([1]交流线路段!F439="","",[1]交流线路段!F439)</f>
        <v>157宝湾线</v>
      </c>
      <c r="F439" t="str">
        <f ca="1">VLOOKUP(OFFSET($E$2,0,0,10000,1),OFFSET(线路!$A$2,0,0,10000,6),5,FALSE)</f>
        <v>市辖</v>
      </c>
      <c r="G439">
        <f ca="1">VLOOKUP(OFFSET($E$2,0,0,10000,1),OFFSET(线路!$A$2,0,0,10000,6),6,FALSE)</f>
        <v>0</v>
      </c>
    </row>
    <row r="440" spans="1:7" x14ac:dyDescent="0.15">
      <c r="A440" t="str">
        <f>IF([1]交流线路段!A440="","",[1]交流线路段!A440)</f>
        <v>宝湾线路30</v>
      </c>
      <c r="B440" t="str">
        <f>IF([1]交流线路段!B440="","",[1]交流线路段!B440)</f>
        <v>10kV</v>
      </c>
      <c r="E440" t="str">
        <f>IF([1]交流线路段!F440="","",[1]交流线路段!F440)</f>
        <v>157宝湾线</v>
      </c>
      <c r="F440" t="str">
        <f ca="1">VLOOKUP(OFFSET($E$2,0,0,10000,1),OFFSET(线路!$A$2,0,0,10000,6),5,FALSE)</f>
        <v>市辖</v>
      </c>
      <c r="G440">
        <f ca="1">VLOOKUP(OFFSET($E$2,0,0,10000,1),OFFSET(线路!$A$2,0,0,10000,6),6,FALSE)</f>
        <v>0</v>
      </c>
    </row>
    <row r="441" spans="1:7" x14ac:dyDescent="0.15">
      <c r="A441" t="str">
        <f>IF([1]交流线路段!A441="","",[1]交流线路段!A441)</f>
        <v>宝湾线路31</v>
      </c>
      <c r="B441" t="str">
        <f>IF([1]交流线路段!B441="","",[1]交流线路段!B441)</f>
        <v>10kV</v>
      </c>
      <c r="E441" t="str">
        <f>IF([1]交流线路段!F441="","",[1]交流线路段!F441)</f>
        <v>157宝湾线</v>
      </c>
      <c r="F441" t="str">
        <f ca="1">VLOOKUP(OFFSET($E$2,0,0,10000,1),OFFSET(线路!$A$2,0,0,10000,6),5,FALSE)</f>
        <v>市辖</v>
      </c>
      <c r="G441">
        <f ca="1">VLOOKUP(OFFSET($E$2,0,0,10000,1),OFFSET(线路!$A$2,0,0,10000,6),6,FALSE)</f>
        <v>0</v>
      </c>
    </row>
    <row r="442" spans="1:7" x14ac:dyDescent="0.15">
      <c r="A442" t="str">
        <f>IF([1]交流线路段!A442="","",[1]交流线路段!A442)</f>
        <v>宝湾线路32</v>
      </c>
      <c r="B442" t="str">
        <f>IF([1]交流线路段!B442="","",[1]交流线路段!B442)</f>
        <v>10kV</v>
      </c>
      <c r="E442" t="str">
        <f>IF([1]交流线路段!F442="","",[1]交流线路段!F442)</f>
        <v>157宝湾线</v>
      </c>
      <c r="F442" t="str">
        <f ca="1">VLOOKUP(OFFSET($E$2,0,0,10000,1),OFFSET(线路!$A$2,0,0,10000,6),5,FALSE)</f>
        <v>市辖</v>
      </c>
      <c r="G442">
        <f ca="1">VLOOKUP(OFFSET($E$2,0,0,10000,1),OFFSET(线路!$A$2,0,0,10000,6),6,FALSE)</f>
        <v>0</v>
      </c>
    </row>
    <row r="443" spans="1:7" x14ac:dyDescent="0.15">
      <c r="A443" t="str">
        <f>IF([1]交流线路段!A443="","",[1]交流线路段!A443)</f>
        <v>宝湾线路33</v>
      </c>
      <c r="B443" t="str">
        <f>IF([1]交流线路段!B443="","",[1]交流线路段!B443)</f>
        <v>10kV</v>
      </c>
      <c r="E443" t="str">
        <f>IF([1]交流线路段!F443="","",[1]交流线路段!F443)</f>
        <v>157宝湾线</v>
      </c>
      <c r="F443" t="str">
        <f ca="1">VLOOKUP(OFFSET($E$2,0,0,10000,1),OFFSET(线路!$A$2,0,0,10000,6),5,FALSE)</f>
        <v>市辖</v>
      </c>
      <c r="G443">
        <f ca="1">VLOOKUP(OFFSET($E$2,0,0,10000,1),OFFSET(线路!$A$2,0,0,10000,6),6,FALSE)</f>
        <v>0</v>
      </c>
    </row>
    <row r="444" spans="1:7" x14ac:dyDescent="0.15">
      <c r="A444" t="str">
        <f>IF([1]交流线路段!A444="","",[1]交流线路段!A444)</f>
        <v>宝湾线路34</v>
      </c>
      <c r="B444" t="str">
        <f>IF([1]交流线路段!B444="","",[1]交流线路段!B444)</f>
        <v>10kV</v>
      </c>
      <c r="E444" t="str">
        <f>IF([1]交流线路段!F444="","",[1]交流线路段!F444)</f>
        <v>157宝湾线</v>
      </c>
      <c r="F444" t="str">
        <f ca="1">VLOOKUP(OFFSET($E$2,0,0,10000,1),OFFSET(线路!$A$2,0,0,10000,6),5,FALSE)</f>
        <v>市辖</v>
      </c>
      <c r="G444">
        <f ca="1">VLOOKUP(OFFSET($E$2,0,0,10000,1),OFFSET(线路!$A$2,0,0,10000,6),6,FALSE)</f>
        <v>0</v>
      </c>
    </row>
    <row r="445" spans="1:7" x14ac:dyDescent="0.15">
      <c r="A445" t="str">
        <f>IF([1]交流线路段!A445="","",[1]交流线路段!A445)</f>
        <v>宝湾线路35</v>
      </c>
      <c r="B445" t="str">
        <f>IF([1]交流线路段!B445="","",[1]交流线路段!B445)</f>
        <v>10kV</v>
      </c>
      <c r="E445" t="str">
        <f>IF([1]交流线路段!F445="","",[1]交流线路段!F445)</f>
        <v>157宝湾线</v>
      </c>
      <c r="F445" t="str">
        <f ca="1">VLOOKUP(OFFSET($E$2,0,0,10000,1),OFFSET(线路!$A$2,0,0,10000,6),5,FALSE)</f>
        <v>市辖</v>
      </c>
      <c r="G445">
        <f ca="1">VLOOKUP(OFFSET($E$2,0,0,10000,1),OFFSET(线路!$A$2,0,0,10000,6),6,FALSE)</f>
        <v>0</v>
      </c>
    </row>
    <row r="446" spans="1:7" x14ac:dyDescent="0.15">
      <c r="A446" t="str">
        <f>IF([1]交流线路段!A446="","",[1]交流线路段!A446)</f>
        <v>宝湾线路36</v>
      </c>
      <c r="B446" t="str">
        <f>IF([1]交流线路段!B446="","",[1]交流线路段!B446)</f>
        <v>10kV</v>
      </c>
      <c r="E446" t="str">
        <f>IF([1]交流线路段!F446="","",[1]交流线路段!F446)</f>
        <v>157宝湾线</v>
      </c>
      <c r="F446" t="str">
        <f ca="1">VLOOKUP(OFFSET($E$2,0,0,10000,1),OFFSET(线路!$A$2,0,0,10000,6),5,FALSE)</f>
        <v>市辖</v>
      </c>
      <c r="G446">
        <f ca="1">VLOOKUP(OFFSET($E$2,0,0,10000,1),OFFSET(线路!$A$2,0,0,10000,6),6,FALSE)</f>
        <v>0</v>
      </c>
    </row>
    <row r="447" spans="1:7" x14ac:dyDescent="0.15">
      <c r="A447" t="str">
        <f>IF([1]交流线路段!A447="","",[1]交流线路段!A447)</f>
        <v>宝湾线路37</v>
      </c>
      <c r="B447" t="str">
        <f>IF([1]交流线路段!B447="","",[1]交流线路段!B447)</f>
        <v>10kV</v>
      </c>
      <c r="E447" t="str">
        <f>IF([1]交流线路段!F447="","",[1]交流线路段!F447)</f>
        <v>157宝湾线</v>
      </c>
      <c r="F447" t="str">
        <f ca="1">VLOOKUP(OFFSET($E$2,0,0,10000,1),OFFSET(线路!$A$2,0,0,10000,6),5,FALSE)</f>
        <v>市辖</v>
      </c>
      <c r="G447">
        <f ca="1">VLOOKUP(OFFSET($E$2,0,0,10000,1),OFFSET(线路!$A$2,0,0,10000,6),6,FALSE)</f>
        <v>0</v>
      </c>
    </row>
    <row r="448" spans="1:7" x14ac:dyDescent="0.15">
      <c r="A448" t="str">
        <f>IF([1]交流线路段!A448="","",[1]交流线路段!A448)</f>
        <v>宝湾线路38</v>
      </c>
      <c r="B448" t="str">
        <f>IF([1]交流线路段!B448="","",[1]交流线路段!B448)</f>
        <v>10kV</v>
      </c>
      <c r="E448" t="str">
        <f>IF([1]交流线路段!F448="","",[1]交流线路段!F448)</f>
        <v>157宝湾线</v>
      </c>
      <c r="F448" t="str">
        <f ca="1">VLOOKUP(OFFSET($E$2,0,0,10000,1),OFFSET(线路!$A$2,0,0,10000,6),5,FALSE)</f>
        <v>市辖</v>
      </c>
      <c r="G448">
        <f ca="1">VLOOKUP(OFFSET($E$2,0,0,10000,1),OFFSET(线路!$A$2,0,0,10000,6),6,FALSE)</f>
        <v>0</v>
      </c>
    </row>
    <row r="449" spans="1:7" x14ac:dyDescent="0.15">
      <c r="A449" t="str">
        <f>IF([1]交流线路段!A449="","",[1]交流线路段!A449)</f>
        <v>宝湾线路39</v>
      </c>
      <c r="B449" t="str">
        <f>IF([1]交流线路段!B449="","",[1]交流线路段!B449)</f>
        <v>10kV</v>
      </c>
      <c r="E449" t="str">
        <f>IF([1]交流线路段!F449="","",[1]交流线路段!F449)</f>
        <v>157宝湾线</v>
      </c>
      <c r="F449" t="str">
        <f ca="1">VLOOKUP(OFFSET($E$2,0,0,10000,1),OFFSET(线路!$A$2,0,0,10000,6),5,FALSE)</f>
        <v>市辖</v>
      </c>
      <c r="G449">
        <f ca="1">VLOOKUP(OFFSET($E$2,0,0,10000,1),OFFSET(线路!$A$2,0,0,10000,6),6,FALSE)</f>
        <v>0</v>
      </c>
    </row>
    <row r="450" spans="1:7" x14ac:dyDescent="0.15">
      <c r="A450" t="str">
        <f>IF([1]交流线路段!A450="","",[1]交流线路段!A450)</f>
        <v>宝湾线路4</v>
      </c>
      <c r="B450" t="str">
        <f>IF([1]交流线路段!B450="","",[1]交流线路段!B450)</f>
        <v>10kV</v>
      </c>
      <c r="E450" t="str">
        <f>IF([1]交流线路段!F450="","",[1]交流线路段!F450)</f>
        <v>157宝湾线</v>
      </c>
      <c r="F450" t="str">
        <f ca="1">VLOOKUP(OFFSET($E$2,0,0,10000,1),OFFSET(线路!$A$2,0,0,10000,6),5,FALSE)</f>
        <v>市辖</v>
      </c>
      <c r="G450">
        <f ca="1">VLOOKUP(OFFSET($E$2,0,0,10000,1),OFFSET(线路!$A$2,0,0,10000,6),6,FALSE)</f>
        <v>0</v>
      </c>
    </row>
    <row r="451" spans="1:7" x14ac:dyDescent="0.15">
      <c r="A451" t="str">
        <f>IF([1]交流线路段!A451="","",[1]交流线路段!A451)</f>
        <v>宝湾线路40</v>
      </c>
      <c r="B451" t="str">
        <f>IF([1]交流线路段!B451="","",[1]交流线路段!B451)</f>
        <v>10kV</v>
      </c>
      <c r="E451" t="str">
        <f>IF([1]交流线路段!F451="","",[1]交流线路段!F451)</f>
        <v>157宝湾线</v>
      </c>
      <c r="F451" t="str">
        <f ca="1">VLOOKUP(OFFSET($E$2,0,0,10000,1),OFFSET(线路!$A$2,0,0,10000,6),5,FALSE)</f>
        <v>市辖</v>
      </c>
      <c r="G451">
        <f ca="1">VLOOKUP(OFFSET($E$2,0,0,10000,1),OFFSET(线路!$A$2,0,0,10000,6),6,FALSE)</f>
        <v>0</v>
      </c>
    </row>
    <row r="452" spans="1:7" x14ac:dyDescent="0.15">
      <c r="A452" t="str">
        <f>IF([1]交流线路段!A452="","",[1]交流线路段!A452)</f>
        <v>宝湾线路41</v>
      </c>
      <c r="B452" t="str">
        <f>IF([1]交流线路段!B452="","",[1]交流线路段!B452)</f>
        <v>10kV</v>
      </c>
      <c r="E452" t="str">
        <f>IF([1]交流线路段!F452="","",[1]交流线路段!F452)</f>
        <v>157宝湾线</v>
      </c>
      <c r="F452" t="str">
        <f ca="1">VLOOKUP(OFFSET($E$2,0,0,10000,1),OFFSET(线路!$A$2,0,0,10000,6),5,FALSE)</f>
        <v>市辖</v>
      </c>
      <c r="G452">
        <f ca="1">VLOOKUP(OFFSET($E$2,0,0,10000,1),OFFSET(线路!$A$2,0,0,10000,6),6,FALSE)</f>
        <v>0</v>
      </c>
    </row>
    <row r="453" spans="1:7" x14ac:dyDescent="0.15">
      <c r="A453" t="str">
        <f>IF([1]交流线路段!A453="","",[1]交流线路段!A453)</f>
        <v>宝湾线路5</v>
      </c>
      <c r="B453" t="str">
        <f>IF([1]交流线路段!B453="","",[1]交流线路段!B453)</f>
        <v>10kV</v>
      </c>
      <c r="E453" t="str">
        <f>IF([1]交流线路段!F453="","",[1]交流线路段!F453)</f>
        <v>157宝湾线</v>
      </c>
      <c r="F453" t="str">
        <f ca="1">VLOOKUP(OFFSET($E$2,0,0,10000,1),OFFSET(线路!$A$2,0,0,10000,6),5,FALSE)</f>
        <v>市辖</v>
      </c>
      <c r="G453">
        <f ca="1">VLOOKUP(OFFSET($E$2,0,0,10000,1),OFFSET(线路!$A$2,0,0,10000,6),6,FALSE)</f>
        <v>0</v>
      </c>
    </row>
    <row r="454" spans="1:7" x14ac:dyDescent="0.15">
      <c r="A454" t="str">
        <f>IF([1]交流线路段!A454="","",[1]交流线路段!A454)</f>
        <v>宝湾线路6</v>
      </c>
      <c r="B454" t="str">
        <f>IF([1]交流线路段!B454="","",[1]交流线路段!B454)</f>
        <v>10kV</v>
      </c>
      <c r="E454" t="str">
        <f>IF([1]交流线路段!F454="","",[1]交流线路段!F454)</f>
        <v>157宝湾线</v>
      </c>
      <c r="F454" t="str">
        <f ca="1">VLOOKUP(OFFSET($E$2,0,0,10000,1),OFFSET(线路!$A$2,0,0,10000,6),5,FALSE)</f>
        <v>市辖</v>
      </c>
      <c r="G454">
        <f ca="1">VLOOKUP(OFFSET($E$2,0,0,10000,1),OFFSET(线路!$A$2,0,0,10000,6),6,FALSE)</f>
        <v>0</v>
      </c>
    </row>
    <row r="455" spans="1:7" x14ac:dyDescent="0.15">
      <c r="A455" t="str">
        <f>IF([1]交流线路段!A455="","",[1]交流线路段!A455)</f>
        <v>宝湾线路7</v>
      </c>
      <c r="B455" t="str">
        <f>IF([1]交流线路段!B455="","",[1]交流线路段!B455)</f>
        <v>10kV</v>
      </c>
      <c r="E455" t="str">
        <f>IF([1]交流线路段!F455="","",[1]交流线路段!F455)</f>
        <v>157宝湾线</v>
      </c>
      <c r="F455" t="str">
        <f ca="1">VLOOKUP(OFFSET($E$2,0,0,10000,1),OFFSET(线路!$A$2,0,0,10000,6),5,FALSE)</f>
        <v>市辖</v>
      </c>
      <c r="G455">
        <f ca="1">VLOOKUP(OFFSET($E$2,0,0,10000,1),OFFSET(线路!$A$2,0,0,10000,6),6,FALSE)</f>
        <v>0</v>
      </c>
    </row>
    <row r="456" spans="1:7" x14ac:dyDescent="0.15">
      <c r="A456" t="str">
        <f>IF([1]交流线路段!A456="","",[1]交流线路段!A456)</f>
        <v>宝湾线路8</v>
      </c>
      <c r="B456" t="str">
        <f>IF([1]交流线路段!B456="","",[1]交流线路段!B456)</f>
        <v>10kV</v>
      </c>
      <c r="E456" t="str">
        <f>IF([1]交流线路段!F456="","",[1]交流线路段!F456)</f>
        <v>157宝湾线</v>
      </c>
      <c r="F456" t="str">
        <f ca="1">VLOOKUP(OFFSET($E$2,0,0,10000,1),OFFSET(线路!$A$2,0,0,10000,6),5,FALSE)</f>
        <v>市辖</v>
      </c>
      <c r="G456">
        <f ca="1">VLOOKUP(OFFSET($E$2,0,0,10000,1),OFFSET(线路!$A$2,0,0,10000,6),6,FALSE)</f>
        <v>0</v>
      </c>
    </row>
    <row r="457" spans="1:7" x14ac:dyDescent="0.15">
      <c r="A457" t="str">
        <f>IF([1]交流线路段!A457="","",[1]交流线路段!A457)</f>
        <v>宝湾线路9</v>
      </c>
      <c r="B457" t="str">
        <f>IF([1]交流线路段!B457="","",[1]交流线路段!B457)</f>
        <v>10kV</v>
      </c>
      <c r="E457" t="str">
        <f>IF([1]交流线路段!F457="","",[1]交流线路段!F457)</f>
        <v>157宝湾线</v>
      </c>
      <c r="F457" t="str">
        <f ca="1">VLOOKUP(OFFSET($E$2,0,0,10000,1),OFFSET(线路!$A$2,0,0,10000,6),5,FALSE)</f>
        <v>市辖</v>
      </c>
      <c r="G457">
        <f ca="1">VLOOKUP(OFFSET($E$2,0,0,10000,1),OFFSET(线路!$A$2,0,0,10000,6),6,FALSE)</f>
        <v>0</v>
      </c>
    </row>
    <row r="458" spans="1:7" x14ac:dyDescent="0.15">
      <c r="A458" t="str">
        <f>IF([1]交流线路段!A458="","",[1]交流线路段!A458)</f>
        <v>曹家线路1</v>
      </c>
      <c r="B458" t="str">
        <f>IF([1]交流线路段!B458="","",[1]交流线路段!B458)</f>
        <v>10kV</v>
      </c>
      <c r="E458" t="str">
        <f>IF([1]交流线路段!F458="","",[1]交流线路段!F458)</f>
        <v>137曹家线</v>
      </c>
      <c r="F458" t="str">
        <f ca="1">VLOOKUP(OFFSET($E$2,0,0,10000,1),OFFSET(线路!$A$2,0,0,10000,6),5,FALSE)</f>
        <v>市辖</v>
      </c>
      <c r="G458">
        <f ca="1">VLOOKUP(OFFSET($E$2,0,0,10000,1),OFFSET(线路!$A$2,0,0,10000,6),6,FALSE)</f>
        <v>0</v>
      </c>
    </row>
    <row r="459" spans="1:7" x14ac:dyDescent="0.15">
      <c r="A459" t="str">
        <f>IF([1]交流线路段!A459="","",[1]交流线路段!A459)</f>
        <v>曹家线路1-1</v>
      </c>
      <c r="B459" t="str">
        <f>IF([1]交流线路段!B459="","",[1]交流线路段!B459)</f>
        <v>10kV</v>
      </c>
      <c r="E459" t="str">
        <f>IF([1]交流线路段!F459="","",[1]交流线路段!F459)</f>
        <v>137曹家线</v>
      </c>
      <c r="F459" t="str">
        <f ca="1">VLOOKUP(OFFSET($E$2,0,0,10000,1),OFFSET(线路!$A$2,0,0,10000,6),5,FALSE)</f>
        <v>市辖</v>
      </c>
      <c r="G459">
        <f ca="1">VLOOKUP(OFFSET($E$2,0,0,10000,1),OFFSET(线路!$A$2,0,0,10000,6),6,FALSE)</f>
        <v>0</v>
      </c>
    </row>
    <row r="460" spans="1:7" x14ac:dyDescent="0.15">
      <c r="A460" t="str">
        <f>IF([1]交流线路段!A460="","",[1]交流线路段!A460)</f>
        <v>曹家线路10</v>
      </c>
      <c r="B460" t="str">
        <f>IF([1]交流线路段!B460="","",[1]交流线路段!B460)</f>
        <v>10kV</v>
      </c>
      <c r="E460" t="str">
        <f>IF([1]交流线路段!F460="","",[1]交流线路段!F460)</f>
        <v>137曹家线</v>
      </c>
      <c r="F460" t="str">
        <f ca="1">VLOOKUP(OFFSET($E$2,0,0,10000,1),OFFSET(线路!$A$2,0,0,10000,6),5,FALSE)</f>
        <v>市辖</v>
      </c>
      <c r="G460">
        <f ca="1">VLOOKUP(OFFSET($E$2,0,0,10000,1),OFFSET(线路!$A$2,0,0,10000,6),6,FALSE)</f>
        <v>0</v>
      </c>
    </row>
    <row r="461" spans="1:7" x14ac:dyDescent="0.15">
      <c r="A461" t="str">
        <f>IF([1]交流线路段!A461="","",[1]交流线路段!A461)</f>
        <v>曹家线路100</v>
      </c>
      <c r="B461" t="str">
        <f>IF([1]交流线路段!B461="","",[1]交流线路段!B461)</f>
        <v>10kV</v>
      </c>
      <c r="E461" t="str">
        <f>IF([1]交流线路段!F461="","",[1]交流线路段!F461)</f>
        <v>137曹家线</v>
      </c>
      <c r="F461" t="str">
        <f ca="1">VLOOKUP(OFFSET($E$2,0,0,10000,1),OFFSET(线路!$A$2,0,0,10000,6),5,FALSE)</f>
        <v>市辖</v>
      </c>
      <c r="G461">
        <f ca="1">VLOOKUP(OFFSET($E$2,0,0,10000,1),OFFSET(线路!$A$2,0,0,10000,6),6,FALSE)</f>
        <v>0</v>
      </c>
    </row>
    <row r="462" spans="1:7" x14ac:dyDescent="0.15">
      <c r="A462" t="str">
        <f>IF([1]交流线路段!A462="","",[1]交流线路段!A462)</f>
        <v>曹家线路101</v>
      </c>
      <c r="B462" t="str">
        <f>IF([1]交流线路段!B462="","",[1]交流线路段!B462)</f>
        <v>10kV</v>
      </c>
      <c r="E462" t="str">
        <f>IF([1]交流线路段!F462="","",[1]交流线路段!F462)</f>
        <v>137曹家线</v>
      </c>
      <c r="F462" t="str">
        <f ca="1">VLOOKUP(OFFSET($E$2,0,0,10000,1),OFFSET(线路!$A$2,0,0,10000,6),5,FALSE)</f>
        <v>市辖</v>
      </c>
      <c r="G462">
        <f ca="1">VLOOKUP(OFFSET($E$2,0,0,10000,1),OFFSET(线路!$A$2,0,0,10000,6),6,FALSE)</f>
        <v>0</v>
      </c>
    </row>
    <row r="463" spans="1:7" x14ac:dyDescent="0.15">
      <c r="A463" t="str">
        <f>IF([1]交流线路段!A463="","",[1]交流线路段!A463)</f>
        <v>曹家线路102</v>
      </c>
      <c r="B463" t="str">
        <f>IF([1]交流线路段!B463="","",[1]交流线路段!B463)</f>
        <v>10kV</v>
      </c>
      <c r="E463" t="str">
        <f>IF([1]交流线路段!F463="","",[1]交流线路段!F463)</f>
        <v>137曹家线</v>
      </c>
      <c r="F463" t="str">
        <f ca="1">VLOOKUP(OFFSET($E$2,0,0,10000,1),OFFSET(线路!$A$2,0,0,10000,6),5,FALSE)</f>
        <v>市辖</v>
      </c>
      <c r="G463">
        <f ca="1">VLOOKUP(OFFSET($E$2,0,0,10000,1),OFFSET(线路!$A$2,0,0,10000,6),6,FALSE)</f>
        <v>0</v>
      </c>
    </row>
    <row r="464" spans="1:7" x14ac:dyDescent="0.15">
      <c r="A464" t="str">
        <f>IF([1]交流线路段!A464="","",[1]交流线路段!A464)</f>
        <v>曹家线路103</v>
      </c>
      <c r="B464" t="str">
        <f>IF([1]交流线路段!B464="","",[1]交流线路段!B464)</f>
        <v>10kV</v>
      </c>
      <c r="E464" t="str">
        <f>IF([1]交流线路段!F464="","",[1]交流线路段!F464)</f>
        <v>137曹家线</v>
      </c>
      <c r="F464" t="str">
        <f ca="1">VLOOKUP(OFFSET($E$2,0,0,10000,1),OFFSET(线路!$A$2,0,0,10000,6),5,FALSE)</f>
        <v>市辖</v>
      </c>
      <c r="G464">
        <f ca="1">VLOOKUP(OFFSET($E$2,0,0,10000,1),OFFSET(线路!$A$2,0,0,10000,6),6,FALSE)</f>
        <v>0</v>
      </c>
    </row>
    <row r="465" spans="1:7" x14ac:dyDescent="0.15">
      <c r="A465" t="str">
        <f>IF([1]交流线路段!A465="","",[1]交流线路段!A465)</f>
        <v>曹家线路104</v>
      </c>
      <c r="B465" t="str">
        <f>IF([1]交流线路段!B465="","",[1]交流线路段!B465)</f>
        <v>10kV</v>
      </c>
      <c r="E465" t="str">
        <f>IF([1]交流线路段!F465="","",[1]交流线路段!F465)</f>
        <v>137曹家线</v>
      </c>
      <c r="F465" t="str">
        <f ca="1">VLOOKUP(OFFSET($E$2,0,0,10000,1),OFFSET(线路!$A$2,0,0,10000,6),5,FALSE)</f>
        <v>市辖</v>
      </c>
      <c r="G465">
        <f ca="1">VLOOKUP(OFFSET($E$2,0,0,10000,1),OFFSET(线路!$A$2,0,0,10000,6),6,FALSE)</f>
        <v>0</v>
      </c>
    </row>
    <row r="466" spans="1:7" x14ac:dyDescent="0.15">
      <c r="A466" t="str">
        <f>IF([1]交流线路段!A466="","",[1]交流线路段!A466)</f>
        <v>曹家线路105</v>
      </c>
      <c r="B466" t="str">
        <f>IF([1]交流线路段!B466="","",[1]交流线路段!B466)</f>
        <v>10kV</v>
      </c>
      <c r="E466" t="str">
        <f>IF([1]交流线路段!F466="","",[1]交流线路段!F466)</f>
        <v>137曹家线</v>
      </c>
      <c r="F466" t="str">
        <f ca="1">VLOOKUP(OFFSET($E$2,0,0,10000,1),OFFSET(线路!$A$2,0,0,10000,6),5,FALSE)</f>
        <v>市辖</v>
      </c>
      <c r="G466">
        <f ca="1">VLOOKUP(OFFSET($E$2,0,0,10000,1),OFFSET(线路!$A$2,0,0,10000,6),6,FALSE)</f>
        <v>0</v>
      </c>
    </row>
    <row r="467" spans="1:7" x14ac:dyDescent="0.15">
      <c r="A467" t="str">
        <f>IF([1]交流线路段!A467="","",[1]交流线路段!A467)</f>
        <v>曹家线路106</v>
      </c>
      <c r="B467" t="str">
        <f>IF([1]交流线路段!B467="","",[1]交流线路段!B467)</f>
        <v>10kV</v>
      </c>
      <c r="E467" t="str">
        <f>IF([1]交流线路段!F467="","",[1]交流线路段!F467)</f>
        <v>137曹家线</v>
      </c>
      <c r="F467" t="str">
        <f ca="1">VLOOKUP(OFFSET($E$2,0,0,10000,1),OFFSET(线路!$A$2,0,0,10000,6),5,FALSE)</f>
        <v>市辖</v>
      </c>
      <c r="G467">
        <f ca="1">VLOOKUP(OFFSET($E$2,0,0,10000,1),OFFSET(线路!$A$2,0,0,10000,6),6,FALSE)</f>
        <v>0</v>
      </c>
    </row>
    <row r="468" spans="1:7" x14ac:dyDescent="0.15">
      <c r="A468" t="str">
        <f>IF([1]交流线路段!A468="","",[1]交流线路段!A468)</f>
        <v>曹家线路107</v>
      </c>
      <c r="B468" t="str">
        <f>IF([1]交流线路段!B468="","",[1]交流线路段!B468)</f>
        <v>10kV</v>
      </c>
      <c r="E468" t="str">
        <f>IF([1]交流线路段!F468="","",[1]交流线路段!F468)</f>
        <v>137曹家线</v>
      </c>
      <c r="F468" t="str">
        <f ca="1">VLOOKUP(OFFSET($E$2,0,0,10000,1),OFFSET(线路!$A$2,0,0,10000,6),5,FALSE)</f>
        <v>市辖</v>
      </c>
      <c r="G468">
        <f ca="1">VLOOKUP(OFFSET($E$2,0,0,10000,1),OFFSET(线路!$A$2,0,0,10000,6),6,FALSE)</f>
        <v>0</v>
      </c>
    </row>
    <row r="469" spans="1:7" x14ac:dyDescent="0.15">
      <c r="A469" t="str">
        <f>IF([1]交流线路段!A469="","",[1]交流线路段!A469)</f>
        <v>曹家线路108</v>
      </c>
      <c r="B469" t="str">
        <f>IF([1]交流线路段!B469="","",[1]交流线路段!B469)</f>
        <v>10kV</v>
      </c>
      <c r="E469" t="str">
        <f>IF([1]交流线路段!F469="","",[1]交流线路段!F469)</f>
        <v>137曹家线</v>
      </c>
      <c r="F469" t="str">
        <f ca="1">VLOOKUP(OFFSET($E$2,0,0,10000,1),OFFSET(线路!$A$2,0,0,10000,6),5,FALSE)</f>
        <v>市辖</v>
      </c>
      <c r="G469">
        <f ca="1">VLOOKUP(OFFSET($E$2,0,0,10000,1),OFFSET(线路!$A$2,0,0,10000,6),6,FALSE)</f>
        <v>0</v>
      </c>
    </row>
    <row r="470" spans="1:7" x14ac:dyDescent="0.15">
      <c r="A470" t="str">
        <f>IF([1]交流线路段!A470="","",[1]交流线路段!A470)</f>
        <v>曹家线路109</v>
      </c>
      <c r="B470" t="str">
        <f>IF([1]交流线路段!B470="","",[1]交流线路段!B470)</f>
        <v>10kV</v>
      </c>
      <c r="E470" t="str">
        <f>IF([1]交流线路段!F470="","",[1]交流线路段!F470)</f>
        <v>137曹家线</v>
      </c>
      <c r="F470" t="str">
        <f ca="1">VLOOKUP(OFFSET($E$2,0,0,10000,1),OFFSET(线路!$A$2,0,0,10000,6),5,FALSE)</f>
        <v>市辖</v>
      </c>
      <c r="G470">
        <f ca="1">VLOOKUP(OFFSET($E$2,0,0,10000,1),OFFSET(线路!$A$2,0,0,10000,6),6,FALSE)</f>
        <v>0</v>
      </c>
    </row>
    <row r="471" spans="1:7" x14ac:dyDescent="0.15">
      <c r="A471" t="str">
        <f>IF([1]交流线路段!A471="","",[1]交流线路段!A471)</f>
        <v>曹家线路11</v>
      </c>
      <c r="B471" t="str">
        <f>IF([1]交流线路段!B471="","",[1]交流线路段!B471)</f>
        <v>10kV</v>
      </c>
      <c r="E471" t="str">
        <f>IF([1]交流线路段!F471="","",[1]交流线路段!F471)</f>
        <v>137曹家线</v>
      </c>
      <c r="F471" t="str">
        <f ca="1">VLOOKUP(OFFSET($E$2,0,0,10000,1),OFFSET(线路!$A$2,0,0,10000,6),5,FALSE)</f>
        <v>市辖</v>
      </c>
      <c r="G471">
        <f ca="1">VLOOKUP(OFFSET($E$2,0,0,10000,1),OFFSET(线路!$A$2,0,0,10000,6),6,FALSE)</f>
        <v>0</v>
      </c>
    </row>
    <row r="472" spans="1:7" x14ac:dyDescent="0.15">
      <c r="A472" t="str">
        <f>IF([1]交流线路段!A472="","",[1]交流线路段!A472)</f>
        <v>曹家线路110</v>
      </c>
      <c r="B472" t="str">
        <f>IF([1]交流线路段!B472="","",[1]交流线路段!B472)</f>
        <v>10kV</v>
      </c>
      <c r="E472" t="str">
        <f>IF([1]交流线路段!F472="","",[1]交流线路段!F472)</f>
        <v>137曹家线</v>
      </c>
      <c r="F472" t="str">
        <f ca="1">VLOOKUP(OFFSET($E$2,0,0,10000,1),OFFSET(线路!$A$2,0,0,10000,6),5,FALSE)</f>
        <v>市辖</v>
      </c>
      <c r="G472">
        <f ca="1">VLOOKUP(OFFSET($E$2,0,0,10000,1),OFFSET(线路!$A$2,0,0,10000,6),6,FALSE)</f>
        <v>0</v>
      </c>
    </row>
    <row r="473" spans="1:7" x14ac:dyDescent="0.15">
      <c r="A473" t="str">
        <f>IF([1]交流线路段!A473="","",[1]交流线路段!A473)</f>
        <v>曹家线路111</v>
      </c>
      <c r="B473" t="str">
        <f>IF([1]交流线路段!B473="","",[1]交流线路段!B473)</f>
        <v>10kV</v>
      </c>
      <c r="E473" t="str">
        <f>IF([1]交流线路段!F473="","",[1]交流线路段!F473)</f>
        <v>137曹家线</v>
      </c>
      <c r="F473" t="str">
        <f ca="1">VLOOKUP(OFFSET($E$2,0,0,10000,1),OFFSET(线路!$A$2,0,0,10000,6),5,FALSE)</f>
        <v>市辖</v>
      </c>
      <c r="G473">
        <f ca="1">VLOOKUP(OFFSET($E$2,0,0,10000,1),OFFSET(线路!$A$2,0,0,10000,6),6,FALSE)</f>
        <v>0</v>
      </c>
    </row>
    <row r="474" spans="1:7" x14ac:dyDescent="0.15">
      <c r="A474" t="str">
        <f>IF([1]交流线路段!A474="","",[1]交流线路段!A474)</f>
        <v>曹家线路112</v>
      </c>
      <c r="B474" t="str">
        <f>IF([1]交流线路段!B474="","",[1]交流线路段!B474)</f>
        <v>10kV</v>
      </c>
      <c r="E474" t="str">
        <f>IF([1]交流线路段!F474="","",[1]交流线路段!F474)</f>
        <v>137曹家线</v>
      </c>
      <c r="F474" t="str">
        <f ca="1">VLOOKUP(OFFSET($E$2,0,0,10000,1),OFFSET(线路!$A$2,0,0,10000,6),5,FALSE)</f>
        <v>市辖</v>
      </c>
      <c r="G474">
        <f ca="1">VLOOKUP(OFFSET($E$2,0,0,10000,1),OFFSET(线路!$A$2,0,0,10000,6),6,FALSE)</f>
        <v>0</v>
      </c>
    </row>
    <row r="475" spans="1:7" x14ac:dyDescent="0.15">
      <c r="A475" t="str">
        <f>IF([1]交流线路段!A475="","",[1]交流线路段!A475)</f>
        <v>曹家线路113</v>
      </c>
      <c r="B475" t="str">
        <f>IF([1]交流线路段!B475="","",[1]交流线路段!B475)</f>
        <v>10kV</v>
      </c>
      <c r="E475" t="str">
        <f>IF([1]交流线路段!F475="","",[1]交流线路段!F475)</f>
        <v>137曹家线</v>
      </c>
      <c r="F475" t="str">
        <f ca="1">VLOOKUP(OFFSET($E$2,0,0,10000,1),OFFSET(线路!$A$2,0,0,10000,6),5,FALSE)</f>
        <v>市辖</v>
      </c>
      <c r="G475">
        <f ca="1">VLOOKUP(OFFSET($E$2,0,0,10000,1),OFFSET(线路!$A$2,0,0,10000,6),6,FALSE)</f>
        <v>0</v>
      </c>
    </row>
    <row r="476" spans="1:7" x14ac:dyDescent="0.15">
      <c r="A476" t="str">
        <f>IF([1]交流线路段!A476="","",[1]交流线路段!A476)</f>
        <v>曹家线路114</v>
      </c>
      <c r="B476" t="str">
        <f>IF([1]交流线路段!B476="","",[1]交流线路段!B476)</f>
        <v>10kV</v>
      </c>
      <c r="E476" t="str">
        <f>IF([1]交流线路段!F476="","",[1]交流线路段!F476)</f>
        <v>137曹家线</v>
      </c>
      <c r="F476" t="str">
        <f ca="1">VLOOKUP(OFFSET($E$2,0,0,10000,1),OFFSET(线路!$A$2,0,0,10000,6),5,FALSE)</f>
        <v>市辖</v>
      </c>
      <c r="G476">
        <f ca="1">VLOOKUP(OFFSET($E$2,0,0,10000,1),OFFSET(线路!$A$2,0,0,10000,6),6,FALSE)</f>
        <v>0</v>
      </c>
    </row>
    <row r="477" spans="1:7" x14ac:dyDescent="0.15">
      <c r="A477" t="str">
        <f>IF([1]交流线路段!A477="","",[1]交流线路段!A477)</f>
        <v>曹家线路115</v>
      </c>
      <c r="B477" t="str">
        <f>IF([1]交流线路段!B477="","",[1]交流线路段!B477)</f>
        <v>10kV</v>
      </c>
      <c r="E477" t="str">
        <f>IF([1]交流线路段!F477="","",[1]交流线路段!F477)</f>
        <v>137曹家线</v>
      </c>
      <c r="F477" t="str">
        <f ca="1">VLOOKUP(OFFSET($E$2,0,0,10000,1),OFFSET(线路!$A$2,0,0,10000,6),5,FALSE)</f>
        <v>市辖</v>
      </c>
      <c r="G477">
        <f ca="1">VLOOKUP(OFFSET($E$2,0,0,10000,1),OFFSET(线路!$A$2,0,0,10000,6),6,FALSE)</f>
        <v>0</v>
      </c>
    </row>
    <row r="478" spans="1:7" x14ac:dyDescent="0.15">
      <c r="A478" t="str">
        <f>IF([1]交流线路段!A478="","",[1]交流线路段!A478)</f>
        <v>曹家线路116</v>
      </c>
      <c r="B478" t="str">
        <f>IF([1]交流线路段!B478="","",[1]交流线路段!B478)</f>
        <v>10kV</v>
      </c>
      <c r="E478" t="str">
        <f>IF([1]交流线路段!F478="","",[1]交流线路段!F478)</f>
        <v>137曹家线</v>
      </c>
      <c r="F478" t="str">
        <f ca="1">VLOOKUP(OFFSET($E$2,0,0,10000,1),OFFSET(线路!$A$2,0,0,10000,6),5,FALSE)</f>
        <v>市辖</v>
      </c>
      <c r="G478">
        <f ca="1">VLOOKUP(OFFSET($E$2,0,0,10000,1),OFFSET(线路!$A$2,0,0,10000,6),6,FALSE)</f>
        <v>0</v>
      </c>
    </row>
    <row r="479" spans="1:7" x14ac:dyDescent="0.15">
      <c r="A479" t="str">
        <f>IF([1]交流线路段!A479="","",[1]交流线路段!A479)</f>
        <v>曹家线路117</v>
      </c>
      <c r="B479" t="str">
        <f>IF([1]交流线路段!B479="","",[1]交流线路段!B479)</f>
        <v>10kV</v>
      </c>
      <c r="E479" t="str">
        <f>IF([1]交流线路段!F479="","",[1]交流线路段!F479)</f>
        <v>137曹家线</v>
      </c>
      <c r="F479" t="str">
        <f ca="1">VLOOKUP(OFFSET($E$2,0,0,10000,1),OFFSET(线路!$A$2,0,0,10000,6),5,FALSE)</f>
        <v>市辖</v>
      </c>
      <c r="G479">
        <f ca="1">VLOOKUP(OFFSET($E$2,0,0,10000,1),OFFSET(线路!$A$2,0,0,10000,6),6,FALSE)</f>
        <v>0</v>
      </c>
    </row>
    <row r="480" spans="1:7" x14ac:dyDescent="0.15">
      <c r="A480" t="str">
        <f>IF([1]交流线路段!A480="","",[1]交流线路段!A480)</f>
        <v>曹家线路118</v>
      </c>
      <c r="B480" t="str">
        <f>IF([1]交流线路段!B480="","",[1]交流线路段!B480)</f>
        <v>10kV</v>
      </c>
      <c r="E480" t="str">
        <f>IF([1]交流线路段!F480="","",[1]交流线路段!F480)</f>
        <v>137曹家线</v>
      </c>
      <c r="F480" t="str">
        <f ca="1">VLOOKUP(OFFSET($E$2,0,0,10000,1),OFFSET(线路!$A$2,0,0,10000,6),5,FALSE)</f>
        <v>市辖</v>
      </c>
      <c r="G480">
        <f ca="1">VLOOKUP(OFFSET($E$2,0,0,10000,1),OFFSET(线路!$A$2,0,0,10000,6),6,FALSE)</f>
        <v>0</v>
      </c>
    </row>
    <row r="481" spans="1:7" x14ac:dyDescent="0.15">
      <c r="A481" t="str">
        <f>IF([1]交流线路段!A481="","",[1]交流线路段!A481)</f>
        <v>曹家线路119</v>
      </c>
      <c r="B481" t="str">
        <f>IF([1]交流线路段!B481="","",[1]交流线路段!B481)</f>
        <v>10kV</v>
      </c>
      <c r="E481" t="str">
        <f>IF([1]交流线路段!F481="","",[1]交流线路段!F481)</f>
        <v>137曹家线</v>
      </c>
      <c r="F481" t="str">
        <f ca="1">VLOOKUP(OFFSET($E$2,0,0,10000,1),OFFSET(线路!$A$2,0,0,10000,6),5,FALSE)</f>
        <v>市辖</v>
      </c>
      <c r="G481">
        <f ca="1">VLOOKUP(OFFSET($E$2,0,0,10000,1),OFFSET(线路!$A$2,0,0,10000,6),6,FALSE)</f>
        <v>0</v>
      </c>
    </row>
    <row r="482" spans="1:7" x14ac:dyDescent="0.15">
      <c r="A482" t="str">
        <f>IF([1]交流线路段!A482="","",[1]交流线路段!A482)</f>
        <v>曹家线路12</v>
      </c>
      <c r="B482" t="str">
        <f>IF([1]交流线路段!B482="","",[1]交流线路段!B482)</f>
        <v>10kV</v>
      </c>
      <c r="E482" t="str">
        <f>IF([1]交流线路段!F482="","",[1]交流线路段!F482)</f>
        <v>137曹家线</v>
      </c>
      <c r="F482" t="str">
        <f ca="1">VLOOKUP(OFFSET($E$2,0,0,10000,1),OFFSET(线路!$A$2,0,0,10000,6),5,FALSE)</f>
        <v>市辖</v>
      </c>
      <c r="G482">
        <f ca="1">VLOOKUP(OFFSET($E$2,0,0,10000,1),OFFSET(线路!$A$2,0,0,10000,6),6,FALSE)</f>
        <v>0</v>
      </c>
    </row>
    <row r="483" spans="1:7" x14ac:dyDescent="0.15">
      <c r="A483" t="str">
        <f>IF([1]交流线路段!A483="","",[1]交流线路段!A483)</f>
        <v>曹家线路120</v>
      </c>
      <c r="B483" t="str">
        <f>IF([1]交流线路段!B483="","",[1]交流线路段!B483)</f>
        <v>10kV</v>
      </c>
      <c r="E483" t="str">
        <f>IF([1]交流线路段!F483="","",[1]交流线路段!F483)</f>
        <v>137曹家线</v>
      </c>
      <c r="F483" t="str">
        <f ca="1">VLOOKUP(OFFSET($E$2,0,0,10000,1),OFFSET(线路!$A$2,0,0,10000,6),5,FALSE)</f>
        <v>市辖</v>
      </c>
      <c r="G483">
        <f ca="1">VLOOKUP(OFFSET($E$2,0,0,10000,1),OFFSET(线路!$A$2,0,0,10000,6),6,FALSE)</f>
        <v>0</v>
      </c>
    </row>
    <row r="484" spans="1:7" x14ac:dyDescent="0.15">
      <c r="A484" t="str">
        <f>IF([1]交流线路段!A484="","",[1]交流线路段!A484)</f>
        <v>曹家线路121</v>
      </c>
      <c r="B484" t="str">
        <f>IF([1]交流线路段!B484="","",[1]交流线路段!B484)</f>
        <v>10kV</v>
      </c>
      <c r="E484" t="str">
        <f>IF([1]交流线路段!F484="","",[1]交流线路段!F484)</f>
        <v>137曹家线</v>
      </c>
      <c r="F484" t="str">
        <f ca="1">VLOOKUP(OFFSET($E$2,0,0,10000,1),OFFSET(线路!$A$2,0,0,10000,6),5,FALSE)</f>
        <v>市辖</v>
      </c>
      <c r="G484">
        <f ca="1">VLOOKUP(OFFSET($E$2,0,0,10000,1),OFFSET(线路!$A$2,0,0,10000,6),6,FALSE)</f>
        <v>0</v>
      </c>
    </row>
    <row r="485" spans="1:7" x14ac:dyDescent="0.15">
      <c r="A485" t="str">
        <f>IF([1]交流线路段!A485="","",[1]交流线路段!A485)</f>
        <v>曹家线路122</v>
      </c>
      <c r="B485" t="str">
        <f>IF([1]交流线路段!B485="","",[1]交流线路段!B485)</f>
        <v>10kV</v>
      </c>
      <c r="E485" t="str">
        <f>IF([1]交流线路段!F485="","",[1]交流线路段!F485)</f>
        <v>137曹家线</v>
      </c>
      <c r="F485" t="str">
        <f ca="1">VLOOKUP(OFFSET($E$2,0,0,10000,1),OFFSET(线路!$A$2,0,0,10000,6),5,FALSE)</f>
        <v>市辖</v>
      </c>
      <c r="G485">
        <f ca="1">VLOOKUP(OFFSET($E$2,0,0,10000,1),OFFSET(线路!$A$2,0,0,10000,6),6,FALSE)</f>
        <v>0</v>
      </c>
    </row>
    <row r="486" spans="1:7" x14ac:dyDescent="0.15">
      <c r="A486" t="str">
        <f>IF([1]交流线路段!A486="","",[1]交流线路段!A486)</f>
        <v>曹家线路13</v>
      </c>
      <c r="B486" t="str">
        <f>IF([1]交流线路段!B486="","",[1]交流线路段!B486)</f>
        <v>10kV</v>
      </c>
      <c r="E486" t="str">
        <f>IF([1]交流线路段!F486="","",[1]交流线路段!F486)</f>
        <v>137曹家线</v>
      </c>
      <c r="F486" t="str">
        <f ca="1">VLOOKUP(OFFSET($E$2,0,0,10000,1),OFFSET(线路!$A$2,0,0,10000,6),5,FALSE)</f>
        <v>市辖</v>
      </c>
      <c r="G486">
        <f ca="1">VLOOKUP(OFFSET($E$2,0,0,10000,1),OFFSET(线路!$A$2,0,0,10000,6),6,FALSE)</f>
        <v>0</v>
      </c>
    </row>
    <row r="487" spans="1:7" x14ac:dyDescent="0.15">
      <c r="A487" t="str">
        <f>IF([1]交流线路段!A487="","",[1]交流线路段!A487)</f>
        <v>曹家线路14</v>
      </c>
      <c r="B487" t="str">
        <f>IF([1]交流线路段!B487="","",[1]交流线路段!B487)</f>
        <v>10kV</v>
      </c>
      <c r="E487" t="str">
        <f>IF([1]交流线路段!F487="","",[1]交流线路段!F487)</f>
        <v>137曹家线</v>
      </c>
      <c r="F487" t="str">
        <f ca="1">VLOOKUP(OFFSET($E$2,0,0,10000,1),OFFSET(线路!$A$2,0,0,10000,6),5,FALSE)</f>
        <v>市辖</v>
      </c>
      <c r="G487">
        <f ca="1">VLOOKUP(OFFSET($E$2,0,0,10000,1),OFFSET(线路!$A$2,0,0,10000,6),6,FALSE)</f>
        <v>0</v>
      </c>
    </row>
    <row r="488" spans="1:7" x14ac:dyDescent="0.15">
      <c r="A488" t="str">
        <f>IF([1]交流线路段!A488="","",[1]交流线路段!A488)</f>
        <v>曹家线路15</v>
      </c>
      <c r="B488" t="str">
        <f>IF([1]交流线路段!B488="","",[1]交流线路段!B488)</f>
        <v>10kV</v>
      </c>
      <c r="E488" t="str">
        <f>IF([1]交流线路段!F488="","",[1]交流线路段!F488)</f>
        <v>137曹家线</v>
      </c>
      <c r="F488" t="str">
        <f ca="1">VLOOKUP(OFFSET($E$2,0,0,10000,1),OFFSET(线路!$A$2,0,0,10000,6),5,FALSE)</f>
        <v>市辖</v>
      </c>
      <c r="G488">
        <f ca="1">VLOOKUP(OFFSET($E$2,0,0,10000,1),OFFSET(线路!$A$2,0,0,10000,6),6,FALSE)</f>
        <v>0</v>
      </c>
    </row>
    <row r="489" spans="1:7" x14ac:dyDescent="0.15">
      <c r="A489" t="str">
        <f>IF([1]交流线路段!A489="","",[1]交流线路段!A489)</f>
        <v>曹家线路16</v>
      </c>
      <c r="B489" t="str">
        <f>IF([1]交流线路段!B489="","",[1]交流线路段!B489)</f>
        <v>10kV</v>
      </c>
      <c r="E489" t="str">
        <f>IF([1]交流线路段!F489="","",[1]交流线路段!F489)</f>
        <v>137曹家线</v>
      </c>
      <c r="F489" t="str">
        <f ca="1">VLOOKUP(OFFSET($E$2,0,0,10000,1),OFFSET(线路!$A$2,0,0,10000,6),5,FALSE)</f>
        <v>市辖</v>
      </c>
      <c r="G489">
        <f ca="1">VLOOKUP(OFFSET($E$2,0,0,10000,1),OFFSET(线路!$A$2,0,0,10000,6),6,FALSE)</f>
        <v>0</v>
      </c>
    </row>
    <row r="490" spans="1:7" x14ac:dyDescent="0.15">
      <c r="A490" t="str">
        <f>IF([1]交流线路段!A490="","",[1]交流线路段!A490)</f>
        <v>曹家线路17</v>
      </c>
      <c r="B490" t="str">
        <f>IF([1]交流线路段!B490="","",[1]交流线路段!B490)</f>
        <v>10kV</v>
      </c>
      <c r="E490" t="str">
        <f>IF([1]交流线路段!F490="","",[1]交流线路段!F490)</f>
        <v>137曹家线</v>
      </c>
      <c r="F490" t="str">
        <f ca="1">VLOOKUP(OFFSET($E$2,0,0,10000,1),OFFSET(线路!$A$2,0,0,10000,6),5,FALSE)</f>
        <v>市辖</v>
      </c>
      <c r="G490">
        <f ca="1">VLOOKUP(OFFSET($E$2,0,0,10000,1),OFFSET(线路!$A$2,0,0,10000,6),6,FALSE)</f>
        <v>0</v>
      </c>
    </row>
    <row r="491" spans="1:7" x14ac:dyDescent="0.15">
      <c r="A491" t="str">
        <f>IF([1]交流线路段!A491="","",[1]交流线路段!A491)</f>
        <v>曹家线路18</v>
      </c>
      <c r="B491" t="str">
        <f>IF([1]交流线路段!B491="","",[1]交流线路段!B491)</f>
        <v>10kV</v>
      </c>
      <c r="E491" t="str">
        <f>IF([1]交流线路段!F491="","",[1]交流线路段!F491)</f>
        <v>137曹家线</v>
      </c>
      <c r="F491" t="str">
        <f ca="1">VLOOKUP(OFFSET($E$2,0,0,10000,1),OFFSET(线路!$A$2,0,0,10000,6),5,FALSE)</f>
        <v>市辖</v>
      </c>
      <c r="G491">
        <f ca="1">VLOOKUP(OFFSET($E$2,0,0,10000,1),OFFSET(线路!$A$2,0,0,10000,6),6,FALSE)</f>
        <v>0</v>
      </c>
    </row>
    <row r="492" spans="1:7" x14ac:dyDescent="0.15">
      <c r="A492" t="str">
        <f>IF([1]交流线路段!A492="","",[1]交流线路段!A492)</f>
        <v>曹家线路19</v>
      </c>
      <c r="B492" t="str">
        <f>IF([1]交流线路段!B492="","",[1]交流线路段!B492)</f>
        <v>10kV</v>
      </c>
      <c r="E492" t="str">
        <f>IF([1]交流线路段!F492="","",[1]交流线路段!F492)</f>
        <v>137曹家线</v>
      </c>
      <c r="F492" t="str">
        <f ca="1">VLOOKUP(OFFSET($E$2,0,0,10000,1),OFFSET(线路!$A$2,0,0,10000,6),5,FALSE)</f>
        <v>市辖</v>
      </c>
      <c r="G492">
        <f ca="1">VLOOKUP(OFFSET($E$2,0,0,10000,1),OFFSET(线路!$A$2,0,0,10000,6),6,FALSE)</f>
        <v>0</v>
      </c>
    </row>
    <row r="493" spans="1:7" x14ac:dyDescent="0.15">
      <c r="A493" t="str">
        <f>IF([1]交流线路段!A493="","",[1]交流线路段!A493)</f>
        <v>曹家线路2</v>
      </c>
      <c r="B493" t="str">
        <f>IF([1]交流线路段!B493="","",[1]交流线路段!B493)</f>
        <v>10kV</v>
      </c>
      <c r="E493" t="str">
        <f>IF([1]交流线路段!F493="","",[1]交流线路段!F493)</f>
        <v>137曹家线</v>
      </c>
      <c r="F493" t="str">
        <f ca="1">VLOOKUP(OFFSET($E$2,0,0,10000,1),OFFSET(线路!$A$2,0,0,10000,6),5,FALSE)</f>
        <v>市辖</v>
      </c>
      <c r="G493">
        <f ca="1">VLOOKUP(OFFSET($E$2,0,0,10000,1),OFFSET(线路!$A$2,0,0,10000,6),6,FALSE)</f>
        <v>0</v>
      </c>
    </row>
    <row r="494" spans="1:7" x14ac:dyDescent="0.15">
      <c r="A494" t="str">
        <f>IF([1]交流线路段!A494="","",[1]交流线路段!A494)</f>
        <v>曹家线路20</v>
      </c>
      <c r="B494" t="str">
        <f>IF([1]交流线路段!B494="","",[1]交流线路段!B494)</f>
        <v>10kV</v>
      </c>
      <c r="E494" t="str">
        <f>IF([1]交流线路段!F494="","",[1]交流线路段!F494)</f>
        <v>137曹家线</v>
      </c>
      <c r="F494" t="str">
        <f ca="1">VLOOKUP(OFFSET($E$2,0,0,10000,1),OFFSET(线路!$A$2,0,0,10000,6),5,FALSE)</f>
        <v>市辖</v>
      </c>
      <c r="G494">
        <f ca="1">VLOOKUP(OFFSET($E$2,0,0,10000,1),OFFSET(线路!$A$2,0,0,10000,6),6,FALSE)</f>
        <v>0</v>
      </c>
    </row>
    <row r="495" spans="1:7" x14ac:dyDescent="0.15">
      <c r="A495" t="str">
        <f>IF([1]交流线路段!A495="","",[1]交流线路段!A495)</f>
        <v>曹家线路21</v>
      </c>
      <c r="B495" t="str">
        <f>IF([1]交流线路段!B495="","",[1]交流线路段!B495)</f>
        <v>10kV</v>
      </c>
      <c r="E495" t="str">
        <f>IF([1]交流线路段!F495="","",[1]交流线路段!F495)</f>
        <v>137曹家线</v>
      </c>
      <c r="F495" t="str">
        <f ca="1">VLOOKUP(OFFSET($E$2,0,0,10000,1),OFFSET(线路!$A$2,0,0,10000,6),5,FALSE)</f>
        <v>市辖</v>
      </c>
      <c r="G495">
        <f ca="1">VLOOKUP(OFFSET($E$2,0,0,10000,1),OFFSET(线路!$A$2,0,0,10000,6),6,FALSE)</f>
        <v>0</v>
      </c>
    </row>
    <row r="496" spans="1:7" x14ac:dyDescent="0.15">
      <c r="A496" t="str">
        <f>IF([1]交流线路段!A496="","",[1]交流线路段!A496)</f>
        <v>曹家线路22</v>
      </c>
      <c r="B496" t="str">
        <f>IF([1]交流线路段!B496="","",[1]交流线路段!B496)</f>
        <v>10kV</v>
      </c>
      <c r="E496" t="str">
        <f>IF([1]交流线路段!F496="","",[1]交流线路段!F496)</f>
        <v>137曹家线</v>
      </c>
      <c r="F496" t="str">
        <f ca="1">VLOOKUP(OFFSET($E$2,0,0,10000,1),OFFSET(线路!$A$2,0,0,10000,6),5,FALSE)</f>
        <v>市辖</v>
      </c>
      <c r="G496">
        <f ca="1">VLOOKUP(OFFSET($E$2,0,0,10000,1),OFFSET(线路!$A$2,0,0,10000,6),6,FALSE)</f>
        <v>0</v>
      </c>
    </row>
    <row r="497" spans="1:7" x14ac:dyDescent="0.15">
      <c r="A497" t="str">
        <f>IF([1]交流线路段!A497="","",[1]交流线路段!A497)</f>
        <v>曹家线路23</v>
      </c>
      <c r="B497" t="str">
        <f>IF([1]交流线路段!B497="","",[1]交流线路段!B497)</f>
        <v>10kV</v>
      </c>
      <c r="E497" t="str">
        <f>IF([1]交流线路段!F497="","",[1]交流线路段!F497)</f>
        <v>137曹家线</v>
      </c>
      <c r="F497" t="str">
        <f ca="1">VLOOKUP(OFFSET($E$2,0,0,10000,1),OFFSET(线路!$A$2,0,0,10000,6),5,FALSE)</f>
        <v>市辖</v>
      </c>
      <c r="G497">
        <f ca="1">VLOOKUP(OFFSET($E$2,0,0,10000,1),OFFSET(线路!$A$2,0,0,10000,6),6,FALSE)</f>
        <v>0</v>
      </c>
    </row>
    <row r="498" spans="1:7" x14ac:dyDescent="0.15">
      <c r="A498" t="str">
        <f>IF([1]交流线路段!A498="","",[1]交流线路段!A498)</f>
        <v>曹家线路24</v>
      </c>
      <c r="B498" t="str">
        <f>IF([1]交流线路段!B498="","",[1]交流线路段!B498)</f>
        <v>10kV</v>
      </c>
      <c r="E498" t="str">
        <f>IF([1]交流线路段!F498="","",[1]交流线路段!F498)</f>
        <v>137曹家线</v>
      </c>
      <c r="F498" t="str">
        <f ca="1">VLOOKUP(OFFSET($E$2,0,0,10000,1),OFFSET(线路!$A$2,0,0,10000,6),5,FALSE)</f>
        <v>市辖</v>
      </c>
      <c r="G498">
        <f ca="1">VLOOKUP(OFFSET($E$2,0,0,10000,1),OFFSET(线路!$A$2,0,0,10000,6),6,FALSE)</f>
        <v>0</v>
      </c>
    </row>
    <row r="499" spans="1:7" x14ac:dyDescent="0.15">
      <c r="A499" t="str">
        <f>IF([1]交流线路段!A499="","",[1]交流线路段!A499)</f>
        <v>曹家线路25</v>
      </c>
      <c r="B499" t="str">
        <f>IF([1]交流线路段!B499="","",[1]交流线路段!B499)</f>
        <v>10kV</v>
      </c>
      <c r="E499" t="str">
        <f>IF([1]交流线路段!F499="","",[1]交流线路段!F499)</f>
        <v>137曹家线</v>
      </c>
      <c r="F499" t="str">
        <f ca="1">VLOOKUP(OFFSET($E$2,0,0,10000,1),OFFSET(线路!$A$2,0,0,10000,6),5,FALSE)</f>
        <v>市辖</v>
      </c>
      <c r="G499">
        <f ca="1">VLOOKUP(OFFSET($E$2,0,0,10000,1),OFFSET(线路!$A$2,0,0,10000,6),6,FALSE)</f>
        <v>0</v>
      </c>
    </row>
    <row r="500" spans="1:7" x14ac:dyDescent="0.15">
      <c r="A500" t="str">
        <f>IF([1]交流线路段!A500="","",[1]交流线路段!A500)</f>
        <v>曹家线路26</v>
      </c>
      <c r="B500" t="str">
        <f>IF([1]交流线路段!B500="","",[1]交流线路段!B500)</f>
        <v>10kV</v>
      </c>
      <c r="E500" t="str">
        <f>IF([1]交流线路段!F500="","",[1]交流线路段!F500)</f>
        <v>137曹家线</v>
      </c>
      <c r="F500" t="str">
        <f ca="1">VLOOKUP(OFFSET($E$2,0,0,10000,1),OFFSET(线路!$A$2,0,0,10000,6),5,FALSE)</f>
        <v>市辖</v>
      </c>
      <c r="G500">
        <f ca="1">VLOOKUP(OFFSET($E$2,0,0,10000,1),OFFSET(线路!$A$2,0,0,10000,6),6,FALSE)</f>
        <v>0</v>
      </c>
    </row>
    <row r="501" spans="1:7" x14ac:dyDescent="0.15">
      <c r="A501" t="str">
        <f>IF([1]交流线路段!A501="","",[1]交流线路段!A501)</f>
        <v>曹家线路27</v>
      </c>
      <c r="B501" t="str">
        <f>IF([1]交流线路段!B501="","",[1]交流线路段!B501)</f>
        <v>10kV</v>
      </c>
      <c r="E501" t="str">
        <f>IF([1]交流线路段!F501="","",[1]交流线路段!F501)</f>
        <v>137曹家线</v>
      </c>
      <c r="F501" t="str">
        <f ca="1">VLOOKUP(OFFSET($E$2,0,0,10000,1),OFFSET(线路!$A$2,0,0,10000,6),5,FALSE)</f>
        <v>市辖</v>
      </c>
      <c r="G501">
        <f ca="1">VLOOKUP(OFFSET($E$2,0,0,10000,1),OFFSET(线路!$A$2,0,0,10000,6),6,FALSE)</f>
        <v>0</v>
      </c>
    </row>
    <row r="502" spans="1:7" x14ac:dyDescent="0.15">
      <c r="A502" t="str">
        <f>IF([1]交流线路段!A502="","",[1]交流线路段!A502)</f>
        <v>曹家线路28</v>
      </c>
      <c r="B502" t="str">
        <f>IF([1]交流线路段!B502="","",[1]交流线路段!B502)</f>
        <v>10kV</v>
      </c>
      <c r="E502" t="str">
        <f>IF([1]交流线路段!F502="","",[1]交流线路段!F502)</f>
        <v>137曹家线</v>
      </c>
      <c r="F502" t="str">
        <f ca="1">VLOOKUP(OFFSET($E$2,0,0,10000,1),OFFSET(线路!$A$2,0,0,10000,6),5,FALSE)</f>
        <v>市辖</v>
      </c>
      <c r="G502">
        <f ca="1">VLOOKUP(OFFSET($E$2,0,0,10000,1),OFFSET(线路!$A$2,0,0,10000,6),6,FALSE)</f>
        <v>0</v>
      </c>
    </row>
    <row r="503" spans="1:7" x14ac:dyDescent="0.15">
      <c r="A503" t="str">
        <f>IF([1]交流线路段!A503="","",[1]交流线路段!A503)</f>
        <v>曹家线路29</v>
      </c>
      <c r="B503" t="str">
        <f>IF([1]交流线路段!B503="","",[1]交流线路段!B503)</f>
        <v>10kV</v>
      </c>
      <c r="E503" t="str">
        <f>IF([1]交流线路段!F503="","",[1]交流线路段!F503)</f>
        <v>137曹家线</v>
      </c>
      <c r="F503" t="str">
        <f ca="1">VLOOKUP(OFFSET($E$2,0,0,10000,1),OFFSET(线路!$A$2,0,0,10000,6),5,FALSE)</f>
        <v>市辖</v>
      </c>
      <c r="G503">
        <f ca="1">VLOOKUP(OFFSET($E$2,0,0,10000,1),OFFSET(线路!$A$2,0,0,10000,6),6,FALSE)</f>
        <v>0</v>
      </c>
    </row>
    <row r="504" spans="1:7" x14ac:dyDescent="0.15">
      <c r="A504" t="str">
        <f>IF([1]交流线路段!A504="","",[1]交流线路段!A504)</f>
        <v>曹家线路3</v>
      </c>
      <c r="B504" t="str">
        <f>IF([1]交流线路段!B504="","",[1]交流线路段!B504)</f>
        <v>10kV</v>
      </c>
      <c r="E504" t="str">
        <f>IF([1]交流线路段!F504="","",[1]交流线路段!F504)</f>
        <v>137曹家线</v>
      </c>
      <c r="F504" t="str">
        <f ca="1">VLOOKUP(OFFSET($E$2,0,0,10000,1),OFFSET(线路!$A$2,0,0,10000,6),5,FALSE)</f>
        <v>市辖</v>
      </c>
      <c r="G504">
        <f ca="1">VLOOKUP(OFFSET($E$2,0,0,10000,1),OFFSET(线路!$A$2,0,0,10000,6),6,FALSE)</f>
        <v>0</v>
      </c>
    </row>
    <row r="505" spans="1:7" x14ac:dyDescent="0.15">
      <c r="A505" t="str">
        <f>IF([1]交流线路段!A505="","",[1]交流线路段!A505)</f>
        <v>曹家线路30</v>
      </c>
      <c r="B505" t="str">
        <f>IF([1]交流线路段!B505="","",[1]交流线路段!B505)</f>
        <v>10kV</v>
      </c>
      <c r="E505" t="str">
        <f>IF([1]交流线路段!F505="","",[1]交流线路段!F505)</f>
        <v>137曹家线</v>
      </c>
      <c r="F505" t="str">
        <f ca="1">VLOOKUP(OFFSET($E$2,0,0,10000,1),OFFSET(线路!$A$2,0,0,10000,6),5,FALSE)</f>
        <v>市辖</v>
      </c>
      <c r="G505">
        <f ca="1">VLOOKUP(OFFSET($E$2,0,0,10000,1),OFFSET(线路!$A$2,0,0,10000,6),6,FALSE)</f>
        <v>0</v>
      </c>
    </row>
    <row r="506" spans="1:7" x14ac:dyDescent="0.15">
      <c r="A506" t="str">
        <f>IF([1]交流线路段!A506="","",[1]交流线路段!A506)</f>
        <v>曹家线路31</v>
      </c>
      <c r="B506" t="str">
        <f>IF([1]交流线路段!B506="","",[1]交流线路段!B506)</f>
        <v>10kV</v>
      </c>
      <c r="E506" t="str">
        <f>IF([1]交流线路段!F506="","",[1]交流线路段!F506)</f>
        <v>137曹家线</v>
      </c>
      <c r="F506" t="str">
        <f ca="1">VLOOKUP(OFFSET($E$2,0,0,10000,1),OFFSET(线路!$A$2,0,0,10000,6),5,FALSE)</f>
        <v>市辖</v>
      </c>
      <c r="G506">
        <f ca="1">VLOOKUP(OFFSET($E$2,0,0,10000,1),OFFSET(线路!$A$2,0,0,10000,6),6,FALSE)</f>
        <v>0</v>
      </c>
    </row>
    <row r="507" spans="1:7" x14ac:dyDescent="0.15">
      <c r="A507" t="str">
        <f>IF([1]交流线路段!A507="","",[1]交流线路段!A507)</f>
        <v>曹家线路32</v>
      </c>
      <c r="B507" t="str">
        <f>IF([1]交流线路段!B507="","",[1]交流线路段!B507)</f>
        <v>10kV</v>
      </c>
      <c r="E507" t="str">
        <f>IF([1]交流线路段!F507="","",[1]交流线路段!F507)</f>
        <v>137曹家线</v>
      </c>
      <c r="F507" t="str">
        <f ca="1">VLOOKUP(OFFSET($E$2,0,0,10000,1),OFFSET(线路!$A$2,0,0,10000,6),5,FALSE)</f>
        <v>市辖</v>
      </c>
      <c r="G507">
        <f ca="1">VLOOKUP(OFFSET($E$2,0,0,10000,1),OFFSET(线路!$A$2,0,0,10000,6),6,FALSE)</f>
        <v>0</v>
      </c>
    </row>
    <row r="508" spans="1:7" x14ac:dyDescent="0.15">
      <c r="A508" t="str">
        <f>IF([1]交流线路段!A508="","",[1]交流线路段!A508)</f>
        <v>曹家线路33</v>
      </c>
      <c r="B508" t="str">
        <f>IF([1]交流线路段!B508="","",[1]交流线路段!B508)</f>
        <v>10kV</v>
      </c>
      <c r="E508" t="str">
        <f>IF([1]交流线路段!F508="","",[1]交流线路段!F508)</f>
        <v>137曹家线</v>
      </c>
      <c r="F508" t="str">
        <f ca="1">VLOOKUP(OFFSET($E$2,0,0,10000,1),OFFSET(线路!$A$2,0,0,10000,6),5,FALSE)</f>
        <v>市辖</v>
      </c>
      <c r="G508">
        <f ca="1">VLOOKUP(OFFSET($E$2,0,0,10000,1),OFFSET(线路!$A$2,0,0,10000,6),6,FALSE)</f>
        <v>0</v>
      </c>
    </row>
    <row r="509" spans="1:7" x14ac:dyDescent="0.15">
      <c r="A509" t="str">
        <f>IF([1]交流线路段!A509="","",[1]交流线路段!A509)</f>
        <v>曹家线路34</v>
      </c>
      <c r="B509" t="str">
        <f>IF([1]交流线路段!B509="","",[1]交流线路段!B509)</f>
        <v>10kV</v>
      </c>
      <c r="E509" t="str">
        <f>IF([1]交流线路段!F509="","",[1]交流线路段!F509)</f>
        <v>137曹家线</v>
      </c>
      <c r="F509" t="str">
        <f ca="1">VLOOKUP(OFFSET($E$2,0,0,10000,1),OFFSET(线路!$A$2,0,0,10000,6),5,FALSE)</f>
        <v>市辖</v>
      </c>
      <c r="G509">
        <f ca="1">VLOOKUP(OFFSET($E$2,0,0,10000,1),OFFSET(线路!$A$2,0,0,10000,6),6,FALSE)</f>
        <v>0</v>
      </c>
    </row>
    <row r="510" spans="1:7" x14ac:dyDescent="0.15">
      <c r="A510" t="str">
        <f>IF([1]交流线路段!A510="","",[1]交流线路段!A510)</f>
        <v>曹家线路35</v>
      </c>
      <c r="B510" t="str">
        <f>IF([1]交流线路段!B510="","",[1]交流线路段!B510)</f>
        <v>10kV</v>
      </c>
      <c r="E510" t="str">
        <f>IF([1]交流线路段!F510="","",[1]交流线路段!F510)</f>
        <v>137曹家线</v>
      </c>
      <c r="F510" t="str">
        <f ca="1">VLOOKUP(OFFSET($E$2,0,0,10000,1),OFFSET(线路!$A$2,0,0,10000,6),5,FALSE)</f>
        <v>市辖</v>
      </c>
      <c r="G510">
        <f ca="1">VLOOKUP(OFFSET($E$2,0,0,10000,1),OFFSET(线路!$A$2,0,0,10000,6),6,FALSE)</f>
        <v>0</v>
      </c>
    </row>
    <row r="511" spans="1:7" x14ac:dyDescent="0.15">
      <c r="A511" t="str">
        <f>IF([1]交流线路段!A511="","",[1]交流线路段!A511)</f>
        <v>曹家线路36</v>
      </c>
      <c r="B511" t="str">
        <f>IF([1]交流线路段!B511="","",[1]交流线路段!B511)</f>
        <v>10kV</v>
      </c>
      <c r="E511" t="str">
        <f>IF([1]交流线路段!F511="","",[1]交流线路段!F511)</f>
        <v>137曹家线</v>
      </c>
      <c r="F511" t="str">
        <f ca="1">VLOOKUP(OFFSET($E$2,0,0,10000,1),OFFSET(线路!$A$2,0,0,10000,6),5,FALSE)</f>
        <v>市辖</v>
      </c>
      <c r="G511">
        <f ca="1">VLOOKUP(OFFSET($E$2,0,0,10000,1),OFFSET(线路!$A$2,0,0,10000,6),6,FALSE)</f>
        <v>0</v>
      </c>
    </row>
    <row r="512" spans="1:7" x14ac:dyDescent="0.15">
      <c r="A512" t="str">
        <f>IF([1]交流线路段!A512="","",[1]交流线路段!A512)</f>
        <v>曹家线路37</v>
      </c>
      <c r="B512" t="str">
        <f>IF([1]交流线路段!B512="","",[1]交流线路段!B512)</f>
        <v>10kV</v>
      </c>
      <c r="E512" t="str">
        <f>IF([1]交流线路段!F512="","",[1]交流线路段!F512)</f>
        <v>137曹家线</v>
      </c>
      <c r="F512" t="str">
        <f ca="1">VLOOKUP(OFFSET($E$2,0,0,10000,1),OFFSET(线路!$A$2,0,0,10000,6),5,FALSE)</f>
        <v>市辖</v>
      </c>
      <c r="G512">
        <f ca="1">VLOOKUP(OFFSET($E$2,0,0,10000,1),OFFSET(线路!$A$2,0,0,10000,6),6,FALSE)</f>
        <v>0</v>
      </c>
    </row>
    <row r="513" spans="1:7" x14ac:dyDescent="0.15">
      <c r="A513" t="str">
        <f>IF([1]交流线路段!A513="","",[1]交流线路段!A513)</f>
        <v>曹家线路38</v>
      </c>
      <c r="B513" t="str">
        <f>IF([1]交流线路段!B513="","",[1]交流线路段!B513)</f>
        <v>10kV</v>
      </c>
      <c r="E513" t="str">
        <f>IF([1]交流线路段!F513="","",[1]交流线路段!F513)</f>
        <v>137曹家线</v>
      </c>
      <c r="F513" t="str">
        <f ca="1">VLOOKUP(OFFSET($E$2,0,0,10000,1),OFFSET(线路!$A$2,0,0,10000,6),5,FALSE)</f>
        <v>市辖</v>
      </c>
      <c r="G513">
        <f ca="1">VLOOKUP(OFFSET($E$2,0,0,10000,1),OFFSET(线路!$A$2,0,0,10000,6),6,FALSE)</f>
        <v>0</v>
      </c>
    </row>
    <row r="514" spans="1:7" x14ac:dyDescent="0.15">
      <c r="A514" t="str">
        <f>IF([1]交流线路段!A514="","",[1]交流线路段!A514)</f>
        <v>曹家线路39</v>
      </c>
      <c r="B514" t="str">
        <f>IF([1]交流线路段!B514="","",[1]交流线路段!B514)</f>
        <v>10kV</v>
      </c>
      <c r="E514" t="str">
        <f>IF([1]交流线路段!F514="","",[1]交流线路段!F514)</f>
        <v>137曹家线</v>
      </c>
      <c r="F514" t="str">
        <f ca="1">VLOOKUP(OFFSET($E$2,0,0,10000,1),OFFSET(线路!$A$2,0,0,10000,6),5,FALSE)</f>
        <v>市辖</v>
      </c>
      <c r="G514">
        <f ca="1">VLOOKUP(OFFSET($E$2,0,0,10000,1),OFFSET(线路!$A$2,0,0,10000,6),6,FALSE)</f>
        <v>0</v>
      </c>
    </row>
    <row r="515" spans="1:7" x14ac:dyDescent="0.15">
      <c r="A515" t="str">
        <f>IF([1]交流线路段!A515="","",[1]交流线路段!A515)</f>
        <v>曹家线路4</v>
      </c>
      <c r="B515" t="str">
        <f>IF([1]交流线路段!B515="","",[1]交流线路段!B515)</f>
        <v>10kV</v>
      </c>
      <c r="E515" t="str">
        <f>IF([1]交流线路段!F515="","",[1]交流线路段!F515)</f>
        <v>137曹家线</v>
      </c>
      <c r="F515" t="str">
        <f ca="1">VLOOKUP(OFFSET($E$2,0,0,10000,1),OFFSET(线路!$A$2,0,0,10000,6),5,FALSE)</f>
        <v>市辖</v>
      </c>
      <c r="G515">
        <f ca="1">VLOOKUP(OFFSET($E$2,0,0,10000,1),OFFSET(线路!$A$2,0,0,10000,6),6,FALSE)</f>
        <v>0</v>
      </c>
    </row>
    <row r="516" spans="1:7" x14ac:dyDescent="0.15">
      <c r="A516" t="str">
        <f>IF([1]交流线路段!A516="","",[1]交流线路段!A516)</f>
        <v>曹家线路40</v>
      </c>
      <c r="B516" t="str">
        <f>IF([1]交流线路段!B516="","",[1]交流线路段!B516)</f>
        <v>10kV</v>
      </c>
      <c r="E516" t="str">
        <f>IF([1]交流线路段!F516="","",[1]交流线路段!F516)</f>
        <v>137曹家线</v>
      </c>
      <c r="F516" t="str">
        <f ca="1">VLOOKUP(OFFSET($E$2,0,0,10000,1),OFFSET(线路!$A$2,0,0,10000,6),5,FALSE)</f>
        <v>市辖</v>
      </c>
      <c r="G516">
        <f ca="1">VLOOKUP(OFFSET($E$2,0,0,10000,1),OFFSET(线路!$A$2,0,0,10000,6),6,FALSE)</f>
        <v>0</v>
      </c>
    </row>
    <row r="517" spans="1:7" x14ac:dyDescent="0.15">
      <c r="A517" t="str">
        <f>IF([1]交流线路段!A517="","",[1]交流线路段!A517)</f>
        <v>曹家线路41</v>
      </c>
      <c r="B517" t="str">
        <f>IF([1]交流线路段!B517="","",[1]交流线路段!B517)</f>
        <v>10kV</v>
      </c>
      <c r="E517" t="str">
        <f>IF([1]交流线路段!F517="","",[1]交流线路段!F517)</f>
        <v>137曹家线</v>
      </c>
      <c r="F517" t="str">
        <f ca="1">VLOOKUP(OFFSET($E$2,0,0,10000,1),OFFSET(线路!$A$2,0,0,10000,6),5,FALSE)</f>
        <v>市辖</v>
      </c>
      <c r="G517">
        <f ca="1">VLOOKUP(OFFSET($E$2,0,0,10000,1),OFFSET(线路!$A$2,0,0,10000,6),6,FALSE)</f>
        <v>0</v>
      </c>
    </row>
    <row r="518" spans="1:7" x14ac:dyDescent="0.15">
      <c r="A518" t="str">
        <f>IF([1]交流线路段!A518="","",[1]交流线路段!A518)</f>
        <v>曹家线路42</v>
      </c>
      <c r="B518" t="str">
        <f>IF([1]交流线路段!B518="","",[1]交流线路段!B518)</f>
        <v>10kV</v>
      </c>
      <c r="E518" t="str">
        <f>IF([1]交流线路段!F518="","",[1]交流线路段!F518)</f>
        <v>137曹家线</v>
      </c>
      <c r="F518" t="str">
        <f ca="1">VLOOKUP(OFFSET($E$2,0,0,10000,1),OFFSET(线路!$A$2,0,0,10000,6),5,FALSE)</f>
        <v>市辖</v>
      </c>
      <c r="G518">
        <f ca="1">VLOOKUP(OFFSET($E$2,0,0,10000,1),OFFSET(线路!$A$2,0,0,10000,6),6,FALSE)</f>
        <v>0</v>
      </c>
    </row>
    <row r="519" spans="1:7" x14ac:dyDescent="0.15">
      <c r="A519" t="str">
        <f>IF([1]交流线路段!A519="","",[1]交流线路段!A519)</f>
        <v>曹家线路43</v>
      </c>
      <c r="B519" t="str">
        <f>IF([1]交流线路段!B519="","",[1]交流线路段!B519)</f>
        <v>10kV</v>
      </c>
      <c r="E519" t="str">
        <f>IF([1]交流线路段!F519="","",[1]交流线路段!F519)</f>
        <v>137曹家线</v>
      </c>
      <c r="F519" t="str">
        <f ca="1">VLOOKUP(OFFSET($E$2,0,0,10000,1),OFFSET(线路!$A$2,0,0,10000,6),5,FALSE)</f>
        <v>市辖</v>
      </c>
      <c r="G519">
        <f ca="1">VLOOKUP(OFFSET($E$2,0,0,10000,1),OFFSET(线路!$A$2,0,0,10000,6),6,FALSE)</f>
        <v>0</v>
      </c>
    </row>
    <row r="520" spans="1:7" x14ac:dyDescent="0.15">
      <c r="A520" t="str">
        <f>IF([1]交流线路段!A520="","",[1]交流线路段!A520)</f>
        <v>曹家线路44</v>
      </c>
      <c r="B520" t="str">
        <f>IF([1]交流线路段!B520="","",[1]交流线路段!B520)</f>
        <v>10kV</v>
      </c>
      <c r="E520" t="str">
        <f>IF([1]交流线路段!F520="","",[1]交流线路段!F520)</f>
        <v>137曹家线</v>
      </c>
      <c r="F520" t="str">
        <f ca="1">VLOOKUP(OFFSET($E$2,0,0,10000,1),OFFSET(线路!$A$2,0,0,10000,6),5,FALSE)</f>
        <v>市辖</v>
      </c>
      <c r="G520">
        <f ca="1">VLOOKUP(OFFSET($E$2,0,0,10000,1),OFFSET(线路!$A$2,0,0,10000,6),6,FALSE)</f>
        <v>0</v>
      </c>
    </row>
    <row r="521" spans="1:7" x14ac:dyDescent="0.15">
      <c r="A521" t="str">
        <f>IF([1]交流线路段!A521="","",[1]交流线路段!A521)</f>
        <v>曹家线路45</v>
      </c>
      <c r="B521" t="str">
        <f>IF([1]交流线路段!B521="","",[1]交流线路段!B521)</f>
        <v>10kV</v>
      </c>
      <c r="E521" t="str">
        <f>IF([1]交流线路段!F521="","",[1]交流线路段!F521)</f>
        <v>137曹家线</v>
      </c>
      <c r="F521" t="str">
        <f ca="1">VLOOKUP(OFFSET($E$2,0,0,10000,1),OFFSET(线路!$A$2,0,0,10000,6),5,FALSE)</f>
        <v>市辖</v>
      </c>
      <c r="G521">
        <f ca="1">VLOOKUP(OFFSET($E$2,0,0,10000,1),OFFSET(线路!$A$2,0,0,10000,6),6,FALSE)</f>
        <v>0</v>
      </c>
    </row>
    <row r="522" spans="1:7" x14ac:dyDescent="0.15">
      <c r="A522" t="str">
        <f>IF([1]交流线路段!A522="","",[1]交流线路段!A522)</f>
        <v>曹家线路46</v>
      </c>
      <c r="B522" t="str">
        <f>IF([1]交流线路段!B522="","",[1]交流线路段!B522)</f>
        <v>10kV</v>
      </c>
      <c r="E522" t="str">
        <f>IF([1]交流线路段!F522="","",[1]交流线路段!F522)</f>
        <v>137曹家线</v>
      </c>
      <c r="F522" t="str">
        <f ca="1">VLOOKUP(OFFSET($E$2,0,0,10000,1),OFFSET(线路!$A$2,0,0,10000,6),5,FALSE)</f>
        <v>市辖</v>
      </c>
      <c r="G522">
        <f ca="1">VLOOKUP(OFFSET($E$2,0,0,10000,1),OFFSET(线路!$A$2,0,0,10000,6),6,FALSE)</f>
        <v>0</v>
      </c>
    </row>
    <row r="523" spans="1:7" x14ac:dyDescent="0.15">
      <c r="A523" t="str">
        <f>IF([1]交流线路段!A523="","",[1]交流线路段!A523)</f>
        <v>曹家线路47</v>
      </c>
      <c r="B523" t="str">
        <f>IF([1]交流线路段!B523="","",[1]交流线路段!B523)</f>
        <v>10kV</v>
      </c>
      <c r="E523" t="str">
        <f>IF([1]交流线路段!F523="","",[1]交流线路段!F523)</f>
        <v>137曹家线</v>
      </c>
      <c r="F523" t="str">
        <f ca="1">VLOOKUP(OFFSET($E$2,0,0,10000,1),OFFSET(线路!$A$2,0,0,10000,6),5,FALSE)</f>
        <v>市辖</v>
      </c>
      <c r="G523">
        <f ca="1">VLOOKUP(OFFSET($E$2,0,0,10000,1),OFFSET(线路!$A$2,0,0,10000,6),6,FALSE)</f>
        <v>0</v>
      </c>
    </row>
    <row r="524" spans="1:7" x14ac:dyDescent="0.15">
      <c r="A524" t="str">
        <f>IF([1]交流线路段!A524="","",[1]交流线路段!A524)</f>
        <v>曹家线路48</v>
      </c>
      <c r="B524" t="str">
        <f>IF([1]交流线路段!B524="","",[1]交流线路段!B524)</f>
        <v>10kV</v>
      </c>
      <c r="E524" t="str">
        <f>IF([1]交流线路段!F524="","",[1]交流线路段!F524)</f>
        <v>137曹家线</v>
      </c>
      <c r="F524" t="str">
        <f ca="1">VLOOKUP(OFFSET($E$2,0,0,10000,1),OFFSET(线路!$A$2,0,0,10000,6),5,FALSE)</f>
        <v>市辖</v>
      </c>
      <c r="G524">
        <f ca="1">VLOOKUP(OFFSET($E$2,0,0,10000,1),OFFSET(线路!$A$2,0,0,10000,6),6,FALSE)</f>
        <v>0</v>
      </c>
    </row>
    <row r="525" spans="1:7" x14ac:dyDescent="0.15">
      <c r="A525" t="str">
        <f>IF([1]交流线路段!A525="","",[1]交流线路段!A525)</f>
        <v>曹家线路49</v>
      </c>
      <c r="B525" t="str">
        <f>IF([1]交流线路段!B525="","",[1]交流线路段!B525)</f>
        <v>10kV</v>
      </c>
      <c r="E525" t="str">
        <f>IF([1]交流线路段!F525="","",[1]交流线路段!F525)</f>
        <v>137曹家线</v>
      </c>
      <c r="F525" t="str">
        <f ca="1">VLOOKUP(OFFSET($E$2,0,0,10000,1),OFFSET(线路!$A$2,0,0,10000,6),5,FALSE)</f>
        <v>市辖</v>
      </c>
      <c r="G525">
        <f ca="1">VLOOKUP(OFFSET($E$2,0,0,10000,1),OFFSET(线路!$A$2,0,0,10000,6),6,FALSE)</f>
        <v>0</v>
      </c>
    </row>
    <row r="526" spans="1:7" x14ac:dyDescent="0.15">
      <c r="A526" t="str">
        <f>IF([1]交流线路段!A526="","",[1]交流线路段!A526)</f>
        <v>曹家线路5</v>
      </c>
      <c r="B526" t="str">
        <f>IF([1]交流线路段!B526="","",[1]交流线路段!B526)</f>
        <v>10kV</v>
      </c>
      <c r="E526" t="str">
        <f>IF([1]交流线路段!F526="","",[1]交流线路段!F526)</f>
        <v>137曹家线</v>
      </c>
      <c r="F526" t="str">
        <f ca="1">VLOOKUP(OFFSET($E$2,0,0,10000,1),OFFSET(线路!$A$2,0,0,10000,6),5,FALSE)</f>
        <v>市辖</v>
      </c>
      <c r="G526">
        <f ca="1">VLOOKUP(OFFSET($E$2,0,0,10000,1),OFFSET(线路!$A$2,0,0,10000,6),6,FALSE)</f>
        <v>0</v>
      </c>
    </row>
    <row r="527" spans="1:7" x14ac:dyDescent="0.15">
      <c r="A527" t="str">
        <f>IF([1]交流线路段!A527="","",[1]交流线路段!A527)</f>
        <v>曹家线路50</v>
      </c>
      <c r="B527" t="str">
        <f>IF([1]交流线路段!B527="","",[1]交流线路段!B527)</f>
        <v>10kV</v>
      </c>
      <c r="E527" t="str">
        <f>IF([1]交流线路段!F527="","",[1]交流线路段!F527)</f>
        <v>137曹家线</v>
      </c>
      <c r="F527" t="str">
        <f ca="1">VLOOKUP(OFFSET($E$2,0,0,10000,1),OFFSET(线路!$A$2,0,0,10000,6),5,FALSE)</f>
        <v>市辖</v>
      </c>
      <c r="G527">
        <f ca="1">VLOOKUP(OFFSET($E$2,0,0,10000,1),OFFSET(线路!$A$2,0,0,10000,6),6,FALSE)</f>
        <v>0</v>
      </c>
    </row>
    <row r="528" spans="1:7" x14ac:dyDescent="0.15">
      <c r="A528" t="str">
        <f>IF([1]交流线路段!A528="","",[1]交流线路段!A528)</f>
        <v>曹家线路51</v>
      </c>
      <c r="B528" t="str">
        <f>IF([1]交流线路段!B528="","",[1]交流线路段!B528)</f>
        <v>10kV</v>
      </c>
      <c r="E528" t="str">
        <f>IF([1]交流线路段!F528="","",[1]交流线路段!F528)</f>
        <v>137曹家线</v>
      </c>
      <c r="F528" t="str">
        <f ca="1">VLOOKUP(OFFSET($E$2,0,0,10000,1),OFFSET(线路!$A$2,0,0,10000,6),5,FALSE)</f>
        <v>市辖</v>
      </c>
      <c r="G528">
        <f ca="1">VLOOKUP(OFFSET($E$2,0,0,10000,1),OFFSET(线路!$A$2,0,0,10000,6),6,FALSE)</f>
        <v>0</v>
      </c>
    </row>
    <row r="529" spans="1:7" x14ac:dyDescent="0.15">
      <c r="A529" t="str">
        <f>IF([1]交流线路段!A529="","",[1]交流线路段!A529)</f>
        <v>曹家线路52</v>
      </c>
      <c r="B529" t="str">
        <f>IF([1]交流线路段!B529="","",[1]交流线路段!B529)</f>
        <v>10kV</v>
      </c>
      <c r="E529" t="str">
        <f>IF([1]交流线路段!F529="","",[1]交流线路段!F529)</f>
        <v>137曹家线</v>
      </c>
      <c r="F529" t="str">
        <f ca="1">VLOOKUP(OFFSET($E$2,0,0,10000,1),OFFSET(线路!$A$2,0,0,10000,6),5,FALSE)</f>
        <v>市辖</v>
      </c>
      <c r="G529">
        <f ca="1">VLOOKUP(OFFSET($E$2,0,0,10000,1),OFFSET(线路!$A$2,0,0,10000,6),6,FALSE)</f>
        <v>0</v>
      </c>
    </row>
    <row r="530" spans="1:7" x14ac:dyDescent="0.15">
      <c r="A530" t="str">
        <f>IF([1]交流线路段!A530="","",[1]交流线路段!A530)</f>
        <v>曹家线路53</v>
      </c>
      <c r="B530" t="str">
        <f>IF([1]交流线路段!B530="","",[1]交流线路段!B530)</f>
        <v>10kV</v>
      </c>
      <c r="E530" t="str">
        <f>IF([1]交流线路段!F530="","",[1]交流线路段!F530)</f>
        <v>137曹家线</v>
      </c>
      <c r="F530" t="str">
        <f ca="1">VLOOKUP(OFFSET($E$2,0,0,10000,1),OFFSET(线路!$A$2,0,0,10000,6),5,FALSE)</f>
        <v>市辖</v>
      </c>
      <c r="G530">
        <f ca="1">VLOOKUP(OFFSET($E$2,0,0,10000,1),OFFSET(线路!$A$2,0,0,10000,6),6,FALSE)</f>
        <v>0</v>
      </c>
    </row>
    <row r="531" spans="1:7" x14ac:dyDescent="0.15">
      <c r="A531" t="str">
        <f>IF([1]交流线路段!A531="","",[1]交流线路段!A531)</f>
        <v>曹家线路54</v>
      </c>
      <c r="B531" t="str">
        <f>IF([1]交流线路段!B531="","",[1]交流线路段!B531)</f>
        <v>10kV</v>
      </c>
      <c r="E531" t="str">
        <f>IF([1]交流线路段!F531="","",[1]交流线路段!F531)</f>
        <v>137曹家线</v>
      </c>
      <c r="F531" t="str">
        <f ca="1">VLOOKUP(OFFSET($E$2,0,0,10000,1),OFFSET(线路!$A$2,0,0,10000,6),5,FALSE)</f>
        <v>市辖</v>
      </c>
      <c r="G531">
        <f ca="1">VLOOKUP(OFFSET($E$2,0,0,10000,1),OFFSET(线路!$A$2,0,0,10000,6),6,FALSE)</f>
        <v>0</v>
      </c>
    </row>
    <row r="532" spans="1:7" x14ac:dyDescent="0.15">
      <c r="A532" t="str">
        <f>IF([1]交流线路段!A532="","",[1]交流线路段!A532)</f>
        <v>曹家线路55</v>
      </c>
      <c r="B532" t="str">
        <f>IF([1]交流线路段!B532="","",[1]交流线路段!B532)</f>
        <v>10kV</v>
      </c>
      <c r="E532" t="str">
        <f>IF([1]交流线路段!F532="","",[1]交流线路段!F532)</f>
        <v>137曹家线</v>
      </c>
      <c r="F532" t="str">
        <f ca="1">VLOOKUP(OFFSET($E$2,0,0,10000,1),OFFSET(线路!$A$2,0,0,10000,6),5,FALSE)</f>
        <v>市辖</v>
      </c>
      <c r="G532">
        <f ca="1">VLOOKUP(OFFSET($E$2,0,0,10000,1),OFFSET(线路!$A$2,0,0,10000,6),6,FALSE)</f>
        <v>0</v>
      </c>
    </row>
    <row r="533" spans="1:7" x14ac:dyDescent="0.15">
      <c r="A533" t="str">
        <f>IF([1]交流线路段!A533="","",[1]交流线路段!A533)</f>
        <v>曹家线路56</v>
      </c>
      <c r="B533" t="str">
        <f>IF([1]交流线路段!B533="","",[1]交流线路段!B533)</f>
        <v>10kV</v>
      </c>
      <c r="E533" t="str">
        <f>IF([1]交流线路段!F533="","",[1]交流线路段!F533)</f>
        <v>137曹家线</v>
      </c>
      <c r="F533" t="str">
        <f ca="1">VLOOKUP(OFFSET($E$2,0,0,10000,1),OFFSET(线路!$A$2,0,0,10000,6),5,FALSE)</f>
        <v>市辖</v>
      </c>
      <c r="G533">
        <f ca="1">VLOOKUP(OFFSET($E$2,0,0,10000,1),OFFSET(线路!$A$2,0,0,10000,6),6,FALSE)</f>
        <v>0</v>
      </c>
    </row>
    <row r="534" spans="1:7" x14ac:dyDescent="0.15">
      <c r="A534" t="str">
        <f>IF([1]交流线路段!A534="","",[1]交流线路段!A534)</f>
        <v>曹家线路57</v>
      </c>
      <c r="B534" t="str">
        <f>IF([1]交流线路段!B534="","",[1]交流线路段!B534)</f>
        <v>10kV</v>
      </c>
      <c r="E534" t="str">
        <f>IF([1]交流线路段!F534="","",[1]交流线路段!F534)</f>
        <v>137曹家线</v>
      </c>
      <c r="F534" t="str">
        <f ca="1">VLOOKUP(OFFSET($E$2,0,0,10000,1),OFFSET(线路!$A$2,0,0,10000,6),5,FALSE)</f>
        <v>市辖</v>
      </c>
      <c r="G534">
        <f ca="1">VLOOKUP(OFFSET($E$2,0,0,10000,1),OFFSET(线路!$A$2,0,0,10000,6),6,FALSE)</f>
        <v>0</v>
      </c>
    </row>
    <row r="535" spans="1:7" x14ac:dyDescent="0.15">
      <c r="A535" t="str">
        <f>IF([1]交流线路段!A535="","",[1]交流线路段!A535)</f>
        <v>曹家线路58</v>
      </c>
      <c r="B535" t="str">
        <f>IF([1]交流线路段!B535="","",[1]交流线路段!B535)</f>
        <v>10kV</v>
      </c>
      <c r="E535" t="str">
        <f>IF([1]交流线路段!F535="","",[1]交流线路段!F535)</f>
        <v>137曹家线</v>
      </c>
      <c r="F535" t="str">
        <f ca="1">VLOOKUP(OFFSET($E$2,0,0,10000,1),OFFSET(线路!$A$2,0,0,10000,6),5,FALSE)</f>
        <v>市辖</v>
      </c>
      <c r="G535">
        <f ca="1">VLOOKUP(OFFSET($E$2,0,0,10000,1),OFFSET(线路!$A$2,0,0,10000,6),6,FALSE)</f>
        <v>0</v>
      </c>
    </row>
    <row r="536" spans="1:7" x14ac:dyDescent="0.15">
      <c r="A536" t="str">
        <f>IF([1]交流线路段!A536="","",[1]交流线路段!A536)</f>
        <v>曹家线路59</v>
      </c>
      <c r="B536" t="str">
        <f>IF([1]交流线路段!B536="","",[1]交流线路段!B536)</f>
        <v>10kV</v>
      </c>
      <c r="E536" t="str">
        <f>IF([1]交流线路段!F536="","",[1]交流线路段!F536)</f>
        <v>137曹家线</v>
      </c>
      <c r="F536" t="str">
        <f ca="1">VLOOKUP(OFFSET($E$2,0,0,10000,1),OFFSET(线路!$A$2,0,0,10000,6),5,FALSE)</f>
        <v>市辖</v>
      </c>
      <c r="G536">
        <f ca="1">VLOOKUP(OFFSET($E$2,0,0,10000,1),OFFSET(线路!$A$2,0,0,10000,6),6,FALSE)</f>
        <v>0</v>
      </c>
    </row>
    <row r="537" spans="1:7" x14ac:dyDescent="0.15">
      <c r="A537" t="str">
        <f>IF([1]交流线路段!A537="","",[1]交流线路段!A537)</f>
        <v>曹家线路6</v>
      </c>
      <c r="B537" t="str">
        <f>IF([1]交流线路段!B537="","",[1]交流线路段!B537)</f>
        <v>10kV</v>
      </c>
      <c r="E537" t="str">
        <f>IF([1]交流线路段!F537="","",[1]交流线路段!F537)</f>
        <v>137曹家线</v>
      </c>
      <c r="F537" t="str">
        <f ca="1">VLOOKUP(OFFSET($E$2,0,0,10000,1),OFFSET(线路!$A$2,0,0,10000,6),5,FALSE)</f>
        <v>市辖</v>
      </c>
      <c r="G537">
        <f ca="1">VLOOKUP(OFFSET($E$2,0,0,10000,1),OFFSET(线路!$A$2,0,0,10000,6),6,FALSE)</f>
        <v>0</v>
      </c>
    </row>
    <row r="538" spans="1:7" x14ac:dyDescent="0.15">
      <c r="A538" t="str">
        <f>IF([1]交流线路段!A538="","",[1]交流线路段!A538)</f>
        <v>曹家线路60</v>
      </c>
      <c r="B538" t="str">
        <f>IF([1]交流线路段!B538="","",[1]交流线路段!B538)</f>
        <v>10kV</v>
      </c>
      <c r="E538" t="str">
        <f>IF([1]交流线路段!F538="","",[1]交流线路段!F538)</f>
        <v>137曹家线</v>
      </c>
      <c r="F538" t="str">
        <f ca="1">VLOOKUP(OFFSET($E$2,0,0,10000,1),OFFSET(线路!$A$2,0,0,10000,6),5,FALSE)</f>
        <v>市辖</v>
      </c>
      <c r="G538">
        <f ca="1">VLOOKUP(OFFSET($E$2,0,0,10000,1),OFFSET(线路!$A$2,0,0,10000,6),6,FALSE)</f>
        <v>0</v>
      </c>
    </row>
    <row r="539" spans="1:7" x14ac:dyDescent="0.15">
      <c r="A539" t="str">
        <f>IF([1]交流线路段!A539="","",[1]交流线路段!A539)</f>
        <v>曹家线路61</v>
      </c>
      <c r="B539" t="str">
        <f>IF([1]交流线路段!B539="","",[1]交流线路段!B539)</f>
        <v>10kV</v>
      </c>
      <c r="E539" t="str">
        <f>IF([1]交流线路段!F539="","",[1]交流线路段!F539)</f>
        <v>137曹家线</v>
      </c>
      <c r="F539" t="str">
        <f ca="1">VLOOKUP(OFFSET($E$2,0,0,10000,1),OFFSET(线路!$A$2,0,0,10000,6),5,FALSE)</f>
        <v>市辖</v>
      </c>
      <c r="G539">
        <f ca="1">VLOOKUP(OFFSET($E$2,0,0,10000,1),OFFSET(线路!$A$2,0,0,10000,6),6,FALSE)</f>
        <v>0</v>
      </c>
    </row>
    <row r="540" spans="1:7" x14ac:dyDescent="0.15">
      <c r="A540" t="str">
        <f>IF([1]交流线路段!A540="","",[1]交流线路段!A540)</f>
        <v>曹家线路62</v>
      </c>
      <c r="B540" t="str">
        <f>IF([1]交流线路段!B540="","",[1]交流线路段!B540)</f>
        <v>10kV</v>
      </c>
      <c r="E540" t="str">
        <f>IF([1]交流线路段!F540="","",[1]交流线路段!F540)</f>
        <v>137曹家线</v>
      </c>
      <c r="F540" t="str">
        <f ca="1">VLOOKUP(OFFSET($E$2,0,0,10000,1),OFFSET(线路!$A$2,0,0,10000,6),5,FALSE)</f>
        <v>市辖</v>
      </c>
      <c r="G540">
        <f ca="1">VLOOKUP(OFFSET($E$2,0,0,10000,1),OFFSET(线路!$A$2,0,0,10000,6),6,FALSE)</f>
        <v>0</v>
      </c>
    </row>
    <row r="541" spans="1:7" x14ac:dyDescent="0.15">
      <c r="A541" t="str">
        <f>IF([1]交流线路段!A541="","",[1]交流线路段!A541)</f>
        <v>曹家线路63</v>
      </c>
      <c r="B541" t="str">
        <f>IF([1]交流线路段!B541="","",[1]交流线路段!B541)</f>
        <v>10kV</v>
      </c>
      <c r="E541" t="str">
        <f>IF([1]交流线路段!F541="","",[1]交流线路段!F541)</f>
        <v>137曹家线</v>
      </c>
      <c r="F541" t="str">
        <f ca="1">VLOOKUP(OFFSET($E$2,0,0,10000,1),OFFSET(线路!$A$2,0,0,10000,6),5,FALSE)</f>
        <v>市辖</v>
      </c>
      <c r="G541">
        <f ca="1">VLOOKUP(OFFSET($E$2,0,0,10000,1),OFFSET(线路!$A$2,0,0,10000,6),6,FALSE)</f>
        <v>0</v>
      </c>
    </row>
    <row r="542" spans="1:7" x14ac:dyDescent="0.15">
      <c r="A542" t="str">
        <f>IF([1]交流线路段!A542="","",[1]交流线路段!A542)</f>
        <v>曹家线路64</v>
      </c>
      <c r="B542" t="str">
        <f>IF([1]交流线路段!B542="","",[1]交流线路段!B542)</f>
        <v>10kV</v>
      </c>
      <c r="E542" t="str">
        <f>IF([1]交流线路段!F542="","",[1]交流线路段!F542)</f>
        <v>137曹家线</v>
      </c>
      <c r="F542" t="str">
        <f ca="1">VLOOKUP(OFFSET($E$2,0,0,10000,1),OFFSET(线路!$A$2,0,0,10000,6),5,FALSE)</f>
        <v>市辖</v>
      </c>
      <c r="G542">
        <f ca="1">VLOOKUP(OFFSET($E$2,0,0,10000,1),OFFSET(线路!$A$2,0,0,10000,6),6,FALSE)</f>
        <v>0</v>
      </c>
    </row>
    <row r="543" spans="1:7" x14ac:dyDescent="0.15">
      <c r="A543" t="str">
        <f>IF([1]交流线路段!A543="","",[1]交流线路段!A543)</f>
        <v>曹家线路65</v>
      </c>
      <c r="B543" t="str">
        <f>IF([1]交流线路段!B543="","",[1]交流线路段!B543)</f>
        <v>10kV</v>
      </c>
      <c r="E543" t="str">
        <f>IF([1]交流线路段!F543="","",[1]交流线路段!F543)</f>
        <v>137曹家线</v>
      </c>
      <c r="F543" t="str">
        <f ca="1">VLOOKUP(OFFSET($E$2,0,0,10000,1),OFFSET(线路!$A$2,0,0,10000,6),5,FALSE)</f>
        <v>市辖</v>
      </c>
      <c r="G543">
        <f ca="1">VLOOKUP(OFFSET($E$2,0,0,10000,1),OFFSET(线路!$A$2,0,0,10000,6),6,FALSE)</f>
        <v>0</v>
      </c>
    </row>
    <row r="544" spans="1:7" x14ac:dyDescent="0.15">
      <c r="A544" t="str">
        <f>IF([1]交流线路段!A544="","",[1]交流线路段!A544)</f>
        <v>曹家线路66</v>
      </c>
      <c r="B544" t="str">
        <f>IF([1]交流线路段!B544="","",[1]交流线路段!B544)</f>
        <v>10kV</v>
      </c>
      <c r="E544" t="str">
        <f>IF([1]交流线路段!F544="","",[1]交流线路段!F544)</f>
        <v>137曹家线</v>
      </c>
      <c r="F544" t="str">
        <f ca="1">VLOOKUP(OFFSET($E$2,0,0,10000,1),OFFSET(线路!$A$2,0,0,10000,6),5,FALSE)</f>
        <v>市辖</v>
      </c>
      <c r="G544">
        <f ca="1">VLOOKUP(OFFSET($E$2,0,0,10000,1),OFFSET(线路!$A$2,0,0,10000,6),6,FALSE)</f>
        <v>0</v>
      </c>
    </row>
    <row r="545" spans="1:7" x14ac:dyDescent="0.15">
      <c r="A545" t="str">
        <f>IF([1]交流线路段!A545="","",[1]交流线路段!A545)</f>
        <v>曹家线路67</v>
      </c>
      <c r="B545" t="str">
        <f>IF([1]交流线路段!B545="","",[1]交流线路段!B545)</f>
        <v>10kV</v>
      </c>
      <c r="E545" t="str">
        <f>IF([1]交流线路段!F545="","",[1]交流线路段!F545)</f>
        <v>137曹家线</v>
      </c>
      <c r="F545" t="str">
        <f ca="1">VLOOKUP(OFFSET($E$2,0,0,10000,1),OFFSET(线路!$A$2,0,0,10000,6),5,FALSE)</f>
        <v>市辖</v>
      </c>
      <c r="G545">
        <f ca="1">VLOOKUP(OFFSET($E$2,0,0,10000,1),OFFSET(线路!$A$2,0,0,10000,6),6,FALSE)</f>
        <v>0</v>
      </c>
    </row>
    <row r="546" spans="1:7" x14ac:dyDescent="0.15">
      <c r="A546" t="str">
        <f>IF([1]交流线路段!A546="","",[1]交流线路段!A546)</f>
        <v>曹家线路68</v>
      </c>
      <c r="B546" t="str">
        <f>IF([1]交流线路段!B546="","",[1]交流线路段!B546)</f>
        <v>10kV</v>
      </c>
      <c r="E546" t="str">
        <f>IF([1]交流线路段!F546="","",[1]交流线路段!F546)</f>
        <v>137曹家线</v>
      </c>
      <c r="F546" t="str">
        <f ca="1">VLOOKUP(OFFSET($E$2,0,0,10000,1),OFFSET(线路!$A$2,0,0,10000,6),5,FALSE)</f>
        <v>市辖</v>
      </c>
      <c r="G546">
        <f ca="1">VLOOKUP(OFFSET($E$2,0,0,10000,1),OFFSET(线路!$A$2,0,0,10000,6),6,FALSE)</f>
        <v>0</v>
      </c>
    </row>
    <row r="547" spans="1:7" x14ac:dyDescent="0.15">
      <c r="A547" t="str">
        <f>IF([1]交流线路段!A547="","",[1]交流线路段!A547)</f>
        <v>曹家线路69</v>
      </c>
      <c r="B547" t="str">
        <f>IF([1]交流线路段!B547="","",[1]交流线路段!B547)</f>
        <v>10kV</v>
      </c>
      <c r="E547" t="str">
        <f>IF([1]交流线路段!F547="","",[1]交流线路段!F547)</f>
        <v>137曹家线</v>
      </c>
      <c r="F547" t="str">
        <f ca="1">VLOOKUP(OFFSET($E$2,0,0,10000,1),OFFSET(线路!$A$2,0,0,10000,6),5,FALSE)</f>
        <v>市辖</v>
      </c>
      <c r="G547">
        <f ca="1">VLOOKUP(OFFSET($E$2,0,0,10000,1),OFFSET(线路!$A$2,0,0,10000,6),6,FALSE)</f>
        <v>0</v>
      </c>
    </row>
    <row r="548" spans="1:7" x14ac:dyDescent="0.15">
      <c r="A548" t="str">
        <f>IF([1]交流线路段!A548="","",[1]交流线路段!A548)</f>
        <v>曹家线路7</v>
      </c>
      <c r="B548" t="str">
        <f>IF([1]交流线路段!B548="","",[1]交流线路段!B548)</f>
        <v>10kV</v>
      </c>
      <c r="E548" t="str">
        <f>IF([1]交流线路段!F548="","",[1]交流线路段!F548)</f>
        <v>137曹家线</v>
      </c>
      <c r="F548" t="str">
        <f ca="1">VLOOKUP(OFFSET($E$2,0,0,10000,1),OFFSET(线路!$A$2,0,0,10000,6),5,FALSE)</f>
        <v>市辖</v>
      </c>
      <c r="G548">
        <f ca="1">VLOOKUP(OFFSET($E$2,0,0,10000,1),OFFSET(线路!$A$2,0,0,10000,6),6,FALSE)</f>
        <v>0</v>
      </c>
    </row>
    <row r="549" spans="1:7" x14ac:dyDescent="0.15">
      <c r="A549" t="str">
        <f>IF([1]交流线路段!A549="","",[1]交流线路段!A549)</f>
        <v>曹家线路70</v>
      </c>
      <c r="B549" t="str">
        <f>IF([1]交流线路段!B549="","",[1]交流线路段!B549)</f>
        <v>10kV</v>
      </c>
      <c r="E549" t="str">
        <f>IF([1]交流线路段!F549="","",[1]交流线路段!F549)</f>
        <v>137曹家线</v>
      </c>
      <c r="F549" t="str">
        <f ca="1">VLOOKUP(OFFSET($E$2,0,0,10000,1),OFFSET(线路!$A$2,0,0,10000,6),5,FALSE)</f>
        <v>市辖</v>
      </c>
      <c r="G549">
        <f ca="1">VLOOKUP(OFFSET($E$2,0,0,10000,1),OFFSET(线路!$A$2,0,0,10000,6),6,FALSE)</f>
        <v>0</v>
      </c>
    </row>
    <row r="550" spans="1:7" x14ac:dyDescent="0.15">
      <c r="A550" t="str">
        <f>IF([1]交流线路段!A550="","",[1]交流线路段!A550)</f>
        <v>曹家线路71</v>
      </c>
      <c r="B550" t="str">
        <f>IF([1]交流线路段!B550="","",[1]交流线路段!B550)</f>
        <v>10kV</v>
      </c>
      <c r="E550" t="str">
        <f>IF([1]交流线路段!F550="","",[1]交流线路段!F550)</f>
        <v>137曹家线</v>
      </c>
      <c r="F550" t="str">
        <f ca="1">VLOOKUP(OFFSET($E$2,0,0,10000,1),OFFSET(线路!$A$2,0,0,10000,6),5,FALSE)</f>
        <v>市辖</v>
      </c>
      <c r="G550">
        <f ca="1">VLOOKUP(OFFSET($E$2,0,0,10000,1),OFFSET(线路!$A$2,0,0,10000,6),6,FALSE)</f>
        <v>0</v>
      </c>
    </row>
    <row r="551" spans="1:7" x14ac:dyDescent="0.15">
      <c r="A551" t="str">
        <f>IF([1]交流线路段!A551="","",[1]交流线路段!A551)</f>
        <v>曹家线路72</v>
      </c>
      <c r="B551" t="str">
        <f>IF([1]交流线路段!B551="","",[1]交流线路段!B551)</f>
        <v>10kV</v>
      </c>
      <c r="E551" t="str">
        <f>IF([1]交流线路段!F551="","",[1]交流线路段!F551)</f>
        <v>137曹家线</v>
      </c>
      <c r="F551" t="str">
        <f ca="1">VLOOKUP(OFFSET($E$2,0,0,10000,1),OFFSET(线路!$A$2,0,0,10000,6),5,FALSE)</f>
        <v>市辖</v>
      </c>
      <c r="G551">
        <f ca="1">VLOOKUP(OFFSET($E$2,0,0,10000,1),OFFSET(线路!$A$2,0,0,10000,6),6,FALSE)</f>
        <v>0</v>
      </c>
    </row>
    <row r="552" spans="1:7" x14ac:dyDescent="0.15">
      <c r="A552" t="str">
        <f>IF([1]交流线路段!A552="","",[1]交流线路段!A552)</f>
        <v>曹家线路73</v>
      </c>
      <c r="B552" t="str">
        <f>IF([1]交流线路段!B552="","",[1]交流线路段!B552)</f>
        <v>10kV</v>
      </c>
      <c r="E552" t="str">
        <f>IF([1]交流线路段!F552="","",[1]交流线路段!F552)</f>
        <v>137曹家线</v>
      </c>
      <c r="F552" t="str">
        <f ca="1">VLOOKUP(OFFSET($E$2,0,0,10000,1),OFFSET(线路!$A$2,0,0,10000,6),5,FALSE)</f>
        <v>市辖</v>
      </c>
      <c r="G552">
        <f ca="1">VLOOKUP(OFFSET($E$2,0,0,10000,1),OFFSET(线路!$A$2,0,0,10000,6),6,FALSE)</f>
        <v>0</v>
      </c>
    </row>
    <row r="553" spans="1:7" x14ac:dyDescent="0.15">
      <c r="A553" t="str">
        <f>IF([1]交流线路段!A553="","",[1]交流线路段!A553)</f>
        <v>曹家线路74</v>
      </c>
      <c r="B553" t="str">
        <f>IF([1]交流线路段!B553="","",[1]交流线路段!B553)</f>
        <v>10kV</v>
      </c>
      <c r="E553" t="str">
        <f>IF([1]交流线路段!F553="","",[1]交流线路段!F553)</f>
        <v>137曹家线</v>
      </c>
      <c r="F553" t="str">
        <f ca="1">VLOOKUP(OFFSET($E$2,0,0,10000,1),OFFSET(线路!$A$2,0,0,10000,6),5,FALSE)</f>
        <v>市辖</v>
      </c>
      <c r="G553">
        <f ca="1">VLOOKUP(OFFSET($E$2,0,0,10000,1),OFFSET(线路!$A$2,0,0,10000,6),6,FALSE)</f>
        <v>0</v>
      </c>
    </row>
    <row r="554" spans="1:7" x14ac:dyDescent="0.15">
      <c r="A554" t="str">
        <f>IF([1]交流线路段!A554="","",[1]交流线路段!A554)</f>
        <v>曹家线路75</v>
      </c>
      <c r="B554" t="str">
        <f>IF([1]交流线路段!B554="","",[1]交流线路段!B554)</f>
        <v>10kV</v>
      </c>
      <c r="E554" t="str">
        <f>IF([1]交流线路段!F554="","",[1]交流线路段!F554)</f>
        <v>137曹家线</v>
      </c>
      <c r="F554" t="str">
        <f ca="1">VLOOKUP(OFFSET($E$2,0,0,10000,1),OFFSET(线路!$A$2,0,0,10000,6),5,FALSE)</f>
        <v>市辖</v>
      </c>
      <c r="G554">
        <f ca="1">VLOOKUP(OFFSET($E$2,0,0,10000,1),OFFSET(线路!$A$2,0,0,10000,6),6,FALSE)</f>
        <v>0</v>
      </c>
    </row>
    <row r="555" spans="1:7" x14ac:dyDescent="0.15">
      <c r="A555" t="str">
        <f>IF([1]交流线路段!A555="","",[1]交流线路段!A555)</f>
        <v>曹家线路76</v>
      </c>
      <c r="B555" t="str">
        <f>IF([1]交流线路段!B555="","",[1]交流线路段!B555)</f>
        <v>10kV</v>
      </c>
      <c r="E555" t="str">
        <f>IF([1]交流线路段!F555="","",[1]交流线路段!F555)</f>
        <v>137曹家线</v>
      </c>
      <c r="F555" t="str">
        <f ca="1">VLOOKUP(OFFSET($E$2,0,0,10000,1),OFFSET(线路!$A$2,0,0,10000,6),5,FALSE)</f>
        <v>市辖</v>
      </c>
      <c r="G555">
        <f ca="1">VLOOKUP(OFFSET($E$2,0,0,10000,1),OFFSET(线路!$A$2,0,0,10000,6),6,FALSE)</f>
        <v>0</v>
      </c>
    </row>
    <row r="556" spans="1:7" x14ac:dyDescent="0.15">
      <c r="A556" t="str">
        <f>IF([1]交流线路段!A556="","",[1]交流线路段!A556)</f>
        <v>曹家线路77</v>
      </c>
      <c r="B556" t="str">
        <f>IF([1]交流线路段!B556="","",[1]交流线路段!B556)</f>
        <v>10kV</v>
      </c>
      <c r="E556" t="str">
        <f>IF([1]交流线路段!F556="","",[1]交流线路段!F556)</f>
        <v>137曹家线</v>
      </c>
      <c r="F556" t="str">
        <f ca="1">VLOOKUP(OFFSET($E$2,0,0,10000,1),OFFSET(线路!$A$2,0,0,10000,6),5,FALSE)</f>
        <v>市辖</v>
      </c>
      <c r="G556">
        <f ca="1">VLOOKUP(OFFSET($E$2,0,0,10000,1),OFFSET(线路!$A$2,0,0,10000,6),6,FALSE)</f>
        <v>0</v>
      </c>
    </row>
    <row r="557" spans="1:7" x14ac:dyDescent="0.15">
      <c r="A557" t="str">
        <f>IF([1]交流线路段!A557="","",[1]交流线路段!A557)</f>
        <v>曹家线路78</v>
      </c>
      <c r="B557" t="str">
        <f>IF([1]交流线路段!B557="","",[1]交流线路段!B557)</f>
        <v>10kV</v>
      </c>
      <c r="E557" t="str">
        <f>IF([1]交流线路段!F557="","",[1]交流线路段!F557)</f>
        <v>137曹家线</v>
      </c>
      <c r="F557" t="str">
        <f ca="1">VLOOKUP(OFFSET($E$2,0,0,10000,1),OFFSET(线路!$A$2,0,0,10000,6),5,FALSE)</f>
        <v>市辖</v>
      </c>
      <c r="G557">
        <f ca="1">VLOOKUP(OFFSET($E$2,0,0,10000,1),OFFSET(线路!$A$2,0,0,10000,6),6,FALSE)</f>
        <v>0</v>
      </c>
    </row>
    <row r="558" spans="1:7" x14ac:dyDescent="0.15">
      <c r="A558" t="str">
        <f>IF([1]交流线路段!A558="","",[1]交流线路段!A558)</f>
        <v>曹家线路79</v>
      </c>
      <c r="B558" t="str">
        <f>IF([1]交流线路段!B558="","",[1]交流线路段!B558)</f>
        <v>10kV</v>
      </c>
      <c r="E558" t="str">
        <f>IF([1]交流线路段!F558="","",[1]交流线路段!F558)</f>
        <v>137曹家线</v>
      </c>
      <c r="F558" t="str">
        <f ca="1">VLOOKUP(OFFSET($E$2,0,0,10000,1),OFFSET(线路!$A$2,0,0,10000,6),5,FALSE)</f>
        <v>市辖</v>
      </c>
      <c r="G558">
        <f ca="1">VLOOKUP(OFFSET($E$2,0,0,10000,1),OFFSET(线路!$A$2,0,0,10000,6),6,FALSE)</f>
        <v>0</v>
      </c>
    </row>
    <row r="559" spans="1:7" x14ac:dyDescent="0.15">
      <c r="A559" t="str">
        <f>IF([1]交流线路段!A559="","",[1]交流线路段!A559)</f>
        <v>曹家线路8</v>
      </c>
      <c r="B559" t="str">
        <f>IF([1]交流线路段!B559="","",[1]交流线路段!B559)</f>
        <v>10kV</v>
      </c>
      <c r="E559" t="str">
        <f>IF([1]交流线路段!F559="","",[1]交流线路段!F559)</f>
        <v>137曹家线</v>
      </c>
      <c r="F559" t="str">
        <f ca="1">VLOOKUP(OFFSET($E$2,0,0,10000,1),OFFSET(线路!$A$2,0,0,10000,6),5,FALSE)</f>
        <v>市辖</v>
      </c>
      <c r="G559">
        <f ca="1">VLOOKUP(OFFSET($E$2,0,0,10000,1),OFFSET(线路!$A$2,0,0,10000,6),6,FALSE)</f>
        <v>0</v>
      </c>
    </row>
    <row r="560" spans="1:7" x14ac:dyDescent="0.15">
      <c r="A560" t="str">
        <f>IF([1]交流线路段!A560="","",[1]交流线路段!A560)</f>
        <v>曹家线路80</v>
      </c>
      <c r="B560" t="str">
        <f>IF([1]交流线路段!B560="","",[1]交流线路段!B560)</f>
        <v>10kV</v>
      </c>
      <c r="E560" t="str">
        <f>IF([1]交流线路段!F560="","",[1]交流线路段!F560)</f>
        <v>137曹家线</v>
      </c>
      <c r="F560" t="str">
        <f ca="1">VLOOKUP(OFFSET($E$2,0,0,10000,1),OFFSET(线路!$A$2,0,0,10000,6),5,FALSE)</f>
        <v>市辖</v>
      </c>
      <c r="G560">
        <f ca="1">VLOOKUP(OFFSET($E$2,0,0,10000,1),OFFSET(线路!$A$2,0,0,10000,6),6,FALSE)</f>
        <v>0</v>
      </c>
    </row>
    <row r="561" spans="1:7" x14ac:dyDescent="0.15">
      <c r="A561" t="str">
        <f>IF([1]交流线路段!A561="","",[1]交流线路段!A561)</f>
        <v>曹家线路81</v>
      </c>
      <c r="B561" t="str">
        <f>IF([1]交流线路段!B561="","",[1]交流线路段!B561)</f>
        <v>10kV</v>
      </c>
      <c r="E561" t="str">
        <f>IF([1]交流线路段!F561="","",[1]交流线路段!F561)</f>
        <v>137曹家线</v>
      </c>
      <c r="F561" t="str">
        <f ca="1">VLOOKUP(OFFSET($E$2,0,0,10000,1),OFFSET(线路!$A$2,0,0,10000,6),5,FALSE)</f>
        <v>市辖</v>
      </c>
      <c r="G561">
        <f ca="1">VLOOKUP(OFFSET($E$2,0,0,10000,1),OFFSET(线路!$A$2,0,0,10000,6),6,FALSE)</f>
        <v>0</v>
      </c>
    </row>
    <row r="562" spans="1:7" x14ac:dyDescent="0.15">
      <c r="A562" t="str">
        <f>IF([1]交流线路段!A562="","",[1]交流线路段!A562)</f>
        <v>曹家线路82</v>
      </c>
      <c r="B562" t="str">
        <f>IF([1]交流线路段!B562="","",[1]交流线路段!B562)</f>
        <v>10kV</v>
      </c>
      <c r="E562" t="str">
        <f>IF([1]交流线路段!F562="","",[1]交流线路段!F562)</f>
        <v>137曹家线</v>
      </c>
      <c r="F562" t="str">
        <f ca="1">VLOOKUP(OFFSET($E$2,0,0,10000,1),OFFSET(线路!$A$2,0,0,10000,6),5,FALSE)</f>
        <v>市辖</v>
      </c>
      <c r="G562">
        <f ca="1">VLOOKUP(OFFSET($E$2,0,0,10000,1),OFFSET(线路!$A$2,0,0,10000,6),6,FALSE)</f>
        <v>0</v>
      </c>
    </row>
    <row r="563" spans="1:7" x14ac:dyDescent="0.15">
      <c r="A563" t="str">
        <f>IF([1]交流线路段!A563="","",[1]交流线路段!A563)</f>
        <v>曹家线路83</v>
      </c>
      <c r="B563" t="str">
        <f>IF([1]交流线路段!B563="","",[1]交流线路段!B563)</f>
        <v>10kV</v>
      </c>
      <c r="E563" t="str">
        <f>IF([1]交流线路段!F563="","",[1]交流线路段!F563)</f>
        <v>137曹家线</v>
      </c>
      <c r="F563" t="str">
        <f ca="1">VLOOKUP(OFFSET($E$2,0,0,10000,1),OFFSET(线路!$A$2,0,0,10000,6),5,FALSE)</f>
        <v>市辖</v>
      </c>
      <c r="G563">
        <f ca="1">VLOOKUP(OFFSET($E$2,0,0,10000,1),OFFSET(线路!$A$2,0,0,10000,6),6,FALSE)</f>
        <v>0</v>
      </c>
    </row>
    <row r="564" spans="1:7" x14ac:dyDescent="0.15">
      <c r="A564" t="str">
        <f>IF([1]交流线路段!A564="","",[1]交流线路段!A564)</f>
        <v>曹家线路84</v>
      </c>
      <c r="B564" t="str">
        <f>IF([1]交流线路段!B564="","",[1]交流线路段!B564)</f>
        <v>10kV</v>
      </c>
      <c r="E564" t="str">
        <f>IF([1]交流线路段!F564="","",[1]交流线路段!F564)</f>
        <v>137曹家线</v>
      </c>
      <c r="F564" t="str">
        <f ca="1">VLOOKUP(OFFSET($E$2,0,0,10000,1),OFFSET(线路!$A$2,0,0,10000,6),5,FALSE)</f>
        <v>市辖</v>
      </c>
      <c r="G564">
        <f ca="1">VLOOKUP(OFFSET($E$2,0,0,10000,1),OFFSET(线路!$A$2,0,0,10000,6),6,FALSE)</f>
        <v>0</v>
      </c>
    </row>
    <row r="565" spans="1:7" x14ac:dyDescent="0.15">
      <c r="A565" t="str">
        <f>IF([1]交流线路段!A565="","",[1]交流线路段!A565)</f>
        <v>曹家线路85</v>
      </c>
      <c r="B565" t="str">
        <f>IF([1]交流线路段!B565="","",[1]交流线路段!B565)</f>
        <v>10kV</v>
      </c>
      <c r="E565" t="str">
        <f>IF([1]交流线路段!F565="","",[1]交流线路段!F565)</f>
        <v>137曹家线</v>
      </c>
      <c r="F565" t="str">
        <f ca="1">VLOOKUP(OFFSET($E$2,0,0,10000,1),OFFSET(线路!$A$2,0,0,10000,6),5,FALSE)</f>
        <v>市辖</v>
      </c>
      <c r="G565">
        <f ca="1">VLOOKUP(OFFSET($E$2,0,0,10000,1),OFFSET(线路!$A$2,0,0,10000,6),6,FALSE)</f>
        <v>0</v>
      </c>
    </row>
    <row r="566" spans="1:7" x14ac:dyDescent="0.15">
      <c r="A566" t="str">
        <f>IF([1]交流线路段!A566="","",[1]交流线路段!A566)</f>
        <v>曹家线路86</v>
      </c>
      <c r="B566" t="str">
        <f>IF([1]交流线路段!B566="","",[1]交流线路段!B566)</f>
        <v>10kV</v>
      </c>
      <c r="E566" t="str">
        <f>IF([1]交流线路段!F566="","",[1]交流线路段!F566)</f>
        <v>137曹家线</v>
      </c>
      <c r="F566" t="str">
        <f ca="1">VLOOKUP(OFFSET($E$2,0,0,10000,1),OFFSET(线路!$A$2,0,0,10000,6),5,FALSE)</f>
        <v>市辖</v>
      </c>
      <c r="G566">
        <f ca="1">VLOOKUP(OFFSET($E$2,0,0,10000,1),OFFSET(线路!$A$2,0,0,10000,6),6,FALSE)</f>
        <v>0</v>
      </c>
    </row>
    <row r="567" spans="1:7" x14ac:dyDescent="0.15">
      <c r="A567" t="str">
        <f>IF([1]交流线路段!A567="","",[1]交流线路段!A567)</f>
        <v>曹家线路87</v>
      </c>
      <c r="B567" t="str">
        <f>IF([1]交流线路段!B567="","",[1]交流线路段!B567)</f>
        <v>10kV</v>
      </c>
      <c r="E567" t="str">
        <f>IF([1]交流线路段!F567="","",[1]交流线路段!F567)</f>
        <v>137曹家线</v>
      </c>
      <c r="F567" t="str">
        <f ca="1">VLOOKUP(OFFSET($E$2,0,0,10000,1),OFFSET(线路!$A$2,0,0,10000,6),5,FALSE)</f>
        <v>市辖</v>
      </c>
      <c r="G567">
        <f ca="1">VLOOKUP(OFFSET($E$2,0,0,10000,1),OFFSET(线路!$A$2,0,0,10000,6),6,FALSE)</f>
        <v>0</v>
      </c>
    </row>
    <row r="568" spans="1:7" x14ac:dyDescent="0.15">
      <c r="A568" t="str">
        <f>IF([1]交流线路段!A568="","",[1]交流线路段!A568)</f>
        <v>曹家线路88</v>
      </c>
      <c r="B568" t="str">
        <f>IF([1]交流线路段!B568="","",[1]交流线路段!B568)</f>
        <v>10kV</v>
      </c>
      <c r="E568" t="str">
        <f>IF([1]交流线路段!F568="","",[1]交流线路段!F568)</f>
        <v>137曹家线</v>
      </c>
      <c r="F568" t="str">
        <f ca="1">VLOOKUP(OFFSET($E$2,0,0,10000,1),OFFSET(线路!$A$2,0,0,10000,6),5,FALSE)</f>
        <v>市辖</v>
      </c>
      <c r="G568">
        <f ca="1">VLOOKUP(OFFSET($E$2,0,0,10000,1),OFFSET(线路!$A$2,0,0,10000,6),6,FALSE)</f>
        <v>0</v>
      </c>
    </row>
    <row r="569" spans="1:7" x14ac:dyDescent="0.15">
      <c r="A569" t="str">
        <f>IF([1]交流线路段!A569="","",[1]交流线路段!A569)</f>
        <v>曹家线路89</v>
      </c>
      <c r="B569" t="str">
        <f>IF([1]交流线路段!B569="","",[1]交流线路段!B569)</f>
        <v>10kV</v>
      </c>
      <c r="E569" t="str">
        <f>IF([1]交流线路段!F569="","",[1]交流线路段!F569)</f>
        <v>137曹家线</v>
      </c>
      <c r="F569" t="str">
        <f ca="1">VLOOKUP(OFFSET($E$2,0,0,10000,1),OFFSET(线路!$A$2,0,0,10000,6),5,FALSE)</f>
        <v>市辖</v>
      </c>
      <c r="G569">
        <f ca="1">VLOOKUP(OFFSET($E$2,0,0,10000,1),OFFSET(线路!$A$2,0,0,10000,6),6,FALSE)</f>
        <v>0</v>
      </c>
    </row>
    <row r="570" spans="1:7" x14ac:dyDescent="0.15">
      <c r="A570" t="str">
        <f>IF([1]交流线路段!A570="","",[1]交流线路段!A570)</f>
        <v>曹家线路9</v>
      </c>
      <c r="B570" t="str">
        <f>IF([1]交流线路段!B570="","",[1]交流线路段!B570)</f>
        <v>10kV</v>
      </c>
      <c r="E570" t="str">
        <f>IF([1]交流线路段!F570="","",[1]交流线路段!F570)</f>
        <v>137曹家线</v>
      </c>
      <c r="F570" t="str">
        <f ca="1">VLOOKUP(OFFSET($E$2,0,0,10000,1),OFFSET(线路!$A$2,0,0,10000,6),5,FALSE)</f>
        <v>市辖</v>
      </c>
      <c r="G570">
        <f ca="1">VLOOKUP(OFFSET($E$2,0,0,10000,1),OFFSET(线路!$A$2,0,0,10000,6),6,FALSE)</f>
        <v>0</v>
      </c>
    </row>
    <row r="571" spans="1:7" x14ac:dyDescent="0.15">
      <c r="A571" t="str">
        <f>IF([1]交流线路段!A571="","",[1]交流线路段!A571)</f>
        <v>曹家线路90</v>
      </c>
      <c r="B571" t="str">
        <f>IF([1]交流线路段!B571="","",[1]交流线路段!B571)</f>
        <v>10kV</v>
      </c>
      <c r="E571" t="str">
        <f>IF([1]交流线路段!F571="","",[1]交流线路段!F571)</f>
        <v>137曹家线</v>
      </c>
      <c r="F571" t="str">
        <f ca="1">VLOOKUP(OFFSET($E$2,0,0,10000,1),OFFSET(线路!$A$2,0,0,10000,6),5,FALSE)</f>
        <v>市辖</v>
      </c>
      <c r="G571">
        <f ca="1">VLOOKUP(OFFSET($E$2,0,0,10000,1),OFFSET(线路!$A$2,0,0,10000,6),6,FALSE)</f>
        <v>0</v>
      </c>
    </row>
    <row r="572" spans="1:7" x14ac:dyDescent="0.15">
      <c r="A572" t="str">
        <f>IF([1]交流线路段!A572="","",[1]交流线路段!A572)</f>
        <v>曹家线路91</v>
      </c>
      <c r="B572" t="str">
        <f>IF([1]交流线路段!B572="","",[1]交流线路段!B572)</f>
        <v>10kV</v>
      </c>
      <c r="E572" t="str">
        <f>IF([1]交流线路段!F572="","",[1]交流线路段!F572)</f>
        <v>137曹家线</v>
      </c>
      <c r="F572" t="str">
        <f ca="1">VLOOKUP(OFFSET($E$2,0,0,10000,1),OFFSET(线路!$A$2,0,0,10000,6),5,FALSE)</f>
        <v>市辖</v>
      </c>
      <c r="G572">
        <f ca="1">VLOOKUP(OFFSET($E$2,0,0,10000,1),OFFSET(线路!$A$2,0,0,10000,6),6,FALSE)</f>
        <v>0</v>
      </c>
    </row>
    <row r="573" spans="1:7" x14ac:dyDescent="0.15">
      <c r="A573" t="str">
        <f>IF([1]交流线路段!A573="","",[1]交流线路段!A573)</f>
        <v>曹家线路92</v>
      </c>
      <c r="B573" t="str">
        <f>IF([1]交流线路段!B573="","",[1]交流线路段!B573)</f>
        <v>10kV</v>
      </c>
      <c r="E573" t="str">
        <f>IF([1]交流线路段!F573="","",[1]交流线路段!F573)</f>
        <v>137曹家线</v>
      </c>
      <c r="F573" t="str">
        <f ca="1">VLOOKUP(OFFSET($E$2,0,0,10000,1),OFFSET(线路!$A$2,0,0,10000,6),5,FALSE)</f>
        <v>市辖</v>
      </c>
      <c r="G573">
        <f ca="1">VLOOKUP(OFFSET($E$2,0,0,10000,1),OFFSET(线路!$A$2,0,0,10000,6),6,FALSE)</f>
        <v>0</v>
      </c>
    </row>
    <row r="574" spans="1:7" x14ac:dyDescent="0.15">
      <c r="A574" t="str">
        <f>IF([1]交流线路段!A574="","",[1]交流线路段!A574)</f>
        <v>曹家线路93</v>
      </c>
      <c r="B574" t="str">
        <f>IF([1]交流线路段!B574="","",[1]交流线路段!B574)</f>
        <v>10kV</v>
      </c>
      <c r="E574" t="str">
        <f>IF([1]交流线路段!F574="","",[1]交流线路段!F574)</f>
        <v>137曹家线</v>
      </c>
      <c r="F574" t="str">
        <f ca="1">VLOOKUP(OFFSET($E$2,0,0,10000,1),OFFSET(线路!$A$2,0,0,10000,6),5,FALSE)</f>
        <v>市辖</v>
      </c>
      <c r="G574">
        <f ca="1">VLOOKUP(OFFSET($E$2,0,0,10000,1),OFFSET(线路!$A$2,0,0,10000,6),6,FALSE)</f>
        <v>0</v>
      </c>
    </row>
    <row r="575" spans="1:7" x14ac:dyDescent="0.15">
      <c r="A575" t="str">
        <f>IF([1]交流线路段!A575="","",[1]交流线路段!A575)</f>
        <v>曹家线路94</v>
      </c>
      <c r="B575" t="str">
        <f>IF([1]交流线路段!B575="","",[1]交流线路段!B575)</f>
        <v>10kV</v>
      </c>
      <c r="E575" t="str">
        <f>IF([1]交流线路段!F575="","",[1]交流线路段!F575)</f>
        <v>137曹家线</v>
      </c>
      <c r="F575" t="str">
        <f ca="1">VLOOKUP(OFFSET($E$2,0,0,10000,1),OFFSET(线路!$A$2,0,0,10000,6),5,FALSE)</f>
        <v>市辖</v>
      </c>
      <c r="G575">
        <f ca="1">VLOOKUP(OFFSET($E$2,0,0,10000,1),OFFSET(线路!$A$2,0,0,10000,6),6,FALSE)</f>
        <v>0</v>
      </c>
    </row>
    <row r="576" spans="1:7" x14ac:dyDescent="0.15">
      <c r="A576" t="str">
        <f>IF([1]交流线路段!A576="","",[1]交流线路段!A576)</f>
        <v>曹家线路94-1</v>
      </c>
      <c r="B576" t="str">
        <f>IF([1]交流线路段!B576="","",[1]交流线路段!B576)</f>
        <v>10kV</v>
      </c>
      <c r="E576" t="str">
        <f>IF([1]交流线路段!F576="","",[1]交流线路段!F576)</f>
        <v>137曹家线</v>
      </c>
      <c r="F576" t="str">
        <f ca="1">VLOOKUP(OFFSET($E$2,0,0,10000,1),OFFSET(线路!$A$2,0,0,10000,6),5,FALSE)</f>
        <v>市辖</v>
      </c>
      <c r="G576">
        <f ca="1">VLOOKUP(OFFSET($E$2,0,0,10000,1),OFFSET(线路!$A$2,0,0,10000,6),6,FALSE)</f>
        <v>0</v>
      </c>
    </row>
    <row r="577" spans="1:7" x14ac:dyDescent="0.15">
      <c r="A577" t="str">
        <f>IF([1]交流线路段!A577="","",[1]交流线路段!A577)</f>
        <v>曹家线路95</v>
      </c>
      <c r="B577" t="str">
        <f>IF([1]交流线路段!B577="","",[1]交流线路段!B577)</f>
        <v>10kV</v>
      </c>
      <c r="E577" t="str">
        <f>IF([1]交流线路段!F577="","",[1]交流线路段!F577)</f>
        <v>137曹家线</v>
      </c>
      <c r="F577" t="str">
        <f ca="1">VLOOKUP(OFFSET($E$2,0,0,10000,1),OFFSET(线路!$A$2,0,0,10000,6),5,FALSE)</f>
        <v>市辖</v>
      </c>
      <c r="G577">
        <f ca="1">VLOOKUP(OFFSET($E$2,0,0,10000,1),OFFSET(线路!$A$2,0,0,10000,6),6,FALSE)</f>
        <v>0</v>
      </c>
    </row>
    <row r="578" spans="1:7" x14ac:dyDescent="0.15">
      <c r="A578" t="str">
        <f>IF([1]交流线路段!A578="","",[1]交流线路段!A578)</f>
        <v>曹家线路96</v>
      </c>
      <c r="B578" t="str">
        <f>IF([1]交流线路段!B578="","",[1]交流线路段!B578)</f>
        <v>10kV</v>
      </c>
      <c r="E578" t="str">
        <f>IF([1]交流线路段!F578="","",[1]交流线路段!F578)</f>
        <v>137曹家线</v>
      </c>
      <c r="F578" t="str">
        <f ca="1">VLOOKUP(OFFSET($E$2,0,0,10000,1),OFFSET(线路!$A$2,0,0,10000,6),5,FALSE)</f>
        <v>市辖</v>
      </c>
      <c r="G578">
        <f ca="1">VLOOKUP(OFFSET($E$2,0,0,10000,1),OFFSET(线路!$A$2,0,0,10000,6),6,FALSE)</f>
        <v>0</v>
      </c>
    </row>
    <row r="579" spans="1:7" x14ac:dyDescent="0.15">
      <c r="A579" t="str">
        <f>IF([1]交流线路段!A579="","",[1]交流线路段!A579)</f>
        <v>曹家线路97</v>
      </c>
      <c r="B579" t="str">
        <f>IF([1]交流线路段!B579="","",[1]交流线路段!B579)</f>
        <v>10kV</v>
      </c>
      <c r="E579" t="str">
        <f>IF([1]交流线路段!F579="","",[1]交流线路段!F579)</f>
        <v>137曹家线</v>
      </c>
      <c r="F579" t="str">
        <f ca="1">VLOOKUP(OFFSET($E$2,0,0,10000,1),OFFSET(线路!$A$2,0,0,10000,6),5,FALSE)</f>
        <v>市辖</v>
      </c>
      <c r="G579">
        <f ca="1">VLOOKUP(OFFSET($E$2,0,0,10000,1),OFFSET(线路!$A$2,0,0,10000,6),6,FALSE)</f>
        <v>0</v>
      </c>
    </row>
    <row r="580" spans="1:7" x14ac:dyDescent="0.15">
      <c r="A580" t="str">
        <f>IF([1]交流线路段!A580="","",[1]交流线路段!A580)</f>
        <v>曹家线路98</v>
      </c>
      <c r="B580" t="str">
        <f>IF([1]交流线路段!B580="","",[1]交流线路段!B580)</f>
        <v>10kV</v>
      </c>
      <c r="E580" t="str">
        <f>IF([1]交流线路段!F580="","",[1]交流线路段!F580)</f>
        <v>137曹家线</v>
      </c>
      <c r="F580" t="str">
        <f ca="1">VLOOKUP(OFFSET($E$2,0,0,10000,1),OFFSET(线路!$A$2,0,0,10000,6),5,FALSE)</f>
        <v>市辖</v>
      </c>
      <c r="G580">
        <f ca="1">VLOOKUP(OFFSET($E$2,0,0,10000,1),OFFSET(线路!$A$2,0,0,10000,6),6,FALSE)</f>
        <v>0</v>
      </c>
    </row>
    <row r="581" spans="1:7" x14ac:dyDescent="0.15">
      <c r="A581" t="str">
        <f>IF([1]交流线路段!A581="","",[1]交流线路段!A581)</f>
        <v>曹家线路99</v>
      </c>
      <c r="B581" t="str">
        <f>IF([1]交流线路段!B581="","",[1]交流线路段!B581)</f>
        <v>10kV</v>
      </c>
      <c r="E581" t="str">
        <f>IF([1]交流线路段!F581="","",[1]交流线路段!F581)</f>
        <v>137曹家线</v>
      </c>
      <c r="F581" t="str">
        <f ca="1">VLOOKUP(OFFSET($E$2,0,0,10000,1),OFFSET(线路!$A$2,0,0,10000,6),5,FALSE)</f>
        <v>市辖</v>
      </c>
      <c r="G581">
        <f ca="1">VLOOKUP(OFFSET($E$2,0,0,10000,1),OFFSET(线路!$A$2,0,0,10000,6),6,FALSE)</f>
        <v>0</v>
      </c>
    </row>
    <row r="582" spans="1:7" x14ac:dyDescent="0.15">
      <c r="A582" t="str">
        <f>IF([1]交流线路段!A582="","",[1]交流线路段!A582)</f>
        <v>曹顺线路1</v>
      </c>
      <c r="B582" t="str">
        <f>IF([1]交流线路段!B582="","",[1]交流线路段!B582)</f>
        <v>10kV</v>
      </c>
      <c r="E582" t="str">
        <f>IF([1]交流线路段!F582="","",[1]交流线路段!F582)</f>
        <v>148曹顺线</v>
      </c>
      <c r="F582" t="str">
        <f ca="1">VLOOKUP(OFFSET($E$2,0,0,10000,1),OFFSET(线路!$A$2,0,0,10000,6),5,FALSE)</f>
        <v>市辖</v>
      </c>
      <c r="G582">
        <f ca="1">VLOOKUP(OFFSET($E$2,0,0,10000,1),OFFSET(线路!$A$2,0,0,10000,6),6,FALSE)</f>
        <v>0</v>
      </c>
    </row>
    <row r="583" spans="1:7" x14ac:dyDescent="0.15">
      <c r="A583" t="str">
        <f>IF([1]交流线路段!A583="","",[1]交流线路段!A583)</f>
        <v>曹顺线路10</v>
      </c>
      <c r="B583" t="str">
        <f>IF([1]交流线路段!B583="","",[1]交流线路段!B583)</f>
        <v>10kV</v>
      </c>
      <c r="E583" t="str">
        <f>IF([1]交流线路段!F583="","",[1]交流线路段!F583)</f>
        <v>148曹顺线</v>
      </c>
      <c r="F583" t="str">
        <f ca="1">VLOOKUP(OFFSET($E$2,0,0,10000,1),OFFSET(线路!$A$2,0,0,10000,6),5,FALSE)</f>
        <v>市辖</v>
      </c>
      <c r="G583">
        <f ca="1">VLOOKUP(OFFSET($E$2,0,0,10000,1),OFFSET(线路!$A$2,0,0,10000,6),6,FALSE)</f>
        <v>0</v>
      </c>
    </row>
    <row r="584" spans="1:7" x14ac:dyDescent="0.15">
      <c r="A584" t="str">
        <f>IF([1]交流线路段!A584="","",[1]交流线路段!A584)</f>
        <v>曹顺线路11</v>
      </c>
      <c r="B584" t="str">
        <f>IF([1]交流线路段!B584="","",[1]交流线路段!B584)</f>
        <v>10kV</v>
      </c>
      <c r="E584" t="str">
        <f>IF([1]交流线路段!F584="","",[1]交流线路段!F584)</f>
        <v>148曹顺线</v>
      </c>
      <c r="F584" t="str">
        <f ca="1">VLOOKUP(OFFSET($E$2,0,0,10000,1),OFFSET(线路!$A$2,0,0,10000,6),5,FALSE)</f>
        <v>市辖</v>
      </c>
      <c r="G584">
        <f ca="1">VLOOKUP(OFFSET($E$2,0,0,10000,1),OFFSET(线路!$A$2,0,0,10000,6),6,FALSE)</f>
        <v>0</v>
      </c>
    </row>
    <row r="585" spans="1:7" x14ac:dyDescent="0.15">
      <c r="A585" t="str">
        <f>IF([1]交流线路段!A585="","",[1]交流线路段!A585)</f>
        <v>曹顺线路12</v>
      </c>
      <c r="B585" t="str">
        <f>IF([1]交流线路段!B585="","",[1]交流线路段!B585)</f>
        <v>10kV</v>
      </c>
      <c r="E585" t="str">
        <f>IF([1]交流线路段!F585="","",[1]交流线路段!F585)</f>
        <v>148曹顺线</v>
      </c>
      <c r="F585" t="str">
        <f ca="1">VLOOKUP(OFFSET($E$2,0,0,10000,1),OFFSET(线路!$A$2,0,0,10000,6),5,FALSE)</f>
        <v>市辖</v>
      </c>
      <c r="G585">
        <f ca="1">VLOOKUP(OFFSET($E$2,0,0,10000,1),OFFSET(线路!$A$2,0,0,10000,6),6,FALSE)</f>
        <v>0</v>
      </c>
    </row>
    <row r="586" spans="1:7" x14ac:dyDescent="0.15">
      <c r="A586" t="str">
        <f>IF([1]交流线路段!A586="","",[1]交流线路段!A586)</f>
        <v>曹顺线路13</v>
      </c>
      <c r="B586" t="str">
        <f>IF([1]交流线路段!B586="","",[1]交流线路段!B586)</f>
        <v>10kV</v>
      </c>
      <c r="E586" t="str">
        <f>IF([1]交流线路段!F586="","",[1]交流线路段!F586)</f>
        <v>148曹顺线</v>
      </c>
      <c r="F586" t="str">
        <f ca="1">VLOOKUP(OFFSET($E$2,0,0,10000,1),OFFSET(线路!$A$2,0,0,10000,6),5,FALSE)</f>
        <v>市辖</v>
      </c>
      <c r="G586">
        <f ca="1">VLOOKUP(OFFSET($E$2,0,0,10000,1),OFFSET(线路!$A$2,0,0,10000,6),6,FALSE)</f>
        <v>0</v>
      </c>
    </row>
    <row r="587" spans="1:7" x14ac:dyDescent="0.15">
      <c r="A587" t="str">
        <f>IF([1]交流线路段!A587="","",[1]交流线路段!A587)</f>
        <v>曹顺线路14</v>
      </c>
      <c r="B587" t="str">
        <f>IF([1]交流线路段!B587="","",[1]交流线路段!B587)</f>
        <v>10kV</v>
      </c>
      <c r="E587" t="str">
        <f>IF([1]交流线路段!F587="","",[1]交流线路段!F587)</f>
        <v>148曹顺线</v>
      </c>
      <c r="F587" t="str">
        <f ca="1">VLOOKUP(OFFSET($E$2,0,0,10000,1),OFFSET(线路!$A$2,0,0,10000,6),5,FALSE)</f>
        <v>市辖</v>
      </c>
      <c r="G587">
        <f ca="1">VLOOKUP(OFFSET($E$2,0,0,10000,1),OFFSET(线路!$A$2,0,0,10000,6),6,FALSE)</f>
        <v>0</v>
      </c>
    </row>
    <row r="588" spans="1:7" x14ac:dyDescent="0.15">
      <c r="A588" t="str">
        <f>IF([1]交流线路段!A588="","",[1]交流线路段!A588)</f>
        <v>曹顺线路15</v>
      </c>
      <c r="B588" t="str">
        <f>IF([1]交流线路段!B588="","",[1]交流线路段!B588)</f>
        <v>10kV</v>
      </c>
      <c r="E588" t="str">
        <f>IF([1]交流线路段!F588="","",[1]交流线路段!F588)</f>
        <v>148曹顺线</v>
      </c>
      <c r="F588" t="str">
        <f ca="1">VLOOKUP(OFFSET($E$2,0,0,10000,1),OFFSET(线路!$A$2,0,0,10000,6),5,FALSE)</f>
        <v>市辖</v>
      </c>
      <c r="G588">
        <f ca="1">VLOOKUP(OFFSET($E$2,0,0,10000,1),OFFSET(线路!$A$2,0,0,10000,6),6,FALSE)</f>
        <v>0</v>
      </c>
    </row>
    <row r="589" spans="1:7" x14ac:dyDescent="0.15">
      <c r="A589" t="str">
        <f>IF([1]交流线路段!A589="","",[1]交流线路段!A589)</f>
        <v>曹顺线路16</v>
      </c>
      <c r="B589" t="str">
        <f>IF([1]交流线路段!B589="","",[1]交流线路段!B589)</f>
        <v>10kV</v>
      </c>
      <c r="E589" t="str">
        <f>IF([1]交流线路段!F589="","",[1]交流线路段!F589)</f>
        <v>148曹顺线</v>
      </c>
      <c r="F589" t="str">
        <f ca="1">VLOOKUP(OFFSET($E$2,0,0,10000,1),OFFSET(线路!$A$2,0,0,10000,6),5,FALSE)</f>
        <v>市辖</v>
      </c>
      <c r="G589">
        <f ca="1">VLOOKUP(OFFSET($E$2,0,0,10000,1),OFFSET(线路!$A$2,0,0,10000,6),6,FALSE)</f>
        <v>0</v>
      </c>
    </row>
    <row r="590" spans="1:7" x14ac:dyDescent="0.15">
      <c r="A590" t="str">
        <f>IF([1]交流线路段!A590="","",[1]交流线路段!A590)</f>
        <v>曹顺线路17</v>
      </c>
      <c r="B590" t="str">
        <f>IF([1]交流线路段!B590="","",[1]交流线路段!B590)</f>
        <v>10kV</v>
      </c>
      <c r="E590" t="str">
        <f>IF([1]交流线路段!F590="","",[1]交流线路段!F590)</f>
        <v>148曹顺线</v>
      </c>
      <c r="F590" t="str">
        <f ca="1">VLOOKUP(OFFSET($E$2,0,0,10000,1),OFFSET(线路!$A$2,0,0,10000,6),5,FALSE)</f>
        <v>市辖</v>
      </c>
      <c r="G590">
        <f ca="1">VLOOKUP(OFFSET($E$2,0,0,10000,1),OFFSET(线路!$A$2,0,0,10000,6),6,FALSE)</f>
        <v>0</v>
      </c>
    </row>
    <row r="591" spans="1:7" x14ac:dyDescent="0.15">
      <c r="A591" t="str">
        <f>IF([1]交流线路段!A591="","",[1]交流线路段!A591)</f>
        <v>曹顺线路18</v>
      </c>
      <c r="B591" t="str">
        <f>IF([1]交流线路段!B591="","",[1]交流线路段!B591)</f>
        <v>10kV</v>
      </c>
      <c r="E591" t="str">
        <f>IF([1]交流线路段!F591="","",[1]交流线路段!F591)</f>
        <v>148曹顺线</v>
      </c>
      <c r="F591" t="str">
        <f ca="1">VLOOKUP(OFFSET($E$2,0,0,10000,1),OFFSET(线路!$A$2,0,0,10000,6),5,FALSE)</f>
        <v>市辖</v>
      </c>
      <c r="G591">
        <f ca="1">VLOOKUP(OFFSET($E$2,0,0,10000,1),OFFSET(线路!$A$2,0,0,10000,6),6,FALSE)</f>
        <v>0</v>
      </c>
    </row>
    <row r="592" spans="1:7" x14ac:dyDescent="0.15">
      <c r="A592" t="str">
        <f>IF([1]交流线路段!A592="","",[1]交流线路段!A592)</f>
        <v>曹顺线路19</v>
      </c>
      <c r="B592" t="str">
        <f>IF([1]交流线路段!B592="","",[1]交流线路段!B592)</f>
        <v>10kV</v>
      </c>
      <c r="F592" t="e">
        <f ca="1">VLOOKUP(OFFSET($E$2,0,0,10000,1),OFFSET(线路!$A$2,0,0,10000,6),5,FALSE)</f>
        <v>#N/A</v>
      </c>
      <c r="G592" t="e">
        <f ca="1">VLOOKUP(OFFSET($E$2,0,0,10000,1),OFFSET(线路!$A$2,0,0,10000,6),6,FALSE)</f>
        <v>#N/A</v>
      </c>
    </row>
    <row r="593" spans="1:7" x14ac:dyDescent="0.15">
      <c r="A593" t="str">
        <f>IF([1]交流线路段!A593="","",[1]交流线路段!A593)</f>
        <v>曹顺线路2</v>
      </c>
      <c r="B593" t="str">
        <f>IF([1]交流线路段!B593="","",[1]交流线路段!B593)</f>
        <v>10kV</v>
      </c>
      <c r="F593" t="e">
        <f ca="1">VLOOKUP(OFFSET($E$2,0,0,10000,1),OFFSET(线路!$A$2,0,0,10000,6),5,FALSE)</f>
        <v>#N/A</v>
      </c>
      <c r="G593" t="e">
        <f ca="1">VLOOKUP(OFFSET($E$2,0,0,10000,1),OFFSET(线路!$A$2,0,0,10000,6),6,FALSE)</f>
        <v>#N/A</v>
      </c>
    </row>
    <row r="594" spans="1:7" x14ac:dyDescent="0.15">
      <c r="A594" t="str">
        <f>IF([1]交流线路段!A594="","",[1]交流线路段!A594)</f>
        <v>曹顺线路20</v>
      </c>
      <c r="B594" t="str">
        <f>IF([1]交流线路段!B594="","",[1]交流线路段!B594)</f>
        <v>10kV</v>
      </c>
      <c r="F594" t="e">
        <f ca="1">VLOOKUP(OFFSET($E$2,0,0,10000,1),OFFSET(线路!$A$2,0,0,10000,6),5,FALSE)</f>
        <v>#N/A</v>
      </c>
      <c r="G594" t="e">
        <f ca="1">VLOOKUP(OFFSET($E$2,0,0,10000,1),OFFSET(线路!$A$2,0,0,10000,6),6,FALSE)</f>
        <v>#N/A</v>
      </c>
    </row>
    <row r="595" spans="1:7" x14ac:dyDescent="0.15">
      <c r="A595" t="str">
        <f>IF([1]交流线路段!A595="","",[1]交流线路段!A595)</f>
        <v>曹顺线路21</v>
      </c>
      <c r="B595" t="str">
        <f>IF([1]交流线路段!B595="","",[1]交流线路段!B595)</f>
        <v>10kV</v>
      </c>
      <c r="F595" t="e">
        <f ca="1">VLOOKUP(OFFSET($E$2,0,0,10000,1),OFFSET(线路!$A$2,0,0,10000,6),5,FALSE)</f>
        <v>#N/A</v>
      </c>
      <c r="G595" t="e">
        <f ca="1">VLOOKUP(OFFSET($E$2,0,0,10000,1),OFFSET(线路!$A$2,0,0,10000,6),6,FALSE)</f>
        <v>#N/A</v>
      </c>
    </row>
    <row r="596" spans="1:7" x14ac:dyDescent="0.15">
      <c r="A596" t="str">
        <f>IF([1]交流线路段!A596="","",[1]交流线路段!A596)</f>
        <v>曹顺线路22</v>
      </c>
      <c r="B596" t="str">
        <f>IF([1]交流线路段!B596="","",[1]交流线路段!B596)</f>
        <v>10kV</v>
      </c>
      <c r="F596" t="e">
        <f ca="1">VLOOKUP(OFFSET($E$2,0,0,10000,1),OFFSET(线路!$A$2,0,0,10000,6),5,FALSE)</f>
        <v>#N/A</v>
      </c>
      <c r="G596" t="e">
        <f ca="1">VLOOKUP(OFFSET($E$2,0,0,10000,1),OFFSET(线路!$A$2,0,0,10000,6),6,FALSE)</f>
        <v>#N/A</v>
      </c>
    </row>
    <row r="597" spans="1:7" x14ac:dyDescent="0.15">
      <c r="A597" t="str">
        <f>IF([1]交流线路段!A597="","",[1]交流线路段!A597)</f>
        <v>曹顺线路23</v>
      </c>
      <c r="B597" t="str">
        <f>IF([1]交流线路段!B597="","",[1]交流线路段!B597)</f>
        <v>10kV</v>
      </c>
      <c r="F597" t="e">
        <f ca="1">VLOOKUP(OFFSET($E$2,0,0,10000,1),OFFSET(线路!$A$2,0,0,10000,6),5,FALSE)</f>
        <v>#N/A</v>
      </c>
      <c r="G597" t="e">
        <f ca="1">VLOOKUP(OFFSET($E$2,0,0,10000,1),OFFSET(线路!$A$2,0,0,10000,6),6,FALSE)</f>
        <v>#N/A</v>
      </c>
    </row>
    <row r="598" spans="1:7" x14ac:dyDescent="0.15">
      <c r="A598" t="str">
        <f>IF([1]交流线路段!A598="","",[1]交流线路段!A598)</f>
        <v>曹顺线路24</v>
      </c>
      <c r="B598" t="str">
        <f>IF([1]交流线路段!B598="","",[1]交流线路段!B598)</f>
        <v>10kV</v>
      </c>
      <c r="F598" t="e">
        <f ca="1">VLOOKUP(OFFSET($E$2,0,0,10000,1),OFFSET(线路!$A$2,0,0,10000,6),5,FALSE)</f>
        <v>#N/A</v>
      </c>
      <c r="G598" t="e">
        <f ca="1">VLOOKUP(OFFSET($E$2,0,0,10000,1),OFFSET(线路!$A$2,0,0,10000,6),6,FALSE)</f>
        <v>#N/A</v>
      </c>
    </row>
    <row r="599" spans="1:7" x14ac:dyDescent="0.15">
      <c r="A599" t="str">
        <f>IF([1]交流线路段!A599="","",[1]交流线路段!A599)</f>
        <v>曹顺线路25</v>
      </c>
      <c r="B599" t="str">
        <f>IF([1]交流线路段!B599="","",[1]交流线路段!B599)</f>
        <v>10kV</v>
      </c>
      <c r="F599" t="e">
        <f ca="1">VLOOKUP(OFFSET($E$2,0,0,10000,1),OFFSET(线路!$A$2,0,0,10000,6),5,FALSE)</f>
        <v>#N/A</v>
      </c>
      <c r="G599" t="e">
        <f ca="1">VLOOKUP(OFFSET($E$2,0,0,10000,1),OFFSET(线路!$A$2,0,0,10000,6),6,FALSE)</f>
        <v>#N/A</v>
      </c>
    </row>
    <row r="600" spans="1:7" x14ac:dyDescent="0.15">
      <c r="A600" t="str">
        <f>IF([1]交流线路段!A600="","",[1]交流线路段!A600)</f>
        <v>曹顺线路26</v>
      </c>
      <c r="B600" t="str">
        <f>IF([1]交流线路段!B600="","",[1]交流线路段!B600)</f>
        <v>10kV</v>
      </c>
      <c r="F600" t="e">
        <f ca="1">VLOOKUP(OFFSET($E$2,0,0,10000,1),OFFSET(线路!$A$2,0,0,10000,6),5,FALSE)</f>
        <v>#N/A</v>
      </c>
      <c r="G600" t="e">
        <f ca="1">VLOOKUP(OFFSET($E$2,0,0,10000,1),OFFSET(线路!$A$2,0,0,10000,6),6,FALSE)</f>
        <v>#N/A</v>
      </c>
    </row>
    <row r="601" spans="1:7" x14ac:dyDescent="0.15">
      <c r="A601" t="str">
        <f>IF([1]交流线路段!A601="","",[1]交流线路段!A601)</f>
        <v>曹顺线路27</v>
      </c>
      <c r="B601" t="str">
        <f>IF([1]交流线路段!B601="","",[1]交流线路段!B601)</f>
        <v>10kV</v>
      </c>
      <c r="F601" t="e">
        <f ca="1">VLOOKUP(OFFSET($E$2,0,0,10000,1),OFFSET(线路!$A$2,0,0,10000,6),5,FALSE)</f>
        <v>#N/A</v>
      </c>
      <c r="G601" t="e">
        <f ca="1">VLOOKUP(OFFSET($E$2,0,0,10000,1),OFFSET(线路!$A$2,0,0,10000,6),6,FALSE)</f>
        <v>#N/A</v>
      </c>
    </row>
    <row r="602" spans="1:7" x14ac:dyDescent="0.15">
      <c r="A602" t="str">
        <f>IF([1]交流线路段!A602="","",[1]交流线路段!A602)</f>
        <v>曹顺线路28</v>
      </c>
      <c r="B602" t="str">
        <f>IF([1]交流线路段!B602="","",[1]交流线路段!B602)</f>
        <v>10kV</v>
      </c>
      <c r="F602" t="e">
        <f ca="1">VLOOKUP(OFFSET($E$2,0,0,10000,1),OFFSET(线路!$A$2,0,0,10000,6),5,FALSE)</f>
        <v>#N/A</v>
      </c>
      <c r="G602" t="e">
        <f ca="1">VLOOKUP(OFFSET($E$2,0,0,10000,1),OFFSET(线路!$A$2,0,0,10000,6),6,FALSE)</f>
        <v>#N/A</v>
      </c>
    </row>
    <row r="603" spans="1:7" x14ac:dyDescent="0.15">
      <c r="A603" t="str">
        <f>IF([1]交流线路段!A603="","",[1]交流线路段!A603)</f>
        <v>曹顺线路29</v>
      </c>
      <c r="B603" t="str">
        <f>IF([1]交流线路段!B603="","",[1]交流线路段!B603)</f>
        <v>10kV</v>
      </c>
      <c r="F603" t="e">
        <f ca="1">VLOOKUP(OFFSET($E$2,0,0,10000,1),OFFSET(线路!$A$2,0,0,10000,6),5,FALSE)</f>
        <v>#N/A</v>
      </c>
      <c r="G603" t="e">
        <f ca="1">VLOOKUP(OFFSET($E$2,0,0,10000,1),OFFSET(线路!$A$2,0,0,10000,6),6,FALSE)</f>
        <v>#N/A</v>
      </c>
    </row>
    <row r="604" spans="1:7" x14ac:dyDescent="0.15">
      <c r="A604" t="str">
        <f>IF([1]交流线路段!A604="","",[1]交流线路段!A604)</f>
        <v>曹顺线路3</v>
      </c>
      <c r="B604" t="str">
        <f>IF([1]交流线路段!B604="","",[1]交流线路段!B604)</f>
        <v>10kV</v>
      </c>
      <c r="F604" t="e">
        <f ca="1">VLOOKUP(OFFSET($E$2,0,0,10000,1),OFFSET(线路!$A$2,0,0,10000,6),5,FALSE)</f>
        <v>#N/A</v>
      </c>
      <c r="G604" t="e">
        <f ca="1">VLOOKUP(OFFSET($E$2,0,0,10000,1),OFFSET(线路!$A$2,0,0,10000,6),6,FALSE)</f>
        <v>#N/A</v>
      </c>
    </row>
    <row r="605" spans="1:7" x14ac:dyDescent="0.15">
      <c r="A605" t="str">
        <f>IF([1]交流线路段!A605="","",[1]交流线路段!A605)</f>
        <v>曹顺线路30</v>
      </c>
      <c r="B605" t="str">
        <f>IF([1]交流线路段!B605="","",[1]交流线路段!B605)</f>
        <v>10kV</v>
      </c>
      <c r="F605" t="e">
        <f ca="1">VLOOKUP(OFFSET($E$2,0,0,10000,1),OFFSET(线路!$A$2,0,0,10000,6),5,FALSE)</f>
        <v>#N/A</v>
      </c>
      <c r="G605" t="e">
        <f ca="1">VLOOKUP(OFFSET($E$2,0,0,10000,1),OFFSET(线路!$A$2,0,0,10000,6),6,FALSE)</f>
        <v>#N/A</v>
      </c>
    </row>
    <row r="606" spans="1:7" x14ac:dyDescent="0.15">
      <c r="A606" t="str">
        <f>IF([1]交流线路段!A606="","",[1]交流线路段!A606)</f>
        <v>曹顺线路31</v>
      </c>
      <c r="B606" t="str">
        <f>IF([1]交流线路段!B606="","",[1]交流线路段!B606)</f>
        <v>10kV</v>
      </c>
      <c r="F606" t="e">
        <f ca="1">VLOOKUP(OFFSET($E$2,0,0,10000,1),OFFSET(线路!$A$2,0,0,10000,6),5,FALSE)</f>
        <v>#N/A</v>
      </c>
      <c r="G606" t="e">
        <f ca="1">VLOOKUP(OFFSET($E$2,0,0,10000,1),OFFSET(线路!$A$2,0,0,10000,6),6,FALSE)</f>
        <v>#N/A</v>
      </c>
    </row>
    <row r="607" spans="1:7" x14ac:dyDescent="0.15">
      <c r="A607" t="str">
        <f>IF([1]交流线路段!A607="","",[1]交流线路段!A607)</f>
        <v>曹顺线路32</v>
      </c>
      <c r="B607" t="str">
        <f>IF([1]交流线路段!B607="","",[1]交流线路段!B607)</f>
        <v>10kV</v>
      </c>
      <c r="F607" t="e">
        <f ca="1">VLOOKUP(OFFSET($E$2,0,0,10000,1),OFFSET(线路!$A$2,0,0,10000,6),5,FALSE)</f>
        <v>#N/A</v>
      </c>
      <c r="G607" t="e">
        <f ca="1">VLOOKUP(OFFSET($E$2,0,0,10000,1),OFFSET(线路!$A$2,0,0,10000,6),6,FALSE)</f>
        <v>#N/A</v>
      </c>
    </row>
    <row r="608" spans="1:7" x14ac:dyDescent="0.15">
      <c r="A608" t="str">
        <f>IF([1]交流线路段!A608="","",[1]交流线路段!A608)</f>
        <v>曹顺线路33</v>
      </c>
      <c r="B608" t="str">
        <f>IF([1]交流线路段!B608="","",[1]交流线路段!B608)</f>
        <v>10kV</v>
      </c>
      <c r="F608" t="e">
        <f ca="1">VLOOKUP(OFFSET($E$2,0,0,10000,1),OFFSET(线路!$A$2,0,0,10000,6),5,FALSE)</f>
        <v>#N/A</v>
      </c>
      <c r="G608" t="e">
        <f ca="1">VLOOKUP(OFFSET($E$2,0,0,10000,1),OFFSET(线路!$A$2,0,0,10000,6),6,FALSE)</f>
        <v>#N/A</v>
      </c>
    </row>
    <row r="609" spans="1:7" x14ac:dyDescent="0.15">
      <c r="A609" t="str">
        <f>IF([1]交流线路段!A609="","",[1]交流线路段!A609)</f>
        <v>曹顺线路5</v>
      </c>
      <c r="B609" t="str">
        <f>IF([1]交流线路段!B609="","",[1]交流线路段!B609)</f>
        <v>10kV</v>
      </c>
      <c r="F609" t="e">
        <f ca="1">VLOOKUP(OFFSET($E$2,0,0,10000,1),OFFSET(线路!$A$2,0,0,10000,6),5,FALSE)</f>
        <v>#N/A</v>
      </c>
      <c r="G609" t="e">
        <f ca="1">VLOOKUP(OFFSET($E$2,0,0,10000,1),OFFSET(线路!$A$2,0,0,10000,6),6,FALSE)</f>
        <v>#N/A</v>
      </c>
    </row>
    <row r="610" spans="1:7" x14ac:dyDescent="0.15">
      <c r="A610" t="str">
        <f>IF([1]交流线路段!A610="","",[1]交流线路段!A610)</f>
        <v>曹顺线路5-2</v>
      </c>
      <c r="B610" t="str">
        <f>IF([1]交流线路段!B610="","",[1]交流线路段!B610)</f>
        <v>10kV</v>
      </c>
      <c r="F610" t="e">
        <f ca="1">VLOOKUP(OFFSET($E$2,0,0,10000,1),OFFSET(线路!$A$2,0,0,10000,6),5,FALSE)</f>
        <v>#N/A</v>
      </c>
      <c r="G610" t="e">
        <f ca="1">VLOOKUP(OFFSET($E$2,0,0,10000,1),OFFSET(线路!$A$2,0,0,10000,6),6,FALSE)</f>
        <v>#N/A</v>
      </c>
    </row>
    <row r="611" spans="1:7" x14ac:dyDescent="0.15">
      <c r="A611" t="str">
        <f>IF([1]交流线路段!A611="","",[1]交流线路段!A611)</f>
        <v>曹顺线路6</v>
      </c>
      <c r="B611" t="str">
        <f>IF([1]交流线路段!B611="","",[1]交流线路段!B611)</f>
        <v>10kV</v>
      </c>
      <c r="F611" t="e">
        <f ca="1">VLOOKUP(OFFSET($E$2,0,0,10000,1),OFFSET(线路!$A$2,0,0,10000,6),5,FALSE)</f>
        <v>#N/A</v>
      </c>
      <c r="G611" t="e">
        <f ca="1">VLOOKUP(OFFSET($E$2,0,0,10000,1),OFFSET(线路!$A$2,0,0,10000,6),6,FALSE)</f>
        <v>#N/A</v>
      </c>
    </row>
    <row r="612" spans="1:7" x14ac:dyDescent="0.15">
      <c r="A612" t="str">
        <f>IF([1]交流线路段!A612="","",[1]交流线路段!A612)</f>
        <v>曹顺线路7</v>
      </c>
      <c r="B612" t="str">
        <f>IF([1]交流线路段!B612="","",[1]交流线路段!B612)</f>
        <v>10kV</v>
      </c>
      <c r="F612" t="e">
        <f ca="1">VLOOKUP(OFFSET($E$2,0,0,10000,1),OFFSET(线路!$A$2,0,0,10000,6),5,FALSE)</f>
        <v>#N/A</v>
      </c>
      <c r="G612" t="e">
        <f ca="1">VLOOKUP(OFFSET($E$2,0,0,10000,1),OFFSET(线路!$A$2,0,0,10000,6),6,FALSE)</f>
        <v>#N/A</v>
      </c>
    </row>
    <row r="613" spans="1:7" x14ac:dyDescent="0.15">
      <c r="A613" t="str">
        <f>IF([1]交流线路段!A613="","",[1]交流线路段!A613)</f>
        <v>曹顺线路8</v>
      </c>
      <c r="B613" t="str">
        <f>IF([1]交流线路段!B613="","",[1]交流线路段!B613)</f>
        <v>10kV</v>
      </c>
      <c r="F613" t="e">
        <f ca="1">VLOOKUP(OFFSET($E$2,0,0,10000,1),OFFSET(线路!$A$2,0,0,10000,6),5,FALSE)</f>
        <v>#N/A</v>
      </c>
      <c r="G613" t="e">
        <f ca="1">VLOOKUP(OFFSET($E$2,0,0,10000,1),OFFSET(线路!$A$2,0,0,10000,6),6,FALSE)</f>
        <v>#N/A</v>
      </c>
    </row>
    <row r="614" spans="1:7" x14ac:dyDescent="0.15">
      <c r="A614" t="str">
        <f>IF([1]交流线路段!A614="","",[1]交流线路段!A614)</f>
        <v>曹新线路1</v>
      </c>
      <c r="B614" t="str">
        <f>IF([1]交流线路段!B614="","",[1]交流线路段!B614)</f>
        <v>10kV</v>
      </c>
      <c r="F614" t="e">
        <f ca="1">VLOOKUP(OFFSET($E$2,0,0,10000,1),OFFSET(线路!$A$2,0,0,10000,6),5,FALSE)</f>
        <v>#N/A</v>
      </c>
      <c r="G614" t="e">
        <f ca="1">VLOOKUP(OFFSET($E$2,0,0,10000,1),OFFSET(线路!$A$2,0,0,10000,6),6,FALSE)</f>
        <v>#N/A</v>
      </c>
    </row>
    <row r="615" spans="1:7" x14ac:dyDescent="0.15">
      <c r="A615" t="str">
        <f>IF([1]交流线路段!A615="","",[1]交流线路段!A615)</f>
        <v>常发房产新出线</v>
      </c>
      <c r="B615" t="str">
        <f>IF([1]交流线路段!B615="","",[1]交流线路段!B615)</f>
        <v>10kV</v>
      </c>
      <c r="F615" t="e">
        <f ca="1">VLOOKUP(OFFSET($E$2,0,0,10000,1),OFFSET(线路!$A$2,0,0,10000,6),5,FALSE)</f>
        <v>#N/A</v>
      </c>
      <c r="G615" t="e">
        <f ca="1">VLOOKUP(OFFSET($E$2,0,0,10000,1),OFFSET(线路!$A$2,0,0,10000,6),6,FALSE)</f>
        <v>#N/A</v>
      </c>
    </row>
    <row r="616" spans="1:7" x14ac:dyDescent="0.15">
      <c r="A616" t="str">
        <f>IF([1]交流线路段!A616="","",[1]交流线路段!A616)</f>
        <v>城捌线路1</v>
      </c>
      <c r="B616" t="str">
        <f>IF([1]交流线路段!B616="","",[1]交流线路段!B616)</f>
        <v>10kV</v>
      </c>
      <c r="F616" t="e">
        <f ca="1">VLOOKUP(OFFSET($E$2,0,0,10000,1),OFFSET(线路!$A$2,0,0,10000,6),5,FALSE)</f>
        <v>#N/A</v>
      </c>
      <c r="G616" t="e">
        <f ca="1">VLOOKUP(OFFSET($E$2,0,0,10000,1),OFFSET(线路!$A$2,0,0,10000,6),6,FALSE)</f>
        <v>#N/A</v>
      </c>
    </row>
    <row r="617" spans="1:7" x14ac:dyDescent="0.15">
      <c r="A617" t="str">
        <f>IF([1]交流线路段!A617="","",[1]交流线路段!A617)</f>
        <v>城捌线路10</v>
      </c>
      <c r="B617" t="str">
        <f>IF([1]交流线路段!B617="","",[1]交流线路段!B617)</f>
        <v>10kV</v>
      </c>
      <c r="F617" t="e">
        <f ca="1">VLOOKUP(OFFSET($E$2,0,0,10000,1),OFFSET(线路!$A$2,0,0,10000,6),5,FALSE)</f>
        <v>#N/A</v>
      </c>
      <c r="G617" t="e">
        <f ca="1">VLOOKUP(OFFSET($E$2,0,0,10000,1),OFFSET(线路!$A$2,0,0,10000,6),6,FALSE)</f>
        <v>#N/A</v>
      </c>
    </row>
    <row r="618" spans="1:7" x14ac:dyDescent="0.15">
      <c r="A618" t="str">
        <f>IF([1]交流线路段!A618="","",[1]交流线路段!A618)</f>
        <v>城捌线路11</v>
      </c>
      <c r="B618" t="str">
        <f>IF([1]交流线路段!B618="","",[1]交流线路段!B618)</f>
        <v>10kV</v>
      </c>
      <c r="F618" t="e">
        <f ca="1">VLOOKUP(OFFSET($E$2,0,0,10000,1),OFFSET(线路!$A$2,0,0,10000,6),5,FALSE)</f>
        <v>#N/A</v>
      </c>
      <c r="G618" t="e">
        <f ca="1">VLOOKUP(OFFSET($E$2,0,0,10000,1),OFFSET(线路!$A$2,0,0,10000,6),6,FALSE)</f>
        <v>#N/A</v>
      </c>
    </row>
    <row r="619" spans="1:7" x14ac:dyDescent="0.15">
      <c r="A619" t="str">
        <f>IF([1]交流线路段!A619="","",[1]交流线路段!A619)</f>
        <v>城捌线路12</v>
      </c>
      <c r="B619" t="str">
        <f>IF([1]交流线路段!B619="","",[1]交流线路段!B619)</f>
        <v>10kV</v>
      </c>
      <c r="F619" t="e">
        <f ca="1">VLOOKUP(OFFSET($E$2,0,0,10000,1),OFFSET(线路!$A$2,0,0,10000,6),5,FALSE)</f>
        <v>#N/A</v>
      </c>
      <c r="G619" t="e">
        <f ca="1">VLOOKUP(OFFSET($E$2,0,0,10000,1),OFFSET(线路!$A$2,0,0,10000,6),6,FALSE)</f>
        <v>#N/A</v>
      </c>
    </row>
    <row r="620" spans="1:7" x14ac:dyDescent="0.15">
      <c r="A620" t="str">
        <f>IF([1]交流线路段!A620="","",[1]交流线路段!A620)</f>
        <v>城捌线路13</v>
      </c>
      <c r="B620" t="str">
        <f>IF([1]交流线路段!B620="","",[1]交流线路段!B620)</f>
        <v>10kV</v>
      </c>
      <c r="F620" t="e">
        <f ca="1">VLOOKUP(OFFSET($E$2,0,0,10000,1),OFFSET(线路!$A$2,0,0,10000,6),5,FALSE)</f>
        <v>#N/A</v>
      </c>
      <c r="G620" t="e">
        <f ca="1">VLOOKUP(OFFSET($E$2,0,0,10000,1),OFFSET(线路!$A$2,0,0,10000,6),6,FALSE)</f>
        <v>#N/A</v>
      </c>
    </row>
    <row r="621" spans="1:7" x14ac:dyDescent="0.15">
      <c r="A621" t="str">
        <f>IF([1]交流线路段!A621="","",[1]交流线路段!A621)</f>
        <v>城捌线路14</v>
      </c>
      <c r="B621" t="str">
        <f>IF([1]交流线路段!B621="","",[1]交流线路段!B621)</f>
        <v>10kV</v>
      </c>
      <c r="F621" t="e">
        <f ca="1">VLOOKUP(OFFSET($E$2,0,0,10000,1),OFFSET(线路!$A$2,0,0,10000,6),5,FALSE)</f>
        <v>#N/A</v>
      </c>
      <c r="G621" t="e">
        <f ca="1">VLOOKUP(OFFSET($E$2,0,0,10000,1),OFFSET(线路!$A$2,0,0,10000,6),6,FALSE)</f>
        <v>#N/A</v>
      </c>
    </row>
    <row r="622" spans="1:7" x14ac:dyDescent="0.15">
      <c r="A622" t="str">
        <f>IF([1]交流线路段!A622="","",[1]交流线路段!A622)</f>
        <v>城捌线路15</v>
      </c>
      <c r="B622" t="str">
        <f>IF([1]交流线路段!B622="","",[1]交流线路段!B622)</f>
        <v>10kV</v>
      </c>
      <c r="F622" t="e">
        <f ca="1">VLOOKUP(OFFSET($E$2,0,0,10000,1),OFFSET(线路!$A$2,0,0,10000,6),5,FALSE)</f>
        <v>#N/A</v>
      </c>
      <c r="G622" t="e">
        <f ca="1">VLOOKUP(OFFSET($E$2,0,0,10000,1),OFFSET(线路!$A$2,0,0,10000,6),6,FALSE)</f>
        <v>#N/A</v>
      </c>
    </row>
    <row r="623" spans="1:7" x14ac:dyDescent="0.15">
      <c r="A623" t="str">
        <f>IF([1]交流线路段!A623="","",[1]交流线路段!A623)</f>
        <v>城捌线路16</v>
      </c>
      <c r="B623" t="str">
        <f>IF([1]交流线路段!B623="","",[1]交流线路段!B623)</f>
        <v>10kV</v>
      </c>
      <c r="F623" t="e">
        <f ca="1">VLOOKUP(OFFSET($E$2,0,0,10000,1),OFFSET(线路!$A$2,0,0,10000,6),5,FALSE)</f>
        <v>#N/A</v>
      </c>
      <c r="G623" t="e">
        <f ca="1">VLOOKUP(OFFSET($E$2,0,0,10000,1),OFFSET(线路!$A$2,0,0,10000,6),6,FALSE)</f>
        <v>#N/A</v>
      </c>
    </row>
    <row r="624" spans="1:7" x14ac:dyDescent="0.15">
      <c r="A624" t="str">
        <f>IF([1]交流线路段!A624="","",[1]交流线路段!A624)</f>
        <v>城捌线路17</v>
      </c>
      <c r="B624" t="str">
        <f>IF([1]交流线路段!B624="","",[1]交流线路段!B624)</f>
        <v>10kV</v>
      </c>
      <c r="F624" t="e">
        <f ca="1">VLOOKUP(OFFSET($E$2,0,0,10000,1),OFFSET(线路!$A$2,0,0,10000,6),5,FALSE)</f>
        <v>#N/A</v>
      </c>
      <c r="G624" t="e">
        <f ca="1">VLOOKUP(OFFSET($E$2,0,0,10000,1),OFFSET(线路!$A$2,0,0,10000,6),6,FALSE)</f>
        <v>#N/A</v>
      </c>
    </row>
    <row r="625" spans="1:7" x14ac:dyDescent="0.15">
      <c r="A625" t="str">
        <f>IF([1]交流线路段!A625="","",[1]交流线路段!A625)</f>
        <v>城捌线路18</v>
      </c>
      <c r="B625" t="str">
        <f>IF([1]交流线路段!B625="","",[1]交流线路段!B625)</f>
        <v>10kV</v>
      </c>
      <c r="F625" t="e">
        <f ca="1">VLOOKUP(OFFSET($E$2,0,0,10000,1),OFFSET(线路!$A$2,0,0,10000,6),5,FALSE)</f>
        <v>#N/A</v>
      </c>
      <c r="G625" t="e">
        <f ca="1">VLOOKUP(OFFSET($E$2,0,0,10000,1),OFFSET(线路!$A$2,0,0,10000,6),6,FALSE)</f>
        <v>#N/A</v>
      </c>
    </row>
    <row r="626" spans="1:7" x14ac:dyDescent="0.15">
      <c r="A626" t="str">
        <f>IF([1]交流线路段!A626="","",[1]交流线路段!A626)</f>
        <v>城捌线路19</v>
      </c>
      <c r="B626" t="str">
        <f>IF([1]交流线路段!B626="","",[1]交流线路段!B626)</f>
        <v>10kV</v>
      </c>
      <c r="F626" t="e">
        <f ca="1">VLOOKUP(OFFSET($E$2,0,0,10000,1),OFFSET(线路!$A$2,0,0,10000,6),5,FALSE)</f>
        <v>#N/A</v>
      </c>
      <c r="G626" t="e">
        <f ca="1">VLOOKUP(OFFSET($E$2,0,0,10000,1),OFFSET(线路!$A$2,0,0,10000,6),6,FALSE)</f>
        <v>#N/A</v>
      </c>
    </row>
    <row r="627" spans="1:7" x14ac:dyDescent="0.15">
      <c r="A627" t="str">
        <f>IF([1]交流线路段!A627="","",[1]交流线路段!A627)</f>
        <v>城捌线路2</v>
      </c>
      <c r="B627" t="str">
        <f>IF([1]交流线路段!B627="","",[1]交流线路段!B627)</f>
        <v>10kV</v>
      </c>
      <c r="F627" t="e">
        <f ca="1">VLOOKUP(OFFSET($E$2,0,0,10000,1),OFFSET(线路!$A$2,0,0,10000,6),5,FALSE)</f>
        <v>#N/A</v>
      </c>
      <c r="G627" t="e">
        <f ca="1">VLOOKUP(OFFSET($E$2,0,0,10000,1),OFFSET(线路!$A$2,0,0,10000,6),6,FALSE)</f>
        <v>#N/A</v>
      </c>
    </row>
    <row r="628" spans="1:7" x14ac:dyDescent="0.15">
      <c r="A628" t="str">
        <f>IF([1]交流线路段!A628="","",[1]交流线路段!A628)</f>
        <v>城捌线路20</v>
      </c>
      <c r="B628" t="str">
        <f>IF([1]交流线路段!B628="","",[1]交流线路段!B628)</f>
        <v>10kV</v>
      </c>
      <c r="F628" t="e">
        <f ca="1">VLOOKUP(OFFSET($E$2,0,0,10000,1),OFFSET(线路!$A$2,0,0,10000,6),5,FALSE)</f>
        <v>#N/A</v>
      </c>
      <c r="G628" t="e">
        <f ca="1">VLOOKUP(OFFSET($E$2,0,0,10000,1),OFFSET(线路!$A$2,0,0,10000,6),6,FALSE)</f>
        <v>#N/A</v>
      </c>
    </row>
    <row r="629" spans="1:7" x14ac:dyDescent="0.15">
      <c r="A629" t="str">
        <f>IF([1]交流线路段!A629="","",[1]交流线路段!A629)</f>
        <v>城捌线路21</v>
      </c>
      <c r="B629" t="str">
        <f>IF([1]交流线路段!B629="","",[1]交流线路段!B629)</f>
        <v>10kV</v>
      </c>
      <c r="F629" t="e">
        <f ca="1">VLOOKUP(OFFSET($E$2,0,0,10000,1),OFFSET(线路!$A$2,0,0,10000,6),5,FALSE)</f>
        <v>#N/A</v>
      </c>
      <c r="G629" t="e">
        <f ca="1">VLOOKUP(OFFSET($E$2,0,0,10000,1),OFFSET(线路!$A$2,0,0,10000,6),6,FALSE)</f>
        <v>#N/A</v>
      </c>
    </row>
    <row r="630" spans="1:7" x14ac:dyDescent="0.15">
      <c r="A630" t="str">
        <f>IF([1]交流线路段!A630="","",[1]交流线路段!A630)</f>
        <v>城捌线路22</v>
      </c>
      <c r="B630" t="str">
        <f>IF([1]交流线路段!B630="","",[1]交流线路段!B630)</f>
        <v>10kV</v>
      </c>
      <c r="F630" t="e">
        <f ca="1">VLOOKUP(OFFSET($E$2,0,0,10000,1),OFFSET(线路!$A$2,0,0,10000,6),5,FALSE)</f>
        <v>#N/A</v>
      </c>
      <c r="G630" t="e">
        <f ca="1">VLOOKUP(OFFSET($E$2,0,0,10000,1),OFFSET(线路!$A$2,0,0,10000,6),6,FALSE)</f>
        <v>#N/A</v>
      </c>
    </row>
    <row r="631" spans="1:7" x14ac:dyDescent="0.15">
      <c r="A631" t="str">
        <f>IF([1]交流线路段!A631="","",[1]交流线路段!A631)</f>
        <v>城捌线路23</v>
      </c>
      <c r="B631" t="str">
        <f>IF([1]交流线路段!B631="","",[1]交流线路段!B631)</f>
        <v>10kV</v>
      </c>
      <c r="F631" t="e">
        <f ca="1">VLOOKUP(OFFSET($E$2,0,0,10000,1),OFFSET(线路!$A$2,0,0,10000,6),5,FALSE)</f>
        <v>#N/A</v>
      </c>
      <c r="G631" t="e">
        <f ca="1">VLOOKUP(OFFSET($E$2,0,0,10000,1),OFFSET(线路!$A$2,0,0,10000,6),6,FALSE)</f>
        <v>#N/A</v>
      </c>
    </row>
    <row r="632" spans="1:7" x14ac:dyDescent="0.15">
      <c r="A632" t="str">
        <f>IF([1]交流线路段!A632="","",[1]交流线路段!A632)</f>
        <v>城捌线路24</v>
      </c>
      <c r="B632" t="str">
        <f>IF([1]交流线路段!B632="","",[1]交流线路段!B632)</f>
        <v>10kV</v>
      </c>
      <c r="F632" t="e">
        <f ca="1">VLOOKUP(OFFSET($E$2,0,0,10000,1),OFFSET(线路!$A$2,0,0,10000,6),5,FALSE)</f>
        <v>#N/A</v>
      </c>
      <c r="G632" t="e">
        <f ca="1">VLOOKUP(OFFSET($E$2,0,0,10000,1),OFFSET(线路!$A$2,0,0,10000,6),6,FALSE)</f>
        <v>#N/A</v>
      </c>
    </row>
    <row r="633" spans="1:7" x14ac:dyDescent="0.15">
      <c r="A633" t="str">
        <f>IF([1]交流线路段!A633="","",[1]交流线路段!A633)</f>
        <v>城捌线路25</v>
      </c>
      <c r="B633" t="str">
        <f>IF([1]交流线路段!B633="","",[1]交流线路段!B633)</f>
        <v>10kV</v>
      </c>
      <c r="F633" t="e">
        <f ca="1">VLOOKUP(OFFSET($E$2,0,0,10000,1),OFFSET(线路!$A$2,0,0,10000,6),5,FALSE)</f>
        <v>#N/A</v>
      </c>
      <c r="G633" t="e">
        <f ca="1">VLOOKUP(OFFSET($E$2,0,0,10000,1),OFFSET(线路!$A$2,0,0,10000,6),6,FALSE)</f>
        <v>#N/A</v>
      </c>
    </row>
    <row r="634" spans="1:7" x14ac:dyDescent="0.15">
      <c r="A634" t="str">
        <f>IF([1]交流线路段!A634="","",[1]交流线路段!A634)</f>
        <v>城捌线路26</v>
      </c>
      <c r="B634" t="str">
        <f>IF([1]交流线路段!B634="","",[1]交流线路段!B634)</f>
        <v>10kV</v>
      </c>
      <c r="F634" t="e">
        <f ca="1">VLOOKUP(OFFSET($E$2,0,0,10000,1),OFFSET(线路!$A$2,0,0,10000,6),5,FALSE)</f>
        <v>#N/A</v>
      </c>
      <c r="G634" t="e">
        <f ca="1">VLOOKUP(OFFSET($E$2,0,0,10000,1),OFFSET(线路!$A$2,0,0,10000,6),6,FALSE)</f>
        <v>#N/A</v>
      </c>
    </row>
    <row r="635" spans="1:7" x14ac:dyDescent="0.15">
      <c r="A635" t="str">
        <f>IF([1]交流线路段!A635="","",[1]交流线路段!A635)</f>
        <v>城捌线路27</v>
      </c>
      <c r="B635" t="str">
        <f>IF([1]交流线路段!B635="","",[1]交流线路段!B635)</f>
        <v>10kV</v>
      </c>
      <c r="F635" t="e">
        <f ca="1">VLOOKUP(OFFSET($E$2,0,0,10000,1),OFFSET(线路!$A$2,0,0,10000,6),5,FALSE)</f>
        <v>#N/A</v>
      </c>
      <c r="G635" t="e">
        <f ca="1">VLOOKUP(OFFSET($E$2,0,0,10000,1),OFFSET(线路!$A$2,0,0,10000,6),6,FALSE)</f>
        <v>#N/A</v>
      </c>
    </row>
    <row r="636" spans="1:7" x14ac:dyDescent="0.15">
      <c r="A636" t="str">
        <f>IF([1]交流线路段!A636="","",[1]交流线路段!A636)</f>
        <v>城捌线路28</v>
      </c>
      <c r="B636" t="str">
        <f>IF([1]交流线路段!B636="","",[1]交流线路段!B636)</f>
        <v>10kV</v>
      </c>
      <c r="F636" t="e">
        <f ca="1">VLOOKUP(OFFSET($E$2,0,0,10000,1),OFFSET(线路!$A$2,0,0,10000,6),5,FALSE)</f>
        <v>#N/A</v>
      </c>
      <c r="G636" t="e">
        <f ca="1">VLOOKUP(OFFSET($E$2,0,0,10000,1),OFFSET(线路!$A$2,0,0,10000,6),6,FALSE)</f>
        <v>#N/A</v>
      </c>
    </row>
    <row r="637" spans="1:7" x14ac:dyDescent="0.15">
      <c r="A637" t="str">
        <f>IF([1]交流线路段!A637="","",[1]交流线路段!A637)</f>
        <v>城捌线路29</v>
      </c>
      <c r="B637" t="str">
        <f>IF([1]交流线路段!B637="","",[1]交流线路段!B637)</f>
        <v>10kV</v>
      </c>
      <c r="F637" t="e">
        <f ca="1">VLOOKUP(OFFSET($E$2,0,0,10000,1),OFFSET(线路!$A$2,0,0,10000,6),5,FALSE)</f>
        <v>#N/A</v>
      </c>
      <c r="G637" t="e">
        <f ca="1">VLOOKUP(OFFSET($E$2,0,0,10000,1),OFFSET(线路!$A$2,0,0,10000,6),6,FALSE)</f>
        <v>#N/A</v>
      </c>
    </row>
    <row r="638" spans="1:7" x14ac:dyDescent="0.15">
      <c r="A638" t="str">
        <f>IF([1]交流线路段!A638="","",[1]交流线路段!A638)</f>
        <v>城捌线路3</v>
      </c>
      <c r="B638" t="str">
        <f>IF([1]交流线路段!B638="","",[1]交流线路段!B638)</f>
        <v>10kV</v>
      </c>
      <c r="F638" t="e">
        <f ca="1">VLOOKUP(OFFSET($E$2,0,0,10000,1),OFFSET(线路!$A$2,0,0,10000,6),5,FALSE)</f>
        <v>#N/A</v>
      </c>
      <c r="G638" t="e">
        <f ca="1">VLOOKUP(OFFSET($E$2,0,0,10000,1),OFFSET(线路!$A$2,0,0,10000,6),6,FALSE)</f>
        <v>#N/A</v>
      </c>
    </row>
    <row r="639" spans="1:7" x14ac:dyDescent="0.15">
      <c r="A639" t="str">
        <f>IF([1]交流线路段!A639="","",[1]交流线路段!A639)</f>
        <v>城捌线路30</v>
      </c>
      <c r="B639" t="str">
        <f>IF([1]交流线路段!B639="","",[1]交流线路段!B639)</f>
        <v>10kV</v>
      </c>
      <c r="F639" t="e">
        <f ca="1">VLOOKUP(OFFSET($E$2,0,0,10000,1),OFFSET(线路!$A$2,0,0,10000,6),5,FALSE)</f>
        <v>#N/A</v>
      </c>
      <c r="G639" t="e">
        <f ca="1">VLOOKUP(OFFSET($E$2,0,0,10000,1),OFFSET(线路!$A$2,0,0,10000,6),6,FALSE)</f>
        <v>#N/A</v>
      </c>
    </row>
    <row r="640" spans="1:7" x14ac:dyDescent="0.15">
      <c r="A640" t="str">
        <f>IF([1]交流线路段!A640="","",[1]交流线路段!A640)</f>
        <v>城捌线路31</v>
      </c>
      <c r="B640" t="str">
        <f>IF([1]交流线路段!B640="","",[1]交流线路段!B640)</f>
        <v>10kV</v>
      </c>
      <c r="F640" t="e">
        <f ca="1">VLOOKUP(OFFSET($E$2,0,0,10000,1),OFFSET(线路!$A$2,0,0,10000,6),5,FALSE)</f>
        <v>#N/A</v>
      </c>
      <c r="G640" t="e">
        <f ca="1">VLOOKUP(OFFSET($E$2,0,0,10000,1),OFFSET(线路!$A$2,0,0,10000,6),6,FALSE)</f>
        <v>#N/A</v>
      </c>
    </row>
    <row r="641" spans="1:7" x14ac:dyDescent="0.15">
      <c r="A641" t="str">
        <f>IF([1]交流线路段!A641="","",[1]交流线路段!A641)</f>
        <v>城捌线路32</v>
      </c>
      <c r="B641" t="str">
        <f>IF([1]交流线路段!B641="","",[1]交流线路段!B641)</f>
        <v>10kV</v>
      </c>
      <c r="F641" t="e">
        <f ca="1">VLOOKUP(OFFSET($E$2,0,0,10000,1),OFFSET(线路!$A$2,0,0,10000,6),5,FALSE)</f>
        <v>#N/A</v>
      </c>
      <c r="G641" t="e">
        <f ca="1">VLOOKUP(OFFSET($E$2,0,0,10000,1),OFFSET(线路!$A$2,0,0,10000,6),6,FALSE)</f>
        <v>#N/A</v>
      </c>
    </row>
    <row r="642" spans="1:7" x14ac:dyDescent="0.15">
      <c r="A642" t="str">
        <f>IF([1]交流线路段!A642="","",[1]交流线路段!A642)</f>
        <v>城捌线路33</v>
      </c>
      <c r="B642" t="str">
        <f>IF([1]交流线路段!B642="","",[1]交流线路段!B642)</f>
        <v>10kV</v>
      </c>
      <c r="F642" t="e">
        <f ca="1">VLOOKUP(OFFSET($E$2,0,0,10000,1),OFFSET(线路!$A$2,0,0,10000,6),5,FALSE)</f>
        <v>#N/A</v>
      </c>
      <c r="G642" t="e">
        <f ca="1">VLOOKUP(OFFSET($E$2,0,0,10000,1),OFFSET(线路!$A$2,0,0,10000,6),6,FALSE)</f>
        <v>#N/A</v>
      </c>
    </row>
    <row r="643" spans="1:7" x14ac:dyDescent="0.15">
      <c r="A643" t="str">
        <f>IF([1]交流线路段!A643="","",[1]交流线路段!A643)</f>
        <v>城捌线路34</v>
      </c>
      <c r="B643" t="str">
        <f>IF([1]交流线路段!B643="","",[1]交流线路段!B643)</f>
        <v>10kV</v>
      </c>
      <c r="F643" t="e">
        <f ca="1">VLOOKUP(OFFSET($E$2,0,0,10000,1),OFFSET(线路!$A$2,0,0,10000,6),5,FALSE)</f>
        <v>#N/A</v>
      </c>
      <c r="G643" t="e">
        <f ca="1">VLOOKUP(OFFSET($E$2,0,0,10000,1),OFFSET(线路!$A$2,0,0,10000,6),6,FALSE)</f>
        <v>#N/A</v>
      </c>
    </row>
    <row r="644" spans="1:7" x14ac:dyDescent="0.15">
      <c r="A644" t="str">
        <f>IF([1]交流线路段!A644="","",[1]交流线路段!A644)</f>
        <v>城捌线路35</v>
      </c>
      <c r="B644" t="str">
        <f>IF([1]交流线路段!B644="","",[1]交流线路段!B644)</f>
        <v>10kV</v>
      </c>
      <c r="F644" t="e">
        <f ca="1">VLOOKUP(OFFSET($E$2,0,0,10000,1),OFFSET(线路!$A$2,0,0,10000,6),5,FALSE)</f>
        <v>#N/A</v>
      </c>
      <c r="G644" t="e">
        <f ca="1">VLOOKUP(OFFSET($E$2,0,0,10000,1),OFFSET(线路!$A$2,0,0,10000,6),6,FALSE)</f>
        <v>#N/A</v>
      </c>
    </row>
    <row r="645" spans="1:7" x14ac:dyDescent="0.15">
      <c r="A645" t="str">
        <f>IF([1]交流线路段!A645="","",[1]交流线路段!A645)</f>
        <v>城捌线路36</v>
      </c>
      <c r="B645" t="str">
        <f>IF([1]交流线路段!B645="","",[1]交流线路段!B645)</f>
        <v>10kV</v>
      </c>
      <c r="F645" t="e">
        <f ca="1">VLOOKUP(OFFSET($E$2,0,0,10000,1),OFFSET(线路!$A$2,0,0,10000,6),5,FALSE)</f>
        <v>#N/A</v>
      </c>
      <c r="G645" t="e">
        <f ca="1">VLOOKUP(OFFSET($E$2,0,0,10000,1),OFFSET(线路!$A$2,0,0,10000,6),6,FALSE)</f>
        <v>#N/A</v>
      </c>
    </row>
    <row r="646" spans="1:7" x14ac:dyDescent="0.15">
      <c r="A646" t="str">
        <f>IF([1]交流线路段!A646="","",[1]交流线路段!A646)</f>
        <v>城捌线路37</v>
      </c>
      <c r="B646" t="str">
        <f>IF([1]交流线路段!B646="","",[1]交流线路段!B646)</f>
        <v>10kV</v>
      </c>
      <c r="F646" t="e">
        <f ca="1">VLOOKUP(OFFSET($E$2,0,0,10000,1),OFFSET(线路!$A$2,0,0,10000,6),5,FALSE)</f>
        <v>#N/A</v>
      </c>
      <c r="G646" t="e">
        <f ca="1">VLOOKUP(OFFSET($E$2,0,0,10000,1),OFFSET(线路!$A$2,0,0,10000,6),6,FALSE)</f>
        <v>#N/A</v>
      </c>
    </row>
    <row r="647" spans="1:7" x14ac:dyDescent="0.15">
      <c r="A647" t="str">
        <f>IF([1]交流线路段!A647="","",[1]交流线路段!A647)</f>
        <v>城捌线路38</v>
      </c>
      <c r="B647" t="str">
        <f>IF([1]交流线路段!B647="","",[1]交流线路段!B647)</f>
        <v>10kV</v>
      </c>
      <c r="F647" t="e">
        <f ca="1">VLOOKUP(OFFSET($E$2,0,0,10000,1),OFFSET(线路!$A$2,0,0,10000,6),5,FALSE)</f>
        <v>#N/A</v>
      </c>
      <c r="G647" t="e">
        <f ca="1">VLOOKUP(OFFSET($E$2,0,0,10000,1),OFFSET(线路!$A$2,0,0,10000,6),6,FALSE)</f>
        <v>#N/A</v>
      </c>
    </row>
    <row r="648" spans="1:7" x14ac:dyDescent="0.15">
      <c r="A648" t="str">
        <f>IF([1]交流线路段!A648="","",[1]交流线路段!A648)</f>
        <v>城捌线路39</v>
      </c>
      <c r="B648" t="str">
        <f>IF([1]交流线路段!B648="","",[1]交流线路段!B648)</f>
        <v>10kV</v>
      </c>
      <c r="F648" t="e">
        <f ca="1">VLOOKUP(OFFSET($E$2,0,0,10000,1),OFFSET(线路!$A$2,0,0,10000,6),5,FALSE)</f>
        <v>#N/A</v>
      </c>
      <c r="G648" t="e">
        <f ca="1">VLOOKUP(OFFSET($E$2,0,0,10000,1),OFFSET(线路!$A$2,0,0,10000,6),6,FALSE)</f>
        <v>#N/A</v>
      </c>
    </row>
    <row r="649" spans="1:7" x14ac:dyDescent="0.15">
      <c r="A649" t="str">
        <f>IF([1]交流线路段!A649="","",[1]交流线路段!A649)</f>
        <v>城捌线路4</v>
      </c>
      <c r="B649" t="str">
        <f>IF([1]交流线路段!B649="","",[1]交流线路段!B649)</f>
        <v>10kV</v>
      </c>
      <c r="F649" t="e">
        <f ca="1">VLOOKUP(OFFSET($E$2,0,0,10000,1),OFFSET(线路!$A$2,0,0,10000,6),5,FALSE)</f>
        <v>#N/A</v>
      </c>
      <c r="G649" t="e">
        <f ca="1">VLOOKUP(OFFSET($E$2,0,0,10000,1),OFFSET(线路!$A$2,0,0,10000,6),6,FALSE)</f>
        <v>#N/A</v>
      </c>
    </row>
    <row r="650" spans="1:7" x14ac:dyDescent="0.15">
      <c r="A650" t="str">
        <f>IF([1]交流线路段!A650="","",[1]交流线路段!A650)</f>
        <v>城捌线路40</v>
      </c>
      <c r="B650" t="str">
        <f>IF([1]交流线路段!B650="","",[1]交流线路段!B650)</f>
        <v>10kV</v>
      </c>
      <c r="F650" t="e">
        <f ca="1">VLOOKUP(OFFSET($E$2,0,0,10000,1),OFFSET(线路!$A$2,0,0,10000,6),5,FALSE)</f>
        <v>#N/A</v>
      </c>
      <c r="G650" t="e">
        <f ca="1">VLOOKUP(OFFSET($E$2,0,0,10000,1),OFFSET(线路!$A$2,0,0,10000,6),6,FALSE)</f>
        <v>#N/A</v>
      </c>
    </row>
    <row r="651" spans="1:7" x14ac:dyDescent="0.15">
      <c r="A651" t="str">
        <f>IF([1]交流线路段!A651="","",[1]交流线路段!A651)</f>
        <v>城捌线路41</v>
      </c>
      <c r="B651" t="str">
        <f>IF([1]交流线路段!B651="","",[1]交流线路段!B651)</f>
        <v>10kV</v>
      </c>
      <c r="F651" t="e">
        <f ca="1">VLOOKUP(OFFSET($E$2,0,0,10000,1),OFFSET(线路!$A$2,0,0,10000,6),5,FALSE)</f>
        <v>#N/A</v>
      </c>
      <c r="G651" t="e">
        <f ca="1">VLOOKUP(OFFSET($E$2,0,0,10000,1),OFFSET(线路!$A$2,0,0,10000,6),6,FALSE)</f>
        <v>#N/A</v>
      </c>
    </row>
    <row r="652" spans="1:7" x14ac:dyDescent="0.15">
      <c r="A652" t="str">
        <f>IF([1]交流线路段!A652="","",[1]交流线路段!A652)</f>
        <v>城捌线路42</v>
      </c>
      <c r="B652" t="str">
        <f>IF([1]交流线路段!B652="","",[1]交流线路段!B652)</f>
        <v>10kV</v>
      </c>
      <c r="F652" t="e">
        <f ca="1">VLOOKUP(OFFSET($E$2,0,0,10000,1),OFFSET(线路!$A$2,0,0,10000,6),5,FALSE)</f>
        <v>#N/A</v>
      </c>
      <c r="G652" t="e">
        <f ca="1">VLOOKUP(OFFSET($E$2,0,0,10000,1),OFFSET(线路!$A$2,0,0,10000,6),6,FALSE)</f>
        <v>#N/A</v>
      </c>
    </row>
    <row r="653" spans="1:7" x14ac:dyDescent="0.15">
      <c r="A653" t="str">
        <f>IF([1]交流线路段!A653="","",[1]交流线路段!A653)</f>
        <v>城捌线路43</v>
      </c>
      <c r="B653" t="str">
        <f>IF([1]交流线路段!B653="","",[1]交流线路段!B653)</f>
        <v>10kV</v>
      </c>
      <c r="F653" t="e">
        <f ca="1">VLOOKUP(OFFSET($E$2,0,0,10000,1),OFFSET(线路!$A$2,0,0,10000,6),5,FALSE)</f>
        <v>#N/A</v>
      </c>
      <c r="G653" t="e">
        <f ca="1">VLOOKUP(OFFSET($E$2,0,0,10000,1),OFFSET(线路!$A$2,0,0,10000,6),6,FALSE)</f>
        <v>#N/A</v>
      </c>
    </row>
    <row r="654" spans="1:7" x14ac:dyDescent="0.15">
      <c r="A654" t="str">
        <f>IF([1]交流线路段!A654="","",[1]交流线路段!A654)</f>
        <v>城捌线路44</v>
      </c>
      <c r="B654" t="str">
        <f>IF([1]交流线路段!B654="","",[1]交流线路段!B654)</f>
        <v>10kV</v>
      </c>
      <c r="F654" t="e">
        <f ca="1">VLOOKUP(OFFSET($E$2,0,0,10000,1),OFFSET(线路!$A$2,0,0,10000,6),5,FALSE)</f>
        <v>#N/A</v>
      </c>
      <c r="G654" t="e">
        <f ca="1">VLOOKUP(OFFSET($E$2,0,0,10000,1),OFFSET(线路!$A$2,0,0,10000,6),6,FALSE)</f>
        <v>#N/A</v>
      </c>
    </row>
    <row r="655" spans="1:7" x14ac:dyDescent="0.15">
      <c r="A655" t="str">
        <f>IF([1]交流线路段!A655="","",[1]交流线路段!A655)</f>
        <v>城捌线路45</v>
      </c>
      <c r="B655" t="str">
        <f>IF([1]交流线路段!B655="","",[1]交流线路段!B655)</f>
        <v>10kV</v>
      </c>
      <c r="F655" t="e">
        <f ca="1">VLOOKUP(OFFSET($E$2,0,0,10000,1),OFFSET(线路!$A$2,0,0,10000,6),5,FALSE)</f>
        <v>#N/A</v>
      </c>
      <c r="G655" t="e">
        <f ca="1">VLOOKUP(OFFSET($E$2,0,0,10000,1),OFFSET(线路!$A$2,0,0,10000,6),6,FALSE)</f>
        <v>#N/A</v>
      </c>
    </row>
    <row r="656" spans="1:7" x14ac:dyDescent="0.15">
      <c r="A656" t="str">
        <f>IF([1]交流线路段!A656="","",[1]交流线路段!A656)</f>
        <v>城捌线路46</v>
      </c>
      <c r="B656" t="str">
        <f>IF([1]交流线路段!B656="","",[1]交流线路段!B656)</f>
        <v>10kV</v>
      </c>
      <c r="F656" t="e">
        <f ca="1">VLOOKUP(OFFSET($E$2,0,0,10000,1),OFFSET(线路!$A$2,0,0,10000,6),5,FALSE)</f>
        <v>#N/A</v>
      </c>
      <c r="G656" t="e">
        <f ca="1">VLOOKUP(OFFSET($E$2,0,0,10000,1),OFFSET(线路!$A$2,0,0,10000,6),6,FALSE)</f>
        <v>#N/A</v>
      </c>
    </row>
    <row r="657" spans="1:7" x14ac:dyDescent="0.15">
      <c r="A657" t="str">
        <f>IF([1]交流线路段!A657="","",[1]交流线路段!A657)</f>
        <v>城捌线路47</v>
      </c>
      <c r="B657" t="str">
        <f>IF([1]交流线路段!B657="","",[1]交流线路段!B657)</f>
        <v>10kV</v>
      </c>
      <c r="F657" t="e">
        <f ca="1">VLOOKUP(OFFSET($E$2,0,0,10000,1),OFFSET(线路!$A$2,0,0,10000,6),5,FALSE)</f>
        <v>#N/A</v>
      </c>
      <c r="G657" t="e">
        <f ca="1">VLOOKUP(OFFSET($E$2,0,0,10000,1),OFFSET(线路!$A$2,0,0,10000,6),6,FALSE)</f>
        <v>#N/A</v>
      </c>
    </row>
    <row r="658" spans="1:7" x14ac:dyDescent="0.15">
      <c r="A658" t="str">
        <f>IF([1]交流线路段!A658="","",[1]交流线路段!A658)</f>
        <v>城捌线路48</v>
      </c>
      <c r="B658" t="str">
        <f>IF([1]交流线路段!B658="","",[1]交流线路段!B658)</f>
        <v>10kV</v>
      </c>
      <c r="F658" t="e">
        <f ca="1">VLOOKUP(OFFSET($E$2,0,0,10000,1),OFFSET(线路!$A$2,0,0,10000,6),5,FALSE)</f>
        <v>#N/A</v>
      </c>
      <c r="G658" t="e">
        <f ca="1">VLOOKUP(OFFSET($E$2,0,0,10000,1),OFFSET(线路!$A$2,0,0,10000,6),6,FALSE)</f>
        <v>#N/A</v>
      </c>
    </row>
    <row r="659" spans="1:7" x14ac:dyDescent="0.15">
      <c r="A659" t="str">
        <f>IF([1]交流线路段!A659="","",[1]交流线路段!A659)</f>
        <v>城捌线路49</v>
      </c>
      <c r="B659" t="str">
        <f>IF([1]交流线路段!B659="","",[1]交流线路段!B659)</f>
        <v>10kV</v>
      </c>
      <c r="F659" t="e">
        <f ca="1">VLOOKUP(OFFSET($E$2,0,0,10000,1),OFFSET(线路!$A$2,0,0,10000,6),5,FALSE)</f>
        <v>#N/A</v>
      </c>
      <c r="G659" t="e">
        <f ca="1">VLOOKUP(OFFSET($E$2,0,0,10000,1),OFFSET(线路!$A$2,0,0,10000,6),6,FALSE)</f>
        <v>#N/A</v>
      </c>
    </row>
    <row r="660" spans="1:7" x14ac:dyDescent="0.15">
      <c r="A660" t="str">
        <f>IF([1]交流线路段!A660="","",[1]交流线路段!A660)</f>
        <v>城捌线路5</v>
      </c>
      <c r="B660" t="str">
        <f>IF([1]交流线路段!B660="","",[1]交流线路段!B660)</f>
        <v>10kV</v>
      </c>
      <c r="F660" t="e">
        <f ca="1">VLOOKUP(OFFSET($E$2,0,0,10000,1),OFFSET(线路!$A$2,0,0,10000,6),5,FALSE)</f>
        <v>#N/A</v>
      </c>
      <c r="G660" t="e">
        <f ca="1">VLOOKUP(OFFSET($E$2,0,0,10000,1),OFFSET(线路!$A$2,0,0,10000,6),6,FALSE)</f>
        <v>#N/A</v>
      </c>
    </row>
    <row r="661" spans="1:7" x14ac:dyDescent="0.15">
      <c r="A661" t="str">
        <f>IF([1]交流线路段!A661="","",[1]交流线路段!A661)</f>
        <v>城捌线路50</v>
      </c>
      <c r="B661" t="str">
        <f>IF([1]交流线路段!B661="","",[1]交流线路段!B661)</f>
        <v>10kV</v>
      </c>
      <c r="F661" t="e">
        <f ca="1">VLOOKUP(OFFSET($E$2,0,0,10000,1),OFFSET(线路!$A$2,0,0,10000,6),5,FALSE)</f>
        <v>#N/A</v>
      </c>
      <c r="G661" t="e">
        <f ca="1">VLOOKUP(OFFSET($E$2,0,0,10000,1),OFFSET(线路!$A$2,0,0,10000,6),6,FALSE)</f>
        <v>#N/A</v>
      </c>
    </row>
    <row r="662" spans="1:7" x14ac:dyDescent="0.15">
      <c r="A662" t="str">
        <f>IF([1]交流线路段!A662="","",[1]交流线路段!A662)</f>
        <v>城捌线路51</v>
      </c>
      <c r="B662" t="str">
        <f>IF([1]交流线路段!B662="","",[1]交流线路段!B662)</f>
        <v>10kV</v>
      </c>
      <c r="F662" t="e">
        <f ca="1">VLOOKUP(OFFSET($E$2,0,0,10000,1),OFFSET(线路!$A$2,0,0,10000,6),5,FALSE)</f>
        <v>#N/A</v>
      </c>
      <c r="G662" t="e">
        <f ca="1">VLOOKUP(OFFSET($E$2,0,0,10000,1),OFFSET(线路!$A$2,0,0,10000,6),6,FALSE)</f>
        <v>#N/A</v>
      </c>
    </row>
    <row r="663" spans="1:7" x14ac:dyDescent="0.15">
      <c r="A663" t="str">
        <f>IF([1]交流线路段!A663="","",[1]交流线路段!A663)</f>
        <v>城捌线路52</v>
      </c>
      <c r="B663" t="str">
        <f>IF([1]交流线路段!B663="","",[1]交流线路段!B663)</f>
        <v>10kV</v>
      </c>
      <c r="F663" t="e">
        <f ca="1">VLOOKUP(OFFSET($E$2,0,0,10000,1),OFFSET(线路!$A$2,0,0,10000,6),5,FALSE)</f>
        <v>#N/A</v>
      </c>
      <c r="G663" t="e">
        <f ca="1">VLOOKUP(OFFSET($E$2,0,0,10000,1),OFFSET(线路!$A$2,0,0,10000,6),6,FALSE)</f>
        <v>#N/A</v>
      </c>
    </row>
    <row r="664" spans="1:7" x14ac:dyDescent="0.15">
      <c r="A664" t="str">
        <f>IF([1]交流线路段!A664="","",[1]交流线路段!A664)</f>
        <v>城捌线路53</v>
      </c>
      <c r="B664" t="str">
        <f>IF([1]交流线路段!B664="","",[1]交流线路段!B664)</f>
        <v>10kV</v>
      </c>
      <c r="F664" t="e">
        <f ca="1">VLOOKUP(OFFSET($E$2,0,0,10000,1),OFFSET(线路!$A$2,0,0,10000,6),5,FALSE)</f>
        <v>#N/A</v>
      </c>
      <c r="G664" t="e">
        <f ca="1">VLOOKUP(OFFSET($E$2,0,0,10000,1),OFFSET(线路!$A$2,0,0,10000,6),6,FALSE)</f>
        <v>#N/A</v>
      </c>
    </row>
    <row r="665" spans="1:7" x14ac:dyDescent="0.15">
      <c r="A665" t="str">
        <f>IF([1]交流线路段!A665="","",[1]交流线路段!A665)</f>
        <v>城捌线路54</v>
      </c>
      <c r="B665" t="str">
        <f>IF([1]交流线路段!B665="","",[1]交流线路段!B665)</f>
        <v>10kV</v>
      </c>
      <c r="F665" t="e">
        <f ca="1">VLOOKUP(OFFSET($E$2,0,0,10000,1),OFFSET(线路!$A$2,0,0,10000,6),5,FALSE)</f>
        <v>#N/A</v>
      </c>
      <c r="G665" t="e">
        <f ca="1">VLOOKUP(OFFSET($E$2,0,0,10000,1),OFFSET(线路!$A$2,0,0,10000,6),6,FALSE)</f>
        <v>#N/A</v>
      </c>
    </row>
    <row r="666" spans="1:7" x14ac:dyDescent="0.15">
      <c r="A666" t="str">
        <f>IF([1]交流线路段!A666="","",[1]交流线路段!A666)</f>
        <v>城捌线路55</v>
      </c>
      <c r="B666" t="str">
        <f>IF([1]交流线路段!B666="","",[1]交流线路段!B666)</f>
        <v>10kV</v>
      </c>
      <c r="F666" t="e">
        <f ca="1">VLOOKUP(OFFSET($E$2,0,0,10000,1),OFFSET(线路!$A$2,0,0,10000,6),5,FALSE)</f>
        <v>#N/A</v>
      </c>
      <c r="G666" t="e">
        <f ca="1">VLOOKUP(OFFSET($E$2,0,0,10000,1),OFFSET(线路!$A$2,0,0,10000,6),6,FALSE)</f>
        <v>#N/A</v>
      </c>
    </row>
    <row r="667" spans="1:7" x14ac:dyDescent="0.15">
      <c r="A667" t="str">
        <f>IF([1]交流线路段!A667="","",[1]交流线路段!A667)</f>
        <v>城捌线路56</v>
      </c>
      <c r="B667" t="str">
        <f>IF([1]交流线路段!B667="","",[1]交流线路段!B667)</f>
        <v>10kV</v>
      </c>
      <c r="F667" t="e">
        <f ca="1">VLOOKUP(OFFSET($E$2,0,0,10000,1),OFFSET(线路!$A$2,0,0,10000,6),5,FALSE)</f>
        <v>#N/A</v>
      </c>
      <c r="G667" t="e">
        <f ca="1">VLOOKUP(OFFSET($E$2,0,0,10000,1),OFFSET(线路!$A$2,0,0,10000,6),6,FALSE)</f>
        <v>#N/A</v>
      </c>
    </row>
    <row r="668" spans="1:7" x14ac:dyDescent="0.15">
      <c r="A668" t="str">
        <f>IF([1]交流线路段!A668="","",[1]交流线路段!A668)</f>
        <v>城捌线路57</v>
      </c>
      <c r="B668" t="str">
        <f>IF([1]交流线路段!B668="","",[1]交流线路段!B668)</f>
        <v>10kV</v>
      </c>
      <c r="F668" t="e">
        <f ca="1">VLOOKUP(OFFSET($E$2,0,0,10000,1),OFFSET(线路!$A$2,0,0,10000,6),5,FALSE)</f>
        <v>#N/A</v>
      </c>
      <c r="G668" t="e">
        <f ca="1">VLOOKUP(OFFSET($E$2,0,0,10000,1),OFFSET(线路!$A$2,0,0,10000,6),6,FALSE)</f>
        <v>#N/A</v>
      </c>
    </row>
    <row r="669" spans="1:7" x14ac:dyDescent="0.15">
      <c r="A669" t="str">
        <f>IF([1]交流线路段!A669="","",[1]交流线路段!A669)</f>
        <v>城捌线路58</v>
      </c>
      <c r="B669" t="str">
        <f>IF([1]交流线路段!B669="","",[1]交流线路段!B669)</f>
        <v>10kV</v>
      </c>
      <c r="F669" t="e">
        <f ca="1">VLOOKUP(OFFSET($E$2,0,0,10000,1),OFFSET(线路!$A$2,0,0,10000,6),5,FALSE)</f>
        <v>#N/A</v>
      </c>
      <c r="G669" t="e">
        <f ca="1">VLOOKUP(OFFSET($E$2,0,0,10000,1),OFFSET(线路!$A$2,0,0,10000,6),6,FALSE)</f>
        <v>#N/A</v>
      </c>
    </row>
    <row r="670" spans="1:7" x14ac:dyDescent="0.15">
      <c r="A670" t="str">
        <f>IF([1]交流线路段!A670="","",[1]交流线路段!A670)</f>
        <v>城捌线路59</v>
      </c>
      <c r="B670" t="str">
        <f>IF([1]交流线路段!B670="","",[1]交流线路段!B670)</f>
        <v>10kV</v>
      </c>
      <c r="F670" t="e">
        <f ca="1">VLOOKUP(OFFSET($E$2,0,0,10000,1),OFFSET(线路!$A$2,0,0,10000,6),5,FALSE)</f>
        <v>#N/A</v>
      </c>
      <c r="G670" t="e">
        <f ca="1">VLOOKUP(OFFSET($E$2,0,0,10000,1),OFFSET(线路!$A$2,0,0,10000,6),6,FALSE)</f>
        <v>#N/A</v>
      </c>
    </row>
    <row r="671" spans="1:7" x14ac:dyDescent="0.15">
      <c r="A671" t="str">
        <f>IF([1]交流线路段!A671="","",[1]交流线路段!A671)</f>
        <v>城捌线路6</v>
      </c>
      <c r="B671" t="str">
        <f>IF([1]交流线路段!B671="","",[1]交流线路段!B671)</f>
        <v>10kV</v>
      </c>
      <c r="F671" t="e">
        <f ca="1">VLOOKUP(OFFSET($E$2,0,0,10000,1),OFFSET(线路!$A$2,0,0,10000,6),5,FALSE)</f>
        <v>#N/A</v>
      </c>
      <c r="G671" t="e">
        <f ca="1">VLOOKUP(OFFSET($E$2,0,0,10000,1),OFFSET(线路!$A$2,0,0,10000,6),6,FALSE)</f>
        <v>#N/A</v>
      </c>
    </row>
    <row r="672" spans="1:7" x14ac:dyDescent="0.15">
      <c r="A672" t="str">
        <f>IF([1]交流线路段!A672="","",[1]交流线路段!A672)</f>
        <v>城捌线路60</v>
      </c>
      <c r="B672" t="str">
        <f>IF([1]交流线路段!B672="","",[1]交流线路段!B672)</f>
        <v>10kV</v>
      </c>
      <c r="F672" t="e">
        <f ca="1">VLOOKUP(OFFSET($E$2,0,0,10000,1),OFFSET(线路!$A$2,0,0,10000,6),5,FALSE)</f>
        <v>#N/A</v>
      </c>
      <c r="G672" t="e">
        <f ca="1">VLOOKUP(OFFSET($E$2,0,0,10000,1),OFFSET(线路!$A$2,0,0,10000,6),6,FALSE)</f>
        <v>#N/A</v>
      </c>
    </row>
    <row r="673" spans="1:7" x14ac:dyDescent="0.15">
      <c r="A673" t="str">
        <f>IF([1]交流线路段!A673="","",[1]交流线路段!A673)</f>
        <v>城捌线路61</v>
      </c>
      <c r="B673" t="str">
        <f>IF([1]交流线路段!B673="","",[1]交流线路段!B673)</f>
        <v>10kV</v>
      </c>
      <c r="F673" t="e">
        <f ca="1">VLOOKUP(OFFSET($E$2,0,0,10000,1),OFFSET(线路!$A$2,0,0,10000,6),5,FALSE)</f>
        <v>#N/A</v>
      </c>
      <c r="G673" t="e">
        <f ca="1">VLOOKUP(OFFSET($E$2,0,0,10000,1),OFFSET(线路!$A$2,0,0,10000,6),6,FALSE)</f>
        <v>#N/A</v>
      </c>
    </row>
    <row r="674" spans="1:7" x14ac:dyDescent="0.15">
      <c r="A674" t="str">
        <f>IF([1]交流线路段!A674="","",[1]交流线路段!A674)</f>
        <v>城捌线路62</v>
      </c>
      <c r="B674" t="str">
        <f>IF([1]交流线路段!B674="","",[1]交流线路段!B674)</f>
        <v>10kV</v>
      </c>
      <c r="F674" t="e">
        <f ca="1">VLOOKUP(OFFSET($E$2,0,0,10000,1),OFFSET(线路!$A$2,0,0,10000,6),5,FALSE)</f>
        <v>#N/A</v>
      </c>
      <c r="G674" t="e">
        <f ca="1">VLOOKUP(OFFSET($E$2,0,0,10000,1),OFFSET(线路!$A$2,0,0,10000,6),6,FALSE)</f>
        <v>#N/A</v>
      </c>
    </row>
    <row r="675" spans="1:7" x14ac:dyDescent="0.15">
      <c r="A675" t="str">
        <f>IF([1]交流线路段!A675="","",[1]交流线路段!A675)</f>
        <v>城捌线路63</v>
      </c>
      <c r="B675" t="str">
        <f>IF([1]交流线路段!B675="","",[1]交流线路段!B675)</f>
        <v>10kV</v>
      </c>
      <c r="F675" t="e">
        <f ca="1">VLOOKUP(OFFSET($E$2,0,0,10000,1),OFFSET(线路!$A$2,0,0,10000,6),5,FALSE)</f>
        <v>#N/A</v>
      </c>
      <c r="G675" t="e">
        <f ca="1">VLOOKUP(OFFSET($E$2,0,0,10000,1),OFFSET(线路!$A$2,0,0,10000,6),6,FALSE)</f>
        <v>#N/A</v>
      </c>
    </row>
    <row r="676" spans="1:7" x14ac:dyDescent="0.15">
      <c r="A676" t="str">
        <f>IF([1]交流线路段!A676="","",[1]交流线路段!A676)</f>
        <v>城捌线路64</v>
      </c>
      <c r="B676" t="str">
        <f>IF([1]交流线路段!B676="","",[1]交流线路段!B676)</f>
        <v>10kV</v>
      </c>
      <c r="F676" t="e">
        <f ca="1">VLOOKUP(OFFSET($E$2,0,0,10000,1),OFFSET(线路!$A$2,0,0,10000,6),5,FALSE)</f>
        <v>#N/A</v>
      </c>
      <c r="G676" t="e">
        <f ca="1">VLOOKUP(OFFSET($E$2,0,0,10000,1),OFFSET(线路!$A$2,0,0,10000,6),6,FALSE)</f>
        <v>#N/A</v>
      </c>
    </row>
    <row r="677" spans="1:7" x14ac:dyDescent="0.15">
      <c r="A677" t="str">
        <f>IF([1]交流线路段!A677="","",[1]交流线路段!A677)</f>
        <v>城捌线路65</v>
      </c>
      <c r="B677" t="str">
        <f>IF([1]交流线路段!B677="","",[1]交流线路段!B677)</f>
        <v>10kV</v>
      </c>
      <c r="F677" t="e">
        <f ca="1">VLOOKUP(OFFSET($E$2,0,0,10000,1),OFFSET(线路!$A$2,0,0,10000,6),5,FALSE)</f>
        <v>#N/A</v>
      </c>
      <c r="G677" t="e">
        <f ca="1">VLOOKUP(OFFSET($E$2,0,0,10000,1),OFFSET(线路!$A$2,0,0,10000,6),6,FALSE)</f>
        <v>#N/A</v>
      </c>
    </row>
    <row r="678" spans="1:7" x14ac:dyDescent="0.15">
      <c r="A678" t="str">
        <f>IF([1]交流线路段!A678="","",[1]交流线路段!A678)</f>
        <v>城捌线路66</v>
      </c>
      <c r="B678" t="str">
        <f>IF([1]交流线路段!B678="","",[1]交流线路段!B678)</f>
        <v>10kV</v>
      </c>
      <c r="F678" t="e">
        <f ca="1">VLOOKUP(OFFSET($E$2,0,0,10000,1),OFFSET(线路!$A$2,0,0,10000,6),5,FALSE)</f>
        <v>#N/A</v>
      </c>
      <c r="G678" t="e">
        <f ca="1">VLOOKUP(OFFSET($E$2,0,0,10000,1),OFFSET(线路!$A$2,0,0,10000,6),6,FALSE)</f>
        <v>#N/A</v>
      </c>
    </row>
    <row r="679" spans="1:7" x14ac:dyDescent="0.15">
      <c r="A679" t="str">
        <f>IF([1]交流线路段!A679="","",[1]交流线路段!A679)</f>
        <v>城捌线路67</v>
      </c>
      <c r="B679" t="str">
        <f>IF([1]交流线路段!B679="","",[1]交流线路段!B679)</f>
        <v>10kV</v>
      </c>
      <c r="F679" t="e">
        <f ca="1">VLOOKUP(OFFSET($E$2,0,0,10000,1),OFFSET(线路!$A$2,0,0,10000,6),5,FALSE)</f>
        <v>#N/A</v>
      </c>
      <c r="G679" t="e">
        <f ca="1">VLOOKUP(OFFSET($E$2,0,0,10000,1),OFFSET(线路!$A$2,0,0,10000,6),6,FALSE)</f>
        <v>#N/A</v>
      </c>
    </row>
    <row r="680" spans="1:7" x14ac:dyDescent="0.15">
      <c r="A680" t="str">
        <f>IF([1]交流线路段!A680="","",[1]交流线路段!A680)</f>
        <v>城捌线路68</v>
      </c>
      <c r="B680" t="str">
        <f>IF([1]交流线路段!B680="","",[1]交流线路段!B680)</f>
        <v>10kV</v>
      </c>
      <c r="F680" t="e">
        <f ca="1">VLOOKUP(OFFSET($E$2,0,0,10000,1),OFFSET(线路!$A$2,0,0,10000,6),5,FALSE)</f>
        <v>#N/A</v>
      </c>
      <c r="G680" t="e">
        <f ca="1">VLOOKUP(OFFSET($E$2,0,0,10000,1),OFFSET(线路!$A$2,0,0,10000,6),6,FALSE)</f>
        <v>#N/A</v>
      </c>
    </row>
    <row r="681" spans="1:7" x14ac:dyDescent="0.15">
      <c r="A681" t="str">
        <f>IF([1]交流线路段!A681="","",[1]交流线路段!A681)</f>
        <v>城捌线路69</v>
      </c>
      <c r="B681" t="str">
        <f>IF([1]交流线路段!B681="","",[1]交流线路段!B681)</f>
        <v>10kV</v>
      </c>
      <c r="F681" t="e">
        <f ca="1">VLOOKUP(OFFSET($E$2,0,0,10000,1),OFFSET(线路!$A$2,0,0,10000,6),5,FALSE)</f>
        <v>#N/A</v>
      </c>
      <c r="G681" t="e">
        <f ca="1">VLOOKUP(OFFSET($E$2,0,0,10000,1),OFFSET(线路!$A$2,0,0,10000,6),6,FALSE)</f>
        <v>#N/A</v>
      </c>
    </row>
    <row r="682" spans="1:7" x14ac:dyDescent="0.15">
      <c r="A682" t="str">
        <f>IF([1]交流线路段!A682="","",[1]交流线路段!A682)</f>
        <v>城捌线路7</v>
      </c>
      <c r="B682" t="str">
        <f>IF([1]交流线路段!B682="","",[1]交流线路段!B682)</f>
        <v>10kV</v>
      </c>
      <c r="F682" t="e">
        <f ca="1">VLOOKUP(OFFSET($E$2,0,0,10000,1),OFFSET(线路!$A$2,0,0,10000,6),5,FALSE)</f>
        <v>#N/A</v>
      </c>
      <c r="G682" t="e">
        <f ca="1">VLOOKUP(OFFSET($E$2,0,0,10000,1),OFFSET(线路!$A$2,0,0,10000,6),6,FALSE)</f>
        <v>#N/A</v>
      </c>
    </row>
    <row r="683" spans="1:7" x14ac:dyDescent="0.15">
      <c r="A683" t="str">
        <f>IF([1]交流线路段!A683="","",[1]交流线路段!A683)</f>
        <v>城捌线路8</v>
      </c>
      <c r="B683" t="str">
        <f>IF([1]交流线路段!B683="","",[1]交流线路段!B683)</f>
        <v>10kV</v>
      </c>
      <c r="F683" t="e">
        <f ca="1">VLOOKUP(OFFSET($E$2,0,0,10000,1),OFFSET(线路!$A$2,0,0,10000,6),5,FALSE)</f>
        <v>#N/A</v>
      </c>
      <c r="G683" t="e">
        <f ca="1">VLOOKUP(OFFSET($E$2,0,0,10000,1),OFFSET(线路!$A$2,0,0,10000,6),6,FALSE)</f>
        <v>#N/A</v>
      </c>
    </row>
    <row r="684" spans="1:7" x14ac:dyDescent="0.15">
      <c r="A684" t="str">
        <f>IF([1]交流线路段!A684="","",[1]交流线路段!A684)</f>
        <v>城捌线路9</v>
      </c>
      <c r="B684" t="str">
        <f>IF([1]交流线路段!B684="","",[1]交流线路段!B684)</f>
        <v>10kV</v>
      </c>
      <c r="F684" t="e">
        <f ca="1">VLOOKUP(OFFSET($E$2,0,0,10000,1),OFFSET(线路!$A$2,0,0,10000,6),5,FALSE)</f>
        <v>#N/A</v>
      </c>
      <c r="G684" t="e">
        <f ca="1">VLOOKUP(OFFSET($E$2,0,0,10000,1),OFFSET(线路!$A$2,0,0,10000,6),6,FALSE)</f>
        <v>#N/A</v>
      </c>
    </row>
    <row r="685" spans="1:7" x14ac:dyDescent="0.15">
      <c r="A685" t="str">
        <f>IF([1]交流线路段!A685="","",[1]交流线路段!A685)</f>
        <v>城陆线路1</v>
      </c>
      <c r="B685" t="str">
        <f>IF([1]交流线路段!B685="","",[1]交流线路段!B685)</f>
        <v>10kV</v>
      </c>
      <c r="F685" t="e">
        <f ca="1">VLOOKUP(OFFSET($E$2,0,0,10000,1),OFFSET(线路!$A$2,0,0,10000,6),5,FALSE)</f>
        <v>#N/A</v>
      </c>
      <c r="G685" t="e">
        <f ca="1">VLOOKUP(OFFSET($E$2,0,0,10000,1),OFFSET(线路!$A$2,0,0,10000,6),6,FALSE)</f>
        <v>#N/A</v>
      </c>
    </row>
    <row r="686" spans="1:7" x14ac:dyDescent="0.15">
      <c r="A686" t="str">
        <f>IF([1]交流线路段!A686="","",[1]交流线路段!A686)</f>
        <v>城陆线路2</v>
      </c>
      <c r="B686" t="str">
        <f>IF([1]交流线路段!B686="","",[1]交流线路段!B686)</f>
        <v>10kV</v>
      </c>
      <c r="F686" t="e">
        <f ca="1">VLOOKUP(OFFSET($E$2,0,0,10000,1),OFFSET(线路!$A$2,0,0,10000,6),5,FALSE)</f>
        <v>#N/A</v>
      </c>
      <c r="G686" t="e">
        <f ca="1">VLOOKUP(OFFSET($E$2,0,0,10000,1),OFFSET(线路!$A$2,0,0,10000,6),6,FALSE)</f>
        <v>#N/A</v>
      </c>
    </row>
    <row r="687" spans="1:7" x14ac:dyDescent="0.15">
      <c r="A687" t="str">
        <f>IF([1]交流线路段!A687="","",[1]交流线路段!A687)</f>
        <v>城柒线路1</v>
      </c>
      <c r="B687" t="str">
        <f>IF([1]交流线路段!B687="","",[1]交流线路段!B687)</f>
        <v>10kV</v>
      </c>
      <c r="F687" t="e">
        <f ca="1">VLOOKUP(OFFSET($E$2,0,0,10000,1),OFFSET(线路!$A$2,0,0,10000,6),5,FALSE)</f>
        <v>#N/A</v>
      </c>
      <c r="G687" t="e">
        <f ca="1">VLOOKUP(OFFSET($E$2,0,0,10000,1),OFFSET(线路!$A$2,0,0,10000,6),6,FALSE)</f>
        <v>#N/A</v>
      </c>
    </row>
    <row r="688" spans="1:7" x14ac:dyDescent="0.15">
      <c r="A688" t="str">
        <f>IF([1]交流线路段!A688="","",[1]交流线路段!A688)</f>
        <v>城柒线路10</v>
      </c>
      <c r="B688" t="str">
        <f>IF([1]交流线路段!B688="","",[1]交流线路段!B688)</f>
        <v>10kV</v>
      </c>
      <c r="F688" t="e">
        <f ca="1">VLOOKUP(OFFSET($E$2,0,0,10000,1),OFFSET(线路!$A$2,0,0,10000,6),5,FALSE)</f>
        <v>#N/A</v>
      </c>
      <c r="G688" t="e">
        <f ca="1">VLOOKUP(OFFSET($E$2,0,0,10000,1),OFFSET(线路!$A$2,0,0,10000,6),6,FALSE)</f>
        <v>#N/A</v>
      </c>
    </row>
    <row r="689" spans="1:7" x14ac:dyDescent="0.15">
      <c r="A689" t="str">
        <f>IF([1]交流线路段!A689="","",[1]交流线路段!A689)</f>
        <v>城柒线路11</v>
      </c>
      <c r="B689" t="str">
        <f>IF([1]交流线路段!B689="","",[1]交流线路段!B689)</f>
        <v>10kV</v>
      </c>
      <c r="F689" t="e">
        <f ca="1">VLOOKUP(OFFSET($E$2,0,0,10000,1),OFFSET(线路!$A$2,0,0,10000,6),5,FALSE)</f>
        <v>#N/A</v>
      </c>
      <c r="G689" t="e">
        <f ca="1">VLOOKUP(OFFSET($E$2,0,0,10000,1),OFFSET(线路!$A$2,0,0,10000,6),6,FALSE)</f>
        <v>#N/A</v>
      </c>
    </row>
    <row r="690" spans="1:7" x14ac:dyDescent="0.15">
      <c r="A690" t="str">
        <f>IF([1]交流线路段!A690="","",[1]交流线路段!A690)</f>
        <v>城柒线路12</v>
      </c>
      <c r="B690" t="str">
        <f>IF([1]交流线路段!B690="","",[1]交流线路段!B690)</f>
        <v>10kV</v>
      </c>
      <c r="F690" t="e">
        <f ca="1">VLOOKUP(OFFSET($E$2,0,0,10000,1),OFFSET(线路!$A$2,0,0,10000,6),5,FALSE)</f>
        <v>#N/A</v>
      </c>
      <c r="G690" t="e">
        <f ca="1">VLOOKUP(OFFSET($E$2,0,0,10000,1),OFFSET(线路!$A$2,0,0,10000,6),6,FALSE)</f>
        <v>#N/A</v>
      </c>
    </row>
    <row r="691" spans="1:7" x14ac:dyDescent="0.15">
      <c r="A691" t="str">
        <f>IF([1]交流线路段!A691="","",[1]交流线路段!A691)</f>
        <v>城柒线路13</v>
      </c>
      <c r="B691" t="str">
        <f>IF([1]交流线路段!B691="","",[1]交流线路段!B691)</f>
        <v>10kV</v>
      </c>
      <c r="F691" t="e">
        <f ca="1">VLOOKUP(OFFSET($E$2,0,0,10000,1),OFFSET(线路!$A$2,0,0,10000,6),5,FALSE)</f>
        <v>#N/A</v>
      </c>
      <c r="G691" t="e">
        <f ca="1">VLOOKUP(OFFSET($E$2,0,0,10000,1),OFFSET(线路!$A$2,0,0,10000,6),6,FALSE)</f>
        <v>#N/A</v>
      </c>
    </row>
    <row r="692" spans="1:7" x14ac:dyDescent="0.15">
      <c r="A692" t="str">
        <f>IF([1]交流线路段!A692="","",[1]交流线路段!A692)</f>
        <v>城柒线路14</v>
      </c>
      <c r="B692" t="str">
        <f>IF([1]交流线路段!B692="","",[1]交流线路段!B692)</f>
        <v>10kV</v>
      </c>
      <c r="F692" t="e">
        <f ca="1">VLOOKUP(OFFSET($E$2,0,0,10000,1),OFFSET(线路!$A$2,0,0,10000,6),5,FALSE)</f>
        <v>#N/A</v>
      </c>
      <c r="G692" t="e">
        <f ca="1">VLOOKUP(OFFSET($E$2,0,0,10000,1),OFFSET(线路!$A$2,0,0,10000,6),6,FALSE)</f>
        <v>#N/A</v>
      </c>
    </row>
    <row r="693" spans="1:7" x14ac:dyDescent="0.15">
      <c r="A693" t="str">
        <f>IF([1]交流线路段!A693="","",[1]交流线路段!A693)</f>
        <v>城柒线路15</v>
      </c>
      <c r="B693" t="str">
        <f>IF([1]交流线路段!B693="","",[1]交流线路段!B693)</f>
        <v>10kV</v>
      </c>
      <c r="F693" t="e">
        <f ca="1">VLOOKUP(OFFSET($E$2,0,0,10000,1),OFFSET(线路!$A$2,0,0,10000,6),5,FALSE)</f>
        <v>#N/A</v>
      </c>
      <c r="G693" t="e">
        <f ca="1">VLOOKUP(OFFSET($E$2,0,0,10000,1),OFFSET(线路!$A$2,0,0,10000,6),6,FALSE)</f>
        <v>#N/A</v>
      </c>
    </row>
    <row r="694" spans="1:7" x14ac:dyDescent="0.15">
      <c r="A694" t="str">
        <f>IF([1]交流线路段!A694="","",[1]交流线路段!A694)</f>
        <v>城柒线路17</v>
      </c>
      <c r="B694" t="str">
        <f>IF([1]交流线路段!B694="","",[1]交流线路段!B694)</f>
        <v>10kV</v>
      </c>
      <c r="F694" t="e">
        <f ca="1">VLOOKUP(OFFSET($E$2,0,0,10000,1),OFFSET(线路!$A$2,0,0,10000,6),5,FALSE)</f>
        <v>#N/A</v>
      </c>
      <c r="G694" t="e">
        <f ca="1">VLOOKUP(OFFSET($E$2,0,0,10000,1),OFFSET(线路!$A$2,0,0,10000,6),6,FALSE)</f>
        <v>#N/A</v>
      </c>
    </row>
    <row r="695" spans="1:7" x14ac:dyDescent="0.15">
      <c r="A695" t="str">
        <f>IF([1]交流线路段!A695="","",[1]交流线路段!A695)</f>
        <v>城柒线路18</v>
      </c>
      <c r="B695" t="str">
        <f>IF([1]交流线路段!B695="","",[1]交流线路段!B695)</f>
        <v>10kV</v>
      </c>
      <c r="F695" t="e">
        <f ca="1">VLOOKUP(OFFSET($E$2,0,0,10000,1),OFFSET(线路!$A$2,0,0,10000,6),5,FALSE)</f>
        <v>#N/A</v>
      </c>
      <c r="G695" t="e">
        <f ca="1">VLOOKUP(OFFSET($E$2,0,0,10000,1),OFFSET(线路!$A$2,0,0,10000,6),6,FALSE)</f>
        <v>#N/A</v>
      </c>
    </row>
    <row r="696" spans="1:7" x14ac:dyDescent="0.15">
      <c r="A696" t="str">
        <f>IF([1]交流线路段!A696="","",[1]交流线路段!A696)</f>
        <v>城柒线路19</v>
      </c>
      <c r="B696" t="str">
        <f>IF([1]交流线路段!B696="","",[1]交流线路段!B696)</f>
        <v>10kV</v>
      </c>
      <c r="F696" t="e">
        <f ca="1">VLOOKUP(OFFSET($E$2,0,0,10000,1),OFFSET(线路!$A$2,0,0,10000,6),5,FALSE)</f>
        <v>#N/A</v>
      </c>
      <c r="G696" t="e">
        <f ca="1">VLOOKUP(OFFSET($E$2,0,0,10000,1),OFFSET(线路!$A$2,0,0,10000,6),6,FALSE)</f>
        <v>#N/A</v>
      </c>
    </row>
    <row r="697" spans="1:7" x14ac:dyDescent="0.15">
      <c r="A697" t="str">
        <f>IF([1]交流线路段!A697="","",[1]交流线路段!A697)</f>
        <v>城柒线路2</v>
      </c>
      <c r="B697" t="str">
        <f>IF([1]交流线路段!B697="","",[1]交流线路段!B697)</f>
        <v>10kV</v>
      </c>
      <c r="F697" t="e">
        <f ca="1">VLOOKUP(OFFSET($E$2,0,0,10000,1),OFFSET(线路!$A$2,0,0,10000,6),5,FALSE)</f>
        <v>#N/A</v>
      </c>
      <c r="G697" t="e">
        <f ca="1">VLOOKUP(OFFSET($E$2,0,0,10000,1),OFFSET(线路!$A$2,0,0,10000,6),6,FALSE)</f>
        <v>#N/A</v>
      </c>
    </row>
    <row r="698" spans="1:7" x14ac:dyDescent="0.15">
      <c r="A698" t="str">
        <f>IF([1]交流线路段!A698="","",[1]交流线路段!A698)</f>
        <v>城柒线路20</v>
      </c>
      <c r="B698" t="str">
        <f>IF([1]交流线路段!B698="","",[1]交流线路段!B698)</f>
        <v>10kV</v>
      </c>
      <c r="F698" t="e">
        <f ca="1">VLOOKUP(OFFSET($E$2,0,0,10000,1),OFFSET(线路!$A$2,0,0,10000,6),5,FALSE)</f>
        <v>#N/A</v>
      </c>
      <c r="G698" t="e">
        <f ca="1">VLOOKUP(OFFSET($E$2,0,0,10000,1),OFFSET(线路!$A$2,0,0,10000,6),6,FALSE)</f>
        <v>#N/A</v>
      </c>
    </row>
    <row r="699" spans="1:7" x14ac:dyDescent="0.15">
      <c r="A699" t="str">
        <f>IF([1]交流线路段!A699="","",[1]交流线路段!A699)</f>
        <v>城柒线路21</v>
      </c>
      <c r="B699" t="str">
        <f>IF([1]交流线路段!B699="","",[1]交流线路段!B699)</f>
        <v>10kV</v>
      </c>
      <c r="F699" t="e">
        <f ca="1">VLOOKUP(OFFSET($E$2,0,0,10000,1),OFFSET(线路!$A$2,0,0,10000,6),5,FALSE)</f>
        <v>#N/A</v>
      </c>
      <c r="G699" t="e">
        <f ca="1">VLOOKUP(OFFSET($E$2,0,0,10000,1),OFFSET(线路!$A$2,0,0,10000,6),6,FALSE)</f>
        <v>#N/A</v>
      </c>
    </row>
    <row r="700" spans="1:7" x14ac:dyDescent="0.15">
      <c r="A700" t="str">
        <f>IF([1]交流线路段!A700="","",[1]交流线路段!A700)</f>
        <v>城柒线路22</v>
      </c>
      <c r="B700" t="str">
        <f>IF([1]交流线路段!B700="","",[1]交流线路段!B700)</f>
        <v>10kV</v>
      </c>
      <c r="F700" t="e">
        <f ca="1">VLOOKUP(OFFSET($E$2,0,0,10000,1),OFFSET(线路!$A$2,0,0,10000,6),5,FALSE)</f>
        <v>#N/A</v>
      </c>
      <c r="G700" t="e">
        <f ca="1">VLOOKUP(OFFSET($E$2,0,0,10000,1),OFFSET(线路!$A$2,0,0,10000,6),6,FALSE)</f>
        <v>#N/A</v>
      </c>
    </row>
    <row r="701" spans="1:7" x14ac:dyDescent="0.15">
      <c r="A701" t="str">
        <f>IF([1]交流线路段!A701="","",[1]交流线路段!A701)</f>
        <v>城柒线路23</v>
      </c>
      <c r="B701" t="str">
        <f>IF([1]交流线路段!B701="","",[1]交流线路段!B701)</f>
        <v>10kV</v>
      </c>
      <c r="F701" t="e">
        <f ca="1">VLOOKUP(OFFSET($E$2,0,0,10000,1),OFFSET(线路!$A$2,0,0,10000,6),5,FALSE)</f>
        <v>#N/A</v>
      </c>
      <c r="G701" t="e">
        <f ca="1">VLOOKUP(OFFSET($E$2,0,0,10000,1),OFFSET(线路!$A$2,0,0,10000,6),6,FALSE)</f>
        <v>#N/A</v>
      </c>
    </row>
    <row r="702" spans="1:7" x14ac:dyDescent="0.15">
      <c r="A702" t="str">
        <f>IF([1]交流线路段!A702="","",[1]交流线路段!A702)</f>
        <v>城柒线路24</v>
      </c>
      <c r="B702" t="str">
        <f>IF([1]交流线路段!B702="","",[1]交流线路段!B702)</f>
        <v>10kV</v>
      </c>
      <c r="F702" t="e">
        <f ca="1">VLOOKUP(OFFSET($E$2,0,0,10000,1),OFFSET(线路!$A$2,0,0,10000,6),5,FALSE)</f>
        <v>#N/A</v>
      </c>
      <c r="G702" t="e">
        <f ca="1">VLOOKUP(OFFSET($E$2,0,0,10000,1),OFFSET(线路!$A$2,0,0,10000,6),6,FALSE)</f>
        <v>#N/A</v>
      </c>
    </row>
    <row r="703" spans="1:7" x14ac:dyDescent="0.15">
      <c r="A703" t="str">
        <f>IF([1]交流线路段!A703="","",[1]交流线路段!A703)</f>
        <v>城柒线路3</v>
      </c>
      <c r="B703" t="str">
        <f>IF([1]交流线路段!B703="","",[1]交流线路段!B703)</f>
        <v>10kV</v>
      </c>
      <c r="F703" t="e">
        <f ca="1">VLOOKUP(OFFSET($E$2,0,0,10000,1),OFFSET(线路!$A$2,0,0,10000,6),5,FALSE)</f>
        <v>#N/A</v>
      </c>
      <c r="G703" t="e">
        <f ca="1">VLOOKUP(OFFSET($E$2,0,0,10000,1),OFFSET(线路!$A$2,0,0,10000,6),6,FALSE)</f>
        <v>#N/A</v>
      </c>
    </row>
    <row r="704" spans="1:7" x14ac:dyDescent="0.15">
      <c r="A704" t="str">
        <f>IF([1]交流线路段!A704="","",[1]交流线路段!A704)</f>
        <v>城柒线路4</v>
      </c>
      <c r="B704" t="str">
        <f>IF([1]交流线路段!B704="","",[1]交流线路段!B704)</f>
        <v>10kV</v>
      </c>
      <c r="F704" t="e">
        <f ca="1">VLOOKUP(OFFSET($E$2,0,0,10000,1),OFFSET(线路!$A$2,0,0,10000,6),5,FALSE)</f>
        <v>#N/A</v>
      </c>
      <c r="G704" t="e">
        <f ca="1">VLOOKUP(OFFSET($E$2,0,0,10000,1),OFFSET(线路!$A$2,0,0,10000,6),6,FALSE)</f>
        <v>#N/A</v>
      </c>
    </row>
    <row r="705" spans="1:7" x14ac:dyDescent="0.15">
      <c r="A705" t="str">
        <f>IF([1]交流线路段!A705="","",[1]交流线路段!A705)</f>
        <v>城柒线路5</v>
      </c>
      <c r="B705" t="str">
        <f>IF([1]交流线路段!B705="","",[1]交流线路段!B705)</f>
        <v>10kV</v>
      </c>
      <c r="F705" t="e">
        <f ca="1">VLOOKUP(OFFSET($E$2,0,0,10000,1),OFFSET(线路!$A$2,0,0,10000,6),5,FALSE)</f>
        <v>#N/A</v>
      </c>
      <c r="G705" t="e">
        <f ca="1">VLOOKUP(OFFSET($E$2,0,0,10000,1),OFFSET(线路!$A$2,0,0,10000,6),6,FALSE)</f>
        <v>#N/A</v>
      </c>
    </row>
    <row r="706" spans="1:7" x14ac:dyDescent="0.15">
      <c r="A706" t="str">
        <f>IF([1]交流线路段!A706="","",[1]交流线路段!A706)</f>
        <v>城柒线路6</v>
      </c>
      <c r="B706" t="str">
        <f>IF([1]交流线路段!B706="","",[1]交流线路段!B706)</f>
        <v>10kV</v>
      </c>
      <c r="F706" t="e">
        <f ca="1">VLOOKUP(OFFSET($E$2,0,0,10000,1),OFFSET(线路!$A$2,0,0,10000,6),5,FALSE)</f>
        <v>#N/A</v>
      </c>
      <c r="G706" t="e">
        <f ca="1">VLOOKUP(OFFSET($E$2,0,0,10000,1),OFFSET(线路!$A$2,0,0,10000,6),6,FALSE)</f>
        <v>#N/A</v>
      </c>
    </row>
    <row r="707" spans="1:7" x14ac:dyDescent="0.15">
      <c r="A707" t="str">
        <f>IF([1]交流线路段!A707="","",[1]交流线路段!A707)</f>
        <v>城柒线路7</v>
      </c>
      <c r="B707" t="str">
        <f>IF([1]交流线路段!B707="","",[1]交流线路段!B707)</f>
        <v>10kV</v>
      </c>
      <c r="F707" t="e">
        <f ca="1">VLOOKUP(OFFSET($E$2,0,0,10000,1),OFFSET(线路!$A$2,0,0,10000,6),5,FALSE)</f>
        <v>#N/A</v>
      </c>
      <c r="G707" t="e">
        <f ca="1">VLOOKUP(OFFSET($E$2,0,0,10000,1),OFFSET(线路!$A$2,0,0,10000,6),6,FALSE)</f>
        <v>#N/A</v>
      </c>
    </row>
    <row r="708" spans="1:7" x14ac:dyDescent="0.15">
      <c r="A708" t="str">
        <f>IF([1]交流线路段!A708="","",[1]交流线路段!A708)</f>
        <v>城柒线路8</v>
      </c>
      <c r="B708" t="str">
        <f>IF([1]交流线路段!B708="","",[1]交流线路段!B708)</f>
        <v>10kV</v>
      </c>
      <c r="F708" t="e">
        <f ca="1">VLOOKUP(OFFSET($E$2,0,0,10000,1),OFFSET(线路!$A$2,0,0,10000,6),5,FALSE)</f>
        <v>#N/A</v>
      </c>
      <c r="G708" t="e">
        <f ca="1">VLOOKUP(OFFSET($E$2,0,0,10000,1),OFFSET(线路!$A$2,0,0,10000,6),6,FALSE)</f>
        <v>#N/A</v>
      </c>
    </row>
    <row r="709" spans="1:7" x14ac:dyDescent="0.15">
      <c r="A709" t="str">
        <f>IF([1]交流线路段!A709="","",[1]交流线路段!A709)</f>
        <v>城柒线路9</v>
      </c>
      <c r="B709" t="str">
        <f>IF([1]交流线路段!B709="","",[1]交流线路段!B709)</f>
        <v>10kV</v>
      </c>
      <c r="F709" t="e">
        <f ca="1">VLOOKUP(OFFSET($E$2,0,0,10000,1),OFFSET(线路!$A$2,0,0,10000,6),5,FALSE)</f>
        <v>#N/A</v>
      </c>
      <c r="G709" t="e">
        <f ca="1">VLOOKUP(OFFSET($E$2,0,0,10000,1),OFFSET(线路!$A$2,0,0,10000,6),6,FALSE)</f>
        <v>#N/A</v>
      </c>
    </row>
    <row r="710" spans="1:7" x14ac:dyDescent="0.15">
      <c r="A710" t="str">
        <f>IF([1]交流线路段!A710="","",[1]交流线路段!A710)</f>
        <v>城桥线</v>
      </c>
      <c r="B710" t="str">
        <f>IF([1]交流线路段!B710="","",[1]交流线路段!B710)</f>
        <v>110kV</v>
      </c>
      <c r="F710" t="e">
        <f ca="1">VLOOKUP(OFFSET($E$2,0,0,10000,1),OFFSET(线路!$A$2,0,0,10000,6),5,FALSE)</f>
        <v>#N/A</v>
      </c>
      <c r="G710" t="e">
        <f ca="1">VLOOKUP(OFFSET($E$2,0,0,10000,1),OFFSET(线路!$A$2,0,0,10000,6),6,FALSE)</f>
        <v>#N/A</v>
      </c>
    </row>
    <row r="711" spans="1:7" x14ac:dyDescent="0.15">
      <c r="A711" t="str">
        <f>IF([1]交流线路段!A711="","",[1]交流线路段!A711)</f>
        <v>城肆线路1</v>
      </c>
      <c r="B711" t="str">
        <f>IF([1]交流线路段!B711="","",[1]交流线路段!B711)</f>
        <v>10kV</v>
      </c>
      <c r="F711" t="e">
        <f ca="1">VLOOKUP(OFFSET($E$2,0,0,10000,1),OFFSET(线路!$A$2,0,0,10000,6),5,FALSE)</f>
        <v>#N/A</v>
      </c>
      <c r="G711" t="e">
        <f ca="1">VLOOKUP(OFFSET($E$2,0,0,10000,1),OFFSET(线路!$A$2,0,0,10000,6),6,FALSE)</f>
        <v>#N/A</v>
      </c>
    </row>
    <row r="712" spans="1:7" x14ac:dyDescent="0.15">
      <c r="A712" t="str">
        <f>IF([1]交流线路段!A712="","",[1]交流线路段!A712)</f>
        <v>城肆线路10</v>
      </c>
      <c r="B712" t="str">
        <f>IF([1]交流线路段!B712="","",[1]交流线路段!B712)</f>
        <v>10kV</v>
      </c>
      <c r="F712" t="e">
        <f ca="1">VLOOKUP(OFFSET($E$2,0,0,10000,1),OFFSET(线路!$A$2,0,0,10000,6),5,FALSE)</f>
        <v>#N/A</v>
      </c>
      <c r="G712" t="e">
        <f ca="1">VLOOKUP(OFFSET($E$2,0,0,10000,1),OFFSET(线路!$A$2,0,0,10000,6),6,FALSE)</f>
        <v>#N/A</v>
      </c>
    </row>
    <row r="713" spans="1:7" x14ac:dyDescent="0.15">
      <c r="A713" t="str">
        <f>IF([1]交流线路段!A713="","",[1]交流线路段!A713)</f>
        <v>城肆线路11</v>
      </c>
      <c r="B713" t="str">
        <f>IF([1]交流线路段!B713="","",[1]交流线路段!B713)</f>
        <v>10kV</v>
      </c>
      <c r="F713" t="e">
        <f ca="1">VLOOKUP(OFFSET($E$2,0,0,10000,1),OFFSET(线路!$A$2,0,0,10000,6),5,FALSE)</f>
        <v>#N/A</v>
      </c>
      <c r="G713" t="e">
        <f ca="1">VLOOKUP(OFFSET($E$2,0,0,10000,1),OFFSET(线路!$A$2,0,0,10000,6),6,FALSE)</f>
        <v>#N/A</v>
      </c>
    </row>
    <row r="714" spans="1:7" x14ac:dyDescent="0.15">
      <c r="A714" t="str">
        <f>IF([1]交流线路段!A714="","",[1]交流线路段!A714)</f>
        <v>城肆线路12</v>
      </c>
      <c r="B714" t="str">
        <f>IF([1]交流线路段!B714="","",[1]交流线路段!B714)</f>
        <v>10kV</v>
      </c>
      <c r="F714" t="e">
        <f ca="1">VLOOKUP(OFFSET($E$2,0,0,10000,1),OFFSET(线路!$A$2,0,0,10000,6),5,FALSE)</f>
        <v>#N/A</v>
      </c>
      <c r="G714" t="e">
        <f ca="1">VLOOKUP(OFFSET($E$2,0,0,10000,1),OFFSET(线路!$A$2,0,0,10000,6),6,FALSE)</f>
        <v>#N/A</v>
      </c>
    </row>
    <row r="715" spans="1:7" x14ac:dyDescent="0.15">
      <c r="A715" t="str">
        <f>IF([1]交流线路段!A715="","",[1]交流线路段!A715)</f>
        <v>城肆线路13</v>
      </c>
      <c r="B715" t="str">
        <f>IF([1]交流线路段!B715="","",[1]交流线路段!B715)</f>
        <v>10kV</v>
      </c>
      <c r="F715" t="e">
        <f ca="1">VLOOKUP(OFFSET($E$2,0,0,10000,1),OFFSET(线路!$A$2,0,0,10000,6),5,FALSE)</f>
        <v>#N/A</v>
      </c>
      <c r="G715" t="e">
        <f ca="1">VLOOKUP(OFFSET($E$2,0,0,10000,1),OFFSET(线路!$A$2,0,0,10000,6),6,FALSE)</f>
        <v>#N/A</v>
      </c>
    </row>
    <row r="716" spans="1:7" x14ac:dyDescent="0.15">
      <c r="A716" t="str">
        <f>IF([1]交流线路段!A716="","",[1]交流线路段!A716)</f>
        <v>城肆线路14</v>
      </c>
      <c r="B716" t="str">
        <f>IF([1]交流线路段!B716="","",[1]交流线路段!B716)</f>
        <v>10kV</v>
      </c>
      <c r="F716" t="e">
        <f ca="1">VLOOKUP(OFFSET($E$2,0,0,10000,1),OFFSET(线路!$A$2,0,0,10000,6),5,FALSE)</f>
        <v>#N/A</v>
      </c>
      <c r="G716" t="e">
        <f ca="1">VLOOKUP(OFFSET($E$2,0,0,10000,1),OFFSET(线路!$A$2,0,0,10000,6),6,FALSE)</f>
        <v>#N/A</v>
      </c>
    </row>
    <row r="717" spans="1:7" x14ac:dyDescent="0.15">
      <c r="A717" t="str">
        <f>IF([1]交流线路段!A717="","",[1]交流线路段!A717)</f>
        <v>城肆线路2</v>
      </c>
      <c r="B717" t="str">
        <f>IF([1]交流线路段!B717="","",[1]交流线路段!B717)</f>
        <v>10kV</v>
      </c>
      <c r="F717" t="e">
        <f ca="1">VLOOKUP(OFFSET($E$2,0,0,10000,1),OFFSET(线路!$A$2,0,0,10000,6),5,FALSE)</f>
        <v>#N/A</v>
      </c>
      <c r="G717" t="e">
        <f ca="1">VLOOKUP(OFFSET($E$2,0,0,10000,1),OFFSET(线路!$A$2,0,0,10000,6),6,FALSE)</f>
        <v>#N/A</v>
      </c>
    </row>
    <row r="718" spans="1:7" x14ac:dyDescent="0.15">
      <c r="A718" t="str">
        <f>IF([1]交流线路段!A718="","",[1]交流线路段!A718)</f>
        <v>城肆线路3</v>
      </c>
      <c r="B718" t="str">
        <f>IF([1]交流线路段!B718="","",[1]交流线路段!B718)</f>
        <v>10kV</v>
      </c>
      <c r="F718" t="e">
        <f ca="1">VLOOKUP(OFFSET($E$2,0,0,10000,1),OFFSET(线路!$A$2,0,0,10000,6),5,FALSE)</f>
        <v>#N/A</v>
      </c>
      <c r="G718" t="e">
        <f ca="1">VLOOKUP(OFFSET($E$2,0,0,10000,1),OFFSET(线路!$A$2,0,0,10000,6),6,FALSE)</f>
        <v>#N/A</v>
      </c>
    </row>
    <row r="719" spans="1:7" x14ac:dyDescent="0.15">
      <c r="A719" t="str">
        <f>IF([1]交流线路段!A719="","",[1]交流线路段!A719)</f>
        <v>城肆线路4</v>
      </c>
      <c r="B719" t="str">
        <f>IF([1]交流线路段!B719="","",[1]交流线路段!B719)</f>
        <v>10kV</v>
      </c>
      <c r="F719" t="e">
        <f ca="1">VLOOKUP(OFFSET($E$2,0,0,10000,1),OFFSET(线路!$A$2,0,0,10000,6),5,FALSE)</f>
        <v>#N/A</v>
      </c>
      <c r="G719" t="e">
        <f ca="1">VLOOKUP(OFFSET($E$2,0,0,10000,1),OFFSET(线路!$A$2,0,0,10000,6),6,FALSE)</f>
        <v>#N/A</v>
      </c>
    </row>
    <row r="720" spans="1:7" x14ac:dyDescent="0.15">
      <c r="A720" t="str">
        <f>IF([1]交流线路段!A720="","",[1]交流线路段!A720)</f>
        <v>城肆线路5</v>
      </c>
      <c r="B720" t="str">
        <f>IF([1]交流线路段!B720="","",[1]交流线路段!B720)</f>
        <v>10kV</v>
      </c>
      <c r="F720" t="e">
        <f ca="1">VLOOKUP(OFFSET($E$2,0,0,10000,1),OFFSET(线路!$A$2,0,0,10000,6),5,FALSE)</f>
        <v>#N/A</v>
      </c>
      <c r="G720" t="e">
        <f ca="1">VLOOKUP(OFFSET($E$2,0,0,10000,1),OFFSET(线路!$A$2,0,0,10000,6),6,FALSE)</f>
        <v>#N/A</v>
      </c>
    </row>
    <row r="721" spans="1:7" x14ac:dyDescent="0.15">
      <c r="A721" t="str">
        <f>IF([1]交流线路段!A721="","",[1]交流线路段!A721)</f>
        <v>城肆线路6</v>
      </c>
      <c r="B721" t="str">
        <f>IF([1]交流线路段!B721="","",[1]交流线路段!B721)</f>
        <v>10kV</v>
      </c>
      <c r="F721" t="e">
        <f ca="1">VLOOKUP(OFFSET($E$2,0,0,10000,1),OFFSET(线路!$A$2,0,0,10000,6),5,FALSE)</f>
        <v>#N/A</v>
      </c>
      <c r="G721" t="e">
        <f ca="1">VLOOKUP(OFFSET($E$2,0,0,10000,1),OFFSET(线路!$A$2,0,0,10000,6),6,FALSE)</f>
        <v>#N/A</v>
      </c>
    </row>
    <row r="722" spans="1:7" x14ac:dyDescent="0.15">
      <c r="A722" t="str">
        <f>IF([1]交流线路段!A722="","",[1]交流线路段!A722)</f>
        <v>城肆线路7</v>
      </c>
      <c r="B722" t="str">
        <f>IF([1]交流线路段!B722="","",[1]交流线路段!B722)</f>
        <v>10kV</v>
      </c>
      <c r="F722" t="e">
        <f ca="1">VLOOKUP(OFFSET($E$2,0,0,10000,1),OFFSET(线路!$A$2,0,0,10000,6),5,FALSE)</f>
        <v>#N/A</v>
      </c>
      <c r="G722" t="e">
        <f ca="1">VLOOKUP(OFFSET($E$2,0,0,10000,1),OFFSET(线路!$A$2,0,0,10000,6),6,FALSE)</f>
        <v>#N/A</v>
      </c>
    </row>
    <row r="723" spans="1:7" x14ac:dyDescent="0.15">
      <c r="A723" t="str">
        <f>IF([1]交流线路段!A723="","",[1]交流线路段!A723)</f>
        <v>城肆线路8</v>
      </c>
      <c r="B723" t="str">
        <f>IF([1]交流线路段!B723="","",[1]交流线路段!B723)</f>
        <v>10kV</v>
      </c>
      <c r="F723" t="e">
        <f ca="1">VLOOKUP(OFFSET($E$2,0,0,10000,1),OFFSET(线路!$A$2,0,0,10000,6),5,FALSE)</f>
        <v>#N/A</v>
      </c>
      <c r="G723" t="e">
        <f ca="1">VLOOKUP(OFFSET($E$2,0,0,10000,1),OFFSET(线路!$A$2,0,0,10000,6),6,FALSE)</f>
        <v>#N/A</v>
      </c>
    </row>
    <row r="724" spans="1:7" x14ac:dyDescent="0.15">
      <c r="A724" t="str">
        <f>IF([1]交流线路段!A724="","",[1]交流线路段!A724)</f>
        <v>城肆线路9</v>
      </c>
      <c r="B724" t="str">
        <f>IF([1]交流线路段!B724="","",[1]交流线路段!B724)</f>
        <v>10kV</v>
      </c>
      <c r="F724" t="e">
        <f ca="1">VLOOKUP(OFFSET($E$2,0,0,10000,1),OFFSET(线路!$A$2,0,0,10000,6),5,FALSE)</f>
        <v>#N/A</v>
      </c>
      <c r="G724" t="e">
        <f ca="1">VLOOKUP(OFFSET($E$2,0,0,10000,1),OFFSET(线路!$A$2,0,0,10000,6),6,FALSE)</f>
        <v>#N/A</v>
      </c>
    </row>
    <row r="725" spans="1:7" x14ac:dyDescent="0.15">
      <c r="A725" t="str">
        <f>IF([1]交流线路段!A725="","",[1]交流线路段!A725)</f>
        <v>城伍线路1</v>
      </c>
      <c r="B725" t="str">
        <f>IF([1]交流线路段!B725="","",[1]交流线路段!B725)</f>
        <v>10kV</v>
      </c>
      <c r="F725" t="e">
        <f ca="1">VLOOKUP(OFFSET($E$2,0,0,10000,1),OFFSET(线路!$A$2,0,0,10000,6),5,FALSE)</f>
        <v>#N/A</v>
      </c>
      <c r="G725" t="e">
        <f ca="1">VLOOKUP(OFFSET($E$2,0,0,10000,1),OFFSET(线路!$A$2,0,0,10000,6),6,FALSE)</f>
        <v>#N/A</v>
      </c>
    </row>
    <row r="726" spans="1:7" x14ac:dyDescent="0.15">
      <c r="A726" t="str">
        <f>IF([1]交流线路段!A726="","",[1]交流线路段!A726)</f>
        <v>城伍线路2</v>
      </c>
      <c r="B726" t="str">
        <f>IF([1]交流线路段!B726="","",[1]交流线路段!B726)</f>
        <v>10kV</v>
      </c>
      <c r="F726" t="e">
        <f ca="1">VLOOKUP(OFFSET($E$2,0,0,10000,1),OFFSET(线路!$A$2,0,0,10000,6),5,FALSE)</f>
        <v>#N/A</v>
      </c>
      <c r="G726" t="e">
        <f ca="1">VLOOKUP(OFFSET($E$2,0,0,10000,1),OFFSET(线路!$A$2,0,0,10000,6),6,FALSE)</f>
        <v>#N/A</v>
      </c>
    </row>
    <row r="727" spans="1:7" x14ac:dyDescent="0.15">
      <c r="A727" t="str">
        <f>IF([1]交流线路段!A727="","",[1]交流线路段!A727)</f>
        <v>城壹线路1</v>
      </c>
      <c r="B727" t="str">
        <f>IF([1]交流线路段!B727="","",[1]交流线路段!B727)</f>
        <v>10kV</v>
      </c>
      <c r="F727" t="e">
        <f ca="1">VLOOKUP(OFFSET($E$2,0,0,10000,1),OFFSET(线路!$A$2,0,0,10000,6),5,FALSE)</f>
        <v>#N/A</v>
      </c>
      <c r="G727" t="e">
        <f ca="1">VLOOKUP(OFFSET($E$2,0,0,10000,1),OFFSET(线路!$A$2,0,0,10000,6),6,FALSE)</f>
        <v>#N/A</v>
      </c>
    </row>
    <row r="728" spans="1:7" x14ac:dyDescent="0.15">
      <c r="A728" t="str">
        <f>IF([1]交流线路段!A728="","",[1]交流线路段!A728)</f>
        <v>城壹线路10</v>
      </c>
      <c r="B728" t="str">
        <f>IF([1]交流线路段!B728="","",[1]交流线路段!B728)</f>
        <v>10kV</v>
      </c>
      <c r="F728" t="e">
        <f ca="1">VLOOKUP(OFFSET($E$2,0,0,10000,1),OFFSET(线路!$A$2,0,0,10000,6),5,FALSE)</f>
        <v>#N/A</v>
      </c>
      <c r="G728" t="e">
        <f ca="1">VLOOKUP(OFFSET($E$2,0,0,10000,1),OFFSET(线路!$A$2,0,0,10000,6),6,FALSE)</f>
        <v>#N/A</v>
      </c>
    </row>
    <row r="729" spans="1:7" x14ac:dyDescent="0.15">
      <c r="A729" t="str">
        <f>IF([1]交流线路段!A729="","",[1]交流线路段!A729)</f>
        <v>城壹线路11</v>
      </c>
      <c r="B729" t="str">
        <f>IF([1]交流线路段!B729="","",[1]交流线路段!B729)</f>
        <v>10kV</v>
      </c>
      <c r="F729" t="e">
        <f ca="1">VLOOKUP(OFFSET($E$2,0,0,10000,1),OFFSET(线路!$A$2,0,0,10000,6),5,FALSE)</f>
        <v>#N/A</v>
      </c>
      <c r="G729" t="e">
        <f ca="1">VLOOKUP(OFFSET($E$2,0,0,10000,1),OFFSET(线路!$A$2,0,0,10000,6),6,FALSE)</f>
        <v>#N/A</v>
      </c>
    </row>
    <row r="730" spans="1:7" x14ac:dyDescent="0.15">
      <c r="A730" t="str">
        <f>IF([1]交流线路段!A730="","",[1]交流线路段!A730)</f>
        <v>城壹线路12</v>
      </c>
      <c r="B730" t="str">
        <f>IF([1]交流线路段!B730="","",[1]交流线路段!B730)</f>
        <v>10kV</v>
      </c>
      <c r="F730" t="e">
        <f ca="1">VLOOKUP(OFFSET($E$2,0,0,10000,1),OFFSET(线路!$A$2,0,0,10000,6),5,FALSE)</f>
        <v>#N/A</v>
      </c>
      <c r="G730" t="e">
        <f ca="1">VLOOKUP(OFFSET($E$2,0,0,10000,1),OFFSET(线路!$A$2,0,0,10000,6),6,FALSE)</f>
        <v>#N/A</v>
      </c>
    </row>
    <row r="731" spans="1:7" x14ac:dyDescent="0.15">
      <c r="A731" t="str">
        <f>IF([1]交流线路段!A731="","",[1]交流线路段!A731)</f>
        <v>城壹线路13</v>
      </c>
      <c r="B731" t="str">
        <f>IF([1]交流线路段!B731="","",[1]交流线路段!B731)</f>
        <v>10kV</v>
      </c>
      <c r="F731" t="e">
        <f ca="1">VLOOKUP(OFFSET($E$2,0,0,10000,1),OFFSET(线路!$A$2,0,0,10000,6),5,FALSE)</f>
        <v>#N/A</v>
      </c>
      <c r="G731" t="e">
        <f ca="1">VLOOKUP(OFFSET($E$2,0,0,10000,1),OFFSET(线路!$A$2,0,0,10000,6),6,FALSE)</f>
        <v>#N/A</v>
      </c>
    </row>
    <row r="732" spans="1:7" x14ac:dyDescent="0.15">
      <c r="A732" t="str">
        <f>IF([1]交流线路段!A732="","",[1]交流线路段!A732)</f>
        <v>城壹线路2</v>
      </c>
      <c r="B732" t="str">
        <f>IF([1]交流线路段!B732="","",[1]交流线路段!B732)</f>
        <v>10kV</v>
      </c>
      <c r="F732" t="e">
        <f ca="1">VLOOKUP(OFFSET($E$2,0,0,10000,1),OFFSET(线路!$A$2,0,0,10000,6),5,FALSE)</f>
        <v>#N/A</v>
      </c>
      <c r="G732" t="e">
        <f ca="1">VLOOKUP(OFFSET($E$2,0,0,10000,1),OFFSET(线路!$A$2,0,0,10000,6),6,FALSE)</f>
        <v>#N/A</v>
      </c>
    </row>
    <row r="733" spans="1:7" x14ac:dyDescent="0.15">
      <c r="A733" t="str">
        <f>IF([1]交流线路段!A733="","",[1]交流线路段!A733)</f>
        <v>城壹线路3</v>
      </c>
      <c r="B733" t="str">
        <f>IF([1]交流线路段!B733="","",[1]交流线路段!B733)</f>
        <v>10kV</v>
      </c>
      <c r="F733" t="e">
        <f ca="1">VLOOKUP(OFFSET($E$2,0,0,10000,1),OFFSET(线路!$A$2,0,0,10000,6),5,FALSE)</f>
        <v>#N/A</v>
      </c>
      <c r="G733" t="e">
        <f ca="1">VLOOKUP(OFFSET($E$2,0,0,10000,1),OFFSET(线路!$A$2,0,0,10000,6),6,FALSE)</f>
        <v>#N/A</v>
      </c>
    </row>
    <row r="734" spans="1:7" x14ac:dyDescent="0.15">
      <c r="A734" t="str">
        <f>IF([1]交流线路段!A734="","",[1]交流线路段!A734)</f>
        <v>城壹线路4</v>
      </c>
      <c r="B734" t="str">
        <f>IF([1]交流线路段!B734="","",[1]交流线路段!B734)</f>
        <v>10kV</v>
      </c>
      <c r="F734" t="e">
        <f ca="1">VLOOKUP(OFFSET($E$2,0,0,10000,1),OFFSET(线路!$A$2,0,0,10000,6),5,FALSE)</f>
        <v>#N/A</v>
      </c>
      <c r="G734" t="e">
        <f ca="1">VLOOKUP(OFFSET($E$2,0,0,10000,1),OFFSET(线路!$A$2,0,0,10000,6),6,FALSE)</f>
        <v>#N/A</v>
      </c>
    </row>
    <row r="735" spans="1:7" x14ac:dyDescent="0.15">
      <c r="A735" t="str">
        <f>IF([1]交流线路段!A735="","",[1]交流线路段!A735)</f>
        <v>城壹线路5</v>
      </c>
      <c r="B735" t="str">
        <f>IF([1]交流线路段!B735="","",[1]交流线路段!B735)</f>
        <v>10kV</v>
      </c>
      <c r="F735" t="e">
        <f ca="1">VLOOKUP(OFFSET($E$2,0,0,10000,1),OFFSET(线路!$A$2,0,0,10000,6),5,FALSE)</f>
        <v>#N/A</v>
      </c>
      <c r="G735" t="e">
        <f ca="1">VLOOKUP(OFFSET($E$2,0,0,10000,1),OFFSET(线路!$A$2,0,0,10000,6),6,FALSE)</f>
        <v>#N/A</v>
      </c>
    </row>
    <row r="736" spans="1:7" x14ac:dyDescent="0.15">
      <c r="A736" t="str">
        <f>IF([1]交流线路段!A736="","",[1]交流线路段!A736)</f>
        <v>城壹线路6</v>
      </c>
      <c r="B736" t="str">
        <f>IF([1]交流线路段!B736="","",[1]交流线路段!B736)</f>
        <v>10kV</v>
      </c>
      <c r="F736" t="e">
        <f ca="1">VLOOKUP(OFFSET($E$2,0,0,10000,1),OFFSET(线路!$A$2,0,0,10000,6),5,FALSE)</f>
        <v>#N/A</v>
      </c>
      <c r="G736" t="e">
        <f ca="1">VLOOKUP(OFFSET($E$2,0,0,10000,1),OFFSET(线路!$A$2,0,0,10000,6),6,FALSE)</f>
        <v>#N/A</v>
      </c>
    </row>
    <row r="737" spans="1:7" x14ac:dyDescent="0.15">
      <c r="A737" t="str">
        <f>IF([1]交流线路段!A737="","",[1]交流线路段!A737)</f>
        <v>城壹线路7</v>
      </c>
      <c r="B737" t="str">
        <f>IF([1]交流线路段!B737="","",[1]交流线路段!B737)</f>
        <v>10kV</v>
      </c>
      <c r="F737" t="e">
        <f ca="1">VLOOKUP(OFFSET($E$2,0,0,10000,1),OFFSET(线路!$A$2,0,0,10000,6),5,FALSE)</f>
        <v>#N/A</v>
      </c>
      <c r="G737" t="e">
        <f ca="1">VLOOKUP(OFFSET($E$2,0,0,10000,1),OFFSET(线路!$A$2,0,0,10000,6),6,FALSE)</f>
        <v>#N/A</v>
      </c>
    </row>
    <row r="738" spans="1:7" x14ac:dyDescent="0.15">
      <c r="A738" t="str">
        <f>IF([1]交流线路段!A738="","",[1]交流线路段!A738)</f>
        <v>城壹线路8</v>
      </c>
      <c r="B738" t="str">
        <f>IF([1]交流线路段!B738="","",[1]交流线路段!B738)</f>
        <v>10kV</v>
      </c>
      <c r="F738" t="e">
        <f ca="1">VLOOKUP(OFFSET($E$2,0,0,10000,1),OFFSET(线路!$A$2,0,0,10000,6),5,FALSE)</f>
        <v>#N/A</v>
      </c>
      <c r="G738" t="e">
        <f ca="1">VLOOKUP(OFFSET($E$2,0,0,10000,1),OFFSET(线路!$A$2,0,0,10000,6),6,FALSE)</f>
        <v>#N/A</v>
      </c>
    </row>
    <row r="739" spans="1:7" x14ac:dyDescent="0.15">
      <c r="A739" t="str">
        <f>IF([1]交流线路段!A739="","",[1]交流线路段!A739)</f>
        <v>城壹线路9</v>
      </c>
      <c r="B739" t="str">
        <f>IF([1]交流线路段!B739="","",[1]交流线路段!B739)</f>
        <v>10kV</v>
      </c>
      <c r="F739" t="e">
        <f ca="1">VLOOKUP(OFFSET($E$2,0,0,10000,1),OFFSET(线路!$A$2,0,0,10000,6),5,FALSE)</f>
        <v>#N/A</v>
      </c>
      <c r="G739" t="e">
        <f ca="1">VLOOKUP(OFFSET($E$2,0,0,10000,1),OFFSET(线路!$A$2,0,0,10000,6),6,FALSE)</f>
        <v>#N/A</v>
      </c>
    </row>
    <row r="740" spans="1:7" x14ac:dyDescent="0.15">
      <c r="A740" t="str">
        <f>IF([1]交流线路段!A740="","",[1]交流线路段!A740)</f>
        <v>诚和线路1</v>
      </c>
      <c r="B740" t="str">
        <f>IF([1]交流线路段!B740="","",[1]交流线路段!B740)</f>
        <v>10kV</v>
      </c>
      <c r="F740" t="e">
        <f ca="1">VLOOKUP(OFFSET($E$2,0,0,10000,1),OFFSET(线路!$A$2,0,0,10000,6),5,FALSE)</f>
        <v>#N/A</v>
      </c>
      <c r="G740" t="e">
        <f ca="1">VLOOKUP(OFFSET($E$2,0,0,10000,1),OFFSET(线路!$A$2,0,0,10000,6),6,FALSE)</f>
        <v>#N/A</v>
      </c>
    </row>
    <row r="741" spans="1:7" x14ac:dyDescent="0.15">
      <c r="A741" t="str">
        <f>IF([1]交流线路段!A741="","",[1]交流线路段!A741)</f>
        <v>诚和线路10</v>
      </c>
      <c r="B741" t="str">
        <f>IF([1]交流线路段!B741="","",[1]交流线路段!B741)</f>
        <v>10kV</v>
      </c>
      <c r="F741" t="e">
        <f ca="1">VLOOKUP(OFFSET($E$2,0,0,10000,1),OFFSET(线路!$A$2,0,0,10000,6),5,FALSE)</f>
        <v>#N/A</v>
      </c>
      <c r="G741" t="e">
        <f ca="1">VLOOKUP(OFFSET($E$2,0,0,10000,1),OFFSET(线路!$A$2,0,0,10000,6),6,FALSE)</f>
        <v>#N/A</v>
      </c>
    </row>
    <row r="742" spans="1:7" x14ac:dyDescent="0.15">
      <c r="A742" t="str">
        <f>IF([1]交流线路段!A742="","",[1]交流线路段!A742)</f>
        <v>诚和线路11</v>
      </c>
      <c r="B742" t="str">
        <f>IF([1]交流线路段!B742="","",[1]交流线路段!B742)</f>
        <v>10kV</v>
      </c>
      <c r="F742" t="e">
        <f ca="1">VLOOKUP(OFFSET($E$2,0,0,10000,1),OFFSET(线路!$A$2,0,0,10000,6),5,FALSE)</f>
        <v>#N/A</v>
      </c>
      <c r="G742" t="e">
        <f ca="1">VLOOKUP(OFFSET($E$2,0,0,10000,1),OFFSET(线路!$A$2,0,0,10000,6),6,FALSE)</f>
        <v>#N/A</v>
      </c>
    </row>
    <row r="743" spans="1:7" x14ac:dyDescent="0.15">
      <c r="A743" t="str">
        <f>IF([1]交流线路段!A743="","",[1]交流线路段!A743)</f>
        <v>诚和线路12</v>
      </c>
      <c r="B743" t="str">
        <f>IF([1]交流线路段!B743="","",[1]交流线路段!B743)</f>
        <v>10kV</v>
      </c>
      <c r="F743" t="e">
        <f ca="1">VLOOKUP(OFFSET($E$2,0,0,10000,1),OFFSET(线路!$A$2,0,0,10000,6),5,FALSE)</f>
        <v>#N/A</v>
      </c>
      <c r="G743" t="e">
        <f ca="1">VLOOKUP(OFFSET($E$2,0,0,10000,1),OFFSET(线路!$A$2,0,0,10000,6),6,FALSE)</f>
        <v>#N/A</v>
      </c>
    </row>
    <row r="744" spans="1:7" x14ac:dyDescent="0.15">
      <c r="A744" t="str">
        <f>IF([1]交流线路段!A744="","",[1]交流线路段!A744)</f>
        <v>诚和线路2</v>
      </c>
      <c r="B744" t="str">
        <f>IF([1]交流线路段!B744="","",[1]交流线路段!B744)</f>
        <v>10kV</v>
      </c>
      <c r="F744" t="e">
        <f ca="1">VLOOKUP(OFFSET($E$2,0,0,10000,1),OFFSET(线路!$A$2,0,0,10000,6),5,FALSE)</f>
        <v>#N/A</v>
      </c>
      <c r="G744" t="e">
        <f ca="1">VLOOKUP(OFFSET($E$2,0,0,10000,1),OFFSET(线路!$A$2,0,0,10000,6),6,FALSE)</f>
        <v>#N/A</v>
      </c>
    </row>
    <row r="745" spans="1:7" x14ac:dyDescent="0.15">
      <c r="A745" t="str">
        <f>IF([1]交流线路段!A745="","",[1]交流线路段!A745)</f>
        <v>诚和线路3</v>
      </c>
      <c r="B745" t="str">
        <f>IF([1]交流线路段!B745="","",[1]交流线路段!B745)</f>
        <v>10kV</v>
      </c>
      <c r="F745" t="e">
        <f ca="1">VLOOKUP(OFFSET($E$2,0,0,10000,1),OFFSET(线路!$A$2,0,0,10000,6),5,FALSE)</f>
        <v>#N/A</v>
      </c>
      <c r="G745" t="e">
        <f ca="1">VLOOKUP(OFFSET($E$2,0,0,10000,1),OFFSET(线路!$A$2,0,0,10000,6),6,FALSE)</f>
        <v>#N/A</v>
      </c>
    </row>
    <row r="746" spans="1:7" x14ac:dyDescent="0.15">
      <c r="A746" t="str">
        <f>IF([1]交流线路段!A746="","",[1]交流线路段!A746)</f>
        <v>诚和线路4</v>
      </c>
      <c r="B746" t="str">
        <f>IF([1]交流线路段!B746="","",[1]交流线路段!B746)</f>
        <v>10kV</v>
      </c>
      <c r="F746" t="e">
        <f ca="1">VLOOKUP(OFFSET($E$2,0,0,10000,1),OFFSET(线路!$A$2,0,0,10000,6),5,FALSE)</f>
        <v>#N/A</v>
      </c>
      <c r="G746" t="e">
        <f ca="1">VLOOKUP(OFFSET($E$2,0,0,10000,1),OFFSET(线路!$A$2,0,0,10000,6),6,FALSE)</f>
        <v>#N/A</v>
      </c>
    </row>
    <row r="747" spans="1:7" x14ac:dyDescent="0.15">
      <c r="A747" t="str">
        <f>IF([1]交流线路段!A747="","",[1]交流线路段!A747)</f>
        <v>诚和线路5</v>
      </c>
      <c r="B747" t="str">
        <f>IF([1]交流线路段!B747="","",[1]交流线路段!B747)</f>
        <v>10kV</v>
      </c>
      <c r="F747" t="e">
        <f ca="1">VLOOKUP(OFFSET($E$2,0,0,10000,1),OFFSET(线路!$A$2,0,0,10000,6),5,FALSE)</f>
        <v>#N/A</v>
      </c>
      <c r="G747" t="e">
        <f ca="1">VLOOKUP(OFFSET($E$2,0,0,10000,1),OFFSET(线路!$A$2,0,0,10000,6),6,FALSE)</f>
        <v>#N/A</v>
      </c>
    </row>
    <row r="748" spans="1:7" x14ac:dyDescent="0.15">
      <c r="A748" t="str">
        <f>IF([1]交流线路段!A748="","",[1]交流线路段!A748)</f>
        <v>诚和线路6</v>
      </c>
      <c r="B748" t="str">
        <f>IF([1]交流线路段!B748="","",[1]交流线路段!B748)</f>
        <v>10kV</v>
      </c>
      <c r="F748" t="e">
        <f ca="1">VLOOKUP(OFFSET($E$2,0,0,10000,1),OFFSET(线路!$A$2,0,0,10000,6),5,FALSE)</f>
        <v>#N/A</v>
      </c>
      <c r="G748" t="e">
        <f ca="1">VLOOKUP(OFFSET($E$2,0,0,10000,1),OFFSET(线路!$A$2,0,0,10000,6),6,FALSE)</f>
        <v>#N/A</v>
      </c>
    </row>
    <row r="749" spans="1:7" x14ac:dyDescent="0.15">
      <c r="A749" t="str">
        <f>IF([1]交流线路段!A749="","",[1]交流线路段!A749)</f>
        <v>诚和线路7</v>
      </c>
      <c r="B749" t="str">
        <f>IF([1]交流线路段!B749="","",[1]交流线路段!B749)</f>
        <v>10kV</v>
      </c>
      <c r="F749" t="e">
        <f ca="1">VLOOKUP(OFFSET($E$2,0,0,10000,1),OFFSET(线路!$A$2,0,0,10000,6),5,FALSE)</f>
        <v>#N/A</v>
      </c>
      <c r="G749" t="e">
        <f ca="1">VLOOKUP(OFFSET($E$2,0,0,10000,1),OFFSET(线路!$A$2,0,0,10000,6),6,FALSE)</f>
        <v>#N/A</v>
      </c>
    </row>
    <row r="750" spans="1:7" x14ac:dyDescent="0.15">
      <c r="A750" t="str">
        <f>IF([1]交流线路段!A750="","",[1]交流线路段!A750)</f>
        <v>诚和线路8</v>
      </c>
      <c r="B750" t="str">
        <f>IF([1]交流线路段!B750="","",[1]交流线路段!B750)</f>
        <v>10kV</v>
      </c>
      <c r="F750" t="e">
        <f ca="1">VLOOKUP(OFFSET($E$2,0,0,10000,1),OFFSET(线路!$A$2,0,0,10000,6),5,FALSE)</f>
        <v>#N/A</v>
      </c>
      <c r="G750" t="e">
        <f ca="1">VLOOKUP(OFFSET($E$2,0,0,10000,1),OFFSET(线路!$A$2,0,0,10000,6),6,FALSE)</f>
        <v>#N/A</v>
      </c>
    </row>
    <row r="751" spans="1:7" x14ac:dyDescent="0.15">
      <c r="A751" t="str">
        <f>IF([1]交流线路段!A751="","",[1]交流线路段!A751)</f>
        <v>诚和线路9</v>
      </c>
      <c r="B751" t="str">
        <f>IF([1]交流线路段!B751="","",[1]交流线路段!B751)</f>
        <v>10kV</v>
      </c>
      <c r="F751" t="e">
        <f ca="1">VLOOKUP(OFFSET($E$2,0,0,10000,1),OFFSET(线路!$A$2,0,0,10000,6),5,FALSE)</f>
        <v>#N/A</v>
      </c>
      <c r="G751" t="e">
        <f ca="1">VLOOKUP(OFFSET($E$2,0,0,10000,1),OFFSET(线路!$A$2,0,0,10000,6),6,FALSE)</f>
        <v>#N/A</v>
      </c>
    </row>
    <row r="752" spans="1:7" x14ac:dyDescent="0.15">
      <c r="A752" t="str">
        <f>IF([1]交流线路段!A752="","",[1]交流线路段!A752)</f>
        <v>创业线路1</v>
      </c>
      <c r="B752" t="str">
        <f>IF([1]交流线路段!B752="","",[1]交流线路段!B752)</f>
        <v>10kV</v>
      </c>
      <c r="F752" t="e">
        <f ca="1">VLOOKUP(OFFSET($E$2,0,0,10000,1),OFFSET(线路!$A$2,0,0,10000,6),5,FALSE)</f>
        <v>#N/A</v>
      </c>
      <c r="G752" t="e">
        <f ca="1">VLOOKUP(OFFSET($E$2,0,0,10000,1),OFFSET(线路!$A$2,0,0,10000,6),6,FALSE)</f>
        <v>#N/A</v>
      </c>
    </row>
    <row r="753" spans="1:7" x14ac:dyDescent="0.15">
      <c r="A753" t="str">
        <f>IF([1]交流线路段!A753="","",[1]交流线路段!A753)</f>
        <v>创业线路10</v>
      </c>
      <c r="B753" t="str">
        <f>IF([1]交流线路段!B753="","",[1]交流线路段!B753)</f>
        <v>10kV</v>
      </c>
      <c r="F753" t="e">
        <f ca="1">VLOOKUP(OFFSET($E$2,0,0,10000,1),OFFSET(线路!$A$2,0,0,10000,6),5,FALSE)</f>
        <v>#N/A</v>
      </c>
      <c r="G753" t="e">
        <f ca="1">VLOOKUP(OFFSET($E$2,0,0,10000,1),OFFSET(线路!$A$2,0,0,10000,6),6,FALSE)</f>
        <v>#N/A</v>
      </c>
    </row>
    <row r="754" spans="1:7" x14ac:dyDescent="0.15">
      <c r="A754" t="str">
        <f>IF([1]交流线路段!A754="","",[1]交流线路段!A754)</f>
        <v>创业线路11</v>
      </c>
      <c r="B754" t="str">
        <f>IF([1]交流线路段!B754="","",[1]交流线路段!B754)</f>
        <v>10kV</v>
      </c>
      <c r="F754" t="e">
        <f ca="1">VLOOKUP(OFFSET($E$2,0,0,10000,1),OFFSET(线路!$A$2,0,0,10000,6),5,FALSE)</f>
        <v>#N/A</v>
      </c>
      <c r="G754" t="e">
        <f ca="1">VLOOKUP(OFFSET($E$2,0,0,10000,1),OFFSET(线路!$A$2,0,0,10000,6),6,FALSE)</f>
        <v>#N/A</v>
      </c>
    </row>
    <row r="755" spans="1:7" x14ac:dyDescent="0.15">
      <c r="A755" t="str">
        <f>IF([1]交流线路段!A755="","",[1]交流线路段!A755)</f>
        <v>创业线路12</v>
      </c>
      <c r="B755" t="str">
        <f>IF([1]交流线路段!B755="","",[1]交流线路段!B755)</f>
        <v>10kV</v>
      </c>
      <c r="F755" t="e">
        <f ca="1">VLOOKUP(OFFSET($E$2,0,0,10000,1),OFFSET(线路!$A$2,0,0,10000,6),5,FALSE)</f>
        <v>#N/A</v>
      </c>
      <c r="G755" t="e">
        <f ca="1">VLOOKUP(OFFSET($E$2,0,0,10000,1),OFFSET(线路!$A$2,0,0,10000,6),6,FALSE)</f>
        <v>#N/A</v>
      </c>
    </row>
    <row r="756" spans="1:7" x14ac:dyDescent="0.15">
      <c r="A756" t="str">
        <f>IF([1]交流线路段!A756="","",[1]交流线路段!A756)</f>
        <v>创业线路13</v>
      </c>
      <c r="B756" t="str">
        <f>IF([1]交流线路段!B756="","",[1]交流线路段!B756)</f>
        <v>10kV</v>
      </c>
      <c r="F756" t="e">
        <f ca="1">VLOOKUP(OFFSET($E$2,0,0,10000,1),OFFSET(线路!$A$2,0,0,10000,6),5,FALSE)</f>
        <v>#N/A</v>
      </c>
      <c r="G756" t="e">
        <f ca="1">VLOOKUP(OFFSET($E$2,0,0,10000,1),OFFSET(线路!$A$2,0,0,10000,6),6,FALSE)</f>
        <v>#N/A</v>
      </c>
    </row>
    <row r="757" spans="1:7" x14ac:dyDescent="0.15">
      <c r="A757" t="str">
        <f>IF([1]交流线路段!A757="","",[1]交流线路段!A757)</f>
        <v>创业线路14</v>
      </c>
      <c r="B757" t="str">
        <f>IF([1]交流线路段!B757="","",[1]交流线路段!B757)</f>
        <v>10kV</v>
      </c>
      <c r="F757" t="e">
        <f ca="1">VLOOKUP(OFFSET($E$2,0,0,10000,1),OFFSET(线路!$A$2,0,0,10000,6),5,FALSE)</f>
        <v>#N/A</v>
      </c>
      <c r="G757" t="e">
        <f ca="1">VLOOKUP(OFFSET($E$2,0,0,10000,1),OFFSET(线路!$A$2,0,0,10000,6),6,FALSE)</f>
        <v>#N/A</v>
      </c>
    </row>
    <row r="758" spans="1:7" x14ac:dyDescent="0.15">
      <c r="A758" t="str">
        <f>IF([1]交流线路段!A758="","",[1]交流线路段!A758)</f>
        <v>创业线路14-1</v>
      </c>
      <c r="B758" t="str">
        <f>IF([1]交流线路段!B758="","",[1]交流线路段!B758)</f>
        <v>10kV</v>
      </c>
      <c r="F758" t="e">
        <f ca="1">VLOOKUP(OFFSET($E$2,0,0,10000,1),OFFSET(线路!$A$2,0,0,10000,6),5,FALSE)</f>
        <v>#N/A</v>
      </c>
      <c r="G758" t="e">
        <f ca="1">VLOOKUP(OFFSET($E$2,0,0,10000,1),OFFSET(线路!$A$2,0,0,10000,6),6,FALSE)</f>
        <v>#N/A</v>
      </c>
    </row>
    <row r="759" spans="1:7" x14ac:dyDescent="0.15">
      <c r="A759" t="str">
        <f>IF([1]交流线路段!A759="","",[1]交流线路段!A759)</f>
        <v>创业线路15</v>
      </c>
      <c r="B759" t="str">
        <f>IF([1]交流线路段!B759="","",[1]交流线路段!B759)</f>
        <v>10kV</v>
      </c>
      <c r="F759" t="e">
        <f ca="1">VLOOKUP(OFFSET($E$2,0,0,10000,1),OFFSET(线路!$A$2,0,0,10000,6),5,FALSE)</f>
        <v>#N/A</v>
      </c>
      <c r="G759" t="e">
        <f ca="1">VLOOKUP(OFFSET($E$2,0,0,10000,1),OFFSET(线路!$A$2,0,0,10000,6),6,FALSE)</f>
        <v>#N/A</v>
      </c>
    </row>
    <row r="760" spans="1:7" x14ac:dyDescent="0.15">
      <c r="A760" t="str">
        <f>IF([1]交流线路段!A760="","",[1]交流线路段!A760)</f>
        <v>创业线路16</v>
      </c>
      <c r="B760" t="str">
        <f>IF([1]交流线路段!B760="","",[1]交流线路段!B760)</f>
        <v>10kV</v>
      </c>
      <c r="F760" t="e">
        <f ca="1">VLOOKUP(OFFSET($E$2,0,0,10000,1),OFFSET(线路!$A$2,0,0,10000,6),5,FALSE)</f>
        <v>#N/A</v>
      </c>
      <c r="G760" t="e">
        <f ca="1">VLOOKUP(OFFSET($E$2,0,0,10000,1),OFFSET(线路!$A$2,0,0,10000,6),6,FALSE)</f>
        <v>#N/A</v>
      </c>
    </row>
    <row r="761" spans="1:7" x14ac:dyDescent="0.15">
      <c r="A761" t="str">
        <f>IF([1]交流线路段!A761="","",[1]交流线路段!A761)</f>
        <v>创业线路17</v>
      </c>
      <c r="B761" t="str">
        <f>IF([1]交流线路段!B761="","",[1]交流线路段!B761)</f>
        <v>10kV</v>
      </c>
      <c r="F761" t="e">
        <f ca="1">VLOOKUP(OFFSET($E$2,0,0,10000,1),OFFSET(线路!$A$2,0,0,10000,6),5,FALSE)</f>
        <v>#N/A</v>
      </c>
      <c r="G761" t="e">
        <f ca="1">VLOOKUP(OFFSET($E$2,0,0,10000,1),OFFSET(线路!$A$2,0,0,10000,6),6,FALSE)</f>
        <v>#N/A</v>
      </c>
    </row>
    <row r="762" spans="1:7" x14ac:dyDescent="0.15">
      <c r="A762" t="str">
        <f>IF([1]交流线路段!A762="","",[1]交流线路段!A762)</f>
        <v>创业线路18</v>
      </c>
      <c r="B762" t="str">
        <f>IF([1]交流线路段!B762="","",[1]交流线路段!B762)</f>
        <v>10kV</v>
      </c>
      <c r="F762" t="e">
        <f ca="1">VLOOKUP(OFFSET($E$2,0,0,10000,1),OFFSET(线路!$A$2,0,0,10000,6),5,FALSE)</f>
        <v>#N/A</v>
      </c>
      <c r="G762" t="e">
        <f ca="1">VLOOKUP(OFFSET($E$2,0,0,10000,1),OFFSET(线路!$A$2,0,0,10000,6),6,FALSE)</f>
        <v>#N/A</v>
      </c>
    </row>
    <row r="763" spans="1:7" x14ac:dyDescent="0.15">
      <c r="A763" t="str">
        <f>IF([1]交流线路段!A763="","",[1]交流线路段!A763)</f>
        <v>创业线路19</v>
      </c>
      <c r="B763" t="str">
        <f>IF([1]交流线路段!B763="","",[1]交流线路段!B763)</f>
        <v>10kV</v>
      </c>
      <c r="F763" t="e">
        <f ca="1">VLOOKUP(OFFSET($E$2,0,0,10000,1),OFFSET(线路!$A$2,0,0,10000,6),5,FALSE)</f>
        <v>#N/A</v>
      </c>
      <c r="G763" t="e">
        <f ca="1">VLOOKUP(OFFSET($E$2,0,0,10000,1),OFFSET(线路!$A$2,0,0,10000,6),6,FALSE)</f>
        <v>#N/A</v>
      </c>
    </row>
    <row r="764" spans="1:7" x14ac:dyDescent="0.15">
      <c r="A764" t="str">
        <f>IF([1]交流线路段!A764="","",[1]交流线路段!A764)</f>
        <v>创业线路2</v>
      </c>
      <c r="B764" t="str">
        <f>IF([1]交流线路段!B764="","",[1]交流线路段!B764)</f>
        <v>10kV</v>
      </c>
      <c r="F764" t="e">
        <f ca="1">VLOOKUP(OFFSET($E$2,0,0,10000,1),OFFSET(线路!$A$2,0,0,10000,6),5,FALSE)</f>
        <v>#N/A</v>
      </c>
      <c r="G764" t="e">
        <f ca="1">VLOOKUP(OFFSET($E$2,0,0,10000,1),OFFSET(线路!$A$2,0,0,10000,6),6,FALSE)</f>
        <v>#N/A</v>
      </c>
    </row>
    <row r="765" spans="1:7" x14ac:dyDescent="0.15">
      <c r="A765" t="str">
        <f>IF([1]交流线路段!A765="","",[1]交流线路段!A765)</f>
        <v>创业线路20</v>
      </c>
      <c r="B765" t="str">
        <f>IF([1]交流线路段!B765="","",[1]交流线路段!B765)</f>
        <v>10kV</v>
      </c>
      <c r="F765" t="e">
        <f ca="1">VLOOKUP(OFFSET($E$2,0,0,10000,1),OFFSET(线路!$A$2,0,0,10000,6),5,FALSE)</f>
        <v>#N/A</v>
      </c>
      <c r="G765" t="e">
        <f ca="1">VLOOKUP(OFFSET($E$2,0,0,10000,1),OFFSET(线路!$A$2,0,0,10000,6),6,FALSE)</f>
        <v>#N/A</v>
      </c>
    </row>
    <row r="766" spans="1:7" x14ac:dyDescent="0.15">
      <c r="A766" t="str">
        <f>IF([1]交流线路段!A766="","",[1]交流线路段!A766)</f>
        <v>创业线路21</v>
      </c>
      <c r="B766" t="str">
        <f>IF([1]交流线路段!B766="","",[1]交流线路段!B766)</f>
        <v>10kV</v>
      </c>
      <c r="F766" t="e">
        <f ca="1">VLOOKUP(OFFSET($E$2,0,0,10000,1),OFFSET(线路!$A$2,0,0,10000,6),5,FALSE)</f>
        <v>#N/A</v>
      </c>
      <c r="G766" t="e">
        <f ca="1">VLOOKUP(OFFSET($E$2,0,0,10000,1),OFFSET(线路!$A$2,0,0,10000,6),6,FALSE)</f>
        <v>#N/A</v>
      </c>
    </row>
    <row r="767" spans="1:7" x14ac:dyDescent="0.15">
      <c r="A767" t="str">
        <f>IF([1]交流线路段!A767="","",[1]交流线路段!A767)</f>
        <v>创业线路22</v>
      </c>
      <c r="B767" t="str">
        <f>IF([1]交流线路段!B767="","",[1]交流线路段!B767)</f>
        <v>10kV</v>
      </c>
      <c r="F767" t="e">
        <f ca="1">VLOOKUP(OFFSET($E$2,0,0,10000,1),OFFSET(线路!$A$2,0,0,10000,6),5,FALSE)</f>
        <v>#N/A</v>
      </c>
      <c r="G767" t="e">
        <f ca="1">VLOOKUP(OFFSET($E$2,0,0,10000,1),OFFSET(线路!$A$2,0,0,10000,6),6,FALSE)</f>
        <v>#N/A</v>
      </c>
    </row>
    <row r="768" spans="1:7" x14ac:dyDescent="0.15">
      <c r="A768" t="str">
        <f>IF([1]交流线路段!A768="","",[1]交流线路段!A768)</f>
        <v>创业线路23</v>
      </c>
      <c r="B768" t="str">
        <f>IF([1]交流线路段!B768="","",[1]交流线路段!B768)</f>
        <v>10kV</v>
      </c>
      <c r="F768" t="e">
        <f ca="1">VLOOKUP(OFFSET($E$2,0,0,10000,1),OFFSET(线路!$A$2,0,0,10000,6),5,FALSE)</f>
        <v>#N/A</v>
      </c>
      <c r="G768" t="e">
        <f ca="1">VLOOKUP(OFFSET($E$2,0,0,10000,1),OFFSET(线路!$A$2,0,0,10000,6),6,FALSE)</f>
        <v>#N/A</v>
      </c>
    </row>
    <row r="769" spans="1:7" x14ac:dyDescent="0.15">
      <c r="A769" t="str">
        <f>IF([1]交流线路段!A769="","",[1]交流线路段!A769)</f>
        <v>创业线路24</v>
      </c>
      <c r="B769" t="str">
        <f>IF([1]交流线路段!B769="","",[1]交流线路段!B769)</f>
        <v>10kV</v>
      </c>
      <c r="F769" t="e">
        <f ca="1">VLOOKUP(OFFSET($E$2,0,0,10000,1),OFFSET(线路!$A$2,0,0,10000,6),5,FALSE)</f>
        <v>#N/A</v>
      </c>
      <c r="G769" t="e">
        <f ca="1">VLOOKUP(OFFSET($E$2,0,0,10000,1),OFFSET(线路!$A$2,0,0,10000,6),6,FALSE)</f>
        <v>#N/A</v>
      </c>
    </row>
    <row r="770" spans="1:7" x14ac:dyDescent="0.15">
      <c r="A770" t="str">
        <f>IF([1]交流线路段!A770="","",[1]交流线路段!A770)</f>
        <v>创业线路25</v>
      </c>
      <c r="B770" t="str">
        <f>IF([1]交流线路段!B770="","",[1]交流线路段!B770)</f>
        <v>10kV</v>
      </c>
      <c r="F770" t="e">
        <f ca="1">VLOOKUP(OFFSET($E$2,0,0,10000,1),OFFSET(线路!$A$2,0,0,10000,6),5,FALSE)</f>
        <v>#N/A</v>
      </c>
      <c r="G770" t="e">
        <f ca="1">VLOOKUP(OFFSET($E$2,0,0,10000,1),OFFSET(线路!$A$2,0,0,10000,6),6,FALSE)</f>
        <v>#N/A</v>
      </c>
    </row>
    <row r="771" spans="1:7" x14ac:dyDescent="0.15">
      <c r="A771" t="str">
        <f>IF([1]交流线路段!A771="","",[1]交流线路段!A771)</f>
        <v>创业线路26</v>
      </c>
      <c r="B771" t="str">
        <f>IF([1]交流线路段!B771="","",[1]交流线路段!B771)</f>
        <v>10kV</v>
      </c>
      <c r="F771" t="e">
        <f ca="1">VLOOKUP(OFFSET($E$2,0,0,10000,1),OFFSET(线路!$A$2,0,0,10000,6),5,FALSE)</f>
        <v>#N/A</v>
      </c>
      <c r="G771" t="e">
        <f ca="1">VLOOKUP(OFFSET($E$2,0,0,10000,1),OFFSET(线路!$A$2,0,0,10000,6),6,FALSE)</f>
        <v>#N/A</v>
      </c>
    </row>
    <row r="772" spans="1:7" x14ac:dyDescent="0.15">
      <c r="A772" t="str">
        <f>IF([1]交流线路段!A772="","",[1]交流线路段!A772)</f>
        <v>创业线路27</v>
      </c>
      <c r="B772" t="str">
        <f>IF([1]交流线路段!B772="","",[1]交流线路段!B772)</f>
        <v>10kV</v>
      </c>
      <c r="F772" t="e">
        <f ca="1">VLOOKUP(OFFSET($E$2,0,0,10000,1),OFFSET(线路!$A$2,0,0,10000,6),5,FALSE)</f>
        <v>#N/A</v>
      </c>
      <c r="G772" t="e">
        <f ca="1">VLOOKUP(OFFSET($E$2,0,0,10000,1),OFFSET(线路!$A$2,0,0,10000,6),6,FALSE)</f>
        <v>#N/A</v>
      </c>
    </row>
    <row r="773" spans="1:7" x14ac:dyDescent="0.15">
      <c r="A773" t="str">
        <f>IF([1]交流线路段!A773="","",[1]交流线路段!A773)</f>
        <v>创业线路28</v>
      </c>
      <c r="B773" t="str">
        <f>IF([1]交流线路段!B773="","",[1]交流线路段!B773)</f>
        <v>10kV</v>
      </c>
      <c r="F773" t="e">
        <f ca="1">VLOOKUP(OFFSET($E$2,0,0,10000,1),OFFSET(线路!$A$2,0,0,10000,6),5,FALSE)</f>
        <v>#N/A</v>
      </c>
      <c r="G773" t="e">
        <f ca="1">VLOOKUP(OFFSET($E$2,0,0,10000,1),OFFSET(线路!$A$2,0,0,10000,6),6,FALSE)</f>
        <v>#N/A</v>
      </c>
    </row>
    <row r="774" spans="1:7" x14ac:dyDescent="0.15">
      <c r="A774" t="str">
        <f>IF([1]交流线路段!A774="","",[1]交流线路段!A774)</f>
        <v>创业线路29</v>
      </c>
      <c r="B774" t="str">
        <f>IF([1]交流线路段!B774="","",[1]交流线路段!B774)</f>
        <v>10kV</v>
      </c>
      <c r="F774" t="e">
        <f ca="1">VLOOKUP(OFFSET($E$2,0,0,10000,1),OFFSET(线路!$A$2,0,0,10000,6),5,FALSE)</f>
        <v>#N/A</v>
      </c>
      <c r="G774" t="e">
        <f ca="1">VLOOKUP(OFFSET($E$2,0,0,10000,1),OFFSET(线路!$A$2,0,0,10000,6),6,FALSE)</f>
        <v>#N/A</v>
      </c>
    </row>
    <row r="775" spans="1:7" x14ac:dyDescent="0.15">
      <c r="A775" t="str">
        <f>IF([1]交流线路段!A775="","",[1]交流线路段!A775)</f>
        <v>创业线路3</v>
      </c>
      <c r="B775" t="str">
        <f>IF([1]交流线路段!B775="","",[1]交流线路段!B775)</f>
        <v>10kV</v>
      </c>
      <c r="F775" t="e">
        <f ca="1">VLOOKUP(OFFSET($E$2,0,0,10000,1),OFFSET(线路!$A$2,0,0,10000,6),5,FALSE)</f>
        <v>#N/A</v>
      </c>
      <c r="G775" t="e">
        <f ca="1">VLOOKUP(OFFSET($E$2,0,0,10000,1),OFFSET(线路!$A$2,0,0,10000,6),6,FALSE)</f>
        <v>#N/A</v>
      </c>
    </row>
    <row r="776" spans="1:7" x14ac:dyDescent="0.15">
      <c r="A776" t="str">
        <f>IF([1]交流线路段!A776="","",[1]交流线路段!A776)</f>
        <v>创业线路30</v>
      </c>
      <c r="B776" t="str">
        <f>IF([1]交流线路段!B776="","",[1]交流线路段!B776)</f>
        <v>10kV</v>
      </c>
      <c r="F776" t="e">
        <f ca="1">VLOOKUP(OFFSET($E$2,0,0,10000,1),OFFSET(线路!$A$2,0,0,10000,6),5,FALSE)</f>
        <v>#N/A</v>
      </c>
      <c r="G776" t="e">
        <f ca="1">VLOOKUP(OFFSET($E$2,0,0,10000,1),OFFSET(线路!$A$2,0,0,10000,6),6,FALSE)</f>
        <v>#N/A</v>
      </c>
    </row>
    <row r="777" spans="1:7" x14ac:dyDescent="0.15">
      <c r="A777" t="str">
        <f>IF([1]交流线路段!A777="","",[1]交流线路段!A777)</f>
        <v>创业线路31</v>
      </c>
      <c r="B777" t="str">
        <f>IF([1]交流线路段!B777="","",[1]交流线路段!B777)</f>
        <v>10kV</v>
      </c>
      <c r="F777" t="e">
        <f ca="1">VLOOKUP(OFFSET($E$2,0,0,10000,1),OFFSET(线路!$A$2,0,0,10000,6),5,FALSE)</f>
        <v>#N/A</v>
      </c>
      <c r="G777" t="e">
        <f ca="1">VLOOKUP(OFFSET($E$2,0,0,10000,1),OFFSET(线路!$A$2,0,0,10000,6),6,FALSE)</f>
        <v>#N/A</v>
      </c>
    </row>
    <row r="778" spans="1:7" x14ac:dyDescent="0.15">
      <c r="A778" t="str">
        <f>IF([1]交流线路段!A778="","",[1]交流线路段!A778)</f>
        <v>创业线路32</v>
      </c>
      <c r="B778" t="str">
        <f>IF([1]交流线路段!B778="","",[1]交流线路段!B778)</f>
        <v>10kV</v>
      </c>
      <c r="F778" t="e">
        <f ca="1">VLOOKUP(OFFSET($E$2,0,0,10000,1),OFFSET(线路!$A$2,0,0,10000,6),5,FALSE)</f>
        <v>#N/A</v>
      </c>
      <c r="G778" t="e">
        <f ca="1">VLOOKUP(OFFSET($E$2,0,0,10000,1),OFFSET(线路!$A$2,0,0,10000,6),6,FALSE)</f>
        <v>#N/A</v>
      </c>
    </row>
    <row r="779" spans="1:7" x14ac:dyDescent="0.15">
      <c r="A779" t="str">
        <f>IF([1]交流线路段!A779="","",[1]交流线路段!A779)</f>
        <v>创业线路4</v>
      </c>
      <c r="B779" t="str">
        <f>IF([1]交流线路段!B779="","",[1]交流线路段!B779)</f>
        <v>10kV</v>
      </c>
      <c r="F779" t="e">
        <f ca="1">VLOOKUP(OFFSET($E$2,0,0,10000,1),OFFSET(线路!$A$2,0,0,10000,6),5,FALSE)</f>
        <v>#N/A</v>
      </c>
      <c r="G779" t="e">
        <f ca="1">VLOOKUP(OFFSET($E$2,0,0,10000,1),OFFSET(线路!$A$2,0,0,10000,6),6,FALSE)</f>
        <v>#N/A</v>
      </c>
    </row>
    <row r="780" spans="1:7" x14ac:dyDescent="0.15">
      <c r="A780" t="str">
        <f>IF([1]交流线路段!A780="","",[1]交流线路段!A780)</f>
        <v>创业线路5</v>
      </c>
      <c r="B780" t="str">
        <f>IF([1]交流线路段!B780="","",[1]交流线路段!B780)</f>
        <v>10kV</v>
      </c>
      <c r="F780" t="e">
        <f ca="1">VLOOKUP(OFFSET($E$2,0,0,10000,1),OFFSET(线路!$A$2,0,0,10000,6),5,FALSE)</f>
        <v>#N/A</v>
      </c>
      <c r="G780" t="e">
        <f ca="1">VLOOKUP(OFFSET($E$2,0,0,10000,1),OFFSET(线路!$A$2,0,0,10000,6),6,FALSE)</f>
        <v>#N/A</v>
      </c>
    </row>
    <row r="781" spans="1:7" x14ac:dyDescent="0.15">
      <c r="A781" t="str">
        <f>IF([1]交流线路段!A781="","",[1]交流线路段!A781)</f>
        <v>创业线路6</v>
      </c>
      <c r="B781" t="str">
        <f>IF([1]交流线路段!B781="","",[1]交流线路段!B781)</f>
        <v>10kV</v>
      </c>
      <c r="F781" t="e">
        <f ca="1">VLOOKUP(OFFSET($E$2,0,0,10000,1),OFFSET(线路!$A$2,0,0,10000,6),5,FALSE)</f>
        <v>#N/A</v>
      </c>
      <c r="G781" t="e">
        <f ca="1">VLOOKUP(OFFSET($E$2,0,0,10000,1),OFFSET(线路!$A$2,0,0,10000,6),6,FALSE)</f>
        <v>#N/A</v>
      </c>
    </row>
    <row r="782" spans="1:7" x14ac:dyDescent="0.15">
      <c r="A782" t="str">
        <f>IF([1]交流线路段!A782="","",[1]交流线路段!A782)</f>
        <v>创业线路7</v>
      </c>
      <c r="B782" t="str">
        <f>IF([1]交流线路段!B782="","",[1]交流线路段!B782)</f>
        <v>10kV</v>
      </c>
      <c r="F782" t="e">
        <f ca="1">VLOOKUP(OFFSET($E$2,0,0,10000,1),OFFSET(线路!$A$2,0,0,10000,6),5,FALSE)</f>
        <v>#N/A</v>
      </c>
      <c r="G782" t="e">
        <f ca="1">VLOOKUP(OFFSET($E$2,0,0,10000,1),OFFSET(线路!$A$2,0,0,10000,6),6,FALSE)</f>
        <v>#N/A</v>
      </c>
    </row>
    <row r="783" spans="1:7" x14ac:dyDescent="0.15">
      <c r="A783" t="str">
        <f>IF([1]交流线路段!A783="","",[1]交流线路段!A783)</f>
        <v>创业线路8</v>
      </c>
      <c r="B783" t="str">
        <f>IF([1]交流线路段!B783="","",[1]交流线路段!B783)</f>
        <v>10kV</v>
      </c>
      <c r="F783" t="e">
        <f ca="1">VLOOKUP(OFFSET($E$2,0,0,10000,1),OFFSET(线路!$A$2,0,0,10000,6),5,FALSE)</f>
        <v>#N/A</v>
      </c>
      <c r="G783" t="e">
        <f ca="1">VLOOKUP(OFFSET($E$2,0,0,10000,1),OFFSET(线路!$A$2,0,0,10000,6),6,FALSE)</f>
        <v>#N/A</v>
      </c>
    </row>
    <row r="784" spans="1:7" x14ac:dyDescent="0.15">
      <c r="A784" t="str">
        <f>IF([1]交流线路段!A784="","",[1]交流线路段!A784)</f>
        <v>创业线路9</v>
      </c>
      <c r="B784" t="str">
        <f>IF([1]交流线路段!B784="","",[1]交流线路段!B784)</f>
        <v>10kV</v>
      </c>
      <c r="F784" t="e">
        <f ca="1">VLOOKUP(OFFSET($E$2,0,0,10000,1),OFFSET(线路!$A$2,0,0,10000,6),5,FALSE)</f>
        <v>#N/A</v>
      </c>
      <c r="G784" t="e">
        <f ca="1">VLOOKUP(OFFSET($E$2,0,0,10000,1),OFFSET(线路!$A$2,0,0,10000,6),6,FALSE)</f>
        <v>#N/A</v>
      </c>
    </row>
    <row r="785" spans="1:7" x14ac:dyDescent="0.15">
      <c r="A785" t="str">
        <f>IF([1]交流线路段!A785="","",[1]交流线路段!A785)</f>
        <v>东捌线路1</v>
      </c>
      <c r="B785" t="str">
        <f>IF([1]交流线路段!B785="","",[1]交流线路段!B785)</f>
        <v>10kV</v>
      </c>
      <c r="F785" t="e">
        <f ca="1">VLOOKUP(OFFSET($E$2,0,0,10000,1),OFFSET(线路!$A$2,0,0,10000,6),5,FALSE)</f>
        <v>#N/A</v>
      </c>
      <c r="G785" t="e">
        <f ca="1">VLOOKUP(OFFSET($E$2,0,0,10000,1),OFFSET(线路!$A$2,0,0,10000,6),6,FALSE)</f>
        <v>#N/A</v>
      </c>
    </row>
    <row r="786" spans="1:7" x14ac:dyDescent="0.15">
      <c r="A786" t="str">
        <f>IF([1]交流线路段!A786="","",[1]交流线路段!A786)</f>
        <v>东捌线路10</v>
      </c>
      <c r="B786" t="str">
        <f>IF([1]交流线路段!B786="","",[1]交流线路段!B786)</f>
        <v>10kV</v>
      </c>
      <c r="F786" t="e">
        <f ca="1">VLOOKUP(OFFSET($E$2,0,0,10000,1),OFFSET(线路!$A$2,0,0,10000,6),5,FALSE)</f>
        <v>#N/A</v>
      </c>
      <c r="G786" t="e">
        <f ca="1">VLOOKUP(OFFSET($E$2,0,0,10000,1),OFFSET(线路!$A$2,0,0,10000,6),6,FALSE)</f>
        <v>#N/A</v>
      </c>
    </row>
    <row r="787" spans="1:7" x14ac:dyDescent="0.15">
      <c r="A787" t="str">
        <f>IF([1]交流线路段!A787="","",[1]交流线路段!A787)</f>
        <v>东捌线路11</v>
      </c>
      <c r="B787" t="str">
        <f>IF([1]交流线路段!B787="","",[1]交流线路段!B787)</f>
        <v>10kV</v>
      </c>
      <c r="F787" t="e">
        <f ca="1">VLOOKUP(OFFSET($E$2,0,0,10000,1),OFFSET(线路!$A$2,0,0,10000,6),5,FALSE)</f>
        <v>#N/A</v>
      </c>
      <c r="G787" t="e">
        <f ca="1">VLOOKUP(OFFSET($E$2,0,0,10000,1),OFFSET(线路!$A$2,0,0,10000,6),6,FALSE)</f>
        <v>#N/A</v>
      </c>
    </row>
    <row r="788" spans="1:7" x14ac:dyDescent="0.15">
      <c r="A788" t="str">
        <f>IF([1]交流线路段!A788="","",[1]交流线路段!A788)</f>
        <v>东捌线路12</v>
      </c>
      <c r="B788" t="str">
        <f>IF([1]交流线路段!B788="","",[1]交流线路段!B788)</f>
        <v>10kV</v>
      </c>
      <c r="F788" t="e">
        <f ca="1">VLOOKUP(OFFSET($E$2,0,0,10000,1),OFFSET(线路!$A$2,0,0,10000,6),5,FALSE)</f>
        <v>#N/A</v>
      </c>
      <c r="G788" t="e">
        <f ca="1">VLOOKUP(OFFSET($E$2,0,0,10000,1),OFFSET(线路!$A$2,0,0,10000,6),6,FALSE)</f>
        <v>#N/A</v>
      </c>
    </row>
    <row r="789" spans="1:7" x14ac:dyDescent="0.15">
      <c r="A789" t="str">
        <f>IF([1]交流线路段!A789="","",[1]交流线路段!A789)</f>
        <v>东捌线路13</v>
      </c>
      <c r="B789" t="str">
        <f>IF([1]交流线路段!B789="","",[1]交流线路段!B789)</f>
        <v>10kV</v>
      </c>
      <c r="F789" t="e">
        <f ca="1">VLOOKUP(OFFSET($E$2,0,0,10000,1),OFFSET(线路!$A$2,0,0,10000,6),5,FALSE)</f>
        <v>#N/A</v>
      </c>
      <c r="G789" t="e">
        <f ca="1">VLOOKUP(OFFSET($E$2,0,0,10000,1),OFFSET(线路!$A$2,0,0,10000,6),6,FALSE)</f>
        <v>#N/A</v>
      </c>
    </row>
    <row r="790" spans="1:7" x14ac:dyDescent="0.15">
      <c r="A790" t="str">
        <f>IF([1]交流线路段!A790="","",[1]交流线路段!A790)</f>
        <v>东捌线路14</v>
      </c>
      <c r="B790" t="str">
        <f>IF([1]交流线路段!B790="","",[1]交流线路段!B790)</f>
        <v>10kV</v>
      </c>
      <c r="F790" t="e">
        <f ca="1">VLOOKUP(OFFSET($E$2,0,0,10000,1),OFFSET(线路!$A$2,0,0,10000,6),5,FALSE)</f>
        <v>#N/A</v>
      </c>
      <c r="G790" t="e">
        <f ca="1">VLOOKUP(OFFSET($E$2,0,0,10000,1),OFFSET(线路!$A$2,0,0,10000,6),6,FALSE)</f>
        <v>#N/A</v>
      </c>
    </row>
    <row r="791" spans="1:7" x14ac:dyDescent="0.15">
      <c r="A791" t="str">
        <f>IF([1]交流线路段!A791="","",[1]交流线路段!A791)</f>
        <v>东捌线路15</v>
      </c>
      <c r="B791" t="str">
        <f>IF([1]交流线路段!B791="","",[1]交流线路段!B791)</f>
        <v>10kV</v>
      </c>
      <c r="F791" t="e">
        <f ca="1">VLOOKUP(OFFSET($E$2,0,0,10000,1),OFFSET(线路!$A$2,0,0,10000,6),5,FALSE)</f>
        <v>#N/A</v>
      </c>
      <c r="G791" t="e">
        <f ca="1">VLOOKUP(OFFSET($E$2,0,0,10000,1),OFFSET(线路!$A$2,0,0,10000,6),6,FALSE)</f>
        <v>#N/A</v>
      </c>
    </row>
    <row r="792" spans="1:7" x14ac:dyDescent="0.15">
      <c r="A792" t="str">
        <f>IF([1]交流线路段!A792="","",[1]交流线路段!A792)</f>
        <v>东捌线路16</v>
      </c>
      <c r="B792" t="str">
        <f>IF([1]交流线路段!B792="","",[1]交流线路段!B792)</f>
        <v>10kV</v>
      </c>
      <c r="F792" t="e">
        <f ca="1">VLOOKUP(OFFSET($E$2,0,0,10000,1),OFFSET(线路!$A$2,0,0,10000,6),5,FALSE)</f>
        <v>#N/A</v>
      </c>
      <c r="G792" t="e">
        <f ca="1">VLOOKUP(OFFSET($E$2,0,0,10000,1),OFFSET(线路!$A$2,0,0,10000,6),6,FALSE)</f>
        <v>#N/A</v>
      </c>
    </row>
    <row r="793" spans="1:7" x14ac:dyDescent="0.15">
      <c r="A793" t="str">
        <f>IF([1]交流线路段!A793="","",[1]交流线路段!A793)</f>
        <v>东捌线路17</v>
      </c>
      <c r="B793" t="str">
        <f>IF([1]交流线路段!B793="","",[1]交流线路段!B793)</f>
        <v>10kV</v>
      </c>
      <c r="F793" t="e">
        <f ca="1">VLOOKUP(OFFSET($E$2,0,0,10000,1),OFFSET(线路!$A$2,0,0,10000,6),5,FALSE)</f>
        <v>#N/A</v>
      </c>
      <c r="G793" t="e">
        <f ca="1">VLOOKUP(OFFSET($E$2,0,0,10000,1),OFFSET(线路!$A$2,0,0,10000,6),6,FALSE)</f>
        <v>#N/A</v>
      </c>
    </row>
    <row r="794" spans="1:7" x14ac:dyDescent="0.15">
      <c r="A794" t="str">
        <f>IF([1]交流线路段!A794="","",[1]交流线路段!A794)</f>
        <v>东捌线路18</v>
      </c>
      <c r="B794" t="str">
        <f>IF([1]交流线路段!B794="","",[1]交流线路段!B794)</f>
        <v>10kV</v>
      </c>
      <c r="F794" t="e">
        <f ca="1">VLOOKUP(OFFSET($E$2,0,0,10000,1),OFFSET(线路!$A$2,0,0,10000,6),5,FALSE)</f>
        <v>#N/A</v>
      </c>
      <c r="G794" t="e">
        <f ca="1">VLOOKUP(OFFSET($E$2,0,0,10000,1),OFFSET(线路!$A$2,0,0,10000,6),6,FALSE)</f>
        <v>#N/A</v>
      </c>
    </row>
    <row r="795" spans="1:7" x14ac:dyDescent="0.15">
      <c r="A795" t="str">
        <f>IF([1]交流线路段!A795="","",[1]交流线路段!A795)</f>
        <v>东捌线路19</v>
      </c>
      <c r="B795" t="str">
        <f>IF([1]交流线路段!B795="","",[1]交流线路段!B795)</f>
        <v>10kV</v>
      </c>
      <c r="F795" t="e">
        <f ca="1">VLOOKUP(OFFSET($E$2,0,0,10000,1),OFFSET(线路!$A$2,0,0,10000,6),5,FALSE)</f>
        <v>#N/A</v>
      </c>
      <c r="G795" t="e">
        <f ca="1">VLOOKUP(OFFSET($E$2,0,0,10000,1),OFFSET(线路!$A$2,0,0,10000,6),6,FALSE)</f>
        <v>#N/A</v>
      </c>
    </row>
    <row r="796" spans="1:7" x14ac:dyDescent="0.15">
      <c r="A796" t="str">
        <f>IF([1]交流线路段!A796="","",[1]交流线路段!A796)</f>
        <v>东捌线路2</v>
      </c>
      <c r="B796" t="str">
        <f>IF([1]交流线路段!B796="","",[1]交流线路段!B796)</f>
        <v>10kV</v>
      </c>
      <c r="F796" t="e">
        <f ca="1">VLOOKUP(OFFSET($E$2,0,0,10000,1),OFFSET(线路!$A$2,0,0,10000,6),5,FALSE)</f>
        <v>#N/A</v>
      </c>
      <c r="G796" t="e">
        <f ca="1">VLOOKUP(OFFSET($E$2,0,0,10000,1),OFFSET(线路!$A$2,0,0,10000,6),6,FALSE)</f>
        <v>#N/A</v>
      </c>
    </row>
    <row r="797" spans="1:7" x14ac:dyDescent="0.15">
      <c r="A797" t="str">
        <f>IF([1]交流线路段!A797="","",[1]交流线路段!A797)</f>
        <v>东捌线路20</v>
      </c>
      <c r="B797" t="str">
        <f>IF([1]交流线路段!B797="","",[1]交流线路段!B797)</f>
        <v>10kV</v>
      </c>
      <c r="F797" t="e">
        <f ca="1">VLOOKUP(OFFSET($E$2,0,0,10000,1),OFFSET(线路!$A$2,0,0,10000,6),5,FALSE)</f>
        <v>#N/A</v>
      </c>
      <c r="G797" t="e">
        <f ca="1">VLOOKUP(OFFSET($E$2,0,0,10000,1),OFFSET(线路!$A$2,0,0,10000,6),6,FALSE)</f>
        <v>#N/A</v>
      </c>
    </row>
    <row r="798" spans="1:7" x14ac:dyDescent="0.15">
      <c r="A798" t="str">
        <f>IF([1]交流线路段!A798="","",[1]交流线路段!A798)</f>
        <v>东捌线路21</v>
      </c>
      <c r="B798" t="str">
        <f>IF([1]交流线路段!B798="","",[1]交流线路段!B798)</f>
        <v>10kV</v>
      </c>
      <c r="F798" t="e">
        <f ca="1">VLOOKUP(OFFSET($E$2,0,0,10000,1),OFFSET(线路!$A$2,0,0,10000,6),5,FALSE)</f>
        <v>#N/A</v>
      </c>
      <c r="G798" t="e">
        <f ca="1">VLOOKUP(OFFSET($E$2,0,0,10000,1),OFFSET(线路!$A$2,0,0,10000,6),6,FALSE)</f>
        <v>#N/A</v>
      </c>
    </row>
    <row r="799" spans="1:7" x14ac:dyDescent="0.15">
      <c r="A799" t="str">
        <f>IF([1]交流线路段!A799="","",[1]交流线路段!A799)</f>
        <v>东捌线路22</v>
      </c>
      <c r="B799" t="str">
        <f>IF([1]交流线路段!B799="","",[1]交流线路段!B799)</f>
        <v>10kV</v>
      </c>
      <c r="F799" t="e">
        <f ca="1">VLOOKUP(OFFSET($E$2,0,0,10000,1),OFFSET(线路!$A$2,0,0,10000,6),5,FALSE)</f>
        <v>#N/A</v>
      </c>
      <c r="G799" t="e">
        <f ca="1">VLOOKUP(OFFSET($E$2,0,0,10000,1),OFFSET(线路!$A$2,0,0,10000,6),6,FALSE)</f>
        <v>#N/A</v>
      </c>
    </row>
    <row r="800" spans="1:7" x14ac:dyDescent="0.15">
      <c r="A800" t="str">
        <f>IF([1]交流线路段!A800="","",[1]交流线路段!A800)</f>
        <v>东捌线路23</v>
      </c>
      <c r="B800" t="str">
        <f>IF([1]交流线路段!B800="","",[1]交流线路段!B800)</f>
        <v>10kV</v>
      </c>
      <c r="F800" t="e">
        <f ca="1">VLOOKUP(OFFSET($E$2,0,0,10000,1),OFFSET(线路!$A$2,0,0,10000,6),5,FALSE)</f>
        <v>#N/A</v>
      </c>
      <c r="G800" t="e">
        <f ca="1">VLOOKUP(OFFSET($E$2,0,0,10000,1),OFFSET(线路!$A$2,0,0,10000,6),6,FALSE)</f>
        <v>#N/A</v>
      </c>
    </row>
    <row r="801" spans="1:7" x14ac:dyDescent="0.15">
      <c r="A801" t="str">
        <f>IF([1]交流线路段!A801="","",[1]交流线路段!A801)</f>
        <v>东捌线路24</v>
      </c>
      <c r="B801" t="str">
        <f>IF([1]交流线路段!B801="","",[1]交流线路段!B801)</f>
        <v>10kV</v>
      </c>
      <c r="F801" t="e">
        <f ca="1">VLOOKUP(OFFSET($E$2,0,0,10000,1),OFFSET(线路!$A$2,0,0,10000,6),5,FALSE)</f>
        <v>#N/A</v>
      </c>
      <c r="G801" t="e">
        <f ca="1">VLOOKUP(OFFSET($E$2,0,0,10000,1),OFFSET(线路!$A$2,0,0,10000,6),6,FALSE)</f>
        <v>#N/A</v>
      </c>
    </row>
    <row r="802" spans="1:7" x14ac:dyDescent="0.15">
      <c r="A802" t="str">
        <f>IF([1]交流线路段!A802="","",[1]交流线路段!A802)</f>
        <v>东捌线路25</v>
      </c>
      <c r="B802" t="str">
        <f>IF([1]交流线路段!B802="","",[1]交流线路段!B802)</f>
        <v>10kV</v>
      </c>
      <c r="F802" t="e">
        <f ca="1">VLOOKUP(OFFSET($E$2,0,0,10000,1),OFFSET(线路!$A$2,0,0,10000,6),5,FALSE)</f>
        <v>#N/A</v>
      </c>
      <c r="G802" t="e">
        <f ca="1">VLOOKUP(OFFSET($E$2,0,0,10000,1),OFFSET(线路!$A$2,0,0,10000,6),6,FALSE)</f>
        <v>#N/A</v>
      </c>
    </row>
    <row r="803" spans="1:7" x14ac:dyDescent="0.15">
      <c r="A803" t="str">
        <f>IF([1]交流线路段!A803="","",[1]交流线路段!A803)</f>
        <v>东捌线路26</v>
      </c>
      <c r="B803" t="str">
        <f>IF([1]交流线路段!B803="","",[1]交流线路段!B803)</f>
        <v>10kV</v>
      </c>
      <c r="F803" t="e">
        <f ca="1">VLOOKUP(OFFSET($E$2,0,0,10000,1),OFFSET(线路!$A$2,0,0,10000,6),5,FALSE)</f>
        <v>#N/A</v>
      </c>
      <c r="G803" t="e">
        <f ca="1">VLOOKUP(OFFSET($E$2,0,0,10000,1),OFFSET(线路!$A$2,0,0,10000,6),6,FALSE)</f>
        <v>#N/A</v>
      </c>
    </row>
    <row r="804" spans="1:7" x14ac:dyDescent="0.15">
      <c r="A804" t="str">
        <f>IF([1]交流线路段!A804="","",[1]交流线路段!A804)</f>
        <v>东捌线路27</v>
      </c>
      <c r="B804" t="str">
        <f>IF([1]交流线路段!B804="","",[1]交流线路段!B804)</f>
        <v>10kV</v>
      </c>
      <c r="F804" t="e">
        <f ca="1">VLOOKUP(OFFSET($E$2,0,0,10000,1),OFFSET(线路!$A$2,0,0,10000,6),5,FALSE)</f>
        <v>#N/A</v>
      </c>
      <c r="G804" t="e">
        <f ca="1">VLOOKUP(OFFSET($E$2,0,0,10000,1),OFFSET(线路!$A$2,0,0,10000,6),6,FALSE)</f>
        <v>#N/A</v>
      </c>
    </row>
    <row r="805" spans="1:7" x14ac:dyDescent="0.15">
      <c r="A805" t="str">
        <f>IF([1]交流线路段!A805="","",[1]交流线路段!A805)</f>
        <v>东捌线路28</v>
      </c>
      <c r="B805" t="str">
        <f>IF([1]交流线路段!B805="","",[1]交流线路段!B805)</f>
        <v>10kV</v>
      </c>
      <c r="F805" t="e">
        <f ca="1">VLOOKUP(OFFSET($E$2,0,0,10000,1),OFFSET(线路!$A$2,0,0,10000,6),5,FALSE)</f>
        <v>#N/A</v>
      </c>
      <c r="G805" t="e">
        <f ca="1">VLOOKUP(OFFSET($E$2,0,0,10000,1),OFFSET(线路!$A$2,0,0,10000,6),6,FALSE)</f>
        <v>#N/A</v>
      </c>
    </row>
    <row r="806" spans="1:7" x14ac:dyDescent="0.15">
      <c r="A806" t="str">
        <f>IF([1]交流线路段!A806="","",[1]交流线路段!A806)</f>
        <v>东捌线路29</v>
      </c>
      <c r="B806" t="str">
        <f>IF([1]交流线路段!B806="","",[1]交流线路段!B806)</f>
        <v>10kV</v>
      </c>
      <c r="F806" t="e">
        <f ca="1">VLOOKUP(OFFSET($E$2,0,0,10000,1),OFFSET(线路!$A$2,0,0,10000,6),5,FALSE)</f>
        <v>#N/A</v>
      </c>
      <c r="G806" t="e">
        <f ca="1">VLOOKUP(OFFSET($E$2,0,0,10000,1),OFFSET(线路!$A$2,0,0,10000,6),6,FALSE)</f>
        <v>#N/A</v>
      </c>
    </row>
    <row r="807" spans="1:7" x14ac:dyDescent="0.15">
      <c r="A807" t="str">
        <f>IF([1]交流线路段!A807="","",[1]交流线路段!A807)</f>
        <v>东捌线路3</v>
      </c>
      <c r="B807" t="str">
        <f>IF([1]交流线路段!B807="","",[1]交流线路段!B807)</f>
        <v>10kV</v>
      </c>
      <c r="F807" t="e">
        <f ca="1">VLOOKUP(OFFSET($E$2,0,0,10000,1),OFFSET(线路!$A$2,0,0,10000,6),5,FALSE)</f>
        <v>#N/A</v>
      </c>
      <c r="G807" t="e">
        <f ca="1">VLOOKUP(OFFSET($E$2,0,0,10000,1),OFFSET(线路!$A$2,0,0,10000,6),6,FALSE)</f>
        <v>#N/A</v>
      </c>
    </row>
    <row r="808" spans="1:7" x14ac:dyDescent="0.15">
      <c r="A808" t="str">
        <f>IF([1]交流线路段!A808="","",[1]交流线路段!A808)</f>
        <v>东捌线路30</v>
      </c>
      <c r="B808" t="str">
        <f>IF([1]交流线路段!B808="","",[1]交流线路段!B808)</f>
        <v>10kV</v>
      </c>
      <c r="F808" t="e">
        <f ca="1">VLOOKUP(OFFSET($E$2,0,0,10000,1),OFFSET(线路!$A$2,0,0,10000,6),5,FALSE)</f>
        <v>#N/A</v>
      </c>
      <c r="G808" t="e">
        <f ca="1">VLOOKUP(OFFSET($E$2,0,0,10000,1),OFFSET(线路!$A$2,0,0,10000,6),6,FALSE)</f>
        <v>#N/A</v>
      </c>
    </row>
    <row r="809" spans="1:7" x14ac:dyDescent="0.15">
      <c r="A809" t="str">
        <f>IF([1]交流线路段!A809="","",[1]交流线路段!A809)</f>
        <v>东捌线路31</v>
      </c>
      <c r="B809" t="str">
        <f>IF([1]交流线路段!B809="","",[1]交流线路段!B809)</f>
        <v>10kV</v>
      </c>
      <c r="F809" t="e">
        <f ca="1">VLOOKUP(OFFSET($E$2,0,0,10000,1),OFFSET(线路!$A$2,0,0,10000,6),5,FALSE)</f>
        <v>#N/A</v>
      </c>
      <c r="G809" t="e">
        <f ca="1">VLOOKUP(OFFSET($E$2,0,0,10000,1),OFFSET(线路!$A$2,0,0,10000,6),6,FALSE)</f>
        <v>#N/A</v>
      </c>
    </row>
    <row r="810" spans="1:7" x14ac:dyDescent="0.15">
      <c r="A810" t="str">
        <f>IF([1]交流线路段!A810="","",[1]交流线路段!A810)</f>
        <v>东捌线路32</v>
      </c>
      <c r="B810" t="str">
        <f>IF([1]交流线路段!B810="","",[1]交流线路段!B810)</f>
        <v>10kV</v>
      </c>
      <c r="F810" t="e">
        <f ca="1">VLOOKUP(OFFSET($E$2,0,0,10000,1),OFFSET(线路!$A$2,0,0,10000,6),5,FALSE)</f>
        <v>#N/A</v>
      </c>
      <c r="G810" t="e">
        <f ca="1">VLOOKUP(OFFSET($E$2,0,0,10000,1),OFFSET(线路!$A$2,0,0,10000,6),6,FALSE)</f>
        <v>#N/A</v>
      </c>
    </row>
    <row r="811" spans="1:7" x14ac:dyDescent="0.15">
      <c r="A811" t="str">
        <f>IF([1]交流线路段!A811="","",[1]交流线路段!A811)</f>
        <v>东捌线路33</v>
      </c>
      <c r="B811" t="str">
        <f>IF([1]交流线路段!B811="","",[1]交流线路段!B811)</f>
        <v>10kV</v>
      </c>
      <c r="F811" t="e">
        <f ca="1">VLOOKUP(OFFSET($E$2,0,0,10000,1),OFFSET(线路!$A$2,0,0,10000,6),5,FALSE)</f>
        <v>#N/A</v>
      </c>
      <c r="G811" t="e">
        <f ca="1">VLOOKUP(OFFSET($E$2,0,0,10000,1),OFFSET(线路!$A$2,0,0,10000,6),6,FALSE)</f>
        <v>#N/A</v>
      </c>
    </row>
    <row r="812" spans="1:7" x14ac:dyDescent="0.15">
      <c r="A812" t="str">
        <f>IF([1]交流线路段!A812="","",[1]交流线路段!A812)</f>
        <v>东捌线路34</v>
      </c>
      <c r="B812" t="str">
        <f>IF([1]交流线路段!B812="","",[1]交流线路段!B812)</f>
        <v>10kV</v>
      </c>
      <c r="F812" t="e">
        <f ca="1">VLOOKUP(OFFSET($E$2,0,0,10000,1),OFFSET(线路!$A$2,0,0,10000,6),5,FALSE)</f>
        <v>#N/A</v>
      </c>
      <c r="G812" t="e">
        <f ca="1">VLOOKUP(OFFSET($E$2,0,0,10000,1),OFFSET(线路!$A$2,0,0,10000,6),6,FALSE)</f>
        <v>#N/A</v>
      </c>
    </row>
    <row r="813" spans="1:7" x14ac:dyDescent="0.15">
      <c r="A813" t="str">
        <f>IF([1]交流线路段!A813="","",[1]交流线路段!A813)</f>
        <v>东捌线路35</v>
      </c>
      <c r="B813" t="str">
        <f>IF([1]交流线路段!B813="","",[1]交流线路段!B813)</f>
        <v>10kV</v>
      </c>
      <c r="F813" t="e">
        <f ca="1">VLOOKUP(OFFSET($E$2,0,0,10000,1),OFFSET(线路!$A$2,0,0,10000,6),5,FALSE)</f>
        <v>#N/A</v>
      </c>
      <c r="G813" t="e">
        <f ca="1">VLOOKUP(OFFSET($E$2,0,0,10000,1),OFFSET(线路!$A$2,0,0,10000,6),6,FALSE)</f>
        <v>#N/A</v>
      </c>
    </row>
    <row r="814" spans="1:7" x14ac:dyDescent="0.15">
      <c r="A814" t="str">
        <f>IF([1]交流线路段!A814="","",[1]交流线路段!A814)</f>
        <v>东捌线路36</v>
      </c>
      <c r="B814" t="str">
        <f>IF([1]交流线路段!B814="","",[1]交流线路段!B814)</f>
        <v>10kV</v>
      </c>
      <c r="F814" t="e">
        <f ca="1">VLOOKUP(OFFSET($E$2,0,0,10000,1),OFFSET(线路!$A$2,0,0,10000,6),5,FALSE)</f>
        <v>#N/A</v>
      </c>
      <c r="G814" t="e">
        <f ca="1">VLOOKUP(OFFSET($E$2,0,0,10000,1),OFFSET(线路!$A$2,0,0,10000,6),6,FALSE)</f>
        <v>#N/A</v>
      </c>
    </row>
    <row r="815" spans="1:7" x14ac:dyDescent="0.15">
      <c r="A815" t="str">
        <f>IF([1]交流线路段!A815="","",[1]交流线路段!A815)</f>
        <v>东捌线路37</v>
      </c>
      <c r="B815" t="str">
        <f>IF([1]交流线路段!B815="","",[1]交流线路段!B815)</f>
        <v>10kV</v>
      </c>
      <c r="F815" t="e">
        <f ca="1">VLOOKUP(OFFSET($E$2,0,0,10000,1),OFFSET(线路!$A$2,0,0,10000,6),5,FALSE)</f>
        <v>#N/A</v>
      </c>
      <c r="G815" t="e">
        <f ca="1">VLOOKUP(OFFSET($E$2,0,0,10000,1),OFFSET(线路!$A$2,0,0,10000,6),6,FALSE)</f>
        <v>#N/A</v>
      </c>
    </row>
    <row r="816" spans="1:7" x14ac:dyDescent="0.15">
      <c r="A816" t="str">
        <f>IF([1]交流线路段!A816="","",[1]交流线路段!A816)</f>
        <v>东捌线路4</v>
      </c>
      <c r="B816" t="str">
        <f>IF([1]交流线路段!B816="","",[1]交流线路段!B816)</f>
        <v>10kV</v>
      </c>
      <c r="F816" t="e">
        <f ca="1">VLOOKUP(OFFSET($E$2,0,0,10000,1),OFFSET(线路!$A$2,0,0,10000,6),5,FALSE)</f>
        <v>#N/A</v>
      </c>
      <c r="G816" t="e">
        <f ca="1">VLOOKUP(OFFSET($E$2,0,0,10000,1),OFFSET(线路!$A$2,0,0,10000,6),6,FALSE)</f>
        <v>#N/A</v>
      </c>
    </row>
    <row r="817" spans="1:7" x14ac:dyDescent="0.15">
      <c r="A817" t="str">
        <f>IF([1]交流线路段!A817="","",[1]交流线路段!A817)</f>
        <v>东捌线路5</v>
      </c>
      <c r="B817" t="str">
        <f>IF([1]交流线路段!B817="","",[1]交流线路段!B817)</f>
        <v>10kV</v>
      </c>
      <c r="F817" t="e">
        <f ca="1">VLOOKUP(OFFSET($E$2,0,0,10000,1),OFFSET(线路!$A$2,0,0,10000,6),5,FALSE)</f>
        <v>#N/A</v>
      </c>
      <c r="G817" t="e">
        <f ca="1">VLOOKUP(OFFSET($E$2,0,0,10000,1),OFFSET(线路!$A$2,0,0,10000,6),6,FALSE)</f>
        <v>#N/A</v>
      </c>
    </row>
    <row r="818" spans="1:7" x14ac:dyDescent="0.15">
      <c r="A818" t="str">
        <f>IF([1]交流线路段!A818="","",[1]交流线路段!A818)</f>
        <v>东捌线路6</v>
      </c>
      <c r="B818" t="str">
        <f>IF([1]交流线路段!B818="","",[1]交流线路段!B818)</f>
        <v>10kV</v>
      </c>
      <c r="F818" t="e">
        <f ca="1">VLOOKUP(OFFSET($E$2,0,0,10000,1),OFFSET(线路!$A$2,0,0,10000,6),5,FALSE)</f>
        <v>#N/A</v>
      </c>
      <c r="G818" t="e">
        <f ca="1">VLOOKUP(OFFSET($E$2,0,0,10000,1),OFFSET(线路!$A$2,0,0,10000,6),6,FALSE)</f>
        <v>#N/A</v>
      </c>
    </row>
    <row r="819" spans="1:7" x14ac:dyDescent="0.15">
      <c r="A819" t="str">
        <f>IF([1]交流线路段!A819="","",[1]交流线路段!A819)</f>
        <v>东捌线路7</v>
      </c>
      <c r="B819" t="str">
        <f>IF([1]交流线路段!B819="","",[1]交流线路段!B819)</f>
        <v>10kV</v>
      </c>
      <c r="F819" t="e">
        <f ca="1">VLOOKUP(OFFSET($E$2,0,0,10000,1),OFFSET(线路!$A$2,0,0,10000,6),5,FALSE)</f>
        <v>#N/A</v>
      </c>
      <c r="G819" t="e">
        <f ca="1">VLOOKUP(OFFSET($E$2,0,0,10000,1),OFFSET(线路!$A$2,0,0,10000,6),6,FALSE)</f>
        <v>#N/A</v>
      </c>
    </row>
    <row r="820" spans="1:7" x14ac:dyDescent="0.15">
      <c r="A820" t="str">
        <f>IF([1]交流线路段!A820="","",[1]交流线路段!A820)</f>
        <v>东捌线路8</v>
      </c>
      <c r="B820" t="str">
        <f>IF([1]交流线路段!B820="","",[1]交流线路段!B820)</f>
        <v>10kV</v>
      </c>
      <c r="F820" t="e">
        <f ca="1">VLOOKUP(OFFSET($E$2,0,0,10000,1),OFFSET(线路!$A$2,0,0,10000,6),5,FALSE)</f>
        <v>#N/A</v>
      </c>
      <c r="G820" t="e">
        <f ca="1">VLOOKUP(OFFSET($E$2,0,0,10000,1),OFFSET(线路!$A$2,0,0,10000,6),6,FALSE)</f>
        <v>#N/A</v>
      </c>
    </row>
    <row r="821" spans="1:7" x14ac:dyDescent="0.15">
      <c r="A821" t="str">
        <f>IF([1]交流线路段!A821="","",[1]交流线路段!A821)</f>
        <v>东捌线路9</v>
      </c>
      <c r="B821" t="str">
        <f>IF([1]交流线路段!B821="","",[1]交流线路段!B821)</f>
        <v>10kV</v>
      </c>
      <c r="F821" t="e">
        <f ca="1">VLOOKUP(OFFSET($E$2,0,0,10000,1),OFFSET(线路!$A$2,0,0,10000,6),5,FALSE)</f>
        <v>#N/A</v>
      </c>
      <c r="G821" t="e">
        <f ca="1">VLOOKUP(OFFSET($E$2,0,0,10000,1),OFFSET(线路!$A$2,0,0,10000,6),6,FALSE)</f>
        <v>#N/A</v>
      </c>
    </row>
    <row r="822" spans="1:7" x14ac:dyDescent="0.15">
      <c r="A822" t="str">
        <f>IF([1]交流线路段!A822="","",[1]交流线路段!A822)</f>
        <v>东贰线路1</v>
      </c>
      <c r="B822" t="str">
        <f>IF([1]交流线路段!B822="","",[1]交流线路段!B822)</f>
        <v>10kV</v>
      </c>
      <c r="F822" t="e">
        <f ca="1">VLOOKUP(OFFSET($E$2,0,0,10000,1),OFFSET(线路!$A$2,0,0,10000,6),5,FALSE)</f>
        <v>#N/A</v>
      </c>
      <c r="G822" t="e">
        <f ca="1">VLOOKUP(OFFSET($E$2,0,0,10000,1),OFFSET(线路!$A$2,0,0,10000,6),6,FALSE)</f>
        <v>#N/A</v>
      </c>
    </row>
    <row r="823" spans="1:7" x14ac:dyDescent="0.15">
      <c r="A823" t="str">
        <f>IF([1]交流线路段!A823="","",[1]交流线路段!A823)</f>
        <v>东贰线路2</v>
      </c>
      <c r="B823" t="str">
        <f>IF([1]交流线路段!B823="","",[1]交流线路段!B823)</f>
        <v>10kV</v>
      </c>
      <c r="F823" t="e">
        <f ca="1">VLOOKUP(OFFSET($E$2,0,0,10000,1),OFFSET(线路!$A$2,0,0,10000,6),5,FALSE)</f>
        <v>#N/A</v>
      </c>
      <c r="G823" t="e">
        <f ca="1">VLOOKUP(OFFSET($E$2,0,0,10000,1),OFFSET(线路!$A$2,0,0,10000,6),6,FALSE)</f>
        <v>#N/A</v>
      </c>
    </row>
    <row r="824" spans="1:7" x14ac:dyDescent="0.15">
      <c r="A824" t="str">
        <f>IF([1]交流线路段!A824="","",[1]交流线路段!A824)</f>
        <v>东贰线路3</v>
      </c>
      <c r="B824" t="str">
        <f>IF([1]交流线路段!B824="","",[1]交流线路段!B824)</f>
        <v>10kV</v>
      </c>
      <c r="F824" t="e">
        <f ca="1">VLOOKUP(OFFSET($E$2,0,0,10000,1),OFFSET(线路!$A$2,0,0,10000,6),5,FALSE)</f>
        <v>#N/A</v>
      </c>
      <c r="G824" t="e">
        <f ca="1">VLOOKUP(OFFSET($E$2,0,0,10000,1),OFFSET(线路!$A$2,0,0,10000,6),6,FALSE)</f>
        <v>#N/A</v>
      </c>
    </row>
    <row r="825" spans="1:7" x14ac:dyDescent="0.15">
      <c r="A825" t="str">
        <f>IF([1]交流线路段!A825="","",[1]交流线路段!A825)</f>
        <v>东贰线路4</v>
      </c>
      <c r="B825" t="str">
        <f>IF([1]交流线路段!B825="","",[1]交流线路段!B825)</f>
        <v>10kV</v>
      </c>
      <c r="F825" t="e">
        <f ca="1">VLOOKUP(OFFSET($E$2,0,0,10000,1),OFFSET(线路!$A$2,0,0,10000,6),5,FALSE)</f>
        <v>#N/A</v>
      </c>
      <c r="G825" t="e">
        <f ca="1">VLOOKUP(OFFSET($E$2,0,0,10000,1),OFFSET(线路!$A$2,0,0,10000,6),6,FALSE)</f>
        <v>#N/A</v>
      </c>
    </row>
    <row r="826" spans="1:7" x14ac:dyDescent="0.15">
      <c r="A826" t="str">
        <f>IF([1]交流线路段!A826="","",[1]交流线路段!A826)</f>
        <v>东贰线路5</v>
      </c>
      <c r="B826" t="str">
        <f>IF([1]交流线路段!B826="","",[1]交流线路段!B826)</f>
        <v>10kV</v>
      </c>
      <c r="F826" t="e">
        <f ca="1">VLOOKUP(OFFSET($E$2,0,0,10000,1),OFFSET(线路!$A$2,0,0,10000,6),5,FALSE)</f>
        <v>#N/A</v>
      </c>
      <c r="G826" t="e">
        <f ca="1">VLOOKUP(OFFSET($E$2,0,0,10000,1),OFFSET(线路!$A$2,0,0,10000,6),6,FALSE)</f>
        <v>#N/A</v>
      </c>
    </row>
    <row r="827" spans="1:7" x14ac:dyDescent="0.15">
      <c r="A827" t="str">
        <f>IF([1]交流线路段!A827="","",[1]交流线路段!A827)</f>
        <v>东贰线路6</v>
      </c>
      <c r="B827" t="str">
        <f>IF([1]交流线路段!B827="","",[1]交流线路段!B827)</f>
        <v>10kV</v>
      </c>
      <c r="F827" t="e">
        <f ca="1">VLOOKUP(OFFSET($E$2,0,0,10000,1),OFFSET(线路!$A$2,0,0,10000,6),5,FALSE)</f>
        <v>#N/A</v>
      </c>
      <c r="G827" t="e">
        <f ca="1">VLOOKUP(OFFSET($E$2,0,0,10000,1),OFFSET(线路!$A$2,0,0,10000,6),6,FALSE)</f>
        <v>#N/A</v>
      </c>
    </row>
    <row r="828" spans="1:7" x14ac:dyDescent="0.15">
      <c r="A828" t="str">
        <f>IF([1]交流线路段!A828="","",[1]交流线路段!A828)</f>
        <v>东柒线路1</v>
      </c>
      <c r="B828" t="str">
        <f>IF([1]交流线路段!B828="","",[1]交流线路段!B828)</f>
        <v>10kV</v>
      </c>
      <c r="F828" t="e">
        <f ca="1">VLOOKUP(OFFSET($E$2,0,0,10000,1),OFFSET(线路!$A$2,0,0,10000,6),5,FALSE)</f>
        <v>#N/A</v>
      </c>
      <c r="G828" t="e">
        <f ca="1">VLOOKUP(OFFSET($E$2,0,0,10000,1),OFFSET(线路!$A$2,0,0,10000,6),6,FALSE)</f>
        <v>#N/A</v>
      </c>
    </row>
    <row r="829" spans="1:7" x14ac:dyDescent="0.15">
      <c r="A829" t="str">
        <f>IF([1]交流线路段!A829="","",[1]交流线路段!A829)</f>
        <v>东柒线路2</v>
      </c>
      <c r="B829" t="str">
        <f>IF([1]交流线路段!B829="","",[1]交流线路段!B829)</f>
        <v>10kV</v>
      </c>
      <c r="F829" t="e">
        <f ca="1">VLOOKUP(OFFSET($E$2,0,0,10000,1),OFFSET(线路!$A$2,0,0,10000,6),5,FALSE)</f>
        <v>#N/A</v>
      </c>
      <c r="G829" t="e">
        <f ca="1">VLOOKUP(OFFSET($E$2,0,0,10000,1),OFFSET(线路!$A$2,0,0,10000,6),6,FALSE)</f>
        <v>#N/A</v>
      </c>
    </row>
    <row r="830" spans="1:7" x14ac:dyDescent="0.15">
      <c r="A830" t="str">
        <f>IF([1]交流线路段!A830="","",[1]交流线路段!A830)</f>
        <v>东柒线路3</v>
      </c>
      <c r="B830" t="str">
        <f>IF([1]交流线路段!B830="","",[1]交流线路段!B830)</f>
        <v>10kV</v>
      </c>
      <c r="F830" t="e">
        <f ca="1">VLOOKUP(OFFSET($E$2,0,0,10000,1),OFFSET(线路!$A$2,0,0,10000,6),5,FALSE)</f>
        <v>#N/A</v>
      </c>
      <c r="G830" t="e">
        <f ca="1">VLOOKUP(OFFSET($E$2,0,0,10000,1),OFFSET(线路!$A$2,0,0,10000,6),6,FALSE)</f>
        <v>#N/A</v>
      </c>
    </row>
    <row r="831" spans="1:7" x14ac:dyDescent="0.15">
      <c r="A831" t="str">
        <f>IF([1]交流线路段!A831="","",[1]交流线路段!A831)</f>
        <v>东柒线路4</v>
      </c>
      <c r="B831" t="str">
        <f>IF([1]交流线路段!B831="","",[1]交流线路段!B831)</f>
        <v>10kV</v>
      </c>
      <c r="F831" t="e">
        <f ca="1">VLOOKUP(OFFSET($E$2,0,0,10000,1),OFFSET(线路!$A$2,0,0,10000,6),5,FALSE)</f>
        <v>#N/A</v>
      </c>
      <c r="G831" t="e">
        <f ca="1">VLOOKUP(OFFSET($E$2,0,0,10000,1),OFFSET(线路!$A$2,0,0,10000,6),6,FALSE)</f>
        <v>#N/A</v>
      </c>
    </row>
    <row r="832" spans="1:7" x14ac:dyDescent="0.15">
      <c r="A832" t="str">
        <f>IF([1]交流线路段!A832="","",[1]交流线路段!A832)</f>
        <v>东柒线路5</v>
      </c>
      <c r="B832" t="str">
        <f>IF([1]交流线路段!B832="","",[1]交流线路段!B832)</f>
        <v>10kV</v>
      </c>
      <c r="F832" t="e">
        <f ca="1">VLOOKUP(OFFSET($E$2,0,0,10000,1),OFFSET(线路!$A$2,0,0,10000,6),5,FALSE)</f>
        <v>#N/A</v>
      </c>
      <c r="G832" t="e">
        <f ca="1">VLOOKUP(OFFSET($E$2,0,0,10000,1),OFFSET(线路!$A$2,0,0,10000,6),6,FALSE)</f>
        <v>#N/A</v>
      </c>
    </row>
    <row r="833" spans="1:7" x14ac:dyDescent="0.15">
      <c r="A833" t="str">
        <f>IF([1]交流线路段!A833="","",[1]交流线路段!A833)</f>
        <v>东柒线路6</v>
      </c>
      <c r="B833" t="str">
        <f>IF([1]交流线路段!B833="","",[1]交流线路段!B833)</f>
        <v>10kV</v>
      </c>
      <c r="F833" t="e">
        <f ca="1">VLOOKUP(OFFSET($E$2,0,0,10000,1),OFFSET(线路!$A$2,0,0,10000,6),5,FALSE)</f>
        <v>#N/A</v>
      </c>
      <c r="G833" t="e">
        <f ca="1">VLOOKUP(OFFSET($E$2,0,0,10000,1),OFFSET(线路!$A$2,0,0,10000,6),6,FALSE)</f>
        <v>#N/A</v>
      </c>
    </row>
    <row r="834" spans="1:7" x14ac:dyDescent="0.15">
      <c r="A834" t="str">
        <f>IF([1]交流线路段!A834="","",[1]交流线路段!A834)</f>
        <v>东柒线路7</v>
      </c>
      <c r="B834" t="str">
        <f>IF([1]交流线路段!B834="","",[1]交流线路段!B834)</f>
        <v>10kV</v>
      </c>
      <c r="F834" t="e">
        <f ca="1">VLOOKUP(OFFSET($E$2,0,0,10000,1),OFFSET(线路!$A$2,0,0,10000,6),5,FALSE)</f>
        <v>#N/A</v>
      </c>
      <c r="G834" t="e">
        <f ca="1">VLOOKUP(OFFSET($E$2,0,0,10000,1),OFFSET(线路!$A$2,0,0,10000,6),6,FALSE)</f>
        <v>#N/A</v>
      </c>
    </row>
    <row r="835" spans="1:7" x14ac:dyDescent="0.15">
      <c r="A835" t="str">
        <f>IF([1]交流线路段!A835="","",[1]交流线路段!A835)</f>
        <v>东叁线路1</v>
      </c>
      <c r="B835" t="str">
        <f>IF([1]交流线路段!B835="","",[1]交流线路段!B835)</f>
        <v>10kV</v>
      </c>
      <c r="F835" t="e">
        <f ca="1">VLOOKUP(OFFSET($E$2,0,0,10000,1),OFFSET(线路!$A$2,0,0,10000,6),5,FALSE)</f>
        <v>#N/A</v>
      </c>
      <c r="G835" t="e">
        <f ca="1">VLOOKUP(OFFSET($E$2,0,0,10000,1),OFFSET(线路!$A$2,0,0,10000,6),6,FALSE)</f>
        <v>#N/A</v>
      </c>
    </row>
    <row r="836" spans="1:7" x14ac:dyDescent="0.15">
      <c r="A836" t="str">
        <f>IF([1]交流线路段!A836="","",[1]交流线路段!A836)</f>
        <v>东叁线路10</v>
      </c>
      <c r="B836" t="str">
        <f>IF([1]交流线路段!B836="","",[1]交流线路段!B836)</f>
        <v>10kV</v>
      </c>
      <c r="F836" t="e">
        <f ca="1">VLOOKUP(OFFSET($E$2,0,0,10000,1),OFFSET(线路!$A$2,0,0,10000,6),5,FALSE)</f>
        <v>#N/A</v>
      </c>
      <c r="G836" t="e">
        <f ca="1">VLOOKUP(OFFSET($E$2,0,0,10000,1),OFFSET(线路!$A$2,0,0,10000,6),6,FALSE)</f>
        <v>#N/A</v>
      </c>
    </row>
    <row r="837" spans="1:7" x14ac:dyDescent="0.15">
      <c r="A837" t="str">
        <f>IF([1]交流线路段!A837="","",[1]交流线路段!A837)</f>
        <v>东叁线路11</v>
      </c>
      <c r="B837" t="str">
        <f>IF([1]交流线路段!B837="","",[1]交流线路段!B837)</f>
        <v>10kV</v>
      </c>
      <c r="F837" t="e">
        <f ca="1">VLOOKUP(OFFSET($E$2,0,0,10000,1),OFFSET(线路!$A$2,0,0,10000,6),5,FALSE)</f>
        <v>#N/A</v>
      </c>
      <c r="G837" t="e">
        <f ca="1">VLOOKUP(OFFSET($E$2,0,0,10000,1),OFFSET(线路!$A$2,0,0,10000,6),6,FALSE)</f>
        <v>#N/A</v>
      </c>
    </row>
    <row r="838" spans="1:7" x14ac:dyDescent="0.15">
      <c r="A838" t="str">
        <f>IF([1]交流线路段!A838="","",[1]交流线路段!A838)</f>
        <v>东叁线路12</v>
      </c>
      <c r="B838" t="str">
        <f>IF([1]交流线路段!B838="","",[1]交流线路段!B838)</f>
        <v>10kV</v>
      </c>
      <c r="F838" t="e">
        <f ca="1">VLOOKUP(OFFSET($E$2,0,0,10000,1),OFFSET(线路!$A$2,0,0,10000,6),5,FALSE)</f>
        <v>#N/A</v>
      </c>
      <c r="G838" t="e">
        <f ca="1">VLOOKUP(OFFSET($E$2,0,0,10000,1),OFFSET(线路!$A$2,0,0,10000,6),6,FALSE)</f>
        <v>#N/A</v>
      </c>
    </row>
    <row r="839" spans="1:7" x14ac:dyDescent="0.15">
      <c r="A839" t="str">
        <f>IF([1]交流线路段!A839="","",[1]交流线路段!A839)</f>
        <v>东叁线路13</v>
      </c>
      <c r="B839" t="str">
        <f>IF([1]交流线路段!B839="","",[1]交流线路段!B839)</f>
        <v>10kV</v>
      </c>
      <c r="F839" t="e">
        <f ca="1">VLOOKUP(OFFSET($E$2,0,0,10000,1),OFFSET(线路!$A$2,0,0,10000,6),5,FALSE)</f>
        <v>#N/A</v>
      </c>
      <c r="G839" t="e">
        <f ca="1">VLOOKUP(OFFSET($E$2,0,0,10000,1),OFFSET(线路!$A$2,0,0,10000,6),6,FALSE)</f>
        <v>#N/A</v>
      </c>
    </row>
    <row r="840" spans="1:7" x14ac:dyDescent="0.15">
      <c r="A840" t="str">
        <f>IF([1]交流线路段!A840="","",[1]交流线路段!A840)</f>
        <v>东叁线路2</v>
      </c>
      <c r="B840" t="str">
        <f>IF([1]交流线路段!B840="","",[1]交流线路段!B840)</f>
        <v>10kV</v>
      </c>
      <c r="F840" t="e">
        <f ca="1">VLOOKUP(OFFSET($E$2,0,0,10000,1),OFFSET(线路!$A$2,0,0,10000,6),5,FALSE)</f>
        <v>#N/A</v>
      </c>
      <c r="G840" t="e">
        <f ca="1">VLOOKUP(OFFSET($E$2,0,0,10000,1),OFFSET(线路!$A$2,0,0,10000,6),6,FALSE)</f>
        <v>#N/A</v>
      </c>
    </row>
    <row r="841" spans="1:7" x14ac:dyDescent="0.15">
      <c r="A841" t="str">
        <f>IF([1]交流线路段!A841="","",[1]交流线路段!A841)</f>
        <v>东叁线路3</v>
      </c>
      <c r="B841" t="str">
        <f>IF([1]交流线路段!B841="","",[1]交流线路段!B841)</f>
        <v>10kV</v>
      </c>
      <c r="F841" t="e">
        <f ca="1">VLOOKUP(OFFSET($E$2,0,0,10000,1),OFFSET(线路!$A$2,0,0,10000,6),5,FALSE)</f>
        <v>#N/A</v>
      </c>
      <c r="G841" t="e">
        <f ca="1">VLOOKUP(OFFSET($E$2,0,0,10000,1),OFFSET(线路!$A$2,0,0,10000,6),6,FALSE)</f>
        <v>#N/A</v>
      </c>
    </row>
    <row r="842" spans="1:7" x14ac:dyDescent="0.15">
      <c r="A842" t="str">
        <f>IF([1]交流线路段!A842="","",[1]交流线路段!A842)</f>
        <v>东叁线路4</v>
      </c>
      <c r="B842" t="str">
        <f>IF([1]交流线路段!B842="","",[1]交流线路段!B842)</f>
        <v>10kV</v>
      </c>
      <c r="F842" t="e">
        <f ca="1">VLOOKUP(OFFSET($E$2,0,0,10000,1),OFFSET(线路!$A$2,0,0,10000,6),5,FALSE)</f>
        <v>#N/A</v>
      </c>
      <c r="G842" t="e">
        <f ca="1">VLOOKUP(OFFSET($E$2,0,0,10000,1),OFFSET(线路!$A$2,0,0,10000,6),6,FALSE)</f>
        <v>#N/A</v>
      </c>
    </row>
    <row r="843" spans="1:7" x14ac:dyDescent="0.15">
      <c r="A843" t="str">
        <f>IF([1]交流线路段!A843="","",[1]交流线路段!A843)</f>
        <v>东叁线路5</v>
      </c>
      <c r="B843" t="str">
        <f>IF([1]交流线路段!B843="","",[1]交流线路段!B843)</f>
        <v>10kV</v>
      </c>
      <c r="F843" t="e">
        <f ca="1">VLOOKUP(OFFSET($E$2,0,0,10000,1),OFFSET(线路!$A$2,0,0,10000,6),5,FALSE)</f>
        <v>#N/A</v>
      </c>
      <c r="G843" t="e">
        <f ca="1">VLOOKUP(OFFSET($E$2,0,0,10000,1),OFFSET(线路!$A$2,0,0,10000,6),6,FALSE)</f>
        <v>#N/A</v>
      </c>
    </row>
    <row r="844" spans="1:7" x14ac:dyDescent="0.15">
      <c r="A844" t="str">
        <f>IF([1]交流线路段!A844="","",[1]交流线路段!A844)</f>
        <v>东叁线路6</v>
      </c>
      <c r="B844" t="str">
        <f>IF([1]交流线路段!B844="","",[1]交流线路段!B844)</f>
        <v>10kV</v>
      </c>
      <c r="F844" t="e">
        <f ca="1">VLOOKUP(OFFSET($E$2,0,0,10000,1),OFFSET(线路!$A$2,0,0,10000,6),5,FALSE)</f>
        <v>#N/A</v>
      </c>
      <c r="G844" t="e">
        <f ca="1">VLOOKUP(OFFSET($E$2,0,0,10000,1),OFFSET(线路!$A$2,0,0,10000,6),6,FALSE)</f>
        <v>#N/A</v>
      </c>
    </row>
    <row r="845" spans="1:7" x14ac:dyDescent="0.15">
      <c r="A845" t="str">
        <f>IF([1]交流线路段!A845="","",[1]交流线路段!A845)</f>
        <v>东叁线路7</v>
      </c>
      <c r="B845" t="str">
        <f>IF([1]交流线路段!B845="","",[1]交流线路段!B845)</f>
        <v>10kV</v>
      </c>
      <c r="F845" t="e">
        <f ca="1">VLOOKUP(OFFSET($E$2,0,0,10000,1),OFFSET(线路!$A$2,0,0,10000,6),5,FALSE)</f>
        <v>#N/A</v>
      </c>
      <c r="G845" t="e">
        <f ca="1">VLOOKUP(OFFSET($E$2,0,0,10000,1),OFFSET(线路!$A$2,0,0,10000,6),6,FALSE)</f>
        <v>#N/A</v>
      </c>
    </row>
    <row r="846" spans="1:7" x14ac:dyDescent="0.15">
      <c r="A846" t="str">
        <f>IF([1]交流线路段!A846="","",[1]交流线路段!A846)</f>
        <v>东叁线路8</v>
      </c>
      <c r="B846" t="str">
        <f>IF([1]交流线路段!B846="","",[1]交流线路段!B846)</f>
        <v>10kV</v>
      </c>
      <c r="F846" t="e">
        <f ca="1">VLOOKUP(OFFSET($E$2,0,0,10000,1),OFFSET(线路!$A$2,0,0,10000,6),5,FALSE)</f>
        <v>#N/A</v>
      </c>
      <c r="G846" t="e">
        <f ca="1">VLOOKUP(OFFSET($E$2,0,0,10000,1),OFFSET(线路!$A$2,0,0,10000,6),6,FALSE)</f>
        <v>#N/A</v>
      </c>
    </row>
    <row r="847" spans="1:7" x14ac:dyDescent="0.15">
      <c r="A847" t="str">
        <f>IF([1]交流线路段!A847="","",[1]交流线路段!A847)</f>
        <v>东叁线路9</v>
      </c>
      <c r="B847" t="str">
        <f>IF([1]交流线路段!B847="","",[1]交流线路段!B847)</f>
        <v>10kV</v>
      </c>
      <c r="F847" t="e">
        <f ca="1">VLOOKUP(OFFSET($E$2,0,0,10000,1),OFFSET(线路!$A$2,0,0,10000,6),5,FALSE)</f>
        <v>#N/A</v>
      </c>
      <c r="G847" t="e">
        <f ca="1">VLOOKUP(OFFSET($E$2,0,0,10000,1),OFFSET(线路!$A$2,0,0,10000,6),6,FALSE)</f>
        <v>#N/A</v>
      </c>
    </row>
    <row r="848" spans="1:7" x14ac:dyDescent="0.15">
      <c r="A848" t="str">
        <f>IF([1]交流线路段!A848="","",[1]交流线路段!A848)</f>
        <v>东肆线路1</v>
      </c>
      <c r="B848" t="str">
        <f>IF([1]交流线路段!B848="","",[1]交流线路段!B848)</f>
        <v>10kV</v>
      </c>
      <c r="F848" t="e">
        <f ca="1">VLOOKUP(OFFSET($E$2,0,0,10000,1),OFFSET(线路!$A$2,0,0,10000,6),5,FALSE)</f>
        <v>#N/A</v>
      </c>
      <c r="G848" t="e">
        <f ca="1">VLOOKUP(OFFSET($E$2,0,0,10000,1),OFFSET(线路!$A$2,0,0,10000,6),6,FALSE)</f>
        <v>#N/A</v>
      </c>
    </row>
    <row r="849" spans="1:7" x14ac:dyDescent="0.15">
      <c r="A849" t="str">
        <f>IF([1]交流线路段!A849="","",[1]交流线路段!A849)</f>
        <v>东肆线路10</v>
      </c>
      <c r="B849" t="str">
        <f>IF([1]交流线路段!B849="","",[1]交流线路段!B849)</f>
        <v>10kV</v>
      </c>
      <c r="F849" t="e">
        <f ca="1">VLOOKUP(OFFSET($E$2,0,0,10000,1),OFFSET(线路!$A$2,0,0,10000,6),5,FALSE)</f>
        <v>#N/A</v>
      </c>
      <c r="G849" t="e">
        <f ca="1">VLOOKUP(OFFSET($E$2,0,0,10000,1),OFFSET(线路!$A$2,0,0,10000,6),6,FALSE)</f>
        <v>#N/A</v>
      </c>
    </row>
    <row r="850" spans="1:7" x14ac:dyDescent="0.15">
      <c r="A850" t="str">
        <f>IF([1]交流线路段!A850="","",[1]交流线路段!A850)</f>
        <v>东肆线路11</v>
      </c>
      <c r="B850" t="str">
        <f>IF([1]交流线路段!B850="","",[1]交流线路段!B850)</f>
        <v>10kV</v>
      </c>
      <c r="F850" t="e">
        <f ca="1">VLOOKUP(OFFSET($E$2,0,0,10000,1),OFFSET(线路!$A$2,0,0,10000,6),5,FALSE)</f>
        <v>#N/A</v>
      </c>
      <c r="G850" t="e">
        <f ca="1">VLOOKUP(OFFSET($E$2,0,0,10000,1),OFFSET(线路!$A$2,0,0,10000,6),6,FALSE)</f>
        <v>#N/A</v>
      </c>
    </row>
    <row r="851" spans="1:7" x14ac:dyDescent="0.15">
      <c r="A851" t="str">
        <f>IF([1]交流线路段!A851="","",[1]交流线路段!A851)</f>
        <v>东肆线路2</v>
      </c>
      <c r="B851" t="str">
        <f>IF([1]交流线路段!B851="","",[1]交流线路段!B851)</f>
        <v>10kV</v>
      </c>
      <c r="F851" t="e">
        <f ca="1">VLOOKUP(OFFSET($E$2,0,0,10000,1),OFFSET(线路!$A$2,0,0,10000,6),5,FALSE)</f>
        <v>#N/A</v>
      </c>
      <c r="G851" t="e">
        <f ca="1">VLOOKUP(OFFSET($E$2,0,0,10000,1),OFFSET(线路!$A$2,0,0,10000,6),6,FALSE)</f>
        <v>#N/A</v>
      </c>
    </row>
    <row r="852" spans="1:7" x14ac:dyDescent="0.15">
      <c r="A852" t="str">
        <f>IF([1]交流线路段!A852="","",[1]交流线路段!A852)</f>
        <v>东肆线路3</v>
      </c>
      <c r="B852" t="str">
        <f>IF([1]交流线路段!B852="","",[1]交流线路段!B852)</f>
        <v>10kV</v>
      </c>
      <c r="F852" t="e">
        <f ca="1">VLOOKUP(OFFSET($E$2,0,0,10000,1),OFFSET(线路!$A$2,0,0,10000,6),5,FALSE)</f>
        <v>#N/A</v>
      </c>
      <c r="G852" t="e">
        <f ca="1">VLOOKUP(OFFSET($E$2,0,0,10000,1),OFFSET(线路!$A$2,0,0,10000,6),6,FALSE)</f>
        <v>#N/A</v>
      </c>
    </row>
    <row r="853" spans="1:7" x14ac:dyDescent="0.15">
      <c r="A853" t="str">
        <f>IF([1]交流线路段!A853="","",[1]交流线路段!A853)</f>
        <v>东肆线路4</v>
      </c>
      <c r="B853" t="str">
        <f>IF([1]交流线路段!B853="","",[1]交流线路段!B853)</f>
        <v>10kV</v>
      </c>
      <c r="F853" t="e">
        <f ca="1">VLOOKUP(OFFSET($E$2,0,0,10000,1),OFFSET(线路!$A$2,0,0,10000,6),5,FALSE)</f>
        <v>#N/A</v>
      </c>
      <c r="G853" t="e">
        <f ca="1">VLOOKUP(OFFSET($E$2,0,0,10000,1),OFFSET(线路!$A$2,0,0,10000,6),6,FALSE)</f>
        <v>#N/A</v>
      </c>
    </row>
    <row r="854" spans="1:7" x14ac:dyDescent="0.15">
      <c r="A854" t="str">
        <f>IF([1]交流线路段!A854="","",[1]交流线路段!A854)</f>
        <v>东肆线路5</v>
      </c>
      <c r="B854" t="str">
        <f>IF([1]交流线路段!B854="","",[1]交流线路段!B854)</f>
        <v>10kV</v>
      </c>
      <c r="F854" t="e">
        <f ca="1">VLOOKUP(OFFSET($E$2,0,0,10000,1),OFFSET(线路!$A$2,0,0,10000,6),5,FALSE)</f>
        <v>#N/A</v>
      </c>
      <c r="G854" t="e">
        <f ca="1">VLOOKUP(OFFSET($E$2,0,0,10000,1),OFFSET(线路!$A$2,0,0,10000,6),6,FALSE)</f>
        <v>#N/A</v>
      </c>
    </row>
    <row r="855" spans="1:7" x14ac:dyDescent="0.15">
      <c r="A855" t="str">
        <f>IF([1]交流线路段!A855="","",[1]交流线路段!A855)</f>
        <v>东肆线路6</v>
      </c>
      <c r="B855" t="str">
        <f>IF([1]交流线路段!B855="","",[1]交流线路段!B855)</f>
        <v>10kV</v>
      </c>
      <c r="F855" t="e">
        <f ca="1">VLOOKUP(OFFSET($E$2,0,0,10000,1),OFFSET(线路!$A$2,0,0,10000,6),5,FALSE)</f>
        <v>#N/A</v>
      </c>
      <c r="G855" t="e">
        <f ca="1">VLOOKUP(OFFSET($E$2,0,0,10000,1),OFFSET(线路!$A$2,0,0,10000,6),6,FALSE)</f>
        <v>#N/A</v>
      </c>
    </row>
    <row r="856" spans="1:7" x14ac:dyDescent="0.15">
      <c r="A856" t="str">
        <f>IF([1]交流线路段!A856="","",[1]交流线路段!A856)</f>
        <v>东肆线路7</v>
      </c>
      <c r="B856" t="str">
        <f>IF([1]交流线路段!B856="","",[1]交流线路段!B856)</f>
        <v>10kV</v>
      </c>
      <c r="F856" t="e">
        <f ca="1">VLOOKUP(OFFSET($E$2,0,0,10000,1),OFFSET(线路!$A$2,0,0,10000,6),5,FALSE)</f>
        <v>#N/A</v>
      </c>
      <c r="G856" t="e">
        <f ca="1">VLOOKUP(OFFSET($E$2,0,0,10000,1),OFFSET(线路!$A$2,0,0,10000,6),6,FALSE)</f>
        <v>#N/A</v>
      </c>
    </row>
    <row r="857" spans="1:7" x14ac:dyDescent="0.15">
      <c r="A857" t="str">
        <f>IF([1]交流线路段!A857="","",[1]交流线路段!A857)</f>
        <v>东肆线路8</v>
      </c>
      <c r="B857" t="str">
        <f>IF([1]交流线路段!B857="","",[1]交流线路段!B857)</f>
        <v>10kV</v>
      </c>
      <c r="F857" t="e">
        <f ca="1">VLOOKUP(OFFSET($E$2,0,0,10000,1),OFFSET(线路!$A$2,0,0,10000,6),5,FALSE)</f>
        <v>#N/A</v>
      </c>
      <c r="G857" t="e">
        <f ca="1">VLOOKUP(OFFSET($E$2,0,0,10000,1),OFFSET(线路!$A$2,0,0,10000,6),6,FALSE)</f>
        <v>#N/A</v>
      </c>
    </row>
    <row r="858" spans="1:7" x14ac:dyDescent="0.15">
      <c r="A858" t="str">
        <f>IF([1]交流线路段!A858="","",[1]交流线路段!A858)</f>
        <v>东肆线路9</v>
      </c>
      <c r="B858" t="str">
        <f>IF([1]交流线路段!B858="","",[1]交流线路段!B858)</f>
        <v>10kV</v>
      </c>
      <c r="F858" t="e">
        <f ca="1">VLOOKUP(OFFSET($E$2,0,0,10000,1),OFFSET(线路!$A$2,0,0,10000,6),5,FALSE)</f>
        <v>#N/A</v>
      </c>
      <c r="G858" t="e">
        <f ca="1">VLOOKUP(OFFSET($E$2,0,0,10000,1),OFFSET(线路!$A$2,0,0,10000,6),6,FALSE)</f>
        <v>#N/A</v>
      </c>
    </row>
    <row r="859" spans="1:7" x14ac:dyDescent="0.15">
      <c r="A859" t="str">
        <f>IF([1]交流线路段!A859="","",[1]交流线路段!A859)</f>
        <v>东伍线路1</v>
      </c>
      <c r="B859" t="str">
        <f>IF([1]交流线路段!B859="","",[1]交流线路段!B859)</f>
        <v>10kV</v>
      </c>
      <c r="F859" t="e">
        <f ca="1">VLOOKUP(OFFSET($E$2,0,0,10000,1),OFFSET(线路!$A$2,0,0,10000,6),5,FALSE)</f>
        <v>#N/A</v>
      </c>
      <c r="G859" t="e">
        <f ca="1">VLOOKUP(OFFSET($E$2,0,0,10000,1),OFFSET(线路!$A$2,0,0,10000,6),6,FALSE)</f>
        <v>#N/A</v>
      </c>
    </row>
    <row r="860" spans="1:7" x14ac:dyDescent="0.15">
      <c r="A860" t="str">
        <f>IF([1]交流线路段!A860="","",[1]交流线路段!A860)</f>
        <v>东伍线路10</v>
      </c>
      <c r="B860" t="str">
        <f>IF([1]交流线路段!B860="","",[1]交流线路段!B860)</f>
        <v>10kV</v>
      </c>
      <c r="F860" t="e">
        <f ca="1">VLOOKUP(OFFSET($E$2,0,0,10000,1),OFFSET(线路!$A$2,0,0,10000,6),5,FALSE)</f>
        <v>#N/A</v>
      </c>
      <c r="G860" t="e">
        <f ca="1">VLOOKUP(OFFSET($E$2,0,0,10000,1),OFFSET(线路!$A$2,0,0,10000,6),6,FALSE)</f>
        <v>#N/A</v>
      </c>
    </row>
    <row r="861" spans="1:7" x14ac:dyDescent="0.15">
      <c r="A861" t="str">
        <f>IF([1]交流线路段!A861="","",[1]交流线路段!A861)</f>
        <v>东伍线路11</v>
      </c>
      <c r="B861" t="str">
        <f>IF([1]交流线路段!B861="","",[1]交流线路段!B861)</f>
        <v>10kV</v>
      </c>
      <c r="F861" t="e">
        <f ca="1">VLOOKUP(OFFSET($E$2,0,0,10000,1),OFFSET(线路!$A$2,0,0,10000,6),5,FALSE)</f>
        <v>#N/A</v>
      </c>
      <c r="G861" t="e">
        <f ca="1">VLOOKUP(OFFSET($E$2,0,0,10000,1),OFFSET(线路!$A$2,0,0,10000,6),6,FALSE)</f>
        <v>#N/A</v>
      </c>
    </row>
    <row r="862" spans="1:7" x14ac:dyDescent="0.15">
      <c r="A862" t="str">
        <f>IF([1]交流线路段!A862="","",[1]交流线路段!A862)</f>
        <v>东伍线路12</v>
      </c>
      <c r="B862" t="str">
        <f>IF([1]交流线路段!B862="","",[1]交流线路段!B862)</f>
        <v>10kV</v>
      </c>
      <c r="F862" t="e">
        <f ca="1">VLOOKUP(OFFSET($E$2,0,0,10000,1),OFFSET(线路!$A$2,0,0,10000,6),5,FALSE)</f>
        <v>#N/A</v>
      </c>
      <c r="G862" t="e">
        <f ca="1">VLOOKUP(OFFSET($E$2,0,0,10000,1),OFFSET(线路!$A$2,0,0,10000,6),6,FALSE)</f>
        <v>#N/A</v>
      </c>
    </row>
    <row r="863" spans="1:7" x14ac:dyDescent="0.15">
      <c r="A863" t="str">
        <f>IF([1]交流线路段!A863="","",[1]交流线路段!A863)</f>
        <v>东伍线路13</v>
      </c>
      <c r="B863" t="str">
        <f>IF([1]交流线路段!B863="","",[1]交流线路段!B863)</f>
        <v>10kV</v>
      </c>
      <c r="F863" t="e">
        <f ca="1">VLOOKUP(OFFSET($E$2,0,0,10000,1),OFFSET(线路!$A$2,0,0,10000,6),5,FALSE)</f>
        <v>#N/A</v>
      </c>
      <c r="G863" t="e">
        <f ca="1">VLOOKUP(OFFSET($E$2,0,0,10000,1),OFFSET(线路!$A$2,0,0,10000,6),6,FALSE)</f>
        <v>#N/A</v>
      </c>
    </row>
    <row r="864" spans="1:7" x14ac:dyDescent="0.15">
      <c r="A864" t="str">
        <f>IF([1]交流线路段!A864="","",[1]交流线路段!A864)</f>
        <v>东伍线路14</v>
      </c>
      <c r="B864" t="str">
        <f>IF([1]交流线路段!B864="","",[1]交流线路段!B864)</f>
        <v>10kV</v>
      </c>
      <c r="F864" t="e">
        <f ca="1">VLOOKUP(OFFSET($E$2,0,0,10000,1),OFFSET(线路!$A$2,0,0,10000,6),5,FALSE)</f>
        <v>#N/A</v>
      </c>
      <c r="G864" t="e">
        <f ca="1">VLOOKUP(OFFSET($E$2,0,0,10000,1),OFFSET(线路!$A$2,0,0,10000,6),6,FALSE)</f>
        <v>#N/A</v>
      </c>
    </row>
    <row r="865" spans="1:7" x14ac:dyDescent="0.15">
      <c r="A865" t="str">
        <f>IF([1]交流线路段!A865="","",[1]交流线路段!A865)</f>
        <v>东伍线路15</v>
      </c>
      <c r="B865" t="str">
        <f>IF([1]交流线路段!B865="","",[1]交流线路段!B865)</f>
        <v>10kV</v>
      </c>
      <c r="F865" t="e">
        <f ca="1">VLOOKUP(OFFSET($E$2,0,0,10000,1),OFFSET(线路!$A$2,0,0,10000,6),5,FALSE)</f>
        <v>#N/A</v>
      </c>
      <c r="G865" t="e">
        <f ca="1">VLOOKUP(OFFSET($E$2,0,0,10000,1),OFFSET(线路!$A$2,0,0,10000,6),6,FALSE)</f>
        <v>#N/A</v>
      </c>
    </row>
    <row r="866" spans="1:7" x14ac:dyDescent="0.15">
      <c r="A866" t="str">
        <f>IF([1]交流线路段!A866="","",[1]交流线路段!A866)</f>
        <v>东伍线路16</v>
      </c>
      <c r="B866" t="str">
        <f>IF([1]交流线路段!B866="","",[1]交流线路段!B866)</f>
        <v>10kV</v>
      </c>
      <c r="F866" t="e">
        <f ca="1">VLOOKUP(OFFSET($E$2,0,0,10000,1),OFFSET(线路!$A$2,0,0,10000,6),5,FALSE)</f>
        <v>#N/A</v>
      </c>
      <c r="G866" t="e">
        <f ca="1">VLOOKUP(OFFSET($E$2,0,0,10000,1),OFFSET(线路!$A$2,0,0,10000,6),6,FALSE)</f>
        <v>#N/A</v>
      </c>
    </row>
    <row r="867" spans="1:7" x14ac:dyDescent="0.15">
      <c r="A867" t="str">
        <f>IF([1]交流线路段!A867="","",[1]交流线路段!A867)</f>
        <v>东伍线路2</v>
      </c>
      <c r="B867" t="str">
        <f>IF([1]交流线路段!B867="","",[1]交流线路段!B867)</f>
        <v>10kV</v>
      </c>
      <c r="F867" t="e">
        <f ca="1">VLOOKUP(OFFSET($E$2,0,0,10000,1),OFFSET(线路!$A$2,0,0,10000,6),5,FALSE)</f>
        <v>#N/A</v>
      </c>
      <c r="G867" t="e">
        <f ca="1">VLOOKUP(OFFSET($E$2,0,0,10000,1),OFFSET(线路!$A$2,0,0,10000,6),6,FALSE)</f>
        <v>#N/A</v>
      </c>
    </row>
    <row r="868" spans="1:7" x14ac:dyDescent="0.15">
      <c r="A868" t="str">
        <f>IF([1]交流线路段!A868="","",[1]交流线路段!A868)</f>
        <v>东伍线路3</v>
      </c>
      <c r="B868" t="str">
        <f>IF([1]交流线路段!B868="","",[1]交流线路段!B868)</f>
        <v>10kV</v>
      </c>
      <c r="F868" t="e">
        <f ca="1">VLOOKUP(OFFSET($E$2,0,0,10000,1),OFFSET(线路!$A$2,0,0,10000,6),5,FALSE)</f>
        <v>#N/A</v>
      </c>
      <c r="G868" t="e">
        <f ca="1">VLOOKUP(OFFSET($E$2,0,0,10000,1),OFFSET(线路!$A$2,0,0,10000,6),6,FALSE)</f>
        <v>#N/A</v>
      </c>
    </row>
    <row r="869" spans="1:7" x14ac:dyDescent="0.15">
      <c r="A869" t="str">
        <f>IF([1]交流线路段!A869="","",[1]交流线路段!A869)</f>
        <v>东伍线路4</v>
      </c>
      <c r="B869" t="str">
        <f>IF([1]交流线路段!B869="","",[1]交流线路段!B869)</f>
        <v>10kV</v>
      </c>
      <c r="F869" t="e">
        <f ca="1">VLOOKUP(OFFSET($E$2,0,0,10000,1),OFFSET(线路!$A$2,0,0,10000,6),5,FALSE)</f>
        <v>#N/A</v>
      </c>
      <c r="G869" t="e">
        <f ca="1">VLOOKUP(OFFSET($E$2,0,0,10000,1),OFFSET(线路!$A$2,0,0,10000,6),6,FALSE)</f>
        <v>#N/A</v>
      </c>
    </row>
    <row r="870" spans="1:7" x14ac:dyDescent="0.15">
      <c r="A870" t="str">
        <f>IF([1]交流线路段!A870="","",[1]交流线路段!A870)</f>
        <v>东伍线路5</v>
      </c>
      <c r="B870" t="str">
        <f>IF([1]交流线路段!B870="","",[1]交流线路段!B870)</f>
        <v>10kV</v>
      </c>
      <c r="F870" t="e">
        <f ca="1">VLOOKUP(OFFSET($E$2,0,0,10000,1),OFFSET(线路!$A$2,0,0,10000,6),5,FALSE)</f>
        <v>#N/A</v>
      </c>
      <c r="G870" t="e">
        <f ca="1">VLOOKUP(OFFSET($E$2,0,0,10000,1),OFFSET(线路!$A$2,0,0,10000,6),6,FALSE)</f>
        <v>#N/A</v>
      </c>
    </row>
    <row r="871" spans="1:7" x14ac:dyDescent="0.15">
      <c r="A871" t="str">
        <f>IF([1]交流线路段!A871="","",[1]交流线路段!A871)</f>
        <v>东伍线路6</v>
      </c>
      <c r="B871" t="str">
        <f>IF([1]交流线路段!B871="","",[1]交流线路段!B871)</f>
        <v>10kV</v>
      </c>
      <c r="F871" t="e">
        <f ca="1">VLOOKUP(OFFSET($E$2,0,0,10000,1),OFFSET(线路!$A$2,0,0,10000,6),5,FALSE)</f>
        <v>#N/A</v>
      </c>
      <c r="G871" t="e">
        <f ca="1">VLOOKUP(OFFSET($E$2,0,0,10000,1),OFFSET(线路!$A$2,0,0,10000,6),6,FALSE)</f>
        <v>#N/A</v>
      </c>
    </row>
    <row r="872" spans="1:7" x14ac:dyDescent="0.15">
      <c r="A872" t="str">
        <f>IF([1]交流线路段!A872="","",[1]交流线路段!A872)</f>
        <v>东伍线路7</v>
      </c>
      <c r="B872" t="str">
        <f>IF([1]交流线路段!B872="","",[1]交流线路段!B872)</f>
        <v>10kV</v>
      </c>
      <c r="F872" t="e">
        <f ca="1">VLOOKUP(OFFSET($E$2,0,0,10000,1),OFFSET(线路!$A$2,0,0,10000,6),5,FALSE)</f>
        <v>#N/A</v>
      </c>
      <c r="G872" t="e">
        <f ca="1">VLOOKUP(OFFSET($E$2,0,0,10000,1),OFFSET(线路!$A$2,0,0,10000,6),6,FALSE)</f>
        <v>#N/A</v>
      </c>
    </row>
    <row r="873" spans="1:7" x14ac:dyDescent="0.15">
      <c r="A873" t="str">
        <f>IF([1]交流线路段!A873="","",[1]交流线路段!A873)</f>
        <v>东伍线路8</v>
      </c>
      <c r="B873" t="str">
        <f>IF([1]交流线路段!B873="","",[1]交流线路段!B873)</f>
        <v>10kV</v>
      </c>
      <c r="F873" t="e">
        <f ca="1">VLOOKUP(OFFSET($E$2,0,0,10000,1),OFFSET(线路!$A$2,0,0,10000,6),5,FALSE)</f>
        <v>#N/A</v>
      </c>
      <c r="G873" t="e">
        <f ca="1">VLOOKUP(OFFSET($E$2,0,0,10000,1),OFFSET(线路!$A$2,0,0,10000,6),6,FALSE)</f>
        <v>#N/A</v>
      </c>
    </row>
    <row r="874" spans="1:7" x14ac:dyDescent="0.15">
      <c r="A874" t="str">
        <f>IF([1]交流线路段!A874="","",[1]交流线路段!A874)</f>
        <v>东伍线路9</v>
      </c>
      <c r="B874" t="str">
        <f>IF([1]交流线路段!B874="","",[1]交流线路段!B874)</f>
        <v>10kV</v>
      </c>
      <c r="F874" t="e">
        <f ca="1">VLOOKUP(OFFSET($E$2,0,0,10000,1),OFFSET(线路!$A$2,0,0,10000,6),5,FALSE)</f>
        <v>#N/A</v>
      </c>
      <c r="G874" t="e">
        <f ca="1">VLOOKUP(OFFSET($E$2,0,0,10000,1),OFFSET(线路!$A$2,0,0,10000,6),6,FALSE)</f>
        <v>#N/A</v>
      </c>
    </row>
    <row r="875" spans="1:7" x14ac:dyDescent="0.15">
      <c r="A875" t="str">
        <f>IF([1]交流线路段!A875="","",[1]交流线路段!A875)</f>
        <v>东泾线路1</v>
      </c>
      <c r="B875" t="str">
        <f>IF([1]交流线路段!B875="","",[1]交流线路段!B875)</f>
        <v>10kV</v>
      </c>
      <c r="F875" t="e">
        <f ca="1">VLOOKUP(OFFSET($E$2,0,0,10000,1),OFFSET(线路!$A$2,0,0,10000,6),5,FALSE)</f>
        <v>#N/A</v>
      </c>
      <c r="G875" t="e">
        <f ca="1">VLOOKUP(OFFSET($E$2,0,0,10000,1),OFFSET(线路!$A$2,0,0,10000,6),6,FALSE)</f>
        <v>#N/A</v>
      </c>
    </row>
    <row r="876" spans="1:7" x14ac:dyDescent="0.15">
      <c r="A876" t="str">
        <f>IF([1]交流线路段!A876="","",[1]交流线路段!A876)</f>
        <v>东泾线路10</v>
      </c>
      <c r="B876" t="str">
        <f>IF([1]交流线路段!B876="","",[1]交流线路段!B876)</f>
        <v>10kV</v>
      </c>
      <c r="F876" t="e">
        <f ca="1">VLOOKUP(OFFSET($E$2,0,0,10000,1),OFFSET(线路!$A$2,0,0,10000,6),5,FALSE)</f>
        <v>#N/A</v>
      </c>
      <c r="G876" t="e">
        <f ca="1">VLOOKUP(OFFSET($E$2,0,0,10000,1),OFFSET(线路!$A$2,0,0,10000,6),6,FALSE)</f>
        <v>#N/A</v>
      </c>
    </row>
    <row r="877" spans="1:7" x14ac:dyDescent="0.15">
      <c r="A877" t="str">
        <f>IF([1]交流线路段!A877="","",[1]交流线路段!A877)</f>
        <v>东泾线路100</v>
      </c>
      <c r="B877" t="str">
        <f>IF([1]交流线路段!B877="","",[1]交流线路段!B877)</f>
        <v>10kV</v>
      </c>
      <c r="F877" t="e">
        <f ca="1">VLOOKUP(OFFSET($E$2,0,0,10000,1),OFFSET(线路!$A$2,0,0,10000,6),5,FALSE)</f>
        <v>#N/A</v>
      </c>
      <c r="G877" t="e">
        <f ca="1">VLOOKUP(OFFSET($E$2,0,0,10000,1),OFFSET(线路!$A$2,0,0,10000,6),6,FALSE)</f>
        <v>#N/A</v>
      </c>
    </row>
    <row r="878" spans="1:7" x14ac:dyDescent="0.15">
      <c r="A878" t="str">
        <f>IF([1]交流线路段!A878="","",[1]交流线路段!A878)</f>
        <v>东泾线路101</v>
      </c>
      <c r="B878" t="str">
        <f>IF([1]交流线路段!B878="","",[1]交流线路段!B878)</f>
        <v>10kV</v>
      </c>
      <c r="F878" t="e">
        <f ca="1">VLOOKUP(OFFSET($E$2,0,0,10000,1),OFFSET(线路!$A$2,0,0,10000,6),5,FALSE)</f>
        <v>#N/A</v>
      </c>
      <c r="G878" t="e">
        <f ca="1">VLOOKUP(OFFSET($E$2,0,0,10000,1),OFFSET(线路!$A$2,0,0,10000,6),6,FALSE)</f>
        <v>#N/A</v>
      </c>
    </row>
    <row r="879" spans="1:7" x14ac:dyDescent="0.15">
      <c r="A879" t="str">
        <f>IF([1]交流线路段!A879="","",[1]交流线路段!A879)</f>
        <v>东泾线路102</v>
      </c>
      <c r="B879" t="str">
        <f>IF([1]交流线路段!B879="","",[1]交流线路段!B879)</f>
        <v>10kV</v>
      </c>
      <c r="F879" t="e">
        <f ca="1">VLOOKUP(OFFSET($E$2,0,0,10000,1),OFFSET(线路!$A$2,0,0,10000,6),5,FALSE)</f>
        <v>#N/A</v>
      </c>
      <c r="G879" t="e">
        <f ca="1">VLOOKUP(OFFSET($E$2,0,0,10000,1),OFFSET(线路!$A$2,0,0,10000,6),6,FALSE)</f>
        <v>#N/A</v>
      </c>
    </row>
    <row r="880" spans="1:7" x14ac:dyDescent="0.15">
      <c r="A880" t="str">
        <f>IF([1]交流线路段!A880="","",[1]交流线路段!A880)</f>
        <v>东泾线路103</v>
      </c>
      <c r="B880" t="str">
        <f>IF([1]交流线路段!B880="","",[1]交流线路段!B880)</f>
        <v>10kV</v>
      </c>
      <c r="F880" t="e">
        <f ca="1">VLOOKUP(OFFSET($E$2,0,0,10000,1),OFFSET(线路!$A$2,0,0,10000,6),5,FALSE)</f>
        <v>#N/A</v>
      </c>
      <c r="G880" t="e">
        <f ca="1">VLOOKUP(OFFSET($E$2,0,0,10000,1),OFFSET(线路!$A$2,0,0,10000,6),6,FALSE)</f>
        <v>#N/A</v>
      </c>
    </row>
    <row r="881" spans="1:7" x14ac:dyDescent="0.15">
      <c r="A881" t="str">
        <f>IF([1]交流线路段!A881="","",[1]交流线路段!A881)</f>
        <v>东泾线路104</v>
      </c>
      <c r="B881" t="str">
        <f>IF([1]交流线路段!B881="","",[1]交流线路段!B881)</f>
        <v>10kV</v>
      </c>
      <c r="F881" t="e">
        <f ca="1">VLOOKUP(OFFSET($E$2,0,0,10000,1),OFFSET(线路!$A$2,0,0,10000,6),5,FALSE)</f>
        <v>#N/A</v>
      </c>
      <c r="G881" t="e">
        <f ca="1">VLOOKUP(OFFSET($E$2,0,0,10000,1),OFFSET(线路!$A$2,0,0,10000,6),6,FALSE)</f>
        <v>#N/A</v>
      </c>
    </row>
    <row r="882" spans="1:7" x14ac:dyDescent="0.15">
      <c r="A882" t="str">
        <f>IF([1]交流线路段!A882="","",[1]交流线路段!A882)</f>
        <v>东泾线路105</v>
      </c>
      <c r="B882" t="str">
        <f>IF([1]交流线路段!B882="","",[1]交流线路段!B882)</f>
        <v>10kV</v>
      </c>
      <c r="F882" t="e">
        <f ca="1">VLOOKUP(OFFSET($E$2,0,0,10000,1),OFFSET(线路!$A$2,0,0,10000,6),5,FALSE)</f>
        <v>#N/A</v>
      </c>
      <c r="G882" t="e">
        <f ca="1">VLOOKUP(OFFSET($E$2,0,0,10000,1),OFFSET(线路!$A$2,0,0,10000,6),6,FALSE)</f>
        <v>#N/A</v>
      </c>
    </row>
    <row r="883" spans="1:7" x14ac:dyDescent="0.15">
      <c r="A883" t="str">
        <f>IF([1]交流线路段!A883="","",[1]交流线路段!A883)</f>
        <v>东泾线路106</v>
      </c>
      <c r="B883" t="str">
        <f>IF([1]交流线路段!B883="","",[1]交流线路段!B883)</f>
        <v>10kV</v>
      </c>
      <c r="F883" t="e">
        <f ca="1">VLOOKUP(OFFSET($E$2,0,0,10000,1),OFFSET(线路!$A$2,0,0,10000,6),5,FALSE)</f>
        <v>#N/A</v>
      </c>
      <c r="G883" t="e">
        <f ca="1">VLOOKUP(OFFSET($E$2,0,0,10000,1),OFFSET(线路!$A$2,0,0,10000,6),6,FALSE)</f>
        <v>#N/A</v>
      </c>
    </row>
    <row r="884" spans="1:7" x14ac:dyDescent="0.15">
      <c r="A884" t="str">
        <f>IF([1]交流线路段!A884="","",[1]交流线路段!A884)</f>
        <v>东泾线路107</v>
      </c>
      <c r="B884" t="str">
        <f>IF([1]交流线路段!B884="","",[1]交流线路段!B884)</f>
        <v>10kV</v>
      </c>
      <c r="F884" t="e">
        <f ca="1">VLOOKUP(OFFSET($E$2,0,0,10000,1),OFFSET(线路!$A$2,0,0,10000,6),5,FALSE)</f>
        <v>#N/A</v>
      </c>
      <c r="G884" t="e">
        <f ca="1">VLOOKUP(OFFSET($E$2,0,0,10000,1),OFFSET(线路!$A$2,0,0,10000,6),6,FALSE)</f>
        <v>#N/A</v>
      </c>
    </row>
    <row r="885" spans="1:7" x14ac:dyDescent="0.15">
      <c r="A885" t="str">
        <f>IF([1]交流线路段!A885="","",[1]交流线路段!A885)</f>
        <v>东泾线路108</v>
      </c>
      <c r="B885" t="str">
        <f>IF([1]交流线路段!B885="","",[1]交流线路段!B885)</f>
        <v>10kV</v>
      </c>
      <c r="F885" t="e">
        <f ca="1">VLOOKUP(OFFSET($E$2,0,0,10000,1),OFFSET(线路!$A$2,0,0,10000,6),5,FALSE)</f>
        <v>#N/A</v>
      </c>
      <c r="G885" t="e">
        <f ca="1">VLOOKUP(OFFSET($E$2,0,0,10000,1),OFFSET(线路!$A$2,0,0,10000,6),6,FALSE)</f>
        <v>#N/A</v>
      </c>
    </row>
    <row r="886" spans="1:7" x14ac:dyDescent="0.15">
      <c r="A886" t="str">
        <f>IF([1]交流线路段!A886="","",[1]交流线路段!A886)</f>
        <v>东泾线路109</v>
      </c>
      <c r="B886" t="str">
        <f>IF([1]交流线路段!B886="","",[1]交流线路段!B886)</f>
        <v>10kV</v>
      </c>
      <c r="F886" t="e">
        <f ca="1">VLOOKUP(OFFSET($E$2,0,0,10000,1),OFFSET(线路!$A$2,0,0,10000,6),5,FALSE)</f>
        <v>#N/A</v>
      </c>
      <c r="G886" t="e">
        <f ca="1">VLOOKUP(OFFSET($E$2,0,0,10000,1),OFFSET(线路!$A$2,0,0,10000,6),6,FALSE)</f>
        <v>#N/A</v>
      </c>
    </row>
    <row r="887" spans="1:7" x14ac:dyDescent="0.15">
      <c r="A887" t="str">
        <f>IF([1]交流线路段!A887="","",[1]交流线路段!A887)</f>
        <v>东泾线路11</v>
      </c>
      <c r="B887" t="str">
        <f>IF([1]交流线路段!B887="","",[1]交流线路段!B887)</f>
        <v>10kV</v>
      </c>
      <c r="F887" t="e">
        <f ca="1">VLOOKUP(OFFSET($E$2,0,0,10000,1),OFFSET(线路!$A$2,0,0,10000,6),5,FALSE)</f>
        <v>#N/A</v>
      </c>
      <c r="G887" t="e">
        <f ca="1">VLOOKUP(OFFSET($E$2,0,0,10000,1),OFFSET(线路!$A$2,0,0,10000,6),6,FALSE)</f>
        <v>#N/A</v>
      </c>
    </row>
    <row r="888" spans="1:7" x14ac:dyDescent="0.15">
      <c r="A888" t="str">
        <f>IF([1]交流线路段!A888="","",[1]交流线路段!A888)</f>
        <v>东泾线路110</v>
      </c>
      <c r="B888" t="str">
        <f>IF([1]交流线路段!B888="","",[1]交流线路段!B888)</f>
        <v>10kV</v>
      </c>
      <c r="F888" t="e">
        <f ca="1">VLOOKUP(OFFSET($E$2,0,0,10000,1),OFFSET(线路!$A$2,0,0,10000,6),5,FALSE)</f>
        <v>#N/A</v>
      </c>
      <c r="G888" t="e">
        <f ca="1">VLOOKUP(OFFSET($E$2,0,0,10000,1),OFFSET(线路!$A$2,0,0,10000,6),6,FALSE)</f>
        <v>#N/A</v>
      </c>
    </row>
    <row r="889" spans="1:7" x14ac:dyDescent="0.15">
      <c r="A889" t="str">
        <f>IF([1]交流线路段!A889="","",[1]交流线路段!A889)</f>
        <v>东泾线路111</v>
      </c>
      <c r="B889" t="str">
        <f>IF([1]交流线路段!B889="","",[1]交流线路段!B889)</f>
        <v>10kV</v>
      </c>
      <c r="F889" t="e">
        <f ca="1">VLOOKUP(OFFSET($E$2,0,0,10000,1),OFFSET(线路!$A$2,0,0,10000,6),5,FALSE)</f>
        <v>#N/A</v>
      </c>
      <c r="G889" t="e">
        <f ca="1">VLOOKUP(OFFSET($E$2,0,0,10000,1),OFFSET(线路!$A$2,0,0,10000,6),6,FALSE)</f>
        <v>#N/A</v>
      </c>
    </row>
    <row r="890" spans="1:7" x14ac:dyDescent="0.15">
      <c r="A890" t="str">
        <f>IF([1]交流线路段!A890="","",[1]交流线路段!A890)</f>
        <v>东泾线路112</v>
      </c>
      <c r="B890" t="str">
        <f>IF([1]交流线路段!B890="","",[1]交流线路段!B890)</f>
        <v>10kV</v>
      </c>
      <c r="F890" t="e">
        <f ca="1">VLOOKUP(OFFSET($E$2,0,0,10000,1),OFFSET(线路!$A$2,0,0,10000,6),5,FALSE)</f>
        <v>#N/A</v>
      </c>
      <c r="G890" t="e">
        <f ca="1">VLOOKUP(OFFSET($E$2,0,0,10000,1),OFFSET(线路!$A$2,0,0,10000,6),6,FALSE)</f>
        <v>#N/A</v>
      </c>
    </row>
    <row r="891" spans="1:7" x14ac:dyDescent="0.15">
      <c r="A891" t="str">
        <f>IF([1]交流线路段!A891="","",[1]交流线路段!A891)</f>
        <v>东泾线路113</v>
      </c>
      <c r="B891" t="str">
        <f>IF([1]交流线路段!B891="","",[1]交流线路段!B891)</f>
        <v>10kV</v>
      </c>
      <c r="F891" t="e">
        <f ca="1">VLOOKUP(OFFSET($E$2,0,0,10000,1),OFFSET(线路!$A$2,0,0,10000,6),5,FALSE)</f>
        <v>#N/A</v>
      </c>
      <c r="G891" t="e">
        <f ca="1">VLOOKUP(OFFSET($E$2,0,0,10000,1),OFFSET(线路!$A$2,0,0,10000,6),6,FALSE)</f>
        <v>#N/A</v>
      </c>
    </row>
    <row r="892" spans="1:7" x14ac:dyDescent="0.15">
      <c r="A892" t="str">
        <f>IF([1]交流线路段!A892="","",[1]交流线路段!A892)</f>
        <v>东泾线路114</v>
      </c>
      <c r="B892" t="str">
        <f>IF([1]交流线路段!B892="","",[1]交流线路段!B892)</f>
        <v>10kV</v>
      </c>
      <c r="F892" t="e">
        <f ca="1">VLOOKUP(OFFSET($E$2,0,0,10000,1),OFFSET(线路!$A$2,0,0,10000,6),5,FALSE)</f>
        <v>#N/A</v>
      </c>
      <c r="G892" t="e">
        <f ca="1">VLOOKUP(OFFSET($E$2,0,0,10000,1),OFFSET(线路!$A$2,0,0,10000,6),6,FALSE)</f>
        <v>#N/A</v>
      </c>
    </row>
    <row r="893" spans="1:7" x14ac:dyDescent="0.15">
      <c r="A893" t="str">
        <f>IF([1]交流线路段!A893="","",[1]交流线路段!A893)</f>
        <v>东泾线路115</v>
      </c>
      <c r="B893" t="str">
        <f>IF([1]交流线路段!B893="","",[1]交流线路段!B893)</f>
        <v>10kV</v>
      </c>
      <c r="F893" t="e">
        <f ca="1">VLOOKUP(OFFSET($E$2,0,0,10000,1),OFFSET(线路!$A$2,0,0,10000,6),5,FALSE)</f>
        <v>#N/A</v>
      </c>
      <c r="G893" t="e">
        <f ca="1">VLOOKUP(OFFSET($E$2,0,0,10000,1),OFFSET(线路!$A$2,0,0,10000,6),6,FALSE)</f>
        <v>#N/A</v>
      </c>
    </row>
    <row r="894" spans="1:7" x14ac:dyDescent="0.15">
      <c r="A894" t="str">
        <f>IF([1]交流线路段!A894="","",[1]交流线路段!A894)</f>
        <v>东泾线路116</v>
      </c>
      <c r="B894" t="str">
        <f>IF([1]交流线路段!B894="","",[1]交流线路段!B894)</f>
        <v>10kV</v>
      </c>
      <c r="F894" t="e">
        <f ca="1">VLOOKUP(OFFSET($E$2,0,0,10000,1),OFFSET(线路!$A$2,0,0,10000,6),5,FALSE)</f>
        <v>#N/A</v>
      </c>
      <c r="G894" t="e">
        <f ca="1">VLOOKUP(OFFSET($E$2,0,0,10000,1),OFFSET(线路!$A$2,0,0,10000,6),6,FALSE)</f>
        <v>#N/A</v>
      </c>
    </row>
    <row r="895" spans="1:7" x14ac:dyDescent="0.15">
      <c r="A895" t="str">
        <f>IF([1]交流线路段!A895="","",[1]交流线路段!A895)</f>
        <v>东泾线路117</v>
      </c>
      <c r="B895" t="str">
        <f>IF([1]交流线路段!B895="","",[1]交流线路段!B895)</f>
        <v>10kV</v>
      </c>
      <c r="F895" t="e">
        <f ca="1">VLOOKUP(OFFSET($E$2,0,0,10000,1),OFFSET(线路!$A$2,0,0,10000,6),5,FALSE)</f>
        <v>#N/A</v>
      </c>
      <c r="G895" t="e">
        <f ca="1">VLOOKUP(OFFSET($E$2,0,0,10000,1),OFFSET(线路!$A$2,0,0,10000,6),6,FALSE)</f>
        <v>#N/A</v>
      </c>
    </row>
    <row r="896" spans="1:7" x14ac:dyDescent="0.15">
      <c r="A896" t="str">
        <f>IF([1]交流线路段!A896="","",[1]交流线路段!A896)</f>
        <v>东泾线路118</v>
      </c>
      <c r="B896" t="str">
        <f>IF([1]交流线路段!B896="","",[1]交流线路段!B896)</f>
        <v>10kV</v>
      </c>
      <c r="F896" t="e">
        <f ca="1">VLOOKUP(OFFSET($E$2,0,0,10000,1),OFFSET(线路!$A$2,0,0,10000,6),5,FALSE)</f>
        <v>#N/A</v>
      </c>
      <c r="G896" t="e">
        <f ca="1">VLOOKUP(OFFSET($E$2,0,0,10000,1),OFFSET(线路!$A$2,0,0,10000,6),6,FALSE)</f>
        <v>#N/A</v>
      </c>
    </row>
    <row r="897" spans="1:7" x14ac:dyDescent="0.15">
      <c r="A897" t="str">
        <f>IF([1]交流线路段!A897="","",[1]交流线路段!A897)</f>
        <v>东泾线路119</v>
      </c>
      <c r="B897" t="str">
        <f>IF([1]交流线路段!B897="","",[1]交流线路段!B897)</f>
        <v>10kV</v>
      </c>
      <c r="F897" t="e">
        <f ca="1">VLOOKUP(OFFSET($E$2,0,0,10000,1),OFFSET(线路!$A$2,0,0,10000,6),5,FALSE)</f>
        <v>#N/A</v>
      </c>
      <c r="G897" t="e">
        <f ca="1">VLOOKUP(OFFSET($E$2,0,0,10000,1),OFFSET(线路!$A$2,0,0,10000,6),6,FALSE)</f>
        <v>#N/A</v>
      </c>
    </row>
    <row r="898" spans="1:7" x14ac:dyDescent="0.15">
      <c r="A898" t="str">
        <f>IF([1]交流线路段!A898="","",[1]交流线路段!A898)</f>
        <v>东泾线路12</v>
      </c>
      <c r="B898" t="str">
        <f>IF([1]交流线路段!B898="","",[1]交流线路段!B898)</f>
        <v>10kV</v>
      </c>
      <c r="F898" t="e">
        <f ca="1">VLOOKUP(OFFSET($E$2,0,0,10000,1),OFFSET(线路!$A$2,0,0,10000,6),5,FALSE)</f>
        <v>#N/A</v>
      </c>
      <c r="G898" t="e">
        <f ca="1">VLOOKUP(OFFSET($E$2,0,0,10000,1),OFFSET(线路!$A$2,0,0,10000,6),6,FALSE)</f>
        <v>#N/A</v>
      </c>
    </row>
    <row r="899" spans="1:7" x14ac:dyDescent="0.15">
      <c r="A899" t="str">
        <f>IF([1]交流线路段!A899="","",[1]交流线路段!A899)</f>
        <v>东泾线路120</v>
      </c>
      <c r="B899" t="str">
        <f>IF([1]交流线路段!B899="","",[1]交流线路段!B899)</f>
        <v>10kV</v>
      </c>
      <c r="F899" t="e">
        <f ca="1">VLOOKUP(OFFSET($E$2,0,0,10000,1),OFFSET(线路!$A$2,0,0,10000,6),5,FALSE)</f>
        <v>#N/A</v>
      </c>
      <c r="G899" t="e">
        <f ca="1">VLOOKUP(OFFSET($E$2,0,0,10000,1),OFFSET(线路!$A$2,0,0,10000,6),6,FALSE)</f>
        <v>#N/A</v>
      </c>
    </row>
    <row r="900" spans="1:7" x14ac:dyDescent="0.15">
      <c r="A900" t="str">
        <f>IF([1]交流线路段!A900="","",[1]交流线路段!A900)</f>
        <v>东泾线路121</v>
      </c>
      <c r="B900" t="str">
        <f>IF([1]交流线路段!B900="","",[1]交流线路段!B900)</f>
        <v>10kV</v>
      </c>
      <c r="F900" t="e">
        <f ca="1">VLOOKUP(OFFSET($E$2,0,0,10000,1),OFFSET(线路!$A$2,0,0,10000,6),5,FALSE)</f>
        <v>#N/A</v>
      </c>
      <c r="G900" t="e">
        <f ca="1">VLOOKUP(OFFSET($E$2,0,0,10000,1),OFFSET(线路!$A$2,0,0,10000,6),6,FALSE)</f>
        <v>#N/A</v>
      </c>
    </row>
    <row r="901" spans="1:7" x14ac:dyDescent="0.15">
      <c r="A901" t="str">
        <f>IF([1]交流线路段!A901="","",[1]交流线路段!A901)</f>
        <v>东泾线路122</v>
      </c>
      <c r="B901" t="str">
        <f>IF([1]交流线路段!B901="","",[1]交流线路段!B901)</f>
        <v>10kV</v>
      </c>
      <c r="F901" t="e">
        <f ca="1">VLOOKUP(OFFSET($E$2,0,0,10000,1),OFFSET(线路!$A$2,0,0,10000,6),5,FALSE)</f>
        <v>#N/A</v>
      </c>
      <c r="G901" t="e">
        <f ca="1">VLOOKUP(OFFSET($E$2,0,0,10000,1),OFFSET(线路!$A$2,0,0,10000,6),6,FALSE)</f>
        <v>#N/A</v>
      </c>
    </row>
    <row r="902" spans="1:7" x14ac:dyDescent="0.15">
      <c r="A902" t="str">
        <f>IF([1]交流线路段!A902="","",[1]交流线路段!A902)</f>
        <v>东泾线路123</v>
      </c>
      <c r="B902" t="str">
        <f>IF([1]交流线路段!B902="","",[1]交流线路段!B902)</f>
        <v>10kV</v>
      </c>
      <c r="F902" t="e">
        <f ca="1">VLOOKUP(OFFSET($E$2,0,0,10000,1),OFFSET(线路!$A$2,0,0,10000,6),5,FALSE)</f>
        <v>#N/A</v>
      </c>
      <c r="G902" t="e">
        <f ca="1">VLOOKUP(OFFSET($E$2,0,0,10000,1),OFFSET(线路!$A$2,0,0,10000,6),6,FALSE)</f>
        <v>#N/A</v>
      </c>
    </row>
    <row r="903" spans="1:7" x14ac:dyDescent="0.15">
      <c r="A903" t="str">
        <f>IF([1]交流线路段!A903="","",[1]交流线路段!A903)</f>
        <v>东泾线路124</v>
      </c>
      <c r="B903" t="str">
        <f>IF([1]交流线路段!B903="","",[1]交流线路段!B903)</f>
        <v>10kV</v>
      </c>
      <c r="F903" t="e">
        <f ca="1">VLOOKUP(OFFSET($E$2,0,0,10000,1),OFFSET(线路!$A$2,0,0,10000,6),5,FALSE)</f>
        <v>#N/A</v>
      </c>
      <c r="G903" t="e">
        <f ca="1">VLOOKUP(OFFSET($E$2,0,0,10000,1),OFFSET(线路!$A$2,0,0,10000,6),6,FALSE)</f>
        <v>#N/A</v>
      </c>
    </row>
    <row r="904" spans="1:7" x14ac:dyDescent="0.15">
      <c r="A904" t="str">
        <f>IF([1]交流线路段!A904="","",[1]交流线路段!A904)</f>
        <v>东泾线路125</v>
      </c>
      <c r="B904" t="str">
        <f>IF([1]交流线路段!B904="","",[1]交流线路段!B904)</f>
        <v>10kV</v>
      </c>
      <c r="F904" t="e">
        <f ca="1">VLOOKUP(OFFSET($E$2,0,0,10000,1),OFFSET(线路!$A$2,0,0,10000,6),5,FALSE)</f>
        <v>#N/A</v>
      </c>
      <c r="G904" t="e">
        <f ca="1">VLOOKUP(OFFSET($E$2,0,0,10000,1),OFFSET(线路!$A$2,0,0,10000,6),6,FALSE)</f>
        <v>#N/A</v>
      </c>
    </row>
    <row r="905" spans="1:7" x14ac:dyDescent="0.15">
      <c r="A905" t="str">
        <f>IF([1]交流线路段!A905="","",[1]交流线路段!A905)</f>
        <v>东泾线路126</v>
      </c>
      <c r="B905" t="str">
        <f>IF([1]交流线路段!B905="","",[1]交流线路段!B905)</f>
        <v>10kV</v>
      </c>
      <c r="F905" t="e">
        <f ca="1">VLOOKUP(OFFSET($E$2,0,0,10000,1),OFFSET(线路!$A$2,0,0,10000,6),5,FALSE)</f>
        <v>#N/A</v>
      </c>
      <c r="G905" t="e">
        <f ca="1">VLOOKUP(OFFSET($E$2,0,0,10000,1),OFFSET(线路!$A$2,0,0,10000,6),6,FALSE)</f>
        <v>#N/A</v>
      </c>
    </row>
    <row r="906" spans="1:7" x14ac:dyDescent="0.15">
      <c r="A906" t="str">
        <f>IF([1]交流线路段!A906="","",[1]交流线路段!A906)</f>
        <v>东泾线路127</v>
      </c>
      <c r="B906" t="str">
        <f>IF([1]交流线路段!B906="","",[1]交流线路段!B906)</f>
        <v>10kV</v>
      </c>
      <c r="F906" t="e">
        <f ca="1">VLOOKUP(OFFSET($E$2,0,0,10000,1),OFFSET(线路!$A$2,0,0,10000,6),5,FALSE)</f>
        <v>#N/A</v>
      </c>
      <c r="G906" t="e">
        <f ca="1">VLOOKUP(OFFSET($E$2,0,0,10000,1),OFFSET(线路!$A$2,0,0,10000,6),6,FALSE)</f>
        <v>#N/A</v>
      </c>
    </row>
    <row r="907" spans="1:7" x14ac:dyDescent="0.15">
      <c r="A907" t="str">
        <f>IF([1]交流线路段!A907="","",[1]交流线路段!A907)</f>
        <v>东泾线路128</v>
      </c>
      <c r="B907" t="str">
        <f>IF([1]交流线路段!B907="","",[1]交流线路段!B907)</f>
        <v>10kV</v>
      </c>
      <c r="F907" t="e">
        <f ca="1">VLOOKUP(OFFSET($E$2,0,0,10000,1),OFFSET(线路!$A$2,0,0,10000,6),5,FALSE)</f>
        <v>#N/A</v>
      </c>
      <c r="G907" t="e">
        <f ca="1">VLOOKUP(OFFSET($E$2,0,0,10000,1),OFFSET(线路!$A$2,0,0,10000,6),6,FALSE)</f>
        <v>#N/A</v>
      </c>
    </row>
    <row r="908" spans="1:7" x14ac:dyDescent="0.15">
      <c r="A908" t="str">
        <f>IF([1]交流线路段!A908="","",[1]交流线路段!A908)</f>
        <v>东泾线路129</v>
      </c>
      <c r="B908" t="str">
        <f>IF([1]交流线路段!B908="","",[1]交流线路段!B908)</f>
        <v>10kV</v>
      </c>
      <c r="F908" t="e">
        <f ca="1">VLOOKUP(OFFSET($E$2,0,0,10000,1),OFFSET(线路!$A$2,0,0,10000,6),5,FALSE)</f>
        <v>#N/A</v>
      </c>
      <c r="G908" t="e">
        <f ca="1">VLOOKUP(OFFSET($E$2,0,0,10000,1),OFFSET(线路!$A$2,0,0,10000,6),6,FALSE)</f>
        <v>#N/A</v>
      </c>
    </row>
    <row r="909" spans="1:7" x14ac:dyDescent="0.15">
      <c r="A909" t="str">
        <f>IF([1]交流线路段!A909="","",[1]交流线路段!A909)</f>
        <v>东泾线路13</v>
      </c>
      <c r="B909" t="str">
        <f>IF([1]交流线路段!B909="","",[1]交流线路段!B909)</f>
        <v>10kV</v>
      </c>
      <c r="F909" t="e">
        <f ca="1">VLOOKUP(OFFSET($E$2,0,0,10000,1),OFFSET(线路!$A$2,0,0,10000,6),5,FALSE)</f>
        <v>#N/A</v>
      </c>
      <c r="G909" t="e">
        <f ca="1">VLOOKUP(OFFSET($E$2,0,0,10000,1),OFFSET(线路!$A$2,0,0,10000,6),6,FALSE)</f>
        <v>#N/A</v>
      </c>
    </row>
    <row r="910" spans="1:7" x14ac:dyDescent="0.15">
      <c r="A910" t="str">
        <f>IF([1]交流线路段!A910="","",[1]交流线路段!A910)</f>
        <v>东泾线路130</v>
      </c>
      <c r="B910" t="str">
        <f>IF([1]交流线路段!B910="","",[1]交流线路段!B910)</f>
        <v>10kV</v>
      </c>
      <c r="F910" t="e">
        <f ca="1">VLOOKUP(OFFSET($E$2,0,0,10000,1),OFFSET(线路!$A$2,0,0,10000,6),5,FALSE)</f>
        <v>#N/A</v>
      </c>
      <c r="G910" t="e">
        <f ca="1">VLOOKUP(OFFSET($E$2,0,0,10000,1),OFFSET(线路!$A$2,0,0,10000,6),6,FALSE)</f>
        <v>#N/A</v>
      </c>
    </row>
    <row r="911" spans="1:7" x14ac:dyDescent="0.15">
      <c r="A911" t="str">
        <f>IF([1]交流线路段!A911="","",[1]交流线路段!A911)</f>
        <v>东泾线路131</v>
      </c>
      <c r="B911" t="str">
        <f>IF([1]交流线路段!B911="","",[1]交流线路段!B911)</f>
        <v>10kV</v>
      </c>
      <c r="F911" t="e">
        <f ca="1">VLOOKUP(OFFSET($E$2,0,0,10000,1),OFFSET(线路!$A$2,0,0,10000,6),5,FALSE)</f>
        <v>#N/A</v>
      </c>
      <c r="G911" t="e">
        <f ca="1">VLOOKUP(OFFSET($E$2,0,0,10000,1),OFFSET(线路!$A$2,0,0,10000,6),6,FALSE)</f>
        <v>#N/A</v>
      </c>
    </row>
    <row r="912" spans="1:7" x14ac:dyDescent="0.15">
      <c r="A912" t="str">
        <f>IF([1]交流线路段!A912="","",[1]交流线路段!A912)</f>
        <v>东泾线路132</v>
      </c>
      <c r="B912" t="str">
        <f>IF([1]交流线路段!B912="","",[1]交流线路段!B912)</f>
        <v>10kV</v>
      </c>
      <c r="F912" t="e">
        <f ca="1">VLOOKUP(OFFSET($E$2,0,0,10000,1),OFFSET(线路!$A$2,0,0,10000,6),5,FALSE)</f>
        <v>#N/A</v>
      </c>
      <c r="G912" t="e">
        <f ca="1">VLOOKUP(OFFSET($E$2,0,0,10000,1),OFFSET(线路!$A$2,0,0,10000,6),6,FALSE)</f>
        <v>#N/A</v>
      </c>
    </row>
    <row r="913" spans="1:7" x14ac:dyDescent="0.15">
      <c r="A913" t="str">
        <f>IF([1]交流线路段!A913="","",[1]交流线路段!A913)</f>
        <v>东泾线路133</v>
      </c>
      <c r="B913" t="str">
        <f>IF([1]交流线路段!B913="","",[1]交流线路段!B913)</f>
        <v>10kV</v>
      </c>
      <c r="F913" t="e">
        <f ca="1">VLOOKUP(OFFSET($E$2,0,0,10000,1),OFFSET(线路!$A$2,0,0,10000,6),5,FALSE)</f>
        <v>#N/A</v>
      </c>
      <c r="G913" t="e">
        <f ca="1">VLOOKUP(OFFSET($E$2,0,0,10000,1),OFFSET(线路!$A$2,0,0,10000,6),6,FALSE)</f>
        <v>#N/A</v>
      </c>
    </row>
    <row r="914" spans="1:7" x14ac:dyDescent="0.15">
      <c r="A914" t="str">
        <f>IF([1]交流线路段!A914="","",[1]交流线路段!A914)</f>
        <v>东泾线路134</v>
      </c>
      <c r="B914" t="str">
        <f>IF([1]交流线路段!B914="","",[1]交流线路段!B914)</f>
        <v>10kV</v>
      </c>
      <c r="F914" t="e">
        <f ca="1">VLOOKUP(OFFSET($E$2,0,0,10000,1),OFFSET(线路!$A$2,0,0,10000,6),5,FALSE)</f>
        <v>#N/A</v>
      </c>
      <c r="G914" t="e">
        <f ca="1">VLOOKUP(OFFSET($E$2,0,0,10000,1),OFFSET(线路!$A$2,0,0,10000,6),6,FALSE)</f>
        <v>#N/A</v>
      </c>
    </row>
    <row r="915" spans="1:7" x14ac:dyDescent="0.15">
      <c r="A915" t="str">
        <f>IF([1]交流线路段!A915="","",[1]交流线路段!A915)</f>
        <v>东泾线路135</v>
      </c>
      <c r="B915" t="str">
        <f>IF([1]交流线路段!B915="","",[1]交流线路段!B915)</f>
        <v>10kV</v>
      </c>
      <c r="F915" t="e">
        <f ca="1">VLOOKUP(OFFSET($E$2,0,0,10000,1),OFFSET(线路!$A$2,0,0,10000,6),5,FALSE)</f>
        <v>#N/A</v>
      </c>
      <c r="G915" t="e">
        <f ca="1">VLOOKUP(OFFSET($E$2,0,0,10000,1),OFFSET(线路!$A$2,0,0,10000,6),6,FALSE)</f>
        <v>#N/A</v>
      </c>
    </row>
    <row r="916" spans="1:7" x14ac:dyDescent="0.15">
      <c r="A916" t="str">
        <f>IF([1]交流线路段!A916="","",[1]交流线路段!A916)</f>
        <v>东泾线路136</v>
      </c>
      <c r="B916" t="str">
        <f>IF([1]交流线路段!B916="","",[1]交流线路段!B916)</f>
        <v>10kV</v>
      </c>
      <c r="F916" t="e">
        <f ca="1">VLOOKUP(OFFSET($E$2,0,0,10000,1),OFFSET(线路!$A$2,0,0,10000,6),5,FALSE)</f>
        <v>#N/A</v>
      </c>
      <c r="G916" t="e">
        <f ca="1">VLOOKUP(OFFSET($E$2,0,0,10000,1),OFFSET(线路!$A$2,0,0,10000,6),6,FALSE)</f>
        <v>#N/A</v>
      </c>
    </row>
    <row r="917" spans="1:7" x14ac:dyDescent="0.15">
      <c r="A917" t="str">
        <f>IF([1]交流线路段!A917="","",[1]交流线路段!A917)</f>
        <v>东泾线路137</v>
      </c>
      <c r="B917" t="str">
        <f>IF([1]交流线路段!B917="","",[1]交流线路段!B917)</f>
        <v>10kV</v>
      </c>
      <c r="F917" t="e">
        <f ca="1">VLOOKUP(OFFSET($E$2,0,0,10000,1),OFFSET(线路!$A$2,0,0,10000,6),5,FALSE)</f>
        <v>#N/A</v>
      </c>
      <c r="G917" t="e">
        <f ca="1">VLOOKUP(OFFSET($E$2,0,0,10000,1),OFFSET(线路!$A$2,0,0,10000,6),6,FALSE)</f>
        <v>#N/A</v>
      </c>
    </row>
    <row r="918" spans="1:7" x14ac:dyDescent="0.15">
      <c r="A918" t="str">
        <f>IF([1]交流线路段!A918="","",[1]交流线路段!A918)</f>
        <v>东泾线路138</v>
      </c>
      <c r="B918" t="str">
        <f>IF([1]交流线路段!B918="","",[1]交流线路段!B918)</f>
        <v>10kV</v>
      </c>
      <c r="F918" t="e">
        <f ca="1">VLOOKUP(OFFSET($E$2,0,0,10000,1),OFFSET(线路!$A$2,0,0,10000,6),5,FALSE)</f>
        <v>#N/A</v>
      </c>
      <c r="G918" t="e">
        <f ca="1">VLOOKUP(OFFSET($E$2,0,0,10000,1),OFFSET(线路!$A$2,0,0,10000,6),6,FALSE)</f>
        <v>#N/A</v>
      </c>
    </row>
    <row r="919" spans="1:7" x14ac:dyDescent="0.15">
      <c r="A919" t="str">
        <f>IF([1]交流线路段!A919="","",[1]交流线路段!A919)</f>
        <v>东泾线路139</v>
      </c>
      <c r="B919" t="str">
        <f>IF([1]交流线路段!B919="","",[1]交流线路段!B919)</f>
        <v>10kV</v>
      </c>
      <c r="F919" t="e">
        <f ca="1">VLOOKUP(OFFSET($E$2,0,0,10000,1),OFFSET(线路!$A$2,0,0,10000,6),5,FALSE)</f>
        <v>#N/A</v>
      </c>
      <c r="G919" t="e">
        <f ca="1">VLOOKUP(OFFSET($E$2,0,0,10000,1),OFFSET(线路!$A$2,0,0,10000,6),6,FALSE)</f>
        <v>#N/A</v>
      </c>
    </row>
    <row r="920" spans="1:7" x14ac:dyDescent="0.15">
      <c r="A920" t="str">
        <f>IF([1]交流线路段!A920="","",[1]交流线路段!A920)</f>
        <v>东泾线路14</v>
      </c>
      <c r="B920" t="str">
        <f>IF([1]交流线路段!B920="","",[1]交流线路段!B920)</f>
        <v>10kV</v>
      </c>
      <c r="F920" t="e">
        <f ca="1">VLOOKUP(OFFSET($E$2,0,0,10000,1),OFFSET(线路!$A$2,0,0,10000,6),5,FALSE)</f>
        <v>#N/A</v>
      </c>
      <c r="G920" t="e">
        <f ca="1">VLOOKUP(OFFSET($E$2,0,0,10000,1),OFFSET(线路!$A$2,0,0,10000,6),6,FALSE)</f>
        <v>#N/A</v>
      </c>
    </row>
    <row r="921" spans="1:7" x14ac:dyDescent="0.15">
      <c r="A921" t="str">
        <f>IF([1]交流线路段!A921="","",[1]交流线路段!A921)</f>
        <v>东泾线路140</v>
      </c>
      <c r="B921" t="str">
        <f>IF([1]交流线路段!B921="","",[1]交流线路段!B921)</f>
        <v>10kV</v>
      </c>
      <c r="F921" t="e">
        <f ca="1">VLOOKUP(OFFSET($E$2,0,0,10000,1),OFFSET(线路!$A$2,0,0,10000,6),5,FALSE)</f>
        <v>#N/A</v>
      </c>
      <c r="G921" t="e">
        <f ca="1">VLOOKUP(OFFSET($E$2,0,0,10000,1),OFFSET(线路!$A$2,0,0,10000,6),6,FALSE)</f>
        <v>#N/A</v>
      </c>
    </row>
    <row r="922" spans="1:7" x14ac:dyDescent="0.15">
      <c r="A922" t="str">
        <f>IF([1]交流线路段!A922="","",[1]交流线路段!A922)</f>
        <v>东泾线路143</v>
      </c>
      <c r="B922" t="str">
        <f>IF([1]交流线路段!B922="","",[1]交流线路段!B922)</f>
        <v>10kV</v>
      </c>
      <c r="F922" t="e">
        <f ca="1">VLOOKUP(OFFSET($E$2,0,0,10000,1),OFFSET(线路!$A$2,0,0,10000,6),5,FALSE)</f>
        <v>#N/A</v>
      </c>
      <c r="G922" t="e">
        <f ca="1">VLOOKUP(OFFSET($E$2,0,0,10000,1),OFFSET(线路!$A$2,0,0,10000,6),6,FALSE)</f>
        <v>#N/A</v>
      </c>
    </row>
    <row r="923" spans="1:7" x14ac:dyDescent="0.15">
      <c r="A923" t="str">
        <f>IF([1]交流线路段!A923="","",[1]交流线路段!A923)</f>
        <v>东泾线路144</v>
      </c>
      <c r="B923" t="str">
        <f>IF([1]交流线路段!B923="","",[1]交流线路段!B923)</f>
        <v>10kV</v>
      </c>
      <c r="F923" t="e">
        <f ca="1">VLOOKUP(OFFSET($E$2,0,0,10000,1),OFFSET(线路!$A$2,0,0,10000,6),5,FALSE)</f>
        <v>#N/A</v>
      </c>
      <c r="G923" t="e">
        <f ca="1">VLOOKUP(OFFSET($E$2,0,0,10000,1),OFFSET(线路!$A$2,0,0,10000,6),6,FALSE)</f>
        <v>#N/A</v>
      </c>
    </row>
    <row r="924" spans="1:7" x14ac:dyDescent="0.15">
      <c r="A924" t="str">
        <f>IF([1]交流线路段!A924="","",[1]交流线路段!A924)</f>
        <v>东泾线路145</v>
      </c>
      <c r="B924" t="str">
        <f>IF([1]交流线路段!B924="","",[1]交流线路段!B924)</f>
        <v>10kV</v>
      </c>
      <c r="F924" t="e">
        <f ca="1">VLOOKUP(OFFSET($E$2,0,0,10000,1),OFFSET(线路!$A$2,0,0,10000,6),5,FALSE)</f>
        <v>#N/A</v>
      </c>
      <c r="G924" t="e">
        <f ca="1">VLOOKUP(OFFSET($E$2,0,0,10000,1),OFFSET(线路!$A$2,0,0,10000,6),6,FALSE)</f>
        <v>#N/A</v>
      </c>
    </row>
    <row r="925" spans="1:7" x14ac:dyDescent="0.15">
      <c r="A925" t="str">
        <f>IF([1]交流线路段!A925="","",[1]交流线路段!A925)</f>
        <v>东泾线路15</v>
      </c>
      <c r="B925" t="str">
        <f>IF([1]交流线路段!B925="","",[1]交流线路段!B925)</f>
        <v>10kV</v>
      </c>
      <c r="F925" t="e">
        <f ca="1">VLOOKUP(OFFSET($E$2,0,0,10000,1),OFFSET(线路!$A$2,0,0,10000,6),5,FALSE)</f>
        <v>#N/A</v>
      </c>
      <c r="G925" t="e">
        <f ca="1">VLOOKUP(OFFSET($E$2,0,0,10000,1),OFFSET(线路!$A$2,0,0,10000,6),6,FALSE)</f>
        <v>#N/A</v>
      </c>
    </row>
    <row r="926" spans="1:7" x14ac:dyDescent="0.15">
      <c r="A926" t="str">
        <f>IF([1]交流线路段!A926="","",[1]交流线路段!A926)</f>
        <v>东泾线路16</v>
      </c>
      <c r="B926" t="str">
        <f>IF([1]交流线路段!B926="","",[1]交流线路段!B926)</f>
        <v>10kV</v>
      </c>
      <c r="F926" t="e">
        <f ca="1">VLOOKUP(OFFSET($E$2,0,0,10000,1),OFFSET(线路!$A$2,0,0,10000,6),5,FALSE)</f>
        <v>#N/A</v>
      </c>
      <c r="G926" t="e">
        <f ca="1">VLOOKUP(OFFSET($E$2,0,0,10000,1),OFFSET(线路!$A$2,0,0,10000,6),6,FALSE)</f>
        <v>#N/A</v>
      </c>
    </row>
    <row r="927" spans="1:7" x14ac:dyDescent="0.15">
      <c r="A927" t="str">
        <f>IF([1]交流线路段!A927="","",[1]交流线路段!A927)</f>
        <v>东泾线路17</v>
      </c>
      <c r="B927" t="str">
        <f>IF([1]交流线路段!B927="","",[1]交流线路段!B927)</f>
        <v>10kV</v>
      </c>
      <c r="F927" t="e">
        <f ca="1">VLOOKUP(OFFSET($E$2,0,0,10000,1),OFFSET(线路!$A$2,0,0,10000,6),5,FALSE)</f>
        <v>#N/A</v>
      </c>
      <c r="G927" t="e">
        <f ca="1">VLOOKUP(OFFSET($E$2,0,0,10000,1),OFFSET(线路!$A$2,0,0,10000,6),6,FALSE)</f>
        <v>#N/A</v>
      </c>
    </row>
    <row r="928" spans="1:7" x14ac:dyDescent="0.15">
      <c r="A928" t="str">
        <f>IF([1]交流线路段!A928="","",[1]交流线路段!A928)</f>
        <v>东泾线路18</v>
      </c>
      <c r="B928" t="str">
        <f>IF([1]交流线路段!B928="","",[1]交流线路段!B928)</f>
        <v>10kV</v>
      </c>
      <c r="F928" t="e">
        <f ca="1">VLOOKUP(OFFSET($E$2,0,0,10000,1),OFFSET(线路!$A$2,0,0,10000,6),5,FALSE)</f>
        <v>#N/A</v>
      </c>
      <c r="G928" t="e">
        <f ca="1">VLOOKUP(OFFSET($E$2,0,0,10000,1),OFFSET(线路!$A$2,0,0,10000,6),6,FALSE)</f>
        <v>#N/A</v>
      </c>
    </row>
    <row r="929" spans="1:7" x14ac:dyDescent="0.15">
      <c r="A929" t="str">
        <f>IF([1]交流线路段!A929="","",[1]交流线路段!A929)</f>
        <v>东泾线路19</v>
      </c>
      <c r="B929" t="str">
        <f>IF([1]交流线路段!B929="","",[1]交流线路段!B929)</f>
        <v>10kV</v>
      </c>
      <c r="F929" t="e">
        <f ca="1">VLOOKUP(OFFSET($E$2,0,0,10000,1),OFFSET(线路!$A$2,0,0,10000,6),5,FALSE)</f>
        <v>#N/A</v>
      </c>
      <c r="G929" t="e">
        <f ca="1">VLOOKUP(OFFSET($E$2,0,0,10000,1),OFFSET(线路!$A$2,0,0,10000,6),6,FALSE)</f>
        <v>#N/A</v>
      </c>
    </row>
    <row r="930" spans="1:7" x14ac:dyDescent="0.15">
      <c r="A930" t="str">
        <f>IF([1]交流线路段!A930="","",[1]交流线路段!A930)</f>
        <v>东泾线路2</v>
      </c>
      <c r="B930" t="str">
        <f>IF([1]交流线路段!B930="","",[1]交流线路段!B930)</f>
        <v>10kV</v>
      </c>
      <c r="F930" t="e">
        <f ca="1">VLOOKUP(OFFSET($E$2,0,0,10000,1),OFFSET(线路!$A$2,0,0,10000,6),5,FALSE)</f>
        <v>#N/A</v>
      </c>
      <c r="G930" t="e">
        <f ca="1">VLOOKUP(OFFSET($E$2,0,0,10000,1),OFFSET(线路!$A$2,0,0,10000,6),6,FALSE)</f>
        <v>#N/A</v>
      </c>
    </row>
    <row r="931" spans="1:7" x14ac:dyDescent="0.15">
      <c r="A931" t="str">
        <f>IF([1]交流线路段!A931="","",[1]交流线路段!A931)</f>
        <v>东泾线路20</v>
      </c>
      <c r="B931" t="str">
        <f>IF([1]交流线路段!B931="","",[1]交流线路段!B931)</f>
        <v>10kV</v>
      </c>
      <c r="F931" t="e">
        <f ca="1">VLOOKUP(OFFSET($E$2,0,0,10000,1),OFFSET(线路!$A$2,0,0,10000,6),5,FALSE)</f>
        <v>#N/A</v>
      </c>
      <c r="G931" t="e">
        <f ca="1">VLOOKUP(OFFSET($E$2,0,0,10000,1),OFFSET(线路!$A$2,0,0,10000,6),6,FALSE)</f>
        <v>#N/A</v>
      </c>
    </row>
    <row r="932" spans="1:7" x14ac:dyDescent="0.15">
      <c r="A932" t="str">
        <f>IF([1]交流线路段!A932="","",[1]交流线路段!A932)</f>
        <v>东泾线路26</v>
      </c>
      <c r="B932" t="str">
        <f>IF([1]交流线路段!B932="","",[1]交流线路段!B932)</f>
        <v>10kV</v>
      </c>
      <c r="F932" t="e">
        <f ca="1">VLOOKUP(OFFSET($E$2,0,0,10000,1),OFFSET(线路!$A$2,0,0,10000,6),5,FALSE)</f>
        <v>#N/A</v>
      </c>
      <c r="G932" t="e">
        <f ca="1">VLOOKUP(OFFSET($E$2,0,0,10000,1),OFFSET(线路!$A$2,0,0,10000,6),6,FALSE)</f>
        <v>#N/A</v>
      </c>
    </row>
    <row r="933" spans="1:7" x14ac:dyDescent="0.15">
      <c r="A933" t="str">
        <f>IF([1]交流线路段!A933="","",[1]交流线路段!A933)</f>
        <v>东泾线路27</v>
      </c>
      <c r="B933" t="str">
        <f>IF([1]交流线路段!B933="","",[1]交流线路段!B933)</f>
        <v>10kV</v>
      </c>
      <c r="F933" t="e">
        <f ca="1">VLOOKUP(OFFSET($E$2,0,0,10000,1),OFFSET(线路!$A$2,0,0,10000,6),5,FALSE)</f>
        <v>#N/A</v>
      </c>
      <c r="G933" t="e">
        <f ca="1">VLOOKUP(OFFSET($E$2,0,0,10000,1),OFFSET(线路!$A$2,0,0,10000,6),6,FALSE)</f>
        <v>#N/A</v>
      </c>
    </row>
    <row r="934" spans="1:7" x14ac:dyDescent="0.15">
      <c r="A934" t="str">
        <f>IF([1]交流线路段!A934="","",[1]交流线路段!A934)</f>
        <v>东泾线路28</v>
      </c>
      <c r="B934" t="str">
        <f>IF([1]交流线路段!B934="","",[1]交流线路段!B934)</f>
        <v>10kV</v>
      </c>
      <c r="F934" t="e">
        <f ca="1">VLOOKUP(OFFSET($E$2,0,0,10000,1),OFFSET(线路!$A$2,0,0,10000,6),5,FALSE)</f>
        <v>#N/A</v>
      </c>
      <c r="G934" t="e">
        <f ca="1">VLOOKUP(OFFSET($E$2,0,0,10000,1),OFFSET(线路!$A$2,0,0,10000,6),6,FALSE)</f>
        <v>#N/A</v>
      </c>
    </row>
    <row r="935" spans="1:7" x14ac:dyDescent="0.15">
      <c r="A935" t="str">
        <f>IF([1]交流线路段!A935="","",[1]交流线路段!A935)</f>
        <v>东泾线路29</v>
      </c>
      <c r="B935" t="str">
        <f>IF([1]交流线路段!B935="","",[1]交流线路段!B935)</f>
        <v>10kV</v>
      </c>
      <c r="F935" t="e">
        <f ca="1">VLOOKUP(OFFSET($E$2,0,0,10000,1),OFFSET(线路!$A$2,0,0,10000,6),5,FALSE)</f>
        <v>#N/A</v>
      </c>
      <c r="G935" t="e">
        <f ca="1">VLOOKUP(OFFSET($E$2,0,0,10000,1),OFFSET(线路!$A$2,0,0,10000,6),6,FALSE)</f>
        <v>#N/A</v>
      </c>
    </row>
    <row r="936" spans="1:7" x14ac:dyDescent="0.15">
      <c r="A936" t="str">
        <f>IF([1]交流线路段!A936="","",[1]交流线路段!A936)</f>
        <v>东泾线路3</v>
      </c>
      <c r="B936" t="str">
        <f>IF([1]交流线路段!B936="","",[1]交流线路段!B936)</f>
        <v>10kV</v>
      </c>
      <c r="F936" t="e">
        <f ca="1">VLOOKUP(OFFSET($E$2,0,0,10000,1),OFFSET(线路!$A$2,0,0,10000,6),5,FALSE)</f>
        <v>#N/A</v>
      </c>
      <c r="G936" t="e">
        <f ca="1">VLOOKUP(OFFSET($E$2,0,0,10000,1),OFFSET(线路!$A$2,0,0,10000,6),6,FALSE)</f>
        <v>#N/A</v>
      </c>
    </row>
    <row r="937" spans="1:7" x14ac:dyDescent="0.15">
      <c r="A937" t="str">
        <f>IF([1]交流线路段!A937="","",[1]交流线路段!A937)</f>
        <v>东泾线路30</v>
      </c>
      <c r="B937" t="str">
        <f>IF([1]交流线路段!B937="","",[1]交流线路段!B937)</f>
        <v>10kV</v>
      </c>
      <c r="F937" t="e">
        <f ca="1">VLOOKUP(OFFSET($E$2,0,0,10000,1),OFFSET(线路!$A$2,0,0,10000,6),5,FALSE)</f>
        <v>#N/A</v>
      </c>
      <c r="G937" t="e">
        <f ca="1">VLOOKUP(OFFSET($E$2,0,0,10000,1),OFFSET(线路!$A$2,0,0,10000,6),6,FALSE)</f>
        <v>#N/A</v>
      </c>
    </row>
    <row r="938" spans="1:7" x14ac:dyDescent="0.15">
      <c r="A938" t="str">
        <f>IF([1]交流线路段!A938="","",[1]交流线路段!A938)</f>
        <v>东泾线路31</v>
      </c>
      <c r="B938" t="str">
        <f>IF([1]交流线路段!B938="","",[1]交流线路段!B938)</f>
        <v>10kV</v>
      </c>
      <c r="F938" t="e">
        <f ca="1">VLOOKUP(OFFSET($E$2,0,0,10000,1),OFFSET(线路!$A$2,0,0,10000,6),5,FALSE)</f>
        <v>#N/A</v>
      </c>
      <c r="G938" t="e">
        <f ca="1">VLOOKUP(OFFSET($E$2,0,0,10000,1),OFFSET(线路!$A$2,0,0,10000,6),6,FALSE)</f>
        <v>#N/A</v>
      </c>
    </row>
    <row r="939" spans="1:7" x14ac:dyDescent="0.15">
      <c r="A939" t="str">
        <f>IF([1]交流线路段!A939="","",[1]交流线路段!A939)</f>
        <v>东泾线路32</v>
      </c>
      <c r="B939" t="str">
        <f>IF([1]交流线路段!B939="","",[1]交流线路段!B939)</f>
        <v>10kV</v>
      </c>
      <c r="F939" t="e">
        <f ca="1">VLOOKUP(OFFSET($E$2,0,0,10000,1),OFFSET(线路!$A$2,0,0,10000,6),5,FALSE)</f>
        <v>#N/A</v>
      </c>
      <c r="G939" t="e">
        <f ca="1">VLOOKUP(OFFSET($E$2,0,0,10000,1),OFFSET(线路!$A$2,0,0,10000,6),6,FALSE)</f>
        <v>#N/A</v>
      </c>
    </row>
    <row r="940" spans="1:7" x14ac:dyDescent="0.15">
      <c r="A940" t="str">
        <f>IF([1]交流线路段!A940="","",[1]交流线路段!A940)</f>
        <v>东泾线路33</v>
      </c>
      <c r="B940" t="str">
        <f>IF([1]交流线路段!B940="","",[1]交流线路段!B940)</f>
        <v>10kV</v>
      </c>
      <c r="F940" t="e">
        <f ca="1">VLOOKUP(OFFSET($E$2,0,0,10000,1),OFFSET(线路!$A$2,0,0,10000,6),5,FALSE)</f>
        <v>#N/A</v>
      </c>
      <c r="G940" t="e">
        <f ca="1">VLOOKUP(OFFSET($E$2,0,0,10000,1),OFFSET(线路!$A$2,0,0,10000,6),6,FALSE)</f>
        <v>#N/A</v>
      </c>
    </row>
    <row r="941" spans="1:7" x14ac:dyDescent="0.15">
      <c r="A941" t="str">
        <f>IF([1]交流线路段!A941="","",[1]交流线路段!A941)</f>
        <v>东泾线路34</v>
      </c>
      <c r="B941" t="str">
        <f>IF([1]交流线路段!B941="","",[1]交流线路段!B941)</f>
        <v>10kV</v>
      </c>
      <c r="F941" t="e">
        <f ca="1">VLOOKUP(OFFSET($E$2,0,0,10000,1),OFFSET(线路!$A$2,0,0,10000,6),5,FALSE)</f>
        <v>#N/A</v>
      </c>
      <c r="G941" t="e">
        <f ca="1">VLOOKUP(OFFSET($E$2,0,0,10000,1),OFFSET(线路!$A$2,0,0,10000,6),6,FALSE)</f>
        <v>#N/A</v>
      </c>
    </row>
    <row r="942" spans="1:7" x14ac:dyDescent="0.15">
      <c r="A942" t="str">
        <f>IF([1]交流线路段!A942="","",[1]交流线路段!A942)</f>
        <v>东泾线路35</v>
      </c>
      <c r="B942" t="str">
        <f>IF([1]交流线路段!B942="","",[1]交流线路段!B942)</f>
        <v>10kV</v>
      </c>
      <c r="F942" t="e">
        <f ca="1">VLOOKUP(OFFSET($E$2,0,0,10000,1),OFFSET(线路!$A$2,0,0,10000,6),5,FALSE)</f>
        <v>#N/A</v>
      </c>
      <c r="G942" t="e">
        <f ca="1">VLOOKUP(OFFSET($E$2,0,0,10000,1),OFFSET(线路!$A$2,0,0,10000,6),6,FALSE)</f>
        <v>#N/A</v>
      </c>
    </row>
    <row r="943" spans="1:7" x14ac:dyDescent="0.15">
      <c r="A943" t="str">
        <f>IF([1]交流线路段!A943="","",[1]交流线路段!A943)</f>
        <v>东泾线路36</v>
      </c>
      <c r="B943" t="str">
        <f>IF([1]交流线路段!B943="","",[1]交流线路段!B943)</f>
        <v>10kV</v>
      </c>
      <c r="F943" t="e">
        <f ca="1">VLOOKUP(OFFSET($E$2,0,0,10000,1),OFFSET(线路!$A$2,0,0,10000,6),5,FALSE)</f>
        <v>#N/A</v>
      </c>
      <c r="G943" t="e">
        <f ca="1">VLOOKUP(OFFSET($E$2,0,0,10000,1),OFFSET(线路!$A$2,0,0,10000,6),6,FALSE)</f>
        <v>#N/A</v>
      </c>
    </row>
    <row r="944" spans="1:7" x14ac:dyDescent="0.15">
      <c r="A944" t="str">
        <f>IF([1]交流线路段!A944="","",[1]交流线路段!A944)</f>
        <v>东泾线路37</v>
      </c>
      <c r="B944" t="str">
        <f>IF([1]交流线路段!B944="","",[1]交流线路段!B944)</f>
        <v>10kV</v>
      </c>
      <c r="F944" t="e">
        <f ca="1">VLOOKUP(OFFSET($E$2,0,0,10000,1),OFFSET(线路!$A$2,0,0,10000,6),5,FALSE)</f>
        <v>#N/A</v>
      </c>
      <c r="G944" t="e">
        <f ca="1">VLOOKUP(OFFSET($E$2,0,0,10000,1),OFFSET(线路!$A$2,0,0,10000,6),6,FALSE)</f>
        <v>#N/A</v>
      </c>
    </row>
    <row r="945" spans="1:7" x14ac:dyDescent="0.15">
      <c r="A945" t="str">
        <f>IF([1]交流线路段!A945="","",[1]交流线路段!A945)</f>
        <v>东泾线路38</v>
      </c>
      <c r="B945" t="str">
        <f>IF([1]交流线路段!B945="","",[1]交流线路段!B945)</f>
        <v>10kV</v>
      </c>
      <c r="F945" t="e">
        <f ca="1">VLOOKUP(OFFSET($E$2,0,0,10000,1),OFFSET(线路!$A$2,0,0,10000,6),5,FALSE)</f>
        <v>#N/A</v>
      </c>
      <c r="G945" t="e">
        <f ca="1">VLOOKUP(OFFSET($E$2,0,0,10000,1),OFFSET(线路!$A$2,0,0,10000,6),6,FALSE)</f>
        <v>#N/A</v>
      </c>
    </row>
    <row r="946" spans="1:7" x14ac:dyDescent="0.15">
      <c r="A946" t="str">
        <f>IF([1]交流线路段!A946="","",[1]交流线路段!A946)</f>
        <v>东泾线路39</v>
      </c>
      <c r="B946" t="str">
        <f>IF([1]交流线路段!B946="","",[1]交流线路段!B946)</f>
        <v>10kV</v>
      </c>
      <c r="F946" t="e">
        <f ca="1">VLOOKUP(OFFSET($E$2,0,0,10000,1),OFFSET(线路!$A$2,0,0,10000,6),5,FALSE)</f>
        <v>#N/A</v>
      </c>
      <c r="G946" t="e">
        <f ca="1">VLOOKUP(OFFSET($E$2,0,0,10000,1),OFFSET(线路!$A$2,0,0,10000,6),6,FALSE)</f>
        <v>#N/A</v>
      </c>
    </row>
    <row r="947" spans="1:7" x14ac:dyDescent="0.15">
      <c r="A947" t="str">
        <f>IF([1]交流线路段!A947="","",[1]交流线路段!A947)</f>
        <v>东泾线路4</v>
      </c>
      <c r="B947" t="str">
        <f>IF([1]交流线路段!B947="","",[1]交流线路段!B947)</f>
        <v>10kV</v>
      </c>
      <c r="F947" t="e">
        <f ca="1">VLOOKUP(OFFSET($E$2,0,0,10000,1),OFFSET(线路!$A$2,0,0,10000,6),5,FALSE)</f>
        <v>#N/A</v>
      </c>
      <c r="G947" t="e">
        <f ca="1">VLOOKUP(OFFSET($E$2,0,0,10000,1),OFFSET(线路!$A$2,0,0,10000,6),6,FALSE)</f>
        <v>#N/A</v>
      </c>
    </row>
    <row r="948" spans="1:7" x14ac:dyDescent="0.15">
      <c r="A948" t="str">
        <f>IF([1]交流线路段!A948="","",[1]交流线路段!A948)</f>
        <v>东泾线路40</v>
      </c>
      <c r="B948" t="str">
        <f>IF([1]交流线路段!B948="","",[1]交流线路段!B948)</f>
        <v>10kV</v>
      </c>
      <c r="F948" t="e">
        <f ca="1">VLOOKUP(OFFSET($E$2,0,0,10000,1),OFFSET(线路!$A$2,0,0,10000,6),5,FALSE)</f>
        <v>#N/A</v>
      </c>
      <c r="G948" t="e">
        <f ca="1">VLOOKUP(OFFSET($E$2,0,0,10000,1),OFFSET(线路!$A$2,0,0,10000,6),6,FALSE)</f>
        <v>#N/A</v>
      </c>
    </row>
    <row r="949" spans="1:7" x14ac:dyDescent="0.15">
      <c r="A949" t="str">
        <f>IF([1]交流线路段!A949="","",[1]交流线路段!A949)</f>
        <v>东泾线路41</v>
      </c>
      <c r="B949" t="str">
        <f>IF([1]交流线路段!B949="","",[1]交流线路段!B949)</f>
        <v>10kV</v>
      </c>
      <c r="F949" t="e">
        <f ca="1">VLOOKUP(OFFSET($E$2,0,0,10000,1),OFFSET(线路!$A$2,0,0,10000,6),5,FALSE)</f>
        <v>#N/A</v>
      </c>
      <c r="G949" t="e">
        <f ca="1">VLOOKUP(OFFSET($E$2,0,0,10000,1),OFFSET(线路!$A$2,0,0,10000,6),6,FALSE)</f>
        <v>#N/A</v>
      </c>
    </row>
    <row r="950" spans="1:7" x14ac:dyDescent="0.15">
      <c r="A950" t="str">
        <f>IF([1]交流线路段!A950="","",[1]交流线路段!A950)</f>
        <v>东泾线路42</v>
      </c>
      <c r="B950" t="str">
        <f>IF([1]交流线路段!B950="","",[1]交流线路段!B950)</f>
        <v>10kV</v>
      </c>
      <c r="F950" t="e">
        <f ca="1">VLOOKUP(OFFSET($E$2,0,0,10000,1),OFFSET(线路!$A$2,0,0,10000,6),5,FALSE)</f>
        <v>#N/A</v>
      </c>
      <c r="G950" t="e">
        <f ca="1">VLOOKUP(OFFSET($E$2,0,0,10000,1),OFFSET(线路!$A$2,0,0,10000,6),6,FALSE)</f>
        <v>#N/A</v>
      </c>
    </row>
    <row r="951" spans="1:7" x14ac:dyDescent="0.15">
      <c r="A951" t="str">
        <f>IF([1]交流线路段!A951="","",[1]交流线路段!A951)</f>
        <v>东泾线路43</v>
      </c>
      <c r="B951" t="str">
        <f>IF([1]交流线路段!B951="","",[1]交流线路段!B951)</f>
        <v>10kV</v>
      </c>
      <c r="F951" t="e">
        <f ca="1">VLOOKUP(OFFSET($E$2,0,0,10000,1),OFFSET(线路!$A$2,0,0,10000,6),5,FALSE)</f>
        <v>#N/A</v>
      </c>
      <c r="G951" t="e">
        <f ca="1">VLOOKUP(OFFSET($E$2,0,0,10000,1),OFFSET(线路!$A$2,0,0,10000,6),6,FALSE)</f>
        <v>#N/A</v>
      </c>
    </row>
    <row r="952" spans="1:7" x14ac:dyDescent="0.15">
      <c r="A952" t="str">
        <f>IF([1]交流线路段!A952="","",[1]交流线路段!A952)</f>
        <v>东泾线路44</v>
      </c>
      <c r="B952" t="str">
        <f>IF([1]交流线路段!B952="","",[1]交流线路段!B952)</f>
        <v>10kV</v>
      </c>
      <c r="F952" t="e">
        <f ca="1">VLOOKUP(OFFSET($E$2,0,0,10000,1),OFFSET(线路!$A$2,0,0,10000,6),5,FALSE)</f>
        <v>#N/A</v>
      </c>
      <c r="G952" t="e">
        <f ca="1">VLOOKUP(OFFSET($E$2,0,0,10000,1),OFFSET(线路!$A$2,0,0,10000,6),6,FALSE)</f>
        <v>#N/A</v>
      </c>
    </row>
    <row r="953" spans="1:7" x14ac:dyDescent="0.15">
      <c r="A953" t="str">
        <f>IF([1]交流线路段!A953="","",[1]交流线路段!A953)</f>
        <v>东泾线路45</v>
      </c>
      <c r="B953" t="str">
        <f>IF([1]交流线路段!B953="","",[1]交流线路段!B953)</f>
        <v>10kV</v>
      </c>
      <c r="F953" t="e">
        <f ca="1">VLOOKUP(OFFSET($E$2,0,0,10000,1),OFFSET(线路!$A$2,0,0,10000,6),5,FALSE)</f>
        <v>#N/A</v>
      </c>
      <c r="G953" t="e">
        <f ca="1">VLOOKUP(OFFSET($E$2,0,0,10000,1),OFFSET(线路!$A$2,0,0,10000,6),6,FALSE)</f>
        <v>#N/A</v>
      </c>
    </row>
    <row r="954" spans="1:7" x14ac:dyDescent="0.15">
      <c r="A954" t="str">
        <f>IF([1]交流线路段!A954="","",[1]交流线路段!A954)</f>
        <v>东泾线路46</v>
      </c>
      <c r="B954" t="str">
        <f>IF([1]交流线路段!B954="","",[1]交流线路段!B954)</f>
        <v>10kV</v>
      </c>
      <c r="F954" t="e">
        <f ca="1">VLOOKUP(OFFSET($E$2,0,0,10000,1),OFFSET(线路!$A$2,0,0,10000,6),5,FALSE)</f>
        <v>#N/A</v>
      </c>
      <c r="G954" t="e">
        <f ca="1">VLOOKUP(OFFSET($E$2,0,0,10000,1),OFFSET(线路!$A$2,0,0,10000,6),6,FALSE)</f>
        <v>#N/A</v>
      </c>
    </row>
    <row r="955" spans="1:7" x14ac:dyDescent="0.15">
      <c r="A955" t="str">
        <f>IF([1]交流线路段!A955="","",[1]交流线路段!A955)</f>
        <v>东泾线路47</v>
      </c>
      <c r="B955" t="str">
        <f>IF([1]交流线路段!B955="","",[1]交流线路段!B955)</f>
        <v>10kV</v>
      </c>
      <c r="F955" t="e">
        <f ca="1">VLOOKUP(OFFSET($E$2,0,0,10000,1),OFFSET(线路!$A$2,0,0,10000,6),5,FALSE)</f>
        <v>#N/A</v>
      </c>
      <c r="G955" t="e">
        <f ca="1">VLOOKUP(OFFSET($E$2,0,0,10000,1),OFFSET(线路!$A$2,0,0,10000,6),6,FALSE)</f>
        <v>#N/A</v>
      </c>
    </row>
    <row r="956" spans="1:7" x14ac:dyDescent="0.15">
      <c r="A956" t="str">
        <f>IF([1]交流线路段!A956="","",[1]交流线路段!A956)</f>
        <v>东泾线路48</v>
      </c>
      <c r="B956" t="str">
        <f>IF([1]交流线路段!B956="","",[1]交流线路段!B956)</f>
        <v>10kV</v>
      </c>
      <c r="F956" t="e">
        <f ca="1">VLOOKUP(OFFSET($E$2,0,0,10000,1),OFFSET(线路!$A$2,0,0,10000,6),5,FALSE)</f>
        <v>#N/A</v>
      </c>
      <c r="G956" t="e">
        <f ca="1">VLOOKUP(OFFSET($E$2,0,0,10000,1),OFFSET(线路!$A$2,0,0,10000,6),6,FALSE)</f>
        <v>#N/A</v>
      </c>
    </row>
    <row r="957" spans="1:7" x14ac:dyDescent="0.15">
      <c r="A957" t="str">
        <f>IF([1]交流线路段!A957="","",[1]交流线路段!A957)</f>
        <v>东泾线路49</v>
      </c>
      <c r="B957" t="str">
        <f>IF([1]交流线路段!B957="","",[1]交流线路段!B957)</f>
        <v>10kV</v>
      </c>
      <c r="F957" t="e">
        <f ca="1">VLOOKUP(OFFSET($E$2,0,0,10000,1),OFFSET(线路!$A$2,0,0,10000,6),5,FALSE)</f>
        <v>#N/A</v>
      </c>
      <c r="G957" t="e">
        <f ca="1">VLOOKUP(OFFSET($E$2,0,0,10000,1),OFFSET(线路!$A$2,0,0,10000,6),6,FALSE)</f>
        <v>#N/A</v>
      </c>
    </row>
    <row r="958" spans="1:7" x14ac:dyDescent="0.15">
      <c r="A958" t="str">
        <f>IF([1]交流线路段!A958="","",[1]交流线路段!A958)</f>
        <v>东泾线路5</v>
      </c>
      <c r="B958" t="str">
        <f>IF([1]交流线路段!B958="","",[1]交流线路段!B958)</f>
        <v>10kV</v>
      </c>
      <c r="F958" t="e">
        <f ca="1">VLOOKUP(OFFSET($E$2,0,0,10000,1),OFFSET(线路!$A$2,0,0,10000,6),5,FALSE)</f>
        <v>#N/A</v>
      </c>
      <c r="G958" t="e">
        <f ca="1">VLOOKUP(OFFSET($E$2,0,0,10000,1),OFFSET(线路!$A$2,0,0,10000,6),6,FALSE)</f>
        <v>#N/A</v>
      </c>
    </row>
    <row r="959" spans="1:7" x14ac:dyDescent="0.15">
      <c r="A959" t="str">
        <f>IF([1]交流线路段!A959="","",[1]交流线路段!A959)</f>
        <v>东泾线路50</v>
      </c>
      <c r="B959" t="str">
        <f>IF([1]交流线路段!B959="","",[1]交流线路段!B959)</f>
        <v>10kV</v>
      </c>
      <c r="F959" t="e">
        <f ca="1">VLOOKUP(OFFSET($E$2,0,0,10000,1),OFFSET(线路!$A$2,0,0,10000,6),5,FALSE)</f>
        <v>#N/A</v>
      </c>
      <c r="G959" t="e">
        <f ca="1">VLOOKUP(OFFSET($E$2,0,0,10000,1),OFFSET(线路!$A$2,0,0,10000,6),6,FALSE)</f>
        <v>#N/A</v>
      </c>
    </row>
    <row r="960" spans="1:7" x14ac:dyDescent="0.15">
      <c r="A960" t="str">
        <f>IF([1]交流线路段!A960="","",[1]交流线路段!A960)</f>
        <v>东泾线路51</v>
      </c>
      <c r="B960" t="str">
        <f>IF([1]交流线路段!B960="","",[1]交流线路段!B960)</f>
        <v>10kV</v>
      </c>
      <c r="F960" t="e">
        <f ca="1">VLOOKUP(OFFSET($E$2,0,0,10000,1),OFFSET(线路!$A$2,0,0,10000,6),5,FALSE)</f>
        <v>#N/A</v>
      </c>
      <c r="G960" t="e">
        <f ca="1">VLOOKUP(OFFSET($E$2,0,0,10000,1),OFFSET(线路!$A$2,0,0,10000,6),6,FALSE)</f>
        <v>#N/A</v>
      </c>
    </row>
    <row r="961" spans="1:7" x14ac:dyDescent="0.15">
      <c r="A961" t="str">
        <f>IF([1]交流线路段!A961="","",[1]交流线路段!A961)</f>
        <v>东泾线路52</v>
      </c>
      <c r="B961" t="str">
        <f>IF([1]交流线路段!B961="","",[1]交流线路段!B961)</f>
        <v>10kV</v>
      </c>
      <c r="F961" t="e">
        <f ca="1">VLOOKUP(OFFSET($E$2,0,0,10000,1),OFFSET(线路!$A$2,0,0,10000,6),5,FALSE)</f>
        <v>#N/A</v>
      </c>
      <c r="G961" t="e">
        <f ca="1">VLOOKUP(OFFSET($E$2,0,0,10000,1),OFFSET(线路!$A$2,0,0,10000,6),6,FALSE)</f>
        <v>#N/A</v>
      </c>
    </row>
    <row r="962" spans="1:7" x14ac:dyDescent="0.15">
      <c r="A962" t="str">
        <f>IF([1]交流线路段!A962="","",[1]交流线路段!A962)</f>
        <v>东泾线路53</v>
      </c>
      <c r="B962" t="str">
        <f>IF([1]交流线路段!B962="","",[1]交流线路段!B962)</f>
        <v>10kV</v>
      </c>
      <c r="F962" t="e">
        <f ca="1">VLOOKUP(OFFSET($E$2,0,0,10000,1),OFFSET(线路!$A$2,0,0,10000,6),5,FALSE)</f>
        <v>#N/A</v>
      </c>
      <c r="G962" t="e">
        <f ca="1">VLOOKUP(OFFSET($E$2,0,0,10000,1),OFFSET(线路!$A$2,0,0,10000,6),6,FALSE)</f>
        <v>#N/A</v>
      </c>
    </row>
    <row r="963" spans="1:7" x14ac:dyDescent="0.15">
      <c r="A963" t="str">
        <f>IF([1]交流线路段!A963="","",[1]交流线路段!A963)</f>
        <v>东泾线路54</v>
      </c>
      <c r="B963" t="str">
        <f>IF([1]交流线路段!B963="","",[1]交流线路段!B963)</f>
        <v>10kV</v>
      </c>
      <c r="F963" t="e">
        <f ca="1">VLOOKUP(OFFSET($E$2,0,0,10000,1),OFFSET(线路!$A$2,0,0,10000,6),5,FALSE)</f>
        <v>#N/A</v>
      </c>
      <c r="G963" t="e">
        <f ca="1">VLOOKUP(OFFSET($E$2,0,0,10000,1),OFFSET(线路!$A$2,0,0,10000,6),6,FALSE)</f>
        <v>#N/A</v>
      </c>
    </row>
    <row r="964" spans="1:7" x14ac:dyDescent="0.15">
      <c r="A964" t="str">
        <f>IF([1]交流线路段!A964="","",[1]交流线路段!A964)</f>
        <v>东泾线路55</v>
      </c>
      <c r="B964" t="str">
        <f>IF([1]交流线路段!B964="","",[1]交流线路段!B964)</f>
        <v>10kV</v>
      </c>
      <c r="F964" t="e">
        <f ca="1">VLOOKUP(OFFSET($E$2,0,0,10000,1),OFFSET(线路!$A$2,0,0,10000,6),5,FALSE)</f>
        <v>#N/A</v>
      </c>
      <c r="G964" t="e">
        <f ca="1">VLOOKUP(OFFSET($E$2,0,0,10000,1),OFFSET(线路!$A$2,0,0,10000,6),6,FALSE)</f>
        <v>#N/A</v>
      </c>
    </row>
    <row r="965" spans="1:7" x14ac:dyDescent="0.15">
      <c r="A965" t="str">
        <f>IF([1]交流线路段!A965="","",[1]交流线路段!A965)</f>
        <v>东泾线路56</v>
      </c>
      <c r="B965" t="str">
        <f>IF([1]交流线路段!B965="","",[1]交流线路段!B965)</f>
        <v>10kV</v>
      </c>
      <c r="F965" t="e">
        <f ca="1">VLOOKUP(OFFSET($E$2,0,0,10000,1),OFFSET(线路!$A$2,0,0,10000,6),5,FALSE)</f>
        <v>#N/A</v>
      </c>
      <c r="G965" t="e">
        <f ca="1">VLOOKUP(OFFSET($E$2,0,0,10000,1),OFFSET(线路!$A$2,0,0,10000,6),6,FALSE)</f>
        <v>#N/A</v>
      </c>
    </row>
    <row r="966" spans="1:7" x14ac:dyDescent="0.15">
      <c r="A966" t="str">
        <f>IF([1]交流线路段!A966="","",[1]交流线路段!A966)</f>
        <v>东泾线路57</v>
      </c>
      <c r="B966" t="str">
        <f>IF([1]交流线路段!B966="","",[1]交流线路段!B966)</f>
        <v>10kV</v>
      </c>
      <c r="F966" t="e">
        <f ca="1">VLOOKUP(OFFSET($E$2,0,0,10000,1),OFFSET(线路!$A$2,0,0,10000,6),5,FALSE)</f>
        <v>#N/A</v>
      </c>
      <c r="G966" t="e">
        <f ca="1">VLOOKUP(OFFSET($E$2,0,0,10000,1),OFFSET(线路!$A$2,0,0,10000,6),6,FALSE)</f>
        <v>#N/A</v>
      </c>
    </row>
    <row r="967" spans="1:7" x14ac:dyDescent="0.15">
      <c r="A967" t="str">
        <f>IF([1]交流线路段!A967="","",[1]交流线路段!A967)</f>
        <v>东泾线路58</v>
      </c>
      <c r="B967" t="str">
        <f>IF([1]交流线路段!B967="","",[1]交流线路段!B967)</f>
        <v>10kV</v>
      </c>
      <c r="F967" t="e">
        <f ca="1">VLOOKUP(OFFSET($E$2,0,0,10000,1),OFFSET(线路!$A$2,0,0,10000,6),5,FALSE)</f>
        <v>#N/A</v>
      </c>
      <c r="G967" t="e">
        <f ca="1">VLOOKUP(OFFSET($E$2,0,0,10000,1),OFFSET(线路!$A$2,0,0,10000,6),6,FALSE)</f>
        <v>#N/A</v>
      </c>
    </row>
    <row r="968" spans="1:7" x14ac:dyDescent="0.15">
      <c r="A968" t="str">
        <f>IF([1]交流线路段!A968="","",[1]交流线路段!A968)</f>
        <v>东泾线路59</v>
      </c>
      <c r="B968" t="str">
        <f>IF([1]交流线路段!B968="","",[1]交流线路段!B968)</f>
        <v>10kV</v>
      </c>
      <c r="F968" t="e">
        <f ca="1">VLOOKUP(OFFSET($E$2,0,0,10000,1),OFFSET(线路!$A$2,0,0,10000,6),5,FALSE)</f>
        <v>#N/A</v>
      </c>
      <c r="G968" t="e">
        <f ca="1">VLOOKUP(OFFSET($E$2,0,0,10000,1),OFFSET(线路!$A$2,0,0,10000,6),6,FALSE)</f>
        <v>#N/A</v>
      </c>
    </row>
    <row r="969" spans="1:7" x14ac:dyDescent="0.15">
      <c r="A969" t="str">
        <f>IF([1]交流线路段!A969="","",[1]交流线路段!A969)</f>
        <v>东泾线路6</v>
      </c>
      <c r="B969" t="str">
        <f>IF([1]交流线路段!B969="","",[1]交流线路段!B969)</f>
        <v>10kV</v>
      </c>
      <c r="F969" t="e">
        <f ca="1">VLOOKUP(OFFSET($E$2,0,0,10000,1),OFFSET(线路!$A$2,0,0,10000,6),5,FALSE)</f>
        <v>#N/A</v>
      </c>
      <c r="G969" t="e">
        <f ca="1">VLOOKUP(OFFSET($E$2,0,0,10000,1),OFFSET(线路!$A$2,0,0,10000,6),6,FALSE)</f>
        <v>#N/A</v>
      </c>
    </row>
    <row r="970" spans="1:7" x14ac:dyDescent="0.15">
      <c r="A970" t="str">
        <f>IF([1]交流线路段!A970="","",[1]交流线路段!A970)</f>
        <v>东泾线路60</v>
      </c>
      <c r="B970" t="str">
        <f>IF([1]交流线路段!B970="","",[1]交流线路段!B970)</f>
        <v>10kV</v>
      </c>
      <c r="F970" t="e">
        <f ca="1">VLOOKUP(OFFSET($E$2,0,0,10000,1),OFFSET(线路!$A$2,0,0,10000,6),5,FALSE)</f>
        <v>#N/A</v>
      </c>
      <c r="G970" t="e">
        <f ca="1">VLOOKUP(OFFSET($E$2,0,0,10000,1),OFFSET(线路!$A$2,0,0,10000,6),6,FALSE)</f>
        <v>#N/A</v>
      </c>
    </row>
    <row r="971" spans="1:7" x14ac:dyDescent="0.15">
      <c r="A971" t="str">
        <f>IF([1]交流线路段!A971="","",[1]交流线路段!A971)</f>
        <v>东泾线路61</v>
      </c>
      <c r="B971" t="str">
        <f>IF([1]交流线路段!B971="","",[1]交流线路段!B971)</f>
        <v>10kV</v>
      </c>
      <c r="F971" t="e">
        <f ca="1">VLOOKUP(OFFSET($E$2,0,0,10000,1),OFFSET(线路!$A$2,0,0,10000,6),5,FALSE)</f>
        <v>#N/A</v>
      </c>
      <c r="G971" t="e">
        <f ca="1">VLOOKUP(OFFSET($E$2,0,0,10000,1),OFFSET(线路!$A$2,0,0,10000,6),6,FALSE)</f>
        <v>#N/A</v>
      </c>
    </row>
    <row r="972" spans="1:7" x14ac:dyDescent="0.15">
      <c r="A972" t="str">
        <f>IF([1]交流线路段!A972="","",[1]交流线路段!A972)</f>
        <v>东泾线路62</v>
      </c>
      <c r="B972" t="str">
        <f>IF([1]交流线路段!B972="","",[1]交流线路段!B972)</f>
        <v>10kV</v>
      </c>
      <c r="F972" t="e">
        <f ca="1">VLOOKUP(OFFSET($E$2,0,0,10000,1),OFFSET(线路!$A$2,0,0,10000,6),5,FALSE)</f>
        <v>#N/A</v>
      </c>
      <c r="G972" t="e">
        <f ca="1">VLOOKUP(OFFSET($E$2,0,0,10000,1),OFFSET(线路!$A$2,0,0,10000,6),6,FALSE)</f>
        <v>#N/A</v>
      </c>
    </row>
    <row r="973" spans="1:7" x14ac:dyDescent="0.15">
      <c r="A973" t="str">
        <f>IF([1]交流线路段!A973="","",[1]交流线路段!A973)</f>
        <v>东泾线路63</v>
      </c>
      <c r="B973" t="str">
        <f>IF([1]交流线路段!B973="","",[1]交流线路段!B973)</f>
        <v>10kV</v>
      </c>
      <c r="F973" t="e">
        <f ca="1">VLOOKUP(OFFSET($E$2,0,0,10000,1),OFFSET(线路!$A$2,0,0,10000,6),5,FALSE)</f>
        <v>#N/A</v>
      </c>
      <c r="G973" t="e">
        <f ca="1">VLOOKUP(OFFSET($E$2,0,0,10000,1),OFFSET(线路!$A$2,0,0,10000,6),6,FALSE)</f>
        <v>#N/A</v>
      </c>
    </row>
    <row r="974" spans="1:7" x14ac:dyDescent="0.15">
      <c r="A974" t="str">
        <f>IF([1]交流线路段!A974="","",[1]交流线路段!A974)</f>
        <v>东泾线路64</v>
      </c>
      <c r="B974" t="str">
        <f>IF([1]交流线路段!B974="","",[1]交流线路段!B974)</f>
        <v>10kV</v>
      </c>
      <c r="F974" t="e">
        <f ca="1">VLOOKUP(OFFSET($E$2,0,0,10000,1),OFFSET(线路!$A$2,0,0,10000,6),5,FALSE)</f>
        <v>#N/A</v>
      </c>
      <c r="G974" t="e">
        <f ca="1">VLOOKUP(OFFSET($E$2,0,0,10000,1),OFFSET(线路!$A$2,0,0,10000,6),6,FALSE)</f>
        <v>#N/A</v>
      </c>
    </row>
    <row r="975" spans="1:7" x14ac:dyDescent="0.15">
      <c r="A975" t="str">
        <f>IF([1]交流线路段!A975="","",[1]交流线路段!A975)</f>
        <v>东泾线路65</v>
      </c>
      <c r="B975" t="str">
        <f>IF([1]交流线路段!B975="","",[1]交流线路段!B975)</f>
        <v>10kV</v>
      </c>
      <c r="F975" t="e">
        <f ca="1">VLOOKUP(OFFSET($E$2,0,0,10000,1),OFFSET(线路!$A$2,0,0,10000,6),5,FALSE)</f>
        <v>#N/A</v>
      </c>
      <c r="G975" t="e">
        <f ca="1">VLOOKUP(OFFSET($E$2,0,0,10000,1),OFFSET(线路!$A$2,0,0,10000,6),6,FALSE)</f>
        <v>#N/A</v>
      </c>
    </row>
    <row r="976" spans="1:7" x14ac:dyDescent="0.15">
      <c r="A976" t="str">
        <f>IF([1]交流线路段!A976="","",[1]交流线路段!A976)</f>
        <v>东泾线路66</v>
      </c>
      <c r="B976" t="str">
        <f>IF([1]交流线路段!B976="","",[1]交流线路段!B976)</f>
        <v>10kV</v>
      </c>
      <c r="F976" t="e">
        <f ca="1">VLOOKUP(OFFSET($E$2,0,0,10000,1),OFFSET(线路!$A$2,0,0,10000,6),5,FALSE)</f>
        <v>#N/A</v>
      </c>
      <c r="G976" t="e">
        <f ca="1">VLOOKUP(OFFSET($E$2,0,0,10000,1),OFFSET(线路!$A$2,0,0,10000,6),6,FALSE)</f>
        <v>#N/A</v>
      </c>
    </row>
    <row r="977" spans="1:7" x14ac:dyDescent="0.15">
      <c r="A977" t="str">
        <f>IF([1]交流线路段!A977="","",[1]交流线路段!A977)</f>
        <v>东泾线路67</v>
      </c>
      <c r="B977" t="str">
        <f>IF([1]交流线路段!B977="","",[1]交流线路段!B977)</f>
        <v>10kV</v>
      </c>
      <c r="F977" t="e">
        <f ca="1">VLOOKUP(OFFSET($E$2,0,0,10000,1),OFFSET(线路!$A$2,0,0,10000,6),5,FALSE)</f>
        <v>#N/A</v>
      </c>
      <c r="G977" t="e">
        <f ca="1">VLOOKUP(OFFSET($E$2,0,0,10000,1),OFFSET(线路!$A$2,0,0,10000,6),6,FALSE)</f>
        <v>#N/A</v>
      </c>
    </row>
    <row r="978" spans="1:7" x14ac:dyDescent="0.15">
      <c r="A978" t="str">
        <f>IF([1]交流线路段!A978="","",[1]交流线路段!A978)</f>
        <v>东泾线路68</v>
      </c>
      <c r="B978" t="str">
        <f>IF([1]交流线路段!B978="","",[1]交流线路段!B978)</f>
        <v>10kV</v>
      </c>
      <c r="F978" t="e">
        <f ca="1">VLOOKUP(OFFSET($E$2,0,0,10000,1),OFFSET(线路!$A$2,0,0,10000,6),5,FALSE)</f>
        <v>#N/A</v>
      </c>
      <c r="G978" t="e">
        <f ca="1">VLOOKUP(OFFSET($E$2,0,0,10000,1),OFFSET(线路!$A$2,0,0,10000,6),6,FALSE)</f>
        <v>#N/A</v>
      </c>
    </row>
    <row r="979" spans="1:7" x14ac:dyDescent="0.15">
      <c r="A979" t="str">
        <f>IF([1]交流线路段!A979="","",[1]交流线路段!A979)</f>
        <v>东泾线路69</v>
      </c>
      <c r="B979" t="str">
        <f>IF([1]交流线路段!B979="","",[1]交流线路段!B979)</f>
        <v>10kV</v>
      </c>
      <c r="F979" t="e">
        <f ca="1">VLOOKUP(OFFSET($E$2,0,0,10000,1),OFFSET(线路!$A$2,0,0,10000,6),5,FALSE)</f>
        <v>#N/A</v>
      </c>
      <c r="G979" t="e">
        <f ca="1">VLOOKUP(OFFSET($E$2,0,0,10000,1),OFFSET(线路!$A$2,0,0,10000,6),6,FALSE)</f>
        <v>#N/A</v>
      </c>
    </row>
    <row r="980" spans="1:7" x14ac:dyDescent="0.15">
      <c r="A980" t="str">
        <f>IF([1]交流线路段!A980="","",[1]交流线路段!A980)</f>
        <v>东泾线路7</v>
      </c>
      <c r="B980" t="str">
        <f>IF([1]交流线路段!B980="","",[1]交流线路段!B980)</f>
        <v>10kV</v>
      </c>
      <c r="F980" t="e">
        <f ca="1">VLOOKUP(OFFSET($E$2,0,0,10000,1),OFFSET(线路!$A$2,0,0,10000,6),5,FALSE)</f>
        <v>#N/A</v>
      </c>
      <c r="G980" t="e">
        <f ca="1">VLOOKUP(OFFSET($E$2,0,0,10000,1),OFFSET(线路!$A$2,0,0,10000,6),6,FALSE)</f>
        <v>#N/A</v>
      </c>
    </row>
    <row r="981" spans="1:7" x14ac:dyDescent="0.15">
      <c r="A981" t="str">
        <f>IF([1]交流线路段!A981="","",[1]交流线路段!A981)</f>
        <v>东泾线路70</v>
      </c>
      <c r="B981" t="str">
        <f>IF([1]交流线路段!B981="","",[1]交流线路段!B981)</f>
        <v>10kV</v>
      </c>
      <c r="F981" t="e">
        <f ca="1">VLOOKUP(OFFSET($E$2,0,0,10000,1),OFFSET(线路!$A$2,0,0,10000,6),5,FALSE)</f>
        <v>#N/A</v>
      </c>
      <c r="G981" t="e">
        <f ca="1">VLOOKUP(OFFSET($E$2,0,0,10000,1),OFFSET(线路!$A$2,0,0,10000,6),6,FALSE)</f>
        <v>#N/A</v>
      </c>
    </row>
    <row r="982" spans="1:7" x14ac:dyDescent="0.15">
      <c r="A982" t="str">
        <f>IF([1]交流线路段!A982="","",[1]交流线路段!A982)</f>
        <v>东泾线路71</v>
      </c>
      <c r="B982" t="str">
        <f>IF([1]交流线路段!B982="","",[1]交流线路段!B982)</f>
        <v>10kV</v>
      </c>
      <c r="F982" t="e">
        <f ca="1">VLOOKUP(OFFSET($E$2,0,0,10000,1),OFFSET(线路!$A$2,0,0,10000,6),5,FALSE)</f>
        <v>#N/A</v>
      </c>
      <c r="G982" t="e">
        <f ca="1">VLOOKUP(OFFSET($E$2,0,0,10000,1),OFFSET(线路!$A$2,0,0,10000,6),6,FALSE)</f>
        <v>#N/A</v>
      </c>
    </row>
    <row r="983" spans="1:7" x14ac:dyDescent="0.15">
      <c r="A983" t="str">
        <f>IF([1]交流线路段!A983="","",[1]交流线路段!A983)</f>
        <v>东泾线路72</v>
      </c>
      <c r="B983" t="str">
        <f>IF([1]交流线路段!B983="","",[1]交流线路段!B983)</f>
        <v>10kV</v>
      </c>
      <c r="F983" t="e">
        <f ca="1">VLOOKUP(OFFSET($E$2,0,0,10000,1),OFFSET(线路!$A$2,0,0,10000,6),5,FALSE)</f>
        <v>#N/A</v>
      </c>
      <c r="G983" t="e">
        <f ca="1">VLOOKUP(OFFSET($E$2,0,0,10000,1),OFFSET(线路!$A$2,0,0,10000,6),6,FALSE)</f>
        <v>#N/A</v>
      </c>
    </row>
    <row r="984" spans="1:7" x14ac:dyDescent="0.15">
      <c r="A984" t="str">
        <f>IF([1]交流线路段!A984="","",[1]交流线路段!A984)</f>
        <v>东泾线路73</v>
      </c>
      <c r="B984" t="str">
        <f>IF([1]交流线路段!B984="","",[1]交流线路段!B984)</f>
        <v>10kV</v>
      </c>
      <c r="F984" t="e">
        <f ca="1">VLOOKUP(OFFSET($E$2,0,0,10000,1),OFFSET(线路!$A$2,0,0,10000,6),5,FALSE)</f>
        <v>#N/A</v>
      </c>
      <c r="G984" t="e">
        <f ca="1">VLOOKUP(OFFSET($E$2,0,0,10000,1),OFFSET(线路!$A$2,0,0,10000,6),6,FALSE)</f>
        <v>#N/A</v>
      </c>
    </row>
    <row r="985" spans="1:7" x14ac:dyDescent="0.15">
      <c r="A985" t="str">
        <f>IF([1]交流线路段!A985="","",[1]交流线路段!A985)</f>
        <v>东泾线路74</v>
      </c>
      <c r="B985" t="str">
        <f>IF([1]交流线路段!B985="","",[1]交流线路段!B985)</f>
        <v>10kV</v>
      </c>
      <c r="F985" t="e">
        <f ca="1">VLOOKUP(OFFSET($E$2,0,0,10000,1),OFFSET(线路!$A$2,0,0,10000,6),5,FALSE)</f>
        <v>#N/A</v>
      </c>
      <c r="G985" t="e">
        <f ca="1">VLOOKUP(OFFSET($E$2,0,0,10000,1),OFFSET(线路!$A$2,0,0,10000,6),6,FALSE)</f>
        <v>#N/A</v>
      </c>
    </row>
    <row r="986" spans="1:7" x14ac:dyDescent="0.15">
      <c r="A986" t="str">
        <f>IF([1]交流线路段!A986="","",[1]交流线路段!A986)</f>
        <v>东泾线路75</v>
      </c>
      <c r="B986" t="str">
        <f>IF([1]交流线路段!B986="","",[1]交流线路段!B986)</f>
        <v>10kV</v>
      </c>
      <c r="F986" t="e">
        <f ca="1">VLOOKUP(OFFSET($E$2,0,0,10000,1),OFFSET(线路!$A$2,0,0,10000,6),5,FALSE)</f>
        <v>#N/A</v>
      </c>
      <c r="G986" t="e">
        <f ca="1">VLOOKUP(OFFSET($E$2,0,0,10000,1),OFFSET(线路!$A$2,0,0,10000,6),6,FALSE)</f>
        <v>#N/A</v>
      </c>
    </row>
    <row r="987" spans="1:7" x14ac:dyDescent="0.15">
      <c r="A987" t="str">
        <f>IF([1]交流线路段!A987="","",[1]交流线路段!A987)</f>
        <v>东泾线路76</v>
      </c>
      <c r="B987" t="str">
        <f>IF([1]交流线路段!B987="","",[1]交流线路段!B987)</f>
        <v>10kV</v>
      </c>
      <c r="F987" t="e">
        <f ca="1">VLOOKUP(OFFSET($E$2,0,0,10000,1),OFFSET(线路!$A$2,0,0,10000,6),5,FALSE)</f>
        <v>#N/A</v>
      </c>
      <c r="G987" t="e">
        <f ca="1">VLOOKUP(OFFSET($E$2,0,0,10000,1),OFFSET(线路!$A$2,0,0,10000,6),6,FALSE)</f>
        <v>#N/A</v>
      </c>
    </row>
    <row r="988" spans="1:7" x14ac:dyDescent="0.15">
      <c r="A988" t="str">
        <f>IF([1]交流线路段!A988="","",[1]交流线路段!A988)</f>
        <v>东泾线路77</v>
      </c>
      <c r="B988" t="str">
        <f>IF([1]交流线路段!B988="","",[1]交流线路段!B988)</f>
        <v>10kV</v>
      </c>
      <c r="F988" t="e">
        <f ca="1">VLOOKUP(OFFSET($E$2,0,0,10000,1),OFFSET(线路!$A$2,0,0,10000,6),5,FALSE)</f>
        <v>#N/A</v>
      </c>
      <c r="G988" t="e">
        <f ca="1">VLOOKUP(OFFSET($E$2,0,0,10000,1),OFFSET(线路!$A$2,0,0,10000,6),6,FALSE)</f>
        <v>#N/A</v>
      </c>
    </row>
    <row r="989" spans="1:7" x14ac:dyDescent="0.15">
      <c r="A989" t="str">
        <f>IF([1]交流线路段!A989="","",[1]交流线路段!A989)</f>
        <v>东泾线路78</v>
      </c>
      <c r="B989" t="str">
        <f>IF([1]交流线路段!B989="","",[1]交流线路段!B989)</f>
        <v>10kV</v>
      </c>
      <c r="F989" t="e">
        <f ca="1">VLOOKUP(OFFSET($E$2,0,0,10000,1),OFFSET(线路!$A$2,0,0,10000,6),5,FALSE)</f>
        <v>#N/A</v>
      </c>
      <c r="G989" t="e">
        <f ca="1">VLOOKUP(OFFSET($E$2,0,0,10000,1),OFFSET(线路!$A$2,0,0,10000,6),6,FALSE)</f>
        <v>#N/A</v>
      </c>
    </row>
    <row r="990" spans="1:7" x14ac:dyDescent="0.15">
      <c r="A990" t="str">
        <f>IF([1]交流线路段!A990="","",[1]交流线路段!A990)</f>
        <v>东泾线路79</v>
      </c>
      <c r="B990" t="str">
        <f>IF([1]交流线路段!B990="","",[1]交流线路段!B990)</f>
        <v>10kV</v>
      </c>
      <c r="F990" t="e">
        <f ca="1">VLOOKUP(OFFSET($E$2,0,0,10000,1),OFFSET(线路!$A$2,0,0,10000,6),5,FALSE)</f>
        <v>#N/A</v>
      </c>
      <c r="G990" t="e">
        <f ca="1">VLOOKUP(OFFSET($E$2,0,0,10000,1),OFFSET(线路!$A$2,0,0,10000,6),6,FALSE)</f>
        <v>#N/A</v>
      </c>
    </row>
    <row r="991" spans="1:7" x14ac:dyDescent="0.15">
      <c r="A991" t="str">
        <f>IF([1]交流线路段!A991="","",[1]交流线路段!A991)</f>
        <v>东泾线路8</v>
      </c>
      <c r="B991" t="str">
        <f>IF([1]交流线路段!B991="","",[1]交流线路段!B991)</f>
        <v>10kV</v>
      </c>
      <c r="F991" t="e">
        <f ca="1">VLOOKUP(OFFSET($E$2,0,0,10000,1),OFFSET(线路!$A$2,0,0,10000,6),5,FALSE)</f>
        <v>#N/A</v>
      </c>
      <c r="G991" t="e">
        <f ca="1">VLOOKUP(OFFSET($E$2,0,0,10000,1),OFFSET(线路!$A$2,0,0,10000,6),6,FALSE)</f>
        <v>#N/A</v>
      </c>
    </row>
    <row r="992" spans="1:7" x14ac:dyDescent="0.15">
      <c r="A992" t="str">
        <f>IF([1]交流线路段!A992="","",[1]交流线路段!A992)</f>
        <v>东泾线路80</v>
      </c>
      <c r="B992" t="str">
        <f>IF([1]交流线路段!B992="","",[1]交流线路段!B992)</f>
        <v>10kV</v>
      </c>
      <c r="F992" t="e">
        <f ca="1">VLOOKUP(OFFSET($E$2,0,0,10000,1),OFFSET(线路!$A$2,0,0,10000,6),5,FALSE)</f>
        <v>#N/A</v>
      </c>
      <c r="G992" t="e">
        <f ca="1">VLOOKUP(OFFSET($E$2,0,0,10000,1),OFFSET(线路!$A$2,0,0,10000,6),6,FALSE)</f>
        <v>#N/A</v>
      </c>
    </row>
    <row r="993" spans="1:7" x14ac:dyDescent="0.15">
      <c r="A993" t="str">
        <f>IF([1]交流线路段!A993="","",[1]交流线路段!A993)</f>
        <v>东泾线路81</v>
      </c>
      <c r="B993" t="str">
        <f>IF([1]交流线路段!B993="","",[1]交流线路段!B993)</f>
        <v>10kV</v>
      </c>
      <c r="F993" t="e">
        <f ca="1">VLOOKUP(OFFSET($E$2,0,0,10000,1),OFFSET(线路!$A$2,0,0,10000,6),5,FALSE)</f>
        <v>#N/A</v>
      </c>
      <c r="G993" t="e">
        <f ca="1">VLOOKUP(OFFSET($E$2,0,0,10000,1),OFFSET(线路!$A$2,0,0,10000,6),6,FALSE)</f>
        <v>#N/A</v>
      </c>
    </row>
    <row r="994" spans="1:7" x14ac:dyDescent="0.15">
      <c r="A994" t="str">
        <f>IF([1]交流线路段!A994="","",[1]交流线路段!A994)</f>
        <v>东泾线路82</v>
      </c>
      <c r="B994" t="str">
        <f>IF([1]交流线路段!B994="","",[1]交流线路段!B994)</f>
        <v>10kV</v>
      </c>
      <c r="F994" t="e">
        <f ca="1">VLOOKUP(OFFSET($E$2,0,0,10000,1),OFFSET(线路!$A$2,0,0,10000,6),5,FALSE)</f>
        <v>#N/A</v>
      </c>
      <c r="G994" t="e">
        <f ca="1">VLOOKUP(OFFSET($E$2,0,0,10000,1),OFFSET(线路!$A$2,0,0,10000,6),6,FALSE)</f>
        <v>#N/A</v>
      </c>
    </row>
    <row r="995" spans="1:7" x14ac:dyDescent="0.15">
      <c r="A995" t="str">
        <f>IF([1]交流线路段!A995="","",[1]交流线路段!A995)</f>
        <v>东泾线路83</v>
      </c>
      <c r="B995" t="str">
        <f>IF([1]交流线路段!B995="","",[1]交流线路段!B995)</f>
        <v>10kV</v>
      </c>
      <c r="F995" t="e">
        <f ca="1">VLOOKUP(OFFSET($E$2,0,0,10000,1),OFFSET(线路!$A$2,0,0,10000,6),5,FALSE)</f>
        <v>#N/A</v>
      </c>
      <c r="G995" t="e">
        <f ca="1">VLOOKUP(OFFSET($E$2,0,0,10000,1),OFFSET(线路!$A$2,0,0,10000,6),6,FALSE)</f>
        <v>#N/A</v>
      </c>
    </row>
    <row r="996" spans="1:7" x14ac:dyDescent="0.15">
      <c r="A996" t="str">
        <f>IF([1]交流线路段!A996="","",[1]交流线路段!A996)</f>
        <v>东泾线路84</v>
      </c>
      <c r="B996" t="str">
        <f>IF([1]交流线路段!B996="","",[1]交流线路段!B996)</f>
        <v>10kV</v>
      </c>
      <c r="F996" t="e">
        <f ca="1">VLOOKUP(OFFSET($E$2,0,0,10000,1),OFFSET(线路!$A$2,0,0,10000,6),5,FALSE)</f>
        <v>#N/A</v>
      </c>
      <c r="G996" t="e">
        <f ca="1">VLOOKUP(OFFSET($E$2,0,0,10000,1),OFFSET(线路!$A$2,0,0,10000,6),6,FALSE)</f>
        <v>#N/A</v>
      </c>
    </row>
    <row r="997" spans="1:7" x14ac:dyDescent="0.15">
      <c r="A997" t="str">
        <f>IF([1]交流线路段!A997="","",[1]交流线路段!A997)</f>
        <v>东泾线路85</v>
      </c>
      <c r="B997" t="str">
        <f>IF([1]交流线路段!B997="","",[1]交流线路段!B997)</f>
        <v>10kV</v>
      </c>
      <c r="F997" t="e">
        <f ca="1">VLOOKUP(OFFSET($E$2,0,0,10000,1),OFFSET(线路!$A$2,0,0,10000,6),5,FALSE)</f>
        <v>#N/A</v>
      </c>
      <c r="G997" t="e">
        <f ca="1">VLOOKUP(OFFSET($E$2,0,0,10000,1),OFFSET(线路!$A$2,0,0,10000,6),6,FALSE)</f>
        <v>#N/A</v>
      </c>
    </row>
    <row r="998" spans="1:7" x14ac:dyDescent="0.15">
      <c r="A998" t="str">
        <f>IF([1]交流线路段!A998="","",[1]交流线路段!A998)</f>
        <v>东泾线路86</v>
      </c>
      <c r="B998" t="str">
        <f>IF([1]交流线路段!B998="","",[1]交流线路段!B998)</f>
        <v>10kV</v>
      </c>
      <c r="F998" t="e">
        <f ca="1">VLOOKUP(OFFSET($E$2,0,0,10000,1),OFFSET(线路!$A$2,0,0,10000,6),5,FALSE)</f>
        <v>#N/A</v>
      </c>
      <c r="G998" t="e">
        <f ca="1">VLOOKUP(OFFSET($E$2,0,0,10000,1),OFFSET(线路!$A$2,0,0,10000,6),6,FALSE)</f>
        <v>#N/A</v>
      </c>
    </row>
    <row r="999" spans="1:7" x14ac:dyDescent="0.15">
      <c r="A999" t="str">
        <f>IF([1]交流线路段!A999="","",[1]交流线路段!A999)</f>
        <v>东泾线路87</v>
      </c>
      <c r="B999" t="str">
        <f>IF([1]交流线路段!B999="","",[1]交流线路段!B999)</f>
        <v>10kV</v>
      </c>
      <c r="F999" t="e">
        <f ca="1">VLOOKUP(OFFSET($E$2,0,0,10000,1),OFFSET(线路!$A$2,0,0,10000,6),5,FALSE)</f>
        <v>#N/A</v>
      </c>
      <c r="G999" t="e">
        <f ca="1">VLOOKUP(OFFSET($E$2,0,0,10000,1),OFFSET(线路!$A$2,0,0,10000,6),6,FALSE)</f>
        <v>#N/A</v>
      </c>
    </row>
    <row r="1000" spans="1:7" x14ac:dyDescent="0.15">
      <c r="A1000" t="str">
        <f>IF([1]交流线路段!A1000="","",[1]交流线路段!A1000)</f>
        <v>东泾线路88</v>
      </c>
      <c r="B1000" t="str">
        <f>IF([1]交流线路段!B1000="","",[1]交流线路段!B1000)</f>
        <v>10kV</v>
      </c>
      <c r="F1000" t="e">
        <f ca="1">VLOOKUP(OFFSET($E$2,0,0,10000,1),OFFSET(线路!$A$2,0,0,10000,6),5,FALSE)</f>
        <v>#N/A</v>
      </c>
      <c r="G1000" t="e">
        <f ca="1">VLOOKUP(OFFSET($E$2,0,0,10000,1),OFFSET(线路!$A$2,0,0,10000,6),6,FALSE)</f>
        <v>#N/A</v>
      </c>
    </row>
    <row r="1001" spans="1:7" x14ac:dyDescent="0.15">
      <c r="A1001" t="str">
        <f>IF([1]交流线路段!A1001="","",[1]交流线路段!A1001)</f>
        <v>东泾线路89</v>
      </c>
      <c r="B1001" t="str">
        <f>IF([1]交流线路段!B1001="","",[1]交流线路段!B1001)</f>
        <v>10kV</v>
      </c>
      <c r="F1001" t="e">
        <f ca="1">VLOOKUP(OFFSET($E$2,0,0,10000,1),OFFSET(线路!$A$2,0,0,10000,6),5,FALSE)</f>
        <v>#N/A</v>
      </c>
      <c r="G1001" t="e">
        <f ca="1">VLOOKUP(OFFSET($E$2,0,0,10000,1),OFFSET(线路!$A$2,0,0,10000,6),6,FALSE)</f>
        <v>#N/A</v>
      </c>
    </row>
    <row r="1002" spans="1:7" x14ac:dyDescent="0.15">
      <c r="A1002" t="str">
        <f>IF([1]交流线路段!A1002="","",[1]交流线路段!A1002)</f>
        <v>东泾线路9</v>
      </c>
      <c r="B1002" t="str">
        <f>IF([1]交流线路段!B1002="","",[1]交流线路段!B1002)</f>
        <v>10kV</v>
      </c>
      <c r="F1002" t="e">
        <f ca="1">VLOOKUP(OFFSET($E$2,0,0,10000,1),OFFSET(线路!$A$2,0,0,10000,6),5,FALSE)</f>
        <v>#N/A</v>
      </c>
      <c r="G1002" t="e">
        <f ca="1">VLOOKUP(OFFSET($E$2,0,0,10000,1),OFFSET(线路!$A$2,0,0,10000,6),6,FALSE)</f>
        <v>#N/A</v>
      </c>
    </row>
    <row r="1003" spans="1:7" x14ac:dyDescent="0.15">
      <c r="A1003" t="str">
        <f>IF([1]交流线路段!A1003="","",[1]交流线路段!A1003)</f>
        <v>东泾线路90</v>
      </c>
      <c r="B1003" t="str">
        <f>IF([1]交流线路段!B1003="","",[1]交流线路段!B1003)</f>
        <v>10kV</v>
      </c>
      <c r="F1003" t="e">
        <f ca="1">VLOOKUP(OFFSET($E$2,0,0,10000,1),OFFSET(线路!$A$2,0,0,10000,6),5,FALSE)</f>
        <v>#N/A</v>
      </c>
      <c r="G1003" t="e">
        <f ca="1">VLOOKUP(OFFSET($E$2,0,0,10000,1),OFFSET(线路!$A$2,0,0,10000,6),6,FALSE)</f>
        <v>#N/A</v>
      </c>
    </row>
    <row r="1004" spans="1:7" x14ac:dyDescent="0.15">
      <c r="A1004" t="str">
        <f>IF([1]交流线路段!A1004="","",[1]交流线路段!A1004)</f>
        <v>东泾线路91</v>
      </c>
      <c r="B1004" t="str">
        <f>IF([1]交流线路段!B1004="","",[1]交流线路段!B1004)</f>
        <v>10kV</v>
      </c>
      <c r="F1004" t="e">
        <f ca="1">VLOOKUP(OFFSET($E$2,0,0,10000,1),OFFSET(线路!$A$2,0,0,10000,6),5,FALSE)</f>
        <v>#N/A</v>
      </c>
      <c r="G1004" t="e">
        <f ca="1">VLOOKUP(OFFSET($E$2,0,0,10000,1),OFFSET(线路!$A$2,0,0,10000,6),6,FALSE)</f>
        <v>#N/A</v>
      </c>
    </row>
    <row r="1005" spans="1:7" x14ac:dyDescent="0.15">
      <c r="A1005" t="str">
        <f>IF([1]交流线路段!A1005="","",[1]交流线路段!A1005)</f>
        <v>东泾线路92</v>
      </c>
      <c r="B1005" t="str">
        <f>IF([1]交流线路段!B1005="","",[1]交流线路段!B1005)</f>
        <v>10kV</v>
      </c>
      <c r="F1005" t="e">
        <f ca="1">VLOOKUP(OFFSET($E$2,0,0,10000,1),OFFSET(线路!$A$2,0,0,10000,6),5,FALSE)</f>
        <v>#N/A</v>
      </c>
      <c r="G1005" t="e">
        <f ca="1">VLOOKUP(OFFSET($E$2,0,0,10000,1),OFFSET(线路!$A$2,0,0,10000,6),6,FALSE)</f>
        <v>#N/A</v>
      </c>
    </row>
    <row r="1006" spans="1:7" x14ac:dyDescent="0.15">
      <c r="A1006" t="str">
        <f>IF([1]交流线路段!A1006="","",[1]交流线路段!A1006)</f>
        <v>东泾线路93</v>
      </c>
      <c r="B1006" t="str">
        <f>IF([1]交流线路段!B1006="","",[1]交流线路段!B1006)</f>
        <v>10kV</v>
      </c>
      <c r="F1006" t="e">
        <f ca="1">VLOOKUP(OFFSET($E$2,0,0,10000,1),OFFSET(线路!$A$2,0,0,10000,6),5,FALSE)</f>
        <v>#N/A</v>
      </c>
      <c r="G1006" t="e">
        <f ca="1">VLOOKUP(OFFSET($E$2,0,0,10000,1),OFFSET(线路!$A$2,0,0,10000,6),6,FALSE)</f>
        <v>#N/A</v>
      </c>
    </row>
    <row r="1007" spans="1:7" x14ac:dyDescent="0.15">
      <c r="A1007" t="str">
        <f>IF([1]交流线路段!A1007="","",[1]交流线路段!A1007)</f>
        <v>东泾线路94</v>
      </c>
      <c r="B1007" t="str">
        <f>IF([1]交流线路段!B1007="","",[1]交流线路段!B1007)</f>
        <v>10kV</v>
      </c>
      <c r="F1007" t="e">
        <f ca="1">VLOOKUP(OFFSET($E$2,0,0,10000,1),OFFSET(线路!$A$2,0,0,10000,6),5,FALSE)</f>
        <v>#N/A</v>
      </c>
      <c r="G1007" t="e">
        <f ca="1">VLOOKUP(OFFSET($E$2,0,0,10000,1),OFFSET(线路!$A$2,0,0,10000,6),6,FALSE)</f>
        <v>#N/A</v>
      </c>
    </row>
    <row r="1008" spans="1:7" x14ac:dyDescent="0.15">
      <c r="A1008" t="str">
        <f>IF([1]交流线路段!A1008="","",[1]交流线路段!A1008)</f>
        <v>东泾线路95</v>
      </c>
      <c r="B1008" t="str">
        <f>IF([1]交流线路段!B1008="","",[1]交流线路段!B1008)</f>
        <v>10kV</v>
      </c>
      <c r="F1008" t="e">
        <f ca="1">VLOOKUP(OFFSET($E$2,0,0,10000,1),OFFSET(线路!$A$2,0,0,10000,6),5,FALSE)</f>
        <v>#N/A</v>
      </c>
      <c r="G1008" t="e">
        <f ca="1">VLOOKUP(OFFSET($E$2,0,0,10000,1),OFFSET(线路!$A$2,0,0,10000,6),6,FALSE)</f>
        <v>#N/A</v>
      </c>
    </row>
    <row r="1009" spans="1:7" x14ac:dyDescent="0.15">
      <c r="A1009" t="str">
        <f>IF([1]交流线路段!A1009="","",[1]交流线路段!A1009)</f>
        <v>东泾线路96</v>
      </c>
      <c r="B1009" t="str">
        <f>IF([1]交流线路段!B1009="","",[1]交流线路段!B1009)</f>
        <v>10kV</v>
      </c>
      <c r="F1009" t="e">
        <f ca="1">VLOOKUP(OFFSET($E$2,0,0,10000,1),OFFSET(线路!$A$2,0,0,10000,6),5,FALSE)</f>
        <v>#N/A</v>
      </c>
      <c r="G1009" t="e">
        <f ca="1">VLOOKUP(OFFSET($E$2,0,0,10000,1),OFFSET(线路!$A$2,0,0,10000,6),6,FALSE)</f>
        <v>#N/A</v>
      </c>
    </row>
    <row r="1010" spans="1:7" x14ac:dyDescent="0.15">
      <c r="A1010" t="str">
        <f>IF([1]交流线路段!A1010="","",[1]交流线路段!A1010)</f>
        <v>东泾线路97</v>
      </c>
      <c r="B1010" t="str">
        <f>IF([1]交流线路段!B1010="","",[1]交流线路段!B1010)</f>
        <v>10kV</v>
      </c>
      <c r="F1010" t="e">
        <f ca="1">VLOOKUP(OFFSET($E$2,0,0,10000,1),OFFSET(线路!$A$2,0,0,10000,6),5,FALSE)</f>
        <v>#N/A</v>
      </c>
      <c r="G1010" t="e">
        <f ca="1">VLOOKUP(OFFSET($E$2,0,0,10000,1),OFFSET(线路!$A$2,0,0,10000,6),6,FALSE)</f>
        <v>#N/A</v>
      </c>
    </row>
    <row r="1011" spans="1:7" x14ac:dyDescent="0.15">
      <c r="A1011" t="str">
        <f>IF([1]交流线路段!A1011="","",[1]交流线路段!A1011)</f>
        <v>东泾线路98</v>
      </c>
      <c r="B1011" t="str">
        <f>IF([1]交流线路段!B1011="","",[1]交流线路段!B1011)</f>
        <v>10kV</v>
      </c>
      <c r="F1011" t="e">
        <f ca="1">VLOOKUP(OFFSET($E$2,0,0,10000,1),OFFSET(线路!$A$2,0,0,10000,6),5,FALSE)</f>
        <v>#N/A</v>
      </c>
      <c r="G1011" t="e">
        <f ca="1">VLOOKUP(OFFSET($E$2,0,0,10000,1),OFFSET(线路!$A$2,0,0,10000,6),6,FALSE)</f>
        <v>#N/A</v>
      </c>
    </row>
    <row r="1012" spans="1:7" x14ac:dyDescent="0.15">
      <c r="A1012" t="str">
        <f>IF([1]交流线路段!A1012="","",[1]交流线路段!A1012)</f>
        <v>东泾线路99</v>
      </c>
      <c r="B1012" t="str">
        <f>IF([1]交流线路段!B1012="","",[1]交流线路段!B1012)</f>
        <v>10kV</v>
      </c>
      <c r="F1012" t="e">
        <f ca="1">VLOOKUP(OFFSET($E$2,0,0,10000,1),OFFSET(线路!$A$2,0,0,10000,6),5,FALSE)</f>
        <v>#N/A</v>
      </c>
      <c r="G1012" t="e">
        <f ca="1">VLOOKUP(OFFSET($E$2,0,0,10000,1),OFFSET(线路!$A$2,0,0,10000,6),6,FALSE)</f>
        <v>#N/A</v>
      </c>
    </row>
    <row r="1013" spans="1:7" x14ac:dyDescent="0.15">
      <c r="A1013" t="str">
        <f>IF([1]交流线路段!A1013="","",[1]交流线路段!A1013)</f>
        <v>方季线路1</v>
      </c>
      <c r="B1013" t="str">
        <f>IF([1]交流线路段!B1013="","",[1]交流线路段!B1013)</f>
        <v>10kV</v>
      </c>
      <c r="F1013" t="e">
        <f ca="1">VLOOKUP(OFFSET($E$2,0,0,10000,1),OFFSET(线路!$A$2,0,0,10000,6),5,FALSE)</f>
        <v>#N/A</v>
      </c>
      <c r="G1013" t="e">
        <f ca="1">VLOOKUP(OFFSET($E$2,0,0,10000,1),OFFSET(线路!$A$2,0,0,10000,6),6,FALSE)</f>
        <v>#N/A</v>
      </c>
    </row>
    <row r="1014" spans="1:7" x14ac:dyDescent="0.15">
      <c r="A1014" t="str">
        <f>IF([1]交流线路段!A1014="","",[1]交流线路段!A1014)</f>
        <v>方季线路10</v>
      </c>
      <c r="B1014" t="str">
        <f>IF([1]交流线路段!B1014="","",[1]交流线路段!B1014)</f>
        <v>10kV</v>
      </c>
      <c r="F1014" t="e">
        <f ca="1">VLOOKUP(OFFSET($E$2,0,0,10000,1),OFFSET(线路!$A$2,0,0,10000,6),5,FALSE)</f>
        <v>#N/A</v>
      </c>
      <c r="G1014" t="e">
        <f ca="1">VLOOKUP(OFFSET($E$2,0,0,10000,1),OFFSET(线路!$A$2,0,0,10000,6),6,FALSE)</f>
        <v>#N/A</v>
      </c>
    </row>
    <row r="1015" spans="1:7" x14ac:dyDescent="0.15">
      <c r="A1015" t="str">
        <f>IF([1]交流线路段!A1015="","",[1]交流线路段!A1015)</f>
        <v>方季线路11</v>
      </c>
      <c r="B1015" t="str">
        <f>IF([1]交流线路段!B1015="","",[1]交流线路段!B1015)</f>
        <v>10kV</v>
      </c>
      <c r="F1015" t="e">
        <f ca="1">VLOOKUP(OFFSET($E$2,0,0,10000,1),OFFSET(线路!$A$2,0,0,10000,6),5,FALSE)</f>
        <v>#N/A</v>
      </c>
      <c r="G1015" t="e">
        <f ca="1">VLOOKUP(OFFSET($E$2,0,0,10000,1),OFFSET(线路!$A$2,0,0,10000,6),6,FALSE)</f>
        <v>#N/A</v>
      </c>
    </row>
    <row r="1016" spans="1:7" x14ac:dyDescent="0.15">
      <c r="A1016" t="str">
        <f>IF([1]交流线路段!A1016="","",[1]交流线路段!A1016)</f>
        <v>方季线路12</v>
      </c>
      <c r="B1016" t="str">
        <f>IF([1]交流线路段!B1016="","",[1]交流线路段!B1016)</f>
        <v>10kV</v>
      </c>
      <c r="F1016" t="e">
        <f ca="1">VLOOKUP(OFFSET($E$2,0,0,10000,1),OFFSET(线路!$A$2,0,0,10000,6),5,FALSE)</f>
        <v>#N/A</v>
      </c>
      <c r="G1016" t="e">
        <f ca="1">VLOOKUP(OFFSET($E$2,0,0,10000,1),OFFSET(线路!$A$2,0,0,10000,6),6,FALSE)</f>
        <v>#N/A</v>
      </c>
    </row>
    <row r="1017" spans="1:7" x14ac:dyDescent="0.15">
      <c r="A1017" t="str">
        <f>IF([1]交流线路段!A1017="","",[1]交流线路段!A1017)</f>
        <v>方季线路13</v>
      </c>
      <c r="B1017" t="str">
        <f>IF([1]交流线路段!B1017="","",[1]交流线路段!B1017)</f>
        <v>10kV</v>
      </c>
      <c r="F1017" t="e">
        <f ca="1">VLOOKUP(OFFSET($E$2,0,0,10000,1),OFFSET(线路!$A$2,0,0,10000,6),5,FALSE)</f>
        <v>#N/A</v>
      </c>
      <c r="G1017" t="e">
        <f ca="1">VLOOKUP(OFFSET($E$2,0,0,10000,1),OFFSET(线路!$A$2,0,0,10000,6),6,FALSE)</f>
        <v>#N/A</v>
      </c>
    </row>
    <row r="1018" spans="1:7" x14ac:dyDescent="0.15">
      <c r="A1018" t="str">
        <f>IF([1]交流线路段!A1018="","",[1]交流线路段!A1018)</f>
        <v>方季线路14</v>
      </c>
      <c r="B1018" t="str">
        <f>IF([1]交流线路段!B1018="","",[1]交流线路段!B1018)</f>
        <v>10kV</v>
      </c>
      <c r="F1018" t="e">
        <f ca="1">VLOOKUP(OFFSET($E$2,0,0,10000,1),OFFSET(线路!$A$2,0,0,10000,6),5,FALSE)</f>
        <v>#N/A</v>
      </c>
      <c r="G1018" t="e">
        <f ca="1">VLOOKUP(OFFSET($E$2,0,0,10000,1),OFFSET(线路!$A$2,0,0,10000,6),6,FALSE)</f>
        <v>#N/A</v>
      </c>
    </row>
    <row r="1019" spans="1:7" x14ac:dyDescent="0.15">
      <c r="A1019" t="str">
        <f>IF([1]交流线路段!A1019="","",[1]交流线路段!A1019)</f>
        <v>方季线路15</v>
      </c>
      <c r="B1019" t="str">
        <f>IF([1]交流线路段!B1019="","",[1]交流线路段!B1019)</f>
        <v>10kV</v>
      </c>
      <c r="F1019" t="e">
        <f ca="1">VLOOKUP(OFFSET($E$2,0,0,10000,1),OFFSET(线路!$A$2,0,0,10000,6),5,FALSE)</f>
        <v>#N/A</v>
      </c>
      <c r="G1019" t="e">
        <f ca="1">VLOOKUP(OFFSET($E$2,0,0,10000,1),OFFSET(线路!$A$2,0,0,10000,6),6,FALSE)</f>
        <v>#N/A</v>
      </c>
    </row>
    <row r="1020" spans="1:7" x14ac:dyDescent="0.15">
      <c r="A1020" t="str">
        <f>IF([1]交流线路段!A1020="","",[1]交流线路段!A1020)</f>
        <v>方季线路16</v>
      </c>
      <c r="B1020" t="str">
        <f>IF([1]交流线路段!B1020="","",[1]交流线路段!B1020)</f>
        <v>10kV</v>
      </c>
      <c r="F1020" t="e">
        <f ca="1">VLOOKUP(OFFSET($E$2,0,0,10000,1),OFFSET(线路!$A$2,0,0,10000,6),5,FALSE)</f>
        <v>#N/A</v>
      </c>
      <c r="G1020" t="e">
        <f ca="1">VLOOKUP(OFFSET($E$2,0,0,10000,1),OFFSET(线路!$A$2,0,0,10000,6),6,FALSE)</f>
        <v>#N/A</v>
      </c>
    </row>
    <row r="1021" spans="1:7" x14ac:dyDescent="0.15">
      <c r="A1021" t="str">
        <f>IF([1]交流线路段!A1021="","",[1]交流线路段!A1021)</f>
        <v>方季线路17</v>
      </c>
      <c r="B1021" t="str">
        <f>IF([1]交流线路段!B1021="","",[1]交流线路段!B1021)</f>
        <v>10kV</v>
      </c>
      <c r="F1021" t="e">
        <f ca="1">VLOOKUP(OFFSET($E$2,0,0,10000,1),OFFSET(线路!$A$2,0,0,10000,6),5,FALSE)</f>
        <v>#N/A</v>
      </c>
      <c r="G1021" t="e">
        <f ca="1">VLOOKUP(OFFSET($E$2,0,0,10000,1),OFFSET(线路!$A$2,0,0,10000,6),6,FALSE)</f>
        <v>#N/A</v>
      </c>
    </row>
    <row r="1022" spans="1:7" x14ac:dyDescent="0.15">
      <c r="A1022" t="str">
        <f>IF([1]交流线路段!A1022="","",[1]交流线路段!A1022)</f>
        <v>方季线路18</v>
      </c>
      <c r="B1022" t="str">
        <f>IF([1]交流线路段!B1022="","",[1]交流线路段!B1022)</f>
        <v>10kV</v>
      </c>
      <c r="F1022" t="e">
        <f ca="1">VLOOKUP(OFFSET($E$2,0,0,10000,1),OFFSET(线路!$A$2,0,0,10000,6),5,FALSE)</f>
        <v>#N/A</v>
      </c>
      <c r="G1022" t="e">
        <f ca="1">VLOOKUP(OFFSET($E$2,0,0,10000,1),OFFSET(线路!$A$2,0,0,10000,6),6,FALSE)</f>
        <v>#N/A</v>
      </c>
    </row>
    <row r="1023" spans="1:7" x14ac:dyDescent="0.15">
      <c r="A1023" t="str">
        <f>IF([1]交流线路段!A1023="","",[1]交流线路段!A1023)</f>
        <v>方季线路19</v>
      </c>
      <c r="B1023" t="str">
        <f>IF([1]交流线路段!B1023="","",[1]交流线路段!B1023)</f>
        <v>10kV</v>
      </c>
      <c r="F1023" t="e">
        <f ca="1">VLOOKUP(OFFSET($E$2,0,0,10000,1),OFFSET(线路!$A$2,0,0,10000,6),5,FALSE)</f>
        <v>#N/A</v>
      </c>
      <c r="G1023" t="e">
        <f ca="1">VLOOKUP(OFFSET($E$2,0,0,10000,1),OFFSET(线路!$A$2,0,0,10000,6),6,FALSE)</f>
        <v>#N/A</v>
      </c>
    </row>
    <row r="1024" spans="1:7" x14ac:dyDescent="0.15">
      <c r="A1024" t="str">
        <f>IF([1]交流线路段!A1024="","",[1]交流线路段!A1024)</f>
        <v>方季线路2</v>
      </c>
      <c r="B1024" t="str">
        <f>IF([1]交流线路段!B1024="","",[1]交流线路段!B1024)</f>
        <v>10kV</v>
      </c>
      <c r="F1024" t="e">
        <f ca="1">VLOOKUP(OFFSET($E$2,0,0,10000,1),OFFSET(线路!$A$2,0,0,10000,6),5,FALSE)</f>
        <v>#N/A</v>
      </c>
      <c r="G1024" t="e">
        <f ca="1">VLOOKUP(OFFSET($E$2,0,0,10000,1),OFFSET(线路!$A$2,0,0,10000,6),6,FALSE)</f>
        <v>#N/A</v>
      </c>
    </row>
    <row r="1025" spans="1:7" x14ac:dyDescent="0.15">
      <c r="A1025" t="str">
        <f>IF([1]交流线路段!A1025="","",[1]交流线路段!A1025)</f>
        <v>方季线路2-1</v>
      </c>
      <c r="B1025" t="str">
        <f>IF([1]交流线路段!B1025="","",[1]交流线路段!B1025)</f>
        <v>10kV</v>
      </c>
      <c r="F1025" t="e">
        <f ca="1">VLOOKUP(OFFSET($E$2,0,0,10000,1),OFFSET(线路!$A$2,0,0,10000,6),5,FALSE)</f>
        <v>#N/A</v>
      </c>
      <c r="G1025" t="e">
        <f ca="1">VLOOKUP(OFFSET($E$2,0,0,10000,1),OFFSET(线路!$A$2,0,0,10000,6),6,FALSE)</f>
        <v>#N/A</v>
      </c>
    </row>
    <row r="1026" spans="1:7" x14ac:dyDescent="0.15">
      <c r="A1026" t="str">
        <f>IF([1]交流线路段!A1026="","",[1]交流线路段!A1026)</f>
        <v>方季线路20</v>
      </c>
      <c r="B1026" t="str">
        <f>IF([1]交流线路段!B1026="","",[1]交流线路段!B1026)</f>
        <v>10kV</v>
      </c>
      <c r="F1026" t="e">
        <f ca="1">VLOOKUP(OFFSET($E$2,0,0,10000,1),OFFSET(线路!$A$2,0,0,10000,6),5,FALSE)</f>
        <v>#N/A</v>
      </c>
      <c r="G1026" t="e">
        <f ca="1">VLOOKUP(OFFSET($E$2,0,0,10000,1),OFFSET(线路!$A$2,0,0,10000,6),6,FALSE)</f>
        <v>#N/A</v>
      </c>
    </row>
    <row r="1027" spans="1:7" x14ac:dyDescent="0.15">
      <c r="A1027" t="str">
        <f>IF([1]交流线路段!A1027="","",[1]交流线路段!A1027)</f>
        <v>方季线路21</v>
      </c>
      <c r="B1027" t="str">
        <f>IF([1]交流线路段!B1027="","",[1]交流线路段!B1027)</f>
        <v>10kV</v>
      </c>
      <c r="F1027" t="e">
        <f ca="1">VLOOKUP(OFFSET($E$2,0,0,10000,1),OFFSET(线路!$A$2,0,0,10000,6),5,FALSE)</f>
        <v>#N/A</v>
      </c>
      <c r="G1027" t="e">
        <f ca="1">VLOOKUP(OFFSET($E$2,0,0,10000,1),OFFSET(线路!$A$2,0,0,10000,6),6,FALSE)</f>
        <v>#N/A</v>
      </c>
    </row>
    <row r="1028" spans="1:7" x14ac:dyDescent="0.15">
      <c r="A1028" t="str">
        <f>IF([1]交流线路段!A1028="","",[1]交流线路段!A1028)</f>
        <v>方季线路22</v>
      </c>
      <c r="B1028" t="str">
        <f>IF([1]交流线路段!B1028="","",[1]交流线路段!B1028)</f>
        <v>10kV</v>
      </c>
      <c r="F1028" t="e">
        <f ca="1">VLOOKUP(OFFSET($E$2,0,0,10000,1),OFFSET(线路!$A$2,0,0,10000,6),5,FALSE)</f>
        <v>#N/A</v>
      </c>
      <c r="G1028" t="e">
        <f ca="1">VLOOKUP(OFFSET($E$2,0,0,10000,1),OFFSET(线路!$A$2,0,0,10000,6),6,FALSE)</f>
        <v>#N/A</v>
      </c>
    </row>
    <row r="1029" spans="1:7" x14ac:dyDescent="0.15">
      <c r="A1029" t="str">
        <f>IF([1]交流线路段!A1029="","",[1]交流线路段!A1029)</f>
        <v>方季线路23</v>
      </c>
      <c r="B1029" t="str">
        <f>IF([1]交流线路段!B1029="","",[1]交流线路段!B1029)</f>
        <v>10kV</v>
      </c>
      <c r="F1029" t="e">
        <f ca="1">VLOOKUP(OFFSET($E$2,0,0,10000,1),OFFSET(线路!$A$2,0,0,10000,6),5,FALSE)</f>
        <v>#N/A</v>
      </c>
      <c r="G1029" t="e">
        <f ca="1">VLOOKUP(OFFSET($E$2,0,0,10000,1),OFFSET(线路!$A$2,0,0,10000,6),6,FALSE)</f>
        <v>#N/A</v>
      </c>
    </row>
    <row r="1030" spans="1:7" x14ac:dyDescent="0.15">
      <c r="A1030" t="str">
        <f>IF([1]交流线路段!A1030="","",[1]交流线路段!A1030)</f>
        <v>方季线路24</v>
      </c>
      <c r="B1030" t="str">
        <f>IF([1]交流线路段!B1030="","",[1]交流线路段!B1030)</f>
        <v>10kV</v>
      </c>
      <c r="F1030" t="e">
        <f ca="1">VLOOKUP(OFFSET($E$2,0,0,10000,1),OFFSET(线路!$A$2,0,0,10000,6),5,FALSE)</f>
        <v>#N/A</v>
      </c>
      <c r="G1030" t="e">
        <f ca="1">VLOOKUP(OFFSET($E$2,0,0,10000,1),OFFSET(线路!$A$2,0,0,10000,6),6,FALSE)</f>
        <v>#N/A</v>
      </c>
    </row>
    <row r="1031" spans="1:7" x14ac:dyDescent="0.15">
      <c r="A1031" t="str">
        <f>IF([1]交流线路段!A1031="","",[1]交流线路段!A1031)</f>
        <v>方季线路25</v>
      </c>
      <c r="B1031" t="str">
        <f>IF([1]交流线路段!B1031="","",[1]交流线路段!B1031)</f>
        <v>10kV</v>
      </c>
      <c r="F1031" t="e">
        <f ca="1">VLOOKUP(OFFSET($E$2,0,0,10000,1),OFFSET(线路!$A$2,0,0,10000,6),5,FALSE)</f>
        <v>#N/A</v>
      </c>
      <c r="G1031" t="e">
        <f ca="1">VLOOKUP(OFFSET($E$2,0,0,10000,1),OFFSET(线路!$A$2,0,0,10000,6),6,FALSE)</f>
        <v>#N/A</v>
      </c>
    </row>
    <row r="1032" spans="1:7" x14ac:dyDescent="0.15">
      <c r="A1032" t="str">
        <f>IF([1]交流线路段!A1032="","",[1]交流线路段!A1032)</f>
        <v>方季线路26</v>
      </c>
      <c r="B1032" t="str">
        <f>IF([1]交流线路段!B1032="","",[1]交流线路段!B1032)</f>
        <v>10kV</v>
      </c>
      <c r="F1032" t="e">
        <f ca="1">VLOOKUP(OFFSET($E$2,0,0,10000,1),OFFSET(线路!$A$2,0,0,10000,6),5,FALSE)</f>
        <v>#N/A</v>
      </c>
      <c r="G1032" t="e">
        <f ca="1">VLOOKUP(OFFSET($E$2,0,0,10000,1),OFFSET(线路!$A$2,0,0,10000,6),6,FALSE)</f>
        <v>#N/A</v>
      </c>
    </row>
    <row r="1033" spans="1:7" x14ac:dyDescent="0.15">
      <c r="A1033" t="str">
        <f>IF([1]交流线路段!A1033="","",[1]交流线路段!A1033)</f>
        <v>方季线路27</v>
      </c>
      <c r="B1033" t="str">
        <f>IF([1]交流线路段!B1033="","",[1]交流线路段!B1033)</f>
        <v>10kV</v>
      </c>
      <c r="F1033" t="e">
        <f ca="1">VLOOKUP(OFFSET($E$2,0,0,10000,1),OFFSET(线路!$A$2,0,0,10000,6),5,FALSE)</f>
        <v>#N/A</v>
      </c>
      <c r="G1033" t="e">
        <f ca="1">VLOOKUP(OFFSET($E$2,0,0,10000,1),OFFSET(线路!$A$2,0,0,10000,6),6,FALSE)</f>
        <v>#N/A</v>
      </c>
    </row>
    <row r="1034" spans="1:7" x14ac:dyDescent="0.15">
      <c r="A1034" t="str">
        <f>IF([1]交流线路段!A1034="","",[1]交流线路段!A1034)</f>
        <v>方季线路28</v>
      </c>
      <c r="B1034" t="str">
        <f>IF([1]交流线路段!B1034="","",[1]交流线路段!B1034)</f>
        <v>10kV</v>
      </c>
      <c r="F1034" t="e">
        <f ca="1">VLOOKUP(OFFSET($E$2,0,0,10000,1),OFFSET(线路!$A$2,0,0,10000,6),5,FALSE)</f>
        <v>#N/A</v>
      </c>
      <c r="G1034" t="e">
        <f ca="1">VLOOKUP(OFFSET($E$2,0,0,10000,1),OFFSET(线路!$A$2,0,0,10000,6),6,FALSE)</f>
        <v>#N/A</v>
      </c>
    </row>
    <row r="1035" spans="1:7" x14ac:dyDescent="0.15">
      <c r="A1035" t="str">
        <f>IF([1]交流线路段!A1035="","",[1]交流线路段!A1035)</f>
        <v>方季线路29</v>
      </c>
      <c r="B1035" t="str">
        <f>IF([1]交流线路段!B1035="","",[1]交流线路段!B1035)</f>
        <v>10kV</v>
      </c>
      <c r="F1035" t="e">
        <f ca="1">VLOOKUP(OFFSET($E$2,0,0,10000,1),OFFSET(线路!$A$2,0,0,10000,6),5,FALSE)</f>
        <v>#N/A</v>
      </c>
      <c r="G1035" t="e">
        <f ca="1">VLOOKUP(OFFSET($E$2,0,0,10000,1),OFFSET(线路!$A$2,0,0,10000,6),6,FALSE)</f>
        <v>#N/A</v>
      </c>
    </row>
    <row r="1036" spans="1:7" x14ac:dyDescent="0.15">
      <c r="A1036" t="str">
        <f>IF([1]交流线路段!A1036="","",[1]交流线路段!A1036)</f>
        <v>方季线路30</v>
      </c>
      <c r="B1036" t="str">
        <f>IF([1]交流线路段!B1036="","",[1]交流线路段!B1036)</f>
        <v>10kV</v>
      </c>
      <c r="F1036" t="e">
        <f ca="1">VLOOKUP(OFFSET($E$2,0,0,10000,1),OFFSET(线路!$A$2,0,0,10000,6),5,FALSE)</f>
        <v>#N/A</v>
      </c>
      <c r="G1036" t="e">
        <f ca="1">VLOOKUP(OFFSET($E$2,0,0,10000,1),OFFSET(线路!$A$2,0,0,10000,6),6,FALSE)</f>
        <v>#N/A</v>
      </c>
    </row>
    <row r="1037" spans="1:7" x14ac:dyDescent="0.15">
      <c r="A1037" t="str">
        <f>IF([1]交流线路段!A1037="","",[1]交流线路段!A1037)</f>
        <v>方季线路31</v>
      </c>
      <c r="B1037" t="str">
        <f>IF([1]交流线路段!B1037="","",[1]交流线路段!B1037)</f>
        <v>10kV</v>
      </c>
      <c r="F1037" t="e">
        <f ca="1">VLOOKUP(OFFSET($E$2,0,0,10000,1),OFFSET(线路!$A$2,0,0,10000,6),5,FALSE)</f>
        <v>#N/A</v>
      </c>
      <c r="G1037" t="e">
        <f ca="1">VLOOKUP(OFFSET($E$2,0,0,10000,1),OFFSET(线路!$A$2,0,0,10000,6),6,FALSE)</f>
        <v>#N/A</v>
      </c>
    </row>
    <row r="1038" spans="1:7" x14ac:dyDescent="0.15">
      <c r="A1038" t="str">
        <f>IF([1]交流线路段!A1038="","",[1]交流线路段!A1038)</f>
        <v>方季线路32</v>
      </c>
      <c r="B1038" t="str">
        <f>IF([1]交流线路段!B1038="","",[1]交流线路段!B1038)</f>
        <v>10kV</v>
      </c>
      <c r="F1038" t="e">
        <f ca="1">VLOOKUP(OFFSET($E$2,0,0,10000,1),OFFSET(线路!$A$2,0,0,10000,6),5,FALSE)</f>
        <v>#N/A</v>
      </c>
      <c r="G1038" t="e">
        <f ca="1">VLOOKUP(OFFSET($E$2,0,0,10000,1),OFFSET(线路!$A$2,0,0,10000,6),6,FALSE)</f>
        <v>#N/A</v>
      </c>
    </row>
    <row r="1039" spans="1:7" x14ac:dyDescent="0.15">
      <c r="A1039" t="str">
        <f>IF([1]交流线路段!A1039="","",[1]交流线路段!A1039)</f>
        <v>方季线路33</v>
      </c>
      <c r="B1039" t="str">
        <f>IF([1]交流线路段!B1039="","",[1]交流线路段!B1039)</f>
        <v>10kV</v>
      </c>
      <c r="F1039" t="e">
        <f ca="1">VLOOKUP(OFFSET($E$2,0,0,10000,1),OFFSET(线路!$A$2,0,0,10000,6),5,FALSE)</f>
        <v>#N/A</v>
      </c>
      <c r="G1039" t="e">
        <f ca="1">VLOOKUP(OFFSET($E$2,0,0,10000,1),OFFSET(线路!$A$2,0,0,10000,6),6,FALSE)</f>
        <v>#N/A</v>
      </c>
    </row>
    <row r="1040" spans="1:7" x14ac:dyDescent="0.15">
      <c r="A1040" t="str">
        <f>IF([1]交流线路段!A1040="","",[1]交流线路段!A1040)</f>
        <v>方季线路34</v>
      </c>
      <c r="B1040" t="str">
        <f>IF([1]交流线路段!B1040="","",[1]交流线路段!B1040)</f>
        <v>10kV</v>
      </c>
      <c r="F1040" t="e">
        <f ca="1">VLOOKUP(OFFSET($E$2,0,0,10000,1),OFFSET(线路!$A$2,0,0,10000,6),5,FALSE)</f>
        <v>#N/A</v>
      </c>
      <c r="G1040" t="e">
        <f ca="1">VLOOKUP(OFFSET($E$2,0,0,10000,1),OFFSET(线路!$A$2,0,0,10000,6),6,FALSE)</f>
        <v>#N/A</v>
      </c>
    </row>
    <row r="1041" spans="1:7" x14ac:dyDescent="0.15">
      <c r="A1041" t="str">
        <f>IF([1]交流线路段!A1041="","",[1]交流线路段!A1041)</f>
        <v>方季线路35</v>
      </c>
      <c r="B1041" t="str">
        <f>IF([1]交流线路段!B1041="","",[1]交流线路段!B1041)</f>
        <v>10kV</v>
      </c>
      <c r="F1041" t="e">
        <f ca="1">VLOOKUP(OFFSET($E$2,0,0,10000,1),OFFSET(线路!$A$2,0,0,10000,6),5,FALSE)</f>
        <v>#N/A</v>
      </c>
      <c r="G1041" t="e">
        <f ca="1">VLOOKUP(OFFSET($E$2,0,0,10000,1),OFFSET(线路!$A$2,0,0,10000,6),6,FALSE)</f>
        <v>#N/A</v>
      </c>
    </row>
    <row r="1042" spans="1:7" x14ac:dyDescent="0.15">
      <c r="A1042" t="str">
        <f>IF([1]交流线路段!A1042="","",[1]交流线路段!A1042)</f>
        <v>方季线路36</v>
      </c>
      <c r="B1042" t="str">
        <f>IF([1]交流线路段!B1042="","",[1]交流线路段!B1042)</f>
        <v>10kV</v>
      </c>
      <c r="F1042" t="e">
        <f ca="1">VLOOKUP(OFFSET($E$2,0,0,10000,1),OFFSET(线路!$A$2,0,0,10000,6),5,FALSE)</f>
        <v>#N/A</v>
      </c>
      <c r="G1042" t="e">
        <f ca="1">VLOOKUP(OFFSET($E$2,0,0,10000,1),OFFSET(线路!$A$2,0,0,10000,6),6,FALSE)</f>
        <v>#N/A</v>
      </c>
    </row>
    <row r="1043" spans="1:7" x14ac:dyDescent="0.15">
      <c r="A1043" t="str">
        <f>IF([1]交流线路段!A1043="","",[1]交流线路段!A1043)</f>
        <v>方季线路37</v>
      </c>
      <c r="B1043" t="str">
        <f>IF([1]交流线路段!B1043="","",[1]交流线路段!B1043)</f>
        <v>10kV</v>
      </c>
      <c r="F1043" t="e">
        <f ca="1">VLOOKUP(OFFSET($E$2,0,0,10000,1),OFFSET(线路!$A$2,0,0,10000,6),5,FALSE)</f>
        <v>#N/A</v>
      </c>
      <c r="G1043" t="e">
        <f ca="1">VLOOKUP(OFFSET($E$2,0,0,10000,1),OFFSET(线路!$A$2,0,0,10000,6),6,FALSE)</f>
        <v>#N/A</v>
      </c>
    </row>
    <row r="1044" spans="1:7" x14ac:dyDescent="0.15">
      <c r="A1044" t="str">
        <f>IF([1]交流线路段!A1044="","",[1]交流线路段!A1044)</f>
        <v>方季线路38</v>
      </c>
      <c r="B1044" t="str">
        <f>IF([1]交流线路段!B1044="","",[1]交流线路段!B1044)</f>
        <v>10kV</v>
      </c>
      <c r="F1044" t="e">
        <f ca="1">VLOOKUP(OFFSET($E$2,0,0,10000,1),OFFSET(线路!$A$2,0,0,10000,6),5,FALSE)</f>
        <v>#N/A</v>
      </c>
      <c r="G1044" t="e">
        <f ca="1">VLOOKUP(OFFSET($E$2,0,0,10000,1),OFFSET(线路!$A$2,0,0,10000,6),6,FALSE)</f>
        <v>#N/A</v>
      </c>
    </row>
    <row r="1045" spans="1:7" x14ac:dyDescent="0.15">
      <c r="A1045" t="str">
        <f>IF([1]交流线路段!A1045="","",[1]交流线路段!A1045)</f>
        <v>方季线路39</v>
      </c>
      <c r="B1045" t="str">
        <f>IF([1]交流线路段!B1045="","",[1]交流线路段!B1045)</f>
        <v>10kV</v>
      </c>
      <c r="F1045" t="e">
        <f ca="1">VLOOKUP(OFFSET($E$2,0,0,10000,1),OFFSET(线路!$A$2,0,0,10000,6),5,FALSE)</f>
        <v>#N/A</v>
      </c>
      <c r="G1045" t="e">
        <f ca="1">VLOOKUP(OFFSET($E$2,0,0,10000,1),OFFSET(线路!$A$2,0,0,10000,6),6,FALSE)</f>
        <v>#N/A</v>
      </c>
    </row>
    <row r="1046" spans="1:7" x14ac:dyDescent="0.15">
      <c r="A1046" t="str">
        <f>IF([1]交流线路段!A1046="","",[1]交流线路段!A1046)</f>
        <v>方季线路4</v>
      </c>
      <c r="B1046" t="str">
        <f>IF([1]交流线路段!B1046="","",[1]交流线路段!B1046)</f>
        <v>10kV</v>
      </c>
      <c r="F1046" t="e">
        <f ca="1">VLOOKUP(OFFSET($E$2,0,0,10000,1),OFFSET(线路!$A$2,0,0,10000,6),5,FALSE)</f>
        <v>#N/A</v>
      </c>
      <c r="G1046" t="e">
        <f ca="1">VLOOKUP(OFFSET($E$2,0,0,10000,1),OFFSET(线路!$A$2,0,0,10000,6),6,FALSE)</f>
        <v>#N/A</v>
      </c>
    </row>
    <row r="1047" spans="1:7" x14ac:dyDescent="0.15">
      <c r="A1047" t="str">
        <f>IF([1]交流线路段!A1047="","",[1]交流线路段!A1047)</f>
        <v>方季线路40</v>
      </c>
      <c r="B1047" t="str">
        <f>IF([1]交流线路段!B1047="","",[1]交流线路段!B1047)</f>
        <v>10kV</v>
      </c>
      <c r="F1047" t="e">
        <f ca="1">VLOOKUP(OFFSET($E$2,0,0,10000,1),OFFSET(线路!$A$2,0,0,10000,6),5,FALSE)</f>
        <v>#N/A</v>
      </c>
      <c r="G1047" t="e">
        <f ca="1">VLOOKUP(OFFSET($E$2,0,0,10000,1),OFFSET(线路!$A$2,0,0,10000,6),6,FALSE)</f>
        <v>#N/A</v>
      </c>
    </row>
    <row r="1048" spans="1:7" x14ac:dyDescent="0.15">
      <c r="A1048" t="str">
        <f>IF([1]交流线路段!A1048="","",[1]交流线路段!A1048)</f>
        <v>方季线路41</v>
      </c>
      <c r="B1048" t="str">
        <f>IF([1]交流线路段!B1048="","",[1]交流线路段!B1048)</f>
        <v>10kV</v>
      </c>
      <c r="F1048" t="e">
        <f ca="1">VLOOKUP(OFFSET($E$2,0,0,10000,1),OFFSET(线路!$A$2,0,0,10000,6),5,FALSE)</f>
        <v>#N/A</v>
      </c>
      <c r="G1048" t="e">
        <f ca="1">VLOOKUP(OFFSET($E$2,0,0,10000,1),OFFSET(线路!$A$2,0,0,10000,6),6,FALSE)</f>
        <v>#N/A</v>
      </c>
    </row>
    <row r="1049" spans="1:7" x14ac:dyDescent="0.15">
      <c r="A1049" t="str">
        <f>IF([1]交流线路段!A1049="","",[1]交流线路段!A1049)</f>
        <v>方季线路43</v>
      </c>
      <c r="B1049" t="str">
        <f>IF([1]交流线路段!B1049="","",[1]交流线路段!B1049)</f>
        <v>10kV</v>
      </c>
      <c r="F1049" t="e">
        <f ca="1">VLOOKUP(OFFSET($E$2,0,0,10000,1),OFFSET(线路!$A$2,0,0,10000,6),5,FALSE)</f>
        <v>#N/A</v>
      </c>
      <c r="G1049" t="e">
        <f ca="1">VLOOKUP(OFFSET($E$2,0,0,10000,1),OFFSET(线路!$A$2,0,0,10000,6),6,FALSE)</f>
        <v>#N/A</v>
      </c>
    </row>
    <row r="1050" spans="1:7" x14ac:dyDescent="0.15">
      <c r="A1050" t="str">
        <f>IF([1]交流线路段!A1050="","",[1]交流线路段!A1050)</f>
        <v>方季线路43-1</v>
      </c>
      <c r="B1050" t="str">
        <f>IF([1]交流线路段!B1050="","",[1]交流线路段!B1050)</f>
        <v>10kV</v>
      </c>
      <c r="F1050" t="e">
        <f ca="1">VLOOKUP(OFFSET($E$2,0,0,10000,1),OFFSET(线路!$A$2,0,0,10000,6),5,FALSE)</f>
        <v>#N/A</v>
      </c>
      <c r="G1050" t="e">
        <f ca="1">VLOOKUP(OFFSET($E$2,0,0,10000,1),OFFSET(线路!$A$2,0,0,10000,6),6,FALSE)</f>
        <v>#N/A</v>
      </c>
    </row>
    <row r="1051" spans="1:7" x14ac:dyDescent="0.15">
      <c r="A1051" t="str">
        <f>IF([1]交流线路段!A1051="","",[1]交流线路段!A1051)</f>
        <v>方季线路44</v>
      </c>
      <c r="B1051" t="str">
        <f>IF([1]交流线路段!B1051="","",[1]交流线路段!B1051)</f>
        <v>10kV</v>
      </c>
      <c r="F1051" t="e">
        <f ca="1">VLOOKUP(OFFSET($E$2,0,0,10000,1),OFFSET(线路!$A$2,0,0,10000,6),5,FALSE)</f>
        <v>#N/A</v>
      </c>
      <c r="G1051" t="e">
        <f ca="1">VLOOKUP(OFFSET($E$2,0,0,10000,1),OFFSET(线路!$A$2,0,0,10000,6),6,FALSE)</f>
        <v>#N/A</v>
      </c>
    </row>
    <row r="1052" spans="1:7" x14ac:dyDescent="0.15">
      <c r="A1052" t="str">
        <f>IF([1]交流线路段!A1052="","",[1]交流线路段!A1052)</f>
        <v>方季线路45</v>
      </c>
      <c r="B1052" t="str">
        <f>IF([1]交流线路段!B1052="","",[1]交流线路段!B1052)</f>
        <v>10kV</v>
      </c>
      <c r="F1052" t="e">
        <f ca="1">VLOOKUP(OFFSET($E$2,0,0,10000,1),OFFSET(线路!$A$2,0,0,10000,6),5,FALSE)</f>
        <v>#N/A</v>
      </c>
      <c r="G1052" t="e">
        <f ca="1">VLOOKUP(OFFSET($E$2,0,0,10000,1),OFFSET(线路!$A$2,0,0,10000,6),6,FALSE)</f>
        <v>#N/A</v>
      </c>
    </row>
    <row r="1053" spans="1:7" x14ac:dyDescent="0.15">
      <c r="A1053" t="str">
        <f>IF([1]交流线路段!A1053="","",[1]交流线路段!A1053)</f>
        <v>方季线路46</v>
      </c>
      <c r="B1053" t="str">
        <f>IF([1]交流线路段!B1053="","",[1]交流线路段!B1053)</f>
        <v>10kV</v>
      </c>
      <c r="F1053" t="e">
        <f ca="1">VLOOKUP(OFFSET($E$2,0,0,10000,1),OFFSET(线路!$A$2,0,0,10000,6),5,FALSE)</f>
        <v>#N/A</v>
      </c>
      <c r="G1053" t="e">
        <f ca="1">VLOOKUP(OFFSET($E$2,0,0,10000,1),OFFSET(线路!$A$2,0,0,10000,6),6,FALSE)</f>
        <v>#N/A</v>
      </c>
    </row>
    <row r="1054" spans="1:7" x14ac:dyDescent="0.15">
      <c r="A1054" t="str">
        <f>IF([1]交流线路段!A1054="","",[1]交流线路段!A1054)</f>
        <v>方季线路5</v>
      </c>
      <c r="B1054" t="str">
        <f>IF([1]交流线路段!B1054="","",[1]交流线路段!B1054)</f>
        <v>10kV</v>
      </c>
      <c r="F1054" t="e">
        <f ca="1">VLOOKUP(OFFSET($E$2,0,0,10000,1),OFFSET(线路!$A$2,0,0,10000,6),5,FALSE)</f>
        <v>#N/A</v>
      </c>
      <c r="G1054" t="e">
        <f ca="1">VLOOKUP(OFFSET($E$2,0,0,10000,1),OFFSET(线路!$A$2,0,0,10000,6),6,FALSE)</f>
        <v>#N/A</v>
      </c>
    </row>
    <row r="1055" spans="1:7" x14ac:dyDescent="0.15">
      <c r="A1055" t="str">
        <f>IF([1]交流线路段!A1055="","",[1]交流线路段!A1055)</f>
        <v>方季线路6</v>
      </c>
      <c r="B1055" t="str">
        <f>IF([1]交流线路段!B1055="","",[1]交流线路段!B1055)</f>
        <v>10kV</v>
      </c>
      <c r="F1055" t="e">
        <f ca="1">VLOOKUP(OFFSET($E$2,0,0,10000,1),OFFSET(线路!$A$2,0,0,10000,6),5,FALSE)</f>
        <v>#N/A</v>
      </c>
      <c r="G1055" t="e">
        <f ca="1">VLOOKUP(OFFSET($E$2,0,0,10000,1),OFFSET(线路!$A$2,0,0,10000,6),6,FALSE)</f>
        <v>#N/A</v>
      </c>
    </row>
    <row r="1056" spans="1:7" x14ac:dyDescent="0.15">
      <c r="A1056" t="str">
        <f>IF([1]交流线路段!A1056="","",[1]交流线路段!A1056)</f>
        <v>方季线路8</v>
      </c>
      <c r="B1056" t="str">
        <f>IF([1]交流线路段!B1056="","",[1]交流线路段!B1056)</f>
        <v>10kV</v>
      </c>
      <c r="F1056" t="e">
        <f ca="1">VLOOKUP(OFFSET($E$2,0,0,10000,1),OFFSET(线路!$A$2,0,0,10000,6),5,FALSE)</f>
        <v>#N/A</v>
      </c>
      <c r="G1056" t="e">
        <f ca="1">VLOOKUP(OFFSET($E$2,0,0,10000,1),OFFSET(线路!$A$2,0,0,10000,6),6,FALSE)</f>
        <v>#N/A</v>
      </c>
    </row>
    <row r="1057" spans="1:7" x14ac:dyDescent="0.15">
      <c r="A1057" t="str">
        <f>IF([1]交流线路段!A1057="","",[1]交流线路段!A1057)</f>
        <v>方季线路9</v>
      </c>
      <c r="B1057" t="str">
        <f>IF([1]交流线路段!B1057="","",[1]交流线路段!B1057)</f>
        <v>10kV</v>
      </c>
      <c r="F1057" t="e">
        <f ca="1">VLOOKUP(OFFSET($E$2,0,0,10000,1),OFFSET(线路!$A$2,0,0,10000,6),5,FALSE)</f>
        <v>#N/A</v>
      </c>
      <c r="G1057" t="e">
        <f ca="1">VLOOKUP(OFFSET($E$2,0,0,10000,1),OFFSET(线路!$A$2,0,0,10000,6),6,FALSE)</f>
        <v>#N/A</v>
      </c>
    </row>
    <row r="1058" spans="1:7" x14ac:dyDescent="0.15">
      <c r="A1058" t="str">
        <f>IF([1]交流线路段!A1058="","",[1]交流线路段!A1058)</f>
        <v>公贰线路1</v>
      </c>
      <c r="B1058" t="str">
        <f>IF([1]交流线路段!B1058="","",[1]交流线路段!B1058)</f>
        <v>10kV</v>
      </c>
      <c r="F1058" t="e">
        <f ca="1">VLOOKUP(OFFSET($E$2,0,0,10000,1),OFFSET(线路!$A$2,0,0,10000,6),5,FALSE)</f>
        <v>#N/A</v>
      </c>
      <c r="G1058" t="e">
        <f ca="1">VLOOKUP(OFFSET($E$2,0,0,10000,1),OFFSET(线路!$A$2,0,0,10000,6),6,FALSE)</f>
        <v>#N/A</v>
      </c>
    </row>
    <row r="1059" spans="1:7" x14ac:dyDescent="0.15">
      <c r="A1059" t="str">
        <f>IF([1]交流线路段!A1059="","",[1]交流线路段!A1059)</f>
        <v>公贰线路10</v>
      </c>
      <c r="B1059" t="str">
        <f>IF([1]交流线路段!B1059="","",[1]交流线路段!B1059)</f>
        <v>10kV</v>
      </c>
      <c r="F1059" t="e">
        <f ca="1">VLOOKUP(OFFSET($E$2,0,0,10000,1),OFFSET(线路!$A$2,0,0,10000,6),5,FALSE)</f>
        <v>#N/A</v>
      </c>
      <c r="G1059" t="e">
        <f ca="1">VLOOKUP(OFFSET($E$2,0,0,10000,1),OFFSET(线路!$A$2,0,0,10000,6),6,FALSE)</f>
        <v>#N/A</v>
      </c>
    </row>
    <row r="1060" spans="1:7" x14ac:dyDescent="0.15">
      <c r="A1060" t="str">
        <f>IF([1]交流线路段!A1060="","",[1]交流线路段!A1060)</f>
        <v>公贰线路2</v>
      </c>
      <c r="B1060" t="str">
        <f>IF([1]交流线路段!B1060="","",[1]交流线路段!B1060)</f>
        <v>10kV</v>
      </c>
      <c r="F1060" t="e">
        <f ca="1">VLOOKUP(OFFSET($E$2,0,0,10000,1),OFFSET(线路!$A$2,0,0,10000,6),5,FALSE)</f>
        <v>#N/A</v>
      </c>
      <c r="G1060" t="e">
        <f ca="1">VLOOKUP(OFFSET($E$2,0,0,10000,1),OFFSET(线路!$A$2,0,0,10000,6),6,FALSE)</f>
        <v>#N/A</v>
      </c>
    </row>
    <row r="1061" spans="1:7" x14ac:dyDescent="0.15">
      <c r="A1061" t="str">
        <f>IF([1]交流线路段!A1061="","",[1]交流线路段!A1061)</f>
        <v>公贰线路3</v>
      </c>
      <c r="B1061" t="str">
        <f>IF([1]交流线路段!B1061="","",[1]交流线路段!B1061)</f>
        <v>10kV</v>
      </c>
      <c r="F1061" t="e">
        <f ca="1">VLOOKUP(OFFSET($E$2,0,0,10000,1),OFFSET(线路!$A$2,0,0,10000,6),5,FALSE)</f>
        <v>#N/A</v>
      </c>
      <c r="G1061" t="e">
        <f ca="1">VLOOKUP(OFFSET($E$2,0,0,10000,1),OFFSET(线路!$A$2,0,0,10000,6),6,FALSE)</f>
        <v>#N/A</v>
      </c>
    </row>
    <row r="1062" spans="1:7" x14ac:dyDescent="0.15">
      <c r="A1062" t="str">
        <f>IF([1]交流线路段!A1062="","",[1]交流线路段!A1062)</f>
        <v>公贰线路4</v>
      </c>
      <c r="B1062" t="str">
        <f>IF([1]交流线路段!B1062="","",[1]交流线路段!B1062)</f>
        <v>10kV</v>
      </c>
      <c r="F1062" t="e">
        <f ca="1">VLOOKUP(OFFSET($E$2,0,0,10000,1),OFFSET(线路!$A$2,0,0,10000,6),5,FALSE)</f>
        <v>#N/A</v>
      </c>
      <c r="G1062" t="e">
        <f ca="1">VLOOKUP(OFFSET($E$2,0,0,10000,1),OFFSET(线路!$A$2,0,0,10000,6),6,FALSE)</f>
        <v>#N/A</v>
      </c>
    </row>
    <row r="1063" spans="1:7" x14ac:dyDescent="0.15">
      <c r="A1063" t="str">
        <f>IF([1]交流线路段!A1063="","",[1]交流线路段!A1063)</f>
        <v>公贰线路5</v>
      </c>
      <c r="B1063" t="str">
        <f>IF([1]交流线路段!B1063="","",[1]交流线路段!B1063)</f>
        <v>10kV</v>
      </c>
      <c r="F1063" t="e">
        <f ca="1">VLOOKUP(OFFSET($E$2,0,0,10000,1),OFFSET(线路!$A$2,0,0,10000,6),5,FALSE)</f>
        <v>#N/A</v>
      </c>
      <c r="G1063" t="e">
        <f ca="1">VLOOKUP(OFFSET($E$2,0,0,10000,1),OFFSET(线路!$A$2,0,0,10000,6),6,FALSE)</f>
        <v>#N/A</v>
      </c>
    </row>
    <row r="1064" spans="1:7" x14ac:dyDescent="0.15">
      <c r="A1064" t="str">
        <f>IF([1]交流线路段!A1064="","",[1]交流线路段!A1064)</f>
        <v>公贰线路6</v>
      </c>
      <c r="B1064" t="str">
        <f>IF([1]交流线路段!B1064="","",[1]交流线路段!B1064)</f>
        <v>10kV</v>
      </c>
      <c r="F1064" t="e">
        <f ca="1">VLOOKUP(OFFSET($E$2,0,0,10000,1),OFFSET(线路!$A$2,0,0,10000,6),5,FALSE)</f>
        <v>#N/A</v>
      </c>
      <c r="G1064" t="e">
        <f ca="1">VLOOKUP(OFFSET($E$2,0,0,10000,1),OFFSET(线路!$A$2,0,0,10000,6),6,FALSE)</f>
        <v>#N/A</v>
      </c>
    </row>
    <row r="1065" spans="1:7" x14ac:dyDescent="0.15">
      <c r="A1065" t="str">
        <f>IF([1]交流线路段!A1065="","",[1]交流线路段!A1065)</f>
        <v>公贰线路7</v>
      </c>
      <c r="B1065" t="str">
        <f>IF([1]交流线路段!B1065="","",[1]交流线路段!B1065)</f>
        <v>10kV</v>
      </c>
      <c r="F1065" t="e">
        <f ca="1">VLOOKUP(OFFSET($E$2,0,0,10000,1),OFFSET(线路!$A$2,0,0,10000,6),5,FALSE)</f>
        <v>#N/A</v>
      </c>
      <c r="G1065" t="e">
        <f ca="1">VLOOKUP(OFFSET($E$2,0,0,10000,1),OFFSET(线路!$A$2,0,0,10000,6),6,FALSE)</f>
        <v>#N/A</v>
      </c>
    </row>
    <row r="1066" spans="1:7" x14ac:dyDescent="0.15">
      <c r="A1066" t="str">
        <f>IF([1]交流线路段!A1066="","",[1]交流线路段!A1066)</f>
        <v>公贰线路8</v>
      </c>
      <c r="B1066" t="str">
        <f>IF([1]交流线路段!B1066="","",[1]交流线路段!B1066)</f>
        <v>10kV</v>
      </c>
      <c r="F1066" t="e">
        <f ca="1">VLOOKUP(OFFSET($E$2,0,0,10000,1),OFFSET(线路!$A$2,0,0,10000,6),5,FALSE)</f>
        <v>#N/A</v>
      </c>
      <c r="G1066" t="e">
        <f ca="1">VLOOKUP(OFFSET($E$2,0,0,10000,1),OFFSET(线路!$A$2,0,0,10000,6),6,FALSE)</f>
        <v>#N/A</v>
      </c>
    </row>
    <row r="1067" spans="1:7" x14ac:dyDescent="0.15">
      <c r="A1067" t="str">
        <f>IF([1]交流线路段!A1067="","",[1]交流线路段!A1067)</f>
        <v>公贰线路9</v>
      </c>
      <c r="B1067" t="str">
        <f>IF([1]交流线路段!B1067="","",[1]交流线路段!B1067)</f>
        <v>10kV</v>
      </c>
      <c r="F1067" t="e">
        <f ca="1">VLOOKUP(OFFSET($E$2,0,0,10000,1),OFFSET(线路!$A$2,0,0,10000,6),5,FALSE)</f>
        <v>#N/A</v>
      </c>
      <c r="G1067" t="e">
        <f ca="1">VLOOKUP(OFFSET($E$2,0,0,10000,1),OFFSET(线路!$A$2,0,0,10000,6),6,FALSE)</f>
        <v>#N/A</v>
      </c>
    </row>
    <row r="1068" spans="1:7" x14ac:dyDescent="0.15">
      <c r="A1068" t="str">
        <f>IF([1]交流线路段!A1068="","",[1]交流线路段!A1068)</f>
        <v>公陆线路1</v>
      </c>
      <c r="B1068" t="str">
        <f>IF([1]交流线路段!B1068="","",[1]交流线路段!B1068)</f>
        <v>10kV</v>
      </c>
      <c r="F1068" t="e">
        <f ca="1">VLOOKUP(OFFSET($E$2,0,0,10000,1),OFFSET(线路!$A$2,0,0,10000,6),5,FALSE)</f>
        <v>#N/A</v>
      </c>
      <c r="G1068" t="e">
        <f ca="1">VLOOKUP(OFFSET($E$2,0,0,10000,1),OFFSET(线路!$A$2,0,0,10000,6),6,FALSE)</f>
        <v>#N/A</v>
      </c>
    </row>
    <row r="1069" spans="1:7" x14ac:dyDescent="0.15">
      <c r="A1069" t="str">
        <f>IF([1]交流线路段!A1069="","",[1]交流线路段!A1069)</f>
        <v>公陆线路10</v>
      </c>
      <c r="B1069" t="str">
        <f>IF([1]交流线路段!B1069="","",[1]交流线路段!B1069)</f>
        <v>10kV</v>
      </c>
      <c r="F1069" t="e">
        <f ca="1">VLOOKUP(OFFSET($E$2,0,0,10000,1),OFFSET(线路!$A$2,0,0,10000,6),5,FALSE)</f>
        <v>#N/A</v>
      </c>
      <c r="G1069" t="e">
        <f ca="1">VLOOKUP(OFFSET($E$2,0,0,10000,1),OFFSET(线路!$A$2,0,0,10000,6),6,FALSE)</f>
        <v>#N/A</v>
      </c>
    </row>
    <row r="1070" spans="1:7" x14ac:dyDescent="0.15">
      <c r="A1070" t="str">
        <f>IF([1]交流线路段!A1070="","",[1]交流线路段!A1070)</f>
        <v>公陆线路11</v>
      </c>
      <c r="B1070" t="str">
        <f>IF([1]交流线路段!B1070="","",[1]交流线路段!B1070)</f>
        <v>10kV</v>
      </c>
      <c r="F1070" t="e">
        <f ca="1">VLOOKUP(OFFSET($E$2,0,0,10000,1),OFFSET(线路!$A$2,0,0,10000,6),5,FALSE)</f>
        <v>#N/A</v>
      </c>
      <c r="G1070" t="e">
        <f ca="1">VLOOKUP(OFFSET($E$2,0,0,10000,1),OFFSET(线路!$A$2,0,0,10000,6),6,FALSE)</f>
        <v>#N/A</v>
      </c>
    </row>
    <row r="1071" spans="1:7" x14ac:dyDescent="0.15">
      <c r="A1071" t="str">
        <f>IF([1]交流线路段!A1071="","",[1]交流线路段!A1071)</f>
        <v>公陆线路12</v>
      </c>
      <c r="B1071" t="str">
        <f>IF([1]交流线路段!B1071="","",[1]交流线路段!B1071)</f>
        <v>10kV</v>
      </c>
      <c r="F1071" t="e">
        <f ca="1">VLOOKUP(OFFSET($E$2,0,0,10000,1),OFFSET(线路!$A$2,0,0,10000,6),5,FALSE)</f>
        <v>#N/A</v>
      </c>
      <c r="G1071" t="e">
        <f ca="1">VLOOKUP(OFFSET($E$2,0,0,10000,1),OFFSET(线路!$A$2,0,0,10000,6),6,FALSE)</f>
        <v>#N/A</v>
      </c>
    </row>
    <row r="1072" spans="1:7" x14ac:dyDescent="0.15">
      <c r="A1072" t="str">
        <f>IF([1]交流线路段!A1072="","",[1]交流线路段!A1072)</f>
        <v>公陆线路13</v>
      </c>
      <c r="B1072" t="str">
        <f>IF([1]交流线路段!B1072="","",[1]交流线路段!B1072)</f>
        <v>10kV</v>
      </c>
      <c r="F1072" t="e">
        <f ca="1">VLOOKUP(OFFSET($E$2,0,0,10000,1),OFFSET(线路!$A$2,0,0,10000,6),5,FALSE)</f>
        <v>#N/A</v>
      </c>
      <c r="G1072" t="e">
        <f ca="1">VLOOKUP(OFFSET($E$2,0,0,10000,1),OFFSET(线路!$A$2,0,0,10000,6),6,FALSE)</f>
        <v>#N/A</v>
      </c>
    </row>
    <row r="1073" spans="1:7" x14ac:dyDescent="0.15">
      <c r="A1073" t="str">
        <f>IF([1]交流线路段!A1073="","",[1]交流线路段!A1073)</f>
        <v>公陆线路14</v>
      </c>
      <c r="B1073" t="str">
        <f>IF([1]交流线路段!B1073="","",[1]交流线路段!B1073)</f>
        <v>10kV</v>
      </c>
      <c r="F1073" t="e">
        <f ca="1">VLOOKUP(OFFSET($E$2,0,0,10000,1),OFFSET(线路!$A$2,0,0,10000,6),5,FALSE)</f>
        <v>#N/A</v>
      </c>
      <c r="G1073" t="e">
        <f ca="1">VLOOKUP(OFFSET($E$2,0,0,10000,1),OFFSET(线路!$A$2,0,0,10000,6),6,FALSE)</f>
        <v>#N/A</v>
      </c>
    </row>
    <row r="1074" spans="1:7" x14ac:dyDescent="0.15">
      <c r="A1074" t="str">
        <f>IF([1]交流线路段!A1074="","",[1]交流线路段!A1074)</f>
        <v>公陆线路15</v>
      </c>
      <c r="B1074" t="str">
        <f>IF([1]交流线路段!B1074="","",[1]交流线路段!B1074)</f>
        <v>10kV</v>
      </c>
      <c r="F1074" t="e">
        <f ca="1">VLOOKUP(OFFSET($E$2,0,0,10000,1),OFFSET(线路!$A$2,0,0,10000,6),5,FALSE)</f>
        <v>#N/A</v>
      </c>
      <c r="G1074" t="e">
        <f ca="1">VLOOKUP(OFFSET($E$2,0,0,10000,1),OFFSET(线路!$A$2,0,0,10000,6),6,FALSE)</f>
        <v>#N/A</v>
      </c>
    </row>
    <row r="1075" spans="1:7" x14ac:dyDescent="0.15">
      <c r="A1075" t="str">
        <f>IF([1]交流线路段!A1075="","",[1]交流线路段!A1075)</f>
        <v>公陆线路16</v>
      </c>
      <c r="B1075" t="str">
        <f>IF([1]交流线路段!B1075="","",[1]交流线路段!B1075)</f>
        <v>10kV</v>
      </c>
      <c r="F1075" t="e">
        <f ca="1">VLOOKUP(OFFSET($E$2,0,0,10000,1),OFFSET(线路!$A$2,0,0,10000,6),5,FALSE)</f>
        <v>#N/A</v>
      </c>
      <c r="G1075" t="e">
        <f ca="1">VLOOKUP(OFFSET($E$2,0,0,10000,1),OFFSET(线路!$A$2,0,0,10000,6),6,FALSE)</f>
        <v>#N/A</v>
      </c>
    </row>
    <row r="1076" spans="1:7" x14ac:dyDescent="0.15">
      <c r="A1076" t="str">
        <f>IF([1]交流线路段!A1076="","",[1]交流线路段!A1076)</f>
        <v>公陆线路17</v>
      </c>
      <c r="B1076" t="str">
        <f>IF([1]交流线路段!B1076="","",[1]交流线路段!B1076)</f>
        <v>10kV</v>
      </c>
      <c r="F1076" t="e">
        <f ca="1">VLOOKUP(OFFSET($E$2,0,0,10000,1),OFFSET(线路!$A$2,0,0,10000,6),5,FALSE)</f>
        <v>#N/A</v>
      </c>
      <c r="G1076" t="e">
        <f ca="1">VLOOKUP(OFFSET($E$2,0,0,10000,1),OFFSET(线路!$A$2,0,0,10000,6),6,FALSE)</f>
        <v>#N/A</v>
      </c>
    </row>
    <row r="1077" spans="1:7" x14ac:dyDescent="0.15">
      <c r="A1077" t="str">
        <f>IF([1]交流线路段!A1077="","",[1]交流线路段!A1077)</f>
        <v>公陆线路18</v>
      </c>
      <c r="B1077" t="str">
        <f>IF([1]交流线路段!B1077="","",[1]交流线路段!B1077)</f>
        <v>10kV</v>
      </c>
      <c r="F1077" t="e">
        <f ca="1">VLOOKUP(OFFSET($E$2,0,0,10000,1),OFFSET(线路!$A$2,0,0,10000,6),5,FALSE)</f>
        <v>#N/A</v>
      </c>
      <c r="G1077" t="e">
        <f ca="1">VLOOKUP(OFFSET($E$2,0,0,10000,1),OFFSET(线路!$A$2,0,0,10000,6),6,FALSE)</f>
        <v>#N/A</v>
      </c>
    </row>
    <row r="1078" spans="1:7" x14ac:dyDescent="0.15">
      <c r="A1078" t="str">
        <f>IF([1]交流线路段!A1078="","",[1]交流线路段!A1078)</f>
        <v>公陆线路19</v>
      </c>
      <c r="B1078" t="str">
        <f>IF([1]交流线路段!B1078="","",[1]交流线路段!B1078)</f>
        <v>10kV</v>
      </c>
      <c r="F1078" t="e">
        <f ca="1">VLOOKUP(OFFSET($E$2,0,0,10000,1),OFFSET(线路!$A$2,0,0,10000,6),5,FALSE)</f>
        <v>#N/A</v>
      </c>
      <c r="G1078" t="e">
        <f ca="1">VLOOKUP(OFFSET($E$2,0,0,10000,1),OFFSET(线路!$A$2,0,0,10000,6),6,FALSE)</f>
        <v>#N/A</v>
      </c>
    </row>
    <row r="1079" spans="1:7" x14ac:dyDescent="0.15">
      <c r="A1079" t="str">
        <f>IF([1]交流线路段!A1079="","",[1]交流线路段!A1079)</f>
        <v>公陆线路2</v>
      </c>
      <c r="B1079" t="str">
        <f>IF([1]交流线路段!B1079="","",[1]交流线路段!B1079)</f>
        <v>10kV</v>
      </c>
      <c r="F1079" t="e">
        <f ca="1">VLOOKUP(OFFSET($E$2,0,0,10000,1),OFFSET(线路!$A$2,0,0,10000,6),5,FALSE)</f>
        <v>#N/A</v>
      </c>
      <c r="G1079" t="e">
        <f ca="1">VLOOKUP(OFFSET($E$2,0,0,10000,1),OFFSET(线路!$A$2,0,0,10000,6),6,FALSE)</f>
        <v>#N/A</v>
      </c>
    </row>
    <row r="1080" spans="1:7" x14ac:dyDescent="0.15">
      <c r="A1080" t="str">
        <f>IF([1]交流线路段!A1080="","",[1]交流线路段!A1080)</f>
        <v>公陆线路20</v>
      </c>
      <c r="B1080" t="str">
        <f>IF([1]交流线路段!B1080="","",[1]交流线路段!B1080)</f>
        <v>10kV</v>
      </c>
      <c r="F1080" t="e">
        <f ca="1">VLOOKUP(OFFSET($E$2,0,0,10000,1),OFFSET(线路!$A$2,0,0,10000,6),5,FALSE)</f>
        <v>#N/A</v>
      </c>
      <c r="G1080" t="e">
        <f ca="1">VLOOKUP(OFFSET($E$2,0,0,10000,1),OFFSET(线路!$A$2,0,0,10000,6),6,FALSE)</f>
        <v>#N/A</v>
      </c>
    </row>
    <row r="1081" spans="1:7" x14ac:dyDescent="0.15">
      <c r="A1081" t="str">
        <f>IF([1]交流线路段!A1081="","",[1]交流线路段!A1081)</f>
        <v>公陆线路21</v>
      </c>
      <c r="B1081" t="str">
        <f>IF([1]交流线路段!B1081="","",[1]交流线路段!B1081)</f>
        <v>10kV</v>
      </c>
      <c r="F1081" t="e">
        <f ca="1">VLOOKUP(OFFSET($E$2,0,0,10000,1),OFFSET(线路!$A$2,0,0,10000,6),5,FALSE)</f>
        <v>#N/A</v>
      </c>
      <c r="G1081" t="e">
        <f ca="1">VLOOKUP(OFFSET($E$2,0,0,10000,1),OFFSET(线路!$A$2,0,0,10000,6),6,FALSE)</f>
        <v>#N/A</v>
      </c>
    </row>
    <row r="1082" spans="1:7" x14ac:dyDescent="0.15">
      <c r="A1082" t="str">
        <f>IF([1]交流线路段!A1082="","",[1]交流线路段!A1082)</f>
        <v>公陆线路22</v>
      </c>
      <c r="B1082" t="str">
        <f>IF([1]交流线路段!B1082="","",[1]交流线路段!B1082)</f>
        <v>10kV</v>
      </c>
      <c r="F1082" t="e">
        <f ca="1">VLOOKUP(OFFSET($E$2,0,0,10000,1),OFFSET(线路!$A$2,0,0,10000,6),5,FALSE)</f>
        <v>#N/A</v>
      </c>
      <c r="G1082" t="e">
        <f ca="1">VLOOKUP(OFFSET($E$2,0,0,10000,1),OFFSET(线路!$A$2,0,0,10000,6),6,FALSE)</f>
        <v>#N/A</v>
      </c>
    </row>
    <row r="1083" spans="1:7" x14ac:dyDescent="0.15">
      <c r="A1083" t="str">
        <f>IF([1]交流线路段!A1083="","",[1]交流线路段!A1083)</f>
        <v>公陆线路23</v>
      </c>
      <c r="B1083" t="str">
        <f>IF([1]交流线路段!B1083="","",[1]交流线路段!B1083)</f>
        <v>10kV</v>
      </c>
      <c r="F1083" t="e">
        <f ca="1">VLOOKUP(OFFSET($E$2,0,0,10000,1),OFFSET(线路!$A$2,0,0,10000,6),5,FALSE)</f>
        <v>#N/A</v>
      </c>
      <c r="G1083" t="e">
        <f ca="1">VLOOKUP(OFFSET($E$2,0,0,10000,1),OFFSET(线路!$A$2,0,0,10000,6),6,FALSE)</f>
        <v>#N/A</v>
      </c>
    </row>
    <row r="1084" spans="1:7" x14ac:dyDescent="0.15">
      <c r="A1084" t="str">
        <f>IF([1]交流线路段!A1084="","",[1]交流线路段!A1084)</f>
        <v>公陆线路24</v>
      </c>
      <c r="B1084" t="str">
        <f>IF([1]交流线路段!B1084="","",[1]交流线路段!B1084)</f>
        <v>10kV</v>
      </c>
      <c r="F1084" t="e">
        <f ca="1">VLOOKUP(OFFSET($E$2,0,0,10000,1),OFFSET(线路!$A$2,0,0,10000,6),5,FALSE)</f>
        <v>#N/A</v>
      </c>
      <c r="G1084" t="e">
        <f ca="1">VLOOKUP(OFFSET($E$2,0,0,10000,1),OFFSET(线路!$A$2,0,0,10000,6),6,FALSE)</f>
        <v>#N/A</v>
      </c>
    </row>
    <row r="1085" spans="1:7" x14ac:dyDescent="0.15">
      <c r="A1085" t="str">
        <f>IF([1]交流线路段!A1085="","",[1]交流线路段!A1085)</f>
        <v>公陆线路25</v>
      </c>
      <c r="B1085" t="str">
        <f>IF([1]交流线路段!B1085="","",[1]交流线路段!B1085)</f>
        <v>10kV</v>
      </c>
      <c r="F1085" t="e">
        <f ca="1">VLOOKUP(OFFSET($E$2,0,0,10000,1),OFFSET(线路!$A$2,0,0,10000,6),5,FALSE)</f>
        <v>#N/A</v>
      </c>
      <c r="G1085" t="e">
        <f ca="1">VLOOKUP(OFFSET($E$2,0,0,10000,1),OFFSET(线路!$A$2,0,0,10000,6),6,FALSE)</f>
        <v>#N/A</v>
      </c>
    </row>
    <row r="1086" spans="1:7" x14ac:dyDescent="0.15">
      <c r="A1086" t="str">
        <f>IF([1]交流线路段!A1086="","",[1]交流线路段!A1086)</f>
        <v>公陆线路26</v>
      </c>
      <c r="B1086" t="str">
        <f>IF([1]交流线路段!B1086="","",[1]交流线路段!B1086)</f>
        <v>10kV</v>
      </c>
      <c r="F1086" t="e">
        <f ca="1">VLOOKUP(OFFSET($E$2,0,0,10000,1),OFFSET(线路!$A$2,0,0,10000,6),5,FALSE)</f>
        <v>#N/A</v>
      </c>
      <c r="G1086" t="e">
        <f ca="1">VLOOKUP(OFFSET($E$2,0,0,10000,1),OFFSET(线路!$A$2,0,0,10000,6),6,FALSE)</f>
        <v>#N/A</v>
      </c>
    </row>
    <row r="1087" spans="1:7" x14ac:dyDescent="0.15">
      <c r="A1087" t="str">
        <f>IF([1]交流线路段!A1087="","",[1]交流线路段!A1087)</f>
        <v>公陆线路27</v>
      </c>
      <c r="B1087" t="str">
        <f>IF([1]交流线路段!B1087="","",[1]交流线路段!B1087)</f>
        <v>10kV</v>
      </c>
      <c r="F1087" t="e">
        <f ca="1">VLOOKUP(OFFSET($E$2,0,0,10000,1),OFFSET(线路!$A$2,0,0,10000,6),5,FALSE)</f>
        <v>#N/A</v>
      </c>
      <c r="G1087" t="e">
        <f ca="1">VLOOKUP(OFFSET($E$2,0,0,10000,1),OFFSET(线路!$A$2,0,0,10000,6),6,FALSE)</f>
        <v>#N/A</v>
      </c>
    </row>
    <row r="1088" spans="1:7" x14ac:dyDescent="0.15">
      <c r="A1088" t="str">
        <f>IF([1]交流线路段!A1088="","",[1]交流线路段!A1088)</f>
        <v>公陆线路28</v>
      </c>
      <c r="B1088" t="str">
        <f>IF([1]交流线路段!B1088="","",[1]交流线路段!B1088)</f>
        <v>10kV</v>
      </c>
      <c r="F1088" t="e">
        <f ca="1">VLOOKUP(OFFSET($E$2,0,0,10000,1),OFFSET(线路!$A$2,0,0,10000,6),5,FALSE)</f>
        <v>#N/A</v>
      </c>
      <c r="G1088" t="e">
        <f ca="1">VLOOKUP(OFFSET($E$2,0,0,10000,1),OFFSET(线路!$A$2,0,0,10000,6),6,FALSE)</f>
        <v>#N/A</v>
      </c>
    </row>
    <row r="1089" spans="1:7" x14ac:dyDescent="0.15">
      <c r="A1089" t="str">
        <f>IF([1]交流线路段!A1089="","",[1]交流线路段!A1089)</f>
        <v>公陆线路29</v>
      </c>
      <c r="B1089" t="str">
        <f>IF([1]交流线路段!B1089="","",[1]交流线路段!B1089)</f>
        <v>10kV</v>
      </c>
      <c r="F1089" t="e">
        <f ca="1">VLOOKUP(OFFSET($E$2,0,0,10000,1),OFFSET(线路!$A$2,0,0,10000,6),5,FALSE)</f>
        <v>#N/A</v>
      </c>
      <c r="G1089" t="e">
        <f ca="1">VLOOKUP(OFFSET($E$2,0,0,10000,1),OFFSET(线路!$A$2,0,0,10000,6),6,FALSE)</f>
        <v>#N/A</v>
      </c>
    </row>
    <row r="1090" spans="1:7" x14ac:dyDescent="0.15">
      <c r="A1090" t="str">
        <f>IF([1]交流线路段!A1090="","",[1]交流线路段!A1090)</f>
        <v>公陆线路3</v>
      </c>
      <c r="B1090" t="str">
        <f>IF([1]交流线路段!B1090="","",[1]交流线路段!B1090)</f>
        <v>10kV</v>
      </c>
      <c r="F1090" t="e">
        <f ca="1">VLOOKUP(OFFSET($E$2,0,0,10000,1),OFFSET(线路!$A$2,0,0,10000,6),5,FALSE)</f>
        <v>#N/A</v>
      </c>
      <c r="G1090" t="e">
        <f ca="1">VLOOKUP(OFFSET($E$2,0,0,10000,1),OFFSET(线路!$A$2,0,0,10000,6),6,FALSE)</f>
        <v>#N/A</v>
      </c>
    </row>
    <row r="1091" spans="1:7" x14ac:dyDescent="0.15">
      <c r="A1091" t="str">
        <f>IF([1]交流线路段!A1091="","",[1]交流线路段!A1091)</f>
        <v>公陆线路30</v>
      </c>
      <c r="B1091" t="str">
        <f>IF([1]交流线路段!B1091="","",[1]交流线路段!B1091)</f>
        <v>10kV</v>
      </c>
      <c r="F1091" t="e">
        <f ca="1">VLOOKUP(OFFSET($E$2,0,0,10000,1),OFFSET(线路!$A$2,0,0,10000,6),5,FALSE)</f>
        <v>#N/A</v>
      </c>
      <c r="G1091" t="e">
        <f ca="1">VLOOKUP(OFFSET($E$2,0,0,10000,1),OFFSET(线路!$A$2,0,0,10000,6),6,FALSE)</f>
        <v>#N/A</v>
      </c>
    </row>
    <row r="1092" spans="1:7" x14ac:dyDescent="0.15">
      <c r="A1092" t="str">
        <f>IF([1]交流线路段!A1092="","",[1]交流线路段!A1092)</f>
        <v>公陆线路31</v>
      </c>
      <c r="B1092" t="str">
        <f>IF([1]交流线路段!B1092="","",[1]交流线路段!B1092)</f>
        <v>10kV</v>
      </c>
      <c r="F1092" t="e">
        <f ca="1">VLOOKUP(OFFSET($E$2,0,0,10000,1),OFFSET(线路!$A$2,0,0,10000,6),5,FALSE)</f>
        <v>#N/A</v>
      </c>
      <c r="G1092" t="e">
        <f ca="1">VLOOKUP(OFFSET($E$2,0,0,10000,1),OFFSET(线路!$A$2,0,0,10000,6),6,FALSE)</f>
        <v>#N/A</v>
      </c>
    </row>
    <row r="1093" spans="1:7" x14ac:dyDescent="0.15">
      <c r="A1093" t="str">
        <f>IF([1]交流线路段!A1093="","",[1]交流线路段!A1093)</f>
        <v>公陆线路32</v>
      </c>
      <c r="B1093" t="str">
        <f>IF([1]交流线路段!B1093="","",[1]交流线路段!B1093)</f>
        <v>10kV</v>
      </c>
      <c r="F1093" t="e">
        <f ca="1">VLOOKUP(OFFSET($E$2,0,0,10000,1),OFFSET(线路!$A$2,0,0,10000,6),5,FALSE)</f>
        <v>#N/A</v>
      </c>
      <c r="G1093" t="e">
        <f ca="1">VLOOKUP(OFFSET($E$2,0,0,10000,1),OFFSET(线路!$A$2,0,0,10000,6),6,FALSE)</f>
        <v>#N/A</v>
      </c>
    </row>
    <row r="1094" spans="1:7" x14ac:dyDescent="0.15">
      <c r="A1094" t="str">
        <f>IF([1]交流线路段!A1094="","",[1]交流线路段!A1094)</f>
        <v>公陆线路33</v>
      </c>
      <c r="B1094" t="str">
        <f>IF([1]交流线路段!B1094="","",[1]交流线路段!B1094)</f>
        <v>10kV</v>
      </c>
      <c r="F1094" t="e">
        <f ca="1">VLOOKUP(OFFSET($E$2,0,0,10000,1),OFFSET(线路!$A$2,0,0,10000,6),5,FALSE)</f>
        <v>#N/A</v>
      </c>
      <c r="G1094" t="e">
        <f ca="1">VLOOKUP(OFFSET($E$2,0,0,10000,1),OFFSET(线路!$A$2,0,0,10000,6),6,FALSE)</f>
        <v>#N/A</v>
      </c>
    </row>
    <row r="1095" spans="1:7" x14ac:dyDescent="0.15">
      <c r="A1095" t="str">
        <f>IF([1]交流线路段!A1095="","",[1]交流线路段!A1095)</f>
        <v>公陆线路34</v>
      </c>
      <c r="B1095" t="str">
        <f>IF([1]交流线路段!B1095="","",[1]交流线路段!B1095)</f>
        <v>10kV</v>
      </c>
      <c r="F1095" t="e">
        <f ca="1">VLOOKUP(OFFSET($E$2,0,0,10000,1),OFFSET(线路!$A$2,0,0,10000,6),5,FALSE)</f>
        <v>#N/A</v>
      </c>
      <c r="G1095" t="e">
        <f ca="1">VLOOKUP(OFFSET($E$2,0,0,10000,1),OFFSET(线路!$A$2,0,0,10000,6),6,FALSE)</f>
        <v>#N/A</v>
      </c>
    </row>
    <row r="1096" spans="1:7" x14ac:dyDescent="0.15">
      <c r="A1096" t="str">
        <f>IF([1]交流线路段!A1096="","",[1]交流线路段!A1096)</f>
        <v>公陆线路35</v>
      </c>
      <c r="B1096" t="str">
        <f>IF([1]交流线路段!B1096="","",[1]交流线路段!B1096)</f>
        <v>10kV</v>
      </c>
      <c r="F1096" t="e">
        <f ca="1">VLOOKUP(OFFSET($E$2,0,0,10000,1),OFFSET(线路!$A$2,0,0,10000,6),5,FALSE)</f>
        <v>#N/A</v>
      </c>
      <c r="G1096" t="e">
        <f ca="1">VLOOKUP(OFFSET($E$2,0,0,10000,1),OFFSET(线路!$A$2,0,0,10000,6),6,FALSE)</f>
        <v>#N/A</v>
      </c>
    </row>
    <row r="1097" spans="1:7" x14ac:dyDescent="0.15">
      <c r="A1097" t="str">
        <f>IF([1]交流线路段!A1097="","",[1]交流线路段!A1097)</f>
        <v>公陆线路36</v>
      </c>
      <c r="B1097" t="str">
        <f>IF([1]交流线路段!B1097="","",[1]交流线路段!B1097)</f>
        <v>10kV</v>
      </c>
      <c r="F1097" t="e">
        <f ca="1">VLOOKUP(OFFSET($E$2,0,0,10000,1),OFFSET(线路!$A$2,0,0,10000,6),5,FALSE)</f>
        <v>#N/A</v>
      </c>
      <c r="G1097" t="e">
        <f ca="1">VLOOKUP(OFFSET($E$2,0,0,10000,1),OFFSET(线路!$A$2,0,0,10000,6),6,FALSE)</f>
        <v>#N/A</v>
      </c>
    </row>
    <row r="1098" spans="1:7" x14ac:dyDescent="0.15">
      <c r="A1098" t="str">
        <f>IF([1]交流线路段!A1098="","",[1]交流线路段!A1098)</f>
        <v>公陆线路37</v>
      </c>
      <c r="B1098" t="str">
        <f>IF([1]交流线路段!B1098="","",[1]交流线路段!B1098)</f>
        <v>10kV</v>
      </c>
      <c r="F1098" t="e">
        <f ca="1">VLOOKUP(OFFSET($E$2,0,0,10000,1),OFFSET(线路!$A$2,0,0,10000,6),5,FALSE)</f>
        <v>#N/A</v>
      </c>
      <c r="G1098" t="e">
        <f ca="1">VLOOKUP(OFFSET($E$2,0,0,10000,1),OFFSET(线路!$A$2,0,0,10000,6),6,FALSE)</f>
        <v>#N/A</v>
      </c>
    </row>
    <row r="1099" spans="1:7" x14ac:dyDescent="0.15">
      <c r="A1099" t="str">
        <f>IF([1]交流线路段!A1099="","",[1]交流线路段!A1099)</f>
        <v>公陆线路38</v>
      </c>
      <c r="B1099" t="str">
        <f>IF([1]交流线路段!B1099="","",[1]交流线路段!B1099)</f>
        <v>10kV</v>
      </c>
      <c r="F1099" t="e">
        <f ca="1">VLOOKUP(OFFSET($E$2,0,0,10000,1),OFFSET(线路!$A$2,0,0,10000,6),5,FALSE)</f>
        <v>#N/A</v>
      </c>
      <c r="G1099" t="e">
        <f ca="1">VLOOKUP(OFFSET($E$2,0,0,10000,1),OFFSET(线路!$A$2,0,0,10000,6),6,FALSE)</f>
        <v>#N/A</v>
      </c>
    </row>
    <row r="1100" spans="1:7" x14ac:dyDescent="0.15">
      <c r="A1100" t="str">
        <f>IF([1]交流线路段!A1100="","",[1]交流线路段!A1100)</f>
        <v>公陆线路39</v>
      </c>
      <c r="B1100" t="str">
        <f>IF([1]交流线路段!B1100="","",[1]交流线路段!B1100)</f>
        <v>10kV</v>
      </c>
      <c r="F1100" t="e">
        <f ca="1">VLOOKUP(OFFSET($E$2,0,0,10000,1),OFFSET(线路!$A$2,0,0,10000,6),5,FALSE)</f>
        <v>#N/A</v>
      </c>
      <c r="G1100" t="e">
        <f ca="1">VLOOKUP(OFFSET($E$2,0,0,10000,1),OFFSET(线路!$A$2,0,0,10000,6),6,FALSE)</f>
        <v>#N/A</v>
      </c>
    </row>
    <row r="1101" spans="1:7" x14ac:dyDescent="0.15">
      <c r="A1101" t="str">
        <f>IF([1]交流线路段!A1101="","",[1]交流线路段!A1101)</f>
        <v>公陆线路4</v>
      </c>
      <c r="B1101" t="str">
        <f>IF([1]交流线路段!B1101="","",[1]交流线路段!B1101)</f>
        <v>10kV</v>
      </c>
      <c r="F1101" t="e">
        <f ca="1">VLOOKUP(OFFSET($E$2,0,0,10000,1),OFFSET(线路!$A$2,0,0,10000,6),5,FALSE)</f>
        <v>#N/A</v>
      </c>
      <c r="G1101" t="e">
        <f ca="1">VLOOKUP(OFFSET($E$2,0,0,10000,1),OFFSET(线路!$A$2,0,0,10000,6),6,FALSE)</f>
        <v>#N/A</v>
      </c>
    </row>
    <row r="1102" spans="1:7" x14ac:dyDescent="0.15">
      <c r="A1102" t="str">
        <f>IF([1]交流线路段!A1102="","",[1]交流线路段!A1102)</f>
        <v>公陆线路40</v>
      </c>
      <c r="B1102" t="str">
        <f>IF([1]交流线路段!B1102="","",[1]交流线路段!B1102)</f>
        <v>10kV</v>
      </c>
      <c r="F1102" t="e">
        <f ca="1">VLOOKUP(OFFSET($E$2,0,0,10000,1),OFFSET(线路!$A$2,0,0,10000,6),5,FALSE)</f>
        <v>#N/A</v>
      </c>
      <c r="G1102" t="e">
        <f ca="1">VLOOKUP(OFFSET($E$2,0,0,10000,1),OFFSET(线路!$A$2,0,0,10000,6),6,FALSE)</f>
        <v>#N/A</v>
      </c>
    </row>
    <row r="1103" spans="1:7" x14ac:dyDescent="0.15">
      <c r="A1103" t="str">
        <f>IF([1]交流线路段!A1103="","",[1]交流线路段!A1103)</f>
        <v>公陆线路41</v>
      </c>
      <c r="B1103" t="str">
        <f>IF([1]交流线路段!B1103="","",[1]交流线路段!B1103)</f>
        <v>10kV</v>
      </c>
      <c r="F1103" t="e">
        <f ca="1">VLOOKUP(OFFSET($E$2,0,0,10000,1),OFFSET(线路!$A$2,0,0,10000,6),5,FALSE)</f>
        <v>#N/A</v>
      </c>
      <c r="G1103" t="e">
        <f ca="1">VLOOKUP(OFFSET($E$2,0,0,10000,1),OFFSET(线路!$A$2,0,0,10000,6),6,FALSE)</f>
        <v>#N/A</v>
      </c>
    </row>
    <row r="1104" spans="1:7" x14ac:dyDescent="0.15">
      <c r="A1104" t="str">
        <f>IF([1]交流线路段!A1104="","",[1]交流线路段!A1104)</f>
        <v>公陆线路42</v>
      </c>
      <c r="B1104" t="str">
        <f>IF([1]交流线路段!B1104="","",[1]交流线路段!B1104)</f>
        <v>10kV</v>
      </c>
      <c r="F1104" t="e">
        <f ca="1">VLOOKUP(OFFSET($E$2,0,0,10000,1),OFFSET(线路!$A$2,0,0,10000,6),5,FALSE)</f>
        <v>#N/A</v>
      </c>
      <c r="G1104" t="e">
        <f ca="1">VLOOKUP(OFFSET($E$2,0,0,10000,1),OFFSET(线路!$A$2,0,0,10000,6),6,FALSE)</f>
        <v>#N/A</v>
      </c>
    </row>
    <row r="1105" spans="1:7" x14ac:dyDescent="0.15">
      <c r="A1105" t="str">
        <f>IF([1]交流线路段!A1105="","",[1]交流线路段!A1105)</f>
        <v>公陆线路43</v>
      </c>
      <c r="B1105" t="str">
        <f>IF([1]交流线路段!B1105="","",[1]交流线路段!B1105)</f>
        <v>10kV</v>
      </c>
      <c r="F1105" t="e">
        <f ca="1">VLOOKUP(OFFSET($E$2,0,0,10000,1),OFFSET(线路!$A$2,0,0,10000,6),5,FALSE)</f>
        <v>#N/A</v>
      </c>
      <c r="G1105" t="e">
        <f ca="1">VLOOKUP(OFFSET($E$2,0,0,10000,1),OFFSET(线路!$A$2,0,0,10000,6),6,FALSE)</f>
        <v>#N/A</v>
      </c>
    </row>
    <row r="1106" spans="1:7" x14ac:dyDescent="0.15">
      <c r="A1106" t="str">
        <f>IF([1]交流线路段!A1106="","",[1]交流线路段!A1106)</f>
        <v>公陆线路44</v>
      </c>
      <c r="B1106" t="str">
        <f>IF([1]交流线路段!B1106="","",[1]交流线路段!B1106)</f>
        <v>10kV</v>
      </c>
      <c r="F1106" t="e">
        <f ca="1">VLOOKUP(OFFSET($E$2,0,0,10000,1),OFFSET(线路!$A$2,0,0,10000,6),5,FALSE)</f>
        <v>#N/A</v>
      </c>
      <c r="G1106" t="e">
        <f ca="1">VLOOKUP(OFFSET($E$2,0,0,10000,1),OFFSET(线路!$A$2,0,0,10000,6),6,FALSE)</f>
        <v>#N/A</v>
      </c>
    </row>
    <row r="1107" spans="1:7" x14ac:dyDescent="0.15">
      <c r="A1107" t="str">
        <f>IF([1]交流线路段!A1107="","",[1]交流线路段!A1107)</f>
        <v>公陆线路45</v>
      </c>
      <c r="B1107" t="str">
        <f>IF([1]交流线路段!B1107="","",[1]交流线路段!B1107)</f>
        <v>10kV</v>
      </c>
      <c r="F1107" t="e">
        <f ca="1">VLOOKUP(OFFSET($E$2,0,0,10000,1),OFFSET(线路!$A$2,0,0,10000,6),5,FALSE)</f>
        <v>#N/A</v>
      </c>
      <c r="G1107" t="e">
        <f ca="1">VLOOKUP(OFFSET($E$2,0,0,10000,1),OFFSET(线路!$A$2,0,0,10000,6),6,FALSE)</f>
        <v>#N/A</v>
      </c>
    </row>
    <row r="1108" spans="1:7" x14ac:dyDescent="0.15">
      <c r="A1108" t="str">
        <f>IF([1]交流线路段!A1108="","",[1]交流线路段!A1108)</f>
        <v>公陆线路46</v>
      </c>
      <c r="B1108" t="str">
        <f>IF([1]交流线路段!B1108="","",[1]交流线路段!B1108)</f>
        <v>10kV</v>
      </c>
      <c r="F1108" t="e">
        <f ca="1">VLOOKUP(OFFSET($E$2,0,0,10000,1),OFFSET(线路!$A$2,0,0,10000,6),5,FALSE)</f>
        <v>#N/A</v>
      </c>
      <c r="G1108" t="e">
        <f ca="1">VLOOKUP(OFFSET($E$2,0,0,10000,1),OFFSET(线路!$A$2,0,0,10000,6),6,FALSE)</f>
        <v>#N/A</v>
      </c>
    </row>
    <row r="1109" spans="1:7" x14ac:dyDescent="0.15">
      <c r="A1109" t="str">
        <f>IF([1]交流线路段!A1109="","",[1]交流线路段!A1109)</f>
        <v>公陆线路47</v>
      </c>
      <c r="B1109" t="str">
        <f>IF([1]交流线路段!B1109="","",[1]交流线路段!B1109)</f>
        <v>10kV</v>
      </c>
      <c r="F1109" t="e">
        <f ca="1">VLOOKUP(OFFSET($E$2,0,0,10000,1),OFFSET(线路!$A$2,0,0,10000,6),5,FALSE)</f>
        <v>#N/A</v>
      </c>
      <c r="G1109" t="e">
        <f ca="1">VLOOKUP(OFFSET($E$2,0,0,10000,1),OFFSET(线路!$A$2,0,0,10000,6),6,FALSE)</f>
        <v>#N/A</v>
      </c>
    </row>
    <row r="1110" spans="1:7" x14ac:dyDescent="0.15">
      <c r="A1110" t="str">
        <f>IF([1]交流线路段!A1110="","",[1]交流线路段!A1110)</f>
        <v>公陆线路48</v>
      </c>
      <c r="B1110" t="str">
        <f>IF([1]交流线路段!B1110="","",[1]交流线路段!B1110)</f>
        <v>10kV</v>
      </c>
      <c r="F1110" t="e">
        <f ca="1">VLOOKUP(OFFSET($E$2,0,0,10000,1),OFFSET(线路!$A$2,0,0,10000,6),5,FALSE)</f>
        <v>#N/A</v>
      </c>
      <c r="G1110" t="e">
        <f ca="1">VLOOKUP(OFFSET($E$2,0,0,10000,1),OFFSET(线路!$A$2,0,0,10000,6),6,FALSE)</f>
        <v>#N/A</v>
      </c>
    </row>
    <row r="1111" spans="1:7" x14ac:dyDescent="0.15">
      <c r="A1111" t="str">
        <f>IF([1]交流线路段!A1111="","",[1]交流线路段!A1111)</f>
        <v>公陆线路49</v>
      </c>
      <c r="B1111" t="str">
        <f>IF([1]交流线路段!B1111="","",[1]交流线路段!B1111)</f>
        <v>10kV</v>
      </c>
      <c r="F1111" t="e">
        <f ca="1">VLOOKUP(OFFSET($E$2,0,0,10000,1),OFFSET(线路!$A$2,0,0,10000,6),5,FALSE)</f>
        <v>#N/A</v>
      </c>
      <c r="G1111" t="e">
        <f ca="1">VLOOKUP(OFFSET($E$2,0,0,10000,1),OFFSET(线路!$A$2,0,0,10000,6),6,FALSE)</f>
        <v>#N/A</v>
      </c>
    </row>
    <row r="1112" spans="1:7" x14ac:dyDescent="0.15">
      <c r="A1112" t="str">
        <f>IF([1]交流线路段!A1112="","",[1]交流线路段!A1112)</f>
        <v>公陆线路5</v>
      </c>
      <c r="B1112" t="str">
        <f>IF([1]交流线路段!B1112="","",[1]交流线路段!B1112)</f>
        <v>10kV</v>
      </c>
      <c r="F1112" t="e">
        <f ca="1">VLOOKUP(OFFSET($E$2,0,0,10000,1),OFFSET(线路!$A$2,0,0,10000,6),5,FALSE)</f>
        <v>#N/A</v>
      </c>
      <c r="G1112" t="e">
        <f ca="1">VLOOKUP(OFFSET($E$2,0,0,10000,1),OFFSET(线路!$A$2,0,0,10000,6),6,FALSE)</f>
        <v>#N/A</v>
      </c>
    </row>
    <row r="1113" spans="1:7" x14ac:dyDescent="0.15">
      <c r="A1113" t="str">
        <f>IF([1]交流线路段!A1113="","",[1]交流线路段!A1113)</f>
        <v>公陆线路50</v>
      </c>
      <c r="B1113" t="str">
        <f>IF([1]交流线路段!B1113="","",[1]交流线路段!B1113)</f>
        <v>10kV</v>
      </c>
      <c r="F1113" t="e">
        <f ca="1">VLOOKUP(OFFSET($E$2,0,0,10000,1),OFFSET(线路!$A$2,0,0,10000,6),5,FALSE)</f>
        <v>#N/A</v>
      </c>
      <c r="G1113" t="e">
        <f ca="1">VLOOKUP(OFFSET($E$2,0,0,10000,1),OFFSET(线路!$A$2,0,0,10000,6),6,FALSE)</f>
        <v>#N/A</v>
      </c>
    </row>
    <row r="1114" spans="1:7" x14ac:dyDescent="0.15">
      <c r="A1114" t="str">
        <f>IF([1]交流线路段!A1114="","",[1]交流线路段!A1114)</f>
        <v>公陆线路51</v>
      </c>
      <c r="B1114" t="str">
        <f>IF([1]交流线路段!B1114="","",[1]交流线路段!B1114)</f>
        <v>10kV</v>
      </c>
      <c r="F1114" t="e">
        <f ca="1">VLOOKUP(OFFSET($E$2,0,0,10000,1),OFFSET(线路!$A$2,0,0,10000,6),5,FALSE)</f>
        <v>#N/A</v>
      </c>
      <c r="G1114" t="e">
        <f ca="1">VLOOKUP(OFFSET($E$2,0,0,10000,1),OFFSET(线路!$A$2,0,0,10000,6),6,FALSE)</f>
        <v>#N/A</v>
      </c>
    </row>
    <row r="1115" spans="1:7" x14ac:dyDescent="0.15">
      <c r="A1115" t="str">
        <f>IF([1]交流线路段!A1115="","",[1]交流线路段!A1115)</f>
        <v>公陆线路52</v>
      </c>
      <c r="B1115" t="str">
        <f>IF([1]交流线路段!B1115="","",[1]交流线路段!B1115)</f>
        <v>10kV</v>
      </c>
      <c r="F1115" t="e">
        <f ca="1">VLOOKUP(OFFSET($E$2,0,0,10000,1),OFFSET(线路!$A$2,0,0,10000,6),5,FALSE)</f>
        <v>#N/A</v>
      </c>
      <c r="G1115" t="e">
        <f ca="1">VLOOKUP(OFFSET($E$2,0,0,10000,1),OFFSET(线路!$A$2,0,0,10000,6),6,FALSE)</f>
        <v>#N/A</v>
      </c>
    </row>
    <row r="1116" spans="1:7" x14ac:dyDescent="0.15">
      <c r="A1116" t="str">
        <f>IF([1]交流线路段!A1116="","",[1]交流线路段!A1116)</f>
        <v>公陆线路53</v>
      </c>
      <c r="B1116" t="str">
        <f>IF([1]交流线路段!B1116="","",[1]交流线路段!B1116)</f>
        <v>10kV</v>
      </c>
      <c r="F1116" t="e">
        <f ca="1">VLOOKUP(OFFSET($E$2,0,0,10000,1),OFFSET(线路!$A$2,0,0,10000,6),5,FALSE)</f>
        <v>#N/A</v>
      </c>
      <c r="G1116" t="e">
        <f ca="1">VLOOKUP(OFFSET($E$2,0,0,10000,1),OFFSET(线路!$A$2,0,0,10000,6),6,FALSE)</f>
        <v>#N/A</v>
      </c>
    </row>
    <row r="1117" spans="1:7" x14ac:dyDescent="0.15">
      <c r="A1117" t="str">
        <f>IF([1]交流线路段!A1117="","",[1]交流线路段!A1117)</f>
        <v>公陆线路54</v>
      </c>
      <c r="B1117" t="str">
        <f>IF([1]交流线路段!B1117="","",[1]交流线路段!B1117)</f>
        <v>10kV</v>
      </c>
      <c r="F1117" t="e">
        <f ca="1">VLOOKUP(OFFSET($E$2,0,0,10000,1),OFFSET(线路!$A$2,0,0,10000,6),5,FALSE)</f>
        <v>#N/A</v>
      </c>
      <c r="G1117" t="e">
        <f ca="1">VLOOKUP(OFFSET($E$2,0,0,10000,1),OFFSET(线路!$A$2,0,0,10000,6),6,FALSE)</f>
        <v>#N/A</v>
      </c>
    </row>
    <row r="1118" spans="1:7" x14ac:dyDescent="0.15">
      <c r="A1118" t="str">
        <f>IF([1]交流线路段!A1118="","",[1]交流线路段!A1118)</f>
        <v>公陆线路55</v>
      </c>
      <c r="B1118" t="str">
        <f>IF([1]交流线路段!B1118="","",[1]交流线路段!B1118)</f>
        <v>10kV</v>
      </c>
      <c r="F1118" t="e">
        <f ca="1">VLOOKUP(OFFSET($E$2,0,0,10000,1),OFFSET(线路!$A$2,0,0,10000,6),5,FALSE)</f>
        <v>#N/A</v>
      </c>
      <c r="G1118" t="e">
        <f ca="1">VLOOKUP(OFFSET($E$2,0,0,10000,1),OFFSET(线路!$A$2,0,0,10000,6),6,FALSE)</f>
        <v>#N/A</v>
      </c>
    </row>
    <row r="1119" spans="1:7" x14ac:dyDescent="0.15">
      <c r="A1119" t="str">
        <f>IF([1]交流线路段!A1119="","",[1]交流线路段!A1119)</f>
        <v>公陆线路56</v>
      </c>
      <c r="B1119" t="str">
        <f>IF([1]交流线路段!B1119="","",[1]交流线路段!B1119)</f>
        <v>10kV</v>
      </c>
      <c r="F1119" t="e">
        <f ca="1">VLOOKUP(OFFSET($E$2,0,0,10000,1),OFFSET(线路!$A$2,0,0,10000,6),5,FALSE)</f>
        <v>#N/A</v>
      </c>
      <c r="G1119" t="e">
        <f ca="1">VLOOKUP(OFFSET($E$2,0,0,10000,1),OFFSET(线路!$A$2,0,0,10000,6),6,FALSE)</f>
        <v>#N/A</v>
      </c>
    </row>
    <row r="1120" spans="1:7" x14ac:dyDescent="0.15">
      <c r="A1120" t="str">
        <f>IF([1]交流线路段!A1120="","",[1]交流线路段!A1120)</f>
        <v>公陆线路57</v>
      </c>
      <c r="B1120" t="str">
        <f>IF([1]交流线路段!B1120="","",[1]交流线路段!B1120)</f>
        <v>10kV</v>
      </c>
      <c r="F1120" t="e">
        <f ca="1">VLOOKUP(OFFSET($E$2,0,0,10000,1),OFFSET(线路!$A$2,0,0,10000,6),5,FALSE)</f>
        <v>#N/A</v>
      </c>
      <c r="G1120" t="e">
        <f ca="1">VLOOKUP(OFFSET($E$2,0,0,10000,1),OFFSET(线路!$A$2,0,0,10000,6),6,FALSE)</f>
        <v>#N/A</v>
      </c>
    </row>
    <row r="1121" spans="1:7" x14ac:dyDescent="0.15">
      <c r="A1121" t="str">
        <f>IF([1]交流线路段!A1121="","",[1]交流线路段!A1121)</f>
        <v>公陆线路58</v>
      </c>
      <c r="B1121" t="str">
        <f>IF([1]交流线路段!B1121="","",[1]交流线路段!B1121)</f>
        <v>10kV</v>
      </c>
      <c r="F1121" t="e">
        <f ca="1">VLOOKUP(OFFSET($E$2,0,0,10000,1),OFFSET(线路!$A$2,0,0,10000,6),5,FALSE)</f>
        <v>#N/A</v>
      </c>
      <c r="G1121" t="e">
        <f ca="1">VLOOKUP(OFFSET($E$2,0,0,10000,1),OFFSET(线路!$A$2,0,0,10000,6),6,FALSE)</f>
        <v>#N/A</v>
      </c>
    </row>
    <row r="1122" spans="1:7" x14ac:dyDescent="0.15">
      <c r="A1122" t="str">
        <f>IF([1]交流线路段!A1122="","",[1]交流线路段!A1122)</f>
        <v>公陆线路59</v>
      </c>
      <c r="B1122" t="str">
        <f>IF([1]交流线路段!B1122="","",[1]交流线路段!B1122)</f>
        <v>10kV</v>
      </c>
      <c r="F1122" t="e">
        <f ca="1">VLOOKUP(OFFSET($E$2,0,0,10000,1),OFFSET(线路!$A$2,0,0,10000,6),5,FALSE)</f>
        <v>#N/A</v>
      </c>
      <c r="G1122" t="e">
        <f ca="1">VLOOKUP(OFFSET($E$2,0,0,10000,1),OFFSET(线路!$A$2,0,0,10000,6),6,FALSE)</f>
        <v>#N/A</v>
      </c>
    </row>
    <row r="1123" spans="1:7" x14ac:dyDescent="0.15">
      <c r="A1123" t="str">
        <f>IF([1]交流线路段!A1123="","",[1]交流线路段!A1123)</f>
        <v>公陆线路6</v>
      </c>
      <c r="B1123" t="str">
        <f>IF([1]交流线路段!B1123="","",[1]交流线路段!B1123)</f>
        <v>10kV</v>
      </c>
      <c r="F1123" t="e">
        <f ca="1">VLOOKUP(OFFSET($E$2,0,0,10000,1),OFFSET(线路!$A$2,0,0,10000,6),5,FALSE)</f>
        <v>#N/A</v>
      </c>
      <c r="G1123" t="e">
        <f ca="1">VLOOKUP(OFFSET($E$2,0,0,10000,1),OFFSET(线路!$A$2,0,0,10000,6),6,FALSE)</f>
        <v>#N/A</v>
      </c>
    </row>
    <row r="1124" spans="1:7" x14ac:dyDescent="0.15">
      <c r="A1124" t="str">
        <f>IF([1]交流线路段!A1124="","",[1]交流线路段!A1124)</f>
        <v>公陆线路60</v>
      </c>
      <c r="B1124" t="str">
        <f>IF([1]交流线路段!B1124="","",[1]交流线路段!B1124)</f>
        <v>10kV</v>
      </c>
      <c r="F1124" t="e">
        <f ca="1">VLOOKUP(OFFSET($E$2,0,0,10000,1),OFFSET(线路!$A$2,0,0,10000,6),5,FALSE)</f>
        <v>#N/A</v>
      </c>
      <c r="G1124" t="e">
        <f ca="1">VLOOKUP(OFFSET($E$2,0,0,10000,1),OFFSET(线路!$A$2,0,0,10000,6),6,FALSE)</f>
        <v>#N/A</v>
      </c>
    </row>
    <row r="1125" spans="1:7" x14ac:dyDescent="0.15">
      <c r="A1125" t="str">
        <f>IF([1]交流线路段!A1125="","",[1]交流线路段!A1125)</f>
        <v>公陆线路61</v>
      </c>
      <c r="B1125" t="str">
        <f>IF([1]交流线路段!B1125="","",[1]交流线路段!B1125)</f>
        <v>10kV</v>
      </c>
      <c r="F1125" t="e">
        <f ca="1">VLOOKUP(OFFSET($E$2,0,0,10000,1),OFFSET(线路!$A$2,0,0,10000,6),5,FALSE)</f>
        <v>#N/A</v>
      </c>
      <c r="G1125" t="e">
        <f ca="1">VLOOKUP(OFFSET($E$2,0,0,10000,1),OFFSET(线路!$A$2,0,0,10000,6),6,FALSE)</f>
        <v>#N/A</v>
      </c>
    </row>
    <row r="1126" spans="1:7" x14ac:dyDescent="0.15">
      <c r="A1126" t="str">
        <f>IF([1]交流线路段!A1126="","",[1]交流线路段!A1126)</f>
        <v>公陆线路62</v>
      </c>
      <c r="B1126" t="str">
        <f>IF([1]交流线路段!B1126="","",[1]交流线路段!B1126)</f>
        <v>10kV</v>
      </c>
      <c r="F1126" t="e">
        <f ca="1">VLOOKUP(OFFSET($E$2,0,0,10000,1),OFFSET(线路!$A$2,0,0,10000,6),5,FALSE)</f>
        <v>#N/A</v>
      </c>
      <c r="G1126" t="e">
        <f ca="1">VLOOKUP(OFFSET($E$2,0,0,10000,1),OFFSET(线路!$A$2,0,0,10000,6),6,FALSE)</f>
        <v>#N/A</v>
      </c>
    </row>
    <row r="1127" spans="1:7" x14ac:dyDescent="0.15">
      <c r="A1127" t="str">
        <f>IF([1]交流线路段!A1127="","",[1]交流线路段!A1127)</f>
        <v>公陆线路63</v>
      </c>
      <c r="B1127" t="str">
        <f>IF([1]交流线路段!B1127="","",[1]交流线路段!B1127)</f>
        <v>10kV</v>
      </c>
      <c r="F1127" t="e">
        <f ca="1">VLOOKUP(OFFSET($E$2,0,0,10000,1),OFFSET(线路!$A$2,0,0,10000,6),5,FALSE)</f>
        <v>#N/A</v>
      </c>
      <c r="G1127" t="e">
        <f ca="1">VLOOKUP(OFFSET($E$2,0,0,10000,1),OFFSET(线路!$A$2,0,0,10000,6),6,FALSE)</f>
        <v>#N/A</v>
      </c>
    </row>
    <row r="1128" spans="1:7" x14ac:dyDescent="0.15">
      <c r="A1128" t="str">
        <f>IF([1]交流线路段!A1128="","",[1]交流线路段!A1128)</f>
        <v>公陆线路64</v>
      </c>
      <c r="B1128" t="str">
        <f>IF([1]交流线路段!B1128="","",[1]交流线路段!B1128)</f>
        <v>10kV</v>
      </c>
      <c r="F1128" t="e">
        <f ca="1">VLOOKUP(OFFSET($E$2,0,0,10000,1),OFFSET(线路!$A$2,0,0,10000,6),5,FALSE)</f>
        <v>#N/A</v>
      </c>
      <c r="G1128" t="e">
        <f ca="1">VLOOKUP(OFFSET($E$2,0,0,10000,1),OFFSET(线路!$A$2,0,0,10000,6),6,FALSE)</f>
        <v>#N/A</v>
      </c>
    </row>
    <row r="1129" spans="1:7" x14ac:dyDescent="0.15">
      <c r="A1129" t="str">
        <f>IF([1]交流线路段!A1129="","",[1]交流线路段!A1129)</f>
        <v>公陆线路65</v>
      </c>
      <c r="B1129" t="str">
        <f>IF([1]交流线路段!B1129="","",[1]交流线路段!B1129)</f>
        <v>10kV</v>
      </c>
      <c r="F1129" t="e">
        <f ca="1">VLOOKUP(OFFSET($E$2,0,0,10000,1),OFFSET(线路!$A$2,0,0,10000,6),5,FALSE)</f>
        <v>#N/A</v>
      </c>
      <c r="G1129" t="e">
        <f ca="1">VLOOKUP(OFFSET($E$2,0,0,10000,1),OFFSET(线路!$A$2,0,0,10000,6),6,FALSE)</f>
        <v>#N/A</v>
      </c>
    </row>
    <row r="1130" spans="1:7" x14ac:dyDescent="0.15">
      <c r="A1130" t="str">
        <f>IF([1]交流线路段!A1130="","",[1]交流线路段!A1130)</f>
        <v>公陆线路66</v>
      </c>
      <c r="B1130" t="str">
        <f>IF([1]交流线路段!B1130="","",[1]交流线路段!B1130)</f>
        <v>10kV</v>
      </c>
      <c r="F1130" t="e">
        <f ca="1">VLOOKUP(OFFSET($E$2,0,0,10000,1),OFFSET(线路!$A$2,0,0,10000,6),5,FALSE)</f>
        <v>#N/A</v>
      </c>
      <c r="G1130" t="e">
        <f ca="1">VLOOKUP(OFFSET($E$2,0,0,10000,1),OFFSET(线路!$A$2,0,0,10000,6),6,FALSE)</f>
        <v>#N/A</v>
      </c>
    </row>
    <row r="1131" spans="1:7" x14ac:dyDescent="0.15">
      <c r="A1131" t="str">
        <f>IF([1]交流线路段!A1131="","",[1]交流线路段!A1131)</f>
        <v>公陆线路67</v>
      </c>
      <c r="B1131" t="str">
        <f>IF([1]交流线路段!B1131="","",[1]交流线路段!B1131)</f>
        <v>10kV</v>
      </c>
      <c r="F1131" t="e">
        <f ca="1">VLOOKUP(OFFSET($E$2,0,0,10000,1),OFFSET(线路!$A$2,0,0,10000,6),5,FALSE)</f>
        <v>#N/A</v>
      </c>
      <c r="G1131" t="e">
        <f ca="1">VLOOKUP(OFFSET($E$2,0,0,10000,1),OFFSET(线路!$A$2,0,0,10000,6),6,FALSE)</f>
        <v>#N/A</v>
      </c>
    </row>
    <row r="1132" spans="1:7" x14ac:dyDescent="0.15">
      <c r="A1132" t="str">
        <f>IF([1]交流线路段!A1132="","",[1]交流线路段!A1132)</f>
        <v>公陆线路68</v>
      </c>
      <c r="B1132" t="str">
        <f>IF([1]交流线路段!B1132="","",[1]交流线路段!B1132)</f>
        <v>10kV</v>
      </c>
      <c r="F1132" t="e">
        <f ca="1">VLOOKUP(OFFSET($E$2,0,0,10000,1),OFFSET(线路!$A$2,0,0,10000,6),5,FALSE)</f>
        <v>#N/A</v>
      </c>
      <c r="G1132" t="e">
        <f ca="1">VLOOKUP(OFFSET($E$2,0,0,10000,1),OFFSET(线路!$A$2,0,0,10000,6),6,FALSE)</f>
        <v>#N/A</v>
      </c>
    </row>
    <row r="1133" spans="1:7" x14ac:dyDescent="0.15">
      <c r="A1133" t="str">
        <f>IF([1]交流线路段!A1133="","",[1]交流线路段!A1133)</f>
        <v>公陆线路69</v>
      </c>
      <c r="B1133" t="str">
        <f>IF([1]交流线路段!B1133="","",[1]交流线路段!B1133)</f>
        <v>10kV</v>
      </c>
      <c r="F1133" t="e">
        <f ca="1">VLOOKUP(OFFSET($E$2,0,0,10000,1),OFFSET(线路!$A$2,0,0,10000,6),5,FALSE)</f>
        <v>#N/A</v>
      </c>
      <c r="G1133" t="e">
        <f ca="1">VLOOKUP(OFFSET($E$2,0,0,10000,1),OFFSET(线路!$A$2,0,0,10000,6),6,FALSE)</f>
        <v>#N/A</v>
      </c>
    </row>
    <row r="1134" spans="1:7" x14ac:dyDescent="0.15">
      <c r="A1134" t="str">
        <f>IF([1]交流线路段!A1134="","",[1]交流线路段!A1134)</f>
        <v>公陆线路7</v>
      </c>
      <c r="B1134" t="str">
        <f>IF([1]交流线路段!B1134="","",[1]交流线路段!B1134)</f>
        <v>10kV</v>
      </c>
      <c r="F1134" t="e">
        <f ca="1">VLOOKUP(OFFSET($E$2,0,0,10000,1),OFFSET(线路!$A$2,0,0,10000,6),5,FALSE)</f>
        <v>#N/A</v>
      </c>
      <c r="G1134" t="e">
        <f ca="1">VLOOKUP(OFFSET($E$2,0,0,10000,1),OFFSET(线路!$A$2,0,0,10000,6),6,FALSE)</f>
        <v>#N/A</v>
      </c>
    </row>
    <row r="1135" spans="1:7" x14ac:dyDescent="0.15">
      <c r="A1135" t="str">
        <f>IF([1]交流线路段!A1135="","",[1]交流线路段!A1135)</f>
        <v>公陆线路70</v>
      </c>
      <c r="B1135" t="str">
        <f>IF([1]交流线路段!B1135="","",[1]交流线路段!B1135)</f>
        <v>10kV</v>
      </c>
      <c r="F1135" t="e">
        <f ca="1">VLOOKUP(OFFSET($E$2,0,0,10000,1),OFFSET(线路!$A$2,0,0,10000,6),5,FALSE)</f>
        <v>#N/A</v>
      </c>
      <c r="G1135" t="e">
        <f ca="1">VLOOKUP(OFFSET($E$2,0,0,10000,1),OFFSET(线路!$A$2,0,0,10000,6),6,FALSE)</f>
        <v>#N/A</v>
      </c>
    </row>
    <row r="1136" spans="1:7" x14ac:dyDescent="0.15">
      <c r="A1136" t="str">
        <f>IF([1]交流线路段!A1136="","",[1]交流线路段!A1136)</f>
        <v>公陆线路71</v>
      </c>
      <c r="B1136" t="str">
        <f>IF([1]交流线路段!B1136="","",[1]交流线路段!B1136)</f>
        <v>10kV</v>
      </c>
      <c r="F1136" t="e">
        <f ca="1">VLOOKUP(OFFSET($E$2,0,0,10000,1),OFFSET(线路!$A$2,0,0,10000,6),5,FALSE)</f>
        <v>#N/A</v>
      </c>
      <c r="G1136" t="e">
        <f ca="1">VLOOKUP(OFFSET($E$2,0,0,10000,1),OFFSET(线路!$A$2,0,0,10000,6),6,FALSE)</f>
        <v>#N/A</v>
      </c>
    </row>
    <row r="1137" spans="1:7" x14ac:dyDescent="0.15">
      <c r="A1137" t="str">
        <f>IF([1]交流线路段!A1137="","",[1]交流线路段!A1137)</f>
        <v>公陆线路72</v>
      </c>
      <c r="B1137" t="str">
        <f>IF([1]交流线路段!B1137="","",[1]交流线路段!B1137)</f>
        <v>10kV</v>
      </c>
      <c r="F1137" t="e">
        <f ca="1">VLOOKUP(OFFSET($E$2,0,0,10000,1),OFFSET(线路!$A$2,0,0,10000,6),5,FALSE)</f>
        <v>#N/A</v>
      </c>
      <c r="G1137" t="e">
        <f ca="1">VLOOKUP(OFFSET($E$2,0,0,10000,1),OFFSET(线路!$A$2,0,0,10000,6),6,FALSE)</f>
        <v>#N/A</v>
      </c>
    </row>
    <row r="1138" spans="1:7" x14ac:dyDescent="0.15">
      <c r="A1138" t="str">
        <f>IF([1]交流线路段!A1138="","",[1]交流线路段!A1138)</f>
        <v>公陆线路73</v>
      </c>
      <c r="B1138" t="str">
        <f>IF([1]交流线路段!B1138="","",[1]交流线路段!B1138)</f>
        <v>10kV</v>
      </c>
      <c r="F1138" t="e">
        <f ca="1">VLOOKUP(OFFSET($E$2,0,0,10000,1),OFFSET(线路!$A$2,0,0,10000,6),5,FALSE)</f>
        <v>#N/A</v>
      </c>
      <c r="G1138" t="e">
        <f ca="1">VLOOKUP(OFFSET($E$2,0,0,10000,1),OFFSET(线路!$A$2,0,0,10000,6),6,FALSE)</f>
        <v>#N/A</v>
      </c>
    </row>
    <row r="1139" spans="1:7" x14ac:dyDescent="0.15">
      <c r="A1139" t="str">
        <f>IF([1]交流线路段!A1139="","",[1]交流线路段!A1139)</f>
        <v>公陆线路74</v>
      </c>
      <c r="B1139" t="str">
        <f>IF([1]交流线路段!B1139="","",[1]交流线路段!B1139)</f>
        <v>10kV</v>
      </c>
      <c r="F1139" t="e">
        <f ca="1">VLOOKUP(OFFSET($E$2,0,0,10000,1),OFFSET(线路!$A$2,0,0,10000,6),5,FALSE)</f>
        <v>#N/A</v>
      </c>
      <c r="G1139" t="e">
        <f ca="1">VLOOKUP(OFFSET($E$2,0,0,10000,1),OFFSET(线路!$A$2,0,0,10000,6),6,FALSE)</f>
        <v>#N/A</v>
      </c>
    </row>
    <row r="1140" spans="1:7" x14ac:dyDescent="0.15">
      <c r="A1140" t="str">
        <f>IF([1]交流线路段!A1140="","",[1]交流线路段!A1140)</f>
        <v>公陆线路75</v>
      </c>
      <c r="B1140" t="str">
        <f>IF([1]交流线路段!B1140="","",[1]交流线路段!B1140)</f>
        <v>10kV</v>
      </c>
      <c r="F1140" t="e">
        <f ca="1">VLOOKUP(OFFSET($E$2,0,0,10000,1),OFFSET(线路!$A$2,0,0,10000,6),5,FALSE)</f>
        <v>#N/A</v>
      </c>
      <c r="G1140" t="e">
        <f ca="1">VLOOKUP(OFFSET($E$2,0,0,10000,1),OFFSET(线路!$A$2,0,0,10000,6),6,FALSE)</f>
        <v>#N/A</v>
      </c>
    </row>
    <row r="1141" spans="1:7" x14ac:dyDescent="0.15">
      <c r="A1141" t="str">
        <f>IF([1]交流线路段!A1141="","",[1]交流线路段!A1141)</f>
        <v>公陆线路76</v>
      </c>
      <c r="B1141" t="str">
        <f>IF([1]交流线路段!B1141="","",[1]交流线路段!B1141)</f>
        <v>10kV</v>
      </c>
      <c r="F1141" t="e">
        <f ca="1">VLOOKUP(OFFSET($E$2,0,0,10000,1),OFFSET(线路!$A$2,0,0,10000,6),5,FALSE)</f>
        <v>#N/A</v>
      </c>
      <c r="G1141" t="e">
        <f ca="1">VLOOKUP(OFFSET($E$2,0,0,10000,1),OFFSET(线路!$A$2,0,0,10000,6),6,FALSE)</f>
        <v>#N/A</v>
      </c>
    </row>
    <row r="1142" spans="1:7" x14ac:dyDescent="0.15">
      <c r="A1142" t="str">
        <f>IF([1]交流线路段!A1142="","",[1]交流线路段!A1142)</f>
        <v>公陆线路78</v>
      </c>
      <c r="B1142" t="str">
        <f>IF([1]交流线路段!B1142="","",[1]交流线路段!B1142)</f>
        <v>10kV</v>
      </c>
      <c r="F1142" t="e">
        <f ca="1">VLOOKUP(OFFSET($E$2,0,0,10000,1),OFFSET(线路!$A$2,0,0,10000,6),5,FALSE)</f>
        <v>#N/A</v>
      </c>
      <c r="G1142" t="e">
        <f ca="1">VLOOKUP(OFFSET($E$2,0,0,10000,1),OFFSET(线路!$A$2,0,0,10000,6),6,FALSE)</f>
        <v>#N/A</v>
      </c>
    </row>
    <row r="1143" spans="1:7" x14ac:dyDescent="0.15">
      <c r="A1143" t="str">
        <f>IF([1]交流线路段!A1143="","",[1]交流线路段!A1143)</f>
        <v>公陆线路79</v>
      </c>
      <c r="B1143" t="str">
        <f>IF([1]交流线路段!B1143="","",[1]交流线路段!B1143)</f>
        <v>10kV</v>
      </c>
      <c r="F1143" t="e">
        <f ca="1">VLOOKUP(OFFSET($E$2,0,0,10000,1),OFFSET(线路!$A$2,0,0,10000,6),5,FALSE)</f>
        <v>#N/A</v>
      </c>
      <c r="G1143" t="e">
        <f ca="1">VLOOKUP(OFFSET($E$2,0,0,10000,1),OFFSET(线路!$A$2,0,0,10000,6),6,FALSE)</f>
        <v>#N/A</v>
      </c>
    </row>
    <row r="1144" spans="1:7" x14ac:dyDescent="0.15">
      <c r="A1144" t="str">
        <f>IF([1]交流线路段!A1144="","",[1]交流线路段!A1144)</f>
        <v>公陆线路8</v>
      </c>
      <c r="B1144" t="str">
        <f>IF([1]交流线路段!B1144="","",[1]交流线路段!B1144)</f>
        <v>10kV</v>
      </c>
      <c r="F1144" t="e">
        <f ca="1">VLOOKUP(OFFSET($E$2,0,0,10000,1),OFFSET(线路!$A$2,0,0,10000,6),5,FALSE)</f>
        <v>#N/A</v>
      </c>
      <c r="G1144" t="e">
        <f ca="1">VLOOKUP(OFFSET($E$2,0,0,10000,1),OFFSET(线路!$A$2,0,0,10000,6),6,FALSE)</f>
        <v>#N/A</v>
      </c>
    </row>
    <row r="1145" spans="1:7" x14ac:dyDescent="0.15">
      <c r="A1145" t="str">
        <f>IF([1]交流线路段!A1145="","",[1]交流线路段!A1145)</f>
        <v>公陆线路9</v>
      </c>
      <c r="B1145" t="str">
        <f>IF([1]交流线路段!B1145="","",[1]交流线路段!B1145)</f>
        <v>10kV</v>
      </c>
      <c r="F1145" t="e">
        <f ca="1">VLOOKUP(OFFSET($E$2,0,0,10000,1),OFFSET(线路!$A$2,0,0,10000,6),5,FALSE)</f>
        <v>#N/A</v>
      </c>
      <c r="G1145" t="e">
        <f ca="1">VLOOKUP(OFFSET($E$2,0,0,10000,1),OFFSET(线路!$A$2,0,0,10000,6),6,FALSE)</f>
        <v>#N/A</v>
      </c>
    </row>
    <row r="1146" spans="1:7" x14ac:dyDescent="0.15">
      <c r="A1146" t="str">
        <f>IF([1]交流线路段!A1146="","",[1]交流线路段!A1146)</f>
        <v>公柒线路1</v>
      </c>
      <c r="B1146" t="str">
        <f>IF([1]交流线路段!B1146="","",[1]交流线路段!B1146)</f>
        <v>10kV</v>
      </c>
      <c r="F1146" t="e">
        <f ca="1">VLOOKUP(OFFSET($E$2,0,0,10000,1),OFFSET(线路!$A$2,0,0,10000,6),5,FALSE)</f>
        <v>#N/A</v>
      </c>
      <c r="G1146" t="e">
        <f ca="1">VLOOKUP(OFFSET($E$2,0,0,10000,1),OFFSET(线路!$A$2,0,0,10000,6),6,FALSE)</f>
        <v>#N/A</v>
      </c>
    </row>
    <row r="1147" spans="1:7" x14ac:dyDescent="0.15">
      <c r="A1147" t="str">
        <f>IF([1]交流线路段!A1147="","",[1]交流线路段!A1147)</f>
        <v>公柒线路2</v>
      </c>
      <c r="B1147" t="str">
        <f>IF([1]交流线路段!B1147="","",[1]交流线路段!B1147)</f>
        <v>10kV</v>
      </c>
      <c r="F1147" t="e">
        <f ca="1">VLOOKUP(OFFSET($E$2,0,0,10000,1),OFFSET(线路!$A$2,0,0,10000,6),5,FALSE)</f>
        <v>#N/A</v>
      </c>
      <c r="G1147" t="e">
        <f ca="1">VLOOKUP(OFFSET($E$2,0,0,10000,1),OFFSET(线路!$A$2,0,0,10000,6),6,FALSE)</f>
        <v>#N/A</v>
      </c>
    </row>
    <row r="1148" spans="1:7" x14ac:dyDescent="0.15">
      <c r="A1148" t="str">
        <f>IF([1]交流线路段!A1148="","",[1]交流线路段!A1148)</f>
        <v>公柒线路3</v>
      </c>
      <c r="B1148" t="str">
        <f>IF([1]交流线路段!B1148="","",[1]交流线路段!B1148)</f>
        <v>10kV</v>
      </c>
      <c r="F1148" t="e">
        <f ca="1">VLOOKUP(OFFSET($E$2,0,0,10000,1),OFFSET(线路!$A$2,0,0,10000,6),5,FALSE)</f>
        <v>#N/A</v>
      </c>
      <c r="G1148" t="e">
        <f ca="1">VLOOKUP(OFFSET($E$2,0,0,10000,1),OFFSET(线路!$A$2,0,0,10000,6),6,FALSE)</f>
        <v>#N/A</v>
      </c>
    </row>
    <row r="1149" spans="1:7" x14ac:dyDescent="0.15">
      <c r="A1149" t="str">
        <f>IF([1]交流线路段!A1149="","",[1]交流线路段!A1149)</f>
        <v>公柒线路4</v>
      </c>
      <c r="B1149" t="str">
        <f>IF([1]交流线路段!B1149="","",[1]交流线路段!B1149)</f>
        <v>10kV</v>
      </c>
      <c r="F1149" t="e">
        <f ca="1">VLOOKUP(OFFSET($E$2,0,0,10000,1),OFFSET(线路!$A$2,0,0,10000,6),5,FALSE)</f>
        <v>#N/A</v>
      </c>
      <c r="G1149" t="e">
        <f ca="1">VLOOKUP(OFFSET($E$2,0,0,10000,1),OFFSET(线路!$A$2,0,0,10000,6),6,FALSE)</f>
        <v>#N/A</v>
      </c>
    </row>
    <row r="1150" spans="1:7" x14ac:dyDescent="0.15">
      <c r="A1150" t="str">
        <f>IF([1]交流线路段!A1150="","",[1]交流线路段!A1150)</f>
        <v>公柒线路5</v>
      </c>
      <c r="B1150" t="str">
        <f>IF([1]交流线路段!B1150="","",[1]交流线路段!B1150)</f>
        <v>10kV</v>
      </c>
      <c r="F1150" t="e">
        <f ca="1">VLOOKUP(OFFSET($E$2,0,0,10000,1),OFFSET(线路!$A$2,0,0,10000,6),5,FALSE)</f>
        <v>#N/A</v>
      </c>
      <c r="G1150" t="e">
        <f ca="1">VLOOKUP(OFFSET($E$2,0,0,10000,1),OFFSET(线路!$A$2,0,0,10000,6),6,FALSE)</f>
        <v>#N/A</v>
      </c>
    </row>
    <row r="1151" spans="1:7" x14ac:dyDescent="0.15">
      <c r="A1151" t="str">
        <f>IF([1]交流线路段!A1151="","",[1]交流线路段!A1151)</f>
        <v>公桥线路1</v>
      </c>
      <c r="B1151" t="str">
        <f>IF([1]交流线路段!B1151="","",[1]交流线路段!B1151)</f>
        <v>10kV</v>
      </c>
      <c r="F1151" t="e">
        <f ca="1">VLOOKUP(OFFSET($E$2,0,0,10000,1),OFFSET(线路!$A$2,0,0,10000,6),5,FALSE)</f>
        <v>#N/A</v>
      </c>
      <c r="G1151" t="e">
        <f ca="1">VLOOKUP(OFFSET($E$2,0,0,10000,1),OFFSET(线路!$A$2,0,0,10000,6),6,FALSE)</f>
        <v>#N/A</v>
      </c>
    </row>
    <row r="1152" spans="1:7" x14ac:dyDescent="0.15">
      <c r="A1152" t="str">
        <f>IF([1]交流线路段!A1152="","",[1]交流线路段!A1152)</f>
        <v>公桥线路10</v>
      </c>
      <c r="B1152" t="str">
        <f>IF([1]交流线路段!B1152="","",[1]交流线路段!B1152)</f>
        <v>10kV</v>
      </c>
      <c r="F1152" t="e">
        <f ca="1">VLOOKUP(OFFSET($E$2,0,0,10000,1),OFFSET(线路!$A$2,0,0,10000,6),5,FALSE)</f>
        <v>#N/A</v>
      </c>
      <c r="G1152" t="e">
        <f ca="1">VLOOKUP(OFFSET($E$2,0,0,10000,1),OFFSET(线路!$A$2,0,0,10000,6),6,FALSE)</f>
        <v>#N/A</v>
      </c>
    </row>
    <row r="1153" spans="1:7" x14ac:dyDescent="0.15">
      <c r="A1153" t="str">
        <f>IF([1]交流线路段!A1153="","",[1]交流线路段!A1153)</f>
        <v>公桥线路11</v>
      </c>
      <c r="B1153" t="str">
        <f>IF([1]交流线路段!B1153="","",[1]交流线路段!B1153)</f>
        <v>10kV</v>
      </c>
      <c r="F1153" t="e">
        <f ca="1">VLOOKUP(OFFSET($E$2,0,0,10000,1),OFFSET(线路!$A$2,0,0,10000,6),5,FALSE)</f>
        <v>#N/A</v>
      </c>
      <c r="G1153" t="e">
        <f ca="1">VLOOKUP(OFFSET($E$2,0,0,10000,1),OFFSET(线路!$A$2,0,0,10000,6),6,FALSE)</f>
        <v>#N/A</v>
      </c>
    </row>
    <row r="1154" spans="1:7" x14ac:dyDescent="0.15">
      <c r="A1154" t="str">
        <f>IF([1]交流线路段!A1154="","",[1]交流线路段!A1154)</f>
        <v>公桥线路12</v>
      </c>
      <c r="B1154" t="str">
        <f>IF([1]交流线路段!B1154="","",[1]交流线路段!B1154)</f>
        <v>10kV</v>
      </c>
      <c r="F1154" t="e">
        <f ca="1">VLOOKUP(OFFSET($E$2,0,0,10000,1),OFFSET(线路!$A$2,0,0,10000,6),5,FALSE)</f>
        <v>#N/A</v>
      </c>
      <c r="G1154" t="e">
        <f ca="1">VLOOKUP(OFFSET($E$2,0,0,10000,1),OFFSET(线路!$A$2,0,0,10000,6),6,FALSE)</f>
        <v>#N/A</v>
      </c>
    </row>
    <row r="1155" spans="1:7" x14ac:dyDescent="0.15">
      <c r="A1155" t="str">
        <f>IF([1]交流线路段!A1155="","",[1]交流线路段!A1155)</f>
        <v>公桥线路13</v>
      </c>
      <c r="B1155" t="str">
        <f>IF([1]交流线路段!B1155="","",[1]交流线路段!B1155)</f>
        <v>10kV</v>
      </c>
      <c r="F1155" t="e">
        <f ca="1">VLOOKUP(OFFSET($E$2,0,0,10000,1),OFFSET(线路!$A$2,0,0,10000,6),5,FALSE)</f>
        <v>#N/A</v>
      </c>
      <c r="G1155" t="e">
        <f ca="1">VLOOKUP(OFFSET($E$2,0,0,10000,1),OFFSET(线路!$A$2,0,0,10000,6),6,FALSE)</f>
        <v>#N/A</v>
      </c>
    </row>
    <row r="1156" spans="1:7" x14ac:dyDescent="0.15">
      <c r="A1156" t="str">
        <f>IF([1]交流线路段!A1156="","",[1]交流线路段!A1156)</f>
        <v>公桥线路14</v>
      </c>
      <c r="B1156" t="str">
        <f>IF([1]交流线路段!B1156="","",[1]交流线路段!B1156)</f>
        <v>10kV</v>
      </c>
      <c r="F1156" t="e">
        <f ca="1">VLOOKUP(OFFSET($E$2,0,0,10000,1),OFFSET(线路!$A$2,0,0,10000,6),5,FALSE)</f>
        <v>#N/A</v>
      </c>
      <c r="G1156" t="e">
        <f ca="1">VLOOKUP(OFFSET($E$2,0,0,10000,1),OFFSET(线路!$A$2,0,0,10000,6),6,FALSE)</f>
        <v>#N/A</v>
      </c>
    </row>
    <row r="1157" spans="1:7" x14ac:dyDescent="0.15">
      <c r="A1157" t="str">
        <f>IF([1]交流线路段!A1157="","",[1]交流线路段!A1157)</f>
        <v>公桥线路15</v>
      </c>
      <c r="B1157" t="str">
        <f>IF([1]交流线路段!B1157="","",[1]交流线路段!B1157)</f>
        <v>10kV</v>
      </c>
      <c r="F1157" t="e">
        <f ca="1">VLOOKUP(OFFSET($E$2,0,0,10000,1),OFFSET(线路!$A$2,0,0,10000,6),5,FALSE)</f>
        <v>#N/A</v>
      </c>
      <c r="G1157" t="e">
        <f ca="1">VLOOKUP(OFFSET($E$2,0,0,10000,1),OFFSET(线路!$A$2,0,0,10000,6),6,FALSE)</f>
        <v>#N/A</v>
      </c>
    </row>
    <row r="1158" spans="1:7" x14ac:dyDescent="0.15">
      <c r="A1158" t="str">
        <f>IF([1]交流线路段!A1158="","",[1]交流线路段!A1158)</f>
        <v>公桥线路16</v>
      </c>
      <c r="B1158" t="str">
        <f>IF([1]交流线路段!B1158="","",[1]交流线路段!B1158)</f>
        <v>10kV</v>
      </c>
      <c r="F1158" t="e">
        <f ca="1">VLOOKUP(OFFSET($E$2,0,0,10000,1),OFFSET(线路!$A$2,0,0,10000,6),5,FALSE)</f>
        <v>#N/A</v>
      </c>
      <c r="G1158" t="e">
        <f ca="1">VLOOKUP(OFFSET($E$2,0,0,10000,1),OFFSET(线路!$A$2,0,0,10000,6),6,FALSE)</f>
        <v>#N/A</v>
      </c>
    </row>
    <row r="1159" spans="1:7" x14ac:dyDescent="0.15">
      <c r="A1159" t="str">
        <f>IF([1]交流线路段!A1159="","",[1]交流线路段!A1159)</f>
        <v>公桥线路17</v>
      </c>
      <c r="B1159" t="str">
        <f>IF([1]交流线路段!B1159="","",[1]交流线路段!B1159)</f>
        <v>10kV</v>
      </c>
      <c r="F1159" t="e">
        <f ca="1">VLOOKUP(OFFSET($E$2,0,0,10000,1),OFFSET(线路!$A$2,0,0,10000,6),5,FALSE)</f>
        <v>#N/A</v>
      </c>
      <c r="G1159" t="e">
        <f ca="1">VLOOKUP(OFFSET($E$2,0,0,10000,1),OFFSET(线路!$A$2,0,0,10000,6),6,FALSE)</f>
        <v>#N/A</v>
      </c>
    </row>
    <row r="1160" spans="1:7" x14ac:dyDescent="0.15">
      <c r="A1160" t="str">
        <f>IF([1]交流线路段!A1160="","",[1]交流线路段!A1160)</f>
        <v>公桥线路18</v>
      </c>
      <c r="B1160" t="str">
        <f>IF([1]交流线路段!B1160="","",[1]交流线路段!B1160)</f>
        <v>10kV</v>
      </c>
      <c r="F1160" t="e">
        <f ca="1">VLOOKUP(OFFSET($E$2,0,0,10000,1),OFFSET(线路!$A$2,0,0,10000,6),5,FALSE)</f>
        <v>#N/A</v>
      </c>
      <c r="G1160" t="e">
        <f ca="1">VLOOKUP(OFFSET($E$2,0,0,10000,1),OFFSET(线路!$A$2,0,0,10000,6),6,FALSE)</f>
        <v>#N/A</v>
      </c>
    </row>
    <row r="1161" spans="1:7" x14ac:dyDescent="0.15">
      <c r="A1161" t="str">
        <f>IF([1]交流线路段!A1161="","",[1]交流线路段!A1161)</f>
        <v>公桥线路19</v>
      </c>
      <c r="B1161" t="str">
        <f>IF([1]交流线路段!B1161="","",[1]交流线路段!B1161)</f>
        <v>10kV</v>
      </c>
      <c r="F1161" t="e">
        <f ca="1">VLOOKUP(OFFSET($E$2,0,0,10000,1),OFFSET(线路!$A$2,0,0,10000,6),5,FALSE)</f>
        <v>#N/A</v>
      </c>
      <c r="G1161" t="e">
        <f ca="1">VLOOKUP(OFFSET($E$2,0,0,10000,1),OFFSET(线路!$A$2,0,0,10000,6),6,FALSE)</f>
        <v>#N/A</v>
      </c>
    </row>
    <row r="1162" spans="1:7" x14ac:dyDescent="0.15">
      <c r="A1162" t="str">
        <f>IF([1]交流线路段!A1162="","",[1]交流线路段!A1162)</f>
        <v>公桥线路2</v>
      </c>
      <c r="B1162" t="str">
        <f>IF([1]交流线路段!B1162="","",[1]交流线路段!B1162)</f>
        <v>10kV</v>
      </c>
      <c r="F1162" t="e">
        <f ca="1">VLOOKUP(OFFSET($E$2,0,0,10000,1),OFFSET(线路!$A$2,0,0,10000,6),5,FALSE)</f>
        <v>#N/A</v>
      </c>
      <c r="G1162" t="e">
        <f ca="1">VLOOKUP(OFFSET($E$2,0,0,10000,1),OFFSET(线路!$A$2,0,0,10000,6),6,FALSE)</f>
        <v>#N/A</v>
      </c>
    </row>
    <row r="1163" spans="1:7" x14ac:dyDescent="0.15">
      <c r="A1163" t="str">
        <f>IF([1]交流线路段!A1163="","",[1]交流线路段!A1163)</f>
        <v>公桥线路20</v>
      </c>
      <c r="B1163" t="str">
        <f>IF([1]交流线路段!B1163="","",[1]交流线路段!B1163)</f>
        <v>10kV</v>
      </c>
      <c r="F1163" t="e">
        <f ca="1">VLOOKUP(OFFSET($E$2,0,0,10000,1),OFFSET(线路!$A$2,0,0,10000,6),5,FALSE)</f>
        <v>#N/A</v>
      </c>
      <c r="G1163" t="e">
        <f ca="1">VLOOKUP(OFFSET($E$2,0,0,10000,1),OFFSET(线路!$A$2,0,0,10000,6),6,FALSE)</f>
        <v>#N/A</v>
      </c>
    </row>
    <row r="1164" spans="1:7" x14ac:dyDescent="0.15">
      <c r="A1164" t="str">
        <f>IF([1]交流线路段!A1164="","",[1]交流线路段!A1164)</f>
        <v>公桥线路21</v>
      </c>
      <c r="B1164" t="str">
        <f>IF([1]交流线路段!B1164="","",[1]交流线路段!B1164)</f>
        <v>10kV</v>
      </c>
      <c r="F1164" t="e">
        <f ca="1">VLOOKUP(OFFSET($E$2,0,0,10000,1),OFFSET(线路!$A$2,0,0,10000,6),5,FALSE)</f>
        <v>#N/A</v>
      </c>
      <c r="G1164" t="e">
        <f ca="1">VLOOKUP(OFFSET($E$2,0,0,10000,1),OFFSET(线路!$A$2,0,0,10000,6),6,FALSE)</f>
        <v>#N/A</v>
      </c>
    </row>
    <row r="1165" spans="1:7" x14ac:dyDescent="0.15">
      <c r="A1165" t="str">
        <f>IF([1]交流线路段!A1165="","",[1]交流线路段!A1165)</f>
        <v>公桥线路22</v>
      </c>
      <c r="B1165" t="str">
        <f>IF([1]交流线路段!B1165="","",[1]交流线路段!B1165)</f>
        <v>10kV</v>
      </c>
      <c r="F1165" t="e">
        <f ca="1">VLOOKUP(OFFSET($E$2,0,0,10000,1),OFFSET(线路!$A$2,0,0,10000,6),5,FALSE)</f>
        <v>#N/A</v>
      </c>
      <c r="G1165" t="e">
        <f ca="1">VLOOKUP(OFFSET($E$2,0,0,10000,1),OFFSET(线路!$A$2,0,0,10000,6),6,FALSE)</f>
        <v>#N/A</v>
      </c>
    </row>
    <row r="1166" spans="1:7" x14ac:dyDescent="0.15">
      <c r="A1166" t="str">
        <f>IF([1]交流线路段!A1166="","",[1]交流线路段!A1166)</f>
        <v>公桥线路23</v>
      </c>
      <c r="B1166" t="str">
        <f>IF([1]交流线路段!B1166="","",[1]交流线路段!B1166)</f>
        <v>10kV</v>
      </c>
      <c r="F1166" t="e">
        <f ca="1">VLOOKUP(OFFSET($E$2,0,0,10000,1),OFFSET(线路!$A$2,0,0,10000,6),5,FALSE)</f>
        <v>#N/A</v>
      </c>
      <c r="G1166" t="e">
        <f ca="1">VLOOKUP(OFFSET($E$2,0,0,10000,1),OFFSET(线路!$A$2,0,0,10000,6),6,FALSE)</f>
        <v>#N/A</v>
      </c>
    </row>
    <row r="1167" spans="1:7" x14ac:dyDescent="0.15">
      <c r="A1167" t="str">
        <f>IF([1]交流线路段!A1167="","",[1]交流线路段!A1167)</f>
        <v>公桥线路24</v>
      </c>
      <c r="B1167" t="str">
        <f>IF([1]交流线路段!B1167="","",[1]交流线路段!B1167)</f>
        <v>10kV</v>
      </c>
      <c r="F1167" t="e">
        <f ca="1">VLOOKUP(OFFSET($E$2,0,0,10000,1),OFFSET(线路!$A$2,0,0,10000,6),5,FALSE)</f>
        <v>#N/A</v>
      </c>
      <c r="G1167" t="e">
        <f ca="1">VLOOKUP(OFFSET($E$2,0,0,10000,1),OFFSET(线路!$A$2,0,0,10000,6),6,FALSE)</f>
        <v>#N/A</v>
      </c>
    </row>
    <row r="1168" spans="1:7" x14ac:dyDescent="0.15">
      <c r="A1168" t="str">
        <f>IF([1]交流线路段!A1168="","",[1]交流线路段!A1168)</f>
        <v>公桥线路25</v>
      </c>
      <c r="B1168" t="str">
        <f>IF([1]交流线路段!B1168="","",[1]交流线路段!B1168)</f>
        <v>10kV</v>
      </c>
      <c r="F1168" t="e">
        <f ca="1">VLOOKUP(OFFSET($E$2,0,0,10000,1),OFFSET(线路!$A$2,0,0,10000,6),5,FALSE)</f>
        <v>#N/A</v>
      </c>
      <c r="G1168" t="e">
        <f ca="1">VLOOKUP(OFFSET($E$2,0,0,10000,1),OFFSET(线路!$A$2,0,0,10000,6),6,FALSE)</f>
        <v>#N/A</v>
      </c>
    </row>
    <row r="1169" spans="1:7" x14ac:dyDescent="0.15">
      <c r="A1169" t="str">
        <f>IF([1]交流线路段!A1169="","",[1]交流线路段!A1169)</f>
        <v>公桥线路26</v>
      </c>
      <c r="B1169" t="str">
        <f>IF([1]交流线路段!B1169="","",[1]交流线路段!B1169)</f>
        <v>10kV</v>
      </c>
      <c r="F1169" t="e">
        <f ca="1">VLOOKUP(OFFSET($E$2,0,0,10000,1),OFFSET(线路!$A$2,0,0,10000,6),5,FALSE)</f>
        <v>#N/A</v>
      </c>
      <c r="G1169" t="e">
        <f ca="1">VLOOKUP(OFFSET($E$2,0,0,10000,1),OFFSET(线路!$A$2,0,0,10000,6),6,FALSE)</f>
        <v>#N/A</v>
      </c>
    </row>
    <row r="1170" spans="1:7" x14ac:dyDescent="0.15">
      <c r="A1170" t="str">
        <f>IF([1]交流线路段!A1170="","",[1]交流线路段!A1170)</f>
        <v>公桥线路27</v>
      </c>
      <c r="B1170" t="str">
        <f>IF([1]交流线路段!B1170="","",[1]交流线路段!B1170)</f>
        <v>10kV</v>
      </c>
      <c r="F1170" t="e">
        <f ca="1">VLOOKUP(OFFSET($E$2,0,0,10000,1),OFFSET(线路!$A$2,0,0,10000,6),5,FALSE)</f>
        <v>#N/A</v>
      </c>
      <c r="G1170" t="e">
        <f ca="1">VLOOKUP(OFFSET($E$2,0,0,10000,1),OFFSET(线路!$A$2,0,0,10000,6),6,FALSE)</f>
        <v>#N/A</v>
      </c>
    </row>
    <row r="1171" spans="1:7" x14ac:dyDescent="0.15">
      <c r="A1171" t="str">
        <f>IF([1]交流线路段!A1171="","",[1]交流线路段!A1171)</f>
        <v>公桥线路28</v>
      </c>
      <c r="B1171" t="str">
        <f>IF([1]交流线路段!B1171="","",[1]交流线路段!B1171)</f>
        <v>10kV</v>
      </c>
      <c r="F1171" t="e">
        <f ca="1">VLOOKUP(OFFSET($E$2,0,0,10000,1),OFFSET(线路!$A$2,0,0,10000,6),5,FALSE)</f>
        <v>#N/A</v>
      </c>
      <c r="G1171" t="e">
        <f ca="1">VLOOKUP(OFFSET($E$2,0,0,10000,1),OFFSET(线路!$A$2,0,0,10000,6),6,FALSE)</f>
        <v>#N/A</v>
      </c>
    </row>
    <row r="1172" spans="1:7" x14ac:dyDescent="0.15">
      <c r="A1172" t="str">
        <f>IF([1]交流线路段!A1172="","",[1]交流线路段!A1172)</f>
        <v>公桥线路29</v>
      </c>
      <c r="B1172" t="str">
        <f>IF([1]交流线路段!B1172="","",[1]交流线路段!B1172)</f>
        <v>10kV</v>
      </c>
      <c r="F1172" t="e">
        <f ca="1">VLOOKUP(OFFSET($E$2,0,0,10000,1),OFFSET(线路!$A$2,0,0,10000,6),5,FALSE)</f>
        <v>#N/A</v>
      </c>
      <c r="G1172" t="e">
        <f ca="1">VLOOKUP(OFFSET($E$2,0,0,10000,1),OFFSET(线路!$A$2,0,0,10000,6),6,FALSE)</f>
        <v>#N/A</v>
      </c>
    </row>
    <row r="1173" spans="1:7" x14ac:dyDescent="0.15">
      <c r="A1173" t="str">
        <f>IF([1]交流线路段!A1173="","",[1]交流线路段!A1173)</f>
        <v>公桥线路3</v>
      </c>
      <c r="B1173" t="str">
        <f>IF([1]交流线路段!B1173="","",[1]交流线路段!B1173)</f>
        <v>10kV</v>
      </c>
      <c r="F1173" t="e">
        <f ca="1">VLOOKUP(OFFSET($E$2,0,0,10000,1),OFFSET(线路!$A$2,0,0,10000,6),5,FALSE)</f>
        <v>#N/A</v>
      </c>
      <c r="G1173" t="e">
        <f ca="1">VLOOKUP(OFFSET($E$2,0,0,10000,1),OFFSET(线路!$A$2,0,0,10000,6),6,FALSE)</f>
        <v>#N/A</v>
      </c>
    </row>
    <row r="1174" spans="1:7" x14ac:dyDescent="0.15">
      <c r="A1174" t="str">
        <f>IF([1]交流线路段!A1174="","",[1]交流线路段!A1174)</f>
        <v>公桥线路30</v>
      </c>
      <c r="B1174" t="str">
        <f>IF([1]交流线路段!B1174="","",[1]交流线路段!B1174)</f>
        <v>10kV</v>
      </c>
      <c r="F1174" t="e">
        <f ca="1">VLOOKUP(OFFSET($E$2,0,0,10000,1),OFFSET(线路!$A$2,0,0,10000,6),5,FALSE)</f>
        <v>#N/A</v>
      </c>
      <c r="G1174" t="e">
        <f ca="1">VLOOKUP(OFFSET($E$2,0,0,10000,1),OFFSET(线路!$A$2,0,0,10000,6),6,FALSE)</f>
        <v>#N/A</v>
      </c>
    </row>
    <row r="1175" spans="1:7" x14ac:dyDescent="0.15">
      <c r="A1175" t="str">
        <f>IF([1]交流线路段!A1175="","",[1]交流线路段!A1175)</f>
        <v>公桥线路31</v>
      </c>
      <c r="B1175" t="str">
        <f>IF([1]交流线路段!B1175="","",[1]交流线路段!B1175)</f>
        <v>10kV</v>
      </c>
      <c r="F1175" t="e">
        <f ca="1">VLOOKUP(OFFSET($E$2,0,0,10000,1),OFFSET(线路!$A$2,0,0,10000,6),5,FALSE)</f>
        <v>#N/A</v>
      </c>
      <c r="G1175" t="e">
        <f ca="1">VLOOKUP(OFFSET($E$2,0,0,10000,1),OFFSET(线路!$A$2,0,0,10000,6),6,FALSE)</f>
        <v>#N/A</v>
      </c>
    </row>
    <row r="1176" spans="1:7" x14ac:dyDescent="0.15">
      <c r="A1176" t="str">
        <f>IF([1]交流线路段!A1176="","",[1]交流线路段!A1176)</f>
        <v>公桥线路32</v>
      </c>
      <c r="B1176" t="str">
        <f>IF([1]交流线路段!B1176="","",[1]交流线路段!B1176)</f>
        <v>10kV</v>
      </c>
      <c r="F1176" t="e">
        <f ca="1">VLOOKUP(OFFSET($E$2,0,0,10000,1),OFFSET(线路!$A$2,0,0,10000,6),5,FALSE)</f>
        <v>#N/A</v>
      </c>
      <c r="G1176" t="e">
        <f ca="1">VLOOKUP(OFFSET($E$2,0,0,10000,1),OFFSET(线路!$A$2,0,0,10000,6),6,FALSE)</f>
        <v>#N/A</v>
      </c>
    </row>
    <row r="1177" spans="1:7" x14ac:dyDescent="0.15">
      <c r="A1177" t="str">
        <f>IF([1]交流线路段!A1177="","",[1]交流线路段!A1177)</f>
        <v>公桥线路33</v>
      </c>
      <c r="B1177" t="str">
        <f>IF([1]交流线路段!B1177="","",[1]交流线路段!B1177)</f>
        <v>10kV</v>
      </c>
      <c r="F1177" t="e">
        <f ca="1">VLOOKUP(OFFSET($E$2,0,0,10000,1),OFFSET(线路!$A$2,0,0,10000,6),5,FALSE)</f>
        <v>#N/A</v>
      </c>
      <c r="G1177" t="e">
        <f ca="1">VLOOKUP(OFFSET($E$2,0,0,10000,1),OFFSET(线路!$A$2,0,0,10000,6),6,FALSE)</f>
        <v>#N/A</v>
      </c>
    </row>
    <row r="1178" spans="1:7" x14ac:dyDescent="0.15">
      <c r="A1178" t="str">
        <f>IF([1]交流线路段!A1178="","",[1]交流线路段!A1178)</f>
        <v>公桥线路34</v>
      </c>
      <c r="B1178" t="str">
        <f>IF([1]交流线路段!B1178="","",[1]交流线路段!B1178)</f>
        <v>10kV</v>
      </c>
      <c r="F1178" t="e">
        <f ca="1">VLOOKUP(OFFSET($E$2,0,0,10000,1),OFFSET(线路!$A$2,0,0,10000,6),5,FALSE)</f>
        <v>#N/A</v>
      </c>
      <c r="G1178" t="e">
        <f ca="1">VLOOKUP(OFFSET($E$2,0,0,10000,1),OFFSET(线路!$A$2,0,0,10000,6),6,FALSE)</f>
        <v>#N/A</v>
      </c>
    </row>
    <row r="1179" spans="1:7" x14ac:dyDescent="0.15">
      <c r="A1179" t="str">
        <f>IF([1]交流线路段!A1179="","",[1]交流线路段!A1179)</f>
        <v>公桥线路35</v>
      </c>
      <c r="B1179" t="str">
        <f>IF([1]交流线路段!B1179="","",[1]交流线路段!B1179)</f>
        <v>10kV</v>
      </c>
      <c r="F1179" t="e">
        <f ca="1">VLOOKUP(OFFSET($E$2,0,0,10000,1),OFFSET(线路!$A$2,0,0,10000,6),5,FALSE)</f>
        <v>#N/A</v>
      </c>
      <c r="G1179" t="e">
        <f ca="1">VLOOKUP(OFFSET($E$2,0,0,10000,1),OFFSET(线路!$A$2,0,0,10000,6),6,FALSE)</f>
        <v>#N/A</v>
      </c>
    </row>
    <row r="1180" spans="1:7" x14ac:dyDescent="0.15">
      <c r="A1180" t="str">
        <f>IF([1]交流线路段!A1180="","",[1]交流线路段!A1180)</f>
        <v>公桥线路36</v>
      </c>
      <c r="B1180" t="str">
        <f>IF([1]交流线路段!B1180="","",[1]交流线路段!B1180)</f>
        <v>10kV</v>
      </c>
      <c r="F1180" t="e">
        <f ca="1">VLOOKUP(OFFSET($E$2,0,0,10000,1),OFFSET(线路!$A$2,0,0,10000,6),5,FALSE)</f>
        <v>#N/A</v>
      </c>
      <c r="G1180" t="e">
        <f ca="1">VLOOKUP(OFFSET($E$2,0,0,10000,1),OFFSET(线路!$A$2,0,0,10000,6),6,FALSE)</f>
        <v>#N/A</v>
      </c>
    </row>
    <row r="1181" spans="1:7" x14ac:dyDescent="0.15">
      <c r="A1181" t="str">
        <f>IF([1]交流线路段!A1181="","",[1]交流线路段!A1181)</f>
        <v>公桥线路37</v>
      </c>
      <c r="B1181" t="str">
        <f>IF([1]交流线路段!B1181="","",[1]交流线路段!B1181)</f>
        <v>10kV</v>
      </c>
      <c r="F1181" t="e">
        <f ca="1">VLOOKUP(OFFSET($E$2,0,0,10000,1),OFFSET(线路!$A$2,0,0,10000,6),5,FALSE)</f>
        <v>#N/A</v>
      </c>
      <c r="G1181" t="e">
        <f ca="1">VLOOKUP(OFFSET($E$2,0,0,10000,1),OFFSET(线路!$A$2,0,0,10000,6),6,FALSE)</f>
        <v>#N/A</v>
      </c>
    </row>
    <row r="1182" spans="1:7" x14ac:dyDescent="0.15">
      <c r="A1182" t="str">
        <f>IF([1]交流线路段!A1182="","",[1]交流线路段!A1182)</f>
        <v>公桥线路38</v>
      </c>
      <c r="B1182" t="str">
        <f>IF([1]交流线路段!B1182="","",[1]交流线路段!B1182)</f>
        <v>10kV</v>
      </c>
      <c r="F1182" t="e">
        <f ca="1">VLOOKUP(OFFSET($E$2,0,0,10000,1),OFFSET(线路!$A$2,0,0,10000,6),5,FALSE)</f>
        <v>#N/A</v>
      </c>
      <c r="G1182" t="e">
        <f ca="1">VLOOKUP(OFFSET($E$2,0,0,10000,1),OFFSET(线路!$A$2,0,0,10000,6),6,FALSE)</f>
        <v>#N/A</v>
      </c>
    </row>
    <row r="1183" spans="1:7" x14ac:dyDescent="0.15">
      <c r="A1183" t="str">
        <f>IF([1]交流线路段!A1183="","",[1]交流线路段!A1183)</f>
        <v>公桥线路39</v>
      </c>
      <c r="B1183" t="str">
        <f>IF([1]交流线路段!B1183="","",[1]交流线路段!B1183)</f>
        <v>10kV</v>
      </c>
      <c r="F1183" t="e">
        <f ca="1">VLOOKUP(OFFSET($E$2,0,0,10000,1),OFFSET(线路!$A$2,0,0,10000,6),5,FALSE)</f>
        <v>#N/A</v>
      </c>
      <c r="G1183" t="e">
        <f ca="1">VLOOKUP(OFFSET($E$2,0,0,10000,1),OFFSET(线路!$A$2,0,0,10000,6),6,FALSE)</f>
        <v>#N/A</v>
      </c>
    </row>
    <row r="1184" spans="1:7" x14ac:dyDescent="0.15">
      <c r="A1184" t="str">
        <f>IF([1]交流线路段!A1184="","",[1]交流线路段!A1184)</f>
        <v>公桥线路4</v>
      </c>
      <c r="B1184" t="str">
        <f>IF([1]交流线路段!B1184="","",[1]交流线路段!B1184)</f>
        <v>10kV</v>
      </c>
      <c r="F1184" t="e">
        <f ca="1">VLOOKUP(OFFSET($E$2,0,0,10000,1),OFFSET(线路!$A$2,0,0,10000,6),5,FALSE)</f>
        <v>#N/A</v>
      </c>
      <c r="G1184" t="e">
        <f ca="1">VLOOKUP(OFFSET($E$2,0,0,10000,1),OFFSET(线路!$A$2,0,0,10000,6),6,FALSE)</f>
        <v>#N/A</v>
      </c>
    </row>
    <row r="1185" spans="1:7" x14ac:dyDescent="0.15">
      <c r="A1185" t="str">
        <f>IF([1]交流线路段!A1185="","",[1]交流线路段!A1185)</f>
        <v>公桥线路40</v>
      </c>
      <c r="B1185" t="str">
        <f>IF([1]交流线路段!B1185="","",[1]交流线路段!B1185)</f>
        <v>10kV</v>
      </c>
      <c r="F1185" t="e">
        <f ca="1">VLOOKUP(OFFSET($E$2,0,0,10000,1),OFFSET(线路!$A$2,0,0,10000,6),5,FALSE)</f>
        <v>#N/A</v>
      </c>
      <c r="G1185" t="e">
        <f ca="1">VLOOKUP(OFFSET($E$2,0,0,10000,1),OFFSET(线路!$A$2,0,0,10000,6),6,FALSE)</f>
        <v>#N/A</v>
      </c>
    </row>
    <row r="1186" spans="1:7" x14ac:dyDescent="0.15">
      <c r="A1186" t="str">
        <f>IF([1]交流线路段!A1186="","",[1]交流线路段!A1186)</f>
        <v>公桥线路42</v>
      </c>
      <c r="B1186" t="str">
        <f>IF([1]交流线路段!B1186="","",[1]交流线路段!B1186)</f>
        <v>10kV</v>
      </c>
      <c r="F1186" t="e">
        <f ca="1">VLOOKUP(OFFSET($E$2,0,0,10000,1),OFFSET(线路!$A$2,0,0,10000,6),5,FALSE)</f>
        <v>#N/A</v>
      </c>
      <c r="G1186" t="e">
        <f ca="1">VLOOKUP(OFFSET($E$2,0,0,10000,1),OFFSET(线路!$A$2,0,0,10000,6),6,FALSE)</f>
        <v>#N/A</v>
      </c>
    </row>
    <row r="1187" spans="1:7" x14ac:dyDescent="0.15">
      <c r="A1187" t="str">
        <f>IF([1]交流线路段!A1187="","",[1]交流线路段!A1187)</f>
        <v>公桥线路43</v>
      </c>
      <c r="B1187" t="str">
        <f>IF([1]交流线路段!B1187="","",[1]交流线路段!B1187)</f>
        <v>10kV</v>
      </c>
      <c r="F1187" t="e">
        <f ca="1">VLOOKUP(OFFSET($E$2,0,0,10000,1),OFFSET(线路!$A$2,0,0,10000,6),5,FALSE)</f>
        <v>#N/A</v>
      </c>
      <c r="G1187" t="e">
        <f ca="1">VLOOKUP(OFFSET($E$2,0,0,10000,1),OFFSET(线路!$A$2,0,0,10000,6),6,FALSE)</f>
        <v>#N/A</v>
      </c>
    </row>
    <row r="1188" spans="1:7" x14ac:dyDescent="0.15">
      <c r="A1188" t="str">
        <f>IF([1]交流线路段!A1188="","",[1]交流线路段!A1188)</f>
        <v>公桥线路44</v>
      </c>
      <c r="B1188" t="str">
        <f>IF([1]交流线路段!B1188="","",[1]交流线路段!B1188)</f>
        <v>10kV</v>
      </c>
      <c r="F1188" t="e">
        <f ca="1">VLOOKUP(OFFSET($E$2,0,0,10000,1),OFFSET(线路!$A$2,0,0,10000,6),5,FALSE)</f>
        <v>#N/A</v>
      </c>
      <c r="G1188" t="e">
        <f ca="1">VLOOKUP(OFFSET($E$2,0,0,10000,1),OFFSET(线路!$A$2,0,0,10000,6),6,FALSE)</f>
        <v>#N/A</v>
      </c>
    </row>
    <row r="1189" spans="1:7" x14ac:dyDescent="0.15">
      <c r="A1189" t="str">
        <f>IF([1]交流线路段!A1189="","",[1]交流线路段!A1189)</f>
        <v>公桥线路45</v>
      </c>
      <c r="B1189" t="str">
        <f>IF([1]交流线路段!B1189="","",[1]交流线路段!B1189)</f>
        <v>10kV</v>
      </c>
      <c r="F1189" t="e">
        <f ca="1">VLOOKUP(OFFSET($E$2,0,0,10000,1),OFFSET(线路!$A$2,0,0,10000,6),5,FALSE)</f>
        <v>#N/A</v>
      </c>
      <c r="G1189" t="e">
        <f ca="1">VLOOKUP(OFFSET($E$2,0,0,10000,1),OFFSET(线路!$A$2,0,0,10000,6),6,FALSE)</f>
        <v>#N/A</v>
      </c>
    </row>
    <row r="1190" spans="1:7" x14ac:dyDescent="0.15">
      <c r="A1190" t="str">
        <f>IF([1]交流线路段!A1190="","",[1]交流线路段!A1190)</f>
        <v>公桥线路46</v>
      </c>
      <c r="B1190" t="str">
        <f>IF([1]交流线路段!B1190="","",[1]交流线路段!B1190)</f>
        <v>10kV</v>
      </c>
      <c r="F1190" t="e">
        <f ca="1">VLOOKUP(OFFSET($E$2,0,0,10000,1),OFFSET(线路!$A$2,0,0,10000,6),5,FALSE)</f>
        <v>#N/A</v>
      </c>
      <c r="G1190" t="e">
        <f ca="1">VLOOKUP(OFFSET($E$2,0,0,10000,1),OFFSET(线路!$A$2,0,0,10000,6),6,FALSE)</f>
        <v>#N/A</v>
      </c>
    </row>
    <row r="1191" spans="1:7" x14ac:dyDescent="0.15">
      <c r="A1191" t="str">
        <f>IF([1]交流线路段!A1191="","",[1]交流线路段!A1191)</f>
        <v>公桥线路47</v>
      </c>
      <c r="B1191" t="str">
        <f>IF([1]交流线路段!B1191="","",[1]交流线路段!B1191)</f>
        <v>10kV</v>
      </c>
      <c r="F1191" t="e">
        <f ca="1">VLOOKUP(OFFSET($E$2,0,0,10000,1),OFFSET(线路!$A$2,0,0,10000,6),5,FALSE)</f>
        <v>#N/A</v>
      </c>
      <c r="G1191" t="e">
        <f ca="1">VLOOKUP(OFFSET($E$2,0,0,10000,1),OFFSET(线路!$A$2,0,0,10000,6),6,FALSE)</f>
        <v>#N/A</v>
      </c>
    </row>
    <row r="1192" spans="1:7" x14ac:dyDescent="0.15">
      <c r="A1192" t="str">
        <f>IF([1]交流线路段!A1192="","",[1]交流线路段!A1192)</f>
        <v>公桥线路48</v>
      </c>
      <c r="B1192" t="str">
        <f>IF([1]交流线路段!B1192="","",[1]交流线路段!B1192)</f>
        <v>10kV</v>
      </c>
      <c r="F1192" t="e">
        <f ca="1">VLOOKUP(OFFSET($E$2,0,0,10000,1),OFFSET(线路!$A$2,0,0,10000,6),5,FALSE)</f>
        <v>#N/A</v>
      </c>
      <c r="G1192" t="e">
        <f ca="1">VLOOKUP(OFFSET($E$2,0,0,10000,1),OFFSET(线路!$A$2,0,0,10000,6),6,FALSE)</f>
        <v>#N/A</v>
      </c>
    </row>
    <row r="1193" spans="1:7" x14ac:dyDescent="0.15">
      <c r="A1193" t="str">
        <f>IF([1]交流线路段!A1193="","",[1]交流线路段!A1193)</f>
        <v>公桥线路49</v>
      </c>
      <c r="B1193" t="str">
        <f>IF([1]交流线路段!B1193="","",[1]交流线路段!B1193)</f>
        <v>10kV</v>
      </c>
      <c r="F1193" t="e">
        <f ca="1">VLOOKUP(OFFSET($E$2,0,0,10000,1),OFFSET(线路!$A$2,0,0,10000,6),5,FALSE)</f>
        <v>#N/A</v>
      </c>
      <c r="G1193" t="e">
        <f ca="1">VLOOKUP(OFFSET($E$2,0,0,10000,1),OFFSET(线路!$A$2,0,0,10000,6),6,FALSE)</f>
        <v>#N/A</v>
      </c>
    </row>
    <row r="1194" spans="1:7" x14ac:dyDescent="0.15">
      <c r="A1194" t="str">
        <f>IF([1]交流线路段!A1194="","",[1]交流线路段!A1194)</f>
        <v>公桥线路5</v>
      </c>
      <c r="B1194" t="str">
        <f>IF([1]交流线路段!B1194="","",[1]交流线路段!B1194)</f>
        <v>10kV</v>
      </c>
      <c r="F1194" t="e">
        <f ca="1">VLOOKUP(OFFSET($E$2,0,0,10000,1),OFFSET(线路!$A$2,0,0,10000,6),5,FALSE)</f>
        <v>#N/A</v>
      </c>
      <c r="G1194" t="e">
        <f ca="1">VLOOKUP(OFFSET($E$2,0,0,10000,1),OFFSET(线路!$A$2,0,0,10000,6),6,FALSE)</f>
        <v>#N/A</v>
      </c>
    </row>
    <row r="1195" spans="1:7" x14ac:dyDescent="0.15">
      <c r="A1195" t="str">
        <f>IF([1]交流线路段!A1195="","",[1]交流线路段!A1195)</f>
        <v>公桥线路50</v>
      </c>
      <c r="B1195" t="str">
        <f>IF([1]交流线路段!B1195="","",[1]交流线路段!B1195)</f>
        <v>10kV</v>
      </c>
      <c r="F1195" t="e">
        <f ca="1">VLOOKUP(OFFSET($E$2,0,0,10000,1),OFFSET(线路!$A$2,0,0,10000,6),5,FALSE)</f>
        <v>#N/A</v>
      </c>
      <c r="G1195" t="e">
        <f ca="1">VLOOKUP(OFFSET($E$2,0,0,10000,1),OFFSET(线路!$A$2,0,0,10000,6),6,FALSE)</f>
        <v>#N/A</v>
      </c>
    </row>
    <row r="1196" spans="1:7" x14ac:dyDescent="0.15">
      <c r="A1196" t="str">
        <f>IF([1]交流线路段!A1196="","",[1]交流线路段!A1196)</f>
        <v>公桥线路51</v>
      </c>
      <c r="B1196" t="str">
        <f>IF([1]交流线路段!B1196="","",[1]交流线路段!B1196)</f>
        <v>10kV</v>
      </c>
      <c r="F1196" t="e">
        <f ca="1">VLOOKUP(OFFSET($E$2,0,0,10000,1),OFFSET(线路!$A$2,0,0,10000,6),5,FALSE)</f>
        <v>#N/A</v>
      </c>
      <c r="G1196" t="e">
        <f ca="1">VLOOKUP(OFFSET($E$2,0,0,10000,1),OFFSET(线路!$A$2,0,0,10000,6),6,FALSE)</f>
        <v>#N/A</v>
      </c>
    </row>
    <row r="1197" spans="1:7" x14ac:dyDescent="0.15">
      <c r="A1197" t="str">
        <f>IF([1]交流线路段!A1197="","",[1]交流线路段!A1197)</f>
        <v>公桥线路52</v>
      </c>
      <c r="B1197" t="str">
        <f>IF([1]交流线路段!B1197="","",[1]交流线路段!B1197)</f>
        <v>10kV</v>
      </c>
      <c r="F1197" t="e">
        <f ca="1">VLOOKUP(OFFSET($E$2,0,0,10000,1),OFFSET(线路!$A$2,0,0,10000,6),5,FALSE)</f>
        <v>#N/A</v>
      </c>
      <c r="G1197" t="e">
        <f ca="1">VLOOKUP(OFFSET($E$2,0,0,10000,1),OFFSET(线路!$A$2,0,0,10000,6),6,FALSE)</f>
        <v>#N/A</v>
      </c>
    </row>
    <row r="1198" spans="1:7" x14ac:dyDescent="0.15">
      <c r="A1198" t="str">
        <f>IF([1]交流线路段!A1198="","",[1]交流线路段!A1198)</f>
        <v>公桥线路53</v>
      </c>
      <c r="B1198" t="str">
        <f>IF([1]交流线路段!B1198="","",[1]交流线路段!B1198)</f>
        <v>10kV</v>
      </c>
      <c r="F1198" t="e">
        <f ca="1">VLOOKUP(OFFSET($E$2,0,0,10000,1),OFFSET(线路!$A$2,0,0,10000,6),5,FALSE)</f>
        <v>#N/A</v>
      </c>
      <c r="G1198" t="e">
        <f ca="1">VLOOKUP(OFFSET($E$2,0,0,10000,1),OFFSET(线路!$A$2,0,0,10000,6),6,FALSE)</f>
        <v>#N/A</v>
      </c>
    </row>
    <row r="1199" spans="1:7" x14ac:dyDescent="0.15">
      <c r="A1199" t="str">
        <f>IF([1]交流线路段!A1199="","",[1]交流线路段!A1199)</f>
        <v>公桥线路54</v>
      </c>
      <c r="B1199" t="str">
        <f>IF([1]交流线路段!B1199="","",[1]交流线路段!B1199)</f>
        <v>10kV</v>
      </c>
      <c r="F1199" t="e">
        <f ca="1">VLOOKUP(OFFSET($E$2,0,0,10000,1),OFFSET(线路!$A$2,0,0,10000,6),5,FALSE)</f>
        <v>#N/A</v>
      </c>
      <c r="G1199" t="e">
        <f ca="1">VLOOKUP(OFFSET($E$2,0,0,10000,1),OFFSET(线路!$A$2,0,0,10000,6),6,FALSE)</f>
        <v>#N/A</v>
      </c>
    </row>
    <row r="1200" spans="1:7" x14ac:dyDescent="0.15">
      <c r="A1200" t="str">
        <f>IF([1]交流线路段!A1200="","",[1]交流线路段!A1200)</f>
        <v>公桥线路55</v>
      </c>
      <c r="B1200" t="str">
        <f>IF([1]交流线路段!B1200="","",[1]交流线路段!B1200)</f>
        <v>10kV</v>
      </c>
      <c r="F1200" t="e">
        <f ca="1">VLOOKUP(OFFSET($E$2,0,0,10000,1),OFFSET(线路!$A$2,0,0,10000,6),5,FALSE)</f>
        <v>#N/A</v>
      </c>
      <c r="G1200" t="e">
        <f ca="1">VLOOKUP(OFFSET($E$2,0,0,10000,1),OFFSET(线路!$A$2,0,0,10000,6),6,FALSE)</f>
        <v>#N/A</v>
      </c>
    </row>
    <row r="1201" spans="1:7" x14ac:dyDescent="0.15">
      <c r="A1201" t="str">
        <f>IF([1]交流线路段!A1201="","",[1]交流线路段!A1201)</f>
        <v>公桥线路56</v>
      </c>
      <c r="B1201" t="str">
        <f>IF([1]交流线路段!B1201="","",[1]交流线路段!B1201)</f>
        <v>10kV</v>
      </c>
      <c r="F1201" t="e">
        <f ca="1">VLOOKUP(OFFSET($E$2,0,0,10000,1),OFFSET(线路!$A$2,0,0,10000,6),5,FALSE)</f>
        <v>#N/A</v>
      </c>
      <c r="G1201" t="e">
        <f ca="1">VLOOKUP(OFFSET($E$2,0,0,10000,1),OFFSET(线路!$A$2,0,0,10000,6),6,FALSE)</f>
        <v>#N/A</v>
      </c>
    </row>
    <row r="1202" spans="1:7" x14ac:dyDescent="0.15">
      <c r="A1202" t="str">
        <f>IF([1]交流线路段!A1202="","",[1]交流线路段!A1202)</f>
        <v>公桥线路57</v>
      </c>
      <c r="B1202" t="str">
        <f>IF([1]交流线路段!B1202="","",[1]交流线路段!B1202)</f>
        <v>10kV</v>
      </c>
      <c r="F1202" t="e">
        <f ca="1">VLOOKUP(OFFSET($E$2,0,0,10000,1),OFFSET(线路!$A$2,0,0,10000,6),5,FALSE)</f>
        <v>#N/A</v>
      </c>
      <c r="G1202" t="e">
        <f ca="1">VLOOKUP(OFFSET($E$2,0,0,10000,1),OFFSET(线路!$A$2,0,0,10000,6),6,FALSE)</f>
        <v>#N/A</v>
      </c>
    </row>
    <row r="1203" spans="1:7" x14ac:dyDescent="0.15">
      <c r="A1203" t="str">
        <f>IF([1]交流线路段!A1203="","",[1]交流线路段!A1203)</f>
        <v>公桥线路57-1</v>
      </c>
      <c r="B1203" t="str">
        <f>IF([1]交流线路段!B1203="","",[1]交流线路段!B1203)</f>
        <v>10kV</v>
      </c>
      <c r="F1203" t="e">
        <f ca="1">VLOOKUP(OFFSET($E$2,0,0,10000,1),OFFSET(线路!$A$2,0,0,10000,6),5,FALSE)</f>
        <v>#N/A</v>
      </c>
      <c r="G1203" t="e">
        <f ca="1">VLOOKUP(OFFSET($E$2,0,0,10000,1),OFFSET(线路!$A$2,0,0,10000,6),6,FALSE)</f>
        <v>#N/A</v>
      </c>
    </row>
    <row r="1204" spans="1:7" x14ac:dyDescent="0.15">
      <c r="A1204" t="str">
        <f>IF([1]交流线路段!A1204="","",[1]交流线路段!A1204)</f>
        <v>公桥线路58</v>
      </c>
      <c r="B1204" t="str">
        <f>IF([1]交流线路段!B1204="","",[1]交流线路段!B1204)</f>
        <v>10kV</v>
      </c>
      <c r="F1204" t="e">
        <f ca="1">VLOOKUP(OFFSET($E$2,0,0,10000,1),OFFSET(线路!$A$2,0,0,10000,6),5,FALSE)</f>
        <v>#N/A</v>
      </c>
      <c r="G1204" t="e">
        <f ca="1">VLOOKUP(OFFSET($E$2,0,0,10000,1),OFFSET(线路!$A$2,0,0,10000,6),6,FALSE)</f>
        <v>#N/A</v>
      </c>
    </row>
    <row r="1205" spans="1:7" x14ac:dyDescent="0.15">
      <c r="A1205" t="str">
        <f>IF([1]交流线路段!A1205="","",[1]交流线路段!A1205)</f>
        <v>公桥线路58-1</v>
      </c>
      <c r="B1205" t="str">
        <f>IF([1]交流线路段!B1205="","",[1]交流线路段!B1205)</f>
        <v>10kV</v>
      </c>
      <c r="F1205" t="e">
        <f ca="1">VLOOKUP(OFFSET($E$2,0,0,10000,1),OFFSET(线路!$A$2,0,0,10000,6),5,FALSE)</f>
        <v>#N/A</v>
      </c>
      <c r="G1205" t="e">
        <f ca="1">VLOOKUP(OFFSET($E$2,0,0,10000,1),OFFSET(线路!$A$2,0,0,10000,6),6,FALSE)</f>
        <v>#N/A</v>
      </c>
    </row>
    <row r="1206" spans="1:7" x14ac:dyDescent="0.15">
      <c r="A1206" t="str">
        <f>IF([1]交流线路段!A1206="","",[1]交流线路段!A1206)</f>
        <v>公桥线路59</v>
      </c>
      <c r="B1206" t="str">
        <f>IF([1]交流线路段!B1206="","",[1]交流线路段!B1206)</f>
        <v>10kV</v>
      </c>
      <c r="F1206" t="e">
        <f ca="1">VLOOKUP(OFFSET($E$2,0,0,10000,1),OFFSET(线路!$A$2,0,0,10000,6),5,FALSE)</f>
        <v>#N/A</v>
      </c>
      <c r="G1206" t="e">
        <f ca="1">VLOOKUP(OFFSET($E$2,0,0,10000,1),OFFSET(线路!$A$2,0,0,10000,6),6,FALSE)</f>
        <v>#N/A</v>
      </c>
    </row>
    <row r="1207" spans="1:7" x14ac:dyDescent="0.15">
      <c r="A1207" t="str">
        <f>IF([1]交流线路段!A1207="","",[1]交流线路段!A1207)</f>
        <v>公桥线路6</v>
      </c>
      <c r="B1207" t="str">
        <f>IF([1]交流线路段!B1207="","",[1]交流线路段!B1207)</f>
        <v>10kV</v>
      </c>
      <c r="F1207" t="e">
        <f ca="1">VLOOKUP(OFFSET($E$2,0,0,10000,1),OFFSET(线路!$A$2,0,0,10000,6),5,FALSE)</f>
        <v>#N/A</v>
      </c>
      <c r="G1207" t="e">
        <f ca="1">VLOOKUP(OFFSET($E$2,0,0,10000,1),OFFSET(线路!$A$2,0,0,10000,6),6,FALSE)</f>
        <v>#N/A</v>
      </c>
    </row>
    <row r="1208" spans="1:7" x14ac:dyDescent="0.15">
      <c r="A1208" t="str">
        <f>IF([1]交流线路段!A1208="","",[1]交流线路段!A1208)</f>
        <v>公桥线路60</v>
      </c>
      <c r="B1208" t="str">
        <f>IF([1]交流线路段!B1208="","",[1]交流线路段!B1208)</f>
        <v>10kV</v>
      </c>
      <c r="F1208" t="e">
        <f ca="1">VLOOKUP(OFFSET($E$2,0,0,10000,1),OFFSET(线路!$A$2,0,0,10000,6),5,FALSE)</f>
        <v>#N/A</v>
      </c>
      <c r="G1208" t="e">
        <f ca="1">VLOOKUP(OFFSET($E$2,0,0,10000,1),OFFSET(线路!$A$2,0,0,10000,6),6,FALSE)</f>
        <v>#N/A</v>
      </c>
    </row>
    <row r="1209" spans="1:7" x14ac:dyDescent="0.15">
      <c r="A1209" t="str">
        <f>IF([1]交流线路段!A1209="","",[1]交流线路段!A1209)</f>
        <v>公桥线路61</v>
      </c>
      <c r="B1209" t="str">
        <f>IF([1]交流线路段!B1209="","",[1]交流线路段!B1209)</f>
        <v>10kV</v>
      </c>
      <c r="F1209" t="e">
        <f ca="1">VLOOKUP(OFFSET($E$2,0,0,10000,1),OFFSET(线路!$A$2,0,0,10000,6),5,FALSE)</f>
        <v>#N/A</v>
      </c>
      <c r="G1209" t="e">
        <f ca="1">VLOOKUP(OFFSET($E$2,0,0,10000,1),OFFSET(线路!$A$2,0,0,10000,6),6,FALSE)</f>
        <v>#N/A</v>
      </c>
    </row>
    <row r="1210" spans="1:7" x14ac:dyDescent="0.15">
      <c r="A1210" t="str">
        <f>IF([1]交流线路段!A1210="","",[1]交流线路段!A1210)</f>
        <v>公桥线路62</v>
      </c>
      <c r="B1210" t="str">
        <f>IF([1]交流线路段!B1210="","",[1]交流线路段!B1210)</f>
        <v>10kV</v>
      </c>
      <c r="F1210" t="e">
        <f ca="1">VLOOKUP(OFFSET($E$2,0,0,10000,1),OFFSET(线路!$A$2,0,0,10000,6),5,FALSE)</f>
        <v>#N/A</v>
      </c>
      <c r="G1210" t="e">
        <f ca="1">VLOOKUP(OFFSET($E$2,0,0,10000,1),OFFSET(线路!$A$2,0,0,10000,6),6,FALSE)</f>
        <v>#N/A</v>
      </c>
    </row>
    <row r="1211" spans="1:7" x14ac:dyDescent="0.15">
      <c r="A1211" t="str">
        <f>IF([1]交流线路段!A1211="","",[1]交流线路段!A1211)</f>
        <v>公桥线路63</v>
      </c>
      <c r="B1211" t="str">
        <f>IF([1]交流线路段!B1211="","",[1]交流线路段!B1211)</f>
        <v>10kV</v>
      </c>
      <c r="F1211" t="e">
        <f ca="1">VLOOKUP(OFFSET($E$2,0,0,10000,1),OFFSET(线路!$A$2,0,0,10000,6),5,FALSE)</f>
        <v>#N/A</v>
      </c>
      <c r="G1211" t="e">
        <f ca="1">VLOOKUP(OFFSET($E$2,0,0,10000,1),OFFSET(线路!$A$2,0,0,10000,6),6,FALSE)</f>
        <v>#N/A</v>
      </c>
    </row>
    <row r="1212" spans="1:7" x14ac:dyDescent="0.15">
      <c r="A1212" t="str">
        <f>IF([1]交流线路段!A1212="","",[1]交流线路段!A1212)</f>
        <v>公桥线路64</v>
      </c>
      <c r="B1212" t="str">
        <f>IF([1]交流线路段!B1212="","",[1]交流线路段!B1212)</f>
        <v>10kV</v>
      </c>
      <c r="F1212" t="e">
        <f ca="1">VLOOKUP(OFFSET($E$2,0,0,10000,1),OFFSET(线路!$A$2,0,0,10000,6),5,FALSE)</f>
        <v>#N/A</v>
      </c>
      <c r="G1212" t="e">
        <f ca="1">VLOOKUP(OFFSET($E$2,0,0,10000,1),OFFSET(线路!$A$2,0,0,10000,6),6,FALSE)</f>
        <v>#N/A</v>
      </c>
    </row>
    <row r="1213" spans="1:7" x14ac:dyDescent="0.15">
      <c r="A1213" t="str">
        <f>IF([1]交流线路段!A1213="","",[1]交流线路段!A1213)</f>
        <v>公桥线路65</v>
      </c>
      <c r="B1213" t="str">
        <f>IF([1]交流线路段!B1213="","",[1]交流线路段!B1213)</f>
        <v>10kV</v>
      </c>
      <c r="F1213" t="e">
        <f ca="1">VLOOKUP(OFFSET($E$2,0,0,10000,1),OFFSET(线路!$A$2,0,0,10000,6),5,FALSE)</f>
        <v>#N/A</v>
      </c>
      <c r="G1213" t="e">
        <f ca="1">VLOOKUP(OFFSET($E$2,0,0,10000,1),OFFSET(线路!$A$2,0,0,10000,6),6,FALSE)</f>
        <v>#N/A</v>
      </c>
    </row>
    <row r="1214" spans="1:7" x14ac:dyDescent="0.15">
      <c r="A1214" t="str">
        <f>IF([1]交流线路段!A1214="","",[1]交流线路段!A1214)</f>
        <v>公桥线路66</v>
      </c>
      <c r="B1214" t="str">
        <f>IF([1]交流线路段!B1214="","",[1]交流线路段!B1214)</f>
        <v>10kV</v>
      </c>
      <c r="F1214" t="e">
        <f ca="1">VLOOKUP(OFFSET($E$2,0,0,10000,1),OFFSET(线路!$A$2,0,0,10000,6),5,FALSE)</f>
        <v>#N/A</v>
      </c>
      <c r="G1214" t="e">
        <f ca="1">VLOOKUP(OFFSET($E$2,0,0,10000,1),OFFSET(线路!$A$2,0,0,10000,6),6,FALSE)</f>
        <v>#N/A</v>
      </c>
    </row>
    <row r="1215" spans="1:7" x14ac:dyDescent="0.15">
      <c r="A1215" t="str">
        <f>IF([1]交流线路段!A1215="","",[1]交流线路段!A1215)</f>
        <v>公桥线路67</v>
      </c>
      <c r="B1215" t="str">
        <f>IF([1]交流线路段!B1215="","",[1]交流线路段!B1215)</f>
        <v>10kV</v>
      </c>
      <c r="F1215" t="e">
        <f ca="1">VLOOKUP(OFFSET($E$2,0,0,10000,1),OFFSET(线路!$A$2,0,0,10000,6),5,FALSE)</f>
        <v>#N/A</v>
      </c>
      <c r="G1215" t="e">
        <f ca="1">VLOOKUP(OFFSET($E$2,0,0,10000,1),OFFSET(线路!$A$2,0,0,10000,6),6,FALSE)</f>
        <v>#N/A</v>
      </c>
    </row>
    <row r="1216" spans="1:7" x14ac:dyDescent="0.15">
      <c r="A1216" t="str">
        <f>IF([1]交流线路段!A1216="","",[1]交流线路段!A1216)</f>
        <v>公桥线路68</v>
      </c>
      <c r="B1216" t="str">
        <f>IF([1]交流线路段!B1216="","",[1]交流线路段!B1216)</f>
        <v>10kV</v>
      </c>
      <c r="F1216" t="e">
        <f ca="1">VLOOKUP(OFFSET($E$2,0,0,10000,1),OFFSET(线路!$A$2,0,0,10000,6),5,FALSE)</f>
        <v>#N/A</v>
      </c>
      <c r="G1216" t="e">
        <f ca="1">VLOOKUP(OFFSET($E$2,0,0,10000,1),OFFSET(线路!$A$2,0,0,10000,6),6,FALSE)</f>
        <v>#N/A</v>
      </c>
    </row>
    <row r="1217" spans="1:7" x14ac:dyDescent="0.15">
      <c r="A1217" t="str">
        <f>IF([1]交流线路段!A1217="","",[1]交流线路段!A1217)</f>
        <v>公桥线路69</v>
      </c>
      <c r="B1217" t="str">
        <f>IF([1]交流线路段!B1217="","",[1]交流线路段!B1217)</f>
        <v>10kV</v>
      </c>
      <c r="F1217" t="e">
        <f ca="1">VLOOKUP(OFFSET($E$2,0,0,10000,1),OFFSET(线路!$A$2,0,0,10000,6),5,FALSE)</f>
        <v>#N/A</v>
      </c>
      <c r="G1217" t="e">
        <f ca="1">VLOOKUP(OFFSET($E$2,0,0,10000,1),OFFSET(线路!$A$2,0,0,10000,6),6,FALSE)</f>
        <v>#N/A</v>
      </c>
    </row>
    <row r="1218" spans="1:7" x14ac:dyDescent="0.15">
      <c r="A1218" t="str">
        <f>IF([1]交流线路段!A1218="","",[1]交流线路段!A1218)</f>
        <v>公桥线路7</v>
      </c>
      <c r="B1218" t="str">
        <f>IF([1]交流线路段!B1218="","",[1]交流线路段!B1218)</f>
        <v>10kV</v>
      </c>
      <c r="F1218" t="e">
        <f ca="1">VLOOKUP(OFFSET($E$2,0,0,10000,1),OFFSET(线路!$A$2,0,0,10000,6),5,FALSE)</f>
        <v>#N/A</v>
      </c>
      <c r="G1218" t="e">
        <f ca="1">VLOOKUP(OFFSET($E$2,0,0,10000,1),OFFSET(线路!$A$2,0,0,10000,6),6,FALSE)</f>
        <v>#N/A</v>
      </c>
    </row>
    <row r="1219" spans="1:7" x14ac:dyDescent="0.15">
      <c r="A1219" t="str">
        <f>IF([1]交流线路段!A1219="","",[1]交流线路段!A1219)</f>
        <v>公桥线路70</v>
      </c>
      <c r="B1219" t="str">
        <f>IF([1]交流线路段!B1219="","",[1]交流线路段!B1219)</f>
        <v>10kV</v>
      </c>
      <c r="F1219" t="e">
        <f ca="1">VLOOKUP(OFFSET($E$2,0,0,10000,1),OFFSET(线路!$A$2,0,0,10000,6),5,FALSE)</f>
        <v>#N/A</v>
      </c>
      <c r="G1219" t="e">
        <f ca="1">VLOOKUP(OFFSET($E$2,0,0,10000,1),OFFSET(线路!$A$2,0,0,10000,6),6,FALSE)</f>
        <v>#N/A</v>
      </c>
    </row>
    <row r="1220" spans="1:7" x14ac:dyDescent="0.15">
      <c r="A1220" t="str">
        <f>IF([1]交流线路段!A1220="","",[1]交流线路段!A1220)</f>
        <v>公桥线路71</v>
      </c>
      <c r="B1220" t="str">
        <f>IF([1]交流线路段!B1220="","",[1]交流线路段!B1220)</f>
        <v>10kV</v>
      </c>
      <c r="F1220" t="e">
        <f ca="1">VLOOKUP(OFFSET($E$2,0,0,10000,1),OFFSET(线路!$A$2,0,0,10000,6),5,FALSE)</f>
        <v>#N/A</v>
      </c>
      <c r="G1220" t="e">
        <f ca="1">VLOOKUP(OFFSET($E$2,0,0,10000,1),OFFSET(线路!$A$2,0,0,10000,6),6,FALSE)</f>
        <v>#N/A</v>
      </c>
    </row>
    <row r="1221" spans="1:7" x14ac:dyDescent="0.15">
      <c r="A1221" t="str">
        <f>IF([1]交流线路段!A1221="","",[1]交流线路段!A1221)</f>
        <v>公桥线路72</v>
      </c>
      <c r="B1221" t="str">
        <f>IF([1]交流线路段!B1221="","",[1]交流线路段!B1221)</f>
        <v>10kV</v>
      </c>
      <c r="F1221" t="e">
        <f ca="1">VLOOKUP(OFFSET($E$2,0,0,10000,1),OFFSET(线路!$A$2,0,0,10000,6),5,FALSE)</f>
        <v>#N/A</v>
      </c>
      <c r="G1221" t="e">
        <f ca="1">VLOOKUP(OFFSET($E$2,0,0,10000,1),OFFSET(线路!$A$2,0,0,10000,6),6,FALSE)</f>
        <v>#N/A</v>
      </c>
    </row>
    <row r="1222" spans="1:7" x14ac:dyDescent="0.15">
      <c r="A1222" t="str">
        <f>IF([1]交流线路段!A1222="","",[1]交流线路段!A1222)</f>
        <v>公桥线路73</v>
      </c>
      <c r="B1222" t="str">
        <f>IF([1]交流线路段!B1222="","",[1]交流线路段!B1222)</f>
        <v>10kV</v>
      </c>
      <c r="F1222" t="e">
        <f ca="1">VLOOKUP(OFFSET($E$2,0,0,10000,1),OFFSET(线路!$A$2,0,0,10000,6),5,FALSE)</f>
        <v>#N/A</v>
      </c>
      <c r="G1222" t="e">
        <f ca="1">VLOOKUP(OFFSET($E$2,0,0,10000,1),OFFSET(线路!$A$2,0,0,10000,6),6,FALSE)</f>
        <v>#N/A</v>
      </c>
    </row>
    <row r="1223" spans="1:7" x14ac:dyDescent="0.15">
      <c r="A1223" t="str">
        <f>IF([1]交流线路段!A1223="","",[1]交流线路段!A1223)</f>
        <v>公桥线路74</v>
      </c>
      <c r="B1223" t="str">
        <f>IF([1]交流线路段!B1223="","",[1]交流线路段!B1223)</f>
        <v>10kV</v>
      </c>
      <c r="F1223" t="e">
        <f ca="1">VLOOKUP(OFFSET($E$2,0,0,10000,1),OFFSET(线路!$A$2,0,0,10000,6),5,FALSE)</f>
        <v>#N/A</v>
      </c>
      <c r="G1223" t="e">
        <f ca="1">VLOOKUP(OFFSET($E$2,0,0,10000,1),OFFSET(线路!$A$2,0,0,10000,6),6,FALSE)</f>
        <v>#N/A</v>
      </c>
    </row>
    <row r="1224" spans="1:7" x14ac:dyDescent="0.15">
      <c r="A1224" t="str">
        <f>IF([1]交流线路段!A1224="","",[1]交流线路段!A1224)</f>
        <v>公桥线路75</v>
      </c>
      <c r="B1224" t="str">
        <f>IF([1]交流线路段!B1224="","",[1]交流线路段!B1224)</f>
        <v>10kV</v>
      </c>
      <c r="F1224" t="e">
        <f ca="1">VLOOKUP(OFFSET($E$2,0,0,10000,1),OFFSET(线路!$A$2,0,0,10000,6),5,FALSE)</f>
        <v>#N/A</v>
      </c>
      <c r="G1224" t="e">
        <f ca="1">VLOOKUP(OFFSET($E$2,0,0,10000,1),OFFSET(线路!$A$2,0,0,10000,6),6,FALSE)</f>
        <v>#N/A</v>
      </c>
    </row>
    <row r="1225" spans="1:7" x14ac:dyDescent="0.15">
      <c r="A1225" t="str">
        <f>IF([1]交流线路段!A1225="","",[1]交流线路段!A1225)</f>
        <v>公桥线路76</v>
      </c>
      <c r="B1225" t="str">
        <f>IF([1]交流线路段!B1225="","",[1]交流线路段!B1225)</f>
        <v>10kV</v>
      </c>
      <c r="F1225" t="e">
        <f ca="1">VLOOKUP(OFFSET($E$2,0,0,10000,1),OFFSET(线路!$A$2,0,0,10000,6),5,FALSE)</f>
        <v>#N/A</v>
      </c>
      <c r="G1225" t="e">
        <f ca="1">VLOOKUP(OFFSET($E$2,0,0,10000,1),OFFSET(线路!$A$2,0,0,10000,6),6,FALSE)</f>
        <v>#N/A</v>
      </c>
    </row>
    <row r="1226" spans="1:7" x14ac:dyDescent="0.15">
      <c r="A1226" t="str">
        <f>IF([1]交流线路段!A1226="","",[1]交流线路段!A1226)</f>
        <v>公桥线路78</v>
      </c>
      <c r="B1226" t="str">
        <f>IF([1]交流线路段!B1226="","",[1]交流线路段!B1226)</f>
        <v>10kV</v>
      </c>
      <c r="F1226" t="e">
        <f ca="1">VLOOKUP(OFFSET($E$2,0,0,10000,1),OFFSET(线路!$A$2,0,0,10000,6),5,FALSE)</f>
        <v>#N/A</v>
      </c>
      <c r="G1226" t="e">
        <f ca="1">VLOOKUP(OFFSET($E$2,0,0,10000,1),OFFSET(线路!$A$2,0,0,10000,6),6,FALSE)</f>
        <v>#N/A</v>
      </c>
    </row>
    <row r="1227" spans="1:7" x14ac:dyDescent="0.15">
      <c r="A1227" t="str">
        <f>IF([1]交流线路段!A1227="","",[1]交流线路段!A1227)</f>
        <v>公桥线路79</v>
      </c>
      <c r="B1227" t="str">
        <f>IF([1]交流线路段!B1227="","",[1]交流线路段!B1227)</f>
        <v>10kV</v>
      </c>
      <c r="F1227" t="e">
        <f ca="1">VLOOKUP(OFFSET($E$2,0,0,10000,1),OFFSET(线路!$A$2,0,0,10000,6),5,FALSE)</f>
        <v>#N/A</v>
      </c>
      <c r="G1227" t="e">
        <f ca="1">VLOOKUP(OFFSET($E$2,0,0,10000,1),OFFSET(线路!$A$2,0,0,10000,6),6,FALSE)</f>
        <v>#N/A</v>
      </c>
    </row>
    <row r="1228" spans="1:7" x14ac:dyDescent="0.15">
      <c r="A1228" t="str">
        <f>IF([1]交流线路段!A1228="","",[1]交流线路段!A1228)</f>
        <v>公桥线路8</v>
      </c>
      <c r="B1228" t="str">
        <f>IF([1]交流线路段!B1228="","",[1]交流线路段!B1228)</f>
        <v>10kV</v>
      </c>
      <c r="F1228" t="e">
        <f ca="1">VLOOKUP(OFFSET($E$2,0,0,10000,1),OFFSET(线路!$A$2,0,0,10000,6),5,FALSE)</f>
        <v>#N/A</v>
      </c>
      <c r="G1228" t="e">
        <f ca="1">VLOOKUP(OFFSET($E$2,0,0,10000,1),OFFSET(线路!$A$2,0,0,10000,6),6,FALSE)</f>
        <v>#N/A</v>
      </c>
    </row>
    <row r="1229" spans="1:7" x14ac:dyDescent="0.15">
      <c r="A1229" t="str">
        <f>IF([1]交流线路段!A1229="","",[1]交流线路段!A1229)</f>
        <v>公桥线路80</v>
      </c>
      <c r="B1229" t="str">
        <f>IF([1]交流线路段!B1229="","",[1]交流线路段!B1229)</f>
        <v>10kV</v>
      </c>
      <c r="F1229" t="e">
        <f ca="1">VLOOKUP(OFFSET($E$2,0,0,10000,1),OFFSET(线路!$A$2,0,0,10000,6),5,FALSE)</f>
        <v>#N/A</v>
      </c>
      <c r="G1229" t="e">
        <f ca="1">VLOOKUP(OFFSET($E$2,0,0,10000,1),OFFSET(线路!$A$2,0,0,10000,6),6,FALSE)</f>
        <v>#N/A</v>
      </c>
    </row>
    <row r="1230" spans="1:7" x14ac:dyDescent="0.15">
      <c r="A1230" t="str">
        <f>IF([1]交流线路段!A1230="","",[1]交流线路段!A1230)</f>
        <v>公桥线路81</v>
      </c>
      <c r="B1230" t="str">
        <f>IF([1]交流线路段!B1230="","",[1]交流线路段!B1230)</f>
        <v>10kV</v>
      </c>
      <c r="F1230" t="e">
        <f ca="1">VLOOKUP(OFFSET($E$2,0,0,10000,1),OFFSET(线路!$A$2,0,0,10000,6),5,FALSE)</f>
        <v>#N/A</v>
      </c>
      <c r="G1230" t="e">
        <f ca="1">VLOOKUP(OFFSET($E$2,0,0,10000,1),OFFSET(线路!$A$2,0,0,10000,6),6,FALSE)</f>
        <v>#N/A</v>
      </c>
    </row>
    <row r="1231" spans="1:7" x14ac:dyDescent="0.15">
      <c r="A1231" t="str">
        <f>IF([1]交流线路段!A1231="","",[1]交流线路段!A1231)</f>
        <v>公桥线路9</v>
      </c>
      <c r="B1231" t="str">
        <f>IF([1]交流线路段!B1231="","",[1]交流线路段!B1231)</f>
        <v>10kV</v>
      </c>
      <c r="F1231" t="e">
        <f ca="1">VLOOKUP(OFFSET($E$2,0,0,10000,1),OFFSET(线路!$A$2,0,0,10000,6),5,FALSE)</f>
        <v>#N/A</v>
      </c>
      <c r="G1231" t="e">
        <f ca="1">VLOOKUP(OFFSET($E$2,0,0,10000,1),OFFSET(线路!$A$2,0,0,10000,6),6,FALSE)</f>
        <v>#N/A</v>
      </c>
    </row>
    <row r="1232" spans="1:7" x14ac:dyDescent="0.15">
      <c r="A1232" t="str">
        <f>IF([1]交流线路段!A1232="","",[1]交流线路段!A1232)</f>
        <v>公叁线路1</v>
      </c>
      <c r="B1232" t="str">
        <f>IF([1]交流线路段!B1232="","",[1]交流线路段!B1232)</f>
        <v>10kV</v>
      </c>
      <c r="F1232" t="e">
        <f ca="1">VLOOKUP(OFFSET($E$2,0,0,10000,1),OFFSET(线路!$A$2,0,0,10000,6),5,FALSE)</f>
        <v>#N/A</v>
      </c>
      <c r="G1232" t="e">
        <f ca="1">VLOOKUP(OFFSET($E$2,0,0,10000,1),OFFSET(线路!$A$2,0,0,10000,6),6,FALSE)</f>
        <v>#N/A</v>
      </c>
    </row>
    <row r="1233" spans="1:7" x14ac:dyDescent="0.15">
      <c r="A1233" t="str">
        <f>IF([1]交流线路段!A1233="","",[1]交流线路段!A1233)</f>
        <v>公叁线路1-1</v>
      </c>
      <c r="B1233" t="str">
        <f>IF([1]交流线路段!B1233="","",[1]交流线路段!B1233)</f>
        <v>10kV</v>
      </c>
      <c r="F1233" t="e">
        <f ca="1">VLOOKUP(OFFSET($E$2,0,0,10000,1),OFFSET(线路!$A$2,0,0,10000,6),5,FALSE)</f>
        <v>#N/A</v>
      </c>
      <c r="G1233" t="e">
        <f ca="1">VLOOKUP(OFFSET($E$2,0,0,10000,1),OFFSET(线路!$A$2,0,0,10000,6),6,FALSE)</f>
        <v>#N/A</v>
      </c>
    </row>
    <row r="1234" spans="1:7" x14ac:dyDescent="0.15">
      <c r="A1234" t="str">
        <f>IF([1]交流线路段!A1234="","",[1]交流线路段!A1234)</f>
        <v>公叁线路10</v>
      </c>
      <c r="B1234" t="str">
        <f>IF([1]交流线路段!B1234="","",[1]交流线路段!B1234)</f>
        <v>10kV</v>
      </c>
      <c r="F1234" t="e">
        <f ca="1">VLOOKUP(OFFSET($E$2,0,0,10000,1),OFFSET(线路!$A$2,0,0,10000,6),5,FALSE)</f>
        <v>#N/A</v>
      </c>
      <c r="G1234" t="e">
        <f ca="1">VLOOKUP(OFFSET($E$2,0,0,10000,1),OFFSET(线路!$A$2,0,0,10000,6),6,FALSE)</f>
        <v>#N/A</v>
      </c>
    </row>
    <row r="1235" spans="1:7" x14ac:dyDescent="0.15">
      <c r="A1235" t="str">
        <f>IF([1]交流线路段!A1235="","",[1]交流线路段!A1235)</f>
        <v>公叁线路11</v>
      </c>
      <c r="B1235" t="str">
        <f>IF([1]交流线路段!B1235="","",[1]交流线路段!B1235)</f>
        <v>10kV</v>
      </c>
      <c r="F1235" t="e">
        <f ca="1">VLOOKUP(OFFSET($E$2,0,0,10000,1),OFFSET(线路!$A$2,0,0,10000,6),5,FALSE)</f>
        <v>#N/A</v>
      </c>
      <c r="G1235" t="e">
        <f ca="1">VLOOKUP(OFFSET($E$2,0,0,10000,1),OFFSET(线路!$A$2,0,0,10000,6),6,FALSE)</f>
        <v>#N/A</v>
      </c>
    </row>
    <row r="1236" spans="1:7" x14ac:dyDescent="0.15">
      <c r="A1236" t="str">
        <f>IF([1]交流线路段!A1236="","",[1]交流线路段!A1236)</f>
        <v>公叁线路12</v>
      </c>
      <c r="B1236" t="str">
        <f>IF([1]交流线路段!B1236="","",[1]交流线路段!B1236)</f>
        <v>10kV</v>
      </c>
      <c r="F1236" t="e">
        <f ca="1">VLOOKUP(OFFSET($E$2,0,0,10000,1),OFFSET(线路!$A$2,0,0,10000,6),5,FALSE)</f>
        <v>#N/A</v>
      </c>
      <c r="G1236" t="e">
        <f ca="1">VLOOKUP(OFFSET($E$2,0,0,10000,1),OFFSET(线路!$A$2,0,0,10000,6),6,FALSE)</f>
        <v>#N/A</v>
      </c>
    </row>
    <row r="1237" spans="1:7" x14ac:dyDescent="0.15">
      <c r="A1237" t="str">
        <f>IF([1]交流线路段!A1237="","",[1]交流线路段!A1237)</f>
        <v>公叁线路13</v>
      </c>
      <c r="B1237" t="str">
        <f>IF([1]交流线路段!B1237="","",[1]交流线路段!B1237)</f>
        <v>10kV</v>
      </c>
      <c r="F1237" t="e">
        <f ca="1">VLOOKUP(OFFSET($E$2,0,0,10000,1),OFFSET(线路!$A$2,0,0,10000,6),5,FALSE)</f>
        <v>#N/A</v>
      </c>
      <c r="G1237" t="e">
        <f ca="1">VLOOKUP(OFFSET($E$2,0,0,10000,1),OFFSET(线路!$A$2,0,0,10000,6),6,FALSE)</f>
        <v>#N/A</v>
      </c>
    </row>
    <row r="1238" spans="1:7" x14ac:dyDescent="0.15">
      <c r="A1238" t="str">
        <f>IF([1]交流线路段!A1238="","",[1]交流线路段!A1238)</f>
        <v>公叁线路14</v>
      </c>
      <c r="B1238" t="str">
        <f>IF([1]交流线路段!B1238="","",[1]交流线路段!B1238)</f>
        <v>10kV</v>
      </c>
      <c r="F1238" t="e">
        <f ca="1">VLOOKUP(OFFSET($E$2,0,0,10000,1),OFFSET(线路!$A$2,0,0,10000,6),5,FALSE)</f>
        <v>#N/A</v>
      </c>
      <c r="G1238" t="e">
        <f ca="1">VLOOKUP(OFFSET($E$2,0,0,10000,1),OFFSET(线路!$A$2,0,0,10000,6),6,FALSE)</f>
        <v>#N/A</v>
      </c>
    </row>
    <row r="1239" spans="1:7" x14ac:dyDescent="0.15">
      <c r="A1239" t="str">
        <f>IF([1]交流线路段!A1239="","",[1]交流线路段!A1239)</f>
        <v>公叁线路15</v>
      </c>
      <c r="B1239" t="str">
        <f>IF([1]交流线路段!B1239="","",[1]交流线路段!B1239)</f>
        <v>10kV</v>
      </c>
      <c r="F1239" t="e">
        <f ca="1">VLOOKUP(OFFSET($E$2,0,0,10000,1),OFFSET(线路!$A$2,0,0,10000,6),5,FALSE)</f>
        <v>#N/A</v>
      </c>
      <c r="G1239" t="e">
        <f ca="1">VLOOKUP(OFFSET($E$2,0,0,10000,1),OFFSET(线路!$A$2,0,0,10000,6),6,FALSE)</f>
        <v>#N/A</v>
      </c>
    </row>
    <row r="1240" spans="1:7" x14ac:dyDescent="0.15">
      <c r="A1240" t="str">
        <f>IF([1]交流线路段!A1240="","",[1]交流线路段!A1240)</f>
        <v>公叁线路16</v>
      </c>
      <c r="B1240" t="str">
        <f>IF([1]交流线路段!B1240="","",[1]交流线路段!B1240)</f>
        <v>10kV</v>
      </c>
      <c r="F1240" t="e">
        <f ca="1">VLOOKUP(OFFSET($E$2,0,0,10000,1),OFFSET(线路!$A$2,0,0,10000,6),5,FALSE)</f>
        <v>#N/A</v>
      </c>
      <c r="G1240" t="e">
        <f ca="1">VLOOKUP(OFFSET($E$2,0,0,10000,1),OFFSET(线路!$A$2,0,0,10000,6),6,FALSE)</f>
        <v>#N/A</v>
      </c>
    </row>
    <row r="1241" spans="1:7" x14ac:dyDescent="0.15">
      <c r="A1241" t="str">
        <f>IF([1]交流线路段!A1241="","",[1]交流线路段!A1241)</f>
        <v>公叁线路17</v>
      </c>
      <c r="B1241" t="str">
        <f>IF([1]交流线路段!B1241="","",[1]交流线路段!B1241)</f>
        <v>10kV</v>
      </c>
      <c r="F1241" t="e">
        <f ca="1">VLOOKUP(OFFSET($E$2,0,0,10000,1),OFFSET(线路!$A$2,0,0,10000,6),5,FALSE)</f>
        <v>#N/A</v>
      </c>
      <c r="G1241" t="e">
        <f ca="1">VLOOKUP(OFFSET($E$2,0,0,10000,1),OFFSET(线路!$A$2,0,0,10000,6),6,FALSE)</f>
        <v>#N/A</v>
      </c>
    </row>
    <row r="1242" spans="1:7" x14ac:dyDescent="0.15">
      <c r="A1242" t="str">
        <f>IF([1]交流线路段!A1242="","",[1]交流线路段!A1242)</f>
        <v>公叁线路18</v>
      </c>
      <c r="B1242" t="str">
        <f>IF([1]交流线路段!B1242="","",[1]交流线路段!B1242)</f>
        <v>10kV</v>
      </c>
      <c r="F1242" t="e">
        <f ca="1">VLOOKUP(OFFSET($E$2,0,0,10000,1),OFFSET(线路!$A$2,0,0,10000,6),5,FALSE)</f>
        <v>#N/A</v>
      </c>
      <c r="G1242" t="e">
        <f ca="1">VLOOKUP(OFFSET($E$2,0,0,10000,1),OFFSET(线路!$A$2,0,0,10000,6),6,FALSE)</f>
        <v>#N/A</v>
      </c>
    </row>
    <row r="1243" spans="1:7" x14ac:dyDescent="0.15">
      <c r="A1243" t="str">
        <f>IF([1]交流线路段!A1243="","",[1]交流线路段!A1243)</f>
        <v>公叁线路2</v>
      </c>
      <c r="B1243" t="str">
        <f>IF([1]交流线路段!B1243="","",[1]交流线路段!B1243)</f>
        <v>10kV</v>
      </c>
      <c r="F1243" t="e">
        <f ca="1">VLOOKUP(OFFSET($E$2,0,0,10000,1),OFFSET(线路!$A$2,0,0,10000,6),5,FALSE)</f>
        <v>#N/A</v>
      </c>
      <c r="G1243" t="e">
        <f ca="1">VLOOKUP(OFFSET($E$2,0,0,10000,1),OFFSET(线路!$A$2,0,0,10000,6),6,FALSE)</f>
        <v>#N/A</v>
      </c>
    </row>
    <row r="1244" spans="1:7" x14ac:dyDescent="0.15">
      <c r="A1244" t="str">
        <f>IF([1]交流线路段!A1244="","",[1]交流线路段!A1244)</f>
        <v>公叁线路20</v>
      </c>
      <c r="B1244" t="str">
        <f>IF([1]交流线路段!B1244="","",[1]交流线路段!B1244)</f>
        <v>10kV</v>
      </c>
      <c r="F1244" t="e">
        <f ca="1">VLOOKUP(OFFSET($E$2,0,0,10000,1),OFFSET(线路!$A$2,0,0,10000,6),5,FALSE)</f>
        <v>#N/A</v>
      </c>
      <c r="G1244" t="e">
        <f ca="1">VLOOKUP(OFFSET($E$2,0,0,10000,1),OFFSET(线路!$A$2,0,0,10000,6),6,FALSE)</f>
        <v>#N/A</v>
      </c>
    </row>
    <row r="1245" spans="1:7" x14ac:dyDescent="0.15">
      <c r="A1245" t="str">
        <f>IF([1]交流线路段!A1245="","",[1]交流线路段!A1245)</f>
        <v>公叁线路21</v>
      </c>
      <c r="B1245" t="str">
        <f>IF([1]交流线路段!B1245="","",[1]交流线路段!B1245)</f>
        <v>10kV</v>
      </c>
      <c r="F1245" t="e">
        <f ca="1">VLOOKUP(OFFSET($E$2,0,0,10000,1),OFFSET(线路!$A$2,0,0,10000,6),5,FALSE)</f>
        <v>#N/A</v>
      </c>
      <c r="G1245" t="e">
        <f ca="1">VLOOKUP(OFFSET($E$2,0,0,10000,1),OFFSET(线路!$A$2,0,0,10000,6),6,FALSE)</f>
        <v>#N/A</v>
      </c>
    </row>
    <row r="1246" spans="1:7" x14ac:dyDescent="0.15">
      <c r="A1246" t="str">
        <f>IF([1]交流线路段!A1246="","",[1]交流线路段!A1246)</f>
        <v>公叁线路22</v>
      </c>
      <c r="B1246" t="str">
        <f>IF([1]交流线路段!B1246="","",[1]交流线路段!B1246)</f>
        <v>10kV</v>
      </c>
      <c r="F1246" t="e">
        <f ca="1">VLOOKUP(OFFSET($E$2,0,0,10000,1),OFFSET(线路!$A$2,0,0,10000,6),5,FALSE)</f>
        <v>#N/A</v>
      </c>
      <c r="G1246" t="e">
        <f ca="1">VLOOKUP(OFFSET($E$2,0,0,10000,1),OFFSET(线路!$A$2,0,0,10000,6),6,FALSE)</f>
        <v>#N/A</v>
      </c>
    </row>
    <row r="1247" spans="1:7" x14ac:dyDescent="0.15">
      <c r="A1247" t="str">
        <f>IF([1]交流线路段!A1247="","",[1]交流线路段!A1247)</f>
        <v>公叁线路23</v>
      </c>
      <c r="B1247" t="str">
        <f>IF([1]交流线路段!B1247="","",[1]交流线路段!B1247)</f>
        <v>10kV</v>
      </c>
      <c r="F1247" t="e">
        <f ca="1">VLOOKUP(OFFSET($E$2,0,0,10000,1),OFFSET(线路!$A$2,0,0,10000,6),5,FALSE)</f>
        <v>#N/A</v>
      </c>
      <c r="G1247" t="e">
        <f ca="1">VLOOKUP(OFFSET($E$2,0,0,10000,1),OFFSET(线路!$A$2,0,0,10000,6),6,FALSE)</f>
        <v>#N/A</v>
      </c>
    </row>
    <row r="1248" spans="1:7" x14ac:dyDescent="0.15">
      <c r="A1248" t="str">
        <f>IF([1]交流线路段!A1248="","",[1]交流线路段!A1248)</f>
        <v>公叁线路24</v>
      </c>
      <c r="B1248" t="str">
        <f>IF([1]交流线路段!B1248="","",[1]交流线路段!B1248)</f>
        <v>10kV</v>
      </c>
      <c r="F1248" t="e">
        <f ca="1">VLOOKUP(OFFSET($E$2,0,0,10000,1),OFFSET(线路!$A$2,0,0,10000,6),5,FALSE)</f>
        <v>#N/A</v>
      </c>
      <c r="G1248" t="e">
        <f ca="1">VLOOKUP(OFFSET($E$2,0,0,10000,1),OFFSET(线路!$A$2,0,0,10000,6),6,FALSE)</f>
        <v>#N/A</v>
      </c>
    </row>
    <row r="1249" spans="1:7" x14ac:dyDescent="0.15">
      <c r="A1249" t="str">
        <f>IF([1]交流线路段!A1249="","",[1]交流线路段!A1249)</f>
        <v>公叁线路25</v>
      </c>
      <c r="B1249" t="str">
        <f>IF([1]交流线路段!B1249="","",[1]交流线路段!B1249)</f>
        <v>10kV</v>
      </c>
      <c r="F1249" t="e">
        <f ca="1">VLOOKUP(OFFSET($E$2,0,0,10000,1),OFFSET(线路!$A$2,0,0,10000,6),5,FALSE)</f>
        <v>#N/A</v>
      </c>
      <c r="G1249" t="e">
        <f ca="1">VLOOKUP(OFFSET($E$2,0,0,10000,1),OFFSET(线路!$A$2,0,0,10000,6),6,FALSE)</f>
        <v>#N/A</v>
      </c>
    </row>
    <row r="1250" spans="1:7" x14ac:dyDescent="0.15">
      <c r="A1250" t="str">
        <f>IF([1]交流线路段!A1250="","",[1]交流线路段!A1250)</f>
        <v>公叁线路26</v>
      </c>
      <c r="B1250" t="str">
        <f>IF([1]交流线路段!B1250="","",[1]交流线路段!B1250)</f>
        <v>10kV</v>
      </c>
      <c r="F1250" t="e">
        <f ca="1">VLOOKUP(OFFSET($E$2,0,0,10000,1),OFFSET(线路!$A$2,0,0,10000,6),5,FALSE)</f>
        <v>#N/A</v>
      </c>
      <c r="G1250" t="e">
        <f ca="1">VLOOKUP(OFFSET($E$2,0,0,10000,1),OFFSET(线路!$A$2,0,0,10000,6),6,FALSE)</f>
        <v>#N/A</v>
      </c>
    </row>
    <row r="1251" spans="1:7" x14ac:dyDescent="0.15">
      <c r="A1251" t="str">
        <f>IF([1]交流线路段!A1251="","",[1]交流线路段!A1251)</f>
        <v>公叁线路27</v>
      </c>
      <c r="B1251" t="str">
        <f>IF([1]交流线路段!B1251="","",[1]交流线路段!B1251)</f>
        <v>10kV</v>
      </c>
      <c r="F1251" t="e">
        <f ca="1">VLOOKUP(OFFSET($E$2,0,0,10000,1),OFFSET(线路!$A$2,0,0,10000,6),5,FALSE)</f>
        <v>#N/A</v>
      </c>
      <c r="G1251" t="e">
        <f ca="1">VLOOKUP(OFFSET($E$2,0,0,10000,1),OFFSET(线路!$A$2,0,0,10000,6),6,FALSE)</f>
        <v>#N/A</v>
      </c>
    </row>
    <row r="1252" spans="1:7" x14ac:dyDescent="0.15">
      <c r="A1252" t="str">
        <f>IF([1]交流线路段!A1252="","",[1]交流线路段!A1252)</f>
        <v>公叁线路29</v>
      </c>
      <c r="B1252" t="str">
        <f>IF([1]交流线路段!B1252="","",[1]交流线路段!B1252)</f>
        <v>10kV</v>
      </c>
      <c r="F1252" t="e">
        <f ca="1">VLOOKUP(OFFSET($E$2,0,0,10000,1),OFFSET(线路!$A$2,0,0,10000,6),5,FALSE)</f>
        <v>#N/A</v>
      </c>
      <c r="G1252" t="e">
        <f ca="1">VLOOKUP(OFFSET($E$2,0,0,10000,1),OFFSET(线路!$A$2,0,0,10000,6),6,FALSE)</f>
        <v>#N/A</v>
      </c>
    </row>
    <row r="1253" spans="1:7" x14ac:dyDescent="0.15">
      <c r="A1253" t="str">
        <f>IF([1]交流线路段!A1253="","",[1]交流线路段!A1253)</f>
        <v>公叁线路29-1</v>
      </c>
      <c r="B1253" t="str">
        <f>IF([1]交流线路段!B1253="","",[1]交流线路段!B1253)</f>
        <v>10kV</v>
      </c>
      <c r="F1253" t="e">
        <f ca="1">VLOOKUP(OFFSET($E$2,0,0,10000,1),OFFSET(线路!$A$2,0,0,10000,6),5,FALSE)</f>
        <v>#N/A</v>
      </c>
      <c r="G1253" t="e">
        <f ca="1">VLOOKUP(OFFSET($E$2,0,0,10000,1),OFFSET(线路!$A$2,0,0,10000,6),6,FALSE)</f>
        <v>#N/A</v>
      </c>
    </row>
    <row r="1254" spans="1:7" x14ac:dyDescent="0.15">
      <c r="A1254" t="str">
        <f>IF([1]交流线路段!A1254="","",[1]交流线路段!A1254)</f>
        <v>公叁线路29-2</v>
      </c>
      <c r="B1254" t="str">
        <f>IF([1]交流线路段!B1254="","",[1]交流线路段!B1254)</f>
        <v>10kV</v>
      </c>
      <c r="F1254" t="e">
        <f ca="1">VLOOKUP(OFFSET($E$2,0,0,10000,1),OFFSET(线路!$A$2,0,0,10000,6),5,FALSE)</f>
        <v>#N/A</v>
      </c>
      <c r="G1254" t="e">
        <f ca="1">VLOOKUP(OFFSET($E$2,0,0,10000,1),OFFSET(线路!$A$2,0,0,10000,6),6,FALSE)</f>
        <v>#N/A</v>
      </c>
    </row>
    <row r="1255" spans="1:7" x14ac:dyDescent="0.15">
      <c r="A1255" t="str">
        <f>IF([1]交流线路段!A1255="","",[1]交流线路段!A1255)</f>
        <v>公叁线路3</v>
      </c>
      <c r="B1255" t="str">
        <f>IF([1]交流线路段!B1255="","",[1]交流线路段!B1255)</f>
        <v>10kV</v>
      </c>
      <c r="F1255" t="e">
        <f ca="1">VLOOKUP(OFFSET($E$2,0,0,10000,1),OFFSET(线路!$A$2,0,0,10000,6),5,FALSE)</f>
        <v>#N/A</v>
      </c>
      <c r="G1255" t="e">
        <f ca="1">VLOOKUP(OFFSET($E$2,0,0,10000,1),OFFSET(线路!$A$2,0,0,10000,6),6,FALSE)</f>
        <v>#N/A</v>
      </c>
    </row>
    <row r="1256" spans="1:7" x14ac:dyDescent="0.15">
      <c r="A1256" t="str">
        <f>IF([1]交流线路段!A1256="","",[1]交流线路段!A1256)</f>
        <v>公叁线路31</v>
      </c>
      <c r="B1256" t="str">
        <f>IF([1]交流线路段!B1256="","",[1]交流线路段!B1256)</f>
        <v>10kV</v>
      </c>
      <c r="F1256" t="e">
        <f ca="1">VLOOKUP(OFFSET($E$2,0,0,10000,1),OFFSET(线路!$A$2,0,0,10000,6),5,FALSE)</f>
        <v>#N/A</v>
      </c>
      <c r="G1256" t="e">
        <f ca="1">VLOOKUP(OFFSET($E$2,0,0,10000,1),OFFSET(线路!$A$2,0,0,10000,6),6,FALSE)</f>
        <v>#N/A</v>
      </c>
    </row>
    <row r="1257" spans="1:7" x14ac:dyDescent="0.15">
      <c r="A1257" t="str">
        <f>IF([1]交流线路段!A1257="","",[1]交流线路段!A1257)</f>
        <v>公叁线路32</v>
      </c>
      <c r="B1257" t="str">
        <f>IF([1]交流线路段!B1257="","",[1]交流线路段!B1257)</f>
        <v>10kV</v>
      </c>
      <c r="F1257" t="e">
        <f ca="1">VLOOKUP(OFFSET($E$2,0,0,10000,1),OFFSET(线路!$A$2,0,0,10000,6),5,FALSE)</f>
        <v>#N/A</v>
      </c>
      <c r="G1257" t="e">
        <f ca="1">VLOOKUP(OFFSET($E$2,0,0,10000,1),OFFSET(线路!$A$2,0,0,10000,6),6,FALSE)</f>
        <v>#N/A</v>
      </c>
    </row>
    <row r="1258" spans="1:7" x14ac:dyDescent="0.15">
      <c r="A1258" t="str">
        <f>IF([1]交流线路段!A1258="","",[1]交流线路段!A1258)</f>
        <v>公叁线路33</v>
      </c>
      <c r="B1258" t="str">
        <f>IF([1]交流线路段!B1258="","",[1]交流线路段!B1258)</f>
        <v>10kV</v>
      </c>
      <c r="F1258" t="e">
        <f ca="1">VLOOKUP(OFFSET($E$2,0,0,10000,1),OFFSET(线路!$A$2,0,0,10000,6),5,FALSE)</f>
        <v>#N/A</v>
      </c>
      <c r="G1258" t="e">
        <f ca="1">VLOOKUP(OFFSET($E$2,0,0,10000,1),OFFSET(线路!$A$2,0,0,10000,6),6,FALSE)</f>
        <v>#N/A</v>
      </c>
    </row>
    <row r="1259" spans="1:7" x14ac:dyDescent="0.15">
      <c r="A1259" t="str">
        <f>IF([1]交流线路段!A1259="","",[1]交流线路段!A1259)</f>
        <v>公叁线路34</v>
      </c>
      <c r="B1259" t="str">
        <f>IF([1]交流线路段!B1259="","",[1]交流线路段!B1259)</f>
        <v>10kV</v>
      </c>
      <c r="F1259" t="e">
        <f ca="1">VLOOKUP(OFFSET($E$2,0,0,10000,1),OFFSET(线路!$A$2,0,0,10000,6),5,FALSE)</f>
        <v>#N/A</v>
      </c>
      <c r="G1259" t="e">
        <f ca="1">VLOOKUP(OFFSET($E$2,0,0,10000,1),OFFSET(线路!$A$2,0,0,10000,6),6,FALSE)</f>
        <v>#N/A</v>
      </c>
    </row>
    <row r="1260" spans="1:7" x14ac:dyDescent="0.15">
      <c r="A1260" t="str">
        <f>IF([1]交流线路段!A1260="","",[1]交流线路段!A1260)</f>
        <v>公叁线路35</v>
      </c>
      <c r="B1260" t="str">
        <f>IF([1]交流线路段!B1260="","",[1]交流线路段!B1260)</f>
        <v>10kV</v>
      </c>
      <c r="F1260" t="e">
        <f ca="1">VLOOKUP(OFFSET($E$2,0,0,10000,1),OFFSET(线路!$A$2,0,0,10000,6),5,FALSE)</f>
        <v>#N/A</v>
      </c>
      <c r="G1260" t="e">
        <f ca="1">VLOOKUP(OFFSET($E$2,0,0,10000,1),OFFSET(线路!$A$2,0,0,10000,6),6,FALSE)</f>
        <v>#N/A</v>
      </c>
    </row>
    <row r="1261" spans="1:7" x14ac:dyDescent="0.15">
      <c r="A1261" t="str">
        <f>IF([1]交流线路段!A1261="","",[1]交流线路段!A1261)</f>
        <v>公叁线路36</v>
      </c>
      <c r="B1261" t="str">
        <f>IF([1]交流线路段!B1261="","",[1]交流线路段!B1261)</f>
        <v>10kV</v>
      </c>
      <c r="F1261" t="e">
        <f ca="1">VLOOKUP(OFFSET($E$2,0,0,10000,1),OFFSET(线路!$A$2,0,0,10000,6),5,FALSE)</f>
        <v>#N/A</v>
      </c>
      <c r="G1261" t="e">
        <f ca="1">VLOOKUP(OFFSET($E$2,0,0,10000,1),OFFSET(线路!$A$2,0,0,10000,6),6,FALSE)</f>
        <v>#N/A</v>
      </c>
    </row>
    <row r="1262" spans="1:7" x14ac:dyDescent="0.15">
      <c r="A1262" t="str">
        <f>IF([1]交流线路段!A1262="","",[1]交流线路段!A1262)</f>
        <v>公叁线路37</v>
      </c>
      <c r="B1262" t="str">
        <f>IF([1]交流线路段!B1262="","",[1]交流线路段!B1262)</f>
        <v>10kV</v>
      </c>
      <c r="F1262" t="e">
        <f ca="1">VLOOKUP(OFFSET($E$2,0,0,10000,1),OFFSET(线路!$A$2,0,0,10000,6),5,FALSE)</f>
        <v>#N/A</v>
      </c>
      <c r="G1262" t="e">
        <f ca="1">VLOOKUP(OFFSET($E$2,0,0,10000,1),OFFSET(线路!$A$2,0,0,10000,6),6,FALSE)</f>
        <v>#N/A</v>
      </c>
    </row>
    <row r="1263" spans="1:7" x14ac:dyDescent="0.15">
      <c r="A1263" t="str">
        <f>IF([1]交流线路段!A1263="","",[1]交流线路段!A1263)</f>
        <v>公叁线路38</v>
      </c>
      <c r="B1263" t="str">
        <f>IF([1]交流线路段!B1263="","",[1]交流线路段!B1263)</f>
        <v>10kV</v>
      </c>
      <c r="F1263" t="e">
        <f ca="1">VLOOKUP(OFFSET($E$2,0,0,10000,1),OFFSET(线路!$A$2,0,0,10000,6),5,FALSE)</f>
        <v>#N/A</v>
      </c>
      <c r="G1263" t="e">
        <f ca="1">VLOOKUP(OFFSET($E$2,0,0,10000,1),OFFSET(线路!$A$2,0,0,10000,6),6,FALSE)</f>
        <v>#N/A</v>
      </c>
    </row>
    <row r="1264" spans="1:7" x14ac:dyDescent="0.15">
      <c r="A1264" t="str">
        <f>IF([1]交流线路段!A1264="","",[1]交流线路段!A1264)</f>
        <v>公叁线路39</v>
      </c>
      <c r="B1264" t="str">
        <f>IF([1]交流线路段!B1264="","",[1]交流线路段!B1264)</f>
        <v>10kV</v>
      </c>
      <c r="F1264" t="e">
        <f ca="1">VLOOKUP(OFFSET($E$2,0,0,10000,1),OFFSET(线路!$A$2,0,0,10000,6),5,FALSE)</f>
        <v>#N/A</v>
      </c>
      <c r="G1264" t="e">
        <f ca="1">VLOOKUP(OFFSET($E$2,0,0,10000,1),OFFSET(线路!$A$2,0,0,10000,6),6,FALSE)</f>
        <v>#N/A</v>
      </c>
    </row>
    <row r="1265" spans="1:7" x14ac:dyDescent="0.15">
      <c r="A1265" t="str">
        <f>IF([1]交流线路段!A1265="","",[1]交流线路段!A1265)</f>
        <v>公叁线路40</v>
      </c>
      <c r="B1265" t="str">
        <f>IF([1]交流线路段!B1265="","",[1]交流线路段!B1265)</f>
        <v>10kV</v>
      </c>
      <c r="F1265" t="e">
        <f ca="1">VLOOKUP(OFFSET($E$2,0,0,10000,1),OFFSET(线路!$A$2,0,0,10000,6),5,FALSE)</f>
        <v>#N/A</v>
      </c>
      <c r="G1265" t="e">
        <f ca="1">VLOOKUP(OFFSET($E$2,0,0,10000,1),OFFSET(线路!$A$2,0,0,10000,6),6,FALSE)</f>
        <v>#N/A</v>
      </c>
    </row>
    <row r="1266" spans="1:7" x14ac:dyDescent="0.15">
      <c r="A1266" t="str">
        <f>IF([1]交流线路段!A1266="","",[1]交流线路段!A1266)</f>
        <v>公叁线路41</v>
      </c>
      <c r="B1266" t="str">
        <f>IF([1]交流线路段!B1266="","",[1]交流线路段!B1266)</f>
        <v>10kV</v>
      </c>
      <c r="F1266" t="e">
        <f ca="1">VLOOKUP(OFFSET($E$2,0,0,10000,1),OFFSET(线路!$A$2,0,0,10000,6),5,FALSE)</f>
        <v>#N/A</v>
      </c>
      <c r="G1266" t="e">
        <f ca="1">VLOOKUP(OFFSET($E$2,0,0,10000,1),OFFSET(线路!$A$2,0,0,10000,6),6,FALSE)</f>
        <v>#N/A</v>
      </c>
    </row>
    <row r="1267" spans="1:7" x14ac:dyDescent="0.15">
      <c r="A1267" t="str">
        <f>IF([1]交流线路段!A1267="","",[1]交流线路段!A1267)</f>
        <v>公叁线路42</v>
      </c>
      <c r="B1267" t="str">
        <f>IF([1]交流线路段!B1267="","",[1]交流线路段!B1267)</f>
        <v>10kV</v>
      </c>
      <c r="F1267" t="e">
        <f ca="1">VLOOKUP(OFFSET($E$2,0,0,10000,1),OFFSET(线路!$A$2,0,0,10000,6),5,FALSE)</f>
        <v>#N/A</v>
      </c>
      <c r="G1267" t="e">
        <f ca="1">VLOOKUP(OFFSET($E$2,0,0,10000,1),OFFSET(线路!$A$2,0,0,10000,6),6,FALSE)</f>
        <v>#N/A</v>
      </c>
    </row>
    <row r="1268" spans="1:7" x14ac:dyDescent="0.15">
      <c r="A1268" t="str">
        <f>IF([1]交流线路段!A1268="","",[1]交流线路段!A1268)</f>
        <v>公叁线路43</v>
      </c>
      <c r="B1268" t="str">
        <f>IF([1]交流线路段!B1268="","",[1]交流线路段!B1268)</f>
        <v>10kV</v>
      </c>
      <c r="F1268" t="e">
        <f ca="1">VLOOKUP(OFFSET($E$2,0,0,10000,1),OFFSET(线路!$A$2,0,0,10000,6),5,FALSE)</f>
        <v>#N/A</v>
      </c>
      <c r="G1268" t="e">
        <f ca="1">VLOOKUP(OFFSET($E$2,0,0,10000,1),OFFSET(线路!$A$2,0,0,10000,6),6,FALSE)</f>
        <v>#N/A</v>
      </c>
    </row>
    <row r="1269" spans="1:7" x14ac:dyDescent="0.15">
      <c r="A1269" t="str">
        <f>IF([1]交流线路段!A1269="","",[1]交流线路段!A1269)</f>
        <v>公叁线路44</v>
      </c>
      <c r="B1269" t="str">
        <f>IF([1]交流线路段!B1269="","",[1]交流线路段!B1269)</f>
        <v>10kV</v>
      </c>
      <c r="F1269" t="e">
        <f ca="1">VLOOKUP(OFFSET($E$2,0,0,10000,1),OFFSET(线路!$A$2,0,0,10000,6),5,FALSE)</f>
        <v>#N/A</v>
      </c>
      <c r="G1269" t="e">
        <f ca="1">VLOOKUP(OFFSET($E$2,0,0,10000,1),OFFSET(线路!$A$2,0,0,10000,6),6,FALSE)</f>
        <v>#N/A</v>
      </c>
    </row>
    <row r="1270" spans="1:7" x14ac:dyDescent="0.15">
      <c r="A1270" t="str">
        <f>IF([1]交流线路段!A1270="","",[1]交流线路段!A1270)</f>
        <v>公叁线路45</v>
      </c>
      <c r="B1270" t="str">
        <f>IF([1]交流线路段!B1270="","",[1]交流线路段!B1270)</f>
        <v>10kV</v>
      </c>
      <c r="F1270" t="e">
        <f ca="1">VLOOKUP(OFFSET($E$2,0,0,10000,1),OFFSET(线路!$A$2,0,0,10000,6),5,FALSE)</f>
        <v>#N/A</v>
      </c>
      <c r="G1270" t="e">
        <f ca="1">VLOOKUP(OFFSET($E$2,0,0,10000,1),OFFSET(线路!$A$2,0,0,10000,6),6,FALSE)</f>
        <v>#N/A</v>
      </c>
    </row>
    <row r="1271" spans="1:7" x14ac:dyDescent="0.15">
      <c r="A1271" t="str">
        <f>IF([1]交流线路段!A1271="","",[1]交流线路段!A1271)</f>
        <v>公叁线路46</v>
      </c>
      <c r="B1271" t="str">
        <f>IF([1]交流线路段!B1271="","",[1]交流线路段!B1271)</f>
        <v>10kV</v>
      </c>
      <c r="F1271" t="e">
        <f ca="1">VLOOKUP(OFFSET($E$2,0,0,10000,1),OFFSET(线路!$A$2,0,0,10000,6),5,FALSE)</f>
        <v>#N/A</v>
      </c>
      <c r="G1271" t="e">
        <f ca="1">VLOOKUP(OFFSET($E$2,0,0,10000,1),OFFSET(线路!$A$2,0,0,10000,6),6,FALSE)</f>
        <v>#N/A</v>
      </c>
    </row>
    <row r="1272" spans="1:7" x14ac:dyDescent="0.15">
      <c r="A1272" t="str">
        <f>IF([1]交流线路段!A1272="","",[1]交流线路段!A1272)</f>
        <v>公叁线路46-1</v>
      </c>
      <c r="B1272" t="str">
        <f>IF([1]交流线路段!B1272="","",[1]交流线路段!B1272)</f>
        <v>10kV</v>
      </c>
      <c r="F1272" t="e">
        <f ca="1">VLOOKUP(OFFSET($E$2,0,0,10000,1),OFFSET(线路!$A$2,0,0,10000,6),5,FALSE)</f>
        <v>#N/A</v>
      </c>
      <c r="G1272" t="e">
        <f ca="1">VLOOKUP(OFFSET($E$2,0,0,10000,1),OFFSET(线路!$A$2,0,0,10000,6),6,FALSE)</f>
        <v>#N/A</v>
      </c>
    </row>
    <row r="1273" spans="1:7" x14ac:dyDescent="0.15">
      <c r="A1273" t="str">
        <f>IF([1]交流线路段!A1273="","",[1]交流线路段!A1273)</f>
        <v>公叁线路46-2</v>
      </c>
      <c r="B1273" t="str">
        <f>IF([1]交流线路段!B1273="","",[1]交流线路段!B1273)</f>
        <v>10kV</v>
      </c>
      <c r="F1273" t="e">
        <f ca="1">VLOOKUP(OFFSET($E$2,0,0,10000,1),OFFSET(线路!$A$2,0,0,10000,6),5,FALSE)</f>
        <v>#N/A</v>
      </c>
      <c r="G1273" t="e">
        <f ca="1">VLOOKUP(OFFSET($E$2,0,0,10000,1),OFFSET(线路!$A$2,0,0,10000,6),6,FALSE)</f>
        <v>#N/A</v>
      </c>
    </row>
    <row r="1274" spans="1:7" x14ac:dyDescent="0.15">
      <c r="A1274" t="str">
        <f>IF([1]交流线路段!A1274="","",[1]交流线路段!A1274)</f>
        <v>公叁线路46-3</v>
      </c>
      <c r="B1274" t="str">
        <f>IF([1]交流线路段!B1274="","",[1]交流线路段!B1274)</f>
        <v>10kV</v>
      </c>
      <c r="F1274" t="e">
        <f ca="1">VLOOKUP(OFFSET($E$2,0,0,10000,1),OFFSET(线路!$A$2,0,0,10000,6),5,FALSE)</f>
        <v>#N/A</v>
      </c>
      <c r="G1274" t="e">
        <f ca="1">VLOOKUP(OFFSET($E$2,0,0,10000,1),OFFSET(线路!$A$2,0,0,10000,6),6,FALSE)</f>
        <v>#N/A</v>
      </c>
    </row>
    <row r="1275" spans="1:7" x14ac:dyDescent="0.15">
      <c r="A1275" t="str">
        <f>IF([1]交流线路段!A1275="","",[1]交流线路段!A1275)</f>
        <v>公叁线路46-5</v>
      </c>
      <c r="B1275" t="str">
        <f>IF([1]交流线路段!B1275="","",[1]交流线路段!B1275)</f>
        <v>10kV</v>
      </c>
      <c r="F1275" t="e">
        <f ca="1">VLOOKUP(OFFSET($E$2,0,0,10000,1),OFFSET(线路!$A$2,0,0,10000,6),5,FALSE)</f>
        <v>#N/A</v>
      </c>
      <c r="G1275" t="e">
        <f ca="1">VLOOKUP(OFFSET($E$2,0,0,10000,1),OFFSET(线路!$A$2,0,0,10000,6),6,FALSE)</f>
        <v>#N/A</v>
      </c>
    </row>
    <row r="1276" spans="1:7" x14ac:dyDescent="0.15">
      <c r="A1276" t="str">
        <f>IF([1]交流线路段!A1276="","",[1]交流线路段!A1276)</f>
        <v>公叁线路47</v>
      </c>
      <c r="B1276" t="str">
        <f>IF([1]交流线路段!B1276="","",[1]交流线路段!B1276)</f>
        <v>10kV</v>
      </c>
      <c r="F1276" t="e">
        <f ca="1">VLOOKUP(OFFSET($E$2,0,0,10000,1),OFFSET(线路!$A$2,0,0,10000,6),5,FALSE)</f>
        <v>#N/A</v>
      </c>
      <c r="G1276" t="e">
        <f ca="1">VLOOKUP(OFFSET($E$2,0,0,10000,1),OFFSET(线路!$A$2,0,0,10000,6),6,FALSE)</f>
        <v>#N/A</v>
      </c>
    </row>
    <row r="1277" spans="1:7" x14ac:dyDescent="0.15">
      <c r="A1277" t="str">
        <f>IF([1]交流线路段!A1277="","",[1]交流线路段!A1277)</f>
        <v>公叁线路48</v>
      </c>
      <c r="B1277" t="str">
        <f>IF([1]交流线路段!B1277="","",[1]交流线路段!B1277)</f>
        <v>10kV</v>
      </c>
      <c r="F1277" t="e">
        <f ca="1">VLOOKUP(OFFSET($E$2,0,0,10000,1),OFFSET(线路!$A$2,0,0,10000,6),5,FALSE)</f>
        <v>#N/A</v>
      </c>
      <c r="G1277" t="e">
        <f ca="1">VLOOKUP(OFFSET($E$2,0,0,10000,1),OFFSET(线路!$A$2,0,0,10000,6),6,FALSE)</f>
        <v>#N/A</v>
      </c>
    </row>
    <row r="1278" spans="1:7" x14ac:dyDescent="0.15">
      <c r="A1278" t="str">
        <f>IF([1]交流线路段!A1278="","",[1]交流线路段!A1278)</f>
        <v>公叁线路49</v>
      </c>
      <c r="B1278" t="str">
        <f>IF([1]交流线路段!B1278="","",[1]交流线路段!B1278)</f>
        <v>10kV</v>
      </c>
      <c r="F1278" t="e">
        <f ca="1">VLOOKUP(OFFSET($E$2,0,0,10000,1),OFFSET(线路!$A$2,0,0,10000,6),5,FALSE)</f>
        <v>#N/A</v>
      </c>
      <c r="G1278" t="e">
        <f ca="1">VLOOKUP(OFFSET($E$2,0,0,10000,1),OFFSET(线路!$A$2,0,0,10000,6),6,FALSE)</f>
        <v>#N/A</v>
      </c>
    </row>
    <row r="1279" spans="1:7" x14ac:dyDescent="0.15">
      <c r="A1279" t="str">
        <f>IF([1]交流线路段!A1279="","",[1]交流线路段!A1279)</f>
        <v>公叁线路50</v>
      </c>
      <c r="B1279" t="str">
        <f>IF([1]交流线路段!B1279="","",[1]交流线路段!B1279)</f>
        <v>10kV</v>
      </c>
      <c r="F1279" t="e">
        <f ca="1">VLOOKUP(OFFSET($E$2,0,0,10000,1),OFFSET(线路!$A$2,0,0,10000,6),5,FALSE)</f>
        <v>#N/A</v>
      </c>
      <c r="G1279" t="e">
        <f ca="1">VLOOKUP(OFFSET($E$2,0,0,10000,1),OFFSET(线路!$A$2,0,0,10000,6),6,FALSE)</f>
        <v>#N/A</v>
      </c>
    </row>
    <row r="1280" spans="1:7" x14ac:dyDescent="0.15">
      <c r="A1280" t="str">
        <f>IF([1]交流线路段!A1280="","",[1]交流线路段!A1280)</f>
        <v>公叁线路51</v>
      </c>
      <c r="B1280" t="str">
        <f>IF([1]交流线路段!B1280="","",[1]交流线路段!B1280)</f>
        <v>10kV</v>
      </c>
      <c r="F1280" t="e">
        <f ca="1">VLOOKUP(OFFSET($E$2,0,0,10000,1),OFFSET(线路!$A$2,0,0,10000,6),5,FALSE)</f>
        <v>#N/A</v>
      </c>
      <c r="G1280" t="e">
        <f ca="1">VLOOKUP(OFFSET($E$2,0,0,10000,1),OFFSET(线路!$A$2,0,0,10000,6),6,FALSE)</f>
        <v>#N/A</v>
      </c>
    </row>
    <row r="1281" spans="1:7" x14ac:dyDescent="0.15">
      <c r="A1281" t="str">
        <f>IF([1]交流线路段!A1281="","",[1]交流线路段!A1281)</f>
        <v>公叁线路52</v>
      </c>
      <c r="B1281" t="str">
        <f>IF([1]交流线路段!B1281="","",[1]交流线路段!B1281)</f>
        <v>10kV</v>
      </c>
      <c r="F1281" t="e">
        <f ca="1">VLOOKUP(OFFSET($E$2,0,0,10000,1),OFFSET(线路!$A$2,0,0,10000,6),5,FALSE)</f>
        <v>#N/A</v>
      </c>
      <c r="G1281" t="e">
        <f ca="1">VLOOKUP(OFFSET($E$2,0,0,10000,1),OFFSET(线路!$A$2,0,0,10000,6),6,FALSE)</f>
        <v>#N/A</v>
      </c>
    </row>
    <row r="1282" spans="1:7" x14ac:dyDescent="0.15">
      <c r="A1282" t="str">
        <f>IF([1]交流线路段!A1282="","",[1]交流线路段!A1282)</f>
        <v>公叁线路54</v>
      </c>
      <c r="B1282" t="str">
        <f>IF([1]交流线路段!B1282="","",[1]交流线路段!B1282)</f>
        <v>10kV</v>
      </c>
      <c r="F1282" t="e">
        <f ca="1">VLOOKUP(OFFSET($E$2,0,0,10000,1),OFFSET(线路!$A$2,0,0,10000,6),5,FALSE)</f>
        <v>#N/A</v>
      </c>
      <c r="G1282" t="e">
        <f ca="1">VLOOKUP(OFFSET($E$2,0,0,10000,1),OFFSET(线路!$A$2,0,0,10000,6),6,FALSE)</f>
        <v>#N/A</v>
      </c>
    </row>
    <row r="1283" spans="1:7" x14ac:dyDescent="0.15">
      <c r="A1283" t="str">
        <f>IF([1]交流线路段!A1283="","",[1]交流线路段!A1283)</f>
        <v>公叁线路57</v>
      </c>
      <c r="B1283" t="str">
        <f>IF([1]交流线路段!B1283="","",[1]交流线路段!B1283)</f>
        <v>10kV</v>
      </c>
      <c r="F1283" t="e">
        <f ca="1">VLOOKUP(OFFSET($E$2,0,0,10000,1),OFFSET(线路!$A$2,0,0,10000,6),5,FALSE)</f>
        <v>#N/A</v>
      </c>
      <c r="G1283" t="e">
        <f ca="1">VLOOKUP(OFFSET($E$2,0,0,10000,1),OFFSET(线路!$A$2,0,0,10000,6),6,FALSE)</f>
        <v>#N/A</v>
      </c>
    </row>
    <row r="1284" spans="1:7" x14ac:dyDescent="0.15">
      <c r="A1284" t="str">
        <f>IF([1]交流线路段!A1284="","",[1]交流线路段!A1284)</f>
        <v>公叁线路58</v>
      </c>
      <c r="B1284" t="str">
        <f>IF([1]交流线路段!B1284="","",[1]交流线路段!B1284)</f>
        <v>10kV</v>
      </c>
      <c r="F1284" t="e">
        <f ca="1">VLOOKUP(OFFSET($E$2,0,0,10000,1),OFFSET(线路!$A$2,0,0,10000,6),5,FALSE)</f>
        <v>#N/A</v>
      </c>
      <c r="G1284" t="e">
        <f ca="1">VLOOKUP(OFFSET($E$2,0,0,10000,1),OFFSET(线路!$A$2,0,0,10000,6),6,FALSE)</f>
        <v>#N/A</v>
      </c>
    </row>
    <row r="1285" spans="1:7" x14ac:dyDescent="0.15">
      <c r="A1285" t="str">
        <f>IF([1]交流线路段!A1285="","",[1]交流线路段!A1285)</f>
        <v>公叁线路59</v>
      </c>
      <c r="B1285" t="str">
        <f>IF([1]交流线路段!B1285="","",[1]交流线路段!B1285)</f>
        <v>10kV</v>
      </c>
      <c r="F1285" t="e">
        <f ca="1">VLOOKUP(OFFSET($E$2,0,0,10000,1),OFFSET(线路!$A$2,0,0,10000,6),5,FALSE)</f>
        <v>#N/A</v>
      </c>
      <c r="G1285" t="e">
        <f ca="1">VLOOKUP(OFFSET($E$2,0,0,10000,1),OFFSET(线路!$A$2,0,0,10000,6),6,FALSE)</f>
        <v>#N/A</v>
      </c>
    </row>
    <row r="1286" spans="1:7" x14ac:dyDescent="0.15">
      <c r="A1286" t="str">
        <f>IF([1]交流线路段!A1286="","",[1]交流线路段!A1286)</f>
        <v>公叁线路6</v>
      </c>
      <c r="B1286" t="str">
        <f>IF([1]交流线路段!B1286="","",[1]交流线路段!B1286)</f>
        <v>10kV</v>
      </c>
      <c r="F1286" t="e">
        <f ca="1">VLOOKUP(OFFSET($E$2,0,0,10000,1),OFFSET(线路!$A$2,0,0,10000,6),5,FALSE)</f>
        <v>#N/A</v>
      </c>
      <c r="G1286" t="e">
        <f ca="1">VLOOKUP(OFFSET($E$2,0,0,10000,1),OFFSET(线路!$A$2,0,0,10000,6),6,FALSE)</f>
        <v>#N/A</v>
      </c>
    </row>
    <row r="1287" spans="1:7" x14ac:dyDescent="0.15">
      <c r="A1287" t="str">
        <f>IF([1]交流线路段!A1287="","",[1]交流线路段!A1287)</f>
        <v>公叁线路60</v>
      </c>
      <c r="B1287" t="str">
        <f>IF([1]交流线路段!B1287="","",[1]交流线路段!B1287)</f>
        <v>10kV</v>
      </c>
      <c r="F1287" t="e">
        <f ca="1">VLOOKUP(OFFSET($E$2,0,0,10000,1),OFFSET(线路!$A$2,0,0,10000,6),5,FALSE)</f>
        <v>#N/A</v>
      </c>
      <c r="G1287" t="e">
        <f ca="1">VLOOKUP(OFFSET($E$2,0,0,10000,1),OFFSET(线路!$A$2,0,0,10000,6),6,FALSE)</f>
        <v>#N/A</v>
      </c>
    </row>
    <row r="1288" spans="1:7" x14ac:dyDescent="0.15">
      <c r="A1288" t="str">
        <f>IF([1]交流线路段!A1288="","",[1]交流线路段!A1288)</f>
        <v>公叁线路61</v>
      </c>
      <c r="B1288" t="str">
        <f>IF([1]交流线路段!B1288="","",[1]交流线路段!B1288)</f>
        <v>10kV</v>
      </c>
      <c r="F1288" t="e">
        <f ca="1">VLOOKUP(OFFSET($E$2,0,0,10000,1),OFFSET(线路!$A$2,0,0,10000,6),5,FALSE)</f>
        <v>#N/A</v>
      </c>
      <c r="G1288" t="e">
        <f ca="1">VLOOKUP(OFFSET($E$2,0,0,10000,1),OFFSET(线路!$A$2,0,0,10000,6),6,FALSE)</f>
        <v>#N/A</v>
      </c>
    </row>
    <row r="1289" spans="1:7" x14ac:dyDescent="0.15">
      <c r="A1289" t="str">
        <f>IF([1]交流线路段!A1289="","",[1]交流线路段!A1289)</f>
        <v>公叁线路62</v>
      </c>
      <c r="B1289" t="str">
        <f>IF([1]交流线路段!B1289="","",[1]交流线路段!B1289)</f>
        <v>10kV</v>
      </c>
      <c r="F1289" t="e">
        <f ca="1">VLOOKUP(OFFSET($E$2,0,0,10000,1),OFFSET(线路!$A$2,0,0,10000,6),5,FALSE)</f>
        <v>#N/A</v>
      </c>
      <c r="G1289" t="e">
        <f ca="1">VLOOKUP(OFFSET($E$2,0,0,10000,1),OFFSET(线路!$A$2,0,0,10000,6),6,FALSE)</f>
        <v>#N/A</v>
      </c>
    </row>
    <row r="1290" spans="1:7" x14ac:dyDescent="0.15">
      <c r="A1290" t="str">
        <f>IF([1]交流线路段!A1290="","",[1]交流线路段!A1290)</f>
        <v>公叁线路63</v>
      </c>
      <c r="B1290" t="str">
        <f>IF([1]交流线路段!B1290="","",[1]交流线路段!B1290)</f>
        <v>10kV</v>
      </c>
      <c r="F1290" t="e">
        <f ca="1">VLOOKUP(OFFSET($E$2,0,0,10000,1),OFFSET(线路!$A$2,0,0,10000,6),5,FALSE)</f>
        <v>#N/A</v>
      </c>
      <c r="G1290" t="e">
        <f ca="1">VLOOKUP(OFFSET($E$2,0,0,10000,1),OFFSET(线路!$A$2,0,0,10000,6),6,FALSE)</f>
        <v>#N/A</v>
      </c>
    </row>
    <row r="1291" spans="1:7" x14ac:dyDescent="0.15">
      <c r="A1291" t="str">
        <f>IF([1]交流线路段!A1291="","",[1]交流线路段!A1291)</f>
        <v>公叁线路64</v>
      </c>
      <c r="B1291" t="str">
        <f>IF([1]交流线路段!B1291="","",[1]交流线路段!B1291)</f>
        <v>10kV</v>
      </c>
      <c r="F1291" t="e">
        <f ca="1">VLOOKUP(OFFSET($E$2,0,0,10000,1),OFFSET(线路!$A$2,0,0,10000,6),5,FALSE)</f>
        <v>#N/A</v>
      </c>
      <c r="G1291" t="e">
        <f ca="1">VLOOKUP(OFFSET($E$2,0,0,10000,1),OFFSET(线路!$A$2,0,0,10000,6),6,FALSE)</f>
        <v>#N/A</v>
      </c>
    </row>
    <row r="1292" spans="1:7" x14ac:dyDescent="0.15">
      <c r="A1292" t="str">
        <f>IF([1]交流线路段!A1292="","",[1]交流线路段!A1292)</f>
        <v>公叁线路64-1</v>
      </c>
      <c r="B1292" t="str">
        <f>IF([1]交流线路段!B1292="","",[1]交流线路段!B1292)</f>
        <v>10kV</v>
      </c>
      <c r="F1292" t="e">
        <f ca="1">VLOOKUP(OFFSET($E$2,0,0,10000,1),OFFSET(线路!$A$2,0,0,10000,6),5,FALSE)</f>
        <v>#N/A</v>
      </c>
      <c r="G1292" t="e">
        <f ca="1">VLOOKUP(OFFSET($E$2,0,0,10000,1),OFFSET(线路!$A$2,0,0,10000,6),6,FALSE)</f>
        <v>#N/A</v>
      </c>
    </row>
    <row r="1293" spans="1:7" x14ac:dyDescent="0.15">
      <c r="A1293" t="str">
        <f>IF([1]交流线路段!A1293="","",[1]交流线路段!A1293)</f>
        <v>公叁线路65</v>
      </c>
      <c r="B1293" t="str">
        <f>IF([1]交流线路段!B1293="","",[1]交流线路段!B1293)</f>
        <v>10kV</v>
      </c>
      <c r="F1293" t="e">
        <f ca="1">VLOOKUP(OFFSET($E$2,0,0,10000,1),OFFSET(线路!$A$2,0,0,10000,6),5,FALSE)</f>
        <v>#N/A</v>
      </c>
      <c r="G1293" t="e">
        <f ca="1">VLOOKUP(OFFSET($E$2,0,0,10000,1),OFFSET(线路!$A$2,0,0,10000,6),6,FALSE)</f>
        <v>#N/A</v>
      </c>
    </row>
    <row r="1294" spans="1:7" x14ac:dyDescent="0.15">
      <c r="A1294" t="str">
        <f>IF([1]交流线路段!A1294="","",[1]交流线路段!A1294)</f>
        <v>公叁线路66</v>
      </c>
      <c r="B1294" t="str">
        <f>IF([1]交流线路段!B1294="","",[1]交流线路段!B1294)</f>
        <v>10kV</v>
      </c>
      <c r="F1294" t="e">
        <f ca="1">VLOOKUP(OFFSET($E$2,0,0,10000,1),OFFSET(线路!$A$2,0,0,10000,6),5,FALSE)</f>
        <v>#N/A</v>
      </c>
      <c r="G1294" t="e">
        <f ca="1">VLOOKUP(OFFSET($E$2,0,0,10000,1),OFFSET(线路!$A$2,0,0,10000,6),6,FALSE)</f>
        <v>#N/A</v>
      </c>
    </row>
    <row r="1295" spans="1:7" x14ac:dyDescent="0.15">
      <c r="A1295" t="str">
        <f>IF([1]交流线路段!A1295="","",[1]交流线路段!A1295)</f>
        <v>公叁线路67</v>
      </c>
      <c r="B1295" t="str">
        <f>IF([1]交流线路段!B1295="","",[1]交流线路段!B1295)</f>
        <v>10kV</v>
      </c>
      <c r="F1295" t="e">
        <f ca="1">VLOOKUP(OFFSET($E$2,0,0,10000,1),OFFSET(线路!$A$2,0,0,10000,6),5,FALSE)</f>
        <v>#N/A</v>
      </c>
      <c r="G1295" t="e">
        <f ca="1">VLOOKUP(OFFSET($E$2,0,0,10000,1),OFFSET(线路!$A$2,0,0,10000,6),6,FALSE)</f>
        <v>#N/A</v>
      </c>
    </row>
    <row r="1296" spans="1:7" x14ac:dyDescent="0.15">
      <c r="A1296" t="str">
        <f>IF([1]交流线路段!A1296="","",[1]交流线路段!A1296)</f>
        <v>公叁线路68</v>
      </c>
      <c r="B1296" t="str">
        <f>IF([1]交流线路段!B1296="","",[1]交流线路段!B1296)</f>
        <v>10kV</v>
      </c>
      <c r="F1296" t="e">
        <f ca="1">VLOOKUP(OFFSET($E$2,0,0,10000,1),OFFSET(线路!$A$2,0,0,10000,6),5,FALSE)</f>
        <v>#N/A</v>
      </c>
      <c r="G1296" t="e">
        <f ca="1">VLOOKUP(OFFSET($E$2,0,0,10000,1),OFFSET(线路!$A$2,0,0,10000,6),6,FALSE)</f>
        <v>#N/A</v>
      </c>
    </row>
    <row r="1297" spans="1:7" x14ac:dyDescent="0.15">
      <c r="A1297" t="str">
        <f>IF([1]交流线路段!A1297="","",[1]交流线路段!A1297)</f>
        <v>公叁线路69</v>
      </c>
      <c r="B1297" t="str">
        <f>IF([1]交流线路段!B1297="","",[1]交流线路段!B1297)</f>
        <v>10kV</v>
      </c>
      <c r="F1297" t="e">
        <f ca="1">VLOOKUP(OFFSET($E$2,0,0,10000,1),OFFSET(线路!$A$2,0,0,10000,6),5,FALSE)</f>
        <v>#N/A</v>
      </c>
      <c r="G1297" t="e">
        <f ca="1">VLOOKUP(OFFSET($E$2,0,0,10000,1),OFFSET(线路!$A$2,0,0,10000,6),6,FALSE)</f>
        <v>#N/A</v>
      </c>
    </row>
    <row r="1298" spans="1:7" x14ac:dyDescent="0.15">
      <c r="A1298" t="str">
        <f>IF([1]交流线路段!A1298="","",[1]交流线路段!A1298)</f>
        <v>公叁线路7</v>
      </c>
      <c r="B1298" t="str">
        <f>IF([1]交流线路段!B1298="","",[1]交流线路段!B1298)</f>
        <v>10kV</v>
      </c>
      <c r="F1298" t="e">
        <f ca="1">VLOOKUP(OFFSET($E$2,0,0,10000,1),OFFSET(线路!$A$2,0,0,10000,6),5,FALSE)</f>
        <v>#N/A</v>
      </c>
      <c r="G1298" t="e">
        <f ca="1">VLOOKUP(OFFSET($E$2,0,0,10000,1),OFFSET(线路!$A$2,0,0,10000,6),6,FALSE)</f>
        <v>#N/A</v>
      </c>
    </row>
    <row r="1299" spans="1:7" x14ac:dyDescent="0.15">
      <c r="A1299" t="str">
        <f>IF([1]交流线路段!A1299="","",[1]交流线路段!A1299)</f>
        <v>公叁线路70</v>
      </c>
      <c r="B1299" t="str">
        <f>IF([1]交流线路段!B1299="","",[1]交流线路段!B1299)</f>
        <v>10kV</v>
      </c>
      <c r="F1299" t="e">
        <f ca="1">VLOOKUP(OFFSET($E$2,0,0,10000,1),OFFSET(线路!$A$2,0,0,10000,6),5,FALSE)</f>
        <v>#N/A</v>
      </c>
      <c r="G1299" t="e">
        <f ca="1">VLOOKUP(OFFSET($E$2,0,0,10000,1),OFFSET(线路!$A$2,0,0,10000,6),6,FALSE)</f>
        <v>#N/A</v>
      </c>
    </row>
    <row r="1300" spans="1:7" x14ac:dyDescent="0.15">
      <c r="A1300" t="str">
        <f>IF([1]交流线路段!A1300="","",[1]交流线路段!A1300)</f>
        <v>公叁线路71</v>
      </c>
      <c r="B1300" t="str">
        <f>IF([1]交流线路段!B1300="","",[1]交流线路段!B1300)</f>
        <v>10kV</v>
      </c>
      <c r="F1300" t="e">
        <f ca="1">VLOOKUP(OFFSET($E$2,0,0,10000,1),OFFSET(线路!$A$2,0,0,10000,6),5,FALSE)</f>
        <v>#N/A</v>
      </c>
      <c r="G1300" t="e">
        <f ca="1">VLOOKUP(OFFSET($E$2,0,0,10000,1),OFFSET(线路!$A$2,0,0,10000,6),6,FALSE)</f>
        <v>#N/A</v>
      </c>
    </row>
    <row r="1301" spans="1:7" x14ac:dyDescent="0.15">
      <c r="A1301" t="str">
        <f>IF([1]交流线路段!A1301="","",[1]交流线路段!A1301)</f>
        <v>公叁线路72</v>
      </c>
      <c r="B1301" t="str">
        <f>IF([1]交流线路段!B1301="","",[1]交流线路段!B1301)</f>
        <v>10kV</v>
      </c>
      <c r="F1301" t="e">
        <f ca="1">VLOOKUP(OFFSET($E$2,0,0,10000,1),OFFSET(线路!$A$2,0,0,10000,6),5,FALSE)</f>
        <v>#N/A</v>
      </c>
      <c r="G1301" t="e">
        <f ca="1">VLOOKUP(OFFSET($E$2,0,0,10000,1),OFFSET(线路!$A$2,0,0,10000,6),6,FALSE)</f>
        <v>#N/A</v>
      </c>
    </row>
    <row r="1302" spans="1:7" x14ac:dyDescent="0.15">
      <c r="A1302" t="str">
        <f>IF([1]交流线路段!A1302="","",[1]交流线路段!A1302)</f>
        <v>公叁线路73</v>
      </c>
      <c r="B1302" t="str">
        <f>IF([1]交流线路段!B1302="","",[1]交流线路段!B1302)</f>
        <v>10kV</v>
      </c>
      <c r="F1302" t="e">
        <f ca="1">VLOOKUP(OFFSET($E$2,0,0,10000,1),OFFSET(线路!$A$2,0,0,10000,6),5,FALSE)</f>
        <v>#N/A</v>
      </c>
      <c r="G1302" t="e">
        <f ca="1">VLOOKUP(OFFSET($E$2,0,0,10000,1),OFFSET(线路!$A$2,0,0,10000,6),6,FALSE)</f>
        <v>#N/A</v>
      </c>
    </row>
    <row r="1303" spans="1:7" x14ac:dyDescent="0.15">
      <c r="A1303" t="str">
        <f>IF([1]交流线路段!A1303="","",[1]交流线路段!A1303)</f>
        <v>公叁线路74</v>
      </c>
      <c r="B1303" t="str">
        <f>IF([1]交流线路段!B1303="","",[1]交流线路段!B1303)</f>
        <v>10kV</v>
      </c>
      <c r="F1303" t="e">
        <f ca="1">VLOOKUP(OFFSET($E$2,0,0,10000,1),OFFSET(线路!$A$2,0,0,10000,6),5,FALSE)</f>
        <v>#N/A</v>
      </c>
      <c r="G1303" t="e">
        <f ca="1">VLOOKUP(OFFSET($E$2,0,0,10000,1),OFFSET(线路!$A$2,0,0,10000,6),6,FALSE)</f>
        <v>#N/A</v>
      </c>
    </row>
    <row r="1304" spans="1:7" x14ac:dyDescent="0.15">
      <c r="A1304" t="str">
        <f>IF([1]交流线路段!A1304="","",[1]交流线路段!A1304)</f>
        <v>公叁线路75</v>
      </c>
      <c r="B1304" t="str">
        <f>IF([1]交流线路段!B1304="","",[1]交流线路段!B1304)</f>
        <v>10kV</v>
      </c>
      <c r="F1304" t="e">
        <f ca="1">VLOOKUP(OFFSET($E$2,0,0,10000,1),OFFSET(线路!$A$2,0,0,10000,6),5,FALSE)</f>
        <v>#N/A</v>
      </c>
      <c r="G1304" t="e">
        <f ca="1">VLOOKUP(OFFSET($E$2,0,0,10000,1),OFFSET(线路!$A$2,0,0,10000,6),6,FALSE)</f>
        <v>#N/A</v>
      </c>
    </row>
    <row r="1305" spans="1:7" x14ac:dyDescent="0.15">
      <c r="A1305" t="str">
        <f>IF([1]交流线路段!A1305="","",[1]交流线路段!A1305)</f>
        <v>公叁线路76</v>
      </c>
      <c r="B1305" t="str">
        <f>IF([1]交流线路段!B1305="","",[1]交流线路段!B1305)</f>
        <v>10kV</v>
      </c>
      <c r="F1305" t="e">
        <f ca="1">VLOOKUP(OFFSET($E$2,0,0,10000,1),OFFSET(线路!$A$2,0,0,10000,6),5,FALSE)</f>
        <v>#N/A</v>
      </c>
      <c r="G1305" t="e">
        <f ca="1">VLOOKUP(OFFSET($E$2,0,0,10000,1),OFFSET(线路!$A$2,0,0,10000,6),6,FALSE)</f>
        <v>#N/A</v>
      </c>
    </row>
    <row r="1306" spans="1:7" x14ac:dyDescent="0.15">
      <c r="A1306" t="str">
        <f>IF([1]交流线路段!A1306="","",[1]交流线路段!A1306)</f>
        <v>公叁线路77</v>
      </c>
      <c r="B1306" t="str">
        <f>IF([1]交流线路段!B1306="","",[1]交流线路段!B1306)</f>
        <v>10kV</v>
      </c>
      <c r="F1306" t="e">
        <f ca="1">VLOOKUP(OFFSET($E$2,0,0,10000,1),OFFSET(线路!$A$2,0,0,10000,6),5,FALSE)</f>
        <v>#N/A</v>
      </c>
      <c r="G1306" t="e">
        <f ca="1">VLOOKUP(OFFSET($E$2,0,0,10000,1),OFFSET(线路!$A$2,0,0,10000,6),6,FALSE)</f>
        <v>#N/A</v>
      </c>
    </row>
    <row r="1307" spans="1:7" x14ac:dyDescent="0.15">
      <c r="A1307" t="str">
        <f>IF([1]交流线路段!A1307="","",[1]交流线路段!A1307)</f>
        <v>公叁线路78</v>
      </c>
      <c r="B1307" t="str">
        <f>IF([1]交流线路段!B1307="","",[1]交流线路段!B1307)</f>
        <v>10kV</v>
      </c>
      <c r="F1307" t="e">
        <f ca="1">VLOOKUP(OFFSET($E$2,0,0,10000,1),OFFSET(线路!$A$2,0,0,10000,6),5,FALSE)</f>
        <v>#N/A</v>
      </c>
      <c r="G1307" t="e">
        <f ca="1">VLOOKUP(OFFSET($E$2,0,0,10000,1),OFFSET(线路!$A$2,0,0,10000,6),6,FALSE)</f>
        <v>#N/A</v>
      </c>
    </row>
    <row r="1308" spans="1:7" x14ac:dyDescent="0.15">
      <c r="A1308" t="str">
        <f>IF([1]交流线路段!A1308="","",[1]交流线路段!A1308)</f>
        <v>公叁线路79</v>
      </c>
      <c r="B1308" t="str">
        <f>IF([1]交流线路段!B1308="","",[1]交流线路段!B1308)</f>
        <v>10kV</v>
      </c>
      <c r="F1308" t="e">
        <f ca="1">VLOOKUP(OFFSET($E$2,0,0,10000,1),OFFSET(线路!$A$2,0,0,10000,6),5,FALSE)</f>
        <v>#N/A</v>
      </c>
      <c r="G1308" t="e">
        <f ca="1">VLOOKUP(OFFSET($E$2,0,0,10000,1),OFFSET(线路!$A$2,0,0,10000,6),6,FALSE)</f>
        <v>#N/A</v>
      </c>
    </row>
    <row r="1309" spans="1:7" x14ac:dyDescent="0.15">
      <c r="A1309" t="str">
        <f>IF([1]交流线路段!A1309="","",[1]交流线路段!A1309)</f>
        <v>公叁线路8</v>
      </c>
      <c r="B1309" t="str">
        <f>IF([1]交流线路段!B1309="","",[1]交流线路段!B1309)</f>
        <v>10kV</v>
      </c>
      <c r="F1309" t="e">
        <f ca="1">VLOOKUP(OFFSET($E$2,0,0,10000,1),OFFSET(线路!$A$2,0,0,10000,6),5,FALSE)</f>
        <v>#N/A</v>
      </c>
      <c r="G1309" t="e">
        <f ca="1">VLOOKUP(OFFSET($E$2,0,0,10000,1),OFFSET(线路!$A$2,0,0,10000,6),6,FALSE)</f>
        <v>#N/A</v>
      </c>
    </row>
    <row r="1310" spans="1:7" x14ac:dyDescent="0.15">
      <c r="A1310" t="str">
        <f>IF([1]交流线路段!A1310="","",[1]交流线路段!A1310)</f>
        <v>公叁线路80</v>
      </c>
      <c r="B1310" t="str">
        <f>IF([1]交流线路段!B1310="","",[1]交流线路段!B1310)</f>
        <v>10kV</v>
      </c>
      <c r="F1310" t="e">
        <f ca="1">VLOOKUP(OFFSET($E$2,0,0,10000,1),OFFSET(线路!$A$2,0,0,10000,6),5,FALSE)</f>
        <v>#N/A</v>
      </c>
      <c r="G1310" t="e">
        <f ca="1">VLOOKUP(OFFSET($E$2,0,0,10000,1),OFFSET(线路!$A$2,0,0,10000,6),6,FALSE)</f>
        <v>#N/A</v>
      </c>
    </row>
    <row r="1311" spans="1:7" x14ac:dyDescent="0.15">
      <c r="A1311" t="str">
        <f>IF([1]交流线路段!A1311="","",[1]交流线路段!A1311)</f>
        <v>公叁线路81</v>
      </c>
      <c r="B1311" t="str">
        <f>IF([1]交流线路段!B1311="","",[1]交流线路段!B1311)</f>
        <v>10kV</v>
      </c>
      <c r="F1311" t="e">
        <f ca="1">VLOOKUP(OFFSET($E$2,0,0,10000,1),OFFSET(线路!$A$2,0,0,10000,6),5,FALSE)</f>
        <v>#N/A</v>
      </c>
      <c r="G1311" t="e">
        <f ca="1">VLOOKUP(OFFSET($E$2,0,0,10000,1),OFFSET(线路!$A$2,0,0,10000,6),6,FALSE)</f>
        <v>#N/A</v>
      </c>
    </row>
    <row r="1312" spans="1:7" x14ac:dyDescent="0.15">
      <c r="A1312" t="str">
        <f>IF([1]交流线路段!A1312="","",[1]交流线路段!A1312)</f>
        <v>公叁线路81-1</v>
      </c>
      <c r="B1312" t="str">
        <f>IF([1]交流线路段!B1312="","",[1]交流线路段!B1312)</f>
        <v>10kV</v>
      </c>
      <c r="F1312" t="e">
        <f ca="1">VLOOKUP(OFFSET($E$2,0,0,10000,1),OFFSET(线路!$A$2,0,0,10000,6),5,FALSE)</f>
        <v>#N/A</v>
      </c>
      <c r="G1312" t="e">
        <f ca="1">VLOOKUP(OFFSET($E$2,0,0,10000,1),OFFSET(线路!$A$2,0,0,10000,6),6,FALSE)</f>
        <v>#N/A</v>
      </c>
    </row>
    <row r="1313" spans="1:7" x14ac:dyDescent="0.15">
      <c r="A1313" t="str">
        <f>IF([1]交流线路段!A1313="","",[1]交流线路段!A1313)</f>
        <v>公叁线路82</v>
      </c>
      <c r="B1313" t="str">
        <f>IF([1]交流线路段!B1313="","",[1]交流线路段!B1313)</f>
        <v>10kV</v>
      </c>
      <c r="F1313" t="e">
        <f ca="1">VLOOKUP(OFFSET($E$2,0,0,10000,1),OFFSET(线路!$A$2,0,0,10000,6),5,FALSE)</f>
        <v>#N/A</v>
      </c>
      <c r="G1313" t="e">
        <f ca="1">VLOOKUP(OFFSET($E$2,0,0,10000,1),OFFSET(线路!$A$2,0,0,10000,6),6,FALSE)</f>
        <v>#N/A</v>
      </c>
    </row>
    <row r="1314" spans="1:7" x14ac:dyDescent="0.15">
      <c r="A1314" t="str">
        <f>IF([1]交流线路段!A1314="","",[1]交流线路段!A1314)</f>
        <v>公叁线路82-1</v>
      </c>
      <c r="B1314" t="str">
        <f>IF([1]交流线路段!B1314="","",[1]交流线路段!B1314)</f>
        <v>10kV</v>
      </c>
      <c r="F1314" t="e">
        <f ca="1">VLOOKUP(OFFSET($E$2,0,0,10000,1),OFFSET(线路!$A$2,0,0,10000,6),5,FALSE)</f>
        <v>#N/A</v>
      </c>
      <c r="G1314" t="e">
        <f ca="1">VLOOKUP(OFFSET($E$2,0,0,10000,1),OFFSET(线路!$A$2,0,0,10000,6),6,FALSE)</f>
        <v>#N/A</v>
      </c>
    </row>
    <row r="1315" spans="1:7" x14ac:dyDescent="0.15">
      <c r="A1315" t="str">
        <f>IF([1]交流线路段!A1315="","",[1]交流线路段!A1315)</f>
        <v>公叁线路83</v>
      </c>
      <c r="B1315" t="str">
        <f>IF([1]交流线路段!B1315="","",[1]交流线路段!B1315)</f>
        <v>10kV</v>
      </c>
      <c r="F1315" t="e">
        <f ca="1">VLOOKUP(OFFSET($E$2,0,0,10000,1),OFFSET(线路!$A$2,0,0,10000,6),5,FALSE)</f>
        <v>#N/A</v>
      </c>
      <c r="G1315" t="e">
        <f ca="1">VLOOKUP(OFFSET($E$2,0,0,10000,1),OFFSET(线路!$A$2,0,0,10000,6),6,FALSE)</f>
        <v>#N/A</v>
      </c>
    </row>
    <row r="1316" spans="1:7" x14ac:dyDescent="0.15">
      <c r="A1316" t="str">
        <f>IF([1]交流线路段!A1316="","",[1]交流线路段!A1316)</f>
        <v>公叁线路83-1</v>
      </c>
      <c r="B1316" t="str">
        <f>IF([1]交流线路段!B1316="","",[1]交流线路段!B1316)</f>
        <v>10kV</v>
      </c>
      <c r="F1316" t="e">
        <f ca="1">VLOOKUP(OFFSET($E$2,0,0,10000,1),OFFSET(线路!$A$2,0,0,10000,6),5,FALSE)</f>
        <v>#N/A</v>
      </c>
      <c r="G1316" t="e">
        <f ca="1">VLOOKUP(OFFSET($E$2,0,0,10000,1),OFFSET(线路!$A$2,0,0,10000,6),6,FALSE)</f>
        <v>#N/A</v>
      </c>
    </row>
    <row r="1317" spans="1:7" x14ac:dyDescent="0.15">
      <c r="A1317" t="str">
        <f>IF([1]交流线路段!A1317="","",[1]交流线路段!A1317)</f>
        <v>公叁线路87</v>
      </c>
      <c r="B1317" t="str">
        <f>IF([1]交流线路段!B1317="","",[1]交流线路段!B1317)</f>
        <v>10kV</v>
      </c>
      <c r="F1317" t="e">
        <f ca="1">VLOOKUP(OFFSET($E$2,0,0,10000,1),OFFSET(线路!$A$2,0,0,10000,6),5,FALSE)</f>
        <v>#N/A</v>
      </c>
      <c r="G1317" t="e">
        <f ca="1">VLOOKUP(OFFSET($E$2,0,0,10000,1),OFFSET(线路!$A$2,0,0,10000,6),6,FALSE)</f>
        <v>#N/A</v>
      </c>
    </row>
    <row r="1318" spans="1:7" x14ac:dyDescent="0.15">
      <c r="A1318" t="str">
        <f>IF([1]交流线路段!A1318="","",[1]交流线路段!A1318)</f>
        <v>公叁线路87-1</v>
      </c>
      <c r="B1318" t="str">
        <f>IF([1]交流线路段!B1318="","",[1]交流线路段!B1318)</f>
        <v>10kV</v>
      </c>
      <c r="F1318" t="e">
        <f ca="1">VLOOKUP(OFFSET($E$2,0,0,10000,1),OFFSET(线路!$A$2,0,0,10000,6),5,FALSE)</f>
        <v>#N/A</v>
      </c>
      <c r="G1318" t="e">
        <f ca="1">VLOOKUP(OFFSET($E$2,0,0,10000,1),OFFSET(线路!$A$2,0,0,10000,6),6,FALSE)</f>
        <v>#N/A</v>
      </c>
    </row>
    <row r="1319" spans="1:7" x14ac:dyDescent="0.15">
      <c r="A1319" t="str">
        <f>IF([1]交流线路段!A1319="","",[1]交流线路段!A1319)</f>
        <v>公叁线路9</v>
      </c>
      <c r="B1319" t="str">
        <f>IF([1]交流线路段!B1319="","",[1]交流线路段!B1319)</f>
        <v>10kV</v>
      </c>
      <c r="F1319" t="e">
        <f ca="1">VLOOKUP(OFFSET($E$2,0,0,10000,1),OFFSET(线路!$A$2,0,0,10000,6),5,FALSE)</f>
        <v>#N/A</v>
      </c>
      <c r="G1319" t="e">
        <f ca="1">VLOOKUP(OFFSET($E$2,0,0,10000,1),OFFSET(线路!$A$2,0,0,10000,6),6,FALSE)</f>
        <v>#N/A</v>
      </c>
    </row>
    <row r="1320" spans="1:7" x14ac:dyDescent="0.15">
      <c r="A1320" t="str">
        <f>IF([1]交流线路段!A1320="","",[1]交流线路段!A1320)</f>
        <v>公肆线路1</v>
      </c>
      <c r="B1320" t="str">
        <f>IF([1]交流线路段!B1320="","",[1]交流线路段!B1320)</f>
        <v>10kV</v>
      </c>
      <c r="F1320" t="e">
        <f ca="1">VLOOKUP(OFFSET($E$2,0,0,10000,1),OFFSET(线路!$A$2,0,0,10000,6),5,FALSE)</f>
        <v>#N/A</v>
      </c>
      <c r="G1320" t="e">
        <f ca="1">VLOOKUP(OFFSET($E$2,0,0,10000,1),OFFSET(线路!$A$2,0,0,10000,6),6,FALSE)</f>
        <v>#N/A</v>
      </c>
    </row>
    <row r="1321" spans="1:7" x14ac:dyDescent="0.15">
      <c r="A1321" t="str">
        <f>IF([1]交流线路段!A1321="","",[1]交流线路段!A1321)</f>
        <v>公肆线路1-1</v>
      </c>
      <c r="B1321" t="str">
        <f>IF([1]交流线路段!B1321="","",[1]交流线路段!B1321)</f>
        <v>10kV</v>
      </c>
      <c r="F1321" t="e">
        <f ca="1">VLOOKUP(OFFSET($E$2,0,0,10000,1),OFFSET(线路!$A$2,0,0,10000,6),5,FALSE)</f>
        <v>#N/A</v>
      </c>
      <c r="G1321" t="e">
        <f ca="1">VLOOKUP(OFFSET($E$2,0,0,10000,1),OFFSET(线路!$A$2,0,0,10000,6),6,FALSE)</f>
        <v>#N/A</v>
      </c>
    </row>
    <row r="1322" spans="1:7" x14ac:dyDescent="0.15">
      <c r="A1322" t="str">
        <f>IF([1]交流线路段!A1322="","",[1]交流线路段!A1322)</f>
        <v>公肆线路10</v>
      </c>
      <c r="B1322" t="str">
        <f>IF([1]交流线路段!B1322="","",[1]交流线路段!B1322)</f>
        <v>10kV</v>
      </c>
      <c r="F1322" t="e">
        <f ca="1">VLOOKUP(OFFSET($E$2,0,0,10000,1),OFFSET(线路!$A$2,0,0,10000,6),5,FALSE)</f>
        <v>#N/A</v>
      </c>
      <c r="G1322" t="e">
        <f ca="1">VLOOKUP(OFFSET($E$2,0,0,10000,1),OFFSET(线路!$A$2,0,0,10000,6),6,FALSE)</f>
        <v>#N/A</v>
      </c>
    </row>
    <row r="1323" spans="1:7" x14ac:dyDescent="0.15">
      <c r="A1323" t="str">
        <f>IF([1]交流线路段!A1323="","",[1]交流线路段!A1323)</f>
        <v>公肆线路11</v>
      </c>
      <c r="B1323" t="str">
        <f>IF([1]交流线路段!B1323="","",[1]交流线路段!B1323)</f>
        <v>10kV</v>
      </c>
      <c r="F1323" t="e">
        <f ca="1">VLOOKUP(OFFSET($E$2,0,0,10000,1),OFFSET(线路!$A$2,0,0,10000,6),5,FALSE)</f>
        <v>#N/A</v>
      </c>
      <c r="G1323" t="e">
        <f ca="1">VLOOKUP(OFFSET($E$2,0,0,10000,1),OFFSET(线路!$A$2,0,0,10000,6),6,FALSE)</f>
        <v>#N/A</v>
      </c>
    </row>
    <row r="1324" spans="1:7" x14ac:dyDescent="0.15">
      <c r="A1324" t="str">
        <f>IF([1]交流线路段!A1324="","",[1]交流线路段!A1324)</f>
        <v>公肆线路12</v>
      </c>
      <c r="B1324" t="str">
        <f>IF([1]交流线路段!B1324="","",[1]交流线路段!B1324)</f>
        <v>10kV</v>
      </c>
      <c r="F1324" t="e">
        <f ca="1">VLOOKUP(OFFSET($E$2,0,0,10000,1),OFFSET(线路!$A$2,0,0,10000,6),5,FALSE)</f>
        <v>#N/A</v>
      </c>
      <c r="G1324" t="e">
        <f ca="1">VLOOKUP(OFFSET($E$2,0,0,10000,1),OFFSET(线路!$A$2,0,0,10000,6),6,FALSE)</f>
        <v>#N/A</v>
      </c>
    </row>
    <row r="1325" spans="1:7" x14ac:dyDescent="0.15">
      <c r="A1325" t="str">
        <f>IF([1]交流线路段!A1325="","",[1]交流线路段!A1325)</f>
        <v>公肆线路13</v>
      </c>
      <c r="B1325" t="str">
        <f>IF([1]交流线路段!B1325="","",[1]交流线路段!B1325)</f>
        <v>10kV</v>
      </c>
      <c r="F1325" t="e">
        <f ca="1">VLOOKUP(OFFSET($E$2,0,0,10000,1),OFFSET(线路!$A$2,0,0,10000,6),5,FALSE)</f>
        <v>#N/A</v>
      </c>
      <c r="G1325" t="e">
        <f ca="1">VLOOKUP(OFFSET($E$2,0,0,10000,1),OFFSET(线路!$A$2,0,0,10000,6),6,FALSE)</f>
        <v>#N/A</v>
      </c>
    </row>
    <row r="1326" spans="1:7" x14ac:dyDescent="0.15">
      <c r="A1326" t="str">
        <f>IF([1]交流线路段!A1326="","",[1]交流线路段!A1326)</f>
        <v>公肆线路14</v>
      </c>
      <c r="B1326" t="str">
        <f>IF([1]交流线路段!B1326="","",[1]交流线路段!B1326)</f>
        <v>10kV</v>
      </c>
      <c r="F1326" t="e">
        <f ca="1">VLOOKUP(OFFSET($E$2,0,0,10000,1),OFFSET(线路!$A$2,0,0,10000,6),5,FALSE)</f>
        <v>#N/A</v>
      </c>
      <c r="G1326" t="e">
        <f ca="1">VLOOKUP(OFFSET($E$2,0,0,10000,1),OFFSET(线路!$A$2,0,0,10000,6),6,FALSE)</f>
        <v>#N/A</v>
      </c>
    </row>
    <row r="1327" spans="1:7" x14ac:dyDescent="0.15">
      <c r="A1327" t="str">
        <f>IF([1]交流线路段!A1327="","",[1]交流线路段!A1327)</f>
        <v>公肆线路2</v>
      </c>
      <c r="B1327" t="str">
        <f>IF([1]交流线路段!B1327="","",[1]交流线路段!B1327)</f>
        <v>10kV</v>
      </c>
      <c r="F1327" t="e">
        <f ca="1">VLOOKUP(OFFSET($E$2,0,0,10000,1),OFFSET(线路!$A$2,0,0,10000,6),5,FALSE)</f>
        <v>#N/A</v>
      </c>
      <c r="G1327" t="e">
        <f ca="1">VLOOKUP(OFFSET($E$2,0,0,10000,1),OFFSET(线路!$A$2,0,0,10000,6),6,FALSE)</f>
        <v>#N/A</v>
      </c>
    </row>
    <row r="1328" spans="1:7" x14ac:dyDescent="0.15">
      <c r="A1328" t="str">
        <f>IF([1]交流线路段!A1328="","",[1]交流线路段!A1328)</f>
        <v>公肆线路3</v>
      </c>
      <c r="B1328" t="str">
        <f>IF([1]交流线路段!B1328="","",[1]交流线路段!B1328)</f>
        <v>10kV</v>
      </c>
      <c r="F1328" t="e">
        <f ca="1">VLOOKUP(OFFSET($E$2,0,0,10000,1),OFFSET(线路!$A$2,0,0,10000,6),5,FALSE)</f>
        <v>#N/A</v>
      </c>
      <c r="G1328" t="e">
        <f ca="1">VLOOKUP(OFFSET($E$2,0,0,10000,1),OFFSET(线路!$A$2,0,0,10000,6),6,FALSE)</f>
        <v>#N/A</v>
      </c>
    </row>
    <row r="1329" spans="1:7" x14ac:dyDescent="0.15">
      <c r="A1329" t="str">
        <f>IF([1]交流线路段!A1329="","",[1]交流线路段!A1329)</f>
        <v>公肆线路4</v>
      </c>
      <c r="B1329" t="str">
        <f>IF([1]交流线路段!B1329="","",[1]交流线路段!B1329)</f>
        <v>10kV</v>
      </c>
      <c r="F1329" t="e">
        <f ca="1">VLOOKUP(OFFSET($E$2,0,0,10000,1),OFFSET(线路!$A$2,0,0,10000,6),5,FALSE)</f>
        <v>#N/A</v>
      </c>
      <c r="G1329" t="e">
        <f ca="1">VLOOKUP(OFFSET($E$2,0,0,10000,1),OFFSET(线路!$A$2,0,0,10000,6),6,FALSE)</f>
        <v>#N/A</v>
      </c>
    </row>
    <row r="1330" spans="1:7" x14ac:dyDescent="0.15">
      <c r="A1330" t="str">
        <f>IF([1]交流线路段!A1330="","",[1]交流线路段!A1330)</f>
        <v>公肆线路5</v>
      </c>
      <c r="B1330" t="str">
        <f>IF([1]交流线路段!B1330="","",[1]交流线路段!B1330)</f>
        <v>10kV</v>
      </c>
      <c r="F1330" t="e">
        <f ca="1">VLOOKUP(OFFSET($E$2,0,0,10000,1),OFFSET(线路!$A$2,0,0,10000,6),5,FALSE)</f>
        <v>#N/A</v>
      </c>
      <c r="G1330" t="e">
        <f ca="1">VLOOKUP(OFFSET($E$2,0,0,10000,1),OFFSET(线路!$A$2,0,0,10000,6),6,FALSE)</f>
        <v>#N/A</v>
      </c>
    </row>
    <row r="1331" spans="1:7" x14ac:dyDescent="0.15">
      <c r="A1331" t="str">
        <f>IF([1]交流线路段!A1331="","",[1]交流线路段!A1331)</f>
        <v>公肆线路6</v>
      </c>
      <c r="B1331" t="str">
        <f>IF([1]交流线路段!B1331="","",[1]交流线路段!B1331)</f>
        <v>10kV</v>
      </c>
      <c r="F1331" t="e">
        <f ca="1">VLOOKUP(OFFSET($E$2,0,0,10000,1),OFFSET(线路!$A$2,0,0,10000,6),5,FALSE)</f>
        <v>#N/A</v>
      </c>
      <c r="G1331" t="e">
        <f ca="1">VLOOKUP(OFFSET($E$2,0,0,10000,1),OFFSET(线路!$A$2,0,0,10000,6),6,FALSE)</f>
        <v>#N/A</v>
      </c>
    </row>
    <row r="1332" spans="1:7" x14ac:dyDescent="0.15">
      <c r="A1332" t="str">
        <f>IF([1]交流线路段!A1332="","",[1]交流线路段!A1332)</f>
        <v>公肆线路7</v>
      </c>
      <c r="B1332" t="str">
        <f>IF([1]交流线路段!B1332="","",[1]交流线路段!B1332)</f>
        <v>10kV</v>
      </c>
      <c r="F1332" t="e">
        <f ca="1">VLOOKUP(OFFSET($E$2,0,0,10000,1),OFFSET(线路!$A$2,0,0,10000,6),5,FALSE)</f>
        <v>#N/A</v>
      </c>
      <c r="G1332" t="e">
        <f ca="1">VLOOKUP(OFFSET($E$2,0,0,10000,1),OFFSET(线路!$A$2,0,0,10000,6),6,FALSE)</f>
        <v>#N/A</v>
      </c>
    </row>
    <row r="1333" spans="1:7" x14ac:dyDescent="0.15">
      <c r="A1333" t="str">
        <f>IF([1]交流线路段!A1333="","",[1]交流线路段!A1333)</f>
        <v>公肆线路8</v>
      </c>
      <c r="B1333" t="str">
        <f>IF([1]交流线路段!B1333="","",[1]交流线路段!B1333)</f>
        <v>10kV</v>
      </c>
      <c r="F1333" t="e">
        <f ca="1">VLOOKUP(OFFSET($E$2,0,0,10000,1),OFFSET(线路!$A$2,0,0,10000,6),5,FALSE)</f>
        <v>#N/A</v>
      </c>
      <c r="G1333" t="e">
        <f ca="1">VLOOKUP(OFFSET($E$2,0,0,10000,1),OFFSET(线路!$A$2,0,0,10000,6),6,FALSE)</f>
        <v>#N/A</v>
      </c>
    </row>
    <row r="1334" spans="1:7" x14ac:dyDescent="0.15">
      <c r="A1334" t="str">
        <f>IF([1]交流线路段!A1334="","",[1]交流线路段!A1334)</f>
        <v>公肆线路9</v>
      </c>
      <c r="B1334" t="str">
        <f>IF([1]交流线路段!B1334="","",[1]交流线路段!B1334)</f>
        <v>10kV</v>
      </c>
      <c r="F1334" t="e">
        <f ca="1">VLOOKUP(OFFSET($E$2,0,0,10000,1),OFFSET(线路!$A$2,0,0,10000,6),5,FALSE)</f>
        <v>#N/A</v>
      </c>
      <c r="G1334" t="e">
        <f ca="1">VLOOKUP(OFFSET($E$2,0,0,10000,1),OFFSET(线路!$A$2,0,0,10000,6),6,FALSE)</f>
        <v>#N/A</v>
      </c>
    </row>
    <row r="1335" spans="1:7" x14ac:dyDescent="0.15">
      <c r="A1335" t="str">
        <f>IF([1]交流线路段!A1335="","",[1]交流线路段!A1335)</f>
        <v>公伍线路1</v>
      </c>
      <c r="B1335" t="str">
        <f>IF([1]交流线路段!B1335="","",[1]交流线路段!B1335)</f>
        <v>10kV</v>
      </c>
      <c r="F1335" t="e">
        <f ca="1">VLOOKUP(OFFSET($E$2,0,0,10000,1),OFFSET(线路!$A$2,0,0,10000,6),5,FALSE)</f>
        <v>#N/A</v>
      </c>
      <c r="G1335" t="e">
        <f ca="1">VLOOKUP(OFFSET($E$2,0,0,10000,1),OFFSET(线路!$A$2,0,0,10000,6),6,FALSE)</f>
        <v>#N/A</v>
      </c>
    </row>
    <row r="1336" spans="1:7" x14ac:dyDescent="0.15">
      <c r="A1336" t="str">
        <f>IF([1]交流线路段!A1336="","",[1]交流线路段!A1336)</f>
        <v>公伍线路10</v>
      </c>
      <c r="B1336" t="str">
        <f>IF([1]交流线路段!B1336="","",[1]交流线路段!B1336)</f>
        <v>10kV</v>
      </c>
      <c r="F1336" t="e">
        <f ca="1">VLOOKUP(OFFSET($E$2,0,0,10000,1),OFFSET(线路!$A$2,0,0,10000,6),5,FALSE)</f>
        <v>#N/A</v>
      </c>
      <c r="G1336" t="e">
        <f ca="1">VLOOKUP(OFFSET($E$2,0,0,10000,1),OFFSET(线路!$A$2,0,0,10000,6),6,FALSE)</f>
        <v>#N/A</v>
      </c>
    </row>
    <row r="1337" spans="1:7" x14ac:dyDescent="0.15">
      <c r="A1337" t="str">
        <f>IF([1]交流线路段!A1337="","",[1]交流线路段!A1337)</f>
        <v>公伍线路11</v>
      </c>
      <c r="B1337" t="str">
        <f>IF([1]交流线路段!B1337="","",[1]交流线路段!B1337)</f>
        <v>10kV</v>
      </c>
      <c r="F1337" t="e">
        <f ca="1">VLOOKUP(OFFSET($E$2,0,0,10000,1),OFFSET(线路!$A$2,0,0,10000,6),5,FALSE)</f>
        <v>#N/A</v>
      </c>
      <c r="G1337" t="e">
        <f ca="1">VLOOKUP(OFFSET($E$2,0,0,10000,1),OFFSET(线路!$A$2,0,0,10000,6),6,FALSE)</f>
        <v>#N/A</v>
      </c>
    </row>
    <row r="1338" spans="1:7" x14ac:dyDescent="0.15">
      <c r="A1338" t="str">
        <f>IF([1]交流线路段!A1338="","",[1]交流线路段!A1338)</f>
        <v>公伍线路12</v>
      </c>
      <c r="B1338" t="str">
        <f>IF([1]交流线路段!B1338="","",[1]交流线路段!B1338)</f>
        <v>10kV</v>
      </c>
      <c r="F1338" t="e">
        <f ca="1">VLOOKUP(OFFSET($E$2,0,0,10000,1),OFFSET(线路!$A$2,0,0,10000,6),5,FALSE)</f>
        <v>#N/A</v>
      </c>
      <c r="G1338" t="e">
        <f ca="1">VLOOKUP(OFFSET($E$2,0,0,10000,1),OFFSET(线路!$A$2,0,0,10000,6),6,FALSE)</f>
        <v>#N/A</v>
      </c>
    </row>
    <row r="1339" spans="1:7" x14ac:dyDescent="0.15">
      <c r="A1339" t="str">
        <f>IF([1]交流线路段!A1339="","",[1]交流线路段!A1339)</f>
        <v>公伍线路13</v>
      </c>
      <c r="B1339" t="str">
        <f>IF([1]交流线路段!B1339="","",[1]交流线路段!B1339)</f>
        <v>10kV</v>
      </c>
      <c r="F1339" t="e">
        <f ca="1">VLOOKUP(OFFSET($E$2,0,0,10000,1),OFFSET(线路!$A$2,0,0,10000,6),5,FALSE)</f>
        <v>#N/A</v>
      </c>
      <c r="G1339" t="e">
        <f ca="1">VLOOKUP(OFFSET($E$2,0,0,10000,1),OFFSET(线路!$A$2,0,0,10000,6),6,FALSE)</f>
        <v>#N/A</v>
      </c>
    </row>
    <row r="1340" spans="1:7" x14ac:dyDescent="0.15">
      <c r="A1340" t="str">
        <f>IF([1]交流线路段!A1340="","",[1]交流线路段!A1340)</f>
        <v>公伍线路14</v>
      </c>
      <c r="B1340" t="str">
        <f>IF([1]交流线路段!B1340="","",[1]交流线路段!B1340)</f>
        <v>10kV</v>
      </c>
      <c r="F1340" t="e">
        <f ca="1">VLOOKUP(OFFSET($E$2,0,0,10000,1),OFFSET(线路!$A$2,0,0,10000,6),5,FALSE)</f>
        <v>#N/A</v>
      </c>
      <c r="G1340" t="e">
        <f ca="1">VLOOKUP(OFFSET($E$2,0,0,10000,1),OFFSET(线路!$A$2,0,0,10000,6),6,FALSE)</f>
        <v>#N/A</v>
      </c>
    </row>
    <row r="1341" spans="1:7" x14ac:dyDescent="0.15">
      <c r="A1341" t="str">
        <f>IF([1]交流线路段!A1341="","",[1]交流线路段!A1341)</f>
        <v>公伍线路15</v>
      </c>
      <c r="B1341" t="str">
        <f>IF([1]交流线路段!B1341="","",[1]交流线路段!B1341)</f>
        <v>10kV</v>
      </c>
      <c r="F1341" t="e">
        <f ca="1">VLOOKUP(OFFSET($E$2,0,0,10000,1),OFFSET(线路!$A$2,0,0,10000,6),5,FALSE)</f>
        <v>#N/A</v>
      </c>
      <c r="G1341" t="e">
        <f ca="1">VLOOKUP(OFFSET($E$2,0,0,10000,1),OFFSET(线路!$A$2,0,0,10000,6),6,FALSE)</f>
        <v>#N/A</v>
      </c>
    </row>
    <row r="1342" spans="1:7" x14ac:dyDescent="0.15">
      <c r="A1342" t="str">
        <f>IF([1]交流线路段!A1342="","",[1]交流线路段!A1342)</f>
        <v>公伍线路16</v>
      </c>
      <c r="B1342" t="str">
        <f>IF([1]交流线路段!B1342="","",[1]交流线路段!B1342)</f>
        <v>10kV</v>
      </c>
      <c r="F1342" t="e">
        <f ca="1">VLOOKUP(OFFSET($E$2,0,0,10000,1),OFFSET(线路!$A$2,0,0,10000,6),5,FALSE)</f>
        <v>#N/A</v>
      </c>
      <c r="G1342" t="e">
        <f ca="1">VLOOKUP(OFFSET($E$2,0,0,10000,1),OFFSET(线路!$A$2,0,0,10000,6),6,FALSE)</f>
        <v>#N/A</v>
      </c>
    </row>
    <row r="1343" spans="1:7" x14ac:dyDescent="0.15">
      <c r="A1343" t="str">
        <f>IF([1]交流线路段!A1343="","",[1]交流线路段!A1343)</f>
        <v>公伍线路17</v>
      </c>
      <c r="B1343" t="str">
        <f>IF([1]交流线路段!B1343="","",[1]交流线路段!B1343)</f>
        <v>10kV</v>
      </c>
      <c r="F1343" t="e">
        <f ca="1">VLOOKUP(OFFSET($E$2,0,0,10000,1),OFFSET(线路!$A$2,0,0,10000,6),5,FALSE)</f>
        <v>#N/A</v>
      </c>
      <c r="G1343" t="e">
        <f ca="1">VLOOKUP(OFFSET($E$2,0,0,10000,1),OFFSET(线路!$A$2,0,0,10000,6),6,FALSE)</f>
        <v>#N/A</v>
      </c>
    </row>
    <row r="1344" spans="1:7" x14ac:dyDescent="0.15">
      <c r="A1344" t="str">
        <f>IF([1]交流线路段!A1344="","",[1]交流线路段!A1344)</f>
        <v>公伍线路18</v>
      </c>
      <c r="B1344" t="str">
        <f>IF([1]交流线路段!B1344="","",[1]交流线路段!B1344)</f>
        <v>10kV</v>
      </c>
      <c r="F1344" t="e">
        <f ca="1">VLOOKUP(OFFSET($E$2,0,0,10000,1),OFFSET(线路!$A$2,0,0,10000,6),5,FALSE)</f>
        <v>#N/A</v>
      </c>
      <c r="G1344" t="e">
        <f ca="1">VLOOKUP(OFFSET($E$2,0,0,10000,1),OFFSET(线路!$A$2,0,0,10000,6),6,FALSE)</f>
        <v>#N/A</v>
      </c>
    </row>
    <row r="1345" spans="1:7" x14ac:dyDescent="0.15">
      <c r="A1345" t="str">
        <f>IF([1]交流线路段!A1345="","",[1]交流线路段!A1345)</f>
        <v>公伍线路19</v>
      </c>
      <c r="B1345" t="str">
        <f>IF([1]交流线路段!B1345="","",[1]交流线路段!B1345)</f>
        <v>10kV</v>
      </c>
      <c r="F1345" t="e">
        <f ca="1">VLOOKUP(OFFSET($E$2,0,0,10000,1),OFFSET(线路!$A$2,0,0,10000,6),5,FALSE)</f>
        <v>#N/A</v>
      </c>
      <c r="G1345" t="e">
        <f ca="1">VLOOKUP(OFFSET($E$2,0,0,10000,1),OFFSET(线路!$A$2,0,0,10000,6),6,FALSE)</f>
        <v>#N/A</v>
      </c>
    </row>
    <row r="1346" spans="1:7" x14ac:dyDescent="0.15">
      <c r="A1346" t="str">
        <f>IF([1]交流线路段!A1346="","",[1]交流线路段!A1346)</f>
        <v>公伍线路2</v>
      </c>
      <c r="B1346" t="str">
        <f>IF([1]交流线路段!B1346="","",[1]交流线路段!B1346)</f>
        <v>10kV</v>
      </c>
      <c r="F1346" t="e">
        <f ca="1">VLOOKUP(OFFSET($E$2,0,0,10000,1),OFFSET(线路!$A$2,0,0,10000,6),5,FALSE)</f>
        <v>#N/A</v>
      </c>
      <c r="G1346" t="e">
        <f ca="1">VLOOKUP(OFFSET($E$2,0,0,10000,1),OFFSET(线路!$A$2,0,0,10000,6),6,FALSE)</f>
        <v>#N/A</v>
      </c>
    </row>
    <row r="1347" spans="1:7" x14ac:dyDescent="0.15">
      <c r="A1347" t="str">
        <f>IF([1]交流线路段!A1347="","",[1]交流线路段!A1347)</f>
        <v>公伍线路20</v>
      </c>
      <c r="B1347" t="str">
        <f>IF([1]交流线路段!B1347="","",[1]交流线路段!B1347)</f>
        <v>10kV</v>
      </c>
      <c r="F1347" t="e">
        <f ca="1">VLOOKUP(OFFSET($E$2,0,0,10000,1),OFFSET(线路!$A$2,0,0,10000,6),5,FALSE)</f>
        <v>#N/A</v>
      </c>
      <c r="G1347" t="e">
        <f ca="1">VLOOKUP(OFFSET($E$2,0,0,10000,1),OFFSET(线路!$A$2,0,0,10000,6),6,FALSE)</f>
        <v>#N/A</v>
      </c>
    </row>
    <row r="1348" spans="1:7" x14ac:dyDescent="0.15">
      <c r="A1348" t="str">
        <f>IF([1]交流线路段!A1348="","",[1]交流线路段!A1348)</f>
        <v>公伍线路21</v>
      </c>
      <c r="B1348" t="str">
        <f>IF([1]交流线路段!B1348="","",[1]交流线路段!B1348)</f>
        <v>10kV</v>
      </c>
      <c r="F1348" t="e">
        <f ca="1">VLOOKUP(OFFSET($E$2,0,0,10000,1),OFFSET(线路!$A$2,0,0,10000,6),5,FALSE)</f>
        <v>#N/A</v>
      </c>
      <c r="G1348" t="e">
        <f ca="1">VLOOKUP(OFFSET($E$2,0,0,10000,1),OFFSET(线路!$A$2,0,0,10000,6),6,FALSE)</f>
        <v>#N/A</v>
      </c>
    </row>
    <row r="1349" spans="1:7" x14ac:dyDescent="0.15">
      <c r="A1349" t="str">
        <f>IF([1]交流线路段!A1349="","",[1]交流线路段!A1349)</f>
        <v>公伍线路22</v>
      </c>
      <c r="B1349" t="str">
        <f>IF([1]交流线路段!B1349="","",[1]交流线路段!B1349)</f>
        <v>10kV</v>
      </c>
      <c r="F1349" t="e">
        <f ca="1">VLOOKUP(OFFSET($E$2,0,0,10000,1),OFFSET(线路!$A$2,0,0,10000,6),5,FALSE)</f>
        <v>#N/A</v>
      </c>
      <c r="G1349" t="e">
        <f ca="1">VLOOKUP(OFFSET($E$2,0,0,10000,1),OFFSET(线路!$A$2,0,0,10000,6),6,FALSE)</f>
        <v>#N/A</v>
      </c>
    </row>
    <row r="1350" spans="1:7" x14ac:dyDescent="0.15">
      <c r="A1350" t="str">
        <f>IF([1]交流线路段!A1350="","",[1]交流线路段!A1350)</f>
        <v>公伍线路23</v>
      </c>
      <c r="B1350" t="str">
        <f>IF([1]交流线路段!B1350="","",[1]交流线路段!B1350)</f>
        <v>10kV</v>
      </c>
      <c r="F1350" t="e">
        <f ca="1">VLOOKUP(OFFSET($E$2,0,0,10000,1),OFFSET(线路!$A$2,0,0,10000,6),5,FALSE)</f>
        <v>#N/A</v>
      </c>
      <c r="G1350" t="e">
        <f ca="1">VLOOKUP(OFFSET($E$2,0,0,10000,1),OFFSET(线路!$A$2,0,0,10000,6),6,FALSE)</f>
        <v>#N/A</v>
      </c>
    </row>
    <row r="1351" spans="1:7" x14ac:dyDescent="0.15">
      <c r="A1351" t="str">
        <f>IF([1]交流线路段!A1351="","",[1]交流线路段!A1351)</f>
        <v>公伍线路24</v>
      </c>
      <c r="B1351" t="str">
        <f>IF([1]交流线路段!B1351="","",[1]交流线路段!B1351)</f>
        <v>10kV</v>
      </c>
      <c r="F1351" t="e">
        <f ca="1">VLOOKUP(OFFSET($E$2,0,0,10000,1),OFFSET(线路!$A$2,0,0,10000,6),5,FALSE)</f>
        <v>#N/A</v>
      </c>
      <c r="G1351" t="e">
        <f ca="1">VLOOKUP(OFFSET($E$2,0,0,10000,1),OFFSET(线路!$A$2,0,0,10000,6),6,FALSE)</f>
        <v>#N/A</v>
      </c>
    </row>
    <row r="1352" spans="1:7" x14ac:dyDescent="0.15">
      <c r="A1352" t="str">
        <f>IF([1]交流线路段!A1352="","",[1]交流线路段!A1352)</f>
        <v>公伍线路25</v>
      </c>
      <c r="B1352" t="str">
        <f>IF([1]交流线路段!B1352="","",[1]交流线路段!B1352)</f>
        <v>10kV</v>
      </c>
      <c r="F1352" t="e">
        <f ca="1">VLOOKUP(OFFSET($E$2,0,0,10000,1),OFFSET(线路!$A$2,0,0,10000,6),5,FALSE)</f>
        <v>#N/A</v>
      </c>
      <c r="G1352" t="e">
        <f ca="1">VLOOKUP(OFFSET($E$2,0,0,10000,1),OFFSET(线路!$A$2,0,0,10000,6),6,FALSE)</f>
        <v>#N/A</v>
      </c>
    </row>
    <row r="1353" spans="1:7" x14ac:dyDescent="0.15">
      <c r="A1353" t="str">
        <f>IF([1]交流线路段!A1353="","",[1]交流线路段!A1353)</f>
        <v>公伍线路26</v>
      </c>
      <c r="B1353" t="str">
        <f>IF([1]交流线路段!B1353="","",[1]交流线路段!B1353)</f>
        <v>10kV</v>
      </c>
      <c r="F1353" t="e">
        <f ca="1">VLOOKUP(OFFSET($E$2,0,0,10000,1),OFFSET(线路!$A$2,0,0,10000,6),5,FALSE)</f>
        <v>#N/A</v>
      </c>
      <c r="G1353" t="e">
        <f ca="1">VLOOKUP(OFFSET($E$2,0,0,10000,1),OFFSET(线路!$A$2,0,0,10000,6),6,FALSE)</f>
        <v>#N/A</v>
      </c>
    </row>
    <row r="1354" spans="1:7" x14ac:dyDescent="0.15">
      <c r="A1354" t="str">
        <f>IF([1]交流线路段!A1354="","",[1]交流线路段!A1354)</f>
        <v>公伍线路27</v>
      </c>
      <c r="B1354" t="str">
        <f>IF([1]交流线路段!B1354="","",[1]交流线路段!B1354)</f>
        <v>10kV</v>
      </c>
      <c r="F1354" t="e">
        <f ca="1">VLOOKUP(OFFSET($E$2,0,0,10000,1),OFFSET(线路!$A$2,0,0,10000,6),5,FALSE)</f>
        <v>#N/A</v>
      </c>
      <c r="G1354" t="e">
        <f ca="1">VLOOKUP(OFFSET($E$2,0,0,10000,1),OFFSET(线路!$A$2,0,0,10000,6),6,FALSE)</f>
        <v>#N/A</v>
      </c>
    </row>
    <row r="1355" spans="1:7" x14ac:dyDescent="0.15">
      <c r="A1355" t="str">
        <f>IF([1]交流线路段!A1355="","",[1]交流线路段!A1355)</f>
        <v>公伍线路28</v>
      </c>
      <c r="B1355" t="str">
        <f>IF([1]交流线路段!B1355="","",[1]交流线路段!B1355)</f>
        <v>10kV</v>
      </c>
      <c r="F1355" t="e">
        <f ca="1">VLOOKUP(OFFSET($E$2,0,0,10000,1),OFFSET(线路!$A$2,0,0,10000,6),5,FALSE)</f>
        <v>#N/A</v>
      </c>
      <c r="G1355" t="e">
        <f ca="1">VLOOKUP(OFFSET($E$2,0,0,10000,1),OFFSET(线路!$A$2,0,0,10000,6),6,FALSE)</f>
        <v>#N/A</v>
      </c>
    </row>
    <row r="1356" spans="1:7" x14ac:dyDescent="0.15">
      <c r="A1356" t="str">
        <f>IF([1]交流线路段!A1356="","",[1]交流线路段!A1356)</f>
        <v>公伍线路29</v>
      </c>
      <c r="B1356" t="str">
        <f>IF([1]交流线路段!B1356="","",[1]交流线路段!B1356)</f>
        <v>10kV</v>
      </c>
      <c r="F1356" t="e">
        <f ca="1">VLOOKUP(OFFSET($E$2,0,0,10000,1),OFFSET(线路!$A$2,0,0,10000,6),5,FALSE)</f>
        <v>#N/A</v>
      </c>
      <c r="G1356" t="e">
        <f ca="1">VLOOKUP(OFFSET($E$2,0,0,10000,1),OFFSET(线路!$A$2,0,0,10000,6),6,FALSE)</f>
        <v>#N/A</v>
      </c>
    </row>
    <row r="1357" spans="1:7" x14ac:dyDescent="0.15">
      <c r="A1357" t="str">
        <f>IF([1]交流线路段!A1357="","",[1]交流线路段!A1357)</f>
        <v>公伍线路3</v>
      </c>
      <c r="B1357" t="str">
        <f>IF([1]交流线路段!B1357="","",[1]交流线路段!B1357)</f>
        <v>10kV</v>
      </c>
      <c r="F1357" t="e">
        <f ca="1">VLOOKUP(OFFSET($E$2,0,0,10000,1),OFFSET(线路!$A$2,0,0,10000,6),5,FALSE)</f>
        <v>#N/A</v>
      </c>
      <c r="G1357" t="e">
        <f ca="1">VLOOKUP(OFFSET($E$2,0,0,10000,1),OFFSET(线路!$A$2,0,0,10000,6),6,FALSE)</f>
        <v>#N/A</v>
      </c>
    </row>
    <row r="1358" spans="1:7" x14ac:dyDescent="0.15">
      <c r="A1358" t="str">
        <f>IF([1]交流线路段!A1358="","",[1]交流线路段!A1358)</f>
        <v>公伍线路30</v>
      </c>
      <c r="B1358" t="str">
        <f>IF([1]交流线路段!B1358="","",[1]交流线路段!B1358)</f>
        <v>10kV</v>
      </c>
      <c r="F1358" t="e">
        <f ca="1">VLOOKUP(OFFSET($E$2,0,0,10000,1),OFFSET(线路!$A$2,0,0,10000,6),5,FALSE)</f>
        <v>#N/A</v>
      </c>
      <c r="G1358" t="e">
        <f ca="1">VLOOKUP(OFFSET($E$2,0,0,10000,1),OFFSET(线路!$A$2,0,0,10000,6),6,FALSE)</f>
        <v>#N/A</v>
      </c>
    </row>
    <row r="1359" spans="1:7" x14ac:dyDescent="0.15">
      <c r="A1359" t="str">
        <f>IF([1]交流线路段!A1359="","",[1]交流线路段!A1359)</f>
        <v>公伍线路31</v>
      </c>
      <c r="B1359" t="str">
        <f>IF([1]交流线路段!B1359="","",[1]交流线路段!B1359)</f>
        <v>10kV</v>
      </c>
      <c r="F1359" t="e">
        <f ca="1">VLOOKUP(OFFSET($E$2,0,0,10000,1),OFFSET(线路!$A$2,0,0,10000,6),5,FALSE)</f>
        <v>#N/A</v>
      </c>
      <c r="G1359" t="e">
        <f ca="1">VLOOKUP(OFFSET($E$2,0,0,10000,1),OFFSET(线路!$A$2,0,0,10000,6),6,FALSE)</f>
        <v>#N/A</v>
      </c>
    </row>
    <row r="1360" spans="1:7" x14ac:dyDescent="0.15">
      <c r="A1360" t="str">
        <f>IF([1]交流线路段!A1360="","",[1]交流线路段!A1360)</f>
        <v>公伍线路32</v>
      </c>
      <c r="B1360" t="str">
        <f>IF([1]交流线路段!B1360="","",[1]交流线路段!B1360)</f>
        <v>10kV</v>
      </c>
      <c r="F1360" t="e">
        <f ca="1">VLOOKUP(OFFSET($E$2,0,0,10000,1),OFFSET(线路!$A$2,0,0,10000,6),5,FALSE)</f>
        <v>#N/A</v>
      </c>
      <c r="G1360" t="e">
        <f ca="1">VLOOKUP(OFFSET($E$2,0,0,10000,1),OFFSET(线路!$A$2,0,0,10000,6),6,FALSE)</f>
        <v>#N/A</v>
      </c>
    </row>
    <row r="1361" spans="1:7" x14ac:dyDescent="0.15">
      <c r="A1361" t="str">
        <f>IF([1]交流线路段!A1361="","",[1]交流线路段!A1361)</f>
        <v>公伍线路33</v>
      </c>
      <c r="B1361" t="str">
        <f>IF([1]交流线路段!B1361="","",[1]交流线路段!B1361)</f>
        <v>10kV</v>
      </c>
      <c r="F1361" t="e">
        <f ca="1">VLOOKUP(OFFSET($E$2,0,0,10000,1),OFFSET(线路!$A$2,0,0,10000,6),5,FALSE)</f>
        <v>#N/A</v>
      </c>
      <c r="G1361" t="e">
        <f ca="1">VLOOKUP(OFFSET($E$2,0,0,10000,1),OFFSET(线路!$A$2,0,0,10000,6),6,FALSE)</f>
        <v>#N/A</v>
      </c>
    </row>
    <row r="1362" spans="1:7" x14ac:dyDescent="0.15">
      <c r="A1362" t="str">
        <f>IF([1]交流线路段!A1362="","",[1]交流线路段!A1362)</f>
        <v>公伍线路34</v>
      </c>
      <c r="B1362" t="str">
        <f>IF([1]交流线路段!B1362="","",[1]交流线路段!B1362)</f>
        <v>10kV</v>
      </c>
      <c r="F1362" t="e">
        <f ca="1">VLOOKUP(OFFSET($E$2,0,0,10000,1),OFFSET(线路!$A$2,0,0,10000,6),5,FALSE)</f>
        <v>#N/A</v>
      </c>
      <c r="G1362" t="e">
        <f ca="1">VLOOKUP(OFFSET($E$2,0,0,10000,1),OFFSET(线路!$A$2,0,0,10000,6),6,FALSE)</f>
        <v>#N/A</v>
      </c>
    </row>
    <row r="1363" spans="1:7" x14ac:dyDescent="0.15">
      <c r="A1363" t="str">
        <f>IF([1]交流线路段!A1363="","",[1]交流线路段!A1363)</f>
        <v>公伍线路35</v>
      </c>
      <c r="B1363" t="str">
        <f>IF([1]交流线路段!B1363="","",[1]交流线路段!B1363)</f>
        <v>10kV</v>
      </c>
      <c r="F1363" t="e">
        <f ca="1">VLOOKUP(OFFSET($E$2,0,0,10000,1),OFFSET(线路!$A$2,0,0,10000,6),5,FALSE)</f>
        <v>#N/A</v>
      </c>
      <c r="G1363" t="e">
        <f ca="1">VLOOKUP(OFFSET($E$2,0,0,10000,1),OFFSET(线路!$A$2,0,0,10000,6),6,FALSE)</f>
        <v>#N/A</v>
      </c>
    </row>
    <row r="1364" spans="1:7" x14ac:dyDescent="0.15">
      <c r="A1364" t="str">
        <f>IF([1]交流线路段!A1364="","",[1]交流线路段!A1364)</f>
        <v>公伍线路36</v>
      </c>
      <c r="B1364" t="str">
        <f>IF([1]交流线路段!B1364="","",[1]交流线路段!B1364)</f>
        <v>10kV</v>
      </c>
      <c r="F1364" t="e">
        <f ca="1">VLOOKUP(OFFSET($E$2,0,0,10000,1),OFFSET(线路!$A$2,0,0,10000,6),5,FALSE)</f>
        <v>#N/A</v>
      </c>
      <c r="G1364" t="e">
        <f ca="1">VLOOKUP(OFFSET($E$2,0,0,10000,1),OFFSET(线路!$A$2,0,0,10000,6),6,FALSE)</f>
        <v>#N/A</v>
      </c>
    </row>
    <row r="1365" spans="1:7" x14ac:dyDescent="0.15">
      <c r="A1365" t="str">
        <f>IF([1]交流线路段!A1365="","",[1]交流线路段!A1365)</f>
        <v>公伍线路37</v>
      </c>
      <c r="B1365" t="str">
        <f>IF([1]交流线路段!B1365="","",[1]交流线路段!B1365)</f>
        <v>10kV</v>
      </c>
      <c r="F1365" t="e">
        <f ca="1">VLOOKUP(OFFSET($E$2,0,0,10000,1),OFFSET(线路!$A$2,0,0,10000,6),5,FALSE)</f>
        <v>#N/A</v>
      </c>
      <c r="G1365" t="e">
        <f ca="1">VLOOKUP(OFFSET($E$2,0,0,10000,1),OFFSET(线路!$A$2,0,0,10000,6),6,FALSE)</f>
        <v>#N/A</v>
      </c>
    </row>
    <row r="1366" spans="1:7" x14ac:dyDescent="0.15">
      <c r="A1366" t="str">
        <f>IF([1]交流线路段!A1366="","",[1]交流线路段!A1366)</f>
        <v>公伍线路38</v>
      </c>
      <c r="B1366" t="str">
        <f>IF([1]交流线路段!B1366="","",[1]交流线路段!B1366)</f>
        <v>10kV</v>
      </c>
      <c r="F1366" t="e">
        <f ca="1">VLOOKUP(OFFSET($E$2,0,0,10000,1),OFFSET(线路!$A$2,0,0,10000,6),5,FALSE)</f>
        <v>#N/A</v>
      </c>
      <c r="G1366" t="e">
        <f ca="1">VLOOKUP(OFFSET($E$2,0,0,10000,1),OFFSET(线路!$A$2,0,0,10000,6),6,FALSE)</f>
        <v>#N/A</v>
      </c>
    </row>
    <row r="1367" spans="1:7" x14ac:dyDescent="0.15">
      <c r="A1367" t="str">
        <f>IF([1]交流线路段!A1367="","",[1]交流线路段!A1367)</f>
        <v>公伍线路39</v>
      </c>
      <c r="B1367" t="str">
        <f>IF([1]交流线路段!B1367="","",[1]交流线路段!B1367)</f>
        <v>10kV</v>
      </c>
      <c r="F1367" t="e">
        <f ca="1">VLOOKUP(OFFSET($E$2,0,0,10000,1),OFFSET(线路!$A$2,0,0,10000,6),5,FALSE)</f>
        <v>#N/A</v>
      </c>
      <c r="G1367" t="e">
        <f ca="1">VLOOKUP(OFFSET($E$2,0,0,10000,1),OFFSET(线路!$A$2,0,0,10000,6),6,FALSE)</f>
        <v>#N/A</v>
      </c>
    </row>
    <row r="1368" spans="1:7" x14ac:dyDescent="0.15">
      <c r="A1368" t="str">
        <f>IF([1]交流线路段!A1368="","",[1]交流线路段!A1368)</f>
        <v>公伍线路4</v>
      </c>
      <c r="B1368" t="str">
        <f>IF([1]交流线路段!B1368="","",[1]交流线路段!B1368)</f>
        <v>10kV</v>
      </c>
      <c r="F1368" t="e">
        <f ca="1">VLOOKUP(OFFSET($E$2,0,0,10000,1),OFFSET(线路!$A$2,0,0,10000,6),5,FALSE)</f>
        <v>#N/A</v>
      </c>
      <c r="G1368" t="e">
        <f ca="1">VLOOKUP(OFFSET($E$2,0,0,10000,1),OFFSET(线路!$A$2,0,0,10000,6),6,FALSE)</f>
        <v>#N/A</v>
      </c>
    </row>
    <row r="1369" spans="1:7" x14ac:dyDescent="0.15">
      <c r="A1369" t="str">
        <f>IF([1]交流线路段!A1369="","",[1]交流线路段!A1369)</f>
        <v>公伍线路40</v>
      </c>
      <c r="B1369" t="str">
        <f>IF([1]交流线路段!B1369="","",[1]交流线路段!B1369)</f>
        <v>10kV</v>
      </c>
      <c r="F1369" t="e">
        <f ca="1">VLOOKUP(OFFSET($E$2,0,0,10000,1),OFFSET(线路!$A$2,0,0,10000,6),5,FALSE)</f>
        <v>#N/A</v>
      </c>
      <c r="G1369" t="e">
        <f ca="1">VLOOKUP(OFFSET($E$2,0,0,10000,1),OFFSET(线路!$A$2,0,0,10000,6),6,FALSE)</f>
        <v>#N/A</v>
      </c>
    </row>
    <row r="1370" spans="1:7" x14ac:dyDescent="0.15">
      <c r="A1370" t="str">
        <f>IF([1]交流线路段!A1370="","",[1]交流线路段!A1370)</f>
        <v>公伍线路42</v>
      </c>
      <c r="B1370" t="str">
        <f>IF([1]交流线路段!B1370="","",[1]交流线路段!B1370)</f>
        <v>10kV</v>
      </c>
      <c r="F1370" t="e">
        <f ca="1">VLOOKUP(OFFSET($E$2,0,0,10000,1),OFFSET(线路!$A$2,0,0,10000,6),5,FALSE)</f>
        <v>#N/A</v>
      </c>
      <c r="G1370" t="e">
        <f ca="1">VLOOKUP(OFFSET($E$2,0,0,10000,1),OFFSET(线路!$A$2,0,0,10000,6),6,FALSE)</f>
        <v>#N/A</v>
      </c>
    </row>
    <row r="1371" spans="1:7" x14ac:dyDescent="0.15">
      <c r="A1371" t="str">
        <f>IF([1]交流线路段!A1371="","",[1]交流线路段!A1371)</f>
        <v>公伍线路43</v>
      </c>
      <c r="B1371" t="str">
        <f>IF([1]交流线路段!B1371="","",[1]交流线路段!B1371)</f>
        <v>10kV</v>
      </c>
      <c r="F1371" t="e">
        <f ca="1">VLOOKUP(OFFSET($E$2,0,0,10000,1),OFFSET(线路!$A$2,0,0,10000,6),5,FALSE)</f>
        <v>#N/A</v>
      </c>
      <c r="G1371" t="e">
        <f ca="1">VLOOKUP(OFFSET($E$2,0,0,10000,1),OFFSET(线路!$A$2,0,0,10000,6),6,FALSE)</f>
        <v>#N/A</v>
      </c>
    </row>
    <row r="1372" spans="1:7" x14ac:dyDescent="0.15">
      <c r="A1372" t="str">
        <f>IF([1]交流线路段!A1372="","",[1]交流线路段!A1372)</f>
        <v>公伍线路44</v>
      </c>
      <c r="B1372" t="str">
        <f>IF([1]交流线路段!B1372="","",[1]交流线路段!B1372)</f>
        <v>10kV</v>
      </c>
      <c r="F1372" t="e">
        <f ca="1">VLOOKUP(OFFSET($E$2,0,0,10000,1),OFFSET(线路!$A$2,0,0,10000,6),5,FALSE)</f>
        <v>#N/A</v>
      </c>
      <c r="G1372" t="e">
        <f ca="1">VLOOKUP(OFFSET($E$2,0,0,10000,1),OFFSET(线路!$A$2,0,0,10000,6),6,FALSE)</f>
        <v>#N/A</v>
      </c>
    </row>
    <row r="1373" spans="1:7" x14ac:dyDescent="0.15">
      <c r="A1373" t="str">
        <f>IF([1]交流线路段!A1373="","",[1]交流线路段!A1373)</f>
        <v>公伍线路45</v>
      </c>
      <c r="B1373" t="str">
        <f>IF([1]交流线路段!B1373="","",[1]交流线路段!B1373)</f>
        <v>10kV</v>
      </c>
      <c r="F1373" t="e">
        <f ca="1">VLOOKUP(OFFSET($E$2,0,0,10000,1),OFFSET(线路!$A$2,0,0,10000,6),5,FALSE)</f>
        <v>#N/A</v>
      </c>
      <c r="G1373" t="e">
        <f ca="1">VLOOKUP(OFFSET($E$2,0,0,10000,1),OFFSET(线路!$A$2,0,0,10000,6),6,FALSE)</f>
        <v>#N/A</v>
      </c>
    </row>
    <row r="1374" spans="1:7" x14ac:dyDescent="0.15">
      <c r="A1374" t="str">
        <f>IF([1]交流线路段!A1374="","",[1]交流线路段!A1374)</f>
        <v>公伍线路46</v>
      </c>
      <c r="B1374" t="str">
        <f>IF([1]交流线路段!B1374="","",[1]交流线路段!B1374)</f>
        <v>10kV</v>
      </c>
      <c r="F1374" t="e">
        <f ca="1">VLOOKUP(OFFSET($E$2,0,0,10000,1),OFFSET(线路!$A$2,0,0,10000,6),5,FALSE)</f>
        <v>#N/A</v>
      </c>
      <c r="G1374" t="e">
        <f ca="1">VLOOKUP(OFFSET($E$2,0,0,10000,1),OFFSET(线路!$A$2,0,0,10000,6),6,FALSE)</f>
        <v>#N/A</v>
      </c>
    </row>
    <row r="1375" spans="1:7" x14ac:dyDescent="0.15">
      <c r="A1375" t="str">
        <f>IF([1]交流线路段!A1375="","",[1]交流线路段!A1375)</f>
        <v>公伍线路47</v>
      </c>
      <c r="B1375" t="str">
        <f>IF([1]交流线路段!B1375="","",[1]交流线路段!B1375)</f>
        <v>10kV</v>
      </c>
      <c r="F1375" t="e">
        <f ca="1">VLOOKUP(OFFSET($E$2,0,0,10000,1),OFFSET(线路!$A$2,0,0,10000,6),5,FALSE)</f>
        <v>#N/A</v>
      </c>
      <c r="G1375" t="e">
        <f ca="1">VLOOKUP(OFFSET($E$2,0,0,10000,1),OFFSET(线路!$A$2,0,0,10000,6),6,FALSE)</f>
        <v>#N/A</v>
      </c>
    </row>
    <row r="1376" spans="1:7" x14ac:dyDescent="0.15">
      <c r="A1376" t="str">
        <f>IF([1]交流线路段!A1376="","",[1]交流线路段!A1376)</f>
        <v>公伍线路48</v>
      </c>
      <c r="B1376" t="str">
        <f>IF([1]交流线路段!B1376="","",[1]交流线路段!B1376)</f>
        <v>10kV</v>
      </c>
      <c r="F1376" t="e">
        <f ca="1">VLOOKUP(OFFSET($E$2,0,0,10000,1),OFFSET(线路!$A$2,0,0,10000,6),5,FALSE)</f>
        <v>#N/A</v>
      </c>
      <c r="G1376" t="e">
        <f ca="1">VLOOKUP(OFFSET($E$2,0,0,10000,1),OFFSET(线路!$A$2,0,0,10000,6),6,FALSE)</f>
        <v>#N/A</v>
      </c>
    </row>
    <row r="1377" spans="1:7" x14ac:dyDescent="0.15">
      <c r="A1377" t="str">
        <f>IF([1]交流线路段!A1377="","",[1]交流线路段!A1377)</f>
        <v>公伍线路49</v>
      </c>
      <c r="B1377" t="str">
        <f>IF([1]交流线路段!B1377="","",[1]交流线路段!B1377)</f>
        <v>10kV</v>
      </c>
      <c r="F1377" t="e">
        <f ca="1">VLOOKUP(OFFSET($E$2,0,0,10000,1),OFFSET(线路!$A$2,0,0,10000,6),5,FALSE)</f>
        <v>#N/A</v>
      </c>
      <c r="G1377" t="e">
        <f ca="1">VLOOKUP(OFFSET($E$2,0,0,10000,1),OFFSET(线路!$A$2,0,0,10000,6),6,FALSE)</f>
        <v>#N/A</v>
      </c>
    </row>
    <row r="1378" spans="1:7" x14ac:dyDescent="0.15">
      <c r="A1378" t="str">
        <f>IF([1]交流线路段!A1378="","",[1]交流线路段!A1378)</f>
        <v>公伍线路5</v>
      </c>
      <c r="B1378" t="str">
        <f>IF([1]交流线路段!B1378="","",[1]交流线路段!B1378)</f>
        <v>10kV</v>
      </c>
      <c r="F1378" t="e">
        <f ca="1">VLOOKUP(OFFSET($E$2,0,0,10000,1),OFFSET(线路!$A$2,0,0,10000,6),5,FALSE)</f>
        <v>#N/A</v>
      </c>
      <c r="G1378" t="e">
        <f ca="1">VLOOKUP(OFFSET($E$2,0,0,10000,1),OFFSET(线路!$A$2,0,0,10000,6),6,FALSE)</f>
        <v>#N/A</v>
      </c>
    </row>
    <row r="1379" spans="1:7" x14ac:dyDescent="0.15">
      <c r="A1379" t="str">
        <f>IF([1]交流线路段!A1379="","",[1]交流线路段!A1379)</f>
        <v>公伍线路50</v>
      </c>
      <c r="B1379" t="str">
        <f>IF([1]交流线路段!B1379="","",[1]交流线路段!B1379)</f>
        <v>10kV</v>
      </c>
      <c r="F1379" t="e">
        <f ca="1">VLOOKUP(OFFSET($E$2,0,0,10000,1),OFFSET(线路!$A$2,0,0,10000,6),5,FALSE)</f>
        <v>#N/A</v>
      </c>
      <c r="G1379" t="e">
        <f ca="1">VLOOKUP(OFFSET($E$2,0,0,10000,1),OFFSET(线路!$A$2,0,0,10000,6),6,FALSE)</f>
        <v>#N/A</v>
      </c>
    </row>
    <row r="1380" spans="1:7" x14ac:dyDescent="0.15">
      <c r="A1380" t="str">
        <f>IF([1]交流线路段!A1380="","",[1]交流线路段!A1380)</f>
        <v>公伍线路51</v>
      </c>
      <c r="B1380" t="str">
        <f>IF([1]交流线路段!B1380="","",[1]交流线路段!B1380)</f>
        <v>10kV</v>
      </c>
      <c r="F1380" t="e">
        <f ca="1">VLOOKUP(OFFSET($E$2,0,0,10000,1),OFFSET(线路!$A$2,0,0,10000,6),5,FALSE)</f>
        <v>#N/A</v>
      </c>
      <c r="G1380" t="e">
        <f ca="1">VLOOKUP(OFFSET($E$2,0,0,10000,1),OFFSET(线路!$A$2,0,0,10000,6),6,FALSE)</f>
        <v>#N/A</v>
      </c>
    </row>
    <row r="1381" spans="1:7" x14ac:dyDescent="0.15">
      <c r="A1381" t="str">
        <f>IF([1]交流线路段!A1381="","",[1]交流线路段!A1381)</f>
        <v>公伍线路52</v>
      </c>
      <c r="B1381" t="str">
        <f>IF([1]交流线路段!B1381="","",[1]交流线路段!B1381)</f>
        <v>10kV</v>
      </c>
      <c r="F1381" t="e">
        <f ca="1">VLOOKUP(OFFSET($E$2,0,0,10000,1),OFFSET(线路!$A$2,0,0,10000,6),5,FALSE)</f>
        <v>#N/A</v>
      </c>
      <c r="G1381" t="e">
        <f ca="1">VLOOKUP(OFFSET($E$2,0,0,10000,1),OFFSET(线路!$A$2,0,0,10000,6),6,FALSE)</f>
        <v>#N/A</v>
      </c>
    </row>
    <row r="1382" spans="1:7" x14ac:dyDescent="0.15">
      <c r="A1382" t="str">
        <f>IF([1]交流线路段!A1382="","",[1]交流线路段!A1382)</f>
        <v>公伍线路53</v>
      </c>
      <c r="B1382" t="str">
        <f>IF([1]交流线路段!B1382="","",[1]交流线路段!B1382)</f>
        <v>10kV</v>
      </c>
      <c r="F1382" t="e">
        <f ca="1">VLOOKUP(OFFSET($E$2,0,0,10000,1),OFFSET(线路!$A$2,0,0,10000,6),5,FALSE)</f>
        <v>#N/A</v>
      </c>
      <c r="G1382" t="e">
        <f ca="1">VLOOKUP(OFFSET($E$2,0,0,10000,1),OFFSET(线路!$A$2,0,0,10000,6),6,FALSE)</f>
        <v>#N/A</v>
      </c>
    </row>
    <row r="1383" spans="1:7" x14ac:dyDescent="0.15">
      <c r="A1383" t="str">
        <f>IF([1]交流线路段!A1383="","",[1]交流线路段!A1383)</f>
        <v>公伍线路54</v>
      </c>
      <c r="B1383" t="str">
        <f>IF([1]交流线路段!B1383="","",[1]交流线路段!B1383)</f>
        <v>10kV</v>
      </c>
      <c r="F1383" t="e">
        <f ca="1">VLOOKUP(OFFSET($E$2,0,0,10000,1),OFFSET(线路!$A$2,0,0,10000,6),5,FALSE)</f>
        <v>#N/A</v>
      </c>
      <c r="G1383" t="e">
        <f ca="1">VLOOKUP(OFFSET($E$2,0,0,10000,1),OFFSET(线路!$A$2,0,0,10000,6),6,FALSE)</f>
        <v>#N/A</v>
      </c>
    </row>
    <row r="1384" spans="1:7" x14ac:dyDescent="0.15">
      <c r="A1384" t="str">
        <f>IF([1]交流线路段!A1384="","",[1]交流线路段!A1384)</f>
        <v>公伍线路55</v>
      </c>
      <c r="B1384" t="str">
        <f>IF([1]交流线路段!B1384="","",[1]交流线路段!B1384)</f>
        <v>10kV</v>
      </c>
      <c r="F1384" t="e">
        <f ca="1">VLOOKUP(OFFSET($E$2,0,0,10000,1),OFFSET(线路!$A$2,0,0,10000,6),5,FALSE)</f>
        <v>#N/A</v>
      </c>
      <c r="G1384" t="e">
        <f ca="1">VLOOKUP(OFFSET($E$2,0,0,10000,1),OFFSET(线路!$A$2,0,0,10000,6),6,FALSE)</f>
        <v>#N/A</v>
      </c>
    </row>
    <row r="1385" spans="1:7" x14ac:dyDescent="0.15">
      <c r="A1385" t="str">
        <f>IF([1]交流线路段!A1385="","",[1]交流线路段!A1385)</f>
        <v>公伍线路56</v>
      </c>
      <c r="B1385" t="str">
        <f>IF([1]交流线路段!B1385="","",[1]交流线路段!B1385)</f>
        <v>10kV</v>
      </c>
      <c r="F1385" t="e">
        <f ca="1">VLOOKUP(OFFSET($E$2,0,0,10000,1),OFFSET(线路!$A$2,0,0,10000,6),5,FALSE)</f>
        <v>#N/A</v>
      </c>
      <c r="G1385" t="e">
        <f ca="1">VLOOKUP(OFFSET($E$2,0,0,10000,1),OFFSET(线路!$A$2,0,0,10000,6),6,FALSE)</f>
        <v>#N/A</v>
      </c>
    </row>
    <row r="1386" spans="1:7" x14ac:dyDescent="0.15">
      <c r="A1386" t="str">
        <f>IF([1]交流线路段!A1386="","",[1]交流线路段!A1386)</f>
        <v>公伍线路57</v>
      </c>
      <c r="B1386" t="str">
        <f>IF([1]交流线路段!B1386="","",[1]交流线路段!B1386)</f>
        <v>10kV</v>
      </c>
      <c r="F1386" t="e">
        <f ca="1">VLOOKUP(OFFSET($E$2,0,0,10000,1),OFFSET(线路!$A$2,0,0,10000,6),5,FALSE)</f>
        <v>#N/A</v>
      </c>
      <c r="G1386" t="e">
        <f ca="1">VLOOKUP(OFFSET($E$2,0,0,10000,1),OFFSET(线路!$A$2,0,0,10000,6),6,FALSE)</f>
        <v>#N/A</v>
      </c>
    </row>
    <row r="1387" spans="1:7" x14ac:dyDescent="0.15">
      <c r="A1387" t="str">
        <f>IF([1]交流线路段!A1387="","",[1]交流线路段!A1387)</f>
        <v>公伍线路58</v>
      </c>
      <c r="B1387" t="str">
        <f>IF([1]交流线路段!B1387="","",[1]交流线路段!B1387)</f>
        <v>10kV</v>
      </c>
      <c r="F1387" t="e">
        <f ca="1">VLOOKUP(OFFSET($E$2,0,0,10000,1),OFFSET(线路!$A$2,0,0,10000,6),5,FALSE)</f>
        <v>#N/A</v>
      </c>
      <c r="G1387" t="e">
        <f ca="1">VLOOKUP(OFFSET($E$2,0,0,10000,1),OFFSET(线路!$A$2,0,0,10000,6),6,FALSE)</f>
        <v>#N/A</v>
      </c>
    </row>
    <row r="1388" spans="1:7" x14ac:dyDescent="0.15">
      <c r="A1388" t="str">
        <f>IF([1]交流线路段!A1388="","",[1]交流线路段!A1388)</f>
        <v>公伍线路59</v>
      </c>
      <c r="B1388" t="str">
        <f>IF([1]交流线路段!B1388="","",[1]交流线路段!B1388)</f>
        <v>10kV</v>
      </c>
      <c r="F1388" t="e">
        <f ca="1">VLOOKUP(OFFSET($E$2,0,0,10000,1),OFFSET(线路!$A$2,0,0,10000,6),5,FALSE)</f>
        <v>#N/A</v>
      </c>
      <c r="G1388" t="e">
        <f ca="1">VLOOKUP(OFFSET($E$2,0,0,10000,1),OFFSET(线路!$A$2,0,0,10000,6),6,FALSE)</f>
        <v>#N/A</v>
      </c>
    </row>
    <row r="1389" spans="1:7" x14ac:dyDescent="0.15">
      <c r="A1389" t="str">
        <f>IF([1]交流线路段!A1389="","",[1]交流线路段!A1389)</f>
        <v>公伍线路6</v>
      </c>
      <c r="B1389" t="str">
        <f>IF([1]交流线路段!B1389="","",[1]交流线路段!B1389)</f>
        <v>10kV</v>
      </c>
      <c r="F1389" t="e">
        <f ca="1">VLOOKUP(OFFSET($E$2,0,0,10000,1),OFFSET(线路!$A$2,0,0,10000,6),5,FALSE)</f>
        <v>#N/A</v>
      </c>
      <c r="G1389" t="e">
        <f ca="1">VLOOKUP(OFFSET($E$2,0,0,10000,1),OFFSET(线路!$A$2,0,0,10000,6),6,FALSE)</f>
        <v>#N/A</v>
      </c>
    </row>
    <row r="1390" spans="1:7" x14ac:dyDescent="0.15">
      <c r="A1390" t="str">
        <f>IF([1]交流线路段!A1390="","",[1]交流线路段!A1390)</f>
        <v>公伍线路60</v>
      </c>
      <c r="B1390" t="str">
        <f>IF([1]交流线路段!B1390="","",[1]交流线路段!B1390)</f>
        <v>10kV</v>
      </c>
      <c r="F1390" t="e">
        <f ca="1">VLOOKUP(OFFSET($E$2,0,0,10000,1),OFFSET(线路!$A$2,0,0,10000,6),5,FALSE)</f>
        <v>#N/A</v>
      </c>
      <c r="G1390" t="e">
        <f ca="1">VLOOKUP(OFFSET($E$2,0,0,10000,1),OFFSET(线路!$A$2,0,0,10000,6),6,FALSE)</f>
        <v>#N/A</v>
      </c>
    </row>
    <row r="1391" spans="1:7" x14ac:dyDescent="0.15">
      <c r="A1391" t="str">
        <f>IF([1]交流线路段!A1391="","",[1]交流线路段!A1391)</f>
        <v>公伍线路61</v>
      </c>
      <c r="B1391" t="str">
        <f>IF([1]交流线路段!B1391="","",[1]交流线路段!B1391)</f>
        <v>10kV</v>
      </c>
      <c r="F1391" t="e">
        <f ca="1">VLOOKUP(OFFSET($E$2,0,0,10000,1),OFFSET(线路!$A$2,0,0,10000,6),5,FALSE)</f>
        <v>#N/A</v>
      </c>
      <c r="G1391" t="e">
        <f ca="1">VLOOKUP(OFFSET($E$2,0,0,10000,1),OFFSET(线路!$A$2,0,0,10000,6),6,FALSE)</f>
        <v>#N/A</v>
      </c>
    </row>
    <row r="1392" spans="1:7" x14ac:dyDescent="0.15">
      <c r="A1392" t="str">
        <f>IF([1]交流线路段!A1392="","",[1]交流线路段!A1392)</f>
        <v>公伍线路62</v>
      </c>
      <c r="B1392" t="str">
        <f>IF([1]交流线路段!B1392="","",[1]交流线路段!B1392)</f>
        <v>10kV</v>
      </c>
      <c r="F1392" t="e">
        <f ca="1">VLOOKUP(OFFSET($E$2,0,0,10000,1),OFFSET(线路!$A$2,0,0,10000,6),5,FALSE)</f>
        <v>#N/A</v>
      </c>
      <c r="G1392" t="e">
        <f ca="1">VLOOKUP(OFFSET($E$2,0,0,10000,1),OFFSET(线路!$A$2,0,0,10000,6),6,FALSE)</f>
        <v>#N/A</v>
      </c>
    </row>
    <row r="1393" spans="1:7" x14ac:dyDescent="0.15">
      <c r="A1393" t="str">
        <f>IF([1]交流线路段!A1393="","",[1]交流线路段!A1393)</f>
        <v>公伍线路63</v>
      </c>
      <c r="B1393" t="str">
        <f>IF([1]交流线路段!B1393="","",[1]交流线路段!B1393)</f>
        <v>10kV</v>
      </c>
      <c r="F1393" t="e">
        <f ca="1">VLOOKUP(OFFSET($E$2,0,0,10000,1),OFFSET(线路!$A$2,0,0,10000,6),5,FALSE)</f>
        <v>#N/A</v>
      </c>
      <c r="G1393" t="e">
        <f ca="1">VLOOKUP(OFFSET($E$2,0,0,10000,1),OFFSET(线路!$A$2,0,0,10000,6),6,FALSE)</f>
        <v>#N/A</v>
      </c>
    </row>
    <row r="1394" spans="1:7" x14ac:dyDescent="0.15">
      <c r="A1394" t="str">
        <f>IF([1]交流线路段!A1394="","",[1]交流线路段!A1394)</f>
        <v>公伍线路64</v>
      </c>
      <c r="B1394" t="str">
        <f>IF([1]交流线路段!B1394="","",[1]交流线路段!B1394)</f>
        <v>10kV</v>
      </c>
      <c r="F1394" t="e">
        <f ca="1">VLOOKUP(OFFSET($E$2,0,0,10000,1),OFFSET(线路!$A$2,0,0,10000,6),5,FALSE)</f>
        <v>#N/A</v>
      </c>
      <c r="G1394" t="e">
        <f ca="1">VLOOKUP(OFFSET($E$2,0,0,10000,1),OFFSET(线路!$A$2,0,0,10000,6),6,FALSE)</f>
        <v>#N/A</v>
      </c>
    </row>
    <row r="1395" spans="1:7" x14ac:dyDescent="0.15">
      <c r="A1395" t="str">
        <f>IF([1]交流线路段!A1395="","",[1]交流线路段!A1395)</f>
        <v>公伍线路65</v>
      </c>
      <c r="B1395" t="str">
        <f>IF([1]交流线路段!B1395="","",[1]交流线路段!B1395)</f>
        <v>10kV</v>
      </c>
      <c r="F1395" t="e">
        <f ca="1">VLOOKUP(OFFSET($E$2,0,0,10000,1),OFFSET(线路!$A$2,0,0,10000,6),5,FALSE)</f>
        <v>#N/A</v>
      </c>
      <c r="G1395" t="e">
        <f ca="1">VLOOKUP(OFFSET($E$2,0,0,10000,1),OFFSET(线路!$A$2,0,0,10000,6),6,FALSE)</f>
        <v>#N/A</v>
      </c>
    </row>
    <row r="1396" spans="1:7" x14ac:dyDescent="0.15">
      <c r="A1396" t="str">
        <f>IF([1]交流线路段!A1396="","",[1]交流线路段!A1396)</f>
        <v>公伍线路66</v>
      </c>
      <c r="B1396" t="str">
        <f>IF([1]交流线路段!B1396="","",[1]交流线路段!B1396)</f>
        <v>10kV</v>
      </c>
      <c r="F1396" t="e">
        <f ca="1">VLOOKUP(OFFSET($E$2,0,0,10000,1),OFFSET(线路!$A$2,0,0,10000,6),5,FALSE)</f>
        <v>#N/A</v>
      </c>
      <c r="G1396" t="e">
        <f ca="1">VLOOKUP(OFFSET($E$2,0,0,10000,1),OFFSET(线路!$A$2,0,0,10000,6),6,FALSE)</f>
        <v>#N/A</v>
      </c>
    </row>
    <row r="1397" spans="1:7" x14ac:dyDescent="0.15">
      <c r="A1397" t="str">
        <f>IF([1]交流线路段!A1397="","",[1]交流线路段!A1397)</f>
        <v>公伍线路67</v>
      </c>
      <c r="B1397" t="str">
        <f>IF([1]交流线路段!B1397="","",[1]交流线路段!B1397)</f>
        <v>10kV</v>
      </c>
      <c r="F1397" t="e">
        <f ca="1">VLOOKUP(OFFSET($E$2,0,0,10000,1),OFFSET(线路!$A$2,0,0,10000,6),5,FALSE)</f>
        <v>#N/A</v>
      </c>
      <c r="G1397" t="e">
        <f ca="1">VLOOKUP(OFFSET($E$2,0,0,10000,1),OFFSET(线路!$A$2,0,0,10000,6),6,FALSE)</f>
        <v>#N/A</v>
      </c>
    </row>
    <row r="1398" spans="1:7" x14ac:dyDescent="0.15">
      <c r="A1398" t="str">
        <f>IF([1]交流线路段!A1398="","",[1]交流线路段!A1398)</f>
        <v>公伍线路68</v>
      </c>
      <c r="B1398" t="str">
        <f>IF([1]交流线路段!B1398="","",[1]交流线路段!B1398)</f>
        <v>10kV</v>
      </c>
      <c r="F1398" t="e">
        <f ca="1">VLOOKUP(OFFSET($E$2,0,0,10000,1),OFFSET(线路!$A$2,0,0,10000,6),5,FALSE)</f>
        <v>#N/A</v>
      </c>
      <c r="G1398" t="e">
        <f ca="1">VLOOKUP(OFFSET($E$2,0,0,10000,1),OFFSET(线路!$A$2,0,0,10000,6),6,FALSE)</f>
        <v>#N/A</v>
      </c>
    </row>
    <row r="1399" spans="1:7" x14ac:dyDescent="0.15">
      <c r="A1399" t="str">
        <f>IF([1]交流线路段!A1399="","",[1]交流线路段!A1399)</f>
        <v>公伍线路69</v>
      </c>
      <c r="B1399" t="str">
        <f>IF([1]交流线路段!B1399="","",[1]交流线路段!B1399)</f>
        <v>10kV</v>
      </c>
      <c r="F1399" t="e">
        <f ca="1">VLOOKUP(OFFSET($E$2,0,0,10000,1),OFFSET(线路!$A$2,0,0,10000,6),5,FALSE)</f>
        <v>#N/A</v>
      </c>
      <c r="G1399" t="e">
        <f ca="1">VLOOKUP(OFFSET($E$2,0,0,10000,1),OFFSET(线路!$A$2,0,0,10000,6),6,FALSE)</f>
        <v>#N/A</v>
      </c>
    </row>
    <row r="1400" spans="1:7" x14ac:dyDescent="0.15">
      <c r="A1400" t="str">
        <f>IF([1]交流线路段!A1400="","",[1]交流线路段!A1400)</f>
        <v>公伍线路7</v>
      </c>
      <c r="B1400" t="str">
        <f>IF([1]交流线路段!B1400="","",[1]交流线路段!B1400)</f>
        <v>10kV</v>
      </c>
      <c r="F1400" t="e">
        <f ca="1">VLOOKUP(OFFSET($E$2,0,0,10000,1),OFFSET(线路!$A$2,0,0,10000,6),5,FALSE)</f>
        <v>#N/A</v>
      </c>
      <c r="G1400" t="e">
        <f ca="1">VLOOKUP(OFFSET($E$2,0,0,10000,1),OFFSET(线路!$A$2,0,0,10000,6),6,FALSE)</f>
        <v>#N/A</v>
      </c>
    </row>
    <row r="1401" spans="1:7" x14ac:dyDescent="0.15">
      <c r="A1401" t="str">
        <f>IF([1]交流线路段!A1401="","",[1]交流线路段!A1401)</f>
        <v>公伍线路70</v>
      </c>
      <c r="B1401" t="str">
        <f>IF([1]交流线路段!B1401="","",[1]交流线路段!B1401)</f>
        <v>10kV</v>
      </c>
      <c r="F1401" t="e">
        <f ca="1">VLOOKUP(OFFSET($E$2,0,0,10000,1),OFFSET(线路!$A$2,0,0,10000,6),5,FALSE)</f>
        <v>#N/A</v>
      </c>
      <c r="G1401" t="e">
        <f ca="1">VLOOKUP(OFFSET($E$2,0,0,10000,1),OFFSET(线路!$A$2,0,0,10000,6),6,FALSE)</f>
        <v>#N/A</v>
      </c>
    </row>
    <row r="1402" spans="1:7" x14ac:dyDescent="0.15">
      <c r="A1402" t="str">
        <f>IF([1]交流线路段!A1402="","",[1]交流线路段!A1402)</f>
        <v>公伍线路71</v>
      </c>
      <c r="B1402" t="str">
        <f>IF([1]交流线路段!B1402="","",[1]交流线路段!B1402)</f>
        <v>10kV</v>
      </c>
      <c r="F1402" t="e">
        <f ca="1">VLOOKUP(OFFSET($E$2,0,0,10000,1),OFFSET(线路!$A$2,0,0,10000,6),5,FALSE)</f>
        <v>#N/A</v>
      </c>
      <c r="G1402" t="e">
        <f ca="1">VLOOKUP(OFFSET($E$2,0,0,10000,1),OFFSET(线路!$A$2,0,0,10000,6),6,FALSE)</f>
        <v>#N/A</v>
      </c>
    </row>
    <row r="1403" spans="1:7" x14ac:dyDescent="0.15">
      <c r="A1403" t="str">
        <f>IF([1]交流线路段!A1403="","",[1]交流线路段!A1403)</f>
        <v>公伍线路72</v>
      </c>
      <c r="B1403" t="str">
        <f>IF([1]交流线路段!B1403="","",[1]交流线路段!B1403)</f>
        <v>10kV</v>
      </c>
      <c r="F1403" t="e">
        <f ca="1">VLOOKUP(OFFSET($E$2,0,0,10000,1),OFFSET(线路!$A$2,0,0,10000,6),5,FALSE)</f>
        <v>#N/A</v>
      </c>
      <c r="G1403" t="e">
        <f ca="1">VLOOKUP(OFFSET($E$2,0,0,10000,1),OFFSET(线路!$A$2,0,0,10000,6),6,FALSE)</f>
        <v>#N/A</v>
      </c>
    </row>
    <row r="1404" spans="1:7" x14ac:dyDescent="0.15">
      <c r="A1404" t="str">
        <f>IF([1]交流线路段!A1404="","",[1]交流线路段!A1404)</f>
        <v>公伍线路74</v>
      </c>
      <c r="B1404" t="str">
        <f>IF([1]交流线路段!B1404="","",[1]交流线路段!B1404)</f>
        <v>10kV</v>
      </c>
      <c r="F1404" t="e">
        <f ca="1">VLOOKUP(OFFSET($E$2,0,0,10000,1),OFFSET(线路!$A$2,0,0,10000,6),5,FALSE)</f>
        <v>#N/A</v>
      </c>
      <c r="G1404" t="e">
        <f ca="1">VLOOKUP(OFFSET($E$2,0,0,10000,1),OFFSET(线路!$A$2,0,0,10000,6),6,FALSE)</f>
        <v>#N/A</v>
      </c>
    </row>
    <row r="1405" spans="1:7" x14ac:dyDescent="0.15">
      <c r="A1405" t="str">
        <f>IF([1]交流线路段!A1405="","",[1]交流线路段!A1405)</f>
        <v>公伍线路75</v>
      </c>
      <c r="B1405" t="str">
        <f>IF([1]交流线路段!B1405="","",[1]交流线路段!B1405)</f>
        <v>10kV</v>
      </c>
      <c r="F1405" t="e">
        <f ca="1">VLOOKUP(OFFSET($E$2,0,0,10000,1),OFFSET(线路!$A$2,0,0,10000,6),5,FALSE)</f>
        <v>#N/A</v>
      </c>
      <c r="G1405" t="e">
        <f ca="1">VLOOKUP(OFFSET($E$2,0,0,10000,1),OFFSET(线路!$A$2,0,0,10000,6),6,FALSE)</f>
        <v>#N/A</v>
      </c>
    </row>
    <row r="1406" spans="1:7" x14ac:dyDescent="0.15">
      <c r="A1406" t="str">
        <f>IF([1]交流线路段!A1406="","",[1]交流线路段!A1406)</f>
        <v>公伍线路76</v>
      </c>
      <c r="B1406" t="str">
        <f>IF([1]交流线路段!B1406="","",[1]交流线路段!B1406)</f>
        <v>10kV</v>
      </c>
      <c r="F1406" t="e">
        <f ca="1">VLOOKUP(OFFSET($E$2,0,0,10000,1),OFFSET(线路!$A$2,0,0,10000,6),5,FALSE)</f>
        <v>#N/A</v>
      </c>
      <c r="G1406" t="e">
        <f ca="1">VLOOKUP(OFFSET($E$2,0,0,10000,1),OFFSET(线路!$A$2,0,0,10000,6),6,FALSE)</f>
        <v>#N/A</v>
      </c>
    </row>
    <row r="1407" spans="1:7" x14ac:dyDescent="0.15">
      <c r="A1407" t="str">
        <f>IF([1]交流线路段!A1407="","",[1]交流线路段!A1407)</f>
        <v>公伍线路77</v>
      </c>
      <c r="B1407" t="str">
        <f>IF([1]交流线路段!B1407="","",[1]交流线路段!B1407)</f>
        <v>10kV</v>
      </c>
      <c r="F1407" t="e">
        <f ca="1">VLOOKUP(OFFSET($E$2,0,0,10000,1),OFFSET(线路!$A$2,0,0,10000,6),5,FALSE)</f>
        <v>#N/A</v>
      </c>
      <c r="G1407" t="e">
        <f ca="1">VLOOKUP(OFFSET($E$2,0,0,10000,1),OFFSET(线路!$A$2,0,0,10000,6),6,FALSE)</f>
        <v>#N/A</v>
      </c>
    </row>
    <row r="1408" spans="1:7" x14ac:dyDescent="0.15">
      <c r="A1408" t="str">
        <f>IF([1]交流线路段!A1408="","",[1]交流线路段!A1408)</f>
        <v>公伍线路78</v>
      </c>
      <c r="B1408" t="str">
        <f>IF([1]交流线路段!B1408="","",[1]交流线路段!B1408)</f>
        <v>10kV</v>
      </c>
      <c r="F1408" t="e">
        <f ca="1">VLOOKUP(OFFSET($E$2,0,0,10000,1),OFFSET(线路!$A$2,0,0,10000,6),5,FALSE)</f>
        <v>#N/A</v>
      </c>
      <c r="G1408" t="e">
        <f ca="1">VLOOKUP(OFFSET($E$2,0,0,10000,1),OFFSET(线路!$A$2,0,0,10000,6),6,FALSE)</f>
        <v>#N/A</v>
      </c>
    </row>
    <row r="1409" spans="1:7" x14ac:dyDescent="0.15">
      <c r="A1409" t="str">
        <f>IF([1]交流线路段!A1409="","",[1]交流线路段!A1409)</f>
        <v>公伍线路79</v>
      </c>
      <c r="B1409" t="str">
        <f>IF([1]交流线路段!B1409="","",[1]交流线路段!B1409)</f>
        <v>10kV</v>
      </c>
      <c r="F1409" t="e">
        <f ca="1">VLOOKUP(OFFSET($E$2,0,0,10000,1),OFFSET(线路!$A$2,0,0,10000,6),5,FALSE)</f>
        <v>#N/A</v>
      </c>
      <c r="G1409" t="e">
        <f ca="1">VLOOKUP(OFFSET($E$2,0,0,10000,1),OFFSET(线路!$A$2,0,0,10000,6),6,FALSE)</f>
        <v>#N/A</v>
      </c>
    </row>
    <row r="1410" spans="1:7" x14ac:dyDescent="0.15">
      <c r="A1410" t="str">
        <f>IF([1]交流线路段!A1410="","",[1]交流线路段!A1410)</f>
        <v>公伍线路8</v>
      </c>
      <c r="B1410" t="str">
        <f>IF([1]交流线路段!B1410="","",[1]交流线路段!B1410)</f>
        <v>10kV</v>
      </c>
      <c r="F1410" t="e">
        <f ca="1">VLOOKUP(OFFSET($E$2,0,0,10000,1),OFFSET(线路!$A$2,0,0,10000,6),5,FALSE)</f>
        <v>#N/A</v>
      </c>
      <c r="G1410" t="e">
        <f ca="1">VLOOKUP(OFFSET($E$2,0,0,10000,1),OFFSET(线路!$A$2,0,0,10000,6),6,FALSE)</f>
        <v>#N/A</v>
      </c>
    </row>
    <row r="1411" spans="1:7" x14ac:dyDescent="0.15">
      <c r="A1411" t="str">
        <f>IF([1]交流线路段!A1411="","",[1]交流线路段!A1411)</f>
        <v>公伍线路80</v>
      </c>
      <c r="B1411" t="str">
        <f>IF([1]交流线路段!B1411="","",[1]交流线路段!B1411)</f>
        <v>10kV</v>
      </c>
      <c r="F1411" t="e">
        <f ca="1">VLOOKUP(OFFSET($E$2,0,0,10000,1),OFFSET(线路!$A$2,0,0,10000,6),5,FALSE)</f>
        <v>#N/A</v>
      </c>
      <c r="G1411" t="e">
        <f ca="1">VLOOKUP(OFFSET($E$2,0,0,10000,1),OFFSET(线路!$A$2,0,0,10000,6),6,FALSE)</f>
        <v>#N/A</v>
      </c>
    </row>
    <row r="1412" spans="1:7" x14ac:dyDescent="0.15">
      <c r="A1412" t="str">
        <f>IF([1]交流线路段!A1412="","",[1]交流线路段!A1412)</f>
        <v>公伍线路81</v>
      </c>
      <c r="B1412" t="str">
        <f>IF([1]交流线路段!B1412="","",[1]交流线路段!B1412)</f>
        <v>10kV</v>
      </c>
      <c r="F1412" t="e">
        <f ca="1">VLOOKUP(OFFSET($E$2,0,0,10000,1),OFFSET(线路!$A$2,0,0,10000,6),5,FALSE)</f>
        <v>#N/A</v>
      </c>
      <c r="G1412" t="e">
        <f ca="1">VLOOKUP(OFFSET($E$2,0,0,10000,1),OFFSET(线路!$A$2,0,0,10000,6),6,FALSE)</f>
        <v>#N/A</v>
      </c>
    </row>
    <row r="1413" spans="1:7" x14ac:dyDescent="0.15">
      <c r="A1413" t="str">
        <f>IF([1]交流线路段!A1413="","",[1]交流线路段!A1413)</f>
        <v>公伍线路82</v>
      </c>
      <c r="B1413" t="str">
        <f>IF([1]交流线路段!B1413="","",[1]交流线路段!B1413)</f>
        <v>10kV</v>
      </c>
      <c r="F1413" t="e">
        <f ca="1">VLOOKUP(OFFSET($E$2,0,0,10000,1),OFFSET(线路!$A$2,0,0,10000,6),5,FALSE)</f>
        <v>#N/A</v>
      </c>
      <c r="G1413" t="e">
        <f ca="1">VLOOKUP(OFFSET($E$2,0,0,10000,1),OFFSET(线路!$A$2,0,0,10000,6),6,FALSE)</f>
        <v>#N/A</v>
      </c>
    </row>
    <row r="1414" spans="1:7" x14ac:dyDescent="0.15">
      <c r="A1414" t="str">
        <f>IF([1]交流线路段!A1414="","",[1]交流线路段!A1414)</f>
        <v>公伍线路83</v>
      </c>
      <c r="B1414" t="str">
        <f>IF([1]交流线路段!B1414="","",[1]交流线路段!B1414)</f>
        <v>10kV</v>
      </c>
      <c r="F1414" t="e">
        <f ca="1">VLOOKUP(OFFSET($E$2,0,0,10000,1),OFFSET(线路!$A$2,0,0,10000,6),5,FALSE)</f>
        <v>#N/A</v>
      </c>
      <c r="G1414" t="e">
        <f ca="1">VLOOKUP(OFFSET($E$2,0,0,10000,1),OFFSET(线路!$A$2,0,0,10000,6),6,FALSE)</f>
        <v>#N/A</v>
      </c>
    </row>
    <row r="1415" spans="1:7" x14ac:dyDescent="0.15">
      <c r="A1415" t="str">
        <f>IF([1]交流线路段!A1415="","",[1]交流线路段!A1415)</f>
        <v>公伍线路84</v>
      </c>
      <c r="B1415" t="str">
        <f>IF([1]交流线路段!B1415="","",[1]交流线路段!B1415)</f>
        <v>10kV</v>
      </c>
      <c r="F1415" t="e">
        <f ca="1">VLOOKUP(OFFSET($E$2,0,0,10000,1),OFFSET(线路!$A$2,0,0,10000,6),5,FALSE)</f>
        <v>#N/A</v>
      </c>
      <c r="G1415" t="e">
        <f ca="1">VLOOKUP(OFFSET($E$2,0,0,10000,1),OFFSET(线路!$A$2,0,0,10000,6),6,FALSE)</f>
        <v>#N/A</v>
      </c>
    </row>
    <row r="1416" spans="1:7" x14ac:dyDescent="0.15">
      <c r="A1416" t="str">
        <f>IF([1]交流线路段!A1416="","",[1]交流线路段!A1416)</f>
        <v>公伍线路85</v>
      </c>
      <c r="B1416" t="str">
        <f>IF([1]交流线路段!B1416="","",[1]交流线路段!B1416)</f>
        <v>10kV</v>
      </c>
      <c r="F1416" t="e">
        <f ca="1">VLOOKUP(OFFSET($E$2,0,0,10000,1),OFFSET(线路!$A$2,0,0,10000,6),5,FALSE)</f>
        <v>#N/A</v>
      </c>
      <c r="G1416" t="e">
        <f ca="1">VLOOKUP(OFFSET($E$2,0,0,10000,1),OFFSET(线路!$A$2,0,0,10000,6),6,FALSE)</f>
        <v>#N/A</v>
      </c>
    </row>
    <row r="1417" spans="1:7" x14ac:dyDescent="0.15">
      <c r="A1417" t="str">
        <f>IF([1]交流线路段!A1417="","",[1]交流线路段!A1417)</f>
        <v>公伍线路86</v>
      </c>
      <c r="B1417" t="str">
        <f>IF([1]交流线路段!B1417="","",[1]交流线路段!B1417)</f>
        <v>10kV</v>
      </c>
      <c r="F1417" t="e">
        <f ca="1">VLOOKUP(OFFSET($E$2,0,0,10000,1),OFFSET(线路!$A$2,0,0,10000,6),5,FALSE)</f>
        <v>#N/A</v>
      </c>
      <c r="G1417" t="e">
        <f ca="1">VLOOKUP(OFFSET($E$2,0,0,10000,1),OFFSET(线路!$A$2,0,0,10000,6),6,FALSE)</f>
        <v>#N/A</v>
      </c>
    </row>
    <row r="1418" spans="1:7" x14ac:dyDescent="0.15">
      <c r="A1418" t="str">
        <f>IF([1]交流线路段!A1418="","",[1]交流线路段!A1418)</f>
        <v>公伍线路87</v>
      </c>
      <c r="B1418" t="str">
        <f>IF([1]交流线路段!B1418="","",[1]交流线路段!B1418)</f>
        <v>10kV</v>
      </c>
      <c r="F1418" t="e">
        <f ca="1">VLOOKUP(OFFSET($E$2,0,0,10000,1),OFFSET(线路!$A$2,0,0,10000,6),5,FALSE)</f>
        <v>#N/A</v>
      </c>
      <c r="G1418" t="e">
        <f ca="1">VLOOKUP(OFFSET($E$2,0,0,10000,1),OFFSET(线路!$A$2,0,0,10000,6),6,FALSE)</f>
        <v>#N/A</v>
      </c>
    </row>
    <row r="1419" spans="1:7" x14ac:dyDescent="0.15">
      <c r="A1419" t="str">
        <f>IF([1]交流线路段!A1419="","",[1]交流线路段!A1419)</f>
        <v>公伍线路88</v>
      </c>
      <c r="B1419" t="str">
        <f>IF([1]交流线路段!B1419="","",[1]交流线路段!B1419)</f>
        <v>10kV</v>
      </c>
      <c r="F1419" t="e">
        <f ca="1">VLOOKUP(OFFSET($E$2,0,0,10000,1),OFFSET(线路!$A$2,0,0,10000,6),5,FALSE)</f>
        <v>#N/A</v>
      </c>
      <c r="G1419" t="e">
        <f ca="1">VLOOKUP(OFFSET($E$2,0,0,10000,1),OFFSET(线路!$A$2,0,0,10000,6),6,FALSE)</f>
        <v>#N/A</v>
      </c>
    </row>
    <row r="1420" spans="1:7" x14ac:dyDescent="0.15">
      <c r="A1420" t="str">
        <f>IF([1]交流线路段!A1420="","",[1]交流线路段!A1420)</f>
        <v>公伍线路89</v>
      </c>
      <c r="B1420" t="str">
        <f>IF([1]交流线路段!B1420="","",[1]交流线路段!B1420)</f>
        <v>10kV</v>
      </c>
      <c r="F1420" t="e">
        <f ca="1">VLOOKUP(OFFSET($E$2,0,0,10000,1),OFFSET(线路!$A$2,0,0,10000,6),5,FALSE)</f>
        <v>#N/A</v>
      </c>
      <c r="G1420" t="e">
        <f ca="1">VLOOKUP(OFFSET($E$2,0,0,10000,1),OFFSET(线路!$A$2,0,0,10000,6),6,FALSE)</f>
        <v>#N/A</v>
      </c>
    </row>
    <row r="1421" spans="1:7" x14ac:dyDescent="0.15">
      <c r="A1421" t="str">
        <f>IF([1]交流线路段!A1421="","",[1]交流线路段!A1421)</f>
        <v>公伍线路9</v>
      </c>
      <c r="B1421" t="str">
        <f>IF([1]交流线路段!B1421="","",[1]交流线路段!B1421)</f>
        <v>10kV</v>
      </c>
      <c r="F1421" t="e">
        <f ca="1">VLOOKUP(OFFSET($E$2,0,0,10000,1),OFFSET(线路!$A$2,0,0,10000,6),5,FALSE)</f>
        <v>#N/A</v>
      </c>
      <c r="G1421" t="e">
        <f ca="1">VLOOKUP(OFFSET($E$2,0,0,10000,1),OFFSET(线路!$A$2,0,0,10000,6),6,FALSE)</f>
        <v>#N/A</v>
      </c>
    </row>
    <row r="1422" spans="1:7" x14ac:dyDescent="0.15">
      <c r="A1422" t="str">
        <f>IF([1]交流线路段!A1422="","",[1]交流线路段!A1422)</f>
        <v>公伍线路90</v>
      </c>
      <c r="B1422" t="str">
        <f>IF([1]交流线路段!B1422="","",[1]交流线路段!B1422)</f>
        <v>10kV</v>
      </c>
      <c r="F1422" t="e">
        <f ca="1">VLOOKUP(OFFSET($E$2,0,0,10000,1),OFFSET(线路!$A$2,0,0,10000,6),5,FALSE)</f>
        <v>#N/A</v>
      </c>
      <c r="G1422" t="e">
        <f ca="1">VLOOKUP(OFFSET($E$2,0,0,10000,1),OFFSET(线路!$A$2,0,0,10000,6),6,FALSE)</f>
        <v>#N/A</v>
      </c>
    </row>
    <row r="1423" spans="1:7" x14ac:dyDescent="0.15">
      <c r="A1423" t="str">
        <f>IF([1]交流线路段!A1423="","",[1]交流线路段!A1423)</f>
        <v>公伍线路91</v>
      </c>
      <c r="B1423" t="str">
        <f>IF([1]交流线路段!B1423="","",[1]交流线路段!B1423)</f>
        <v>10kV</v>
      </c>
      <c r="F1423" t="e">
        <f ca="1">VLOOKUP(OFFSET($E$2,0,0,10000,1),OFFSET(线路!$A$2,0,0,10000,6),5,FALSE)</f>
        <v>#N/A</v>
      </c>
      <c r="G1423" t="e">
        <f ca="1">VLOOKUP(OFFSET($E$2,0,0,10000,1),OFFSET(线路!$A$2,0,0,10000,6),6,FALSE)</f>
        <v>#N/A</v>
      </c>
    </row>
    <row r="1424" spans="1:7" x14ac:dyDescent="0.15">
      <c r="A1424" t="str">
        <f>IF([1]交流线路段!A1424="","",[1]交流线路段!A1424)</f>
        <v>公伍线路92</v>
      </c>
      <c r="B1424" t="str">
        <f>IF([1]交流线路段!B1424="","",[1]交流线路段!B1424)</f>
        <v>10kV</v>
      </c>
      <c r="F1424" t="e">
        <f ca="1">VLOOKUP(OFFSET($E$2,0,0,10000,1),OFFSET(线路!$A$2,0,0,10000,6),5,FALSE)</f>
        <v>#N/A</v>
      </c>
      <c r="G1424" t="e">
        <f ca="1">VLOOKUP(OFFSET($E$2,0,0,10000,1),OFFSET(线路!$A$2,0,0,10000,6),6,FALSE)</f>
        <v>#N/A</v>
      </c>
    </row>
    <row r="1425" spans="1:7" x14ac:dyDescent="0.15">
      <c r="A1425" t="str">
        <f>IF([1]交流线路段!A1425="","",[1]交流线路段!A1425)</f>
        <v>公伍线路93</v>
      </c>
      <c r="B1425" t="str">
        <f>IF([1]交流线路段!B1425="","",[1]交流线路段!B1425)</f>
        <v>10kV</v>
      </c>
      <c r="F1425" t="e">
        <f ca="1">VLOOKUP(OFFSET($E$2,0,0,10000,1),OFFSET(线路!$A$2,0,0,10000,6),5,FALSE)</f>
        <v>#N/A</v>
      </c>
      <c r="G1425" t="e">
        <f ca="1">VLOOKUP(OFFSET($E$2,0,0,10000,1),OFFSET(线路!$A$2,0,0,10000,6),6,FALSE)</f>
        <v>#N/A</v>
      </c>
    </row>
    <row r="1426" spans="1:7" x14ac:dyDescent="0.15">
      <c r="A1426" t="str">
        <f>IF([1]交流线路段!A1426="","",[1]交流线路段!A1426)</f>
        <v>公伍线路94</v>
      </c>
      <c r="B1426" t="str">
        <f>IF([1]交流线路段!B1426="","",[1]交流线路段!B1426)</f>
        <v>10kV</v>
      </c>
      <c r="F1426" t="e">
        <f ca="1">VLOOKUP(OFFSET($E$2,0,0,10000,1),OFFSET(线路!$A$2,0,0,10000,6),5,FALSE)</f>
        <v>#N/A</v>
      </c>
      <c r="G1426" t="e">
        <f ca="1">VLOOKUP(OFFSET($E$2,0,0,10000,1),OFFSET(线路!$A$2,0,0,10000,6),6,FALSE)</f>
        <v>#N/A</v>
      </c>
    </row>
    <row r="1427" spans="1:7" x14ac:dyDescent="0.15">
      <c r="A1427" t="str">
        <f>IF([1]交流线路段!A1427="","",[1]交流线路段!A1427)</f>
        <v>古南线路1</v>
      </c>
      <c r="B1427" t="str">
        <f>IF([1]交流线路段!B1427="","",[1]交流线路段!B1427)</f>
        <v>10kV</v>
      </c>
      <c r="F1427" t="e">
        <f ca="1">VLOOKUP(OFFSET($E$2,0,0,10000,1),OFFSET(线路!$A$2,0,0,10000,6),5,FALSE)</f>
        <v>#N/A</v>
      </c>
      <c r="G1427" t="e">
        <f ca="1">VLOOKUP(OFFSET($E$2,0,0,10000,1),OFFSET(线路!$A$2,0,0,10000,6),6,FALSE)</f>
        <v>#N/A</v>
      </c>
    </row>
    <row r="1428" spans="1:7" x14ac:dyDescent="0.15">
      <c r="A1428" t="str">
        <f>IF([1]交流线路段!A1428="","",[1]交流线路段!A1428)</f>
        <v>古南线路10</v>
      </c>
      <c r="B1428" t="str">
        <f>IF([1]交流线路段!B1428="","",[1]交流线路段!B1428)</f>
        <v>10kV</v>
      </c>
      <c r="F1428" t="e">
        <f ca="1">VLOOKUP(OFFSET($E$2,0,0,10000,1),OFFSET(线路!$A$2,0,0,10000,6),5,FALSE)</f>
        <v>#N/A</v>
      </c>
      <c r="G1428" t="e">
        <f ca="1">VLOOKUP(OFFSET($E$2,0,0,10000,1),OFFSET(线路!$A$2,0,0,10000,6),6,FALSE)</f>
        <v>#N/A</v>
      </c>
    </row>
    <row r="1429" spans="1:7" x14ac:dyDescent="0.15">
      <c r="A1429" t="str">
        <f>IF([1]交流线路段!A1429="","",[1]交流线路段!A1429)</f>
        <v>古南线路100</v>
      </c>
      <c r="B1429" t="str">
        <f>IF([1]交流线路段!B1429="","",[1]交流线路段!B1429)</f>
        <v>10kV</v>
      </c>
      <c r="F1429" t="e">
        <f ca="1">VLOOKUP(OFFSET($E$2,0,0,10000,1),OFFSET(线路!$A$2,0,0,10000,6),5,FALSE)</f>
        <v>#N/A</v>
      </c>
      <c r="G1429" t="e">
        <f ca="1">VLOOKUP(OFFSET($E$2,0,0,10000,1),OFFSET(线路!$A$2,0,0,10000,6),6,FALSE)</f>
        <v>#N/A</v>
      </c>
    </row>
    <row r="1430" spans="1:7" x14ac:dyDescent="0.15">
      <c r="A1430" t="str">
        <f>IF([1]交流线路段!A1430="","",[1]交流线路段!A1430)</f>
        <v>古南线路101</v>
      </c>
      <c r="B1430" t="str">
        <f>IF([1]交流线路段!B1430="","",[1]交流线路段!B1430)</f>
        <v>10kV</v>
      </c>
      <c r="F1430" t="e">
        <f ca="1">VLOOKUP(OFFSET($E$2,0,0,10000,1),OFFSET(线路!$A$2,0,0,10000,6),5,FALSE)</f>
        <v>#N/A</v>
      </c>
      <c r="G1430" t="e">
        <f ca="1">VLOOKUP(OFFSET($E$2,0,0,10000,1),OFFSET(线路!$A$2,0,0,10000,6),6,FALSE)</f>
        <v>#N/A</v>
      </c>
    </row>
    <row r="1431" spans="1:7" x14ac:dyDescent="0.15">
      <c r="A1431" t="str">
        <f>IF([1]交流线路段!A1431="","",[1]交流线路段!A1431)</f>
        <v>古南线路102</v>
      </c>
      <c r="B1431" t="str">
        <f>IF([1]交流线路段!B1431="","",[1]交流线路段!B1431)</f>
        <v>10kV</v>
      </c>
      <c r="F1431" t="e">
        <f ca="1">VLOOKUP(OFFSET($E$2,0,0,10000,1),OFFSET(线路!$A$2,0,0,10000,6),5,FALSE)</f>
        <v>#N/A</v>
      </c>
      <c r="G1431" t="e">
        <f ca="1">VLOOKUP(OFFSET($E$2,0,0,10000,1),OFFSET(线路!$A$2,0,0,10000,6),6,FALSE)</f>
        <v>#N/A</v>
      </c>
    </row>
    <row r="1432" spans="1:7" x14ac:dyDescent="0.15">
      <c r="A1432" t="str">
        <f>IF([1]交流线路段!A1432="","",[1]交流线路段!A1432)</f>
        <v>古南线路103</v>
      </c>
      <c r="B1432" t="str">
        <f>IF([1]交流线路段!B1432="","",[1]交流线路段!B1432)</f>
        <v>10kV</v>
      </c>
      <c r="F1432" t="e">
        <f ca="1">VLOOKUP(OFFSET($E$2,0,0,10000,1),OFFSET(线路!$A$2,0,0,10000,6),5,FALSE)</f>
        <v>#N/A</v>
      </c>
      <c r="G1432" t="e">
        <f ca="1">VLOOKUP(OFFSET($E$2,0,0,10000,1),OFFSET(线路!$A$2,0,0,10000,6),6,FALSE)</f>
        <v>#N/A</v>
      </c>
    </row>
    <row r="1433" spans="1:7" x14ac:dyDescent="0.15">
      <c r="A1433" t="str">
        <f>IF([1]交流线路段!A1433="","",[1]交流线路段!A1433)</f>
        <v>古南线路104</v>
      </c>
      <c r="B1433" t="str">
        <f>IF([1]交流线路段!B1433="","",[1]交流线路段!B1433)</f>
        <v>10kV</v>
      </c>
      <c r="F1433" t="e">
        <f ca="1">VLOOKUP(OFFSET($E$2,0,0,10000,1),OFFSET(线路!$A$2,0,0,10000,6),5,FALSE)</f>
        <v>#N/A</v>
      </c>
      <c r="G1433" t="e">
        <f ca="1">VLOOKUP(OFFSET($E$2,0,0,10000,1),OFFSET(线路!$A$2,0,0,10000,6),6,FALSE)</f>
        <v>#N/A</v>
      </c>
    </row>
    <row r="1434" spans="1:7" x14ac:dyDescent="0.15">
      <c r="A1434" t="str">
        <f>IF([1]交流线路段!A1434="","",[1]交流线路段!A1434)</f>
        <v>古南线路105</v>
      </c>
      <c r="B1434" t="str">
        <f>IF([1]交流线路段!B1434="","",[1]交流线路段!B1434)</f>
        <v>10kV</v>
      </c>
      <c r="F1434" t="e">
        <f ca="1">VLOOKUP(OFFSET($E$2,0,0,10000,1),OFFSET(线路!$A$2,0,0,10000,6),5,FALSE)</f>
        <v>#N/A</v>
      </c>
      <c r="G1434" t="e">
        <f ca="1">VLOOKUP(OFFSET($E$2,0,0,10000,1),OFFSET(线路!$A$2,0,0,10000,6),6,FALSE)</f>
        <v>#N/A</v>
      </c>
    </row>
    <row r="1435" spans="1:7" x14ac:dyDescent="0.15">
      <c r="A1435" t="str">
        <f>IF([1]交流线路段!A1435="","",[1]交流线路段!A1435)</f>
        <v>古南线路106</v>
      </c>
      <c r="B1435" t="str">
        <f>IF([1]交流线路段!B1435="","",[1]交流线路段!B1435)</f>
        <v>10kV</v>
      </c>
      <c r="F1435" t="e">
        <f ca="1">VLOOKUP(OFFSET($E$2,0,0,10000,1),OFFSET(线路!$A$2,0,0,10000,6),5,FALSE)</f>
        <v>#N/A</v>
      </c>
      <c r="G1435" t="e">
        <f ca="1">VLOOKUP(OFFSET($E$2,0,0,10000,1),OFFSET(线路!$A$2,0,0,10000,6),6,FALSE)</f>
        <v>#N/A</v>
      </c>
    </row>
    <row r="1436" spans="1:7" x14ac:dyDescent="0.15">
      <c r="A1436" t="str">
        <f>IF([1]交流线路段!A1436="","",[1]交流线路段!A1436)</f>
        <v>古南线路107</v>
      </c>
      <c r="B1436" t="str">
        <f>IF([1]交流线路段!B1436="","",[1]交流线路段!B1436)</f>
        <v>10kV</v>
      </c>
      <c r="F1436" t="e">
        <f ca="1">VLOOKUP(OFFSET($E$2,0,0,10000,1),OFFSET(线路!$A$2,0,0,10000,6),5,FALSE)</f>
        <v>#N/A</v>
      </c>
      <c r="G1436" t="e">
        <f ca="1">VLOOKUP(OFFSET($E$2,0,0,10000,1),OFFSET(线路!$A$2,0,0,10000,6),6,FALSE)</f>
        <v>#N/A</v>
      </c>
    </row>
    <row r="1437" spans="1:7" x14ac:dyDescent="0.15">
      <c r="A1437" t="str">
        <f>IF([1]交流线路段!A1437="","",[1]交流线路段!A1437)</f>
        <v>古南线路108</v>
      </c>
      <c r="B1437" t="str">
        <f>IF([1]交流线路段!B1437="","",[1]交流线路段!B1437)</f>
        <v>10kV</v>
      </c>
      <c r="F1437" t="e">
        <f ca="1">VLOOKUP(OFFSET($E$2,0,0,10000,1),OFFSET(线路!$A$2,0,0,10000,6),5,FALSE)</f>
        <v>#N/A</v>
      </c>
      <c r="G1437" t="e">
        <f ca="1">VLOOKUP(OFFSET($E$2,0,0,10000,1),OFFSET(线路!$A$2,0,0,10000,6),6,FALSE)</f>
        <v>#N/A</v>
      </c>
    </row>
    <row r="1438" spans="1:7" x14ac:dyDescent="0.15">
      <c r="A1438" t="str">
        <f>IF([1]交流线路段!A1438="","",[1]交流线路段!A1438)</f>
        <v>古南线路109</v>
      </c>
      <c r="B1438" t="str">
        <f>IF([1]交流线路段!B1438="","",[1]交流线路段!B1438)</f>
        <v>10kV</v>
      </c>
      <c r="F1438" t="e">
        <f ca="1">VLOOKUP(OFFSET($E$2,0,0,10000,1),OFFSET(线路!$A$2,0,0,10000,6),5,FALSE)</f>
        <v>#N/A</v>
      </c>
      <c r="G1438" t="e">
        <f ca="1">VLOOKUP(OFFSET($E$2,0,0,10000,1),OFFSET(线路!$A$2,0,0,10000,6),6,FALSE)</f>
        <v>#N/A</v>
      </c>
    </row>
    <row r="1439" spans="1:7" x14ac:dyDescent="0.15">
      <c r="A1439" t="str">
        <f>IF([1]交流线路段!A1439="","",[1]交流线路段!A1439)</f>
        <v>古南线路11</v>
      </c>
      <c r="B1439" t="str">
        <f>IF([1]交流线路段!B1439="","",[1]交流线路段!B1439)</f>
        <v>10kV</v>
      </c>
      <c r="F1439" t="e">
        <f ca="1">VLOOKUP(OFFSET($E$2,0,0,10000,1),OFFSET(线路!$A$2,0,0,10000,6),5,FALSE)</f>
        <v>#N/A</v>
      </c>
      <c r="G1439" t="e">
        <f ca="1">VLOOKUP(OFFSET($E$2,0,0,10000,1),OFFSET(线路!$A$2,0,0,10000,6),6,FALSE)</f>
        <v>#N/A</v>
      </c>
    </row>
    <row r="1440" spans="1:7" x14ac:dyDescent="0.15">
      <c r="A1440" t="str">
        <f>IF([1]交流线路段!A1440="","",[1]交流线路段!A1440)</f>
        <v>古南线路110</v>
      </c>
      <c r="B1440" t="str">
        <f>IF([1]交流线路段!B1440="","",[1]交流线路段!B1440)</f>
        <v>10kV</v>
      </c>
      <c r="F1440" t="e">
        <f ca="1">VLOOKUP(OFFSET($E$2,0,0,10000,1),OFFSET(线路!$A$2,0,0,10000,6),5,FALSE)</f>
        <v>#N/A</v>
      </c>
      <c r="G1440" t="e">
        <f ca="1">VLOOKUP(OFFSET($E$2,0,0,10000,1),OFFSET(线路!$A$2,0,0,10000,6),6,FALSE)</f>
        <v>#N/A</v>
      </c>
    </row>
    <row r="1441" spans="1:7" x14ac:dyDescent="0.15">
      <c r="A1441" t="str">
        <f>IF([1]交流线路段!A1441="","",[1]交流线路段!A1441)</f>
        <v>古南线路111</v>
      </c>
      <c r="B1441" t="str">
        <f>IF([1]交流线路段!B1441="","",[1]交流线路段!B1441)</f>
        <v>10kV</v>
      </c>
      <c r="F1441" t="e">
        <f ca="1">VLOOKUP(OFFSET($E$2,0,0,10000,1),OFFSET(线路!$A$2,0,0,10000,6),5,FALSE)</f>
        <v>#N/A</v>
      </c>
      <c r="G1441" t="e">
        <f ca="1">VLOOKUP(OFFSET($E$2,0,0,10000,1),OFFSET(线路!$A$2,0,0,10000,6),6,FALSE)</f>
        <v>#N/A</v>
      </c>
    </row>
    <row r="1442" spans="1:7" x14ac:dyDescent="0.15">
      <c r="A1442" t="str">
        <f>IF([1]交流线路段!A1442="","",[1]交流线路段!A1442)</f>
        <v>古南线路112</v>
      </c>
      <c r="B1442" t="str">
        <f>IF([1]交流线路段!B1442="","",[1]交流线路段!B1442)</f>
        <v>10kV</v>
      </c>
      <c r="F1442" t="e">
        <f ca="1">VLOOKUP(OFFSET($E$2,0,0,10000,1),OFFSET(线路!$A$2,0,0,10000,6),5,FALSE)</f>
        <v>#N/A</v>
      </c>
      <c r="G1442" t="e">
        <f ca="1">VLOOKUP(OFFSET($E$2,0,0,10000,1),OFFSET(线路!$A$2,0,0,10000,6),6,FALSE)</f>
        <v>#N/A</v>
      </c>
    </row>
    <row r="1443" spans="1:7" x14ac:dyDescent="0.15">
      <c r="A1443" t="str">
        <f>IF([1]交流线路段!A1443="","",[1]交流线路段!A1443)</f>
        <v>古南线路113</v>
      </c>
      <c r="B1443" t="str">
        <f>IF([1]交流线路段!B1443="","",[1]交流线路段!B1443)</f>
        <v>10kV</v>
      </c>
      <c r="F1443" t="e">
        <f ca="1">VLOOKUP(OFFSET($E$2,0,0,10000,1),OFFSET(线路!$A$2,0,0,10000,6),5,FALSE)</f>
        <v>#N/A</v>
      </c>
      <c r="G1443" t="e">
        <f ca="1">VLOOKUP(OFFSET($E$2,0,0,10000,1),OFFSET(线路!$A$2,0,0,10000,6),6,FALSE)</f>
        <v>#N/A</v>
      </c>
    </row>
    <row r="1444" spans="1:7" x14ac:dyDescent="0.15">
      <c r="A1444" t="str">
        <f>IF([1]交流线路段!A1444="","",[1]交流线路段!A1444)</f>
        <v>古南线路114</v>
      </c>
      <c r="B1444" t="str">
        <f>IF([1]交流线路段!B1444="","",[1]交流线路段!B1444)</f>
        <v>10kV</v>
      </c>
      <c r="F1444" t="e">
        <f ca="1">VLOOKUP(OFFSET($E$2,0,0,10000,1),OFFSET(线路!$A$2,0,0,10000,6),5,FALSE)</f>
        <v>#N/A</v>
      </c>
      <c r="G1444" t="e">
        <f ca="1">VLOOKUP(OFFSET($E$2,0,0,10000,1),OFFSET(线路!$A$2,0,0,10000,6),6,FALSE)</f>
        <v>#N/A</v>
      </c>
    </row>
    <row r="1445" spans="1:7" x14ac:dyDescent="0.15">
      <c r="A1445" t="str">
        <f>IF([1]交流线路段!A1445="","",[1]交流线路段!A1445)</f>
        <v>古南线路115</v>
      </c>
      <c r="B1445" t="str">
        <f>IF([1]交流线路段!B1445="","",[1]交流线路段!B1445)</f>
        <v>10kV</v>
      </c>
      <c r="F1445" t="e">
        <f ca="1">VLOOKUP(OFFSET($E$2,0,0,10000,1),OFFSET(线路!$A$2,0,0,10000,6),5,FALSE)</f>
        <v>#N/A</v>
      </c>
      <c r="G1445" t="e">
        <f ca="1">VLOOKUP(OFFSET($E$2,0,0,10000,1),OFFSET(线路!$A$2,0,0,10000,6),6,FALSE)</f>
        <v>#N/A</v>
      </c>
    </row>
    <row r="1446" spans="1:7" x14ac:dyDescent="0.15">
      <c r="A1446" t="str">
        <f>IF([1]交流线路段!A1446="","",[1]交流线路段!A1446)</f>
        <v>古南线路116</v>
      </c>
      <c r="B1446" t="str">
        <f>IF([1]交流线路段!B1446="","",[1]交流线路段!B1446)</f>
        <v>10kV</v>
      </c>
      <c r="F1446" t="e">
        <f ca="1">VLOOKUP(OFFSET($E$2,0,0,10000,1),OFFSET(线路!$A$2,0,0,10000,6),5,FALSE)</f>
        <v>#N/A</v>
      </c>
      <c r="G1446" t="e">
        <f ca="1">VLOOKUP(OFFSET($E$2,0,0,10000,1),OFFSET(线路!$A$2,0,0,10000,6),6,FALSE)</f>
        <v>#N/A</v>
      </c>
    </row>
    <row r="1447" spans="1:7" x14ac:dyDescent="0.15">
      <c r="A1447" t="str">
        <f>IF([1]交流线路段!A1447="","",[1]交流线路段!A1447)</f>
        <v>古南线路117</v>
      </c>
      <c r="B1447" t="str">
        <f>IF([1]交流线路段!B1447="","",[1]交流线路段!B1447)</f>
        <v>10kV</v>
      </c>
      <c r="F1447" t="e">
        <f ca="1">VLOOKUP(OFFSET($E$2,0,0,10000,1),OFFSET(线路!$A$2,0,0,10000,6),5,FALSE)</f>
        <v>#N/A</v>
      </c>
      <c r="G1447" t="e">
        <f ca="1">VLOOKUP(OFFSET($E$2,0,0,10000,1),OFFSET(线路!$A$2,0,0,10000,6),6,FALSE)</f>
        <v>#N/A</v>
      </c>
    </row>
    <row r="1448" spans="1:7" x14ac:dyDescent="0.15">
      <c r="A1448" t="str">
        <f>IF([1]交流线路段!A1448="","",[1]交流线路段!A1448)</f>
        <v>古南线路118</v>
      </c>
      <c r="B1448" t="str">
        <f>IF([1]交流线路段!B1448="","",[1]交流线路段!B1448)</f>
        <v>10kV</v>
      </c>
      <c r="F1448" t="e">
        <f ca="1">VLOOKUP(OFFSET($E$2,0,0,10000,1),OFFSET(线路!$A$2,0,0,10000,6),5,FALSE)</f>
        <v>#N/A</v>
      </c>
      <c r="G1448" t="e">
        <f ca="1">VLOOKUP(OFFSET($E$2,0,0,10000,1),OFFSET(线路!$A$2,0,0,10000,6),6,FALSE)</f>
        <v>#N/A</v>
      </c>
    </row>
    <row r="1449" spans="1:7" x14ac:dyDescent="0.15">
      <c r="A1449" t="str">
        <f>IF([1]交流线路段!A1449="","",[1]交流线路段!A1449)</f>
        <v>古南线路119</v>
      </c>
      <c r="B1449" t="str">
        <f>IF([1]交流线路段!B1449="","",[1]交流线路段!B1449)</f>
        <v>10kV</v>
      </c>
      <c r="F1449" t="e">
        <f ca="1">VLOOKUP(OFFSET($E$2,0,0,10000,1),OFFSET(线路!$A$2,0,0,10000,6),5,FALSE)</f>
        <v>#N/A</v>
      </c>
      <c r="G1449" t="e">
        <f ca="1">VLOOKUP(OFFSET($E$2,0,0,10000,1),OFFSET(线路!$A$2,0,0,10000,6),6,FALSE)</f>
        <v>#N/A</v>
      </c>
    </row>
    <row r="1450" spans="1:7" x14ac:dyDescent="0.15">
      <c r="A1450" t="str">
        <f>IF([1]交流线路段!A1450="","",[1]交流线路段!A1450)</f>
        <v>古南线路12</v>
      </c>
      <c r="B1450" t="str">
        <f>IF([1]交流线路段!B1450="","",[1]交流线路段!B1450)</f>
        <v>10kV</v>
      </c>
      <c r="F1450" t="e">
        <f ca="1">VLOOKUP(OFFSET($E$2,0,0,10000,1),OFFSET(线路!$A$2,0,0,10000,6),5,FALSE)</f>
        <v>#N/A</v>
      </c>
      <c r="G1450" t="e">
        <f ca="1">VLOOKUP(OFFSET($E$2,0,0,10000,1),OFFSET(线路!$A$2,0,0,10000,6),6,FALSE)</f>
        <v>#N/A</v>
      </c>
    </row>
    <row r="1451" spans="1:7" x14ac:dyDescent="0.15">
      <c r="A1451" t="str">
        <f>IF([1]交流线路段!A1451="","",[1]交流线路段!A1451)</f>
        <v>古南线路120</v>
      </c>
      <c r="B1451" t="str">
        <f>IF([1]交流线路段!B1451="","",[1]交流线路段!B1451)</f>
        <v>10kV</v>
      </c>
      <c r="F1451" t="e">
        <f ca="1">VLOOKUP(OFFSET($E$2,0,0,10000,1),OFFSET(线路!$A$2,0,0,10000,6),5,FALSE)</f>
        <v>#N/A</v>
      </c>
      <c r="G1451" t="e">
        <f ca="1">VLOOKUP(OFFSET($E$2,0,0,10000,1),OFFSET(线路!$A$2,0,0,10000,6),6,FALSE)</f>
        <v>#N/A</v>
      </c>
    </row>
    <row r="1452" spans="1:7" x14ac:dyDescent="0.15">
      <c r="A1452" t="str">
        <f>IF([1]交流线路段!A1452="","",[1]交流线路段!A1452)</f>
        <v>古南线路121</v>
      </c>
      <c r="B1452" t="str">
        <f>IF([1]交流线路段!B1452="","",[1]交流线路段!B1452)</f>
        <v>10kV</v>
      </c>
      <c r="F1452" t="e">
        <f ca="1">VLOOKUP(OFFSET($E$2,0,0,10000,1),OFFSET(线路!$A$2,0,0,10000,6),5,FALSE)</f>
        <v>#N/A</v>
      </c>
      <c r="G1452" t="e">
        <f ca="1">VLOOKUP(OFFSET($E$2,0,0,10000,1),OFFSET(线路!$A$2,0,0,10000,6),6,FALSE)</f>
        <v>#N/A</v>
      </c>
    </row>
    <row r="1453" spans="1:7" x14ac:dyDescent="0.15">
      <c r="A1453" t="str">
        <f>IF([1]交流线路段!A1453="","",[1]交流线路段!A1453)</f>
        <v>古南线路122</v>
      </c>
      <c r="B1453" t="str">
        <f>IF([1]交流线路段!B1453="","",[1]交流线路段!B1453)</f>
        <v>10kV</v>
      </c>
      <c r="F1453" t="e">
        <f ca="1">VLOOKUP(OFFSET($E$2,0,0,10000,1),OFFSET(线路!$A$2,0,0,10000,6),5,FALSE)</f>
        <v>#N/A</v>
      </c>
      <c r="G1453" t="e">
        <f ca="1">VLOOKUP(OFFSET($E$2,0,0,10000,1),OFFSET(线路!$A$2,0,0,10000,6),6,FALSE)</f>
        <v>#N/A</v>
      </c>
    </row>
    <row r="1454" spans="1:7" x14ac:dyDescent="0.15">
      <c r="A1454" t="str">
        <f>IF([1]交流线路段!A1454="","",[1]交流线路段!A1454)</f>
        <v>古南线路123</v>
      </c>
      <c r="B1454" t="str">
        <f>IF([1]交流线路段!B1454="","",[1]交流线路段!B1454)</f>
        <v>10kV</v>
      </c>
      <c r="F1454" t="e">
        <f ca="1">VLOOKUP(OFFSET($E$2,0,0,10000,1),OFFSET(线路!$A$2,0,0,10000,6),5,FALSE)</f>
        <v>#N/A</v>
      </c>
      <c r="G1454" t="e">
        <f ca="1">VLOOKUP(OFFSET($E$2,0,0,10000,1),OFFSET(线路!$A$2,0,0,10000,6),6,FALSE)</f>
        <v>#N/A</v>
      </c>
    </row>
    <row r="1455" spans="1:7" x14ac:dyDescent="0.15">
      <c r="A1455" t="str">
        <f>IF([1]交流线路段!A1455="","",[1]交流线路段!A1455)</f>
        <v>古南线路124</v>
      </c>
      <c r="B1455" t="str">
        <f>IF([1]交流线路段!B1455="","",[1]交流线路段!B1455)</f>
        <v>10kV</v>
      </c>
      <c r="F1455" t="e">
        <f ca="1">VLOOKUP(OFFSET($E$2,0,0,10000,1),OFFSET(线路!$A$2,0,0,10000,6),5,FALSE)</f>
        <v>#N/A</v>
      </c>
      <c r="G1455" t="e">
        <f ca="1">VLOOKUP(OFFSET($E$2,0,0,10000,1),OFFSET(线路!$A$2,0,0,10000,6),6,FALSE)</f>
        <v>#N/A</v>
      </c>
    </row>
    <row r="1456" spans="1:7" x14ac:dyDescent="0.15">
      <c r="A1456" t="str">
        <f>IF([1]交流线路段!A1456="","",[1]交流线路段!A1456)</f>
        <v>古南线路125</v>
      </c>
      <c r="B1456" t="str">
        <f>IF([1]交流线路段!B1456="","",[1]交流线路段!B1456)</f>
        <v>10kV</v>
      </c>
      <c r="F1456" t="e">
        <f ca="1">VLOOKUP(OFFSET($E$2,0,0,10000,1),OFFSET(线路!$A$2,0,0,10000,6),5,FALSE)</f>
        <v>#N/A</v>
      </c>
      <c r="G1456" t="e">
        <f ca="1">VLOOKUP(OFFSET($E$2,0,0,10000,1),OFFSET(线路!$A$2,0,0,10000,6),6,FALSE)</f>
        <v>#N/A</v>
      </c>
    </row>
    <row r="1457" spans="1:7" x14ac:dyDescent="0.15">
      <c r="A1457" t="str">
        <f>IF([1]交流线路段!A1457="","",[1]交流线路段!A1457)</f>
        <v>古南线路126</v>
      </c>
      <c r="B1457" t="str">
        <f>IF([1]交流线路段!B1457="","",[1]交流线路段!B1457)</f>
        <v>10kV</v>
      </c>
      <c r="F1457" t="e">
        <f ca="1">VLOOKUP(OFFSET($E$2,0,0,10000,1),OFFSET(线路!$A$2,0,0,10000,6),5,FALSE)</f>
        <v>#N/A</v>
      </c>
      <c r="G1457" t="e">
        <f ca="1">VLOOKUP(OFFSET($E$2,0,0,10000,1),OFFSET(线路!$A$2,0,0,10000,6),6,FALSE)</f>
        <v>#N/A</v>
      </c>
    </row>
    <row r="1458" spans="1:7" x14ac:dyDescent="0.15">
      <c r="A1458" t="str">
        <f>IF([1]交流线路段!A1458="","",[1]交流线路段!A1458)</f>
        <v>古南线路127</v>
      </c>
      <c r="B1458" t="str">
        <f>IF([1]交流线路段!B1458="","",[1]交流线路段!B1458)</f>
        <v>10kV</v>
      </c>
      <c r="F1458" t="e">
        <f ca="1">VLOOKUP(OFFSET($E$2,0,0,10000,1),OFFSET(线路!$A$2,0,0,10000,6),5,FALSE)</f>
        <v>#N/A</v>
      </c>
      <c r="G1458" t="e">
        <f ca="1">VLOOKUP(OFFSET($E$2,0,0,10000,1),OFFSET(线路!$A$2,0,0,10000,6),6,FALSE)</f>
        <v>#N/A</v>
      </c>
    </row>
    <row r="1459" spans="1:7" x14ac:dyDescent="0.15">
      <c r="A1459" t="str">
        <f>IF([1]交流线路段!A1459="","",[1]交流线路段!A1459)</f>
        <v>古南线路128</v>
      </c>
      <c r="B1459" t="str">
        <f>IF([1]交流线路段!B1459="","",[1]交流线路段!B1459)</f>
        <v>10kV</v>
      </c>
      <c r="F1459" t="e">
        <f ca="1">VLOOKUP(OFFSET($E$2,0,0,10000,1),OFFSET(线路!$A$2,0,0,10000,6),5,FALSE)</f>
        <v>#N/A</v>
      </c>
      <c r="G1459" t="e">
        <f ca="1">VLOOKUP(OFFSET($E$2,0,0,10000,1),OFFSET(线路!$A$2,0,0,10000,6),6,FALSE)</f>
        <v>#N/A</v>
      </c>
    </row>
    <row r="1460" spans="1:7" x14ac:dyDescent="0.15">
      <c r="A1460" t="str">
        <f>IF([1]交流线路段!A1460="","",[1]交流线路段!A1460)</f>
        <v>古南线路129</v>
      </c>
      <c r="B1460" t="str">
        <f>IF([1]交流线路段!B1460="","",[1]交流线路段!B1460)</f>
        <v>10kV</v>
      </c>
      <c r="F1460" t="e">
        <f ca="1">VLOOKUP(OFFSET($E$2,0,0,10000,1),OFFSET(线路!$A$2,0,0,10000,6),5,FALSE)</f>
        <v>#N/A</v>
      </c>
      <c r="G1460" t="e">
        <f ca="1">VLOOKUP(OFFSET($E$2,0,0,10000,1),OFFSET(线路!$A$2,0,0,10000,6),6,FALSE)</f>
        <v>#N/A</v>
      </c>
    </row>
    <row r="1461" spans="1:7" x14ac:dyDescent="0.15">
      <c r="A1461" t="str">
        <f>IF([1]交流线路段!A1461="","",[1]交流线路段!A1461)</f>
        <v>古南线路13</v>
      </c>
      <c r="B1461" t="str">
        <f>IF([1]交流线路段!B1461="","",[1]交流线路段!B1461)</f>
        <v>10kV</v>
      </c>
      <c r="F1461" t="e">
        <f ca="1">VLOOKUP(OFFSET($E$2,0,0,10000,1),OFFSET(线路!$A$2,0,0,10000,6),5,FALSE)</f>
        <v>#N/A</v>
      </c>
      <c r="G1461" t="e">
        <f ca="1">VLOOKUP(OFFSET($E$2,0,0,10000,1),OFFSET(线路!$A$2,0,0,10000,6),6,FALSE)</f>
        <v>#N/A</v>
      </c>
    </row>
    <row r="1462" spans="1:7" x14ac:dyDescent="0.15">
      <c r="A1462" t="str">
        <f>IF([1]交流线路段!A1462="","",[1]交流线路段!A1462)</f>
        <v>古南线路130</v>
      </c>
      <c r="B1462" t="str">
        <f>IF([1]交流线路段!B1462="","",[1]交流线路段!B1462)</f>
        <v>10kV</v>
      </c>
      <c r="F1462" t="e">
        <f ca="1">VLOOKUP(OFFSET($E$2,0,0,10000,1),OFFSET(线路!$A$2,0,0,10000,6),5,FALSE)</f>
        <v>#N/A</v>
      </c>
      <c r="G1462" t="e">
        <f ca="1">VLOOKUP(OFFSET($E$2,0,0,10000,1),OFFSET(线路!$A$2,0,0,10000,6),6,FALSE)</f>
        <v>#N/A</v>
      </c>
    </row>
    <row r="1463" spans="1:7" x14ac:dyDescent="0.15">
      <c r="A1463" t="str">
        <f>IF([1]交流线路段!A1463="","",[1]交流线路段!A1463)</f>
        <v>古南线路131</v>
      </c>
      <c r="B1463" t="str">
        <f>IF([1]交流线路段!B1463="","",[1]交流线路段!B1463)</f>
        <v>10kV</v>
      </c>
      <c r="F1463" t="e">
        <f ca="1">VLOOKUP(OFFSET($E$2,0,0,10000,1),OFFSET(线路!$A$2,0,0,10000,6),5,FALSE)</f>
        <v>#N/A</v>
      </c>
      <c r="G1463" t="e">
        <f ca="1">VLOOKUP(OFFSET($E$2,0,0,10000,1),OFFSET(线路!$A$2,0,0,10000,6),6,FALSE)</f>
        <v>#N/A</v>
      </c>
    </row>
    <row r="1464" spans="1:7" x14ac:dyDescent="0.15">
      <c r="A1464" t="str">
        <f>IF([1]交流线路段!A1464="","",[1]交流线路段!A1464)</f>
        <v>古南线路132</v>
      </c>
      <c r="B1464" t="str">
        <f>IF([1]交流线路段!B1464="","",[1]交流线路段!B1464)</f>
        <v>10kV</v>
      </c>
      <c r="F1464" t="e">
        <f ca="1">VLOOKUP(OFFSET($E$2,0,0,10000,1),OFFSET(线路!$A$2,0,0,10000,6),5,FALSE)</f>
        <v>#N/A</v>
      </c>
      <c r="G1464" t="e">
        <f ca="1">VLOOKUP(OFFSET($E$2,0,0,10000,1),OFFSET(线路!$A$2,0,0,10000,6),6,FALSE)</f>
        <v>#N/A</v>
      </c>
    </row>
    <row r="1465" spans="1:7" x14ac:dyDescent="0.15">
      <c r="A1465" t="str">
        <f>IF([1]交流线路段!A1465="","",[1]交流线路段!A1465)</f>
        <v>古南线路133</v>
      </c>
      <c r="B1465" t="str">
        <f>IF([1]交流线路段!B1465="","",[1]交流线路段!B1465)</f>
        <v>10kV</v>
      </c>
      <c r="F1465" t="e">
        <f ca="1">VLOOKUP(OFFSET($E$2,0,0,10000,1),OFFSET(线路!$A$2,0,0,10000,6),5,FALSE)</f>
        <v>#N/A</v>
      </c>
      <c r="G1465" t="e">
        <f ca="1">VLOOKUP(OFFSET($E$2,0,0,10000,1),OFFSET(线路!$A$2,0,0,10000,6),6,FALSE)</f>
        <v>#N/A</v>
      </c>
    </row>
    <row r="1466" spans="1:7" x14ac:dyDescent="0.15">
      <c r="A1466" t="str">
        <f>IF([1]交流线路段!A1466="","",[1]交流线路段!A1466)</f>
        <v>古南线路134</v>
      </c>
      <c r="B1466" t="str">
        <f>IF([1]交流线路段!B1466="","",[1]交流线路段!B1466)</f>
        <v>10kV</v>
      </c>
      <c r="F1466" t="e">
        <f ca="1">VLOOKUP(OFFSET($E$2,0,0,10000,1),OFFSET(线路!$A$2,0,0,10000,6),5,FALSE)</f>
        <v>#N/A</v>
      </c>
      <c r="G1466" t="e">
        <f ca="1">VLOOKUP(OFFSET($E$2,0,0,10000,1),OFFSET(线路!$A$2,0,0,10000,6),6,FALSE)</f>
        <v>#N/A</v>
      </c>
    </row>
    <row r="1467" spans="1:7" x14ac:dyDescent="0.15">
      <c r="A1467" t="str">
        <f>IF([1]交流线路段!A1467="","",[1]交流线路段!A1467)</f>
        <v>古南线路135</v>
      </c>
      <c r="B1467" t="str">
        <f>IF([1]交流线路段!B1467="","",[1]交流线路段!B1467)</f>
        <v>10kV</v>
      </c>
      <c r="F1467" t="e">
        <f ca="1">VLOOKUP(OFFSET($E$2,0,0,10000,1),OFFSET(线路!$A$2,0,0,10000,6),5,FALSE)</f>
        <v>#N/A</v>
      </c>
      <c r="G1467" t="e">
        <f ca="1">VLOOKUP(OFFSET($E$2,0,0,10000,1),OFFSET(线路!$A$2,0,0,10000,6),6,FALSE)</f>
        <v>#N/A</v>
      </c>
    </row>
    <row r="1468" spans="1:7" x14ac:dyDescent="0.15">
      <c r="A1468" t="str">
        <f>IF([1]交流线路段!A1468="","",[1]交流线路段!A1468)</f>
        <v>古南线路136</v>
      </c>
      <c r="B1468" t="str">
        <f>IF([1]交流线路段!B1468="","",[1]交流线路段!B1468)</f>
        <v>10kV</v>
      </c>
      <c r="F1468" t="e">
        <f ca="1">VLOOKUP(OFFSET($E$2,0,0,10000,1),OFFSET(线路!$A$2,0,0,10000,6),5,FALSE)</f>
        <v>#N/A</v>
      </c>
      <c r="G1468" t="e">
        <f ca="1">VLOOKUP(OFFSET($E$2,0,0,10000,1),OFFSET(线路!$A$2,0,0,10000,6),6,FALSE)</f>
        <v>#N/A</v>
      </c>
    </row>
    <row r="1469" spans="1:7" x14ac:dyDescent="0.15">
      <c r="A1469" t="str">
        <f>IF([1]交流线路段!A1469="","",[1]交流线路段!A1469)</f>
        <v>古南线路14</v>
      </c>
      <c r="B1469" t="str">
        <f>IF([1]交流线路段!B1469="","",[1]交流线路段!B1469)</f>
        <v>10kV</v>
      </c>
      <c r="F1469" t="e">
        <f ca="1">VLOOKUP(OFFSET($E$2,0,0,10000,1),OFFSET(线路!$A$2,0,0,10000,6),5,FALSE)</f>
        <v>#N/A</v>
      </c>
      <c r="G1469" t="e">
        <f ca="1">VLOOKUP(OFFSET($E$2,0,0,10000,1),OFFSET(线路!$A$2,0,0,10000,6),6,FALSE)</f>
        <v>#N/A</v>
      </c>
    </row>
    <row r="1470" spans="1:7" x14ac:dyDescent="0.15">
      <c r="A1470" t="str">
        <f>IF([1]交流线路段!A1470="","",[1]交流线路段!A1470)</f>
        <v>古南线路15</v>
      </c>
      <c r="B1470" t="str">
        <f>IF([1]交流线路段!B1470="","",[1]交流线路段!B1470)</f>
        <v>10kV</v>
      </c>
      <c r="F1470" t="e">
        <f ca="1">VLOOKUP(OFFSET($E$2,0,0,10000,1),OFFSET(线路!$A$2,0,0,10000,6),5,FALSE)</f>
        <v>#N/A</v>
      </c>
      <c r="G1470" t="e">
        <f ca="1">VLOOKUP(OFFSET($E$2,0,0,10000,1),OFFSET(线路!$A$2,0,0,10000,6),6,FALSE)</f>
        <v>#N/A</v>
      </c>
    </row>
    <row r="1471" spans="1:7" x14ac:dyDescent="0.15">
      <c r="A1471" t="str">
        <f>IF([1]交流线路段!A1471="","",[1]交流线路段!A1471)</f>
        <v>古南线路16</v>
      </c>
      <c r="B1471" t="str">
        <f>IF([1]交流线路段!B1471="","",[1]交流线路段!B1471)</f>
        <v>10kV</v>
      </c>
      <c r="F1471" t="e">
        <f ca="1">VLOOKUP(OFFSET($E$2,0,0,10000,1),OFFSET(线路!$A$2,0,0,10000,6),5,FALSE)</f>
        <v>#N/A</v>
      </c>
      <c r="G1471" t="e">
        <f ca="1">VLOOKUP(OFFSET($E$2,0,0,10000,1),OFFSET(线路!$A$2,0,0,10000,6),6,FALSE)</f>
        <v>#N/A</v>
      </c>
    </row>
    <row r="1472" spans="1:7" x14ac:dyDescent="0.15">
      <c r="A1472" t="str">
        <f>IF([1]交流线路段!A1472="","",[1]交流线路段!A1472)</f>
        <v>古南线路17</v>
      </c>
      <c r="B1472" t="str">
        <f>IF([1]交流线路段!B1472="","",[1]交流线路段!B1472)</f>
        <v>10kV</v>
      </c>
      <c r="F1472" t="e">
        <f ca="1">VLOOKUP(OFFSET($E$2,0,0,10000,1),OFFSET(线路!$A$2,0,0,10000,6),5,FALSE)</f>
        <v>#N/A</v>
      </c>
      <c r="G1472" t="e">
        <f ca="1">VLOOKUP(OFFSET($E$2,0,0,10000,1),OFFSET(线路!$A$2,0,0,10000,6),6,FALSE)</f>
        <v>#N/A</v>
      </c>
    </row>
    <row r="1473" spans="1:7" x14ac:dyDescent="0.15">
      <c r="A1473" t="str">
        <f>IF([1]交流线路段!A1473="","",[1]交流线路段!A1473)</f>
        <v>古南线路18</v>
      </c>
      <c r="B1473" t="str">
        <f>IF([1]交流线路段!B1473="","",[1]交流线路段!B1473)</f>
        <v>10kV</v>
      </c>
      <c r="F1473" t="e">
        <f ca="1">VLOOKUP(OFFSET($E$2,0,0,10000,1),OFFSET(线路!$A$2,0,0,10000,6),5,FALSE)</f>
        <v>#N/A</v>
      </c>
      <c r="G1473" t="e">
        <f ca="1">VLOOKUP(OFFSET($E$2,0,0,10000,1),OFFSET(线路!$A$2,0,0,10000,6),6,FALSE)</f>
        <v>#N/A</v>
      </c>
    </row>
    <row r="1474" spans="1:7" x14ac:dyDescent="0.15">
      <c r="A1474" t="str">
        <f>IF([1]交流线路段!A1474="","",[1]交流线路段!A1474)</f>
        <v>古南线路19</v>
      </c>
      <c r="B1474" t="str">
        <f>IF([1]交流线路段!B1474="","",[1]交流线路段!B1474)</f>
        <v>10kV</v>
      </c>
      <c r="F1474" t="e">
        <f ca="1">VLOOKUP(OFFSET($E$2,0,0,10000,1),OFFSET(线路!$A$2,0,0,10000,6),5,FALSE)</f>
        <v>#N/A</v>
      </c>
      <c r="G1474" t="e">
        <f ca="1">VLOOKUP(OFFSET($E$2,0,0,10000,1),OFFSET(线路!$A$2,0,0,10000,6),6,FALSE)</f>
        <v>#N/A</v>
      </c>
    </row>
    <row r="1475" spans="1:7" x14ac:dyDescent="0.15">
      <c r="A1475" t="str">
        <f>IF([1]交流线路段!A1475="","",[1]交流线路段!A1475)</f>
        <v>古南线路2</v>
      </c>
      <c r="B1475" t="str">
        <f>IF([1]交流线路段!B1475="","",[1]交流线路段!B1475)</f>
        <v>10kV</v>
      </c>
      <c r="F1475" t="e">
        <f ca="1">VLOOKUP(OFFSET($E$2,0,0,10000,1),OFFSET(线路!$A$2,0,0,10000,6),5,FALSE)</f>
        <v>#N/A</v>
      </c>
      <c r="G1475" t="e">
        <f ca="1">VLOOKUP(OFFSET($E$2,0,0,10000,1),OFFSET(线路!$A$2,0,0,10000,6),6,FALSE)</f>
        <v>#N/A</v>
      </c>
    </row>
    <row r="1476" spans="1:7" x14ac:dyDescent="0.15">
      <c r="A1476" t="str">
        <f>IF([1]交流线路段!A1476="","",[1]交流线路段!A1476)</f>
        <v>古南线路20</v>
      </c>
      <c r="B1476" t="str">
        <f>IF([1]交流线路段!B1476="","",[1]交流线路段!B1476)</f>
        <v>10kV</v>
      </c>
      <c r="F1476" t="e">
        <f ca="1">VLOOKUP(OFFSET($E$2,0,0,10000,1),OFFSET(线路!$A$2,0,0,10000,6),5,FALSE)</f>
        <v>#N/A</v>
      </c>
      <c r="G1476" t="e">
        <f ca="1">VLOOKUP(OFFSET($E$2,0,0,10000,1),OFFSET(线路!$A$2,0,0,10000,6),6,FALSE)</f>
        <v>#N/A</v>
      </c>
    </row>
    <row r="1477" spans="1:7" x14ac:dyDescent="0.15">
      <c r="A1477" t="str">
        <f>IF([1]交流线路段!A1477="","",[1]交流线路段!A1477)</f>
        <v>古南线路21</v>
      </c>
      <c r="B1477" t="str">
        <f>IF([1]交流线路段!B1477="","",[1]交流线路段!B1477)</f>
        <v>10kV</v>
      </c>
      <c r="F1477" t="e">
        <f ca="1">VLOOKUP(OFFSET($E$2,0,0,10000,1),OFFSET(线路!$A$2,0,0,10000,6),5,FALSE)</f>
        <v>#N/A</v>
      </c>
      <c r="G1477" t="e">
        <f ca="1">VLOOKUP(OFFSET($E$2,0,0,10000,1),OFFSET(线路!$A$2,0,0,10000,6),6,FALSE)</f>
        <v>#N/A</v>
      </c>
    </row>
    <row r="1478" spans="1:7" x14ac:dyDescent="0.15">
      <c r="A1478" t="str">
        <f>IF([1]交流线路段!A1478="","",[1]交流线路段!A1478)</f>
        <v>古南线路22</v>
      </c>
      <c r="B1478" t="str">
        <f>IF([1]交流线路段!B1478="","",[1]交流线路段!B1478)</f>
        <v>10kV</v>
      </c>
      <c r="F1478" t="e">
        <f ca="1">VLOOKUP(OFFSET($E$2,0,0,10000,1),OFFSET(线路!$A$2,0,0,10000,6),5,FALSE)</f>
        <v>#N/A</v>
      </c>
      <c r="G1478" t="e">
        <f ca="1">VLOOKUP(OFFSET($E$2,0,0,10000,1),OFFSET(线路!$A$2,0,0,10000,6),6,FALSE)</f>
        <v>#N/A</v>
      </c>
    </row>
    <row r="1479" spans="1:7" x14ac:dyDescent="0.15">
      <c r="A1479" t="str">
        <f>IF([1]交流线路段!A1479="","",[1]交流线路段!A1479)</f>
        <v>古南线路23</v>
      </c>
      <c r="B1479" t="str">
        <f>IF([1]交流线路段!B1479="","",[1]交流线路段!B1479)</f>
        <v>10kV</v>
      </c>
      <c r="F1479" t="e">
        <f ca="1">VLOOKUP(OFFSET($E$2,0,0,10000,1),OFFSET(线路!$A$2,0,0,10000,6),5,FALSE)</f>
        <v>#N/A</v>
      </c>
      <c r="G1479" t="e">
        <f ca="1">VLOOKUP(OFFSET($E$2,0,0,10000,1),OFFSET(线路!$A$2,0,0,10000,6),6,FALSE)</f>
        <v>#N/A</v>
      </c>
    </row>
    <row r="1480" spans="1:7" x14ac:dyDescent="0.15">
      <c r="A1480" t="str">
        <f>IF([1]交流线路段!A1480="","",[1]交流线路段!A1480)</f>
        <v>古南线路24</v>
      </c>
      <c r="B1480" t="str">
        <f>IF([1]交流线路段!B1480="","",[1]交流线路段!B1480)</f>
        <v>10kV</v>
      </c>
      <c r="F1480" t="e">
        <f ca="1">VLOOKUP(OFFSET($E$2,0,0,10000,1),OFFSET(线路!$A$2,0,0,10000,6),5,FALSE)</f>
        <v>#N/A</v>
      </c>
      <c r="G1480" t="e">
        <f ca="1">VLOOKUP(OFFSET($E$2,0,0,10000,1),OFFSET(线路!$A$2,0,0,10000,6),6,FALSE)</f>
        <v>#N/A</v>
      </c>
    </row>
    <row r="1481" spans="1:7" x14ac:dyDescent="0.15">
      <c r="A1481" t="str">
        <f>IF([1]交流线路段!A1481="","",[1]交流线路段!A1481)</f>
        <v>古南线路25</v>
      </c>
      <c r="B1481" t="str">
        <f>IF([1]交流线路段!B1481="","",[1]交流线路段!B1481)</f>
        <v>10kV</v>
      </c>
      <c r="F1481" t="e">
        <f ca="1">VLOOKUP(OFFSET($E$2,0,0,10000,1),OFFSET(线路!$A$2,0,0,10000,6),5,FALSE)</f>
        <v>#N/A</v>
      </c>
      <c r="G1481" t="e">
        <f ca="1">VLOOKUP(OFFSET($E$2,0,0,10000,1),OFFSET(线路!$A$2,0,0,10000,6),6,FALSE)</f>
        <v>#N/A</v>
      </c>
    </row>
    <row r="1482" spans="1:7" x14ac:dyDescent="0.15">
      <c r="A1482" t="str">
        <f>IF([1]交流线路段!A1482="","",[1]交流线路段!A1482)</f>
        <v>古南线路26</v>
      </c>
      <c r="B1482" t="str">
        <f>IF([1]交流线路段!B1482="","",[1]交流线路段!B1482)</f>
        <v>10kV</v>
      </c>
      <c r="F1482" t="e">
        <f ca="1">VLOOKUP(OFFSET($E$2,0,0,10000,1),OFFSET(线路!$A$2,0,0,10000,6),5,FALSE)</f>
        <v>#N/A</v>
      </c>
      <c r="G1482" t="e">
        <f ca="1">VLOOKUP(OFFSET($E$2,0,0,10000,1),OFFSET(线路!$A$2,0,0,10000,6),6,FALSE)</f>
        <v>#N/A</v>
      </c>
    </row>
    <row r="1483" spans="1:7" x14ac:dyDescent="0.15">
      <c r="A1483" t="str">
        <f>IF([1]交流线路段!A1483="","",[1]交流线路段!A1483)</f>
        <v>古南线路27</v>
      </c>
      <c r="B1483" t="str">
        <f>IF([1]交流线路段!B1483="","",[1]交流线路段!B1483)</f>
        <v>10kV</v>
      </c>
      <c r="F1483" t="e">
        <f ca="1">VLOOKUP(OFFSET($E$2,0,0,10000,1),OFFSET(线路!$A$2,0,0,10000,6),5,FALSE)</f>
        <v>#N/A</v>
      </c>
      <c r="G1483" t="e">
        <f ca="1">VLOOKUP(OFFSET($E$2,0,0,10000,1),OFFSET(线路!$A$2,0,0,10000,6),6,FALSE)</f>
        <v>#N/A</v>
      </c>
    </row>
    <row r="1484" spans="1:7" x14ac:dyDescent="0.15">
      <c r="A1484" t="str">
        <f>IF([1]交流线路段!A1484="","",[1]交流线路段!A1484)</f>
        <v>古南线路28</v>
      </c>
      <c r="B1484" t="str">
        <f>IF([1]交流线路段!B1484="","",[1]交流线路段!B1484)</f>
        <v>10kV</v>
      </c>
      <c r="F1484" t="e">
        <f ca="1">VLOOKUP(OFFSET($E$2,0,0,10000,1),OFFSET(线路!$A$2,0,0,10000,6),5,FALSE)</f>
        <v>#N/A</v>
      </c>
      <c r="G1484" t="e">
        <f ca="1">VLOOKUP(OFFSET($E$2,0,0,10000,1),OFFSET(线路!$A$2,0,0,10000,6),6,FALSE)</f>
        <v>#N/A</v>
      </c>
    </row>
    <row r="1485" spans="1:7" x14ac:dyDescent="0.15">
      <c r="A1485" t="str">
        <f>IF([1]交流线路段!A1485="","",[1]交流线路段!A1485)</f>
        <v>古南线路29</v>
      </c>
      <c r="B1485" t="str">
        <f>IF([1]交流线路段!B1485="","",[1]交流线路段!B1485)</f>
        <v>10kV</v>
      </c>
      <c r="F1485" t="e">
        <f ca="1">VLOOKUP(OFFSET($E$2,0,0,10000,1),OFFSET(线路!$A$2,0,0,10000,6),5,FALSE)</f>
        <v>#N/A</v>
      </c>
      <c r="G1485" t="e">
        <f ca="1">VLOOKUP(OFFSET($E$2,0,0,10000,1),OFFSET(线路!$A$2,0,0,10000,6),6,FALSE)</f>
        <v>#N/A</v>
      </c>
    </row>
    <row r="1486" spans="1:7" x14ac:dyDescent="0.15">
      <c r="A1486" t="str">
        <f>IF([1]交流线路段!A1486="","",[1]交流线路段!A1486)</f>
        <v>古南线路3</v>
      </c>
      <c r="B1486" t="str">
        <f>IF([1]交流线路段!B1486="","",[1]交流线路段!B1486)</f>
        <v>10kV</v>
      </c>
      <c r="F1486" t="e">
        <f ca="1">VLOOKUP(OFFSET($E$2,0,0,10000,1),OFFSET(线路!$A$2,0,0,10000,6),5,FALSE)</f>
        <v>#N/A</v>
      </c>
      <c r="G1486" t="e">
        <f ca="1">VLOOKUP(OFFSET($E$2,0,0,10000,1),OFFSET(线路!$A$2,0,0,10000,6),6,FALSE)</f>
        <v>#N/A</v>
      </c>
    </row>
    <row r="1487" spans="1:7" x14ac:dyDescent="0.15">
      <c r="A1487" t="str">
        <f>IF([1]交流线路段!A1487="","",[1]交流线路段!A1487)</f>
        <v>古南线路30</v>
      </c>
      <c r="B1487" t="str">
        <f>IF([1]交流线路段!B1487="","",[1]交流线路段!B1487)</f>
        <v>10kV</v>
      </c>
      <c r="F1487" t="e">
        <f ca="1">VLOOKUP(OFFSET($E$2,0,0,10000,1),OFFSET(线路!$A$2,0,0,10000,6),5,FALSE)</f>
        <v>#N/A</v>
      </c>
      <c r="G1487" t="e">
        <f ca="1">VLOOKUP(OFFSET($E$2,0,0,10000,1),OFFSET(线路!$A$2,0,0,10000,6),6,FALSE)</f>
        <v>#N/A</v>
      </c>
    </row>
    <row r="1488" spans="1:7" x14ac:dyDescent="0.15">
      <c r="A1488" t="str">
        <f>IF([1]交流线路段!A1488="","",[1]交流线路段!A1488)</f>
        <v>古南线路31</v>
      </c>
      <c r="B1488" t="str">
        <f>IF([1]交流线路段!B1488="","",[1]交流线路段!B1488)</f>
        <v>10kV</v>
      </c>
      <c r="F1488" t="e">
        <f ca="1">VLOOKUP(OFFSET($E$2,0,0,10000,1),OFFSET(线路!$A$2,0,0,10000,6),5,FALSE)</f>
        <v>#N/A</v>
      </c>
      <c r="G1488" t="e">
        <f ca="1">VLOOKUP(OFFSET($E$2,0,0,10000,1),OFFSET(线路!$A$2,0,0,10000,6),6,FALSE)</f>
        <v>#N/A</v>
      </c>
    </row>
    <row r="1489" spans="1:7" x14ac:dyDescent="0.15">
      <c r="A1489" t="str">
        <f>IF([1]交流线路段!A1489="","",[1]交流线路段!A1489)</f>
        <v>古南线路32</v>
      </c>
      <c r="B1489" t="str">
        <f>IF([1]交流线路段!B1489="","",[1]交流线路段!B1489)</f>
        <v>10kV</v>
      </c>
      <c r="F1489" t="e">
        <f ca="1">VLOOKUP(OFFSET($E$2,0,0,10000,1),OFFSET(线路!$A$2,0,0,10000,6),5,FALSE)</f>
        <v>#N/A</v>
      </c>
      <c r="G1489" t="e">
        <f ca="1">VLOOKUP(OFFSET($E$2,0,0,10000,1),OFFSET(线路!$A$2,0,0,10000,6),6,FALSE)</f>
        <v>#N/A</v>
      </c>
    </row>
    <row r="1490" spans="1:7" x14ac:dyDescent="0.15">
      <c r="A1490" t="str">
        <f>IF([1]交流线路段!A1490="","",[1]交流线路段!A1490)</f>
        <v>古南线路33</v>
      </c>
      <c r="B1490" t="str">
        <f>IF([1]交流线路段!B1490="","",[1]交流线路段!B1490)</f>
        <v>10kV</v>
      </c>
      <c r="F1490" t="e">
        <f ca="1">VLOOKUP(OFFSET($E$2,0,0,10000,1),OFFSET(线路!$A$2,0,0,10000,6),5,FALSE)</f>
        <v>#N/A</v>
      </c>
      <c r="G1490" t="e">
        <f ca="1">VLOOKUP(OFFSET($E$2,0,0,10000,1),OFFSET(线路!$A$2,0,0,10000,6),6,FALSE)</f>
        <v>#N/A</v>
      </c>
    </row>
    <row r="1491" spans="1:7" x14ac:dyDescent="0.15">
      <c r="A1491" t="str">
        <f>IF([1]交流线路段!A1491="","",[1]交流线路段!A1491)</f>
        <v>古南线路34</v>
      </c>
      <c r="B1491" t="str">
        <f>IF([1]交流线路段!B1491="","",[1]交流线路段!B1491)</f>
        <v>10kV</v>
      </c>
      <c r="F1491" t="e">
        <f ca="1">VLOOKUP(OFFSET($E$2,0,0,10000,1),OFFSET(线路!$A$2,0,0,10000,6),5,FALSE)</f>
        <v>#N/A</v>
      </c>
      <c r="G1491" t="e">
        <f ca="1">VLOOKUP(OFFSET($E$2,0,0,10000,1),OFFSET(线路!$A$2,0,0,10000,6),6,FALSE)</f>
        <v>#N/A</v>
      </c>
    </row>
    <row r="1492" spans="1:7" x14ac:dyDescent="0.15">
      <c r="A1492" t="str">
        <f>IF([1]交流线路段!A1492="","",[1]交流线路段!A1492)</f>
        <v>古南线路35</v>
      </c>
      <c r="B1492" t="str">
        <f>IF([1]交流线路段!B1492="","",[1]交流线路段!B1492)</f>
        <v>10kV</v>
      </c>
      <c r="F1492" t="e">
        <f ca="1">VLOOKUP(OFFSET($E$2,0,0,10000,1),OFFSET(线路!$A$2,0,0,10000,6),5,FALSE)</f>
        <v>#N/A</v>
      </c>
      <c r="G1492" t="e">
        <f ca="1">VLOOKUP(OFFSET($E$2,0,0,10000,1),OFFSET(线路!$A$2,0,0,10000,6),6,FALSE)</f>
        <v>#N/A</v>
      </c>
    </row>
    <row r="1493" spans="1:7" x14ac:dyDescent="0.15">
      <c r="A1493" t="str">
        <f>IF([1]交流线路段!A1493="","",[1]交流线路段!A1493)</f>
        <v>古南线路36</v>
      </c>
      <c r="B1493" t="str">
        <f>IF([1]交流线路段!B1493="","",[1]交流线路段!B1493)</f>
        <v>10kV</v>
      </c>
      <c r="F1493" t="e">
        <f ca="1">VLOOKUP(OFFSET($E$2,0,0,10000,1),OFFSET(线路!$A$2,0,0,10000,6),5,FALSE)</f>
        <v>#N/A</v>
      </c>
      <c r="G1493" t="e">
        <f ca="1">VLOOKUP(OFFSET($E$2,0,0,10000,1),OFFSET(线路!$A$2,0,0,10000,6),6,FALSE)</f>
        <v>#N/A</v>
      </c>
    </row>
    <row r="1494" spans="1:7" x14ac:dyDescent="0.15">
      <c r="A1494" t="str">
        <f>IF([1]交流线路段!A1494="","",[1]交流线路段!A1494)</f>
        <v>古南线路37</v>
      </c>
      <c r="B1494" t="str">
        <f>IF([1]交流线路段!B1494="","",[1]交流线路段!B1494)</f>
        <v>10kV</v>
      </c>
      <c r="F1494" t="e">
        <f ca="1">VLOOKUP(OFFSET($E$2,0,0,10000,1),OFFSET(线路!$A$2,0,0,10000,6),5,FALSE)</f>
        <v>#N/A</v>
      </c>
      <c r="G1494" t="e">
        <f ca="1">VLOOKUP(OFFSET($E$2,0,0,10000,1),OFFSET(线路!$A$2,0,0,10000,6),6,FALSE)</f>
        <v>#N/A</v>
      </c>
    </row>
    <row r="1495" spans="1:7" x14ac:dyDescent="0.15">
      <c r="A1495" t="str">
        <f>IF([1]交流线路段!A1495="","",[1]交流线路段!A1495)</f>
        <v>古南线路38</v>
      </c>
      <c r="B1495" t="str">
        <f>IF([1]交流线路段!B1495="","",[1]交流线路段!B1495)</f>
        <v>10kV</v>
      </c>
      <c r="F1495" t="e">
        <f ca="1">VLOOKUP(OFFSET($E$2,0,0,10000,1),OFFSET(线路!$A$2,0,0,10000,6),5,FALSE)</f>
        <v>#N/A</v>
      </c>
      <c r="G1495" t="e">
        <f ca="1">VLOOKUP(OFFSET($E$2,0,0,10000,1),OFFSET(线路!$A$2,0,0,10000,6),6,FALSE)</f>
        <v>#N/A</v>
      </c>
    </row>
    <row r="1496" spans="1:7" x14ac:dyDescent="0.15">
      <c r="A1496" t="str">
        <f>IF([1]交流线路段!A1496="","",[1]交流线路段!A1496)</f>
        <v>古南线路39</v>
      </c>
      <c r="B1496" t="str">
        <f>IF([1]交流线路段!B1496="","",[1]交流线路段!B1496)</f>
        <v>10kV</v>
      </c>
      <c r="F1496" t="e">
        <f ca="1">VLOOKUP(OFFSET($E$2,0,0,10000,1),OFFSET(线路!$A$2,0,0,10000,6),5,FALSE)</f>
        <v>#N/A</v>
      </c>
      <c r="G1496" t="e">
        <f ca="1">VLOOKUP(OFFSET($E$2,0,0,10000,1),OFFSET(线路!$A$2,0,0,10000,6),6,FALSE)</f>
        <v>#N/A</v>
      </c>
    </row>
    <row r="1497" spans="1:7" x14ac:dyDescent="0.15">
      <c r="A1497" t="str">
        <f>IF([1]交流线路段!A1497="","",[1]交流线路段!A1497)</f>
        <v>古南线路4</v>
      </c>
      <c r="B1497" t="str">
        <f>IF([1]交流线路段!B1497="","",[1]交流线路段!B1497)</f>
        <v>10kV</v>
      </c>
      <c r="F1497" t="e">
        <f ca="1">VLOOKUP(OFFSET($E$2,0,0,10000,1),OFFSET(线路!$A$2,0,0,10000,6),5,FALSE)</f>
        <v>#N/A</v>
      </c>
      <c r="G1497" t="e">
        <f ca="1">VLOOKUP(OFFSET($E$2,0,0,10000,1),OFFSET(线路!$A$2,0,0,10000,6),6,FALSE)</f>
        <v>#N/A</v>
      </c>
    </row>
    <row r="1498" spans="1:7" x14ac:dyDescent="0.15">
      <c r="A1498" t="str">
        <f>IF([1]交流线路段!A1498="","",[1]交流线路段!A1498)</f>
        <v>古南线路40</v>
      </c>
      <c r="B1498" t="str">
        <f>IF([1]交流线路段!B1498="","",[1]交流线路段!B1498)</f>
        <v>10kV</v>
      </c>
      <c r="F1498" t="e">
        <f ca="1">VLOOKUP(OFFSET($E$2,0,0,10000,1),OFFSET(线路!$A$2,0,0,10000,6),5,FALSE)</f>
        <v>#N/A</v>
      </c>
      <c r="G1498" t="e">
        <f ca="1">VLOOKUP(OFFSET($E$2,0,0,10000,1),OFFSET(线路!$A$2,0,0,10000,6),6,FALSE)</f>
        <v>#N/A</v>
      </c>
    </row>
    <row r="1499" spans="1:7" x14ac:dyDescent="0.15">
      <c r="A1499" t="str">
        <f>IF([1]交流线路段!A1499="","",[1]交流线路段!A1499)</f>
        <v>古南线路41</v>
      </c>
      <c r="B1499" t="str">
        <f>IF([1]交流线路段!B1499="","",[1]交流线路段!B1499)</f>
        <v>10kV</v>
      </c>
      <c r="F1499" t="e">
        <f ca="1">VLOOKUP(OFFSET($E$2,0,0,10000,1),OFFSET(线路!$A$2,0,0,10000,6),5,FALSE)</f>
        <v>#N/A</v>
      </c>
      <c r="G1499" t="e">
        <f ca="1">VLOOKUP(OFFSET($E$2,0,0,10000,1),OFFSET(线路!$A$2,0,0,10000,6),6,FALSE)</f>
        <v>#N/A</v>
      </c>
    </row>
    <row r="1500" spans="1:7" x14ac:dyDescent="0.15">
      <c r="A1500" t="str">
        <f>IF([1]交流线路段!A1500="","",[1]交流线路段!A1500)</f>
        <v>古南线路42</v>
      </c>
      <c r="B1500" t="str">
        <f>IF([1]交流线路段!B1500="","",[1]交流线路段!B1500)</f>
        <v>10kV</v>
      </c>
      <c r="F1500" t="e">
        <f ca="1">VLOOKUP(OFFSET($E$2,0,0,10000,1),OFFSET(线路!$A$2,0,0,10000,6),5,FALSE)</f>
        <v>#N/A</v>
      </c>
      <c r="G1500" t="e">
        <f ca="1">VLOOKUP(OFFSET($E$2,0,0,10000,1),OFFSET(线路!$A$2,0,0,10000,6),6,FALSE)</f>
        <v>#N/A</v>
      </c>
    </row>
    <row r="1501" spans="1:7" x14ac:dyDescent="0.15">
      <c r="A1501" t="str">
        <f>IF([1]交流线路段!A1501="","",[1]交流线路段!A1501)</f>
        <v>古南线路43</v>
      </c>
      <c r="B1501" t="str">
        <f>IF([1]交流线路段!B1501="","",[1]交流线路段!B1501)</f>
        <v>10kV</v>
      </c>
      <c r="F1501" t="e">
        <f ca="1">VLOOKUP(OFFSET($E$2,0,0,10000,1),OFFSET(线路!$A$2,0,0,10000,6),5,FALSE)</f>
        <v>#N/A</v>
      </c>
      <c r="G1501" t="e">
        <f ca="1">VLOOKUP(OFFSET($E$2,0,0,10000,1),OFFSET(线路!$A$2,0,0,10000,6),6,FALSE)</f>
        <v>#N/A</v>
      </c>
    </row>
    <row r="1502" spans="1:7" x14ac:dyDescent="0.15">
      <c r="A1502" t="str">
        <f>IF([1]交流线路段!A1502="","",[1]交流线路段!A1502)</f>
        <v>古南线路44</v>
      </c>
      <c r="B1502" t="str">
        <f>IF([1]交流线路段!B1502="","",[1]交流线路段!B1502)</f>
        <v>10kV</v>
      </c>
      <c r="F1502" t="e">
        <f ca="1">VLOOKUP(OFFSET($E$2,0,0,10000,1),OFFSET(线路!$A$2,0,0,10000,6),5,FALSE)</f>
        <v>#N/A</v>
      </c>
      <c r="G1502" t="e">
        <f ca="1">VLOOKUP(OFFSET($E$2,0,0,10000,1),OFFSET(线路!$A$2,0,0,10000,6),6,FALSE)</f>
        <v>#N/A</v>
      </c>
    </row>
    <row r="1503" spans="1:7" x14ac:dyDescent="0.15">
      <c r="A1503" t="str">
        <f>IF([1]交流线路段!A1503="","",[1]交流线路段!A1503)</f>
        <v>古南线路45</v>
      </c>
      <c r="B1503" t="str">
        <f>IF([1]交流线路段!B1503="","",[1]交流线路段!B1503)</f>
        <v>10kV</v>
      </c>
      <c r="F1503" t="e">
        <f ca="1">VLOOKUP(OFFSET($E$2,0,0,10000,1),OFFSET(线路!$A$2,0,0,10000,6),5,FALSE)</f>
        <v>#N/A</v>
      </c>
      <c r="G1503" t="e">
        <f ca="1">VLOOKUP(OFFSET($E$2,0,0,10000,1),OFFSET(线路!$A$2,0,0,10000,6),6,FALSE)</f>
        <v>#N/A</v>
      </c>
    </row>
    <row r="1504" spans="1:7" x14ac:dyDescent="0.15">
      <c r="A1504" t="str">
        <f>IF([1]交流线路段!A1504="","",[1]交流线路段!A1504)</f>
        <v>古南线路46</v>
      </c>
      <c r="B1504" t="str">
        <f>IF([1]交流线路段!B1504="","",[1]交流线路段!B1504)</f>
        <v>10kV</v>
      </c>
      <c r="F1504" t="e">
        <f ca="1">VLOOKUP(OFFSET($E$2,0,0,10000,1),OFFSET(线路!$A$2,0,0,10000,6),5,FALSE)</f>
        <v>#N/A</v>
      </c>
      <c r="G1504" t="e">
        <f ca="1">VLOOKUP(OFFSET($E$2,0,0,10000,1),OFFSET(线路!$A$2,0,0,10000,6),6,FALSE)</f>
        <v>#N/A</v>
      </c>
    </row>
    <row r="1505" spans="1:7" x14ac:dyDescent="0.15">
      <c r="A1505" t="str">
        <f>IF([1]交流线路段!A1505="","",[1]交流线路段!A1505)</f>
        <v>古南线路47</v>
      </c>
      <c r="B1505" t="str">
        <f>IF([1]交流线路段!B1505="","",[1]交流线路段!B1505)</f>
        <v>10kV</v>
      </c>
      <c r="F1505" t="e">
        <f ca="1">VLOOKUP(OFFSET($E$2,0,0,10000,1),OFFSET(线路!$A$2,0,0,10000,6),5,FALSE)</f>
        <v>#N/A</v>
      </c>
      <c r="G1505" t="e">
        <f ca="1">VLOOKUP(OFFSET($E$2,0,0,10000,1),OFFSET(线路!$A$2,0,0,10000,6),6,FALSE)</f>
        <v>#N/A</v>
      </c>
    </row>
    <row r="1506" spans="1:7" x14ac:dyDescent="0.15">
      <c r="A1506" t="str">
        <f>IF([1]交流线路段!A1506="","",[1]交流线路段!A1506)</f>
        <v>古南线路48</v>
      </c>
      <c r="B1506" t="str">
        <f>IF([1]交流线路段!B1506="","",[1]交流线路段!B1506)</f>
        <v>10kV</v>
      </c>
      <c r="F1506" t="e">
        <f ca="1">VLOOKUP(OFFSET($E$2,0,0,10000,1),OFFSET(线路!$A$2,0,0,10000,6),5,FALSE)</f>
        <v>#N/A</v>
      </c>
      <c r="G1506" t="e">
        <f ca="1">VLOOKUP(OFFSET($E$2,0,0,10000,1),OFFSET(线路!$A$2,0,0,10000,6),6,FALSE)</f>
        <v>#N/A</v>
      </c>
    </row>
    <row r="1507" spans="1:7" x14ac:dyDescent="0.15">
      <c r="A1507" t="str">
        <f>IF([1]交流线路段!A1507="","",[1]交流线路段!A1507)</f>
        <v>古南线路49</v>
      </c>
      <c r="B1507" t="str">
        <f>IF([1]交流线路段!B1507="","",[1]交流线路段!B1507)</f>
        <v>10kV</v>
      </c>
      <c r="F1507" t="e">
        <f ca="1">VLOOKUP(OFFSET($E$2,0,0,10000,1),OFFSET(线路!$A$2,0,0,10000,6),5,FALSE)</f>
        <v>#N/A</v>
      </c>
      <c r="G1507" t="e">
        <f ca="1">VLOOKUP(OFFSET($E$2,0,0,10000,1),OFFSET(线路!$A$2,0,0,10000,6),6,FALSE)</f>
        <v>#N/A</v>
      </c>
    </row>
    <row r="1508" spans="1:7" x14ac:dyDescent="0.15">
      <c r="A1508" t="str">
        <f>IF([1]交流线路段!A1508="","",[1]交流线路段!A1508)</f>
        <v>古南线路5</v>
      </c>
      <c r="B1508" t="str">
        <f>IF([1]交流线路段!B1508="","",[1]交流线路段!B1508)</f>
        <v>10kV</v>
      </c>
      <c r="F1508" t="e">
        <f ca="1">VLOOKUP(OFFSET($E$2,0,0,10000,1),OFFSET(线路!$A$2,0,0,10000,6),5,FALSE)</f>
        <v>#N/A</v>
      </c>
      <c r="G1508" t="e">
        <f ca="1">VLOOKUP(OFFSET($E$2,0,0,10000,1),OFFSET(线路!$A$2,0,0,10000,6),6,FALSE)</f>
        <v>#N/A</v>
      </c>
    </row>
    <row r="1509" spans="1:7" x14ac:dyDescent="0.15">
      <c r="A1509" t="str">
        <f>IF([1]交流线路段!A1509="","",[1]交流线路段!A1509)</f>
        <v>古南线路5-1</v>
      </c>
      <c r="B1509" t="str">
        <f>IF([1]交流线路段!B1509="","",[1]交流线路段!B1509)</f>
        <v>10kV</v>
      </c>
      <c r="F1509" t="e">
        <f ca="1">VLOOKUP(OFFSET($E$2,0,0,10000,1),OFFSET(线路!$A$2,0,0,10000,6),5,FALSE)</f>
        <v>#N/A</v>
      </c>
      <c r="G1509" t="e">
        <f ca="1">VLOOKUP(OFFSET($E$2,0,0,10000,1),OFFSET(线路!$A$2,0,0,10000,6),6,FALSE)</f>
        <v>#N/A</v>
      </c>
    </row>
    <row r="1510" spans="1:7" x14ac:dyDescent="0.15">
      <c r="A1510" t="str">
        <f>IF([1]交流线路段!A1510="","",[1]交流线路段!A1510)</f>
        <v>古南线路50</v>
      </c>
      <c r="B1510" t="str">
        <f>IF([1]交流线路段!B1510="","",[1]交流线路段!B1510)</f>
        <v>10kV</v>
      </c>
      <c r="F1510" t="e">
        <f ca="1">VLOOKUP(OFFSET($E$2,0,0,10000,1),OFFSET(线路!$A$2,0,0,10000,6),5,FALSE)</f>
        <v>#N/A</v>
      </c>
      <c r="G1510" t="e">
        <f ca="1">VLOOKUP(OFFSET($E$2,0,0,10000,1),OFFSET(线路!$A$2,0,0,10000,6),6,FALSE)</f>
        <v>#N/A</v>
      </c>
    </row>
    <row r="1511" spans="1:7" x14ac:dyDescent="0.15">
      <c r="A1511" t="str">
        <f>IF([1]交流线路段!A1511="","",[1]交流线路段!A1511)</f>
        <v>古南线路51</v>
      </c>
      <c r="B1511" t="str">
        <f>IF([1]交流线路段!B1511="","",[1]交流线路段!B1511)</f>
        <v>10kV</v>
      </c>
      <c r="F1511" t="e">
        <f ca="1">VLOOKUP(OFFSET($E$2,0,0,10000,1),OFFSET(线路!$A$2,0,0,10000,6),5,FALSE)</f>
        <v>#N/A</v>
      </c>
      <c r="G1511" t="e">
        <f ca="1">VLOOKUP(OFFSET($E$2,0,0,10000,1),OFFSET(线路!$A$2,0,0,10000,6),6,FALSE)</f>
        <v>#N/A</v>
      </c>
    </row>
    <row r="1512" spans="1:7" x14ac:dyDescent="0.15">
      <c r="A1512" t="str">
        <f>IF([1]交流线路段!A1512="","",[1]交流线路段!A1512)</f>
        <v>古南线路52</v>
      </c>
      <c r="B1512" t="str">
        <f>IF([1]交流线路段!B1512="","",[1]交流线路段!B1512)</f>
        <v>10kV</v>
      </c>
      <c r="F1512" t="e">
        <f ca="1">VLOOKUP(OFFSET($E$2,0,0,10000,1),OFFSET(线路!$A$2,0,0,10000,6),5,FALSE)</f>
        <v>#N/A</v>
      </c>
      <c r="G1512" t="e">
        <f ca="1">VLOOKUP(OFFSET($E$2,0,0,10000,1),OFFSET(线路!$A$2,0,0,10000,6),6,FALSE)</f>
        <v>#N/A</v>
      </c>
    </row>
    <row r="1513" spans="1:7" x14ac:dyDescent="0.15">
      <c r="A1513" t="str">
        <f>IF([1]交流线路段!A1513="","",[1]交流线路段!A1513)</f>
        <v>古南线路53</v>
      </c>
      <c r="B1513" t="str">
        <f>IF([1]交流线路段!B1513="","",[1]交流线路段!B1513)</f>
        <v>10kV</v>
      </c>
      <c r="F1513" t="e">
        <f ca="1">VLOOKUP(OFFSET($E$2,0,0,10000,1),OFFSET(线路!$A$2,0,0,10000,6),5,FALSE)</f>
        <v>#N/A</v>
      </c>
      <c r="G1513" t="e">
        <f ca="1">VLOOKUP(OFFSET($E$2,0,0,10000,1),OFFSET(线路!$A$2,0,0,10000,6),6,FALSE)</f>
        <v>#N/A</v>
      </c>
    </row>
    <row r="1514" spans="1:7" x14ac:dyDescent="0.15">
      <c r="A1514" t="str">
        <f>IF([1]交流线路段!A1514="","",[1]交流线路段!A1514)</f>
        <v>古南线路54</v>
      </c>
      <c r="B1514" t="str">
        <f>IF([1]交流线路段!B1514="","",[1]交流线路段!B1514)</f>
        <v>10kV</v>
      </c>
      <c r="F1514" t="e">
        <f ca="1">VLOOKUP(OFFSET($E$2,0,0,10000,1),OFFSET(线路!$A$2,0,0,10000,6),5,FALSE)</f>
        <v>#N/A</v>
      </c>
      <c r="G1514" t="e">
        <f ca="1">VLOOKUP(OFFSET($E$2,0,0,10000,1),OFFSET(线路!$A$2,0,0,10000,6),6,FALSE)</f>
        <v>#N/A</v>
      </c>
    </row>
    <row r="1515" spans="1:7" x14ac:dyDescent="0.15">
      <c r="A1515" t="str">
        <f>IF([1]交流线路段!A1515="","",[1]交流线路段!A1515)</f>
        <v>古南线路55</v>
      </c>
      <c r="B1515" t="str">
        <f>IF([1]交流线路段!B1515="","",[1]交流线路段!B1515)</f>
        <v>10kV</v>
      </c>
      <c r="F1515" t="e">
        <f ca="1">VLOOKUP(OFFSET($E$2,0,0,10000,1),OFFSET(线路!$A$2,0,0,10000,6),5,FALSE)</f>
        <v>#N/A</v>
      </c>
      <c r="G1515" t="e">
        <f ca="1">VLOOKUP(OFFSET($E$2,0,0,10000,1),OFFSET(线路!$A$2,0,0,10000,6),6,FALSE)</f>
        <v>#N/A</v>
      </c>
    </row>
    <row r="1516" spans="1:7" x14ac:dyDescent="0.15">
      <c r="A1516" t="str">
        <f>IF([1]交流线路段!A1516="","",[1]交流线路段!A1516)</f>
        <v>古南线路56</v>
      </c>
      <c r="B1516" t="str">
        <f>IF([1]交流线路段!B1516="","",[1]交流线路段!B1516)</f>
        <v>10kV</v>
      </c>
      <c r="F1516" t="e">
        <f ca="1">VLOOKUP(OFFSET($E$2,0,0,10000,1),OFFSET(线路!$A$2,0,0,10000,6),5,FALSE)</f>
        <v>#N/A</v>
      </c>
      <c r="G1516" t="e">
        <f ca="1">VLOOKUP(OFFSET($E$2,0,0,10000,1),OFFSET(线路!$A$2,0,0,10000,6),6,FALSE)</f>
        <v>#N/A</v>
      </c>
    </row>
    <row r="1517" spans="1:7" x14ac:dyDescent="0.15">
      <c r="A1517" t="str">
        <f>IF([1]交流线路段!A1517="","",[1]交流线路段!A1517)</f>
        <v>古南线路57</v>
      </c>
      <c r="B1517" t="str">
        <f>IF([1]交流线路段!B1517="","",[1]交流线路段!B1517)</f>
        <v>10kV</v>
      </c>
      <c r="F1517" t="e">
        <f ca="1">VLOOKUP(OFFSET($E$2,0,0,10000,1),OFFSET(线路!$A$2,0,0,10000,6),5,FALSE)</f>
        <v>#N/A</v>
      </c>
      <c r="G1517" t="e">
        <f ca="1">VLOOKUP(OFFSET($E$2,0,0,10000,1),OFFSET(线路!$A$2,0,0,10000,6),6,FALSE)</f>
        <v>#N/A</v>
      </c>
    </row>
    <row r="1518" spans="1:7" x14ac:dyDescent="0.15">
      <c r="A1518" t="str">
        <f>IF([1]交流线路段!A1518="","",[1]交流线路段!A1518)</f>
        <v>古南线路58</v>
      </c>
      <c r="B1518" t="str">
        <f>IF([1]交流线路段!B1518="","",[1]交流线路段!B1518)</f>
        <v>10kV</v>
      </c>
      <c r="F1518" t="e">
        <f ca="1">VLOOKUP(OFFSET($E$2,0,0,10000,1),OFFSET(线路!$A$2,0,0,10000,6),5,FALSE)</f>
        <v>#N/A</v>
      </c>
      <c r="G1518" t="e">
        <f ca="1">VLOOKUP(OFFSET($E$2,0,0,10000,1),OFFSET(线路!$A$2,0,0,10000,6),6,FALSE)</f>
        <v>#N/A</v>
      </c>
    </row>
    <row r="1519" spans="1:7" x14ac:dyDescent="0.15">
      <c r="A1519" t="str">
        <f>IF([1]交流线路段!A1519="","",[1]交流线路段!A1519)</f>
        <v>古南线路59</v>
      </c>
      <c r="B1519" t="str">
        <f>IF([1]交流线路段!B1519="","",[1]交流线路段!B1519)</f>
        <v>10kV</v>
      </c>
      <c r="F1519" t="e">
        <f ca="1">VLOOKUP(OFFSET($E$2,0,0,10000,1),OFFSET(线路!$A$2,0,0,10000,6),5,FALSE)</f>
        <v>#N/A</v>
      </c>
      <c r="G1519" t="e">
        <f ca="1">VLOOKUP(OFFSET($E$2,0,0,10000,1),OFFSET(线路!$A$2,0,0,10000,6),6,FALSE)</f>
        <v>#N/A</v>
      </c>
    </row>
    <row r="1520" spans="1:7" x14ac:dyDescent="0.15">
      <c r="A1520" t="str">
        <f>IF([1]交流线路段!A1520="","",[1]交流线路段!A1520)</f>
        <v>古南线路6</v>
      </c>
      <c r="B1520" t="str">
        <f>IF([1]交流线路段!B1520="","",[1]交流线路段!B1520)</f>
        <v>10kV</v>
      </c>
      <c r="F1520" t="e">
        <f ca="1">VLOOKUP(OFFSET($E$2,0,0,10000,1),OFFSET(线路!$A$2,0,0,10000,6),5,FALSE)</f>
        <v>#N/A</v>
      </c>
      <c r="G1520" t="e">
        <f ca="1">VLOOKUP(OFFSET($E$2,0,0,10000,1),OFFSET(线路!$A$2,0,0,10000,6),6,FALSE)</f>
        <v>#N/A</v>
      </c>
    </row>
    <row r="1521" spans="1:7" x14ac:dyDescent="0.15">
      <c r="A1521" t="str">
        <f>IF([1]交流线路段!A1521="","",[1]交流线路段!A1521)</f>
        <v>古南线路60</v>
      </c>
      <c r="B1521" t="str">
        <f>IF([1]交流线路段!B1521="","",[1]交流线路段!B1521)</f>
        <v>10kV</v>
      </c>
      <c r="F1521" t="e">
        <f ca="1">VLOOKUP(OFFSET($E$2,0,0,10000,1),OFFSET(线路!$A$2,0,0,10000,6),5,FALSE)</f>
        <v>#N/A</v>
      </c>
      <c r="G1521" t="e">
        <f ca="1">VLOOKUP(OFFSET($E$2,0,0,10000,1),OFFSET(线路!$A$2,0,0,10000,6),6,FALSE)</f>
        <v>#N/A</v>
      </c>
    </row>
    <row r="1522" spans="1:7" x14ac:dyDescent="0.15">
      <c r="A1522" t="str">
        <f>IF([1]交流线路段!A1522="","",[1]交流线路段!A1522)</f>
        <v>古南线路61</v>
      </c>
      <c r="B1522" t="str">
        <f>IF([1]交流线路段!B1522="","",[1]交流线路段!B1522)</f>
        <v>10kV</v>
      </c>
      <c r="F1522" t="e">
        <f ca="1">VLOOKUP(OFFSET($E$2,0,0,10000,1),OFFSET(线路!$A$2,0,0,10000,6),5,FALSE)</f>
        <v>#N/A</v>
      </c>
      <c r="G1522" t="e">
        <f ca="1">VLOOKUP(OFFSET($E$2,0,0,10000,1),OFFSET(线路!$A$2,0,0,10000,6),6,FALSE)</f>
        <v>#N/A</v>
      </c>
    </row>
    <row r="1523" spans="1:7" x14ac:dyDescent="0.15">
      <c r="A1523" t="str">
        <f>IF([1]交流线路段!A1523="","",[1]交流线路段!A1523)</f>
        <v>古南线路62</v>
      </c>
      <c r="B1523" t="str">
        <f>IF([1]交流线路段!B1523="","",[1]交流线路段!B1523)</f>
        <v>10kV</v>
      </c>
      <c r="F1523" t="e">
        <f ca="1">VLOOKUP(OFFSET($E$2,0,0,10000,1),OFFSET(线路!$A$2,0,0,10000,6),5,FALSE)</f>
        <v>#N/A</v>
      </c>
      <c r="G1523" t="e">
        <f ca="1">VLOOKUP(OFFSET($E$2,0,0,10000,1),OFFSET(线路!$A$2,0,0,10000,6),6,FALSE)</f>
        <v>#N/A</v>
      </c>
    </row>
    <row r="1524" spans="1:7" x14ac:dyDescent="0.15">
      <c r="A1524" t="str">
        <f>IF([1]交流线路段!A1524="","",[1]交流线路段!A1524)</f>
        <v>古南线路63</v>
      </c>
      <c r="B1524" t="str">
        <f>IF([1]交流线路段!B1524="","",[1]交流线路段!B1524)</f>
        <v>10kV</v>
      </c>
      <c r="F1524" t="e">
        <f ca="1">VLOOKUP(OFFSET($E$2,0,0,10000,1),OFFSET(线路!$A$2,0,0,10000,6),5,FALSE)</f>
        <v>#N/A</v>
      </c>
      <c r="G1524" t="e">
        <f ca="1">VLOOKUP(OFFSET($E$2,0,0,10000,1),OFFSET(线路!$A$2,0,0,10000,6),6,FALSE)</f>
        <v>#N/A</v>
      </c>
    </row>
    <row r="1525" spans="1:7" x14ac:dyDescent="0.15">
      <c r="A1525" t="str">
        <f>IF([1]交流线路段!A1525="","",[1]交流线路段!A1525)</f>
        <v>古南线路64</v>
      </c>
      <c r="B1525" t="str">
        <f>IF([1]交流线路段!B1525="","",[1]交流线路段!B1525)</f>
        <v>10kV</v>
      </c>
      <c r="F1525" t="e">
        <f ca="1">VLOOKUP(OFFSET($E$2,0,0,10000,1),OFFSET(线路!$A$2,0,0,10000,6),5,FALSE)</f>
        <v>#N/A</v>
      </c>
      <c r="G1525" t="e">
        <f ca="1">VLOOKUP(OFFSET($E$2,0,0,10000,1),OFFSET(线路!$A$2,0,0,10000,6),6,FALSE)</f>
        <v>#N/A</v>
      </c>
    </row>
    <row r="1526" spans="1:7" x14ac:dyDescent="0.15">
      <c r="A1526" t="str">
        <f>IF([1]交流线路段!A1526="","",[1]交流线路段!A1526)</f>
        <v>古南线路65</v>
      </c>
      <c r="B1526" t="str">
        <f>IF([1]交流线路段!B1526="","",[1]交流线路段!B1526)</f>
        <v>10kV</v>
      </c>
      <c r="F1526" t="e">
        <f ca="1">VLOOKUP(OFFSET($E$2,0,0,10000,1),OFFSET(线路!$A$2,0,0,10000,6),5,FALSE)</f>
        <v>#N/A</v>
      </c>
      <c r="G1526" t="e">
        <f ca="1">VLOOKUP(OFFSET($E$2,0,0,10000,1),OFFSET(线路!$A$2,0,0,10000,6),6,FALSE)</f>
        <v>#N/A</v>
      </c>
    </row>
    <row r="1527" spans="1:7" x14ac:dyDescent="0.15">
      <c r="A1527" t="str">
        <f>IF([1]交流线路段!A1527="","",[1]交流线路段!A1527)</f>
        <v>古南线路66</v>
      </c>
      <c r="B1527" t="str">
        <f>IF([1]交流线路段!B1527="","",[1]交流线路段!B1527)</f>
        <v>10kV</v>
      </c>
      <c r="F1527" t="e">
        <f ca="1">VLOOKUP(OFFSET($E$2,0,0,10000,1),OFFSET(线路!$A$2,0,0,10000,6),5,FALSE)</f>
        <v>#N/A</v>
      </c>
      <c r="G1527" t="e">
        <f ca="1">VLOOKUP(OFFSET($E$2,0,0,10000,1),OFFSET(线路!$A$2,0,0,10000,6),6,FALSE)</f>
        <v>#N/A</v>
      </c>
    </row>
    <row r="1528" spans="1:7" x14ac:dyDescent="0.15">
      <c r="A1528" t="str">
        <f>IF([1]交流线路段!A1528="","",[1]交流线路段!A1528)</f>
        <v>古南线路67</v>
      </c>
      <c r="B1528" t="str">
        <f>IF([1]交流线路段!B1528="","",[1]交流线路段!B1528)</f>
        <v>10kV</v>
      </c>
      <c r="F1528" t="e">
        <f ca="1">VLOOKUP(OFFSET($E$2,0,0,10000,1),OFFSET(线路!$A$2,0,0,10000,6),5,FALSE)</f>
        <v>#N/A</v>
      </c>
      <c r="G1528" t="e">
        <f ca="1">VLOOKUP(OFFSET($E$2,0,0,10000,1),OFFSET(线路!$A$2,0,0,10000,6),6,FALSE)</f>
        <v>#N/A</v>
      </c>
    </row>
    <row r="1529" spans="1:7" x14ac:dyDescent="0.15">
      <c r="A1529" t="str">
        <f>IF([1]交流线路段!A1529="","",[1]交流线路段!A1529)</f>
        <v>古南线路68</v>
      </c>
      <c r="B1529" t="str">
        <f>IF([1]交流线路段!B1529="","",[1]交流线路段!B1529)</f>
        <v>10kV</v>
      </c>
      <c r="F1529" t="e">
        <f ca="1">VLOOKUP(OFFSET($E$2,0,0,10000,1),OFFSET(线路!$A$2,0,0,10000,6),5,FALSE)</f>
        <v>#N/A</v>
      </c>
      <c r="G1529" t="e">
        <f ca="1">VLOOKUP(OFFSET($E$2,0,0,10000,1),OFFSET(线路!$A$2,0,0,10000,6),6,FALSE)</f>
        <v>#N/A</v>
      </c>
    </row>
    <row r="1530" spans="1:7" x14ac:dyDescent="0.15">
      <c r="A1530" t="str">
        <f>IF([1]交流线路段!A1530="","",[1]交流线路段!A1530)</f>
        <v>古南线路69</v>
      </c>
      <c r="B1530" t="str">
        <f>IF([1]交流线路段!B1530="","",[1]交流线路段!B1530)</f>
        <v>10kV</v>
      </c>
      <c r="F1530" t="e">
        <f ca="1">VLOOKUP(OFFSET($E$2,0,0,10000,1),OFFSET(线路!$A$2,0,0,10000,6),5,FALSE)</f>
        <v>#N/A</v>
      </c>
      <c r="G1530" t="e">
        <f ca="1">VLOOKUP(OFFSET($E$2,0,0,10000,1),OFFSET(线路!$A$2,0,0,10000,6),6,FALSE)</f>
        <v>#N/A</v>
      </c>
    </row>
    <row r="1531" spans="1:7" x14ac:dyDescent="0.15">
      <c r="A1531" t="str">
        <f>IF([1]交流线路段!A1531="","",[1]交流线路段!A1531)</f>
        <v>古南线路7</v>
      </c>
      <c r="B1531" t="str">
        <f>IF([1]交流线路段!B1531="","",[1]交流线路段!B1531)</f>
        <v>10kV</v>
      </c>
      <c r="F1531" t="e">
        <f ca="1">VLOOKUP(OFFSET($E$2,0,0,10000,1),OFFSET(线路!$A$2,0,0,10000,6),5,FALSE)</f>
        <v>#N/A</v>
      </c>
      <c r="G1531" t="e">
        <f ca="1">VLOOKUP(OFFSET($E$2,0,0,10000,1),OFFSET(线路!$A$2,0,0,10000,6),6,FALSE)</f>
        <v>#N/A</v>
      </c>
    </row>
    <row r="1532" spans="1:7" x14ac:dyDescent="0.15">
      <c r="A1532" t="str">
        <f>IF([1]交流线路段!A1532="","",[1]交流线路段!A1532)</f>
        <v>古南线路70</v>
      </c>
      <c r="B1532" t="str">
        <f>IF([1]交流线路段!B1532="","",[1]交流线路段!B1532)</f>
        <v>10kV</v>
      </c>
      <c r="F1532" t="e">
        <f ca="1">VLOOKUP(OFFSET($E$2,0,0,10000,1),OFFSET(线路!$A$2,0,0,10000,6),5,FALSE)</f>
        <v>#N/A</v>
      </c>
      <c r="G1532" t="e">
        <f ca="1">VLOOKUP(OFFSET($E$2,0,0,10000,1),OFFSET(线路!$A$2,0,0,10000,6),6,FALSE)</f>
        <v>#N/A</v>
      </c>
    </row>
    <row r="1533" spans="1:7" x14ac:dyDescent="0.15">
      <c r="A1533" t="str">
        <f>IF([1]交流线路段!A1533="","",[1]交流线路段!A1533)</f>
        <v>古南线路71</v>
      </c>
      <c r="B1533" t="str">
        <f>IF([1]交流线路段!B1533="","",[1]交流线路段!B1533)</f>
        <v>10kV</v>
      </c>
      <c r="F1533" t="e">
        <f ca="1">VLOOKUP(OFFSET($E$2,0,0,10000,1),OFFSET(线路!$A$2,0,0,10000,6),5,FALSE)</f>
        <v>#N/A</v>
      </c>
      <c r="G1533" t="e">
        <f ca="1">VLOOKUP(OFFSET($E$2,0,0,10000,1),OFFSET(线路!$A$2,0,0,10000,6),6,FALSE)</f>
        <v>#N/A</v>
      </c>
    </row>
    <row r="1534" spans="1:7" x14ac:dyDescent="0.15">
      <c r="A1534" t="str">
        <f>IF([1]交流线路段!A1534="","",[1]交流线路段!A1534)</f>
        <v>古南线路72</v>
      </c>
      <c r="B1534" t="str">
        <f>IF([1]交流线路段!B1534="","",[1]交流线路段!B1534)</f>
        <v>10kV</v>
      </c>
      <c r="F1534" t="e">
        <f ca="1">VLOOKUP(OFFSET($E$2,0,0,10000,1),OFFSET(线路!$A$2,0,0,10000,6),5,FALSE)</f>
        <v>#N/A</v>
      </c>
      <c r="G1534" t="e">
        <f ca="1">VLOOKUP(OFFSET($E$2,0,0,10000,1),OFFSET(线路!$A$2,0,0,10000,6),6,FALSE)</f>
        <v>#N/A</v>
      </c>
    </row>
    <row r="1535" spans="1:7" x14ac:dyDescent="0.15">
      <c r="A1535" t="str">
        <f>IF([1]交流线路段!A1535="","",[1]交流线路段!A1535)</f>
        <v>古南线路73</v>
      </c>
      <c r="B1535" t="str">
        <f>IF([1]交流线路段!B1535="","",[1]交流线路段!B1535)</f>
        <v>10kV</v>
      </c>
      <c r="F1535" t="e">
        <f ca="1">VLOOKUP(OFFSET($E$2,0,0,10000,1),OFFSET(线路!$A$2,0,0,10000,6),5,FALSE)</f>
        <v>#N/A</v>
      </c>
      <c r="G1535" t="e">
        <f ca="1">VLOOKUP(OFFSET($E$2,0,0,10000,1),OFFSET(线路!$A$2,0,0,10000,6),6,FALSE)</f>
        <v>#N/A</v>
      </c>
    </row>
    <row r="1536" spans="1:7" x14ac:dyDescent="0.15">
      <c r="A1536" t="str">
        <f>IF([1]交流线路段!A1536="","",[1]交流线路段!A1536)</f>
        <v>古南线路74</v>
      </c>
      <c r="B1536" t="str">
        <f>IF([1]交流线路段!B1536="","",[1]交流线路段!B1536)</f>
        <v>10kV</v>
      </c>
      <c r="F1536" t="e">
        <f ca="1">VLOOKUP(OFFSET($E$2,0,0,10000,1),OFFSET(线路!$A$2,0,0,10000,6),5,FALSE)</f>
        <v>#N/A</v>
      </c>
      <c r="G1536" t="e">
        <f ca="1">VLOOKUP(OFFSET($E$2,0,0,10000,1),OFFSET(线路!$A$2,0,0,10000,6),6,FALSE)</f>
        <v>#N/A</v>
      </c>
    </row>
    <row r="1537" spans="1:7" x14ac:dyDescent="0.15">
      <c r="A1537" t="str">
        <f>IF([1]交流线路段!A1537="","",[1]交流线路段!A1537)</f>
        <v>古南线路75</v>
      </c>
      <c r="B1537" t="str">
        <f>IF([1]交流线路段!B1537="","",[1]交流线路段!B1537)</f>
        <v>10kV</v>
      </c>
      <c r="F1537" t="e">
        <f ca="1">VLOOKUP(OFFSET($E$2,0,0,10000,1),OFFSET(线路!$A$2,0,0,10000,6),5,FALSE)</f>
        <v>#N/A</v>
      </c>
      <c r="G1537" t="e">
        <f ca="1">VLOOKUP(OFFSET($E$2,0,0,10000,1),OFFSET(线路!$A$2,0,0,10000,6),6,FALSE)</f>
        <v>#N/A</v>
      </c>
    </row>
    <row r="1538" spans="1:7" x14ac:dyDescent="0.15">
      <c r="A1538" t="str">
        <f>IF([1]交流线路段!A1538="","",[1]交流线路段!A1538)</f>
        <v>古南线路76</v>
      </c>
      <c r="B1538" t="str">
        <f>IF([1]交流线路段!B1538="","",[1]交流线路段!B1538)</f>
        <v>10kV</v>
      </c>
      <c r="F1538" t="e">
        <f ca="1">VLOOKUP(OFFSET($E$2,0,0,10000,1),OFFSET(线路!$A$2,0,0,10000,6),5,FALSE)</f>
        <v>#N/A</v>
      </c>
      <c r="G1538" t="e">
        <f ca="1">VLOOKUP(OFFSET($E$2,0,0,10000,1),OFFSET(线路!$A$2,0,0,10000,6),6,FALSE)</f>
        <v>#N/A</v>
      </c>
    </row>
    <row r="1539" spans="1:7" x14ac:dyDescent="0.15">
      <c r="A1539" t="str">
        <f>IF([1]交流线路段!A1539="","",[1]交流线路段!A1539)</f>
        <v>古南线路77</v>
      </c>
      <c r="B1539" t="str">
        <f>IF([1]交流线路段!B1539="","",[1]交流线路段!B1539)</f>
        <v>10kV</v>
      </c>
      <c r="F1539" t="e">
        <f ca="1">VLOOKUP(OFFSET($E$2,0,0,10000,1),OFFSET(线路!$A$2,0,0,10000,6),5,FALSE)</f>
        <v>#N/A</v>
      </c>
      <c r="G1539" t="e">
        <f ca="1">VLOOKUP(OFFSET($E$2,0,0,10000,1),OFFSET(线路!$A$2,0,0,10000,6),6,FALSE)</f>
        <v>#N/A</v>
      </c>
    </row>
    <row r="1540" spans="1:7" x14ac:dyDescent="0.15">
      <c r="A1540" t="str">
        <f>IF([1]交流线路段!A1540="","",[1]交流线路段!A1540)</f>
        <v>古南线路78</v>
      </c>
      <c r="B1540" t="str">
        <f>IF([1]交流线路段!B1540="","",[1]交流线路段!B1540)</f>
        <v>10kV</v>
      </c>
      <c r="F1540" t="e">
        <f ca="1">VLOOKUP(OFFSET($E$2,0,0,10000,1),OFFSET(线路!$A$2,0,0,10000,6),5,FALSE)</f>
        <v>#N/A</v>
      </c>
      <c r="G1540" t="e">
        <f ca="1">VLOOKUP(OFFSET($E$2,0,0,10000,1),OFFSET(线路!$A$2,0,0,10000,6),6,FALSE)</f>
        <v>#N/A</v>
      </c>
    </row>
    <row r="1541" spans="1:7" x14ac:dyDescent="0.15">
      <c r="A1541" t="str">
        <f>IF([1]交流线路段!A1541="","",[1]交流线路段!A1541)</f>
        <v>古南线路8</v>
      </c>
      <c r="B1541" t="str">
        <f>IF([1]交流线路段!B1541="","",[1]交流线路段!B1541)</f>
        <v>10kV</v>
      </c>
      <c r="F1541" t="e">
        <f ca="1">VLOOKUP(OFFSET($E$2,0,0,10000,1),OFFSET(线路!$A$2,0,0,10000,6),5,FALSE)</f>
        <v>#N/A</v>
      </c>
      <c r="G1541" t="e">
        <f ca="1">VLOOKUP(OFFSET($E$2,0,0,10000,1),OFFSET(线路!$A$2,0,0,10000,6),6,FALSE)</f>
        <v>#N/A</v>
      </c>
    </row>
    <row r="1542" spans="1:7" x14ac:dyDescent="0.15">
      <c r="A1542" t="str">
        <f>IF([1]交流线路段!A1542="","",[1]交流线路段!A1542)</f>
        <v>古南线路80</v>
      </c>
      <c r="B1542" t="str">
        <f>IF([1]交流线路段!B1542="","",[1]交流线路段!B1542)</f>
        <v>10kV</v>
      </c>
      <c r="F1542" t="e">
        <f ca="1">VLOOKUP(OFFSET($E$2,0,0,10000,1),OFFSET(线路!$A$2,0,0,10000,6),5,FALSE)</f>
        <v>#N/A</v>
      </c>
      <c r="G1542" t="e">
        <f ca="1">VLOOKUP(OFFSET($E$2,0,0,10000,1),OFFSET(线路!$A$2,0,0,10000,6),6,FALSE)</f>
        <v>#N/A</v>
      </c>
    </row>
    <row r="1543" spans="1:7" x14ac:dyDescent="0.15">
      <c r="A1543" t="str">
        <f>IF([1]交流线路段!A1543="","",[1]交流线路段!A1543)</f>
        <v>古南线路81</v>
      </c>
      <c r="B1543" t="str">
        <f>IF([1]交流线路段!B1543="","",[1]交流线路段!B1543)</f>
        <v>10kV</v>
      </c>
      <c r="F1543" t="e">
        <f ca="1">VLOOKUP(OFFSET($E$2,0,0,10000,1),OFFSET(线路!$A$2,0,0,10000,6),5,FALSE)</f>
        <v>#N/A</v>
      </c>
      <c r="G1543" t="e">
        <f ca="1">VLOOKUP(OFFSET($E$2,0,0,10000,1),OFFSET(线路!$A$2,0,0,10000,6),6,FALSE)</f>
        <v>#N/A</v>
      </c>
    </row>
    <row r="1544" spans="1:7" x14ac:dyDescent="0.15">
      <c r="A1544" t="str">
        <f>IF([1]交流线路段!A1544="","",[1]交流线路段!A1544)</f>
        <v>古南线路82</v>
      </c>
      <c r="B1544" t="str">
        <f>IF([1]交流线路段!B1544="","",[1]交流线路段!B1544)</f>
        <v>10kV</v>
      </c>
      <c r="F1544" t="e">
        <f ca="1">VLOOKUP(OFFSET($E$2,0,0,10000,1),OFFSET(线路!$A$2,0,0,10000,6),5,FALSE)</f>
        <v>#N/A</v>
      </c>
      <c r="G1544" t="e">
        <f ca="1">VLOOKUP(OFFSET($E$2,0,0,10000,1),OFFSET(线路!$A$2,0,0,10000,6),6,FALSE)</f>
        <v>#N/A</v>
      </c>
    </row>
    <row r="1545" spans="1:7" x14ac:dyDescent="0.15">
      <c r="A1545" t="str">
        <f>IF([1]交流线路段!A1545="","",[1]交流线路段!A1545)</f>
        <v>古南线路83</v>
      </c>
      <c r="B1545" t="str">
        <f>IF([1]交流线路段!B1545="","",[1]交流线路段!B1545)</f>
        <v>10kV</v>
      </c>
      <c r="F1545" t="e">
        <f ca="1">VLOOKUP(OFFSET($E$2,0,0,10000,1),OFFSET(线路!$A$2,0,0,10000,6),5,FALSE)</f>
        <v>#N/A</v>
      </c>
      <c r="G1545" t="e">
        <f ca="1">VLOOKUP(OFFSET($E$2,0,0,10000,1),OFFSET(线路!$A$2,0,0,10000,6),6,FALSE)</f>
        <v>#N/A</v>
      </c>
    </row>
    <row r="1546" spans="1:7" x14ac:dyDescent="0.15">
      <c r="A1546" t="str">
        <f>IF([1]交流线路段!A1546="","",[1]交流线路段!A1546)</f>
        <v>古南线路84</v>
      </c>
      <c r="B1546" t="str">
        <f>IF([1]交流线路段!B1546="","",[1]交流线路段!B1546)</f>
        <v>10kV</v>
      </c>
      <c r="F1546" t="e">
        <f ca="1">VLOOKUP(OFFSET($E$2,0,0,10000,1),OFFSET(线路!$A$2,0,0,10000,6),5,FALSE)</f>
        <v>#N/A</v>
      </c>
      <c r="G1546" t="e">
        <f ca="1">VLOOKUP(OFFSET($E$2,0,0,10000,1),OFFSET(线路!$A$2,0,0,10000,6),6,FALSE)</f>
        <v>#N/A</v>
      </c>
    </row>
    <row r="1547" spans="1:7" x14ac:dyDescent="0.15">
      <c r="A1547" t="str">
        <f>IF([1]交流线路段!A1547="","",[1]交流线路段!A1547)</f>
        <v>古南线路85</v>
      </c>
      <c r="B1547" t="str">
        <f>IF([1]交流线路段!B1547="","",[1]交流线路段!B1547)</f>
        <v>10kV</v>
      </c>
      <c r="F1547" t="e">
        <f ca="1">VLOOKUP(OFFSET($E$2,0,0,10000,1),OFFSET(线路!$A$2,0,0,10000,6),5,FALSE)</f>
        <v>#N/A</v>
      </c>
      <c r="G1547" t="e">
        <f ca="1">VLOOKUP(OFFSET($E$2,0,0,10000,1),OFFSET(线路!$A$2,0,0,10000,6),6,FALSE)</f>
        <v>#N/A</v>
      </c>
    </row>
    <row r="1548" spans="1:7" x14ac:dyDescent="0.15">
      <c r="A1548" t="str">
        <f>IF([1]交流线路段!A1548="","",[1]交流线路段!A1548)</f>
        <v>古南线路86</v>
      </c>
      <c r="B1548" t="str">
        <f>IF([1]交流线路段!B1548="","",[1]交流线路段!B1548)</f>
        <v>10kV</v>
      </c>
      <c r="F1548" t="e">
        <f ca="1">VLOOKUP(OFFSET($E$2,0,0,10000,1),OFFSET(线路!$A$2,0,0,10000,6),5,FALSE)</f>
        <v>#N/A</v>
      </c>
      <c r="G1548" t="e">
        <f ca="1">VLOOKUP(OFFSET($E$2,0,0,10000,1),OFFSET(线路!$A$2,0,0,10000,6),6,FALSE)</f>
        <v>#N/A</v>
      </c>
    </row>
    <row r="1549" spans="1:7" x14ac:dyDescent="0.15">
      <c r="A1549" t="str">
        <f>IF([1]交流线路段!A1549="","",[1]交流线路段!A1549)</f>
        <v>古南线路87</v>
      </c>
      <c r="B1549" t="str">
        <f>IF([1]交流线路段!B1549="","",[1]交流线路段!B1549)</f>
        <v>10kV</v>
      </c>
      <c r="F1549" t="e">
        <f ca="1">VLOOKUP(OFFSET($E$2,0,0,10000,1),OFFSET(线路!$A$2,0,0,10000,6),5,FALSE)</f>
        <v>#N/A</v>
      </c>
      <c r="G1549" t="e">
        <f ca="1">VLOOKUP(OFFSET($E$2,0,0,10000,1),OFFSET(线路!$A$2,0,0,10000,6),6,FALSE)</f>
        <v>#N/A</v>
      </c>
    </row>
    <row r="1550" spans="1:7" x14ac:dyDescent="0.15">
      <c r="A1550" t="str">
        <f>IF([1]交流线路段!A1550="","",[1]交流线路段!A1550)</f>
        <v>古南线路88</v>
      </c>
      <c r="B1550" t="str">
        <f>IF([1]交流线路段!B1550="","",[1]交流线路段!B1550)</f>
        <v>10kV</v>
      </c>
      <c r="F1550" t="e">
        <f ca="1">VLOOKUP(OFFSET($E$2,0,0,10000,1),OFFSET(线路!$A$2,0,0,10000,6),5,FALSE)</f>
        <v>#N/A</v>
      </c>
      <c r="G1550" t="e">
        <f ca="1">VLOOKUP(OFFSET($E$2,0,0,10000,1),OFFSET(线路!$A$2,0,0,10000,6),6,FALSE)</f>
        <v>#N/A</v>
      </c>
    </row>
    <row r="1551" spans="1:7" x14ac:dyDescent="0.15">
      <c r="A1551" t="str">
        <f>IF([1]交流线路段!A1551="","",[1]交流线路段!A1551)</f>
        <v>古南线路89</v>
      </c>
      <c r="B1551" t="str">
        <f>IF([1]交流线路段!B1551="","",[1]交流线路段!B1551)</f>
        <v>10kV</v>
      </c>
      <c r="F1551" t="e">
        <f ca="1">VLOOKUP(OFFSET($E$2,0,0,10000,1),OFFSET(线路!$A$2,0,0,10000,6),5,FALSE)</f>
        <v>#N/A</v>
      </c>
      <c r="G1551" t="e">
        <f ca="1">VLOOKUP(OFFSET($E$2,0,0,10000,1),OFFSET(线路!$A$2,0,0,10000,6),6,FALSE)</f>
        <v>#N/A</v>
      </c>
    </row>
    <row r="1552" spans="1:7" x14ac:dyDescent="0.15">
      <c r="A1552" t="str">
        <f>IF([1]交流线路段!A1552="","",[1]交流线路段!A1552)</f>
        <v>古南线路9</v>
      </c>
      <c r="B1552" t="str">
        <f>IF([1]交流线路段!B1552="","",[1]交流线路段!B1552)</f>
        <v>10kV</v>
      </c>
      <c r="F1552" t="e">
        <f ca="1">VLOOKUP(OFFSET($E$2,0,0,10000,1),OFFSET(线路!$A$2,0,0,10000,6),5,FALSE)</f>
        <v>#N/A</v>
      </c>
      <c r="G1552" t="e">
        <f ca="1">VLOOKUP(OFFSET($E$2,0,0,10000,1),OFFSET(线路!$A$2,0,0,10000,6),6,FALSE)</f>
        <v>#N/A</v>
      </c>
    </row>
    <row r="1553" spans="1:7" x14ac:dyDescent="0.15">
      <c r="A1553" t="str">
        <f>IF([1]交流线路段!A1553="","",[1]交流线路段!A1553)</f>
        <v>古南线路90</v>
      </c>
      <c r="B1553" t="str">
        <f>IF([1]交流线路段!B1553="","",[1]交流线路段!B1553)</f>
        <v>10kV</v>
      </c>
      <c r="F1553" t="e">
        <f ca="1">VLOOKUP(OFFSET($E$2,0,0,10000,1),OFFSET(线路!$A$2,0,0,10000,6),5,FALSE)</f>
        <v>#N/A</v>
      </c>
      <c r="G1553" t="e">
        <f ca="1">VLOOKUP(OFFSET($E$2,0,0,10000,1),OFFSET(线路!$A$2,0,0,10000,6),6,FALSE)</f>
        <v>#N/A</v>
      </c>
    </row>
    <row r="1554" spans="1:7" x14ac:dyDescent="0.15">
      <c r="A1554" t="str">
        <f>IF([1]交流线路段!A1554="","",[1]交流线路段!A1554)</f>
        <v>古南线路91</v>
      </c>
      <c r="B1554" t="str">
        <f>IF([1]交流线路段!B1554="","",[1]交流线路段!B1554)</f>
        <v>10kV</v>
      </c>
      <c r="F1554" t="e">
        <f ca="1">VLOOKUP(OFFSET($E$2,0,0,10000,1),OFFSET(线路!$A$2,0,0,10000,6),5,FALSE)</f>
        <v>#N/A</v>
      </c>
      <c r="G1554" t="e">
        <f ca="1">VLOOKUP(OFFSET($E$2,0,0,10000,1),OFFSET(线路!$A$2,0,0,10000,6),6,FALSE)</f>
        <v>#N/A</v>
      </c>
    </row>
    <row r="1555" spans="1:7" x14ac:dyDescent="0.15">
      <c r="A1555" t="str">
        <f>IF([1]交流线路段!A1555="","",[1]交流线路段!A1555)</f>
        <v>古南线路92</v>
      </c>
      <c r="B1555" t="str">
        <f>IF([1]交流线路段!B1555="","",[1]交流线路段!B1555)</f>
        <v>10kV</v>
      </c>
      <c r="F1555" t="e">
        <f ca="1">VLOOKUP(OFFSET($E$2,0,0,10000,1),OFFSET(线路!$A$2,0,0,10000,6),5,FALSE)</f>
        <v>#N/A</v>
      </c>
      <c r="G1555" t="e">
        <f ca="1">VLOOKUP(OFFSET($E$2,0,0,10000,1),OFFSET(线路!$A$2,0,0,10000,6),6,FALSE)</f>
        <v>#N/A</v>
      </c>
    </row>
    <row r="1556" spans="1:7" x14ac:dyDescent="0.15">
      <c r="A1556" t="str">
        <f>IF([1]交流线路段!A1556="","",[1]交流线路段!A1556)</f>
        <v>古南线路93</v>
      </c>
      <c r="B1556" t="str">
        <f>IF([1]交流线路段!B1556="","",[1]交流线路段!B1556)</f>
        <v>10kV</v>
      </c>
      <c r="F1556" t="e">
        <f ca="1">VLOOKUP(OFFSET($E$2,0,0,10000,1),OFFSET(线路!$A$2,0,0,10000,6),5,FALSE)</f>
        <v>#N/A</v>
      </c>
      <c r="G1556" t="e">
        <f ca="1">VLOOKUP(OFFSET($E$2,0,0,10000,1),OFFSET(线路!$A$2,0,0,10000,6),6,FALSE)</f>
        <v>#N/A</v>
      </c>
    </row>
    <row r="1557" spans="1:7" x14ac:dyDescent="0.15">
      <c r="A1557" t="str">
        <f>IF([1]交流线路段!A1557="","",[1]交流线路段!A1557)</f>
        <v>古南线路94</v>
      </c>
      <c r="B1557" t="str">
        <f>IF([1]交流线路段!B1557="","",[1]交流线路段!B1557)</f>
        <v>10kV</v>
      </c>
      <c r="F1557" t="e">
        <f ca="1">VLOOKUP(OFFSET($E$2,0,0,10000,1),OFFSET(线路!$A$2,0,0,10000,6),5,FALSE)</f>
        <v>#N/A</v>
      </c>
      <c r="G1557" t="e">
        <f ca="1">VLOOKUP(OFFSET($E$2,0,0,10000,1),OFFSET(线路!$A$2,0,0,10000,6),6,FALSE)</f>
        <v>#N/A</v>
      </c>
    </row>
    <row r="1558" spans="1:7" x14ac:dyDescent="0.15">
      <c r="A1558" t="str">
        <f>IF([1]交流线路段!A1558="","",[1]交流线路段!A1558)</f>
        <v>古南线路95</v>
      </c>
      <c r="B1558" t="str">
        <f>IF([1]交流线路段!B1558="","",[1]交流线路段!B1558)</f>
        <v>10kV</v>
      </c>
      <c r="F1558" t="e">
        <f ca="1">VLOOKUP(OFFSET($E$2,0,0,10000,1),OFFSET(线路!$A$2,0,0,10000,6),5,FALSE)</f>
        <v>#N/A</v>
      </c>
      <c r="G1558" t="e">
        <f ca="1">VLOOKUP(OFFSET($E$2,0,0,10000,1),OFFSET(线路!$A$2,0,0,10000,6),6,FALSE)</f>
        <v>#N/A</v>
      </c>
    </row>
    <row r="1559" spans="1:7" x14ac:dyDescent="0.15">
      <c r="A1559" t="str">
        <f>IF([1]交流线路段!A1559="","",[1]交流线路段!A1559)</f>
        <v>古南线路96</v>
      </c>
      <c r="B1559" t="str">
        <f>IF([1]交流线路段!B1559="","",[1]交流线路段!B1559)</f>
        <v>10kV</v>
      </c>
      <c r="F1559" t="e">
        <f ca="1">VLOOKUP(OFFSET($E$2,0,0,10000,1),OFFSET(线路!$A$2,0,0,10000,6),5,FALSE)</f>
        <v>#N/A</v>
      </c>
      <c r="G1559" t="e">
        <f ca="1">VLOOKUP(OFFSET($E$2,0,0,10000,1),OFFSET(线路!$A$2,0,0,10000,6),6,FALSE)</f>
        <v>#N/A</v>
      </c>
    </row>
    <row r="1560" spans="1:7" x14ac:dyDescent="0.15">
      <c r="A1560" t="str">
        <f>IF([1]交流线路段!A1560="","",[1]交流线路段!A1560)</f>
        <v>古南线路97</v>
      </c>
      <c r="B1560" t="str">
        <f>IF([1]交流线路段!B1560="","",[1]交流线路段!B1560)</f>
        <v>10kV</v>
      </c>
      <c r="F1560" t="e">
        <f ca="1">VLOOKUP(OFFSET($E$2,0,0,10000,1),OFFSET(线路!$A$2,0,0,10000,6),5,FALSE)</f>
        <v>#N/A</v>
      </c>
      <c r="G1560" t="e">
        <f ca="1">VLOOKUP(OFFSET($E$2,0,0,10000,1),OFFSET(线路!$A$2,0,0,10000,6),6,FALSE)</f>
        <v>#N/A</v>
      </c>
    </row>
    <row r="1561" spans="1:7" x14ac:dyDescent="0.15">
      <c r="A1561" t="str">
        <f>IF([1]交流线路段!A1561="","",[1]交流线路段!A1561)</f>
        <v>古南线路98</v>
      </c>
      <c r="B1561" t="str">
        <f>IF([1]交流线路段!B1561="","",[1]交流线路段!B1561)</f>
        <v>10kV</v>
      </c>
      <c r="F1561" t="e">
        <f ca="1">VLOOKUP(OFFSET($E$2,0,0,10000,1),OFFSET(线路!$A$2,0,0,10000,6),5,FALSE)</f>
        <v>#N/A</v>
      </c>
      <c r="G1561" t="e">
        <f ca="1">VLOOKUP(OFFSET($E$2,0,0,10000,1),OFFSET(线路!$A$2,0,0,10000,6),6,FALSE)</f>
        <v>#N/A</v>
      </c>
    </row>
    <row r="1562" spans="1:7" x14ac:dyDescent="0.15">
      <c r="A1562" t="str">
        <f>IF([1]交流线路段!A1562="","",[1]交流线路段!A1562)</f>
        <v>古南线路99</v>
      </c>
      <c r="B1562" t="str">
        <f>IF([1]交流线路段!B1562="","",[1]交流线路段!B1562)</f>
        <v>10kV</v>
      </c>
      <c r="F1562" t="e">
        <f ca="1">VLOOKUP(OFFSET($E$2,0,0,10000,1),OFFSET(线路!$A$2,0,0,10000,6),5,FALSE)</f>
        <v>#N/A</v>
      </c>
      <c r="G1562" t="e">
        <f ca="1">VLOOKUP(OFFSET($E$2,0,0,10000,1),OFFSET(线路!$A$2,0,0,10000,6),6,FALSE)</f>
        <v>#N/A</v>
      </c>
    </row>
    <row r="1563" spans="1:7" x14ac:dyDescent="0.15">
      <c r="A1563" t="str">
        <f>IF([1]交流线路段!A1563="","",[1]交流线路段!A1563)</f>
        <v>国陆线路</v>
      </c>
      <c r="B1563" t="str">
        <f>IF([1]交流线路段!B1563="","",[1]交流线路段!B1563)</f>
        <v>10kV</v>
      </c>
      <c r="F1563" t="e">
        <f ca="1">VLOOKUP(OFFSET($E$2,0,0,10000,1),OFFSET(线路!$A$2,0,0,10000,6),5,FALSE)</f>
        <v>#N/A</v>
      </c>
      <c r="G1563" t="e">
        <f ca="1">VLOOKUP(OFFSET($E$2,0,0,10000,1),OFFSET(线路!$A$2,0,0,10000,6),6,FALSE)</f>
        <v>#N/A</v>
      </c>
    </row>
    <row r="1564" spans="1:7" x14ac:dyDescent="0.15">
      <c r="A1564" t="str">
        <f>IF([1]交流线路段!A1564="","",[1]交流线路段!A1564)</f>
        <v>国伍线路</v>
      </c>
      <c r="B1564" t="str">
        <f>IF([1]交流线路段!B1564="","",[1]交流线路段!B1564)</f>
        <v>10kV</v>
      </c>
      <c r="F1564" t="e">
        <f ca="1">VLOOKUP(OFFSET($E$2,0,0,10000,1),OFFSET(线路!$A$2,0,0,10000,6),5,FALSE)</f>
        <v>#N/A</v>
      </c>
      <c r="G1564" t="e">
        <f ca="1">VLOOKUP(OFFSET($E$2,0,0,10000,1),OFFSET(线路!$A$2,0,0,10000,6),6,FALSE)</f>
        <v>#N/A</v>
      </c>
    </row>
    <row r="1565" spans="1:7" x14ac:dyDescent="0.15">
      <c r="A1565" t="str">
        <f>IF([1]交流线路段!A1565="","",[1]交流线路段!A1565)</f>
        <v>国展线路1</v>
      </c>
      <c r="B1565" t="str">
        <f>IF([1]交流线路段!B1565="","",[1]交流线路段!B1565)</f>
        <v>10kV</v>
      </c>
      <c r="F1565" t="e">
        <f ca="1">VLOOKUP(OFFSET($E$2,0,0,10000,1),OFFSET(线路!$A$2,0,0,10000,6),5,FALSE)</f>
        <v>#N/A</v>
      </c>
      <c r="G1565" t="e">
        <f ca="1">VLOOKUP(OFFSET($E$2,0,0,10000,1),OFFSET(线路!$A$2,0,0,10000,6),6,FALSE)</f>
        <v>#N/A</v>
      </c>
    </row>
    <row r="1566" spans="1:7" x14ac:dyDescent="0.15">
      <c r="A1566" t="str">
        <f>IF([1]交流线路段!A1566="","",[1]交流线路段!A1566)</f>
        <v>国展线路2</v>
      </c>
      <c r="B1566" t="str">
        <f>IF([1]交流线路段!B1566="","",[1]交流线路段!B1566)</f>
        <v>10kV</v>
      </c>
      <c r="F1566" t="e">
        <f ca="1">VLOOKUP(OFFSET($E$2,0,0,10000,1),OFFSET(线路!$A$2,0,0,10000,6),5,FALSE)</f>
        <v>#N/A</v>
      </c>
      <c r="G1566" t="e">
        <f ca="1">VLOOKUP(OFFSET($E$2,0,0,10000,1),OFFSET(线路!$A$2,0,0,10000,6),6,FALSE)</f>
        <v>#N/A</v>
      </c>
    </row>
    <row r="1567" spans="1:7" x14ac:dyDescent="0.15">
      <c r="A1567" t="str">
        <f>IF([1]交流线路段!A1567="","",[1]交流线路段!A1567)</f>
        <v>国展线路3</v>
      </c>
      <c r="B1567" t="str">
        <f>IF([1]交流线路段!B1567="","",[1]交流线路段!B1567)</f>
        <v>10kV</v>
      </c>
      <c r="F1567" t="e">
        <f ca="1">VLOOKUP(OFFSET($E$2,0,0,10000,1),OFFSET(线路!$A$2,0,0,10000,6),5,FALSE)</f>
        <v>#N/A</v>
      </c>
      <c r="G1567" t="e">
        <f ca="1">VLOOKUP(OFFSET($E$2,0,0,10000,1),OFFSET(线路!$A$2,0,0,10000,6),6,FALSE)</f>
        <v>#N/A</v>
      </c>
    </row>
    <row r="1568" spans="1:7" x14ac:dyDescent="0.15">
      <c r="A1568" t="str">
        <f>IF([1]交流线路段!A1568="","",[1]交流线路段!A1568)</f>
        <v>国展线路4</v>
      </c>
      <c r="B1568" t="str">
        <f>IF([1]交流线路段!B1568="","",[1]交流线路段!B1568)</f>
        <v>10kV</v>
      </c>
      <c r="F1568" t="e">
        <f ca="1">VLOOKUP(OFFSET($E$2,0,0,10000,1),OFFSET(线路!$A$2,0,0,10000,6),5,FALSE)</f>
        <v>#N/A</v>
      </c>
      <c r="G1568" t="e">
        <f ca="1">VLOOKUP(OFFSET($E$2,0,0,10000,1),OFFSET(线路!$A$2,0,0,10000,6),6,FALSE)</f>
        <v>#N/A</v>
      </c>
    </row>
    <row r="1569" spans="1:7" x14ac:dyDescent="0.15">
      <c r="A1569" t="str">
        <f>IF([1]交流线路段!A1569="","",[1]交流线路段!A1569)</f>
        <v>国展线路5</v>
      </c>
      <c r="B1569" t="str">
        <f>IF([1]交流线路段!B1569="","",[1]交流线路段!B1569)</f>
        <v>10kV</v>
      </c>
      <c r="F1569" t="e">
        <f ca="1">VLOOKUP(OFFSET($E$2,0,0,10000,1),OFFSET(线路!$A$2,0,0,10000,6),5,FALSE)</f>
        <v>#N/A</v>
      </c>
      <c r="G1569" t="e">
        <f ca="1">VLOOKUP(OFFSET($E$2,0,0,10000,1),OFFSET(线路!$A$2,0,0,10000,6),6,FALSE)</f>
        <v>#N/A</v>
      </c>
    </row>
    <row r="1570" spans="1:7" x14ac:dyDescent="0.15">
      <c r="A1570" t="str">
        <f>IF([1]交流线路段!A1570="","",[1]交流线路段!A1570)</f>
        <v>国展线路6</v>
      </c>
      <c r="B1570" t="str">
        <f>IF([1]交流线路段!B1570="","",[1]交流线路段!B1570)</f>
        <v>10kV</v>
      </c>
      <c r="F1570" t="e">
        <f ca="1">VLOOKUP(OFFSET($E$2,0,0,10000,1),OFFSET(线路!$A$2,0,0,10000,6),5,FALSE)</f>
        <v>#N/A</v>
      </c>
      <c r="G1570" t="e">
        <f ca="1">VLOOKUP(OFFSET($E$2,0,0,10000,1),OFFSET(线路!$A$2,0,0,10000,6),6,FALSE)</f>
        <v>#N/A</v>
      </c>
    </row>
    <row r="1571" spans="1:7" x14ac:dyDescent="0.15">
      <c r="A1571" t="str">
        <f>IF([1]交流线路段!A1571="","",[1]交流线路段!A1571)</f>
        <v>国展线路7</v>
      </c>
      <c r="B1571" t="str">
        <f>IF([1]交流线路段!B1571="","",[1]交流线路段!B1571)</f>
        <v>10kV</v>
      </c>
      <c r="F1571" t="e">
        <f ca="1">VLOOKUP(OFFSET($E$2,0,0,10000,1),OFFSET(线路!$A$2,0,0,10000,6),5,FALSE)</f>
        <v>#N/A</v>
      </c>
      <c r="G1571" t="e">
        <f ca="1">VLOOKUP(OFFSET($E$2,0,0,10000,1),OFFSET(线路!$A$2,0,0,10000,6),6,FALSE)</f>
        <v>#N/A</v>
      </c>
    </row>
    <row r="1572" spans="1:7" x14ac:dyDescent="0.15">
      <c r="A1572" t="str">
        <f>IF([1]交流线路段!A1572="","",[1]交流线路段!A1572)</f>
        <v>花安线</v>
      </c>
      <c r="B1572" t="str">
        <f>IF([1]交流线路段!B1572="","",[1]交流线路段!B1572)</f>
        <v>110kV</v>
      </c>
      <c r="F1572" t="e">
        <f ca="1">VLOOKUP(OFFSET($E$2,0,0,10000,1),OFFSET(线路!$A$2,0,0,10000,6),5,FALSE)</f>
        <v>#N/A</v>
      </c>
      <c r="G1572" t="e">
        <f ca="1">VLOOKUP(OFFSET($E$2,0,0,10000,1),OFFSET(线路!$A$2,0,0,10000,6),6,FALSE)</f>
        <v>#N/A</v>
      </c>
    </row>
    <row r="1573" spans="1:7" x14ac:dyDescent="0.15">
      <c r="A1573" t="str">
        <f>IF([1]交流线路段!A1573="","",[1]交流线路段!A1573)</f>
        <v>花曹线路1</v>
      </c>
      <c r="B1573" t="str">
        <f>IF([1]交流线路段!B1573="","",[1]交流线路段!B1573)</f>
        <v>10kV</v>
      </c>
      <c r="F1573" t="e">
        <f ca="1">VLOOKUP(OFFSET($E$2,0,0,10000,1),OFFSET(线路!$A$2,0,0,10000,6),5,FALSE)</f>
        <v>#N/A</v>
      </c>
      <c r="G1573" t="e">
        <f ca="1">VLOOKUP(OFFSET($E$2,0,0,10000,1),OFFSET(线路!$A$2,0,0,10000,6),6,FALSE)</f>
        <v>#N/A</v>
      </c>
    </row>
    <row r="1574" spans="1:7" x14ac:dyDescent="0.15">
      <c r="A1574" t="str">
        <f>IF([1]交流线路段!A1574="","",[1]交流线路段!A1574)</f>
        <v>花曹线路10</v>
      </c>
      <c r="B1574" t="str">
        <f>IF([1]交流线路段!B1574="","",[1]交流线路段!B1574)</f>
        <v>10kV</v>
      </c>
      <c r="F1574" t="e">
        <f ca="1">VLOOKUP(OFFSET($E$2,0,0,10000,1),OFFSET(线路!$A$2,0,0,10000,6),5,FALSE)</f>
        <v>#N/A</v>
      </c>
      <c r="G1574" t="e">
        <f ca="1">VLOOKUP(OFFSET($E$2,0,0,10000,1),OFFSET(线路!$A$2,0,0,10000,6),6,FALSE)</f>
        <v>#N/A</v>
      </c>
    </row>
    <row r="1575" spans="1:7" x14ac:dyDescent="0.15">
      <c r="A1575" t="str">
        <f>IF([1]交流线路段!A1575="","",[1]交流线路段!A1575)</f>
        <v>花曹线路11</v>
      </c>
      <c r="B1575" t="str">
        <f>IF([1]交流线路段!B1575="","",[1]交流线路段!B1575)</f>
        <v>10kV</v>
      </c>
      <c r="F1575" t="e">
        <f ca="1">VLOOKUP(OFFSET($E$2,0,0,10000,1),OFFSET(线路!$A$2,0,0,10000,6),5,FALSE)</f>
        <v>#N/A</v>
      </c>
      <c r="G1575" t="e">
        <f ca="1">VLOOKUP(OFFSET($E$2,0,0,10000,1),OFFSET(线路!$A$2,0,0,10000,6),6,FALSE)</f>
        <v>#N/A</v>
      </c>
    </row>
    <row r="1576" spans="1:7" x14ac:dyDescent="0.15">
      <c r="A1576" t="str">
        <f>IF([1]交流线路段!A1576="","",[1]交流线路段!A1576)</f>
        <v>花曹线路12</v>
      </c>
      <c r="B1576" t="str">
        <f>IF([1]交流线路段!B1576="","",[1]交流线路段!B1576)</f>
        <v>10kV</v>
      </c>
      <c r="F1576" t="e">
        <f ca="1">VLOOKUP(OFFSET($E$2,0,0,10000,1),OFFSET(线路!$A$2,0,0,10000,6),5,FALSE)</f>
        <v>#N/A</v>
      </c>
      <c r="G1576" t="e">
        <f ca="1">VLOOKUP(OFFSET($E$2,0,0,10000,1),OFFSET(线路!$A$2,0,0,10000,6),6,FALSE)</f>
        <v>#N/A</v>
      </c>
    </row>
    <row r="1577" spans="1:7" x14ac:dyDescent="0.15">
      <c r="A1577" t="str">
        <f>IF([1]交流线路段!A1577="","",[1]交流线路段!A1577)</f>
        <v>花曹线路13</v>
      </c>
      <c r="B1577" t="str">
        <f>IF([1]交流线路段!B1577="","",[1]交流线路段!B1577)</f>
        <v>10kV</v>
      </c>
      <c r="F1577" t="e">
        <f ca="1">VLOOKUP(OFFSET($E$2,0,0,10000,1),OFFSET(线路!$A$2,0,0,10000,6),5,FALSE)</f>
        <v>#N/A</v>
      </c>
      <c r="G1577" t="e">
        <f ca="1">VLOOKUP(OFFSET($E$2,0,0,10000,1),OFFSET(线路!$A$2,0,0,10000,6),6,FALSE)</f>
        <v>#N/A</v>
      </c>
    </row>
    <row r="1578" spans="1:7" x14ac:dyDescent="0.15">
      <c r="A1578" t="str">
        <f>IF([1]交流线路段!A1578="","",[1]交流线路段!A1578)</f>
        <v>花曹线路14</v>
      </c>
      <c r="B1578" t="str">
        <f>IF([1]交流线路段!B1578="","",[1]交流线路段!B1578)</f>
        <v>10kV</v>
      </c>
      <c r="F1578" t="e">
        <f ca="1">VLOOKUP(OFFSET($E$2,0,0,10000,1),OFFSET(线路!$A$2,0,0,10000,6),5,FALSE)</f>
        <v>#N/A</v>
      </c>
      <c r="G1578" t="e">
        <f ca="1">VLOOKUP(OFFSET($E$2,0,0,10000,1),OFFSET(线路!$A$2,0,0,10000,6),6,FALSE)</f>
        <v>#N/A</v>
      </c>
    </row>
    <row r="1579" spans="1:7" x14ac:dyDescent="0.15">
      <c r="A1579" t="str">
        <f>IF([1]交流线路段!A1579="","",[1]交流线路段!A1579)</f>
        <v>花曹线路15</v>
      </c>
      <c r="B1579" t="str">
        <f>IF([1]交流线路段!B1579="","",[1]交流线路段!B1579)</f>
        <v>10kV</v>
      </c>
      <c r="F1579" t="e">
        <f ca="1">VLOOKUP(OFFSET($E$2,0,0,10000,1),OFFSET(线路!$A$2,0,0,10000,6),5,FALSE)</f>
        <v>#N/A</v>
      </c>
      <c r="G1579" t="e">
        <f ca="1">VLOOKUP(OFFSET($E$2,0,0,10000,1),OFFSET(线路!$A$2,0,0,10000,6),6,FALSE)</f>
        <v>#N/A</v>
      </c>
    </row>
    <row r="1580" spans="1:7" x14ac:dyDescent="0.15">
      <c r="A1580" t="str">
        <f>IF([1]交流线路段!A1580="","",[1]交流线路段!A1580)</f>
        <v>花曹线路16</v>
      </c>
      <c r="B1580" t="str">
        <f>IF([1]交流线路段!B1580="","",[1]交流线路段!B1580)</f>
        <v>10kV</v>
      </c>
      <c r="F1580" t="e">
        <f ca="1">VLOOKUP(OFFSET($E$2,0,0,10000,1),OFFSET(线路!$A$2,0,0,10000,6),5,FALSE)</f>
        <v>#N/A</v>
      </c>
      <c r="G1580" t="e">
        <f ca="1">VLOOKUP(OFFSET($E$2,0,0,10000,1),OFFSET(线路!$A$2,0,0,10000,6),6,FALSE)</f>
        <v>#N/A</v>
      </c>
    </row>
    <row r="1581" spans="1:7" x14ac:dyDescent="0.15">
      <c r="A1581" t="str">
        <f>IF([1]交流线路段!A1581="","",[1]交流线路段!A1581)</f>
        <v>花曹线路17</v>
      </c>
      <c r="B1581" t="str">
        <f>IF([1]交流线路段!B1581="","",[1]交流线路段!B1581)</f>
        <v>10kV</v>
      </c>
      <c r="F1581" t="e">
        <f ca="1">VLOOKUP(OFFSET($E$2,0,0,10000,1),OFFSET(线路!$A$2,0,0,10000,6),5,FALSE)</f>
        <v>#N/A</v>
      </c>
      <c r="G1581" t="e">
        <f ca="1">VLOOKUP(OFFSET($E$2,0,0,10000,1),OFFSET(线路!$A$2,0,0,10000,6),6,FALSE)</f>
        <v>#N/A</v>
      </c>
    </row>
    <row r="1582" spans="1:7" x14ac:dyDescent="0.15">
      <c r="A1582" t="str">
        <f>IF([1]交流线路段!A1582="","",[1]交流线路段!A1582)</f>
        <v>花曹线路18</v>
      </c>
      <c r="B1582" t="str">
        <f>IF([1]交流线路段!B1582="","",[1]交流线路段!B1582)</f>
        <v>10kV</v>
      </c>
      <c r="F1582" t="e">
        <f ca="1">VLOOKUP(OFFSET($E$2,0,0,10000,1),OFFSET(线路!$A$2,0,0,10000,6),5,FALSE)</f>
        <v>#N/A</v>
      </c>
      <c r="G1582" t="e">
        <f ca="1">VLOOKUP(OFFSET($E$2,0,0,10000,1),OFFSET(线路!$A$2,0,0,10000,6),6,FALSE)</f>
        <v>#N/A</v>
      </c>
    </row>
    <row r="1583" spans="1:7" x14ac:dyDescent="0.15">
      <c r="A1583" t="str">
        <f>IF([1]交流线路段!A1583="","",[1]交流线路段!A1583)</f>
        <v>花曹线路19</v>
      </c>
      <c r="B1583" t="str">
        <f>IF([1]交流线路段!B1583="","",[1]交流线路段!B1583)</f>
        <v>10kV</v>
      </c>
      <c r="F1583" t="e">
        <f ca="1">VLOOKUP(OFFSET($E$2,0,0,10000,1),OFFSET(线路!$A$2,0,0,10000,6),5,FALSE)</f>
        <v>#N/A</v>
      </c>
      <c r="G1583" t="e">
        <f ca="1">VLOOKUP(OFFSET($E$2,0,0,10000,1),OFFSET(线路!$A$2,0,0,10000,6),6,FALSE)</f>
        <v>#N/A</v>
      </c>
    </row>
    <row r="1584" spans="1:7" x14ac:dyDescent="0.15">
      <c r="A1584" t="str">
        <f>IF([1]交流线路段!A1584="","",[1]交流线路段!A1584)</f>
        <v>花曹线路2</v>
      </c>
      <c r="B1584" t="str">
        <f>IF([1]交流线路段!B1584="","",[1]交流线路段!B1584)</f>
        <v>10kV</v>
      </c>
      <c r="F1584" t="e">
        <f ca="1">VLOOKUP(OFFSET($E$2,0,0,10000,1),OFFSET(线路!$A$2,0,0,10000,6),5,FALSE)</f>
        <v>#N/A</v>
      </c>
      <c r="G1584" t="e">
        <f ca="1">VLOOKUP(OFFSET($E$2,0,0,10000,1),OFFSET(线路!$A$2,0,0,10000,6),6,FALSE)</f>
        <v>#N/A</v>
      </c>
    </row>
    <row r="1585" spans="1:7" x14ac:dyDescent="0.15">
      <c r="A1585" t="str">
        <f>IF([1]交流线路段!A1585="","",[1]交流线路段!A1585)</f>
        <v>花曹线路20</v>
      </c>
      <c r="B1585" t="str">
        <f>IF([1]交流线路段!B1585="","",[1]交流线路段!B1585)</f>
        <v>10kV</v>
      </c>
      <c r="F1585" t="e">
        <f ca="1">VLOOKUP(OFFSET($E$2,0,0,10000,1),OFFSET(线路!$A$2,0,0,10000,6),5,FALSE)</f>
        <v>#N/A</v>
      </c>
      <c r="G1585" t="e">
        <f ca="1">VLOOKUP(OFFSET($E$2,0,0,10000,1),OFFSET(线路!$A$2,0,0,10000,6),6,FALSE)</f>
        <v>#N/A</v>
      </c>
    </row>
    <row r="1586" spans="1:7" x14ac:dyDescent="0.15">
      <c r="A1586" t="str">
        <f>IF([1]交流线路段!A1586="","",[1]交流线路段!A1586)</f>
        <v>花曹线路21</v>
      </c>
      <c r="B1586" t="str">
        <f>IF([1]交流线路段!B1586="","",[1]交流线路段!B1586)</f>
        <v>10kV</v>
      </c>
      <c r="F1586" t="e">
        <f ca="1">VLOOKUP(OFFSET($E$2,0,0,10000,1),OFFSET(线路!$A$2,0,0,10000,6),5,FALSE)</f>
        <v>#N/A</v>
      </c>
      <c r="G1586" t="e">
        <f ca="1">VLOOKUP(OFFSET($E$2,0,0,10000,1),OFFSET(线路!$A$2,0,0,10000,6),6,FALSE)</f>
        <v>#N/A</v>
      </c>
    </row>
    <row r="1587" spans="1:7" x14ac:dyDescent="0.15">
      <c r="A1587" t="str">
        <f>IF([1]交流线路段!A1587="","",[1]交流线路段!A1587)</f>
        <v>花曹线路22</v>
      </c>
      <c r="B1587" t="str">
        <f>IF([1]交流线路段!B1587="","",[1]交流线路段!B1587)</f>
        <v>10kV</v>
      </c>
      <c r="F1587" t="e">
        <f ca="1">VLOOKUP(OFFSET($E$2,0,0,10000,1),OFFSET(线路!$A$2,0,0,10000,6),5,FALSE)</f>
        <v>#N/A</v>
      </c>
      <c r="G1587" t="e">
        <f ca="1">VLOOKUP(OFFSET($E$2,0,0,10000,1),OFFSET(线路!$A$2,0,0,10000,6),6,FALSE)</f>
        <v>#N/A</v>
      </c>
    </row>
    <row r="1588" spans="1:7" x14ac:dyDescent="0.15">
      <c r="A1588" t="str">
        <f>IF([1]交流线路段!A1588="","",[1]交流线路段!A1588)</f>
        <v>花曹线路23</v>
      </c>
      <c r="B1588" t="str">
        <f>IF([1]交流线路段!B1588="","",[1]交流线路段!B1588)</f>
        <v>10kV</v>
      </c>
      <c r="F1588" t="e">
        <f ca="1">VLOOKUP(OFFSET($E$2,0,0,10000,1),OFFSET(线路!$A$2,0,0,10000,6),5,FALSE)</f>
        <v>#N/A</v>
      </c>
      <c r="G1588" t="e">
        <f ca="1">VLOOKUP(OFFSET($E$2,0,0,10000,1),OFFSET(线路!$A$2,0,0,10000,6),6,FALSE)</f>
        <v>#N/A</v>
      </c>
    </row>
    <row r="1589" spans="1:7" x14ac:dyDescent="0.15">
      <c r="A1589" t="str">
        <f>IF([1]交流线路段!A1589="","",[1]交流线路段!A1589)</f>
        <v>花曹线路24</v>
      </c>
      <c r="B1589" t="str">
        <f>IF([1]交流线路段!B1589="","",[1]交流线路段!B1589)</f>
        <v>10kV</v>
      </c>
      <c r="F1589" t="e">
        <f ca="1">VLOOKUP(OFFSET($E$2,0,0,10000,1),OFFSET(线路!$A$2,0,0,10000,6),5,FALSE)</f>
        <v>#N/A</v>
      </c>
      <c r="G1589" t="e">
        <f ca="1">VLOOKUP(OFFSET($E$2,0,0,10000,1),OFFSET(线路!$A$2,0,0,10000,6),6,FALSE)</f>
        <v>#N/A</v>
      </c>
    </row>
    <row r="1590" spans="1:7" x14ac:dyDescent="0.15">
      <c r="A1590" t="str">
        <f>IF([1]交流线路段!A1590="","",[1]交流线路段!A1590)</f>
        <v>花曹线路25</v>
      </c>
      <c r="B1590" t="str">
        <f>IF([1]交流线路段!B1590="","",[1]交流线路段!B1590)</f>
        <v>10kV</v>
      </c>
      <c r="F1590" t="e">
        <f ca="1">VLOOKUP(OFFSET($E$2,0,0,10000,1),OFFSET(线路!$A$2,0,0,10000,6),5,FALSE)</f>
        <v>#N/A</v>
      </c>
      <c r="G1590" t="e">
        <f ca="1">VLOOKUP(OFFSET($E$2,0,0,10000,1),OFFSET(线路!$A$2,0,0,10000,6),6,FALSE)</f>
        <v>#N/A</v>
      </c>
    </row>
    <row r="1591" spans="1:7" x14ac:dyDescent="0.15">
      <c r="A1591" t="str">
        <f>IF([1]交流线路段!A1591="","",[1]交流线路段!A1591)</f>
        <v>花曹线路26</v>
      </c>
      <c r="B1591" t="str">
        <f>IF([1]交流线路段!B1591="","",[1]交流线路段!B1591)</f>
        <v>10kV</v>
      </c>
      <c r="F1591" t="e">
        <f ca="1">VLOOKUP(OFFSET($E$2,0,0,10000,1),OFFSET(线路!$A$2,0,0,10000,6),5,FALSE)</f>
        <v>#N/A</v>
      </c>
      <c r="G1591" t="e">
        <f ca="1">VLOOKUP(OFFSET($E$2,0,0,10000,1),OFFSET(线路!$A$2,0,0,10000,6),6,FALSE)</f>
        <v>#N/A</v>
      </c>
    </row>
    <row r="1592" spans="1:7" x14ac:dyDescent="0.15">
      <c r="A1592" t="str">
        <f>IF([1]交流线路段!A1592="","",[1]交流线路段!A1592)</f>
        <v>花曹线路27</v>
      </c>
      <c r="B1592" t="str">
        <f>IF([1]交流线路段!B1592="","",[1]交流线路段!B1592)</f>
        <v>10kV</v>
      </c>
      <c r="F1592" t="e">
        <f ca="1">VLOOKUP(OFFSET($E$2,0,0,10000,1),OFFSET(线路!$A$2,0,0,10000,6),5,FALSE)</f>
        <v>#N/A</v>
      </c>
      <c r="G1592" t="e">
        <f ca="1">VLOOKUP(OFFSET($E$2,0,0,10000,1),OFFSET(线路!$A$2,0,0,10000,6),6,FALSE)</f>
        <v>#N/A</v>
      </c>
    </row>
    <row r="1593" spans="1:7" x14ac:dyDescent="0.15">
      <c r="A1593" t="str">
        <f>IF([1]交流线路段!A1593="","",[1]交流线路段!A1593)</f>
        <v>花曹线路28</v>
      </c>
      <c r="B1593" t="str">
        <f>IF([1]交流线路段!B1593="","",[1]交流线路段!B1593)</f>
        <v>10kV</v>
      </c>
      <c r="F1593" t="e">
        <f ca="1">VLOOKUP(OFFSET($E$2,0,0,10000,1),OFFSET(线路!$A$2,0,0,10000,6),5,FALSE)</f>
        <v>#N/A</v>
      </c>
      <c r="G1593" t="e">
        <f ca="1">VLOOKUP(OFFSET($E$2,0,0,10000,1),OFFSET(线路!$A$2,0,0,10000,6),6,FALSE)</f>
        <v>#N/A</v>
      </c>
    </row>
    <row r="1594" spans="1:7" x14ac:dyDescent="0.15">
      <c r="A1594" t="str">
        <f>IF([1]交流线路段!A1594="","",[1]交流线路段!A1594)</f>
        <v>花曹线路29</v>
      </c>
      <c r="B1594" t="str">
        <f>IF([1]交流线路段!B1594="","",[1]交流线路段!B1594)</f>
        <v>10kV</v>
      </c>
      <c r="F1594" t="e">
        <f ca="1">VLOOKUP(OFFSET($E$2,0,0,10000,1),OFFSET(线路!$A$2,0,0,10000,6),5,FALSE)</f>
        <v>#N/A</v>
      </c>
      <c r="G1594" t="e">
        <f ca="1">VLOOKUP(OFFSET($E$2,0,0,10000,1),OFFSET(线路!$A$2,0,0,10000,6),6,FALSE)</f>
        <v>#N/A</v>
      </c>
    </row>
    <row r="1595" spans="1:7" x14ac:dyDescent="0.15">
      <c r="A1595" t="str">
        <f>IF([1]交流线路段!A1595="","",[1]交流线路段!A1595)</f>
        <v>花曹线路3</v>
      </c>
      <c r="B1595" t="str">
        <f>IF([1]交流线路段!B1595="","",[1]交流线路段!B1595)</f>
        <v>10kV</v>
      </c>
      <c r="F1595" t="e">
        <f ca="1">VLOOKUP(OFFSET($E$2,0,0,10000,1),OFFSET(线路!$A$2,0,0,10000,6),5,FALSE)</f>
        <v>#N/A</v>
      </c>
      <c r="G1595" t="e">
        <f ca="1">VLOOKUP(OFFSET($E$2,0,0,10000,1),OFFSET(线路!$A$2,0,0,10000,6),6,FALSE)</f>
        <v>#N/A</v>
      </c>
    </row>
    <row r="1596" spans="1:7" x14ac:dyDescent="0.15">
      <c r="A1596" t="str">
        <f>IF([1]交流线路段!A1596="","",[1]交流线路段!A1596)</f>
        <v>花曹线路30</v>
      </c>
      <c r="B1596" t="str">
        <f>IF([1]交流线路段!B1596="","",[1]交流线路段!B1596)</f>
        <v>10kV</v>
      </c>
      <c r="F1596" t="e">
        <f ca="1">VLOOKUP(OFFSET($E$2,0,0,10000,1),OFFSET(线路!$A$2,0,0,10000,6),5,FALSE)</f>
        <v>#N/A</v>
      </c>
      <c r="G1596" t="e">
        <f ca="1">VLOOKUP(OFFSET($E$2,0,0,10000,1),OFFSET(线路!$A$2,0,0,10000,6),6,FALSE)</f>
        <v>#N/A</v>
      </c>
    </row>
    <row r="1597" spans="1:7" x14ac:dyDescent="0.15">
      <c r="A1597" t="str">
        <f>IF([1]交流线路段!A1597="","",[1]交流线路段!A1597)</f>
        <v>花曹线路31</v>
      </c>
      <c r="B1597" t="str">
        <f>IF([1]交流线路段!B1597="","",[1]交流线路段!B1597)</f>
        <v>10kV</v>
      </c>
      <c r="F1597" t="e">
        <f ca="1">VLOOKUP(OFFSET($E$2,0,0,10000,1),OFFSET(线路!$A$2,0,0,10000,6),5,FALSE)</f>
        <v>#N/A</v>
      </c>
      <c r="G1597" t="e">
        <f ca="1">VLOOKUP(OFFSET($E$2,0,0,10000,1),OFFSET(线路!$A$2,0,0,10000,6),6,FALSE)</f>
        <v>#N/A</v>
      </c>
    </row>
    <row r="1598" spans="1:7" x14ac:dyDescent="0.15">
      <c r="A1598" t="str">
        <f>IF([1]交流线路段!A1598="","",[1]交流线路段!A1598)</f>
        <v>花曹线路32</v>
      </c>
      <c r="B1598" t="str">
        <f>IF([1]交流线路段!B1598="","",[1]交流线路段!B1598)</f>
        <v>10kV</v>
      </c>
      <c r="F1598" t="e">
        <f ca="1">VLOOKUP(OFFSET($E$2,0,0,10000,1),OFFSET(线路!$A$2,0,0,10000,6),5,FALSE)</f>
        <v>#N/A</v>
      </c>
      <c r="G1598" t="e">
        <f ca="1">VLOOKUP(OFFSET($E$2,0,0,10000,1),OFFSET(线路!$A$2,0,0,10000,6),6,FALSE)</f>
        <v>#N/A</v>
      </c>
    </row>
    <row r="1599" spans="1:7" x14ac:dyDescent="0.15">
      <c r="A1599" t="str">
        <f>IF([1]交流线路段!A1599="","",[1]交流线路段!A1599)</f>
        <v>花曹线路33</v>
      </c>
      <c r="B1599" t="str">
        <f>IF([1]交流线路段!B1599="","",[1]交流线路段!B1599)</f>
        <v>10kV</v>
      </c>
      <c r="F1599" t="e">
        <f ca="1">VLOOKUP(OFFSET($E$2,0,0,10000,1),OFFSET(线路!$A$2,0,0,10000,6),5,FALSE)</f>
        <v>#N/A</v>
      </c>
      <c r="G1599" t="e">
        <f ca="1">VLOOKUP(OFFSET($E$2,0,0,10000,1),OFFSET(线路!$A$2,0,0,10000,6),6,FALSE)</f>
        <v>#N/A</v>
      </c>
    </row>
    <row r="1600" spans="1:7" x14ac:dyDescent="0.15">
      <c r="A1600" t="str">
        <f>IF([1]交流线路段!A1600="","",[1]交流线路段!A1600)</f>
        <v>花曹线路34</v>
      </c>
      <c r="B1600" t="str">
        <f>IF([1]交流线路段!B1600="","",[1]交流线路段!B1600)</f>
        <v>10kV</v>
      </c>
      <c r="F1600" t="e">
        <f ca="1">VLOOKUP(OFFSET($E$2,0,0,10000,1),OFFSET(线路!$A$2,0,0,10000,6),5,FALSE)</f>
        <v>#N/A</v>
      </c>
      <c r="G1600" t="e">
        <f ca="1">VLOOKUP(OFFSET($E$2,0,0,10000,1),OFFSET(线路!$A$2,0,0,10000,6),6,FALSE)</f>
        <v>#N/A</v>
      </c>
    </row>
    <row r="1601" spans="1:7" x14ac:dyDescent="0.15">
      <c r="A1601" t="str">
        <f>IF([1]交流线路段!A1601="","",[1]交流线路段!A1601)</f>
        <v>花曹线路35</v>
      </c>
      <c r="B1601" t="str">
        <f>IF([1]交流线路段!B1601="","",[1]交流线路段!B1601)</f>
        <v>10kV</v>
      </c>
      <c r="F1601" t="e">
        <f ca="1">VLOOKUP(OFFSET($E$2,0,0,10000,1),OFFSET(线路!$A$2,0,0,10000,6),5,FALSE)</f>
        <v>#N/A</v>
      </c>
      <c r="G1601" t="e">
        <f ca="1">VLOOKUP(OFFSET($E$2,0,0,10000,1),OFFSET(线路!$A$2,0,0,10000,6),6,FALSE)</f>
        <v>#N/A</v>
      </c>
    </row>
    <row r="1602" spans="1:7" x14ac:dyDescent="0.15">
      <c r="A1602" t="str">
        <f>IF([1]交流线路段!A1602="","",[1]交流线路段!A1602)</f>
        <v>花曹线路36</v>
      </c>
      <c r="B1602" t="str">
        <f>IF([1]交流线路段!B1602="","",[1]交流线路段!B1602)</f>
        <v>10kV</v>
      </c>
      <c r="F1602" t="e">
        <f ca="1">VLOOKUP(OFFSET($E$2,0,0,10000,1),OFFSET(线路!$A$2,0,0,10000,6),5,FALSE)</f>
        <v>#N/A</v>
      </c>
      <c r="G1602" t="e">
        <f ca="1">VLOOKUP(OFFSET($E$2,0,0,10000,1),OFFSET(线路!$A$2,0,0,10000,6),6,FALSE)</f>
        <v>#N/A</v>
      </c>
    </row>
    <row r="1603" spans="1:7" x14ac:dyDescent="0.15">
      <c r="A1603" t="str">
        <f>IF([1]交流线路段!A1603="","",[1]交流线路段!A1603)</f>
        <v>花曹线路37</v>
      </c>
      <c r="B1603" t="str">
        <f>IF([1]交流线路段!B1603="","",[1]交流线路段!B1603)</f>
        <v>10kV</v>
      </c>
      <c r="F1603" t="e">
        <f ca="1">VLOOKUP(OFFSET($E$2,0,0,10000,1),OFFSET(线路!$A$2,0,0,10000,6),5,FALSE)</f>
        <v>#N/A</v>
      </c>
      <c r="G1603" t="e">
        <f ca="1">VLOOKUP(OFFSET($E$2,0,0,10000,1),OFFSET(线路!$A$2,0,0,10000,6),6,FALSE)</f>
        <v>#N/A</v>
      </c>
    </row>
    <row r="1604" spans="1:7" x14ac:dyDescent="0.15">
      <c r="A1604" t="str">
        <f>IF([1]交流线路段!A1604="","",[1]交流线路段!A1604)</f>
        <v>花曹线路38</v>
      </c>
      <c r="B1604" t="str">
        <f>IF([1]交流线路段!B1604="","",[1]交流线路段!B1604)</f>
        <v>10kV</v>
      </c>
      <c r="F1604" t="e">
        <f ca="1">VLOOKUP(OFFSET($E$2,0,0,10000,1),OFFSET(线路!$A$2,0,0,10000,6),5,FALSE)</f>
        <v>#N/A</v>
      </c>
      <c r="G1604" t="e">
        <f ca="1">VLOOKUP(OFFSET($E$2,0,0,10000,1),OFFSET(线路!$A$2,0,0,10000,6),6,FALSE)</f>
        <v>#N/A</v>
      </c>
    </row>
    <row r="1605" spans="1:7" x14ac:dyDescent="0.15">
      <c r="A1605" t="str">
        <f>IF([1]交流线路段!A1605="","",[1]交流线路段!A1605)</f>
        <v>花曹线路39</v>
      </c>
      <c r="B1605" t="str">
        <f>IF([1]交流线路段!B1605="","",[1]交流线路段!B1605)</f>
        <v>10kV</v>
      </c>
      <c r="F1605" t="e">
        <f ca="1">VLOOKUP(OFFSET($E$2,0,0,10000,1),OFFSET(线路!$A$2,0,0,10000,6),5,FALSE)</f>
        <v>#N/A</v>
      </c>
      <c r="G1605" t="e">
        <f ca="1">VLOOKUP(OFFSET($E$2,0,0,10000,1),OFFSET(线路!$A$2,0,0,10000,6),6,FALSE)</f>
        <v>#N/A</v>
      </c>
    </row>
    <row r="1606" spans="1:7" x14ac:dyDescent="0.15">
      <c r="A1606" t="str">
        <f>IF([1]交流线路段!A1606="","",[1]交流线路段!A1606)</f>
        <v>花曹线路4</v>
      </c>
      <c r="B1606" t="str">
        <f>IF([1]交流线路段!B1606="","",[1]交流线路段!B1606)</f>
        <v>10kV</v>
      </c>
      <c r="F1606" t="e">
        <f ca="1">VLOOKUP(OFFSET($E$2,0,0,10000,1),OFFSET(线路!$A$2,0,0,10000,6),5,FALSE)</f>
        <v>#N/A</v>
      </c>
      <c r="G1606" t="e">
        <f ca="1">VLOOKUP(OFFSET($E$2,0,0,10000,1),OFFSET(线路!$A$2,0,0,10000,6),6,FALSE)</f>
        <v>#N/A</v>
      </c>
    </row>
    <row r="1607" spans="1:7" x14ac:dyDescent="0.15">
      <c r="A1607" t="str">
        <f>IF([1]交流线路段!A1607="","",[1]交流线路段!A1607)</f>
        <v>花曹线路40</v>
      </c>
      <c r="B1607" t="str">
        <f>IF([1]交流线路段!B1607="","",[1]交流线路段!B1607)</f>
        <v>10kV</v>
      </c>
      <c r="F1607" t="e">
        <f ca="1">VLOOKUP(OFFSET($E$2,0,0,10000,1),OFFSET(线路!$A$2,0,0,10000,6),5,FALSE)</f>
        <v>#N/A</v>
      </c>
      <c r="G1607" t="e">
        <f ca="1">VLOOKUP(OFFSET($E$2,0,0,10000,1),OFFSET(线路!$A$2,0,0,10000,6),6,FALSE)</f>
        <v>#N/A</v>
      </c>
    </row>
    <row r="1608" spans="1:7" x14ac:dyDescent="0.15">
      <c r="A1608" t="str">
        <f>IF([1]交流线路段!A1608="","",[1]交流线路段!A1608)</f>
        <v>花曹线路41</v>
      </c>
      <c r="B1608" t="str">
        <f>IF([1]交流线路段!B1608="","",[1]交流线路段!B1608)</f>
        <v>10kV</v>
      </c>
      <c r="F1608" t="e">
        <f ca="1">VLOOKUP(OFFSET($E$2,0,0,10000,1),OFFSET(线路!$A$2,0,0,10000,6),5,FALSE)</f>
        <v>#N/A</v>
      </c>
      <c r="G1608" t="e">
        <f ca="1">VLOOKUP(OFFSET($E$2,0,0,10000,1),OFFSET(线路!$A$2,0,0,10000,6),6,FALSE)</f>
        <v>#N/A</v>
      </c>
    </row>
    <row r="1609" spans="1:7" x14ac:dyDescent="0.15">
      <c r="A1609" t="str">
        <f>IF([1]交流线路段!A1609="","",[1]交流线路段!A1609)</f>
        <v>花曹线路42</v>
      </c>
      <c r="B1609" t="str">
        <f>IF([1]交流线路段!B1609="","",[1]交流线路段!B1609)</f>
        <v>10kV</v>
      </c>
      <c r="F1609" t="e">
        <f ca="1">VLOOKUP(OFFSET($E$2,0,0,10000,1),OFFSET(线路!$A$2,0,0,10000,6),5,FALSE)</f>
        <v>#N/A</v>
      </c>
      <c r="G1609" t="e">
        <f ca="1">VLOOKUP(OFFSET($E$2,0,0,10000,1),OFFSET(线路!$A$2,0,0,10000,6),6,FALSE)</f>
        <v>#N/A</v>
      </c>
    </row>
    <row r="1610" spans="1:7" x14ac:dyDescent="0.15">
      <c r="A1610" t="str">
        <f>IF([1]交流线路段!A1610="","",[1]交流线路段!A1610)</f>
        <v>花曹线路43</v>
      </c>
      <c r="B1610" t="str">
        <f>IF([1]交流线路段!B1610="","",[1]交流线路段!B1610)</f>
        <v>10kV</v>
      </c>
      <c r="F1610" t="e">
        <f ca="1">VLOOKUP(OFFSET($E$2,0,0,10000,1),OFFSET(线路!$A$2,0,0,10000,6),5,FALSE)</f>
        <v>#N/A</v>
      </c>
      <c r="G1610" t="e">
        <f ca="1">VLOOKUP(OFFSET($E$2,0,0,10000,1),OFFSET(线路!$A$2,0,0,10000,6),6,FALSE)</f>
        <v>#N/A</v>
      </c>
    </row>
    <row r="1611" spans="1:7" x14ac:dyDescent="0.15">
      <c r="A1611" t="str">
        <f>IF([1]交流线路段!A1611="","",[1]交流线路段!A1611)</f>
        <v>花曹线路44</v>
      </c>
      <c r="B1611" t="str">
        <f>IF([1]交流线路段!B1611="","",[1]交流线路段!B1611)</f>
        <v>10kV</v>
      </c>
      <c r="F1611" t="e">
        <f ca="1">VLOOKUP(OFFSET($E$2,0,0,10000,1),OFFSET(线路!$A$2,0,0,10000,6),5,FALSE)</f>
        <v>#N/A</v>
      </c>
      <c r="G1611" t="e">
        <f ca="1">VLOOKUP(OFFSET($E$2,0,0,10000,1),OFFSET(线路!$A$2,0,0,10000,6),6,FALSE)</f>
        <v>#N/A</v>
      </c>
    </row>
    <row r="1612" spans="1:7" x14ac:dyDescent="0.15">
      <c r="A1612" t="str">
        <f>IF([1]交流线路段!A1612="","",[1]交流线路段!A1612)</f>
        <v>花曹线路45</v>
      </c>
      <c r="B1612" t="str">
        <f>IF([1]交流线路段!B1612="","",[1]交流线路段!B1612)</f>
        <v>10kV</v>
      </c>
      <c r="F1612" t="e">
        <f ca="1">VLOOKUP(OFFSET($E$2,0,0,10000,1),OFFSET(线路!$A$2,0,0,10000,6),5,FALSE)</f>
        <v>#N/A</v>
      </c>
      <c r="G1612" t="e">
        <f ca="1">VLOOKUP(OFFSET($E$2,0,0,10000,1),OFFSET(线路!$A$2,0,0,10000,6),6,FALSE)</f>
        <v>#N/A</v>
      </c>
    </row>
    <row r="1613" spans="1:7" x14ac:dyDescent="0.15">
      <c r="A1613" t="str">
        <f>IF([1]交流线路段!A1613="","",[1]交流线路段!A1613)</f>
        <v>花曹线路46</v>
      </c>
      <c r="B1613" t="str">
        <f>IF([1]交流线路段!B1613="","",[1]交流线路段!B1613)</f>
        <v>10kV</v>
      </c>
      <c r="F1613" t="e">
        <f ca="1">VLOOKUP(OFFSET($E$2,0,0,10000,1),OFFSET(线路!$A$2,0,0,10000,6),5,FALSE)</f>
        <v>#N/A</v>
      </c>
      <c r="G1613" t="e">
        <f ca="1">VLOOKUP(OFFSET($E$2,0,0,10000,1),OFFSET(线路!$A$2,0,0,10000,6),6,FALSE)</f>
        <v>#N/A</v>
      </c>
    </row>
    <row r="1614" spans="1:7" x14ac:dyDescent="0.15">
      <c r="A1614" t="str">
        <f>IF([1]交流线路段!A1614="","",[1]交流线路段!A1614)</f>
        <v>花曹线路47</v>
      </c>
      <c r="B1614" t="str">
        <f>IF([1]交流线路段!B1614="","",[1]交流线路段!B1614)</f>
        <v>10kV</v>
      </c>
      <c r="F1614" t="e">
        <f ca="1">VLOOKUP(OFFSET($E$2,0,0,10000,1),OFFSET(线路!$A$2,0,0,10000,6),5,FALSE)</f>
        <v>#N/A</v>
      </c>
      <c r="G1614" t="e">
        <f ca="1">VLOOKUP(OFFSET($E$2,0,0,10000,1),OFFSET(线路!$A$2,0,0,10000,6),6,FALSE)</f>
        <v>#N/A</v>
      </c>
    </row>
    <row r="1615" spans="1:7" x14ac:dyDescent="0.15">
      <c r="A1615" t="str">
        <f>IF([1]交流线路段!A1615="","",[1]交流线路段!A1615)</f>
        <v>花曹线路47-1</v>
      </c>
      <c r="B1615" t="str">
        <f>IF([1]交流线路段!B1615="","",[1]交流线路段!B1615)</f>
        <v>10kV</v>
      </c>
      <c r="F1615" t="e">
        <f ca="1">VLOOKUP(OFFSET($E$2,0,0,10000,1),OFFSET(线路!$A$2,0,0,10000,6),5,FALSE)</f>
        <v>#N/A</v>
      </c>
      <c r="G1615" t="e">
        <f ca="1">VLOOKUP(OFFSET($E$2,0,0,10000,1),OFFSET(线路!$A$2,0,0,10000,6),6,FALSE)</f>
        <v>#N/A</v>
      </c>
    </row>
    <row r="1616" spans="1:7" x14ac:dyDescent="0.15">
      <c r="A1616" t="str">
        <f>IF([1]交流线路段!A1616="","",[1]交流线路段!A1616)</f>
        <v>花曹线路48</v>
      </c>
      <c r="B1616" t="str">
        <f>IF([1]交流线路段!B1616="","",[1]交流线路段!B1616)</f>
        <v>10kV</v>
      </c>
      <c r="F1616" t="e">
        <f ca="1">VLOOKUP(OFFSET($E$2,0,0,10000,1),OFFSET(线路!$A$2,0,0,10000,6),5,FALSE)</f>
        <v>#N/A</v>
      </c>
      <c r="G1616" t="e">
        <f ca="1">VLOOKUP(OFFSET($E$2,0,0,10000,1),OFFSET(线路!$A$2,0,0,10000,6),6,FALSE)</f>
        <v>#N/A</v>
      </c>
    </row>
    <row r="1617" spans="1:7" x14ac:dyDescent="0.15">
      <c r="A1617" t="str">
        <f>IF([1]交流线路段!A1617="","",[1]交流线路段!A1617)</f>
        <v>花曹线路49</v>
      </c>
      <c r="B1617" t="str">
        <f>IF([1]交流线路段!B1617="","",[1]交流线路段!B1617)</f>
        <v>10kV</v>
      </c>
      <c r="F1617" t="e">
        <f ca="1">VLOOKUP(OFFSET($E$2,0,0,10000,1),OFFSET(线路!$A$2,0,0,10000,6),5,FALSE)</f>
        <v>#N/A</v>
      </c>
      <c r="G1617" t="e">
        <f ca="1">VLOOKUP(OFFSET($E$2,0,0,10000,1),OFFSET(线路!$A$2,0,0,10000,6),6,FALSE)</f>
        <v>#N/A</v>
      </c>
    </row>
    <row r="1618" spans="1:7" x14ac:dyDescent="0.15">
      <c r="A1618" t="str">
        <f>IF([1]交流线路段!A1618="","",[1]交流线路段!A1618)</f>
        <v>花曹线路5</v>
      </c>
      <c r="B1618" t="str">
        <f>IF([1]交流线路段!B1618="","",[1]交流线路段!B1618)</f>
        <v>10kV</v>
      </c>
      <c r="F1618" t="e">
        <f ca="1">VLOOKUP(OFFSET($E$2,0,0,10000,1),OFFSET(线路!$A$2,0,0,10000,6),5,FALSE)</f>
        <v>#N/A</v>
      </c>
      <c r="G1618" t="e">
        <f ca="1">VLOOKUP(OFFSET($E$2,0,0,10000,1),OFFSET(线路!$A$2,0,0,10000,6),6,FALSE)</f>
        <v>#N/A</v>
      </c>
    </row>
    <row r="1619" spans="1:7" x14ac:dyDescent="0.15">
      <c r="A1619" t="str">
        <f>IF([1]交流线路段!A1619="","",[1]交流线路段!A1619)</f>
        <v>花曹线路50</v>
      </c>
      <c r="B1619" t="str">
        <f>IF([1]交流线路段!B1619="","",[1]交流线路段!B1619)</f>
        <v>10kV</v>
      </c>
      <c r="F1619" t="e">
        <f ca="1">VLOOKUP(OFFSET($E$2,0,0,10000,1),OFFSET(线路!$A$2,0,0,10000,6),5,FALSE)</f>
        <v>#N/A</v>
      </c>
      <c r="G1619" t="e">
        <f ca="1">VLOOKUP(OFFSET($E$2,0,0,10000,1),OFFSET(线路!$A$2,0,0,10000,6),6,FALSE)</f>
        <v>#N/A</v>
      </c>
    </row>
    <row r="1620" spans="1:7" x14ac:dyDescent="0.15">
      <c r="A1620" t="str">
        <f>IF([1]交流线路段!A1620="","",[1]交流线路段!A1620)</f>
        <v>花曹线路51</v>
      </c>
      <c r="B1620" t="str">
        <f>IF([1]交流线路段!B1620="","",[1]交流线路段!B1620)</f>
        <v>10kV</v>
      </c>
      <c r="F1620" t="e">
        <f ca="1">VLOOKUP(OFFSET($E$2,0,0,10000,1),OFFSET(线路!$A$2,0,0,10000,6),5,FALSE)</f>
        <v>#N/A</v>
      </c>
      <c r="G1620" t="e">
        <f ca="1">VLOOKUP(OFFSET($E$2,0,0,10000,1),OFFSET(线路!$A$2,0,0,10000,6),6,FALSE)</f>
        <v>#N/A</v>
      </c>
    </row>
    <row r="1621" spans="1:7" x14ac:dyDescent="0.15">
      <c r="A1621" t="str">
        <f>IF([1]交流线路段!A1621="","",[1]交流线路段!A1621)</f>
        <v>花曹线路52</v>
      </c>
      <c r="B1621" t="str">
        <f>IF([1]交流线路段!B1621="","",[1]交流线路段!B1621)</f>
        <v>10kV</v>
      </c>
      <c r="F1621" t="e">
        <f ca="1">VLOOKUP(OFFSET($E$2,0,0,10000,1),OFFSET(线路!$A$2,0,0,10000,6),5,FALSE)</f>
        <v>#N/A</v>
      </c>
      <c r="G1621" t="e">
        <f ca="1">VLOOKUP(OFFSET($E$2,0,0,10000,1),OFFSET(线路!$A$2,0,0,10000,6),6,FALSE)</f>
        <v>#N/A</v>
      </c>
    </row>
    <row r="1622" spans="1:7" x14ac:dyDescent="0.15">
      <c r="A1622" t="str">
        <f>IF([1]交流线路段!A1622="","",[1]交流线路段!A1622)</f>
        <v>花曹线路53</v>
      </c>
      <c r="B1622" t="str">
        <f>IF([1]交流线路段!B1622="","",[1]交流线路段!B1622)</f>
        <v>10kV</v>
      </c>
      <c r="F1622" t="e">
        <f ca="1">VLOOKUP(OFFSET($E$2,0,0,10000,1),OFFSET(线路!$A$2,0,0,10000,6),5,FALSE)</f>
        <v>#N/A</v>
      </c>
      <c r="G1622" t="e">
        <f ca="1">VLOOKUP(OFFSET($E$2,0,0,10000,1),OFFSET(线路!$A$2,0,0,10000,6),6,FALSE)</f>
        <v>#N/A</v>
      </c>
    </row>
    <row r="1623" spans="1:7" x14ac:dyDescent="0.15">
      <c r="A1623" t="str">
        <f>IF([1]交流线路段!A1623="","",[1]交流线路段!A1623)</f>
        <v>花曹线路54</v>
      </c>
      <c r="B1623" t="str">
        <f>IF([1]交流线路段!B1623="","",[1]交流线路段!B1623)</f>
        <v>10kV</v>
      </c>
      <c r="F1623" t="e">
        <f ca="1">VLOOKUP(OFFSET($E$2,0,0,10000,1),OFFSET(线路!$A$2,0,0,10000,6),5,FALSE)</f>
        <v>#N/A</v>
      </c>
      <c r="G1623" t="e">
        <f ca="1">VLOOKUP(OFFSET($E$2,0,0,10000,1),OFFSET(线路!$A$2,0,0,10000,6),6,FALSE)</f>
        <v>#N/A</v>
      </c>
    </row>
    <row r="1624" spans="1:7" x14ac:dyDescent="0.15">
      <c r="A1624" t="str">
        <f>IF([1]交流线路段!A1624="","",[1]交流线路段!A1624)</f>
        <v>花曹线路55</v>
      </c>
      <c r="B1624" t="str">
        <f>IF([1]交流线路段!B1624="","",[1]交流线路段!B1624)</f>
        <v>10kV</v>
      </c>
      <c r="F1624" t="e">
        <f ca="1">VLOOKUP(OFFSET($E$2,0,0,10000,1),OFFSET(线路!$A$2,0,0,10000,6),5,FALSE)</f>
        <v>#N/A</v>
      </c>
      <c r="G1624" t="e">
        <f ca="1">VLOOKUP(OFFSET($E$2,0,0,10000,1),OFFSET(线路!$A$2,0,0,10000,6),6,FALSE)</f>
        <v>#N/A</v>
      </c>
    </row>
    <row r="1625" spans="1:7" x14ac:dyDescent="0.15">
      <c r="A1625" t="str">
        <f>IF([1]交流线路段!A1625="","",[1]交流线路段!A1625)</f>
        <v>花曹线路56</v>
      </c>
      <c r="B1625" t="str">
        <f>IF([1]交流线路段!B1625="","",[1]交流线路段!B1625)</f>
        <v>10kV</v>
      </c>
      <c r="F1625" t="e">
        <f ca="1">VLOOKUP(OFFSET($E$2,0,0,10000,1),OFFSET(线路!$A$2,0,0,10000,6),5,FALSE)</f>
        <v>#N/A</v>
      </c>
      <c r="G1625" t="e">
        <f ca="1">VLOOKUP(OFFSET($E$2,0,0,10000,1),OFFSET(线路!$A$2,0,0,10000,6),6,FALSE)</f>
        <v>#N/A</v>
      </c>
    </row>
    <row r="1626" spans="1:7" x14ac:dyDescent="0.15">
      <c r="A1626" t="str">
        <f>IF([1]交流线路段!A1626="","",[1]交流线路段!A1626)</f>
        <v>花曹线路57</v>
      </c>
      <c r="B1626" t="str">
        <f>IF([1]交流线路段!B1626="","",[1]交流线路段!B1626)</f>
        <v>10kV</v>
      </c>
      <c r="F1626" t="e">
        <f ca="1">VLOOKUP(OFFSET($E$2,0,0,10000,1),OFFSET(线路!$A$2,0,0,10000,6),5,FALSE)</f>
        <v>#N/A</v>
      </c>
      <c r="G1626" t="e">
        <f ca="1">VLOOKUP(OFFSET($E$2,0,0,10000,1),OFFSET(线路!$A$2,0,0,10000,6),6,FALSE)</f>
        <v>#N/A</v>
      </c>
    </row>
    <row r="1627" spans="1:7" x14ac:dyDescent="0.15">
      <c r="A1627" t="str">
        <f>IF([1]交流线路段!A1627="","",[1]交流线路段!A1627)</f>
        <v>花曹线路58</v>
      </c>
      <c r="B1627" t="str">
        <f>IF([1]交流线路段!B1627="","",[1]交流线路段!B1627)</f>
        <v>10kV</v>
      </c>
      <c r="F1627" t="e">
        <f ca="1">VLOOKUP(OFFSET($E$2,0,0,10000,1),OFFSET(线路!$A$2,0,0,10000,6),5,FALSE)</f>
        <v>#N/A</v>
      </c>
      <c r="G1627" t="e">
        <f ca="1">VLOOKUP(OFFSET($E$2,0,0,10000,1),OFFSET(线路!$A$2,0,0,10000,6),6,FALSE)</f>
        <v>#N/A</v>
      </c>
    </row>
    <row r="1628" spans="1:7" x14ac:dyDescent="0.15">
      <c r="A1628" t="str">
        <f>IF([1]交流线路段!A1628="","",[1]交流线路段!A1628)</f>
        <v>花曹线路59</v>
      </c>
      <c r="B1628" t="str">
        <f>IF([1]交流线路段!B1628="","",[1]交流线路段!B1628)</f>
        <v>10kV</v>
      </c>
      <c r="F1628" t="e">
        <f ca="1">VLOOKUP(OFFSET($E$2,0,0,10000,1),OFFSET(线路!$A$2,0,0,10000,6),5,FALSE)</f>
        <v>#N/A</v>
      </c>
      <c r="G1628" t="e">
        <f ca="1">VLOOKUP(OFFSET($E$2,0,0,10000,1),OFFSET(线路!$A$2,0,0,10000,6),6,FALSE)</f>
        <v>#N/A</v>
      </c>
    </row>
    <row r="1629" spans="1:7" x14ac:dyDescent="0.15">
      <c r="A1629" t="str">
        <f>IF([1]交流线路段!A1629="","",[1]交流线路段!A1629)</f>
        <v>花曹线路6</v>
      </c>
      <c r="B1629" t="str">
        <f>IF([1]交流线路段!B1629="","",[1]交流线路段!B1629)</f>
        <v>10kV</v>
      </c>
      <c r="F1629" t="e">
        <f ca="1">VLOOKUP(OFFSET($E$2,0,0,10000,1),OFFSET(线路!$A$2,0,0,10000,6),5,FALSE)</f>
        <v>#N/A</v>
      </c>
      <c r="G1629" t="e">
        <f ca="1">VLOOKUP(OFFSET($E$2,0,0,10000,1),OFFSET(线路!$A$2,0,0,10000,6),6,FALSE)</f>
        <v>#N/A</v>
      </c>
    </row>
    <row r="1630" spans="1:7" x14ac:dyDescent="0.15">
      <c r="A1630" t="str">
        <f>IF([1]交流线路段!A1630="","",[1]交流线路段!A1630)</f>
        <v>花曹线路60</v>
      </c>
      <c r="B1630" t="str">
        <f>IF([1]交流线路段!B1630="","",[1]交流线路段!B1630)</f>
        <v>10kV</v>
      </c>
      <c r="F1630" t="e">
        <f ca="1">VLOOKUP(OFFSET($E$2,0,0,10000,1),OFFSET(线路!$A$2,0,0,10000,6),5,FALSE)</f>
        <v>#N/A</v>
      </c>
      <c r="G1630" t="e">
        <f ca="1">VLOOKUP(OFFSET($E$2,0,0,10000,1),OFFSET(线路!$A$2,0,0,10000,6),6,FALSE)</f>
        <v>#N/A</v>
      </c>
    </row>
    <row r="1631" spans="1:7" x14ac:dyDescent="0.15">
      <c r="A1631" t="str">
        <f>IF([1]交流线路段!A1631="","",[1]交流线路段!A1631)</f>
        <v>花曹线路61</v>
      </c>
      <c r="B1631" t="str">
        <f>IF([1]交流线路段!B1631="","",[1]交流线路段!B1631)</f>
        <v>10kV</v>
      </c>
      <c r="F1631" t="e">
        <f ca="1">VLOOKUP(OFFSET($E$2,0,0,10000,1),OFFSET(线路!$A$2,0,0,10000,6),5,FALSE)</f>
        <v>#N/A</v>
      </c>
      <c r="G1631" t="e">
        <f ca="1">VLOOKUP(OFFSET($E$2,0,0,10000,1),OFFSET(线路!$A$2,0,0,10000,6),6,FALSE)</f>
        <v>#N/A</v>
      </c>
    </row>
    <row r="1632" spans="1:7" x14ac:dyDescent="0.15">
      <c r="A1632" t="str">
        <f>IF([1]交流线路段!A1632="","",[1]交流线路段!A1632)</f>
        <v>花曹线路62</v>
      </c>
      <c r="B1632" t="str">
        <f>IF([1]交流线路段!B1632="","",[1]交流线路段!B1632)</f>
        <v>10kV</v>
      </c>
      <c r="F1632" t="e">
        <f ca="1">VLOOKUP(OFFSET($E$2,0,0,10000,1),OFFSET(线路!$A$2,0,0,10000,6),5,FALSE)</f>
        <v>#N/A</v>
      </c>
      <c r="G1632" t="e">
        <f ca="1">VLOOKUP(OFFSET($E$2,0,0,10000,1),OFFSET(线路!$A$2,0,0,10000,6),6,FALSE)</f>
        <v>#N/A</v>
      </c>
    </row>
    <row r="1633" spans="1:7" x14ac:dyDescent="0.15">
      <c r="A1633" t="str">
        <f>IF([1]交流线路段!A1633="","",[1]交流线路段!A1633)</f>
        <v>花曹线路63</v>
      </c>
      <c r="B1633" t="str">
        <f>IF([1]交流线路段!B1633="","",[1]交流线路段!B1633)</f>
        <v>10kV</v>
      </c>
      <c r="F1633" t="e">
        <f ca="1">VLOOKUP(OFFSET($E$2,0,0,10000,1),OFFSET(线路!$A$2,0,0,10000,6),5,FALSE)</f>
        <v>#N/A</v>
      </c>
      <c r="G1633" t="e">
        <f ca="1">VLOOKUP(OFFSET($E$2,0,0,10000,1),OFFSET(线路!$A$2,0,0,10000,6),6,FALSE)</f>
        <v>#N/A</v>
      </c>
    </row>
    <row r="1634" spans="1:7" x14ac:dyDescent="0.15">
      <c r="A1634" t="str">
        <f>IF([1]交流线路段!A1634="","",[1]交流线路段!A1634)</f>
        <v>花曹线路64</v>
      </c>
      <c r="B1634" t="str">
        <f>IF([1]交流线路段!B1634="","",[1]交流线路段!B1634)</f>
        <v>10kV</v>
      </c>
      <c r="F1634" t="e">
        <f ca="1">VLOOKUP(OFFSET($E$2,0,0,10000,1),OFFSET(线路!$A$2,0,0,10000,6),5,FALSE)</f>
        <v>#N/A</v>
      </c>
      <c r="G1634" t="e">
        <f ca="1">VLOOKUP(OFFSET($E$2,0,0,10000,1),OFFSET(线路!$A$2,0,0,10000,6),6,FALSE)</f>
        <v>#N/A</v>
      </c>
    </row>
    <row r="1635" spans="1:7" x14ac:dyDescent="0.15">
      <c r="A1635" t="str">
        <f>IF([1]交流线路段!A1635="","",[1]交流线路段!A1635)</f>
        <v>花曹线路65</v>
      </c>
      <c r="B1635" t="str">
        <f>IF([1]交流线路段!B1635="","",[1]交流线路段!B1635)</f>
        <v>10kV</v>
      </c>
      <c r="F1635" t="e">
        <f ca="1">VLOOKUP(OFFSET($E$2,0,0,10000,1),OFFSET(线路!$A$2,0,0,10000,6),5,FALSE)</f>
        <v>#N/A</v>
      </c>
      <c r="G1635" t="e">
        <f ca="1">VLOOKUP(OFFSET($E$2,0,0,10000,1),OFFSET(线路!$A$2,0,0,10000,6),6,FALSE)</f>
        <v>#N/A</v>
      </c>
    </row>
    <row r="1636" spans="1:7" x14ac:dyDescent="0.15">
      <c r="A1636" t="str">
        <f>IF([1]交流线路段!A1636="","",[1]交流线路段!A1636)</f>
        <v>花曹线路66</v>
      </c>
      <c r="B1636" t="str">
        <f>IF([1]交流线路段!B1636="","",[1]交流线路段!B1636)</f>
        <v>10kV</v>
      </c>
      <c r="F1636" t="e">
        <f ca="1">VLOOKUP(OFFSET($E$2,0,0,10000,1),OFFSET(线路!$A$2,0,0,10000,6),5,FALSE)</f>
        <v>#N/A</v>
      </c>
      <c r="G1636" t="e">
        <f ca="1">VLOOKUP(OFFSET($E$2,0,0,10000,1),OFFSET(线路!$A$2,0,0,10000,6),6,FALSE)</f>
        <v>#N/A</v>
      </c>
    </row>
    <row r="1637" spans="1:7" x14ac:dyDescent="0.15">
      <c r="A1637" t="str">
        <f>IF([1]交流线路段!A1637="","",[1]交流线路段!A1637)</f>
        <v>花曹线路67</v>
      </c>
      <c r="B1637" t="str">
        <f>IF([1]交流线路段!B1637="","",[1]交流线路段!B1637)</f>
        <v>10kV</v>
      </c>
      <c r="F1637" t="e">
        <f ca="1">VLOOKUP(OFFSET($E$2,0,0,10000,1),OFFSET(线路!$A$2,0,0,10000,6),5,FALSE)</f>
        <v>#N/A</v>
      </c>
      <c r="G1637" t="e">
        <f ca="1">VLOOKUP(OFFSET($E$2,0,0,10000,1),OFFSET(线路!$A$2,0,0,10000,6),6,FALSE)</f>
        <v>#N/A</v>
      </c>
    </row>
    <row r="1638" spans="1:7" x14ac:dyDescent="0.15">
      <c r="A1638" t="str">
        <f>IF([1]交流线路段!A1638="","",[1]交流线路段!A1638)</f>
        <v>花曹线路68</v>
      </c>
      <c r="B1638" t="str">
        <f>IF([1]交流线路段!B1638="","",[1]交流线路段!B1638)</f>
        <v>10kV</v>
      </c>
      <c r="F1638" t="e">
        <f ca="1">VLOOKUP(OFFSET($E$2,0,0,10000,1),OFFSET(线路!$A$2,0,0,10000,6),5,FALSE)</f>
        <v>#N/A</v>
      </c>
      <c r="G1638" t="e">
        <f ca="1">VLOOKUP(OFFSET($E$2,0,0,10000,1),OFFSET(线路!$A$2,0,0,10000,6),6,FALSE)</f>
        <v>#N/A</v>
      </c>
    </row>
    <row r="1639" spans="1:7" x14ac:dyDescent="0.15">
      <c r="A1639" t="str">
        <f>IF([1]交流线路段!A1639="","",[1]交流线路段!A1639)</f>
        <v>花曹线路69</v>
      </c>
      <c r="B1639" t="str">
        <f>IF([1]交流线路段!B1639="","",[1]交流线路段!B1639)</f>
        <v>10kV</v>
      </c>
      <c r="F1639" t="e">
        <f ca="1">VLOOKUP(OFFSET($E$2,0,0,10000,1),OFFSET(线路!$A$2,0,0,10000,6),5,FALSE)</f>
        <v>#N/A</v>
      </c>
      <c r="G1639" t="e">
        <f ca="1">VLOOKUP(OFFSET($E$2,0,0,10000,1),OFFSET(线路!$A$2,0,0,10000,6),6,FALSE)</f>
        <v>#N/A</v>
      </c>
    </row>
    <row r="1640" spans="1:7" x14ac:dyDescent="0.15">
      <c r="A1640" t="str">
        <f>IF([1]交流线路段!A1640="","",[1]交流线路段!A1640)</f>
        <v>花曹线路7</v>
      </c>
      <c r="B1640" t="str">
        <f>IF([1]交流线路段!B1640="","",[1]交流线路段!B1640)</f>
        <v>10kV</v>
      </c>
      <c r="F1640" t="e">
        <f ca="1">VLOOKUP(OFFSET($E$2,0,0,10000,1),OFFSET(线路!$A$2,0,0,10000,6),5,FALSE)</f>
        <v>#N/A</v>
      </c>
      <c r="G1640" t="e">
        <f ca="1">VLOOKUP(OFFSET($E$2,0,0,10000,1),OFFSET(线路!$A$2,0,0,10000,6),6,FALSE)</f>
        <v>#N/A</v>
      </c>
    </row>
    <row r="1641" spans="1:7" x14ac:dyDescent="0.15">
      <c r="A1641" t="str">
        <f>IF([1]交流线路段!A1641="","",[1]交流线路段!A1641)</f>
        <v>花曹线路70</v>
      </c>
      <c r="B1641" t="str">
        <f>IF([1]交流线路段!B1641="","",[1]交流线路段!B1641)</f>
        <v>10kV</v>
      </c>
      <c r="F1641" t="e">
        <f ca="1">VLOOKUP(OFFSET($E$2,0,0,10000,1),OFFSET(线路!$A$2,0,0,10000,6),5,FALSE)</f>
        <v>#N/A</v>
      </c>
      <c r="G1641" t="e">
        <f ca="1">VLOOKUP(OFFSET($E$2,0,0,10000,1),OFFSET(线路!$A$2,0,0,10000,6),6,FALSE)</f>
        <v>#N/A</v>
      </c>
    </row>
    <row r="1642" spans="1:7" x14ac:dyDescent="0.15">
      <c r="A1642" t="str">
        <f>IF([1]交流线路段!A1642="","",[1]交流线路段!A1642)</f>
        <v>花曹线路71</v>
      </c>
      <c r="B1642" t="str">
        <f>IF([1]交流线路段!B1642="","",[1]交流线路段!B1642)</f>
        <v>10kV</v>
      </c>
      <c r="F1642" t="e">
        <f ca="1">VLOOKUP(OFFSET($E$2,0,0,10000,1),OFFSET(线路!$A$2,0,0,10000,6),5,FALSE)</f>
        <v>#N/A</v>
      </c>
      <c r="G1642" t="e">
        <f ca="1">VLOOKUP(OFFSET($E$2,0,0,10000,1),OFFSET(线路!$A$2,0,0,10000,6),6,FALSE)</f>
        <v>#N/A</v>
      </c>
    </row>
    <row r="1643" spans="1:7" x14ac:dyDescent="0.15">
      <c r="A1643" t="str">
        <f>IF([1]交流线路段!A1643="","",[1]交流线路段!A1643)</f>
        <v>花曹线路72</v>
      </c>
      <c r="B1643" t="str">
        <f>IF([1]交流线路段!B1643="","",[1]交流线路段!B1643)</f>
        <v>10kV</v>
      </c>
      <c r="F1643" t="e">
        <f ca="1">VLOOKUP(OFFSET($E$2,0,0,10000,1),OFFSET(线路!$A$2,0,0,10000,6),5,FALSE)</f>
        <v>#N/A</v>
      </c>
      <c r="G1643" t="e">
        <f ca="1">VLOOKUP(OFFSET($E$2,0,0,10000,1),OFFSET(线路!$A$2,0,0,10000,6),6,FALSE)</f>
        <v>#N/A</v>
      </c>
    </row>
    <row r="1644" spans="1:7" x14ac:dyDescent="0.15">
      <c r="A1644" t="str">
        <f>IF([1]交流线路段!A1644="","",[1]交流线路段!A1644)</f>
        <v>花曹线路73</v>
      </c>
      <c r="B1644" t="str">
        <f>IF([1]交流线路段!B1644="","",[1]交流线路段!B1644)</f>
        <v>10kV</v>
      </c>
      <c r="F1644" t="e">
        <f ca="1">VLOOKUP(OFFSET($E$2,0,0,10000,1),OFFSET(线路!$A$2,0,0,10000,6),5,FALSE)</f>
        <v>#N/A</v>
      </c>
      <c r="G1644" t="e">
        <f ca="1">VLOOKUP(OFFSET($E$2,0,0,10000,1),OFFSET(线路!$A$2,0,0,10000,6),6,FALSE)</f>
        <v>#N/A</v>
      </c>
    </row>
    <row r="1645" spans="1:7" x14ac:dyDescent="0.15">
      <c r="A1645" t="str">
        <f>IF([1]交流线路段!A1645="","",[1]交流线路段!A1645)</f>
        <v>花曹线路74</v>
      </c>
      <c r="B1645" t="str">
        <f>IF([1]交流线路段!B1645="","",[1]交流线路段!B1645)</f>
        <v>10kV</v>
      </c>
      <c r="F1645" t="e">
        <f ca="1">VLOOKUP(OFFSET($E$2,0,0,10000,1),OFFSET(线路!$A$2,0,0,10000,6),5,FALSE)</f>
        <v>#N/A</v>
      </c>
      <c r="G1645" t="e">
        <f ca="1">VLOOKUP(OFFSET($E$2,0,0,10000,1),OFFSET(线路!$A$2,0,0,10000,6),6,FALSE)</f>
        <v>#N/A</v>
      </c>
    </row>
    <row r="1646" spans="1:7" x14ac:dyDescent="0.15">
      <c r="A1646" t="str">
        <f>IF([1]交流线路段!A1646="","",[1]交流线路段!A1646)</f>
        <v>花曹线路75</v>
      </c>
      <c r="B1646" t="str">
        <f>IF([1]交流线路段!B1646="","",[1]交流线路段!B1646)</f>
        <v>10kV</v>
      </c>
      <c r="F1646" t="e">
        <f ca="1">VLOOKUP(OFFSET($E$2,0,0,10000,1),OFFSET(线路!$A$2,0,0,10000,6),5,FALSE)</f>
        <v>#N/A</v>
      </c>
      <c r="G1646" t="e">
        <f ca="1">VLOOKUP(OFFSET($E$2,0,0,10000,1),OFFSET(线路!$A$2,0,0,10000,6),6,FALSE)</f>
        <v>#N/A</v>
      </c>
    </row>
    <row r="1647" spans="1:7" x14ac:dyDescent="0.15">
      <c r="A1647" t="str">
        <f>IF([1]交流线路段!A1647="","",[1]交流线路段!A1647)</f>
        <v>花曹线路8</v>
      </c>
      <c r="B1647" t="str">
        <f>IF([1]交流线路段!B1647="","",[1]交流线路段!B1647)</f>
        <v>10kV</v>
      </c>
      <c r="F1647" t="e">
        <f ca="1">VLOOKUP(OFFSET($E$2,0,0,10000,1),OFFSET(线路!$A$2,0,0,10000,6),5,FALSE)</f>
        <v>#N/A</v>
      </c>
      <c r="G1647" t="e">
        <f ca="1">VLOOKUP(OFFSET($E$2,0,0,10000,1),OFFSET(线路!$A$2,0,0,10000,6),6,FALSE)</f>
        <v>#N/A</v>
      </c>
    </row>
    <row r="1648" spans="1:7" x14ac:dyDescent="0.15">
      <c r="A1648" t="str">
        <f>IF([1]交流线路段!A1648="","",[1]交流线路段!A1648)</f>
        <v>花曹线路9</v>
      </c>
      <c r="B1648" t="str">
        <f>IF([1]交流线路段!B1648="","",[1]交流线路段!B1648)</f>
        <v>10kV</v>
      </c>
      <c r="F1648" t="e">
        <f ca="1">VLOOKUP(OFFSET($E$2,0,0,10000,1),OFFSET(线路!$A$2,0,0,10000,6),5,FALSE)</f>
        <v>#N/A</v>
      </c>
      <c r="G1648" t="e">
        <f ca="1">VLOOKUP(OFFSET($E$2,0,0,10000,1),OFFSET(线路!$A$2,0,0,10000,6),6,FALSE)</f>
        <v>#N/A</v>
      </c>
    </row>
    <row r="1649" spans="1:7" x14ac:dyDescent="0.15">
      <c r="A1649" t="str">
        <f>IF([1]交流线路段!A1649="","",[1]交流线路段!A1649)</f>
        <v>花福线1-2</v>
      </c>
      <c r="B1649" t="str">
        <f>IF([1]交流线路段!B1649="","",[1]交流线路段!B1649)</f>
        <v>110kV</v>
      </c>
      <c r="F1649" t="e">
        <f ca="1">VLOOKUP(OFFSET($E$2,0,0,10000,1),OFFSET(线路!$A$2,0,0,10000,6),5,FALSE)</f>
        <v>#N/A</v>
      </c>
      <c r="G1649" t="e">
        <f ca="1">VLOOKUP(OFFSET($E$2,0,0,10000,1),OFFSET(线路!$A$2,0,0,10000,6),6,FALSE)</f>
        <v>#N/A</v>
      </c>
    </row>
    <row r="1650" spans="1:7" x14ac:dyDescent="0.15">
      <c r="A1650" t="str">
        <f>IF([1]交流线路段!A1650="","",[1]交流线路段!A1650)</f>
        <v>花集线路1</v>
      </c>
      <c r="B1650" t="str">
        <f>IF([1]交流线路段!B1650="","",[1]交流线路段!B1650)</f>
        <v>10kV</v>
      </c>
      <c r="F1650" t="e">
        <f ca="1">VLOOKUP(OFFSET($E$2,0,0,10000,1),OFFSET(线路!$A$2,0,0,10000,6),5,FALSE)</f>
        <v>#N/A</v>
      </c>
      <c r="G1650" t="e">
        <f ca="1">VLOOKUP(OFFSET($E$2,0,0,10000,1),OFFSET(线路!$A$2,0,0,10000,6),6,FALSE)</f>
        <v>#N/A</v>
      </c>
    </row>
    <row r="1651" spans="1:7" x14ac:dyDescent="0.15">
      <c r="A1651" t="str">
        <f>IF([1]交流线路段!A1651="","",[1]交流线路段!A1651)</f>
        <v>花集线路10</v>
      </c>
      <c r="B1651" t="str">
        <f>IF([1]交流线路段!B1651="","",[1]交流线路段!B1651)</f>
        <v>10kV</v>
      </c>
      <c r="F1651" t="e">
        <f ca="1">VLOOKUP(OFFSET($E$2,0,0,10000,1),OFFSET(线路!$A$2,0,0,10000,6),5,FALSE)</f>
        <v>#N/A</v>
      </c>
      <c r="G1651" t="e">
        <f ca="1">VLOOKUP(OFFSET($E$2,0,0,10000,1),OFFSET(线路!$A$2,0,0,10000,6),6,FALSE)</f>
        <v>#N/A</v>
      </c>
    </row>
    <row r="1652" spans="1:7" x14ac:dyDescent="0.15">
      <c r="A1652" t="str">
        <f>IF([1]交流线路段!A1652="","",[1]交流线路段!A1652)</f>
        <v>花集线路11</v>
      </c>
      <c r="B1652" t="str">
        <f>IF([1]交流线路段!B1652="","",[1]交流线路段!B1652)</f>
        <v>10kV</v>
      </c>
      <c r="F1652" t="e">
        <f ca="1">VLOOKUP(OFFSET($E$2,0,0,10000,1),OFFSET(线路!$A$2,0,0,10000,6),5,FALSE)</f>
        <v>#N/A</v>
      </c>
      <c r="G1652" t="e">
        <f ca="1">VLOOKUP(OFFSET($E$2,0,0,10000,1),OFFSET(线路!$A$2,0,0,10000,6),6,FALSE)</f>
        <v>#N/A</v>
      </c>
    </row>
    <row r="1653" spans="1:7" x14ac:dyDescent="0.15">
      <c r="A1653" t="str">
        <f>IF([1]交流线路段!A1653="","",[1]交流线路段!A1653)</f>
        <v>花集线路12</v>
      </c>
      <c r="B1653" t="str">
        <f>IF([1]交流线路段!B1653="","",[1]交流线路段!B1653)</f>
        <v>10kV</v>
      </c>
      <c r="F1653" t="e">
        <f ca="1">VLOOKUP(OFFSET($E$2,0,0,10000,1),OFFSET(线路!$A$2,0,0,10000,6),5,FALSE)</f>
        <v>#N/A</v>
      </c>
      <c r="G1653" t="e">
        <f ca="1">VLOOKUP(OFFSET($E$2,0,0,10000,1),OFFSET(线路!$A$2,0,0,10000,6),6,FALSE)</f>
        <v>#N/A</v>
      </c>
    </row>
    <row r="1654" spans="1:7" x14ac:dyDescent="0.15">
      <c r="A1654" t="str">
        <f>IF([1]交流线路段!A1654="","",[1]交流线路段!A1654)</f>
        <v>花集线路13</v>
      </c>
      <c r="B1654" t="str">
        <f>IF([1]交流线路段!B1654="","",[1]交流线路段!B1654)</f>
        <v>10kV</v>
      </c>
      <c r="F1654" t="e">
        <f ca="1">VLOOKUP(OFFSET($E$2,0,0,10000,1),OFFSET(线路!$A$2,0,0,10000,6),5,FALSE)</f>
        <v>#N/A</v>
      </c>
      <c r="G1654" t="e">
        <f ca="1">VLOOKUP(OFFSET($E$2,0,0,10000,1),OFFSET(线路!$A$2,0,0,10000,6),6,FALSE)</f>
        <v>#N/A</v>
      </c>
    </row>
    <row r="1655" spans="1:7" x14ac:dyDescent="0.15">
      <c r="A1655" t="str">
        <f>IF([1]交流线路段!A1655="","",[1]交流线路段!A1655)</f>
        <v>花集线路14</v>
      </c>
      <c r="B1655" t="str">
        <f>IF([1]交流线路段!B1655="","",[1]交流线路段!B1655)</f>
        <v>10kV</v>
      </c>
      <c r="F1655" t="e">
        <f ca="1">VLOOKUP(OFFSET($E$2,0,0,10000,1),OFFSET(线路!$A$2,0,0,10000,6),5,FALSE)</f>
        <v>#N/A</v>
      </c>
      <c r="G1655" t="e">
        <f ca="1">VLOOKUP(OFFSET($E$2,0,0,10000,1),OFFSET(线路!$A$2,0,0,10000,6),6,FALSE)</f>
        <v>#N/A</v>
      </c>
    </row>
    <row r="1656" spans="1:7" x14ac:dyDescent="0.15">
      <c r="A1656" t="str">
        <f>IF([1]交流线路段!A1656="","",[1]交流线路段!A1656)</f>
        <v>花集线路15</v>
      </c>
      <c r="B1656" t="str">
        <f>IF([1]交流线路段!B1656="","",[1]交流线路段!B1656)</f>
        <v>10kV</v>
      </c>
      <c r="F1656" t="e">
        <f ca="1">VLOOKUP(OFFSET($E$2,0,0,10000,1),OFFSET(线路!$A$2,0,0,10000,6),5,FALSE)</f>
        <v>#N/A</v>
      </c>
      <c r="G1656" t="e">
        <f ca="1">VLOOKUP(OFFSET($E$2,0,0,10000,1),OFFSET(线路!$A$2,0,0,10000,6),6,FALSE)</f>
        <v>#N/A</v>
      </c>
    </row>
    <row r="1657" spans="1:7" x14ac:dyDescent="0.15">
      <c r="A1657" t="str">
        <f>IF([1]交流线路段!A1657="","",[1]交流线路段!A1657)</f>
        <v>花集线路16</v>
      </c>
      <c r="B1657" t="str">
        <f>IF([1]交流线路段!B1657="","",[1]交流线路段!B1657)</f>
        <v>10kV</v>
      </c>
      <c r="F1657" t="e">
        <f ca="1">VLOOKUP(OFFSET($E$2,0,0,10000,1),OFFSET(线路!$A$2,0,0,10000,6),5,FALSE)</f>
        <v>#N/A</v>
      </c>
      <c r="G1657" t="e">
        <f ca="1">VLOOKUP(OFFSET($E$2,0,0,10000,1),OFFSET(线路!$A$2,0,0,10000,6),6,FALSE)</f>
        <v>#N/A</v>
      </c>
    </row>
    <row r="1658" spans="1:7" x14ac:dyDescent="0.15">
      <c r="A1658" t="str">
        <f>IF([1]交流线路段!A1658="","",[1]交流线路段!A1658)</f>
        <v>花集线路17</v>
      </c>
      <c r="B1658" t="str">
        <f>IF([1]交流线路段!B1658="","",[1]交流线路段!B1658)</f>
        <v>10kV</v>
      </c>
      <c r="F1658" t="e">
        <f ca="1">VLOOKUP(OFFSET($E$2,0,0,10000,1),OFFSET(线路!$A$2,0,0,10000,6),5,FALSE)</f>
        <v>#N/A</v>
      </c>
      <c r="G1658" t="e">
        <f ca="1">VLOOKUP(OFFSET($E$2,0,0,10000,1),OFFSET(线路!$A$2,0,0,10000,6),6,FALSE)</f>
        <v>#N/A</v>
      </c>
    </row>
    <row r="1659" spans="1:7" x14ac:dyDescent="0.15">
      <c r="A1659" t="str">
        <f>IF([1]交流线路段!A1659="","",[1]交流线路段!A1659)</f>
        <v>花集线路18</v>
      </c>
      <c r="B1659" t="str">
        <f>IF([1]交流线路段!B1659="","",[1]交流线路段!B1659)</f>
        <v>10kV</v>
      </c>
      <c r="F1659" t="e">
        <f ca="1">VLOOKUP(OFFSET($E$2,0,0,10000,1),OFFSET(线路!$A$2,0,0,10000,6),5,FALSE)</f>
        <v>#N/A</v>
      </c>
      <c r="G1659" t="e">
        <f ca="1">VLOOKUP(OFFSET($E$2,0,0,10000,1),OFFSET(线路!$A$2,0,0,10000,6),6,FALSE)</f>
        <v>#N/A</v>
      </c>
    </row>
    <row r="1660" spans="1:7" x14ac:dyDescent="0.15">
      <c r="A1660" t="str">
        <f>IF([1]交流线路段!A1660="","",[1]交流线路段!A1660)</f>
        <v>花集线路19</v>
      </c>
      <c r="B1660" t="str">
        <f>IF([1]交流线路段!B1660="","",[1]交流线路段!B1660)</f>
        <v>10kV</v>
      </c>
      <c r="F1660" t="e">
        <f ca="1">VLOOKUP(OFFSET($E$2,0,0,10000,1),OFFSET(线路!$A$2,0,0,10000,6),5,FALSE)</f>
        <v>#N/A</v>
      </c>
      <c r="G1660" t="e">
        <f ca="1">VLOOKUP(OFFSET($E$2,0,0,10000,1),OFFSET(线路!$A$2,0,0,10000,6),6,FALSE)</f>
        <v>#N/A</v>
      </c>
    </row>
    <row r="1661" spans="1:7" x14ac:dyDescent="0.15">
      <c r="A1661" t="str">
        <f>IF([1]交流线路段!A1661="","",[1]交流线路段!A1661)</f>
        <v>花集线路2</v>
      </c>
      <c r="B1661" t="str">
        <f>IF([1]交流线路段!B1661="","",[1]交流线路段!B1661)</f>
        <v>10kV</v>
      </c>
      <c r="F1661" t="e">
        <f ca="1">VLOOKUP(OFFSET($E$2,0,0,10000,1),OFFSET(线路!$A$2,0,0,10000,6),5,FALSE)</f>
        <v>#N/A</v>
      </c>
      <c r="G1661" t="e">
        <f ca="1">VLOOKUP(OFFSET($E$2,0,0,10000,1),OFFSET(线路!$A$2,0,0,10000,6),6,FALSE)</f>
        <v>#N/A</v>
      </c>
    </row>
    <row r="1662" spans="1:7" x14ac:dyDescent="0.15">
      <c r="A1662" t="str">
        <f>IF([1]交流线路段!A1662="","",[1]交流线路段!A1662)</f>
        <v>花集线路20</v>
      </c>
      <c r="B1662" t="str">
        <f>IF([1]交流线路段!B1662="","",[1]交流线路段!B1662)</f>
        <v>10kV</v>
      </c>
      <c r="F1662" t="e">
        <f ca="1">VLOOKUP(OFFSET($E$2,0,0,10000,1),OFFSET(线路!$A$2,0,0,10000,6),5,FALSE)</f>
        <v>#N/A</v>
      </c>
      <c r="G1662" t="e">
        <f ca="1">VLOOKUP(OFFSET($E$2,0,0,10000,1),OFFSET(线路!$A$2,0,0,10000,6),6,FALSE)</f>
        <v>#N/A</v>
      </c>
    </row>
    <row r="1663" spans="1:7" x14ac:dyDescent="0.15">
      <c r="A1663" t="str">
        <f>IF([1]交流线路段!A1663="","",[1]交流线路段!A1663)</f>
        <v>花集线路21</v>
      </c>
      <c r="B1663" t="str">
        <f>IF([1]交流线路段!B1663="","",[1]交流线路段!B1663)</f>
        <v>10kV</v>
      </c>
      <c r="F1663" t="e">
        <f ca="1">VLOOKUP(OFFSET($E$2,0,0,10000,1),OFFSET(线路!$A$2,0,0,10000,6),5,FALSE)</f>
        <v>#N/A</v>
      </c>
      <c r="G1663" t="e">
        <f ca="1">VLOOKUP(OFFSET($E$2,0,0,10000,1),OFFSET(线路!$A$2,0,0,10000,6),6,FALSE)</f>
        <v>#N/A</v>
      </c>
    </row>
    <row r="1664" spans="1:7" x14ac:dyDescent="0.15">
      <c r="A1664" t="str">
        <f>IF([1]交流线路段!A1664="","",[1]交流线路段!A1664)</f>
        <v>花集线路22</v>
      </c>
      <c r="B1664" t="str">
        <f>IF([1]交流线路段!B1664="","",[1]交流线路段!B1664)</f>
        <v>10kV</v>
      </c>
      <c r="F1664" t="e">
        <f ca="1">VLOOKUP(OFFSET($E$2,0,0,10000,1),OFFSET(线路!$A$2,0,0,10000,6),5,FALSE)</f>
        <v>#N/A</v>
      </c>
      <c r="G1664" t="e">
        <f ca="1">VLOOKUP(OFFSET($E$2,0,0,10000,1),OFFSET(线路!$A$2,0,0,10000,6),6,FALSE)</f>
        <v>#N/A</v>
      </c>
    </row>
    <row r="1665" spans="1:7" x14ac:dyDescent="0.15">
      <c r="A1665" t="str">
        <f>IF([1]交流线路段!A1665="","",[1]交流线路段!A1665)</f>
        <v>花集线路23</v>
      </c>
      <c r="B1665" t="str">
        <f>IF([1]交流线路段!B1665="","",[1]交流线路段!B1665)</f>
        <v>10kV</v>
      </c>
      <c r="F1665" t="e">
        <f ca="1">VLOOKUP(OFFSET($E$2,0,0,10000,1),OFFSET(线路!$A$2,0,0,10000,6),5,FALSE)</f>
        <v>#N/A</v>
      </c>
      <c r="G1665" t="e">
        <f ca="1">VLOOKUP(OFFSET($E$2,0,0,10000,1),OFFSET(线路!$A$2,0,0,10000,6),6,FALSE)</f>
        <v>#N/A</v>
      </c>
    </row>
    <row r="1666" spans="1:7" x14ac:dyDescent="0.15">
      <c r="A1666" t="str">
        <f>IF([1]交流线路段!A1666="","",[1]交流线路段!A1666)</f>
        <v>花集线路24</v>
      </c>
      <c r="B1666" t="str">
        <f>IF([1]交流线路段!B1666="","",[1]交流线路段!B1666)</f>
        <v>10kV</v>
      </c>
      <c r="F1666" t="e">
        <f ca="1">VLOOKUP(OFFSET($E$2,0,0,10000,1),OFFSET(线路!$A$2,0,0,10000,6),5,FALSE)</f>
        <v>#N/A</v>
      </c>
      <c r="G1666" t="e">
        <f ca="1">VLOOKUP(OFFSET($E$2,0,0,10000,1),OFFSET(线路!$A$2,0,0,10000,6),6,FALSE)</f>
        <v>#N/A</v>
      </c>
    </row>
    <row r="1667" spans="1:7" x14ac:dyDescent="0.15">
      <c r="A1667" t="str">
        <f>IF([1]交流线路段!A1667="","",[1]交流线路段!A1667)</f>
        <v>花集线路25</v>
      </c>
      <c r="B1667" t="str">
        <f>IF([1]交流线路段!B1667="","",[1]交流线路段!B1667)</f>
        <v>10kV</v>
      </c>
      <c r="F1667" t="e">
        <f ca="1">VLOOKUP(OFFSET($E$2,0,0,10000,1),OFFSET(线路!$A$2,0,0,10000,6),5,FALSE)</f>
        <v>#N/A</v>
      </c>
      <c r="G1667" t="e">
        <f ca="1">VLOOKUP(OFFSET($E$2,0,0,10000,1),OFFSET(线路!$A$2,0,0,10000,6),6,FALSE)</f>
        <v>#N/A</v>
      </c>
    </row>
    <row r="1668" spans="1:7" x14ac:dyDescent="0.15">
      <c r="A1668" t="str">
        <f>IF([1]交流线路段!A1668="","",[1]交流线路段!A1668)</f>
        <v>花集线路26</v>
      </c>
      <c r="B1668" t="str">
        <f>IF([1]交流线路段!B1668="","",[1]交流线路段!B1668)</f>
        <v>10kV</v>
      </c>
      <c r="F1668" t="e">
        <f ca="1">VLOOKUP(OFFSET($E$2,0,0,10000,1),OFFSET(线路!$A$2,0,0,10000,6),5,FALSE)</f>
        <v>#N/A</v>
      </c>
      <c r="G1668" t="e">
        <f ca="1">VLOOKUP(OFFSET($E$2,0,0,10000,1),OFFSET(线路!$A$2,0,0,10000,6),6,FALSE)</f>
        <v>#N/A</v>
      </c>
    </row>
    <row r="1669" spans="1:7" x14ac:dyDescent="0.15">
      <c r="A1669" t="str">
        <f>IF([1]交流线路段!A1669="","",[1]交流线路段!A1669)</f>
        <v>花集线路27</v>
      </c>
      <c r="B1669" t="str">
        <f>IF([1]交流线路段!B1669="","",[1]交流线路段!B1669)</f>
        <v>10kV</v>
      </c>
      <c r="F1669" t="e">
        <f ca="1">VLOOKUP(OFFSET($E$2,0,0,10000,1),OFFSET(线路!$A$2,0,0,10000,6),5,FALSE)</f>
        <v>#N/A</v>
      </c>
      <c r="G1669" t="e">
        <f ca="1">VLOOKUP(OFFSET($E$2,0,0,10000,1),OFFSET(线路!$A$2,0,0,10000,6),6,FALSE)</f>
        <v>#N/A</v>
      </c>
    </row>
    <row r="1670" spans="1:7" x14ac:dyDescent="0.15">
      <c r="A1670" t="str">
        <f>IF([1]交流线路段!A1670="","",[1]交流线路段!A1670)</f>
        <v>花集线路28</v>
      </c>
      <c r="B1670" t="str">
        <f>IF([1]交流线路段!B1670="","",[1]交流线路段!B1670)</f>
        <v>10kV</v>
      </c>
      <c r="F1670" t="e">
        <f ca="1">VLOOKUP(OFFSET($E$2,0,0,10000,1),OFFSET(线路!$A$2,0,0,10000,6),5,FALSE)</f>
        <v>#N/A</v>
      </c>
      <c r="G1670" t="e">
        <f ca="1">VLOOKUP(OFFSET($E$2,0,0,10000,1),OFFSET(线路!$A$2,0,0,10000,6),6,FALSE)</f>
        <v>#N/A</v>
      </c>
    </row>
    <row r="1671" spans="1:7" x14ac:dyDescent="0.15">
      <c r="A1671" t="str">
        <f>IF([1]交流线路段!A1671="","",[1]交流线路段!A1671)</f>
        <v>花集线路29</v>
      </c>
      <c r="B1671" t="str">
        <f>IF([1]交流线路段!B1671="","",[1]交流线路段!B1671)</f>
        <v>10kV</v>
      </c>
      <c r="F1671" t="e">
        <f ca="1">VLOOKUP(OFFSET($E$2,0,0,10000,1),OFFSET(线路!$A$2,0,0,10000,6),5,FALSE)</f>
        <v>#N/A</v>
      </c>
      <c r="G1671" t="e">
        <f ca="1">VLOOKUP(OFFSET($E$2,0,0,10000,1),OFFSET(线路!$A$2,0,0,10000,6),6,FALSE)</f>
        <v>#N/A</v>
      </c>
    </row>
    <row r="1672" spans="1:7" x14ac:dyDescent="0.15">
      <c r="A1672" t="str">
        <f>IF([1]交流线路段!A1672="","",[1]交流线路段!A1672)</f>
        <v>花集线路3</v>
      </c>
      <c r="B1672" t="str">
        <f>IF([1]交流线路段!B1672="","",[1]交流线路段!B1672)</f>
        <v>10kV</v>
      </c>
      <c r="F1672" t="e">
        <f ca="1">VLOOKUP(OFFSET($E$2,0,0,10000,1),OFFSET(线路!$A$2,0,0,10000,6),5,FALSE)</f>
        <v>#N/A</v>
      </c>
      <c r="G1672" t="e">
        <f ca="1">VLOOKUP(OFFSET($E$2,0,0,10000,1),OFFSET(线路!$A$2,0,0,10000,6),6,FALSE)</f>
        <v>#N/A</v>
      </c>
    </row>
    <row r="1673" spans="1:7" x14ac:dyDescent="0.15">
      <c r="A1673" t="str">
        <f>IF([1]交流线路段!A1673="","",[1]交流线路段!A1673)</f>
        <v>花集线路30</v>
      </c>
      <c r="B1673" t="str">
        <f>IF([1]交流线路段!B1673="","",[1]交流线路段!B1673)</f>
        <v>10kV</v>
      </c>
      <c r="F1673" t="e">
        <f ca="1">VLOOKUP(OFFSET($E$2,0,0,10000,1),OFFSET(线路!$A$2,0,0,10000,6),5,FALSE)</f>
        <v>#N/A</v>
      </c>
      <c r="G1673" t="e">
        <f ca="1">VLOOKUP(OFFSET($E$2,0,0,10000,1),OFFSET(线路!$A$2,0,0,10000,6),6,FALSE)</f>
        <v>#N/A</v>
      </c>
    </row>
    <row r="1674" spans="1:7" x14ac:dyDescent="0.15">
      <c r="A1674" t="str">
        <f>IF([1]交流线路段!A1674="","",[1]交流线路段!A1674)</f>
        <v>花集线路31</v>
      </c>
      <c r="B1674" t="str">
        <f>IF([1]交流线路段!B1674="","",[1]交流线路段!B1674)</f>
        <v>10kV</v>
      </c>
      <c r="F1674" t="e">
        <f ca="1">VLOOKUP(OFFSET($E$2,0,0,10000,1),OFFSET(线路!$A$2,0,0,10000,6),5,FALSE)</f>
        <v>#N/A</v>
      </c>
      <c r="G1674" t="e">
        <f ca="1">VLOOKUP(OFFSET($E$2,0,0,10000,1),OFFSET(线路!$A$2,0,0,10000,6),6,FALSE)</f>
        <v>#N/A</v>
      </c>
    </row>
    <row r="1675" spans="1:7" x14ac:dyDescent="0.15">
      <c r="A1675" t="str">
        <f>IF([1]交流线路段!A1675="","",[1]交流线路段!A1675)</f>
        <v>花集线路32</v>
      </c>
      <c r="B1675" t="str">
        <f>IF([1]交流线路段!B1675="","",[1]交流线路段!B1675)</f>
        <v>10kV</v>
      </c>
      <c r="F1675" t="e">
        <f ca="1">VLOOKUP(OFFSET($E$2,0,0,10000,1),OFFSET(线路!$A$2,0,0,10000,6),5,FALSE)</f>
        <v>#N/A</v>
      </c>
      <c r="G1675" t="e">
        <f ca="1">VLOOKUP(OFFSET($E$2,0,0,10000,1),OFFSET(线路!$A$2,0,0,10000,6),6,FALSE)</f>
        <v>#N/A</v>
      </c>
    </row>
    <row r="1676" spans="1:7" x14ac:dyDescent="0.15">
      <c r="A1676" t="str">
        <f>IF([1]交流线路段!A1676="","",[1]交流线路段!A1676)</f>
        <v>花集线路33</v>
      </c>
      <c r="B1676" t="str">
        <f>IF([1]交流线路段!B1676="","",[1]交流线路段!B1676)</f>
        <v>10kV</v>
      </c>
      <c r="F1676" t="e">
        <f ca="1">VLOOKUP(OFFSET($E$2,0,0,10000,1),OFFSET(线路!$A$2,0,0,10000,6),5,FALSE)</f>
        <v>#N/A</v>
      </c>
      <c r="G1676" t="e">
        <f ca="1">VLOOKUP(OFFSET($E$2,0,0,10000,1),OFFSET(线路!$A$2,0,0,10000,6),6,FALSE)</f>
        <v>#N/A</v>
      </c>
    </row>
    <row r="1677" spans="1:7" x14ac:dyDescent="0.15">
      <c r="A1677" t="str">
        <f>IF([1]交流线路段!A1677="","",[1]交流线路段!A1677)</f>
        <v>花集线路34</v>
      </c>
      <c r="B1677" t="str">
        <f>IF([1]交流线路段!B1677="","",[1]交流线路段!B1677)</f>
        <v>10kV</v>
      </c>
      <c r="F1677" t="e">
        <f ca="1">VLOOKUP(OFFSET($E$2,0,0,10000,1),OFFSET(线路!$A$2,0,0,10000,6),5,FALSE)</f>
        <v>#N/A</v>
      </c>
      <c r="G1677" t="e">
        <f ca="1">VLOOKUP(OFFSET($E$2,0,0,10000,1),OFFSET(线路!$A$2,0,0,10000,6),6,FALSE)</f>
        <v>#N/A</v>
      </c>
    </row>
    <row r="1678" spans="1:7" x14ac:dyDescent="0.15">
      <c r="A1678" t="str">
        <f>IF([1]交流线路段!A1678="","",[1]交流线路段!A1678)</f>
        <v>花集线路35</v>
      </c>
      <c r="B1678" t="str">
        <f>IF([1]交流线路段!B1678="","",[1]交流线路段!B1678)</f>
        <v>10kV</v>
      </c>
      <c r="F1678" t="e">
        <f ca="1">VLOOKUP(OFFSET($E$2,0,0,10000,1),OFFSET(线路!$A$2,0,0,10000,6),5,FALSE)</f>
        <v>#N/A</v>
      </c>
      <c r="G1678" t="e">
        <f ca="1">VLOOKUP(OFFSET($E$2,0,0,10000,1),OFFSET(线路!$A$2,0,0,10000,6),6,FALSE)</f>
        <v>#N/A</v>
      </c>
    </row>
    <row r="1679" spans="1:7" x14ac:dyDescent="0.15">
      <c r="A1679" t="str">
        <f>IF([1]交流线路段!A1679="","",[1]交流线路段!A1679)</f>
        <v>花集线路36</v>
      </c>
      <c r="B1679" t="str">
        <f>IF([1]交流线路段!B1679="","",[1]交流线路段!B1679)</f>
        <v>10kV</v>
      </c>
      <c r="F1679" t="e">
        <f ca="1">VLOOKUP(OFFSET($E$2,0,0,10000,1),OFFSET(线路!$A$2,0,0,10000,6),5,FALSE)</f>
        <v>#N/A</v>
      </c>
      <c r="G1679" t="e">
        <f ca="1">VLOOKUP(OFFSET($E$2,0,0,10000,1),OFFSET(线路!$A$2,0,0,10000,6),6,FALSE)</f>
        <v>#N/A</v>
      </c>
    </row>
    <row r="1680" spans="1:7" x14ac:dyDescent="0.15">
      <c r="A1680" t="str">
        <f>IF([1]交流线路段!A1680="","",[1]交流线路段!A1680)</f>
        <v>花集线路37</v>
      </c>
      <c r="B1680" t="str">
        <f>IF([1]交流线路段!B1680="","",[1]交流线路段!B1680)</f>
        <v>10kV</v>
      </c>
      <c r="F1680" t="e">
        <f ca="1">VLOOKUP(OFFSET($E$2,0,0,10000,1),OFFSET(线路!$A$2,0,0,10000,6),5,FALSE)</f>
        <v>#N/A</v>
      </c>
      <c r="G1680" t="e">
        <f ca="1">VLOOKUP(OFFSET($E$2,0,0,10000,1),OFFSET(线路!$A$2,0,0,10000,6),6,FALSE)</f>
        <v>#N/A</v>
      </c>
    </row>
    <row r="1681" spans="1:7" x14ac:dyDescent="0.15">
      <c r="A1681" t="str">
        <f>IF([1]交流线路段!A1681="","",[1]交流线路段!A1681)</f>
        <v>花集线路38</v>
      </c>
      <c r="B1681" t="str">
        <f>IF([1]交流线路段!B1681="","",[1]交流线路段!B1681)</f>
        <v>10kV</v>
      </c>
      <c r="F1681" t="e">
        <f ca="1">VLOOKUP(OFFSET($E$2,0,0,10000,1),OFFSET(线路!$A$2,0,0,10000,6),5,FALSE)</f>
        <v>#N/A</v>
      </c>
      <c r="G1681" t="e">
        <f ca="1">VLOOKUP(OFFSET($E$2,0,0,10000,1),OFFSET(线路!$A$2,0,0,10000,6),6,FALSE)</f>
        <v>#N/A</v>
      </c>
    </row>
    <row r="1682" spans="1:7" x14ac:dyDescent="0.15">
      <c r="A1682" t="str">
        <f>IF([1]交流线路段!A1682="","",[1]交流线路段!A1682)</f>
        <v>花集线路4</v>
      </c>
      <c r="B1682" t="str">
        <f>IF([1]交流线路段!B1682="","",[1]交流线路段!B1682)</f>
        <v>10kV</v>
      </c>
      <c r="F1682" t="e">
        <f ca="1">VLOOKUP(OFFSET($E$2,0,0,10000,1),OFFSET(线路!$A$2,0,0,10000,6),5,FALSE)</f>
        <v>#N/A</v>
      </c>
      <c r="G1682" t="e">
        <f ca="1">VLOOKUP(OFFSET($E$2,0,0,10000,1),OFFSET(线路!$A$2,0,0,10000,6),6,FALSE)</f>
        <v>#N/A</v>
      </c>
    </row>
    <row r="1683" spans="1:7" x14ac:dyDescent="0.15">
      <c r="A1683" t="str">
        <f>IF([1]交流线路段!A1683="","",[1]交流线路段!A1683)</f>
        <v>花集线路5</v>
      </c>
      <c r="B1683" t="str">
        <f>IF([1]交流线路段!B1683="","",[1]交流线路段!B1683)</f>
        <v>10kV</v>
      </c>
      <c r="F1683" t="e">
        <f ca="1">VLOOKUP(OFFSET($E$2,0,0,10000,1),OFFSET(线路!$A$2,0,0,10000,6),5,FALSE)</f>
        <v>#N/A</v>
      </c>
      <c r="G1683" t="e">
        <f ca="1">VLOOKUP(OFFSET($E$2,0,0,10000,1),OFFSET(线路!$A$2,0,0,10000,6),6,FALSE)</f>
        <v>#N/A</v>
      </c>
    </row>
    <row r="1684" spans="1:7" x14ac:dyDescent="0.15">
      <c r="A1684" t="str">
        <f>IF([1]交流线路段!A1684="","",[1]交流线路段!A1684)</f>
        <v>花集线路6</v>
      </c>
      <c r="B1684" t="str">
        <f>IF([1]交流线路段!B1684="","",[1]交流线路段!B1684)</f>
        <v>10kV</v>
      </c>
      <c r="F1684" t="e">
        <f ca="1">VLOOKUP(OFFSET($E$2,0,0,10000,1),OFFSET(线路!$A$2,0,0,10000,6),5,FALSE)</f>
        <v>#N/A</v>
      </c>
      <c r="G1684" t="e">
        <f ca="1">VLOOKUP(OFFSET($E$2,0,0,10000,1),OFFSET(线路!$A$2,0,0,10000,6),6,FALSE)</f>
        <v>#N/A</v>
      </c>
    </row>
    <row r="1685" spans="1:7" x14ac:dyDescent="0.15">
      <c r="A1685" t="str">
        <f>IF([1]交流线路段!A1685="","",[1]交流线路段!A1685)</f>
        <v>花集线路7</v>
      </c>
      <c r="B1685" t="str">
        <f>IF([1]交流线路段!B1685="","",[1]交流线路段!B1685)</f>
        <v>10kV</v>
      </c>
      <c r="F1685" t="e">
        <f ca="1">VLOOKUP(OFFSET($E$2,0,0,10000,1),OFFSET(线路!$A$2,0,0,10000,6),5,FALSE)</f>
        <v>#N/A</v>
      </c>
      <c r="G1685" t="e">
        <f ca="1">VLOOKUP(OFFSET($E$2,0,0,10000,1),OFFSET(线路!$A$2,0,0,10000,6),6,FALSE)</f>
        <v>#N/A</v>
      </c>
    </row>
    <row r="1686" spans="1:7" x14ac:dyDescent="0.15">
      <c r="A1686" t="str">
        <f>IF([1]交流线路段!A1686="","",[1]交流线路段!A1686)</f>
        <v>花集线路8</v>
      </c>
      <c r="B1686" t="str">
        <f>IF([1]交流线路段!B1686="","",[1]交流线路段!B1686)</f>
        <v>10kV</v>
      </c>
      <c r="F1686" t="e">
        <f ca="1">VLOOKUP(OFFSET($E$2,0,0,10000,1),OFFSET(线路!$A$2,0,0,10000,6),5,FALSE)</f>
        <v>#N/A</v>
      </c>
      <c r="G1686" t="e">
        <f ca="1">VLOOKUP(OFFSET($E$2,0,0,10000,1),OFFSET(线路!$A$2,0,0,10000,6),6,FALSE)</f>
        <v>#N/A</v>
      </c>
    </row>
    <row r="1687" spans="1:7" x14ac:dyDescent="0.15">
      <c r="A1687" t="str">
        <f>IF([1]交流线路段!A1687="","",[1]交流线路段!A1687)</f>
        <v>花集线路9</v>
      </c>
      <c r="B1687" t="str">
        <f>IF([1]交流线路段!B1687="","",[1]交流线路段!B1687)</f>
        <v>10kV</v>
      </c>
      <c r="F1687" t="e">
        <f ca="1">VLOOKUP(OFFSET($E$2,0,0,10000,1),OFFSET(线路!$A$2,0,0,10000,6),5,FALSE)</f>
        <v>#N/A</v>
      </c>
      <c r="G1687" t="e">
        <f ca="1">VLOOKUP(OFFSET($E$2,0,0,10000,1),OFFSET(线路!$A$2,0,0,10000,6),6,FALSE)</f>
        <v>#N/A</v>
      </c>
    </row>
    <row r="1688" spans="1:7" x14ac:dyDescent="0.15">
      <c r="A1688" t="str">
        <f>IF([1]交流线路段!A1688="","",[1]交流线路段!A1688)</f>
        <v>花陆线路1</v>
      </c>
      <c r="B1688" t="str">
        <f>IF([1]交流线路段!B1688="","",[1]交流线路段!B1688)</f>
        <v>10kV</v>
      </c>
      <c r="F1688" t="e">
        <f ca="1">VLOOKUP(OFFSET($E$2,0,0,10000,1),OFFSET(线路!$A$2,0,0,10000,6),5,FALSE)</f>
        <v>#N/A</v>
      </c>
      <c r="G1688" t="e">
        <f ca="1">VLOOKUP(OFFSET($E$2,0,0,10000,1),OFFSET(线路!$A$2,0,0,10000,6),6,FALSE)</f>
        <v>#N/A</v>
      </c>
    </row>
    <row r="1689" spans="1:7" x14ac:dyDescent="0.15">
      <c r="A1689" t="str">
        <f>IF([1]交流线路段!A1689="","",[1]交流线路段!A1689)</f>
        <v>花陆线路10</v>
      </c>
      <c r="B1689" t="str">
        <f>IF([1]交流线路段!B1689="","",[1]交流线路段!B1689)</f>
        <v>10kV</v>
      </c>
      <c r="F1689" t="e">
        <f ca="1">VLOOKUP(OFFSET($E$2,0,0,10000,1),OFFSET(线路!$A$2,0,0,10000,6),5,FALSE)</f>
        <v>#N/A</v>
      </c>
      <c r="G1689" t="e">
        <f ca="1">VLOOKUP(OFFSET($E$2,0,0,10000,1),OFFSET(线路!$A$2,0,0,10000,6),6,FALSE)</f>
        <v>#N/A</v>
      </c>
    </row>
    <row r="1690" spans="1:7" x14ac:dyDescent="0.15">
      <c r="A1690" t="str">
        <f>IF([1]交流线路段!A1690="","",[1]交流线路段!A1690)</f>
        <v>花陆线路11</v>
      </c>
      <c r="B1690" t="str">
        <f>IF([1]交流线路段!B1690="","",[1]交流线路段!B1690)</f>
        <v>10kV</v>
      </c>
      <c r="F1690" t="e">
        <f ca="1">VLOOKUP(OFFSET($E$2,0,0,10000,1),OFFSET(线路!$A$2,0,0,10000,6),5,FALSE)</f>
        <v>#N/A</v>
      </c>
      <c r="G1690" t="e">
        <f ca="1">VLOOKUP(OFFSET($E$2,0,0,10000,1),OFFSET(线路!$A$2,0,0,10000,6),6,FALSE)</f>
        <v>#N/A</v>
      </c>
    </row>
    <row r="1691" spans="1:7" x14ac:dyDescent="0.15">
      <c r="A1691" t="str">
        <f>IF([1]交流线路段!A1691="","",[1]交流线路段!A1691)</f>
        <v>花陆线路12</v>
      </c>
      <c r="B1691" t="str">
        <f>IF([1]交流线路段!B1691="","",[1]交流线路段!B1691)</f>
        <v>10kV</v>
      </c>
      <c r="F1691" t="e">
        <f ca="1">VLOOKUP(OFFSET($E$2,0,0,10000,1),OFFSET(线路!$A$2,0,0,10000,6),5,FALSE)</f>
        <v>#N/A</v>
      </c>
      <c r="G1691" t="e">
        <f ca="1">VLOOKUP(OFFSET($E$2,0,0,10000,1),OFFSET(线路!$A$2,0,0,10000,6),6,FALSE)</f>
        <v>#N/A</v>
      </c>
    </row>
    <row r="1692" spans="1:7" x14ac:dyDescent="0.15">
      <c r="A1692" t="str">
        <f>IF([1]交流线路段!A1692="","",[1]交流线路段!A1692)</f>
        <v>花陆线路13</v>
      </c>
      <c r="B1692" t="str">
        <f>IF([1]交流线路段!B1692="","",[1]交流线路段!B1692)</f>
        <v>10kV</v>
      </c>
      <c r="F1692" t="e">
        <f ca="1">VLOOKUP(OFFSET($E$2,0,0,10000,1),OFFSET(线路!$A$2,0,0,10000,6),5,FALSE)</f>
        <v>#N/A</v>
      </c>
      <c r="G1692" t="e">
        <f ca="1">VLOOKUP(OFFSET($E$2,0,0,10000,1),OFFSET(线路!$A$2,0,0,10000,6),6,FALSE)</f>
        <v>#N/A</v>
      </c>
    </row>
    <row r="1693" spans="1:7" x14ac:dyDescent="0.15">
      <c r="A1693" t="str">
        <f>IF([1]交流线路段!A1693="","",[1]交流线路段!A1693)</f>
        <v>花陆线路14</v>
      </c>
      <c r="B1693" t="str">
        <f>IF([1]交流线路段!B1693="","",[1]交流线路段!B1693)</f>
        <v>10kV</v>
      </c>
      <c r="F1693" t="e">
        <f ca="1">VLOOKUP(OFFSET($E$2,0,0,10000,1),OFFSET(线路!$A$2,0,0,10000,6),5,FALSE)</f>
        <v>#N/A</v>
      </c>
      <c r="G1693" t="e">
        <f ca="1">VLOOKUP(OFFSET($E$2,0,0,10000,1),OFFSET(线路!$A$2,0,0,10000,6),6,FALSE)</f>
        <v>#N/A</v>
      </c>
    </row>
    <row r="1694" spans="1:7" x14ac:dyDescent="0.15">
      <c r="A1694" t="str">
        <f>IF([1]交流线路段!A1694="","",[1]交流线路段!A1694)</f>
        <v>花陆线路15</v>
      </c>
      <c r="B1694" t="str">
        <f>IF([1]交流线路段!B1694="","",[1]交流线路段!B1694)</f>
        <v>10kV</v>
      </c>
      <c r="F1694" t="e">
        <f ca="1">VLOOKUP(OFFSET($E$2,0,0,10000,1),OFFSET(线路!$A$2,0,0,10000,6),5,FALSE)</f>
        <v>#N/A</v>
      </c>
      <c r="G1694" t="e">
        <f ca="1">VLOOKUP(OFFSET($E$2,0,0,10000,1),OFFSET(线路!$A$2,0,0,10000,6),6,FALSE)</f>
        <v>#N/A</v>
      </c>
    </row>
    <row r="1695" spans="1:7" x14ac:dyDescent="0.15">
      <c r="A1695" t="str">
        <f>IF([1]交流线路段!A1695="","",[1]交流线路段!A1695)</f>
        <v>花陆线路16</v>
      </c>
      <c r="B1695" t="str">
        <f>IF([1]交流线路段!B1695="","",[1]交流线路段!B1695)</f>
        <v>10kV</v>
      </c>
      <c r="F1695" t="e">
        <f ca="1">VLOOKUP(OFFSET($E$2,0,0,10000,1),OFFSET(线路!$A$2,0,0,10000,6),5,FALSE)</f>
        <v>#N/A</v>
      </c>
      <c r="G1695" t="e">
        <f ca="1">VLOOKUP(OFFSET($E$2,0,0,10000,1),OFFSET(线路!$A$2,0,0,10000,6),6,FALSE)</f>
        <v>#N/A</v>
      </c>
    </row>
    <row r="1696" spans="1:7" x14ac:dyDescent="0.15">
      <c r="A1696" t="str">
        <f>IF([1]交流线路段!A1696="","",[1]交流线路段!A1696)</f>
        <v>花陆线路17</v>
      </c>
      <c r="B1696" t="str">
        <f>IF([1]交流线路段!B1696="","",[1]交流线路段!B1696)</f>
        <v>10kV</v>
      </c>
      <c r="F1696" t="e">
        <f ca="1">VLOOKUP(OFFSET($E$2,0,0,10000,1),OFFSET(线路!$A$2,0,0,10000,6),5,FALSE)</f>
        <v>#N/A</v>
      </c>
      <c r="G1696" t="e">
        <f ca="1">VLOOKUP(OFFSET($E$2,0,0,10000,1),OFFSET(线路!$A$2,0,0,10000,6),6,FALSE)</f>
        <v>#N/A</v>
      </c>
    </row>
    <row r="1697" spans="1:7" x14ac:dyDescent="0.15">
      <c r="A1697" t="str">
        <f>IF([1]交流线路段!A1697="","",[1]交流线路段!A1697)</f>
        <v>花陆线路18</v>
      </c>
      <c r="B1697" t="str">
        <f>IF([1]交流线路段!B1697="","",[1]交流线路段!B1697)</f>
        <v>10kV</v>
      </c>
      <c r="F1697" t="e">
        <f ca="1">VLOOKUP(OFFSET($E$2,0,0,10000,1),OFFSET(线路!$A$2,0,0,10000,6),5,FALSE)</f>
        <v>#N/A</v>
      </c>
      <c r="G1697" t="e">
        <f ca="1">VLOOKUP(OFFSET($E$2,0,0,10000,1),OFFSET(线路!$A$2,0,0,10000,6),6,FALSE)</f>
        <v>#N/A</v>
      </c>
    </row>
    <row r="1698" spans="1:7" x14ac:dyDescent="0.15">
      <c r="A1698" t="str">
        <f>IF([1]交流线路段!A1698="","",[1]交流线路段!A1698)</f>
        <v>花陆线路19</v>
      </c>
      <c r="B1698" t="str">
        <f>IF([1]交流线路段!B1698="","",[1]交流线路段!B1698)</f>
        <v>10kV</v>
      </c>
      <c r="F1698" t="e">
        <f ca="1">VLOOKUP(OFFSET($E$2,0,0,10000,1),OFFSET(线路!$A$2,0,0,10000,6),5,FALSE)</f>
        <v>#N/A</v>
      </c>
      <c r="G1698" t="e">
        <f ca="1">VLOOKUP(OFFSET($E$2,0,0,10000,1),OFFSET(线路!$A$2,0,0,10000,6),6,FALSE)</f>
        <v>#N/A</v>
      </c>
    </row>
    <row r="1699" spans="1:7" x14ac:dyDescent="0.15">
      <c r="A1699" t="str">
        <f>IF([1]交流线路段!A1699="","",[1]交流线路段!A1699)</f>
        <v>花陆线路2</v>
      </c>
      <c r="B1699" t="str">
        <f>IF([1]交流线路段!B1699="","",[1]交流线路段!B1699)</f>
        <v>10kV</v>
      </c>
      <c r="F1699" t="e">
        <f ca="1">VLOOKUP(OFFSET($E$2,0,0,10000,1),OFFSET(线路!$A$2,0,0,10000,6),5,FALSE)</f>
        <v>#N/A</v>
      </c>
      <c r="G1699" t="e">
        <f ca="1">VLOOKUP(OFFSET($E$2,0,0,10000,1),OFFSET(线路!$A$2,0,0,10000,6),6,FALSE)</f>
        <v>#N/A</v>
      </c>
    </row>
    <row r="1700" spans="1:7" x14ac:dyDescent="0.15">
      <c r="A1700" t="str">
        <f>IF([1]交流线路段!A1700="","",[1]交流线路段!A1700)</f>
        <v>花陆线路20</v>
      </c>
      <c r="B1700" t="str">
        <f>IF([1]交流线路段!B1700="","",[1]交流线路段!B1700)</f>
        <v>10kV</v>
      </c>
      <c r="F1700" t="e">
        <f ca="1">VLOOKUP(OFFSET($E$2,0,0,10000,1),OFFSET(线路!$A$2,0,0,10000,6),5,FALSE)</f>
        <v>#N/A</v>
      </c>
      <c r="G1700" t="e">
        <f ca="1">VLOOKUP(OFFSET($E$2,0,0,10000,1),OFFSET(线路!$A$2,0,0,10000,6),6,FALSE)</f>
        <v>#N/A</v>
      </c>
    </row>
    <row r="1701" spans="1:7" x14ac:dyDescent="0.15">
      <c r="A1701" t="str">
        <f>IF([1]交流线路段!A1701="","",[1]交流线路段!A1701)</f>
        <v>花陆线路21</v>
      </c>
      <c r="B1701" t="str">
        <f>IF([1]交流线路段!B1701="","",[1]交流线路段!B1701)</f>
        <v>10kV</v>
      </c>
      <c r="F1701" t="e">
        <f ca="1">VLOOKUP(OFFSET($E$2,0,0,10000,1),OFFSET(线路!$A$2,0,0,10000,6),5,FALSE)</f>
        <v>#N/A</v>
      </c>
      <c r="G1701" t="e">
        <f ca="1">VLOOKUP(OFFSET($E$2,0,0,10000,1),OFFSET(线路!$A$2,0,0,10000,6),6,FALSE)</f>
        <v>#N/A</v>
      </c>
    </row>
    <row r="1702" spans="1:7" x14ac:dyDescent="0.15">
      <c r="A1702" t="str">
        <f>IF([1]交流线路段!A1702="","",[1]交流线路段!A1702)</f>
        <v>花陆线路22</v>
      </c>
      <c r="B1702" t="str">
        <f>IF([1]交流线路段!B1702="","",[1]交流线路段!B1702)</f>
        <v>10kV</v>
      </c>
      <c r="F1702" t="e">
        <f ca="1">VLOOKUP(OFFSET($E$2,0,0,10000,1),OFFSET(线路!$A$2,0,0,10000,6),5,FALSE)</f>
        <v>#N/A</v>
      </c>
      <c r="G1702" t="e">
        <f ca="1">VLOOKUP(OFFSET($E$2,0,0,10000,1),OFFSET(线路!$A$2,0,0,10000,6),6,FALSE)</f>
        <v>#N/A</v>
      </c>
    </row>
    <row r="1703" spans="1:7" x14ac:dyDescent="0.15">
      <c r="A1703" t="str">
        <f>IF([1]交流线路段!A1703="","",[1]交流线路段!A1703)</f>
        <v>花陆线路23</v>
      </c>
      <c r="B1703" t="str">
        <f>IF([1]交流线路段!B1703="","",[1]交流线路段!B1703)</f>
        <v>10kV</v>
      </c>
      <c r="F1703" t="e">
        <f ca="1">VLOOKUP(OFFSET($E$2,0,0,10000,1),OFFSET(线路!$A$2,0,0,10000,6),5,FALSE)</f>
        <v>#N/A</v>
      </c>
      <c r="G1703" t="e">
        <f ca="1">VLOOKUP(OFFSET($E$2,0,0,10000,1),OFFSET(线路!$A$2,0,0,10000,6),6,FALSE)</f>
        <v>#N/A</v>
      </c>
    </row>
    <row r="1704" spans="1:7" x14ac:dyDescent="0.15">
      <c r="A1704" t="str">
        <f>IF([1]交流线路段!A1704="","",[1]交流线路段!A1704)</f>
        <v>花陆线路24</v>
      </c>
      <c r="B1704" t="str">
        <f>IF([1]交流线路段!B1704="","",[1]交流线路段!B1704)</f>
        <v>10kV</v>
      </c>
      <c r="F1704" t="e">
        <f ca="1">VLOOKUP(OFFSET($E$2,0,0,10000,1),OFFSET(线路!$A$2,0,0,10000,6),5,FALSE)</f>
        <v>#N/A</v>
      </c>
      <c r="G1704" t="e">
        <f ca="1">VLOOKUP(OFFSET($E$2,0,0,10000,1),OFFSET(线路!$A$2,0,0,10000,6),6,FALSE)</f>
        <v>#N/A</v>
      </c>
    </row>
    <row r="1705" spans="1:7" x14ac:dyDescent="0.15">
      <c r="A1705" t="str">
        <f>IF([1]交流线路段!A1705="","",[1]交流线路段!A1705)</f>
        <v>花陆线路25</v>
      </c>
      <c r="B1705" t="str">
        <f>IF([1]交流线路段!B1705="","",[1]交流线路段!B1705)</f>
        <v>10kV</v>
      </c>
      <c r="F1705" t="e">
        <f ca="1">VLOOKUP(OFFSET($E$2,0,0,10000,1),OFFSET(线路!$A$2,0,0,10000,6),5,FALSE)</f>
        <v>#N/A</v>
      </c>
      <c r="G1705" t="e">
        <f ca="1">VLOOKUP(OFFSET($E$2,0,0,10000,1),OFFSET(线路!$A$2,0,0,10000,6),6,FALSE)</f>
        <v>#N/A</v>
      </c>
    </row>
    <row r="1706" spans="1:7" x14ac:dyDescent="0.15">
      <c r="A1706" t="str">
        <f>IF([1]交流线路段!A1706="","",[1]交流线路段!A1706)</f>
        <v>花陆线路26</v>
      </c>
      <c r="B1706" t="str">
        <f>IF([1]交流线路段!B1706="","",[1]交流线路段!B1706)</f>
        <v>10kV</v>
      </c>
      <c r="F1706" t="e">
        <f ca="1">VLOOKUP(OFFSET($E$2,0,0,10000,1),OFFSET(线路!$A$2,0,0,10000,6),5,FALSE)</f>
        <v>#N/A</v>
      </c>
      <c r="G1706" t="e">
        <f ca="1">VLOOKUP(OFFSET($E$2,0,0,10000,1),OFFSET(线路!$A$2,0,0,10000,6),6,FALSE)</f>
        <v>#N/A</v>
      </c>
    </row>
    <row r="1707" spans="1:7" x14ac:dyDescent="0.15">
      <c r="A1707" t="str">
        <f>IF([1]交流线路段!A1707="","",[1]交流线路段!A1707)</f>
        <v>花陆线路27</v>
      </c>
      <c r="B1707" t="str">
        <f>IF([1]交流线路段!B1707="","",[1]交流线路段!B1707)</f>
        <v>10kV</v>
      </c>
      <c r="F1707" t="e">
        <f ca="1">VLOOKUP(OFFSET($E$2,0,0,10000,1),OFFSET(线路!$A$2,0,0,10000,6),5,FALSE)</f>
        <v>#N/A</v>
      </c>
      <c r="G1707" t="e">
        <f ca="1">VLOOKUP(OFFSET($E$2,0,0,10000,1),OFFSET(线路!$A$2,0,0,10000,6),6,FALSE)</f>
        <v>#N/A</v>
      </c>
    </row>
    <row r="1708" spans="1:7" x14ac:dyDescent="0.15">
      <c r="A1708" t="str">
        <f>IF([1]交流线路段!A1708="","",[1]交流线路段!A1708)</f>
        <v>花陆线路28</v>
      </c>
      <c r="B1708" t="str">
        <f>IF([1]交流线路段!B1708="","",[1]交流线路段!B1708)</f>
        <v>10kV</v>
      </c>
      <c r="F1708" t="e">
        <f ca="1">VLOOKUP(OFFSET($E$2,0,0,10000,1),OFFSET(线路!$A$2,0,0,10000,6),5,FALSE)</f>
        <v>#N/A</v>
      </c>
      <c r="G1708" t="e">
        <f ca="1">VLOOKUP(OFFSET($E$2,0,0,10000,1),OFFSET(线路!$A$2,0,0,10000,6),6,FALSE)</f>
        <v>#N/A</v>
      </c>
    </row>
    <row r="1709" spans="1:7" x14ac:dyDescent="0.15">
      <c r="A1709" t="str">
        <f>IF([1]交流线路段!A1709="","",[1]交流线路段!A1709)</f>
        <v>花陆线路29</v>
      </c>
      <c r="B1709" t="str">
        <f>IF([1]交流线路段!B1709="","",[1]交流线路段!B1709)</f>
        <v>10kV</v>
      </c>
      <c r="F1709" t="e">
        <f ca="1">VLOOKUP(OFFSET($E$2,0,0,10000,1),OFFSET(线路!$A$2,0,0,10000,6),5,FALSE)</f>
        <v>#N/A</v>
      </c>
      <c r="G1709" t="e">
        <f ca="1">VLOOKUP(OFFSET($E$2,0,0,10000,1),OFFSET(线路!$A$2,0,0,10000,6),6,FALSE)</f>
        <v>#N/A</v>
      </c>
    </row>
    <row r="1710" spans="1:7" x14ac:dyDescent="0.15">
      <c r="A1710" t="str">
        <f>IF([1]交流线路段!A1710="","",[1]交流线路段!A1710)</f>
        <v>花陆线路3</v>
      </c>
      <c r="B1710" t="str">
        <f>IF([1]交流线路段!B1710="","",[1]交流线路段!B1710)</f>
        <v>10kV</v>
      </c>
      <c r="F1710" t="e">
        <f ca="1">VLOOKUP(OFFSET($E$2,0,0,10000,1),OFFSET(线路!$A$2,0,0,10000,6),5,FALSE)</f>
        <v>#N/A</v>
      </c>
      <c r="G1710" t="e">
        <f ca="1">VLOOKUP(OFFSET($E$2,0,0,10000,1),OFFSET(线路!$A$2,0,0,10000,6),6,FALSE)</f>
        <v>#N/A</v>
      </c>
    </row>
    <row r="1711" spans="1:7" x14ac:dyDescent="0.15">
      <c r="A1711" t="str">
        <f>IF([1]交流线路段!A1711="","",[1]交流线路段!A1711)</f>
        <v>花陆线路30</v>
      </c>
      <c r="B1711" t="str">
        <f>IF([1]交流线路段!B1711="","",[1]交流线路段!B1711)</f>
        <v>10kV</v>
      </c>
      <c r="F1711" t="e">
        <f ca="1">VLOOKUP(OFFSET($E$2,0,0,10000,1),OFFSET(线路!$A$2,0,0,10000,6),5,FALSE)</f>
        <v>#N/A</v>
      </c>
      <c r="G1711" t="e">
        <f ca="1">VLOOKUP(OFFSET($E$2,0,0,10000,1),OFFSET(线路!$A$2,0,0,10000,6),6,FALSE)</f>
        <v>#N/A</v>
      </c>
    </row>
    <row r="1712" spans="1:7" x14ac:dyDescent="0.15">
      <c r="A1712" t="str">
        <f>IF([1]交流线路段!A1712="","",[1]交流线路段!A1712)</f>
        <v>花陆线路31</v>
      </c>
      <c r="B1712" t="str">
        <f>IF([1]交流线路段!B1712="","",[1]交流线路段!B1712)</f>
        <v>10kV</v>
      </c>
      <c r="F1712" t="e">
        <f ca="1">VLOOKUP(OFFSET($E$2,0,0,10000,1),OFFSET(线路!$A$2,0,0,10000,6),5,FALSE)</f>
        <v>#N/A</v>
      </c>
      <c r="G1712" t="e">
        <f ca="1">VLOOKUP(OFFSET($E$2,0,0,10000,1),OFFSET(线路!$A$2,0,0,10000,6),6,FALSE)</f>
        <v>#N/A</v>
      </c>
    </row>
    <row r="1713" spans="1:7" x14ac:dyDescent="0.15">
      <c r="A1713" t="str">
        <f>IF([1]交流线路段!A1713="","",[1]交流线路段!A1713)</f>
        <v>花陆线路32</v>
      </c>
      <c r="B1713" t="str">
        <f>IF([1]交流线路段!B1713="","",[1]交流线路段!B1713)</f>
        <v>10kV</v>
      </c>
      <c r="F1713" t="e">
        <f ca="1">VLOOKUP(OFFSET($E$2,0,0,10000,1),OFFSET(线路!$A$2,0,0,10000,6),5,FALSE)</f>
        <v>#N/A</v>
      </c>
      <c r="G1713" t="e">
        <f ca="1">VLOOKUP(OFFSET($E$2,0,0,10000,1),OFFSET(线路!$A$2,0,0,10000,6),6,FALSE)</f>
        <v>#N/A</v>
      </c>
    </row>
    <row r="1714" spans="1:7" x14ac:dyDescent="0.15">
      <c r="A1714" t="str">
        <f>IF([1]交流线路段!A1714="","",[1]交流线路段!A1714)</f>
        <v>花陆线路33</v>
      </c>
      <c r="B1714" t="str">
        <f>IF([1]交流线路段!B1714="","",[1]交流线路段!B1714)</f>
        <v>10kV</v>
      </c>
      <c r="F1714" t="e">
        <f ca="1">VLOOKUP(OFFSET($E$2,0,0,10000,1),OFFSET(线路!$A$2,0,0,10000,6),5,FALSE)</f>
        <v>#N/A</v>
      </c>
      <c r="G1714" t="e">
        <f ca="1">VLOOKUP(OFFSET($E$2,0,0,10000,1),OFFSET(线路!$A$2,0,0,10000,6),6,FALSE)</f>
        <v>#N/A</v>
      </c>
    </row>
    <row r="1715" spans="1:7" x14ac:dyDescent="0.15">
      <c r="A1715" t="str">
        <f>IF([1]交流线路段!A1715="","",[1]交流线路段!A1715)</f>
        <v>花陆线路34</v>
      </c>
      <c r="B1715" t="str">
        <f>IF([1]交流线路段!B1715="","",[1]交流线路段!B1715)</f>
        <v>10kV</v>
      </c>
      <c r="F1715" t="e">
        <f ca="1">VLOOKUP(OFFSET($E$2,0,0,10000,1),OFFSET(线路!$A$2,0,0,10000,6),5,FALSE)</f>
        <v>#N/A</v>
      </c>
      <c r="G1715" t="e">
        <f ca="1">VLOOKUP(OFFSET($E$2,0,0,10000,1),OFFSET(线路!$A$2,0,0,10000,6),6,FALSE)</f>
        <v>#N/A</v>
      </c>
    </row>
    <row r="1716" spans="1:7" x14ac:dyDescent="0.15">
      <c r="A1716" t="str">
        <f>IF([1]交流线路段!A1716="","",[1]交流线路段!A1716)</f>
        <v>花陆线路35</v>
      </c>
      <c r="B1716" t="str">
        <f>IF([1]交流线路段!B1716="","",[1]交流线路段!B1716)</f>
        <v>10kV</v>
      </c>
      <c r="F1716" t="e">
        <f ca="1">VLOOKUP(OFFSET($E$2,0,0,10000,1),OFFSET(线路!$A$2,0,0,10000,6),5,FALSE)</f>
        <v>#N/A</v>
      </c>
      <c r="G1716" t="e">
        <f ca="1">VLOOKUP(OFFSET($E$2,0,0,10000,1),OFFSET(线路!$A$2,0,0,10000,6),6,FALSE)</f>
        <v>#N/A</v>
      </c>
    </row>
    <row r="1717" spans="1:7" x14ac:dyDescent="0.15">
      <c r="A1717" t="str">
        <f>IF([1]交流线路段!A1717="","",[1]交流线路段!A1717)</f>
        <v>花陆线路36</v>
      </c>
      <c r="B1717" t="str">
        <f>IF([1]交流线路段!B1717="","",[1]交流线路段!B1717)</f>
        <v>10kV</v>
      </c>
      <c r="F1717" t="e">
        <f ca="1">VLOOKUP(OFFSET($E$2,0,0,10000,1),OFFSET(线路!$A$2,0,0,10000,6),5,FALSE)</f>
        <v>#N/A</v>
      </c>
      <c r="G1717" t="e">
        <f ca="1">VLOOKUP(OFFSET($E$2,0,0,10000,1),OFFSET(线路!$A$2,0,0,10000,6),6,FALSE)</f>
        <v>#N/A</v>
      </c>
    </row>
    <row r="1718" spans="1:7" x14ac:dyDescent="0.15">
      <c r="A1718" t="str">
        <f>IF([1]交流线路段!A1718="","",[1]交流线路段!A1718)</f>
        <v>花陆线路37</v>
      </c>
      <c r="B1718" t="str">
        <f>IF([1]交流线路段!B1718="","",[1]交流线路段!B1718)</f>
        <v>10kV</v>
      </c>
      <c r="F1718" t="e">
        <f ca="1">VLOOKUP(OFFSET($E$2,0,0,10000,1),OFFSET(线路!$A$2,0,0,10000,6),5,FALSE)</f>
        <v>#N/A</v>
      </c>
      <c r="G1718" t="e">
        <f ca="1">VLOOKUP(OFFSET($E$2,0,0,10000,1),OFFSET(线路!$A$2,0,0,10000,6),6,FALSE)</f>
        <v>#N/A</v>
      </c>
    </row>
    <row r="1719" spans="1:7" x14ac:dyDescent="0.15">
      <c r="A1719" t="str">
        <f>IF([1]交流线路段!A1719="","",[1]交流线路段!A1719)</f>
        <v>花陆线路38</v>
      </c>
      <c r="B1719" t="str">
        <f>IF([1]交流线路段!B1719="","",[1]交流线路段!B1719)</f>
        <v>10kV</v>
      </c>
      <c r="F1719" t="e">
        <f ca="1">VLOOKUP(OFFSET($E$2,0,0,10000,1),OFFSET(线路!$A$2,0,0,10000,6),5,FALSE)</f>
        <v>#N/A</v>
      </c>
      <c r="G1719" t="e">
        <f ca="1">VLOOKUP(OFFSET($E$2,0,0,10000,1),OFFSET(线路!$A$2,0,0,10000,6),6,FALSE)</f>
        <v>#N/A</v>
      </c>
    </row>
    <row r="1720" spans="1:7" x14ac:dyDescent="0.15">
      <c r="A1720" t="str">
        <f>IF([1]交流线路段!A1720="","",[1]交流线路段!A1720)</f>
        <v>花陆线路39</v>
      </c>
      <c r="B1720" t="str">
        <f>IF([1]交流线路段!B1720="","",[1]交流线路段!B1720)</f>
        <v>10kV</v>
      </c>
      <c r="F1720" t="e">
        <f ca="1">VLOOKUP(OFFSET($E$2,0,0,10000,1),OFFSET(线路!$A$2,0,0,10000,6),5,FALSE)</f>
        <v>#N/A</v>
      </c>
      <c r="G1720" t="e">
        <f ca="1">VLOOKUP(OFFSET($E$2,0,0,10000,1),OFFSET(线路!$A$2,0,0,10000,6),6,FALSE)</f>
        <v>#N/A</v>
      </c>
    </row>
    <row r="1721" spans="1:7" x14ac:dyDescent="0.15">
      <c r="A1721" t="str">
        <f>IF([1]交流线路段!A1721="","",[1]交流线路段!A1721)</f>
        <v>花陆线路4</v>
      </c>
      <c r="B1721" t="str">
        <f>IF([1]交流线路段!B1721="","",[1]交流线路段!B1721)</f>
        <v>10kV</v>
      </c>
      <c r="F1721" t="e">
        <f ca="1">VLOOKUP(OFFSET($E$2,0,0,10000,1),OFFSET(线路!$A$2,0,0,10000,6),5,FALSE)</f>
        <v>#N/A</v>
      </c>
      <c r="G1721" t="e">
        <f ca="1">VLOOKUP(OFFSET($E$2,0,0,10000,1),OFFSET(线路!$A$2,0,0,10000,6),6,FALSE)</f>
        <v>#N/A</v>
      </c>
    </row>
    <row r="1722" spans="1:7" x14ac:dyDescent="0.15">
      <c r="A1722" t="str">
        <f>IF([1]交流线路段!A1722="","",[1]交流线路段!A1722)</f>
        <v>花陆线路40</v>
      </c>
      <c r="B1722" t="str">
        <f>IF([1]交流线路段!B1722="","",[1]交流线路段!B1722)</f>
        <v>10kV</v>
      </c>
      <c r="F1722" t="e">
        <f ca="1">VLOOKUP(OFFSET($E$2,0,0,10000,1),OFFSET(线路!$A$2,0,0,10000,6),5,FALSE)</f>
        <v>#N/A</v>
      </c>
      <c r="G1722" t="e">
        <f ca="1">VLOOKUP(OFFSET($E$2,0,0,10000,1),OFFSET(线路!$A$2,0,0,10000,6),6,FALSE)</f>
        <v>#N/A</v>
      </c>
    </row>
    <row r="1723" spans="1:7" x14ac:dyDescent="0.15">
      <c r="A1723" t="str">
        <f>IF([1]交流线路段!A1723="","",[1]交流线路段!A1723)</f>
        <v>花陆线路41</v>
      </c>
      <c r="B1723" t="str">
        <f>IF([1]交流线路段!B1723="","",[1]交流线路段!B1723)</f>
        <v>10kV</v>
      </c>
      <c r="F1723" t="e">
        <f ca="1">VLOOKUP(OFFSET($E$2,0,0,10000,1),OFFSET(线路!$A$2,0,0,10000,6),5,FALSE)</f>
        <v>#N/A</v>
      </c>
      <c r="G1723" t="e">
        <f ca="1">VLOOKUP(OFFSET($E$2,0,0,10000,1),OFFSET(线路!$A$2,0,0,10000,6),6,FALSE)</f>
        <v>#N/A</v>
      </c>
    </row>
    <row r="1724" spans="1:7" x14ac:dyDescent="0.15">
      <c r="A1724" t="str">
        <f>IF([1]交流线路段!A1724="","",[1]交流线路段!A1724)</f>
        <v>花陆线路42</v>
      </c>
      <c r="B1724" t="str">
        <f>IF([1]交流线路段!B1724="","",[1]交流线路段!B1724)</f>
        <v>10kV</v>
      </c>
      <c r="F1724" t="e">
        <f ca="1">VLOOKUP(OFFSET($E$2,0,0,10000,1),OFFSET(线路!$A$2,0,0,10000,6),5,FALSE)</f>
        <v>#N/A</v>
      </c>
      <c r="G1724" t="e">
        <f ca="1">VLOOKUP(OFFSET($E$2,0,0,10000,1),OFFSET(线路!$A$2,0,0,10000,6),6,FALSE)</f>
        <v>#N/A</v>
      </c>
    </row>
    <row r="1725" spans="1:7" x14ac:dyDescent="0.15">
      <c r="A1725" t="str">
        <f>IF([1]交流线路段!A1725="","",[1]交流线路段!A1725)</f>
        <v>花陆线路5</v>
      </c>
      <c r="B1725" t="str">
        <f>IF([1]交流线路段!B1725="","",[1]交流线路段!B1725)</f>
        <v>10kV</v>
      </c>
      <c r="F1725" t="e">
        <f ca="1">VLOOKUP(OFFSET($E$2,0,0,10000,1),OFFSET(线路!$A$2,0,0,10000,6),5,FALSE)</f>
        <v>#N/A</v>
      </c>
      <c r="G1725" t="e">
        <f ca="1">VLOOKUP(OFFSET($E$2,0,0,10000,1),OFFSET(线路!$A$2,0,0,10000,6),6,FALSE)</f>
        <v>#N/A</v>
      </c>
    </row>
    <row r="1726" spans="1:7" x14ac:dyDescent="0.15">
      <c r="A1726" t="str">
        <f>IF([1]交流线路段!A1726="","",[1]交流线路段!A1726)</f>
        <v>花陆线路6</v>
      </c>
      <c r="B1726" t="str">
        <f>IF([1]交流线路段!B1726="","",[1]交流线路段!B1726)</f>
        <v>10kV</v>
      </c>
      <c r="F1726" t="e">
        <f ca="1">VLOOKUP(OFFSET($E$2,0,0,10000,1),OFFSET(线路!$A$2,0,0,10000,6),5,FALSE)</f>
        <v>#N/A</v>
      </c>
      <c r="G1726" t="e">
        <f ca="1">VLOOKUP(OFFSET($E$2,0,0,10000,1),OFFSET(线路!$A$2,0,0,10000,6),6,FALSE)</f>
        <v>#N/A</v>
      </c>
    </row>
    <row r="1727" spans="1:7" x14ac:dyDescent="0.15">
      <c r="A1727" t="str">
        <f>IF([1]交流线路段!A1727="","",[1]交流线路段!A1727)</f>
        <v>花陆线路7</v>
      </c>
      <c r="B1727" t="str">
        <f>IF([1]交流线路段!B1727="","",[1]交流线路段!B1727)</f>
        <v>10kV</v>
      </c>
      <c r="F1727" t="e">
        <f ca="1">VLOOKUP(OFFSET($E$2,0,0,10000,1),OFFSET(线路!$A$2,0,0,10000,6),5,FALSE)</f>
        <v>#N/A</v>
      </c>
      <c r="G1727" t="e">
        <f ca="1">VLOOKUP(OFFSET($E$2,0,0,10000,1),OFFSET(线路!$A$2,0,0,10000,6),6,FALSE)</f>
        <v>#N/A</v>
      </c>
    </row>
    <row r="1728" spans="1:7" x14ac:dyDescent="0.15">
      <c r="A1728" t="str">
        <f>IF([1]交流线路段!A1728="","",[1]交流线路段!A1728)</f>
        <v>花陆线路8</v>
      </c>
      <c r="B1728" t="str">
        <f>IF([1]交流线路段!B1728="","",[1]交流线路段!B1728)</f>
        <v>10kV</v>
      </c>
      <c r="F1728" t="e">
        <f ca="1">VLOOKUP(OFFSET($E$2,0,0,10000,1),OFFSET(线路!$A$2,0,0,10000,6),5,FALSE)</f>
        <v>#N/A</v>
      </c>
      <c r="G1728" t="e">
        <f ca="1">VLOOKUP(OFFSET($E$2,0,0,10000,1),OFFSET(线路!$A$2,0,0,10000,6),6,FALSE)</f>
        <v>#N/A</v>
      </c>
    </row>
    <row r="1729" spans="1:7" x14ac:dyDescent="0.15">
      <c r="A1729" t="str">
        <f>IF([1]交流线路段!A1729="","",[1]交流线路段!A1729)</f>
        <v>花陆线路9</v>
      </c>
      <c r="B1729" t="str">
        <f>IF([1]交流线路段!B1729="","",[1]交流线路段!B1729)</f>
        <v>10kV</v>
      </c>
      <c r="F1729" t="e">
        <f ca="1">VLOOKUP(OFFSET($E$2,0,0,10000,1),OFFSET(线路!$A$2,0,0,10000,6),5,FALSE)</f>
        <v>#N/A</v>
      </c>
      <c r="G1729" t="e">
        <f ca="1">VLOOKUP(OFFSET($E$2,0,0,10000,1),OFFSET(线路!$A$2,0,0,10000,6),6,FALSE)</f>
        <v>#N/A</v>
      </c>
    </row>
    <row r="1730" spans="1:7" x14ac:dyDescent="0.15">
      <c r="A1730" t="str">
        <f>IF([1]交流线路段!A1730="","",[1]交流线路段!A1730)</f>
        <v>花顺线</v>
      </c>
      <c r="B1730" t="str">
        <f>IF([1]交流线路段!B1730="","",[1]交流线路段!B1730)</f>
        <v>35kV</v>
      </c>
      <c r="F1730" t="e">
        <f ca="1">VLOOKUP(OFFSET($E$2,0,0,10000,1),OFFSET(线路!$A$2,0,0,10000,6),5,FALSE)</f>
        <v>#N/A</v>
      </c>
      <c r="G1730" t="e">
        <f ca="1">VLOOKUP(OFFSET($E$2,0,0,10000,1),OFFSET(线路!$A$2,0,0,10000,6),6,FALSE)</f>
        <v>#N/A</v>
      </c>
    </row>
    <row r="1731" spans="1:7" x14ac:dyDescent="0.15">
      <c r="A1731" t="str">
        <f>IF([1]交流线路段!A1731="","",[1]交流线路段!A1731)</f>
        <v>花溪线路1</v>
      </c>
      <c r="B1731" t="str">
        <f>IF([1]交流线路段!B1731="","",[1]交流线路段!B1731)</f>
        <v>10kV</v>
      </c>
      <c r="F1731" t="e">
        <f ca="1">VLOOKUP(OFFSET($E$2,0,0,10000,1),OFFSET(线路!$A$2,0,0,10000,6),5,FALSE)</f>
        <v>#N/A</v>
      </c>
      <c r="G1731" t="e">
        <f ca="1">VLOOKUP(OFFSET($E$2,0,0,10000,1),OFFSET(线路!$A$2,0,0,10000,6),6,FALSE)</f>
        <v>#N/A</v>
      </c>
    </row>
    <row r="1732" spans="1:7" x14ac:dyDescent="0.15">
      <c r="A1732" t="str">
        <f>IF([1]交流线路段!A1732="","",[1]交流线路段!A1732)</f>
        <v>花溪线路10</v>
      </c>
      <c r="B1732" t="str">
        <f>IF([1]交流线路段!B1732="","",[1]交流线路段!B1732)</f>
        <v>10kV</v>
      </c>
      <c r="F1732" t="e">
        <f ca="1">VLOOKUP(OFFSET($E$2,0,0,10000,1),OFFSET(线路!$A$2,0,0,10000,6),5,FALSE)</f>
        <v>#N/A</v>
      </c>
      <c r="G1732" t="e">
        <f ca="1">VLOOKUP(OFFSET($E$2,0,0,10000,1),OFFSET(线路!$A$2,0,0,10000,6),6,FALSE)</f>
        <v>#N/A</v>
      </c>
    </row>
    <row r="1733" spans="1:7" x14ac:dyDescent="0.15">
      <c r="A1733" t="str">
        <f>IF([1]交流线路段!A1733="","",[1]交流线路段!A1733)</f>
        <v>花溪线路11</v>
      </c>
      <c r="B1733" t="str">
        <f>IF([1]交流线路段!B1733="","",[1]交流线路段!B1733)</f>
        <v>10kV</v>
      </c>
      <c r="F1733" t="e">
        <f ca="1">VLOOKUP(OFFSET($E$2,0,0,10000,1),OFFSET(线路!$A$2,0,0,10000,6),5,FALSE)</f>
        <v>#N/A</v>
      </c>
      <c r="G1733" t="e">
        <f ca="1">VLOOKUP(OFFSET($E$2,0,0,10000,1),OFFSET(线路!$A$2,0,0,10000,6),6,FALSE)</f>
        <v>#N/A</v>
      </c>
    </row>
    <row r="1734" spans="1:7" x14ac:dyDescent="0.15">
      <c r="A1734" t="str">
        <f>IF([1]交流线路段!A1734="","",[1]交流线路段!A1734)</f>
        <v>花溪线路12</v>
      </c>
      <c r="B1734" t="str">
        <f>IF([1]交流线路段!B1734="","",[1]交流线路段!B1734)</f>
        <v>10kV</v>
      </c>
      <c r="F1734" t="e">
        <f ca="1">VLOOKUP(OFFSET($E$2,0,0,10000,1),OFFSET(线路!$A$2,0,0,10000,6),5,FALSE)</f>
        <v>#N/A</v>
      </c>
      <c r="G1734" t="e">
        <f ca="1">VLOOKUP(OFFSET($E$2,0,0,10000,1),OFFSET(线路!$A$2,0,0,10000,6),6,FALSE)</f>
        <v>#N/A</v>
      </c>
    </row>
    <row r="1735" spans="1:7" x14ac:dyDescent="0.15">
      <c r="A1735" t="str">
        <f>IF([1]交流线路段!A1735="","",[1]交流线路段!A1735)</f>
        <v>花溪线路13</v>
      </c>
      <c r="B1735" t="str">
        <f>IF([1]交流线路段!B1735="","",[1]交流线路段!B1735)</f>
        <v>10kV</v>
      </c>
      <c r="F1735" t="e">
        <f ca="1">VLOOKUP(OFFSET($E$2,0,0,10000,1),OFFSET(线路!$A$2,0,0,10000,6),5,FALSE)</f>
        <v>#N/A</v>
      </c>
      <c r="G1735" t="e">
        <f ca="1">VLOOKUP(OFFSET($E$2,0,0,10000,1),OFFSET(线路!$A$2,0,0,10000,6),6,FALSE)</f>
        <v>#N/A</v>
      </c>
    </row>
    <row r="1736" spans="1:7" x14ac:dyDescent="0.15">
      <c r="A1736" t="str">
        <f>IF([1]交流线路段!A1736="","",[1]交流线路段!A1736)</f>
        <v>花溪线路14</v>
      </c>
      <c r="B1736" t="str">
        <f>IF([1]交流线路段!B1736="","",[1]交流线路段!B1736)</f>
        <v>10kV</v>
      </c>
      <c r="F1736" t="e">
        <f ca="1">VLOOKUP(OFFSET($E$2,0,0,10000,1),OFFSET(线路!$A$2,0,0,10000,6),5,FALSE)</f>
        <v>#N/A</v>
      </c>
      <c r="G1736" t="e">
        <f ca="1">VLOOKUP(OFFSET($E$2,0,0,10000,1),OFFSET(线路!$A$2,0,0,10000,6),6,FALSE)</f>
        <v>#N/A</v>
      </c>
    </row>
    <row r="1737" spans="1:7" x14ac:dyDescent="0.15">
      <c r="A1737" t="str">
        <f>IF([1]交流线路段!A1737="","",[1]交流线路段!A1737)</f>
        <v>花溪线路15</v>
      </c>
      <c r="B1737" t="str">
        <f>IF([1]交流线路段!B1737="","",[1]交流线路段!B1737)</f>
        <v>10kV</v>
      </c>
      <c r="F1737" t="e">
        <f ca="1">VLOOKUP(OFFSET($E$2,0,0,10000,1),OFFSET(线路!$A$2,0,0,10000,6),5,FALSE)</f>
        <v>#N/A</v>
      </c>
      <c r="G1737" t="e">
        <f ca="1">VLOOKUP(OFFSET($E$2,0,0,10000,1),OFFSET(线路!$A$2,0,0,10000,6),6,FALSE)</f>
        <v>#N/A</v>
      </c>
    </row>
    <row r="1738" spans="1:7" x14ac:dyDescent="0.15">
      <c r="A1738" t="str">
        <f>IF([1]交流线路段!A1738="","",[1]交流线路段!A1738)</f>
        <v>花溪线路16</v>
      </c>
      <c r="B1738" t="str">
        <f>IF([1]交流线路段!B1738="","",[1]交流线路段!B1738)</f>
        <v>10kV</v>
      </c>
      <c r="F1738" t="e">
        <f ca="1">VLOOKUP(OFFSET($E$2,0,0,10000,1),OFFSET(线路!$A$2,0,0,10000,6),5,FALSE)</f>
        <v>#N/A</v>
      </c>
      <c r="G1738" t="e">
        <f ca="1">VLOOKUP(OFFSET($E$2,0,0,10000,1),OFFSET(线路!$A$2,0,0,10000,6),6,FALSE)</f>
        <v>#N/A</v>
      </c>
    </row>
    <row r="1739" spans="1:7" x14ac:dyDescent="0.15">
      <c r="A1739" t="str">
        <f>IF([1]交流线路段!A1739="","",[1]交流线路段!A1739)</f>
        <v>花溪线路17</v>
      </c>
      <c r="B1739" t="str">
        <f>IF([1]交流线路段!B1739="","",[1]交流线路段!B1739)</f>
        <v>10kV</v>
      </c>
      <c r="F1739" t="e">
        <f ca="1">VLOOKUP(OFFSET($E$2,0,0,10000,1),OFFSET(线路!$A$2,0,0,10000,6),5,FALSE)</f>
        <v>#N/A</v>
      </c>
      <c r="G1739" t="e">
        <f ca="1">VLOOKUP(OFFSET($E$2,0,0,10000,1),OFFSET(线路!$A$2,0,0,10000,6),6,FALSE)</f>
        <v>#N/A</v>
      </c>
    </row>
    <row r="1740" spans="1:7" x14ac:dyDescent="0.15">
      <c r="A1740" t="str">
        <f>IF([1]交流线路段!A1740="","",[1]交流线路段!A1740)</f>
        <v>花溪线路18</v>
      </c>
      <c r="B1740" t="str">
        <f>IF([1]交流线路段!B1740="","",[1]交流线路段!B1740)</f>
        <v>10kV</v>
      </c>
      <c r="F1740" t="e">
        <f ca="1">VLOOKUP(OFFSET($E$2,0,0,10000,1),OFFSET(线路!$A$2,0,0,10000,6),5,FALSE)</f>
        <v>#N/A</v>
      </c>
      <c r="G1740" t="e">
        <f ca="1">VLOOKUP(OFFSET($E$2,0,0,10000,1),OFFSET(线路!$A$2,0,0,10000,6),6,FALSE)</f>
        <v>#N/A</v>
      </c>
    </row>
    <row r="1741" spans="1:7" x14ac:dyDescent="0.15">
      <c r="A1741" t="str">
        <f>IF([1]交流线路段!A1741="","",[1]交流线路段!A1741)</f>
        <v>花溪线路19</v>
      </c>
      <c r="B1741" t="str">
        <f>IF([1]交流线路段!B1741="","",[1]交流线路段!B1741)</f>
        <v>10kV</v>
      </c>
      <c r="F1741" t="e">
        <f ca="1">VLOOKUP(OFFSET($E$2,0,0,10000,1),OFFSET(线路!$A$2,0,0,10000,6),5,FALSE)</f>
        <v>#N/A</v>
      </c>
      <c r="G1741" t="e">
        <f ca="1">VLOOKUP(OFFSET($E$2,0,0,10000,1),OFFSET(线路!$A$2,0,0,10000,6),6,FALSE)</f>
        <v>#N/A</v>
      </c>
    </row>
    <row r="1742" spans="1:7" x14ac:dyDescent="0.15">
      <c r="A1742" t="str">
        <f>IF([1]交流线路段!A1742="","",[1]交流线路段!A1742)</f>
        <v>花溪线路2</v>
      </c>
      <c r="B1742" t="str">
        <f>IF([1]交流线路段!B1742="","",[1]交流线路段!B1742)</f>
        <v>10kV</v>
      </c>
      <c r="F1742" t="e">
        <f ca="1">VLOOKUP(OFFSET($E$2,0,0,10000,1),OFFSET(线路!$A$2,0,0,10000,6),5,FALSE)</f>
        <v>#N/A</v>
      </c>
      <c r="G1742" t="e">
        <f ca="1">VLOOKUP(OFFSET($E$2,0,0,10000,1),OFFSET(线路!$A$2,0,0,10000,6),6,FALSE)</f>
        <v>#N/A</v>
      </c>
    </row>
    <row r="1743" spans="1:7" x14ac:dyDescent="0.15">
      <c r="A1743" t="str">
        <f>IF([1]交流线路段!A1743="","",[1]交流线路段!A1743)</f>
        <v>花溪线路20</v>
      </c>
      <c r="B1743" t="str">
        <f>IF([1]交流线路段!B1743="","",[1]交流线路段!B1743)</f>
        <v>10kV</v>
      </c>
      <c r="F1743" t="e">
        <f ca="1">VLOOKUP(OFFSET($E$2,0,0,10000,1),OFFSET(线路!$A$2,0,0,10000,6),5,FALSE)</f>
        <v>#N/A</v>
      </c>
      <c r="G1743" t="e">
        <f ca="1">VLOOKUP(OFFSET($E$2,0,0,10000,1),OFFSET(线路!$A$2,0,0,10000,6),6,FALSE)</f>
        <v>#N/A</v>
      </c>
    </row>
    <row r="1744" spans="1:7" x14ac:dyDescent="0.15">
      <c r="A1744" t="str">
        <f>IF([1]交流线路段!A1744="","",[1]交流线路段!A1744)</f>
        <v>花溪线路21</v>
      </c>
      <c r="B1744" t="str">
        <f>IF([1]交流线路段!B1744="","",[1]交流线路段!B1744)</f>
        <v>10kV</v>
      </c>
      <c r="F1744" t="e">
        <f ca="1">VLOOKUP(OFFSET($E$2,0,0,10000,1),OFFSET(线路!$A$2,0,0,10000,6),5,FALSE)</f>
        <v>#N/A</v>
      </c>
      <c r="G1744" t="e">
        <f ca="1">VLOOKUP(OFFSET($E$2,0,0,10000,1),OFFSET(线路!$A$2,0,0,10000,6),6,FALSE)</f>
        <v>#N/A</v>
      </c>
    </row>
    <row r="1745" spans="1:7" x14ac:dyDescent="0.15">
      <c r="A1745" t="str">
        <f>IF([1]交流线路段!A1745="","",[1]交流线路段!A1745)</f>
        <v>花溪线路22</v>
      </c>
      <c r="B1745" t="str">
        <f>IF([1]交流线路段!B1745="","",[1]交流线路段!B1745)</f>
        <v>10kV</v>
      </c>
      <c r="F1745" t="e">
        <f ca="1">VLOOKUP(OFFSET($E$2,0,0,10000,1),OFFSET(线路!$A$2,0,0,10000,6),5,FALSE)</f>
        <v>#N/A</v>
      </c>
      <c r="G1745" t="e">
        <f ca="1">VLOOKUP(OFFSET($E$2,0,0,10000,1),OFFSET(线路!$A$2,0,0,10000,6),6,FALSE)</f>
        <v>#N/A</v>
      </c>
    </row>
    <row r="1746" spans="1:7" x14ac:dyDescent="0.15">
      <c r="A1746" t="str">
        <f>IF([1]交流线路段!A1746="","",[1]交流线路段!A1746)</f>
        <v>花溪线路23</v>
      </c>
      <c r="B1746" t="str">
        <f>IF([1]交流线路段!B1746="","",[1]交流线路段!B1746)</f>
        <v>10kV</v>
      </c>
      <c r="F1746" t="e">
        <f ca="1">VLOOKUP(OFFSET($E$2,0,0,10000,1),OFFSET(线路!$A$2,0,0,10000,6),5,FALSE)</f>
        <v>#N/A</v>
      </c>
      <c r="G1746" t="e">
        <f ca="1">VLOOKUP(OFFSET($E$2,0,0,10000,1),OFFSET(线路!$A$2,0,0,10000,6),6,FALSE)</f>
        <v>#N/A</v>
      </c>
    </row>
    <row r="1747" spans="1:7" x14ac:dyDescent="0.15">
      <c r="A1747" t="str">
        <f>IF([1]交流线路段!A1747="","",[1]交流线路段!A1747)</f>
        <v>花溪线路24</v>
      </c>
      <c r="B1747" t="str">
        <f>IF([1]交流线路段!B1747="","",[1]交流线路段!B1747)</f>
        <v>10kV</v>
      </c>
      <c r="F1747" t="e">
        <f ca="1">VLOOKUP(OFFSET($E$2,0,0,10000,1),OFFSET(线路!$A$2,0,0,10000,6),5,FALSE)</f>
        <v>#N/A</v>
      </c>
      <c r="G1747" t="e">
        <f ca="1">VLOOKUP(OFFSET($E$2,0,0,10000,1),OFFSET(线路!$A$2,0,0,10000,6),6,FALSE)</f>
        <v>#N/A</v>
      </c>
    </row>
    <row r="1748" spans="1:7" x14ac:dyDescent="0.15">
      <c r="A1748" t="str">
        <f>IF([1]交流线路段!A1748="","",[1]交流线路段!A1748)</f>
        <v>花溪线路25</v>
      </c>
      <c r="B1748" t="str">
        <f>IF([1]交流线路段!B1748="","",[1]交流线路段!B1748)</f>
        <v>10kV</v>
      </c>
      <c r="F1748" t="e">
        <f ca="1">VLOOKUP(OFFSET($E$2,0,0,10000,1),OFFSET(线路!$A$2,0,0,10000,6),5,FALSE)</f>
        <v>#N/A</v>
      </c>
      <c r="G1748" t="e">
        <f ca="1">VLOOKUP(OFFSET($E$2,0,0,10000,1),OFFSET(线路!$A$2,0,0,10000,6),6,FALSE)</f>
        <v>#N/A</v>
      </c>
    </row>
    <row r="1749" spans="1:7" x14ac:dyDescent="0.15">
      <c r="A1749" t="str">
        <f>IF([1]交流线路段!A1749="","",[1]交流线路段!A1749)</f>
        <v>花溪线路26</v>
      </c>
      <c r="B1749" t="str">
        <f>IF([1]交流线路段!B1749="","",[1]交流线路段!B1749)</f>
        <v>10kV</v>
      </c>
      <c r="F1749" t="e">
        <f ca="1">VLOOKUP(OFFSET($E$2,0,0,10000,1),OFFSET(线路!$A$2,0,0,10000,6),5,FALSE)</f>
        <v>#N/A</v>
      </c>
      <c r="G1749" t="e">
        <f ca="1">VLOOKUP(OFFSET($E$2,0,0,10000,1),OFFSET(线路!$A$2,0,0,10000,6),6,FALSE)</f>
        <v>#N/A</v>
      </c>
    </row>
    <row r="1750" spans="1:7" x14ac:dyDescent="0.15">
      <c r="A1750" t="str">
        <f>IF([1]交流线路段!A1750="","",[1]交流线路段!A1750)</f>
        <v>花溪线路26-1</v>
      </c>
      <c r="B1750" t="str">
        <f>IF([1]交流线路段!B1750="","",[1]交流线路段!B1750)</f>
        <v>10kV</v>
      </c>
      <c r="F1750" t="e">
        <f ca="1">VLOOKUP(OFFSET($E$2,0,0,10000,1),OFFSET(线路!$A$2,0,0,10000,6),5,FALSE)</f>
        <v>#N/A</v>
      </c>
      <c r="G1750" t="e">
        <f ca="1">VLOOKUP(OFFSET($E$2,0,0,10000,1),OFFSET(线路!$A$2,0,0,10000,6),6,FALSE)</f>
        <v>#N/A</v>
      </c>
    </row>
    <row r="1751" spans="1:7" x14ac:dyDescent="0.15">
      <c r="A1751" t="str">
        <f>IF([1]交流线路段!A1751="","",[1]交流线路段!A1751)</f>
        <v>花溪线路27</v>
      </c>
      <c r="B1751" t="str">
        <f>IF([1]交流线路段!B1751="","",[1]交流线路段!B1751)</f>
        <v>10kV</v>
      </c>
      <c r="F1751" t="e">
        <f ca="1">VLOOKUP(OFFSET($E$2,0,0,10000,1),OFFSET(线路!$A$2,0,0,10000,6),5,FALSE)</f>
        <v>#N/A</v>
      </c>
      <c r="G1751" t="e">
        <f ca="1">VLOOKUP(OFFSET($E$2,0,0,10000,1),OFFSET(线路!$A$2,0,0,10000,6),6,FALSE)</f>
        <v>#N/A</v>
      </c>
    </row>
    <row r="1752" spans="1:7" x14ac:dyDescent="0.15">
      <c r="A1752" t="str">
        <f>IF([1]交流线路段!A1752="","",[1]交流线路段!A1752)</f>
        <v>花溪线路28</v>
      </c>
      <c r="B1752" t="str">
        <f>IF([1]交流线路段!B1752="","",[1]交流线路段!B1752)</f>
        <v>10kV</v>
      </c>
      <c r="F1752" t="e">
        <f ca="1">VLOOKUP(OFFSET($E$2,0,0,10000,1),OFFSET(线路!$A$2,0,0,10000,6),5,FALSE)</f>
        <v>#N/A</v>
      </c>
      <c r="G1752" t="e">
        <f ca="1">VLOOKUP(OFFSET($E$2,0,0,10000,1),OFFSET(线路!$A$2,0,0,10000,6),6,FALSE)</f>
        <v>#N/A</v>
      </c>
    </row>
    <row r="1753" spans="1:7" x14ac:dyDescent="0.15">
      <c r="A1753" t="str">
        <f>IF([1]交流线路段!A1753="","",[1]交流线路段!A1753)</f>
        <v>花溪线路29</v>
      </c>
      <c r="B1753" t="str">
        <f>IF([1]交流线路段!B1753="","",[1]交流线路段!B1753)</f>
        <v>10kV</v>
      </c>
      <c r="F1753" t="e">
        <f ca="1">VLOOKUP(OFFSET($E$2,0,0,10000,1),OFFSET(线路!$A$2,0,0,10000,6),5,FALSE)</f>
        <v>#N/A</v>
      </c>
      <c r="G1753" t="e">
        <f ca="1">VLOOKUP(OFFSET($E$2,0,0,10000,1),OFFSET(线路!$A$2,0,0,10000,6),6,FALSE)</f>
        <v>#N/A</v>
      </c>
    </row>
    <row r="1754" spans="1:7" x14ac:dyDescent="0.15">
      <c r="A1754" t="str">
        <f>IF([1]交流线路段!A1754="","",[1]交流线路段!A1754)</f>
        <v>花溪线路3</v>
      </c>
      <c r="B1754" t="str">
        <f>IF([1]交流线路段!B1754="","",[1]交流线路段!B1754)</f>
        <v>10kV</v>
      </c>
      <c r="F1754" t="e">
        <f ca="1">VLOOKUP(OFFSET($E$2,0,0,10000,1),OFFSET(线路!$A$2,0,0,10000,6),5,FALSE)</f>
        <v>#N/A</v>
      </c>
      <c r="G1754" t="e">
        <f ca="1">VLOOKUP(OFFSET($E$2,0,0,10000,1),OFFSET(线路!$A$2,0,0,10000,6),6,FALSE)</f>
        <v>#N/A</v>
      </c>
    </row>
    <row r="1755" spans="1:7" x14ac:dyDescent="0.15">
      <c r="A1755" t="str">
        <f>IF([1]交流线路段!A1755="","",[1]交流线路段!A1755)</f>
        <v>花溪线路30</v>
      </c>
      <c r="B1755" t="str">
        <f>IF([1]交流线路段!B1755="","",[1]交流线路段!B1755)</f>
        <v>10kV</v>
      </c>
      <c r="F1755" t="e">
        <f ca="1">VLOOKUP(OFFSET($E$2,0,0,10000,1),OFFSET(线路!$A$2,0,0,10000,6),5,FALSE)</f>
        <v>#N/A</v>
      </c>
      <c r="G1755" t="e">
        <f ca="1">VLOOKUP(OFFSET($E$2,0,0,10000,1),OFFSET(线路!$A$2,0,0,10000,6),6,FALSE)</f>
        <v>#N/A</v>
      </c>
    </row>
    <row r="1756" spans="1:7" x14ac:dyDescent="0.15">
      <c r="A1756" t="str">
        <f>IF([1]交流线路段!A1756="","",[1]交流线路段!A1756)</f>
        <v>花溪线路4</v>
      </c>
      <c r="B1756" t="str">
        <f>IF([1]交流线路段!B1756="","",[1]交流线路段!B1756)</f>
        <v>10kV</v>
      </c>
      <c r="F1756" t="e">
        <f ca="1">VLOOKUP(OFFSET($E$2,0,0,10000,1),OFFSET(线路!$A$2,0,0,10000,6),5,FALSE)</f>
        <v>#N/A</v>
      </c>
      <c r="G1756" t="e">
        <f ca="1">VLOOKUP(OFFSET($E$2,0,0,10000,1),OFFSET(线路!$A$2,0,0,10000,6),6,FALSE)</f>
        <v>#N/A</v>
      </c>
    </row>
    <row r="1757" spans="1:7" x14ac:dyDescent="0.15">
      <c r="A1757" t="str">
        <f>IF([1]交流线路段!A1757="","",[1]交流线路段!A1757)</f>
        <v>花溪线路5</v>
      </c>
      <c r="B1757" t="str">
        <f>IF([1]交流线路段!B1757="","",[1]交流线路段!B1757)</f>
        <v>10kV</v>
      </c>
      <c r="F1757" t="e">
        <f ca="1">VLOOKUP(OFFSET($E$2,0,0,10000,1),OFFSET(线路!$A$2,0,0,10000,6),5,FALSE)</f>
        <v>#N/A</v>
      </c>
      <c r="G1757" t="e">
        <f ca="1">VLOOKUP(OFFSET($E$2,0,0,10000,1),OFFSET(线路!$A$2,0,0,10000,6),6,FALSE)</f>
        <v>#N/A</v>
      </c>
    </row>
    <row r="1758" spans="1:7" x14ac:dyDescent="0.15">
      <c r="A1758" t="str">
        <f>IF([1]交流线路段!A1758="","",[1]交流线路段!A1758)</f>
        <v>花溪线路6</v>
      </c>
      <c r="B1758" t="str">
        <f>IF([1]交流线路段!B1758="","",[1]交流线路段!B1758)</f>
        <v>10kV</v>
      </c>
      <c r="F1758" t="e">
        <f ca="1">VLOOKUP(OFFSET($E$2,0,0,10000,1),OFFSET(线路!$A$2,0,0,10000,6),5,FALSE)</f>
        <v>#N/A</v>
      </c>
      <c r="G1758" t="e">
        <f ca="1">VLOOKUP(OFFSET($E$2,0,0,10000,1),OFFSET(线路!$A$2,0,0,10000,6),6,FALSE)</f>
        <v>#N/A</v>
      </c>
    </row>
    <row r="1759" spans="1:7" x14ac:dyDescent="0.15">
      <c r="A1759" t="str">
        <f>IF([1]交流线路段!A1759="","",[1]交流线路段!A1759)</f>
        <v>花溪线路7</v>
      </c>
      <c r="B1759" t="str">
        <f>IF([1]交流线路段!B1759="","",[1]交流线路段!B1759)</f>
        <v>10kV</v>
      </c>
      <c r="F1759" t="e">
        <f ca="1">VLOOKUP(OFFSET($E$2,0,0,10000,1),OFFSET(线路!$A$2,0,0,10000,6),5,FALSE)</f>
        <v>#N/A</v>
      </c>
      <c r="G1759" t="e">
        <f ca="1">VLOOKUP(OFFSET($E$2,0,0,10000,1),OFFSET(线路!$A$2,0,0,10000,6),6,FALSE)</f>
        <v>#N/A</v>
      </c>
    </row>
    <row r="1760" spans="1:7" x14ac:dyDescent="0.15">
      <c r="A1760" t="str">
        <f>IF([1]交流线路段!A1760="","",[1]交流线路段!A1760)</f>
        <v>花溪线路8</v>
      </c>
      <c r="B1760" t="str">
        <f>IF([1]交流线路段!B1760="","",[1]交流线路段!B1760)</f>
        <v>10kV</v>
      </c>
      <c r="F1760" t="e">
        <f ca="1">VLOOKUP(OFFSET($E$2,0,0,10000,1),OFFSET(线路!$A$2,0,0,10000,6),5,FALSE)</f>
        <v>#N/A</v>
      </c>
      <c r="G1760" t="e">
        <f ca="1">VLOOKUP(OFFSET($E$2,0,0,10000,1),OFFSET(线路!$A$2,0,0,10000,6),6,FALSE)</f>
        <v>#N/A</v>
      </c>
    </row>
    <row r="1761" spans="1:7" x14ac:dyDescent="0.15">
      <c r="A1761" t="str">
        <f>IF([1]交流线路段!A1761="","",[1]交流线路段!A1761)</f>
        <v>花溪线路9</v>
      </c>
      <c r="B1761" t="str">
        <f>IF([1]交流线路段!B1761="","",[1]交流线路段!B1761)</f>
        <v>10kV</v>
      </c>
      <c r="F1761" t="e">
        <f ca="1">VLOOKUP(OFFSET($E$2,0,0,10000,1),OFFSET(线路!$A$2,0,0,10000,6),5,FALSE)</f>
        <v>#N/A</v>
      </c>
      <c r="G1761" t="e">
        <f ca="1">VLOOKUP(OFFSET($E$2,0,0,10000,1),OFFSET(线路!$A$2,0,0,10000,6),6,FALSE)</f>
        <v>#N/A</v>
      </c>
    </row>
    <row r="1762" spans="1:7" x14ac:dyDescent="0.15">
      <c r="A1762" t="str">
        <f>IF([1]交流线路段!A1762="","",[1]交流线路段!A1762)</f>
        <v>花杨线</v>
      </c>
      <c r="B1762" t="str">
        <f>IF([1]交流线路段!B1762="","",[1]交流线路段!B1762)</f>
        <v>35kV</v>
      </c>
      <c r="F1762" t="e">
        <f ca="1">VLOOKUP(OFFSET($E$2,0,0,10000,1),OFFSET(线路!$A$2,0,0,10000,6),5,FALSE)</f>
        <v>#N/A</v>
      </c>
      <c r="G1762" t="e">
        <f ca="1">VLOOKUP(OFFSET($E$2,0,0,10000,1),OFFSET(线路!$A$2,0,0,10000,6),6,FALSE)</f>
        <v>#N/A</v>
      </c>
    </row>
    <row r="1763" spans="1:7" x14ac:dyDescent="0.15">
      <c r="A1763" t="str">
        <f>IF([1]交流线路段!A1763="","",[1]交流线路段!A1763)</f>
        <v>花镇线路1</v>
      </c>
      <c r="B1763" t="str">
        <f>IF([1]交流线路段!B1763="","",[1]交流线路段!B1763)</f>
        <v>10kV</v>
      </c>
      <c r="F1763" t="e">
        <f ca="1">VLOOKUP(OFFSET($E$2,0,0,10000,1),OFFSET(线路!$A$2,0,0,10000,6),5,FALSE)</f>
        <v>#N/A</v>
      </c>
      <c r="G1763" t="e">
        <f ca="1">VLOOKUP(OFFSET($E$2,0,0,10000,1),OFFSET(线路!$A$2,0,0,10000,6),6,FALSE)</f>
        <v>#N/A</v>
      </c>
    </row>
    <row r="1764" spans="1:7" x14ac:dyDescent="0.15">
      <c r="A1764" t="str">
        <f>IF([1]交流线路段!A1764="","",[1]交流线路段!A1764)</f>
        <v>花镇线路10</v>
      </c>
      <c r="B1764" t="str">
        <f>IF([1]交流线路段!B1764="","",[1]交流线路段!B1764)</f>
        <v>10kV</v>
      </c>
      <c r="F1764" t="e">
        <f ca="1">VLOOKUP(OFFSET($E$2,0,0,10000,1),OFFSET(线路!$A$2,0,0,10000,6),5,FALSE)</f>
        <v>#N/A</v>
      </c>
      <c r="G1764" t="e">
        <f ca="1">VLOOKUP(OFFSET($E$2,0,0,10000,1),OFFSET(线路!$A$2,0,0,10000,6),6,FALSE)</f>
        <v>#N/A</v>
      </c>
    </row>
    <row r="1765" spans="1:7" x14ac:dyDescent="0.15">
      <c r="A1765" t="str">
        <f>IF([1]交流线路段!A1765="","",[1]交流线路段!A1765)</f>
        <v>花镇线路11</v>
      </c>
      <c r="B1765" t="str">
        <f>IF([1]交流线路段!B1765="","",[1]交流线路段!B1765)</f>
        <v>10kV</v>
      </c>
      <c r="F1765" t="e">
        <f ca="1">VLOOKUP(OFFSET($E$2,0,0,10000,1),OFFSET(线路!$A$2,0,0,10000,6),5,FALSE)</f>
        <v>#N/A</v>
      </c>
      <c r="G1765" t="e">
        <f ca="1">VLOOKUP(OFFSET($E$2,0,0,10000,1),OFFSET(线路!$A$2,0,0,10000,6),6,FALSE)</f>
        <v>#N/A</v>
      </c>
    </row>
    <row r="1766" spans="1:7" x14ac:dyDescent="0.15">
      <c r="A1766" t="str">
        <f>IF([1]交流线路段!A1766="","",[1]交流线路段!A1766)</f>
        <v>花镇线路12</v>
      </c>
      <c r="B1766" t="str">
        <f>IF([1]交流线路段!B1766="","",[1]交流线路段!B1766)</f>
        <v>10kV</v>
      </c>
      <c r="F1766" t="e">
        <f ca="1">VLOOKUP(OFFSET($E$2,0,0,10000,1),OFFSET(线路!$A$2,0,0,10000,6),5,FALSE)</f>
        <v>#N/A</v>
      </c>
      <c r="G1766" t="e">
        <f ca="1">VLOOKUP(OFFSET($E$2,0,0,10000,1),OFFSET(线路!$A$2,0,0,10000,6),6,FALSE)</f>
        <v>#N/A</v>
      </c>
    </row>
    <row r="1767" spans="1:7" x14ac:dyDescent="0.15">
      <c r="A1767" t="str">
        <f>IF([1]交流线路段!A1767="","",[1]交流线路段!A1767)</f>
        <v>花镇线路13</v>
      </c>
      <c r="B1767" t="str">
        <f>IF([1]交流线路段!B1767="","",[1]交流线路段!B1767)</f>
        <v>10kV</v>
      </c>
      <c r="F1767" t="e">
        <f ca="1">VLOOKUP(OFFSET($E$2,0,0,10000,1),OFFSET(线路!$A$2,0,0,10000,6),5,FALSE)</f>
        <v>#N/A</v>
      </c>
      <c r="G1767" t="e">
        <f ca="1">VLOOKUP(OFFSET($E$2,0,0,10000,1),OFFSET(线路!$A$2,0,0,10000,6),6,FALSE)</f>
        <v>#N/A</v>
      </c>
    </row>
    <row r="1768" spans="1:7" x14ac:dyDescent="0.15">
      <c r="A1768" t="str">
        <f>IF([1]交流线路段!A1768="","",[1]交流线路段!A1768)</f>
        <v>花镇线路14</v>
      </c>
      <c r="B1768" t="str">
        <f>IF([1]交流线路段!B1768="","",[1]交流线路段!B1768)</f>
        <v>10kV</v>
      </c>
      <c r="F1768" t="e">
        <f ca="1">VLOOKUP(OFFSET($E$2,0,0,10000,1),OFFSET(线路!$A$2,0,0,10000,6),5,FALSE)</f>
        <v>#N/A</v>
      </c>
      <c r="G1768" t="e">
        <f ca="1">VLOOKUP(OFFSET($E$2,0,0,10000,1),OFFSET(线路!$A$2,0,0,10000,6),6,FALSE)</f>
        <v>#N/A</v>
      </c>
    </row>
    <row r="1769" spans="1:7" x14ac:dyDescent="0.15">
      <c r="A1769" t="str">
        <f>IF([1]交流线路段!A1769="","",[1]交流线路段!A1769)</f>
        <v>花镇线路15</v>
      </c>
      <c r="B1769" t="str">
        <f>IF([1]交流线路段!B1769="","",[1]交流线路段!B1769)</f>
        <v>10kV</v>
      </c>
      <c r="F1769" t="e">
        <f ca="1">VLOOKUP(OFFSET($E$2,0,0,10000,1),OFFSET(线路!$A$2,0,0,10000,6),5,FALSE)</f>
        <v>#N/A</v>
      </c>
      <c r="G1769" t="e">
        <f ca="1">VLOOKUP(OFFSET($E$2,0,0,10000,1),OFFSET(线路!$A$2,0,0,10000,6),6,FALSE)</f>
        <v>#N/A</v>
      </c>
    </row>
    <row r="1770" spans="1:7" x14ac:dyDescent="0.15">
      <c r="A1770" t="str">
        <f>IF([1]交流线路段!A1770="","",[1]交流线路段!A1770)</f>
        <v>花镇线路16</v>
      </c>
      <c r="B1770" t="str">
        <f>IF([1]交流线路段!B1770="","",[1]交流线路段!B1770)</f>
        <v>10kV</v>
      </c>
      <c r="F1770" t="e">
        <f ca="1">VLOOKUP(OFFSET($E$2,0,0,10000,1),OFFSET(线路!$A$2,0,0,10000,6),5,FALSE)</f>
        <v>#N/A</v>
      </c>
      <c r="G1770" t="e">
        <f ca="1">VLOOKUP(OFFSET($E$2,0,0,10000,1),OFFSET(线路!$A$2,0,0,10000,6),6,FALSE)</f>
        <v>#N/A</v>
      </c>
    </row>
    <row r="1771" spans="1:7" x14ac:dyDescent="0.15">
      <c r="A1771" t="str">
        <f>IF([1]交流线路段!A1771="","",[1]交流线路段!A1771)</f>
        <v>花镇线路17</v>
      </c>
      <c r="B1771" t="str">
        <f>IF([1]交流线路段!B1771="","",[1]交流线路段!B1771)</f>
        <v>10kV</v>
      </c>
      <c r="F1771" t="e">
        <f ca="1">VLOOKUP(OFFSET($E$2,0,0,10000,1),OFFSET(线路!$A$2,0,0,10000,6),5,FALSE)</f>
        <v>#N/A</v>
      </c>
      <c r="G1771" t="e">
        <f ca="1">VLOOKUP(OFFSET($E$2,0,0,10000,1),OFFSET(线路!$A$2,0,0,10000,6),6,FALSE)</f>
        <v>#N/A</v>
      </c>
    </row>
    <row r="1772" spans="1:7" x14ac:dyDescent="0.15">
      <c r="A1772" t="str">
        <f>IF([1]交流线路段!A1772="","",[1]交流线路段!A1772)</f>
        <v>花镇线路18</v>
      </c>
      <c r="B1772" t="str">
        <f>IF([1]交流线路段!B1772="","",[1]交流线路段!B1772)</f>
        <v>10kV</v>
      </c>
      <c r="F1772" t="e">
        <f ca="1">VLOOKUP(OFFSET($E$2,0,0,10000,1),OFFSET(线路!$A$2,0,0,10000,6),5,FALSE)</f>
        <v>#N/A</v>
      </c>
      <c r="G1772" t="e">
        <f ca="1">VLOOKUP(OFFSET($E$2,0,0,10000,1),OFFSET(线路!$A$2,0,0,10000,6),6,FALSE)</f>
        <v>#N/A</v>
      </c>
    </row>
    <row r="1773" spans="1:7" x14ac:dyDescent="0.15">
      <c r="A1773" t="str">
        <f>IF([1]交流线路段!A1773="","",[1]交流线路段!A1773)</f>
        <v>花镇线路19</v>
      </c>
      <c r="B1773" t="str">
        <f>IF([1]交流线路段!B1773="","",[1]交流线路段!B1773)</f>
        <v>10kV</v>
      </c>
      <c r="F1773" t="e">
        <f ca="1">VLOOKUP(OFFSET($E$2,0,0,10000,1),OFFSET(线路!$A$2,0,0,10000,6),5,FALSE)</f>
        <v>#N/A</v>
      </c>
      <c r="G1773" t="e">
        <f ca="1">VLOOKUP(OFFSET($E$2,0,0,10000,1),OFFSET(线路!$A$2,0,0,10000,6),6,FALSE)</f>
        <v>#N/A</v>
      </c>
    </row>
    <row r="1774" spans="1:7" x14ac:dyDescent="0.15">
      <c r="A1774" t="str">
        <f>IF([1]交流线路段!A1774="","",[1]交流线路段!A1774)</f>
        <v>花镇线路2</v>
      </c>
      <c r="B1774" t="str">
        <f>IF([1]交流线路段!B1774="","",[1]交流线路段!B1774)</f>
        <v>10kV</v>
      </c>
      <c r="F1774" t="e">
        <f ca="1">VLOOKUP(OFFSET($E$2,0,0,10000,1),OFFSET(线路!$A$2,0,0,10000,6),5,FALSE)</f>
        <v>#N/A</v>
      </c>
      <c r="G1774" t="e">
        <f ca="1">VLOOKUP(OFFSET($E$2,0,0,10000,1),OFFSET(线路!$A$2,0,0,10000,6),6,FALSE)</f>
        <v>#N/A</v>
      </c>
    </row>
    <row r="1775" spans="1:7" x14ac:dyDescent="0.15">
      <c r="A1775" t="str">
        <f>IF([1]交流线路段!A1775="","",[1]交流线路段!A1775)</f>
        <v>花镇线路20</v>
      </c>
      <c r="B1775" t="str">
        <f>IF([1]交流线路段!B1775="","",[1]交流线路段!B1775)</f>
        <v>10kV</v>
      </c>
      <c r="F1775" t="e">
        <f ca="1">VLOOKUP(OFFSET($E$2,0,0,10000,1),OFFSET(线路!$A$2,0,0,10000,6),5,FALSE)</f>
        <v>#N/A</v>
      </c>
      <c r="G1775" t="e">
        <f ca="1">VLOOKUP(OFFSET($E$2,0,0,10000,1),OFFSET(线路!$A$2,0,0,10000,6),6,FALSE)</f>
        <v>#N/A</v>
      </c>
    </row>
    <row r="1776" spans="1:7" x14ac:dyDescent="0.15">
      <c r="A1776" t="str">
        <f>IF([1]交流线路段!A1776="","",[1]交流线路段!A1776)</f>
        <v>花镇线路21</v>
      </c>
      <c r="B1776" t="str">
        <f>IF([1]交流线路段!B1776="","",[1]交流线路段!B1776)</f>
        <v>10kV</v>
      </c>
      <c r="F1776" t="e">
        <f ca="1">VLOOKUP(OFFSET($E$2,0,0,10000,1),OFFSET(线路!$A$2,0,0,10000,6),5,FALSE)</f>
        <v>#N/A</v>
      </c>
      <c r="G1776" t="e">
        <f ca="1">VLOOKUP(OFFSET($E$2,0,0,10000,1),OFFSET(线路!$A$2,0,0,10000,6),6,FALSE)</f>
        <v>#N/A</v>
      </c>
    </row>
    <row r="1777" spans="1:7" x14ac:dyDescent="0.15">
      <c r="A1777" t="str">
        <f>IF([1]交流线路段!A1777="","",[1]交流线路段!A1777)</f>
        <v>花镇线路22</v>
      </c>
      <c r="B1777" t="str">
        <f>IF([1]交流线路段!B1777="","",[1]交流线路段!B1777)</f>
        <v>10kV</v>
      </c>
      <c r="F1777" t="e">
        <f ca="1">VLOOKUP(OFFSET($E$2,0,0,10000,1),OFFSET(线路!$A$2,0,0,10000,6),5,FALSE)</f>
        <v>#N/A</v>
      </c>
      <c r="G1777" t="e">
        <f ca="1">VLOOKUP(OFFSET($E$2,0,0,10000,1),OFFSET(线路!$A$2,0,0,10000,6),6,FALSE)</f>
        <v>#N/A</v>
      </c>
    </row>
    <row r="1778" spans="1:7" x14ac:dyDescent="0.15">
      <c r="A1778" t="str">
        <f>IF([1]交流线路段!A1778="","",[1]交流线路段!A1778)</f>
        <v>花镇线路23</v>
      </c>
      <c r="B1778" t="str">
        <f>IF([1]交流线路段!B1778="","",[1]交流线路段!B1778)</f>
        <v>10kV</v>
      </c>
      <c r="F1778" t="e">
        <f ca="1">VLOOKUP(OFFSET($E$2,0,0,10000,1),OFFSET(线路!$A$2,0,0,10000,6),5,FALSE)</f>
        <v>#N/A</v>
      </c>
      <c r="G1778" t="e">
        <f ca="1">VLOOKUP(OFFSET($E$2,0,0,10000,1),OFFSET(线路!$A$2,0,0,10000,6),6,FALSE)</f>
        <v>#N/A</v>
      </c>
    </row>
    <row r="1779" spans="1:7" x14ac:dyDescent="0.15">
      <c r="A1779" t="str">
        <f>IF([1]交流线路段!A1779="","",[1]交流线路段!A1779)</f>
        <v>花镇线路24</v>
      </c>
      <c r="B1779" t="str">
        <f>IF([1]交流线路段!B1779="","",[1]交流线路段!B1779)</f>
        <v>10kV</v>
      </c>
      <c r="F1779" t="e">
        <f ca="1">VLOOKUP(OFFSET($E$2,0,0,10000,1),OFFSET(线路!$A$2,0,0,10000,6),5,FALSE)</f>
        <v>#N/A</v>
      </c>
      <c r="G1779" t="e">
        <f ca="1">VLOOKUP(OFFSET($E$2,0,0,10000,1),OFFSET(线路!$A$2,0,0,10000,6),6,FALSE)</f>
        <v>#N/A</v>
      </c>
    </row>
    <row r="1780" spans="1:7" x14ac:dyDescent="0.15">
      <c r="A1780" t="str">
        <f>IF([1]交流线路段!A1780="","",[1]交流线路段!A1780)</f>
        <v>花镇线路25</v>
      </c>
      <c r="B1780" t="str">
        <f>IF([1]交流线路段!B1780="","",[1]交流线路段!B1780)</f>
        <v>10kV</v>
      </c>
      <c r="F1780" t="e">
        <f ca="1">VLOOKUP(OFFSET($E$2,0,0,10000,1),OFFSET(线路!$A$2,0,0,10000,6),5,FALSE)</f>
        <v>#N/A</v>
      </c>
      <c r="G1780" t="e">
        <f ca="1">VLOOKUP(OFFSET($E$2,0,0,10000,1),OFFSET(线路!$A$2,0,0,10000,6),6,FALSE)</f>
        <v>#N/A</v>
      </c>
    </row>
    <row r="1781" spans="1:7" x14ac:dyDescent="0.15">
      <c r="A1781" t="str">
        <f>IF([1]交流线路段!A1781="","",[1]交流线路段!A1781)</f>
        <v>花镇线路26</v>
      </c>
      <c r="B1781" t="str">
        <f>IF([1]交流线路段!B1781="","",[1]交流线路段!B1781)</f>
        <v>10kV</v>
      </c>
      <c r="F1781" t="e">
        <f ca="1">VLOOKUP(OFFSET($E$2,0,0,10000,1),OFFSET(线路!$A$2,0,0,10000,6),5,FALSE)</f>
        <v>#N/A</v>
      </c>
      <c r="G1781" t="e">
        <f ca="1">VLOOKUP(OFFSET($E$2,0,0,10000,1),OFFSET(线路!$A$2,0,0,10000,6),6,FALSE)</f>
        <v>#N/A</v>
      </c>
    </row>
    <row r="1782" spans="1:7" x14ac:dyDescent="0.15">
      <c r="A1782" t="str">
        <f>IF([1]交流线路段!A1782="","",[1]交流线路段!A1782)</f>
        <v>花镇线路27</v>
      </c>
      <c r="B1782" t="str">
        <f>IF([1]交流线路段!B1782="","",[1]交流线路段!B1782)</f>
        <v>10kV</v>
      </c>
      <c r="F1782" t="e">
        <f ca="1">VLOOKUP(OFFSET($E$2,0,0,10000,1),OFFSET(线路!$A$2,0,0,10000,6),5,FALSE)</f>
        <v>#N/A</v>
      </c>
      <c r="G1782" t="e">
        <f ca="1">VLOOKUP(OFFSET($E$2,0,0,10000,1),OFFSET(线路!$A$2,0,0,10000,6),6,FALSE)</f>
        <v>#N/A</v>
      </c>
    </row>
    <row r="1783" spans="1:7" x14ac:dyDescent="0.15">
      <c r="A1783" t="str">
        <f>IF([1]交流线路段!A1783="","",[1]交流线路段!A1783)</f>
        <v>花镇线路28</v>
      </c>
      <c r="B1783" t="str">
        <f>IF([1]交流线路段!B1783="","",[1]交流线路段!B1783)</f>
        <v>10kV</v>
      </c>
      <c r="F1783" t="e">
        <f ca="1">VLOOKUP(OFFSET($E$2,0,0,10000,1),OFFSET(线路!$A$2,0,0,10000,6),5,FALSE)</f>
        <v>#N/A</v>
      </c>
      <c r="G1783" t="e">
        <f ca="1">VLOOKUP(OFFSET($E$2,0,0,10000,1),OFFSET(线路!$A$2,0,0,10000,6),6,FALSE)</f>
        <v>#N/A</v>
      </c>
    </row>
    <row r="1784" spans="1:7" x14ac:dyDescent="0.15">
      <c r="A1784" t="str">
        <f>IF([1]交流线路段!A1784="","",[1]交流线路段!A1784)</f>
        <v>花镇线路29</v>
      </c>
      <c r="B1784" t="str">
        <f>IF([1]交流线路段!B1784="","",[1]交流线路段!B1784)</f>
        <v>10kV</v>
      </c>
      <c r="F1784" t="e">
        <f ca="1">VLOOKUP(OFFSET($E$2,0,0,10000,1),OFFSET(线路!$A$2,0,0,10000,6),5,FALSE)</f>
        <v>#N/A</v>
      </c>
      <c r="G1784" t="e">
        <f ca="1">VLOOKUP(OFFSET($E$2,0,0,10000,1),OFFSET(线路!$A$2,0,0,10000,6),6,FALSE)</f>
        <v>#N/A</v>
      </c>
    </row>
    <row r="1785" spans="1:7" x14ac:dyDescent="0.15">
      <c r="A1785" t="str">
        <f>IF([1]交流线路段!A1785="","",[1]交流线路段!A1785)</f>
        <v>花镇线路3</v>
      </c>
      <c r="B1785" t="str">
        <f>IF([1]交流线路段!B1785="","",[1]交流线路段!B1785)</f>
        <v>10kV</v>
      </c>
      <c r="F1785" t="e">
        <f ca="1">VLOOKUP(OFFSET($E$2,0,0,10000,1),OFFSET(线路!$A$2,0,0,10000,6),5,FALSE)</f>
        <v>#N/A</v>
      </c>
      <c r="G1785" t="e">
        <f ca="1">VLOOKUP(OFFSET($E$2,0,0,10000,1),OFFSET(线路!$A$2,0,0,10000,6),6,FALSE)</f>
        <v>#N/A</v>
      </c>
    </row>
    <row r="1786" spans="1:7" x14ac:dyDescent="0.15">
      <c r="A1786" t="str">
        <f>IF([1]交流线路段!A1786="","",[1]交流线路段!A1786)</f>
        <v>花镇线路30</v>
      </c>
      <c r="B1786" t="str">
        <f>IF([1]交流线路段!B1786="","",[1]交流线路段!B1786)</f>
        <v>10kV</v>
      </c>
      <c r="F1786" t="e">
        <f ca="1">VLOOKUP(OFFSET($E$2,0,0,10000,1),OFFSET(线路!$A$2,0,0,10000,6),5,FALSE)</f>
        <v>#N/A</v>
      </c>
      <c r="G1786" t="e">
        <f ca="1">VLOOKUP(OFFSET($E$2,0,0,10000,1),OFFSET(线路!$A$2,0,0,10000,6),6,FALSE)</f>
        <v>#N/A</v>
      </c>
    </row>
    <row r="1787" spans="1:7" x14ac:dyDescent="0.15">
      <c r="A1787" t="str">
        <f>IF([1]交流线路段!A1787="","",[1]交流线路段!A1787)</f>
        <v>花镇线路31</v>
      </c>
      <c r="B1787" t="str">
        <f>IF([1]交流线路段!B1787="","",[1]交流线路段!B1787)</f>
        <v>10kV</v>
      </c>
      <c r="F1787" t="e">
        <f ca="1">VLOOKUP(OFFSET($E$2,0,0,10000,1),OFFSET(线路!$A$2,0,0,10000,6),5,FALSE)</f>
        <v>#N/A</v>
      </c>
      <c r="G1787" t="e">
        <f ca="1">VLOOKUP(OFFSET($E$2,0,0,10000,1),OFFSET(线路!$A$2,0,0,10000,6),6,FALSE)</f>
        <v>#N/A</v>
      </c>
    </row>
    <row r="1788" spans="1:7" x14ac:dyDescent="0.15">
      <c r="A1788" t="str">
        <f>IF([1]交流线路段!A1788="","",[1]交流线路段!A1788)</f>
        <v>花镇线路32</v>
      </c>
      <c r="B1788" t="str">
        <f>IF([1]交流线路段!B1788="","",[1]交流线路段!B1788)</f>
        <v>10kV</v>
      </c>
      <c r="F1788" t="e">
        <f ca="1">VLOOKUP(OFFSET($E$2,0,0,10000,1),OFFSET(线路!$A$2,0,0,10000,6),5,FALSE)</f>
        <v>#N/A</v>
      </c>
      <c r="G1788" t="e">
        <f ca="1">VLOOKUP(OFFSET($E$2,0,0,10000,1),OFFSET(线路!$A$2,0,0,10000,6),6,FALSE)</f>
        <v>#N/A</v>
      </c>
    </row>
    <row r="1789" spans="1:7" x14ac:dyDescent="0.15">
      <c r="A1789" t="str">
        <f>IF([1]交流线路段!A1789="","",[1]交流线路段!A1789)</f>
        <v>花镇线路33</v>
      </c>
      <c r="B1789" t="str">
        <f>IF([1]交流线路段!B1789="","",[1]交流线路段!B1789)</f>
        <v>10kV</v>
      </c>
      <c r="F1789" t="e">
        <f ca="1">VLOOKUP(OFFSET($E$2,0,0,10000,1),OFFSET(线路!$A$2,0,0,10000,6),5,FALSE)</f>
        <v>#N/A</v>
      </c>
      <c r="G1789" t="e">
        <f ca="1">VLOOKUP(OFFSET($E$2,0,0,10000,1),OFFSET(线路!$A$2,0,0,10000,6),6,FALSE)</f>
        <v>#N/A</v>
      </c>
    </row>
    <row r="1790" spans="1:7" x14ac:dyDescent="0.15">
      <c r="A1790" t="str">
        <f>IF([1]交流线路段!A1790="","",[1]交流线路段!A1790)</f>
        <v>花镇线路34</v>
      </c>
      <c r="B1790" t="str">
        <f>IF([1]交流线路段!B1790="","",[1]交流线路段!B1790)</f>
        <v>10kV</v>
      </c>
      <c r="F1790" t="e">
        <f ca="1">VLOOKUP(OFFSET($E$2,0,0,10000,1),OFFSET(线路!$A$2,0,0,10000,6),5,FALSE)</f>
        <v>#N/A</v>
      </c>
      <c r="G1790" t="e">
        <f ca="1">VLOOKUP(OFFSET($E$2,0,0,10000,1),OFFSET(线路!$A$2,0,0,10000,6),6,FALSE)</f>
        <v>#N/A</v>
      </c>
    </row>
    <row r="1791" spans="1:7" x14ac:dyDescent="0.15">
      <c r="A1791" t="str">
        <f>IF([1]交流线路段!A1791="","",[1]交流线路段!A1791)</f>
        <v>花镇线路35</v>
      </c>
      <c r="B1791" t="str">
        <f>IF([1]交流线路段!B1791="","",[1]交流线路段!B1791)</f>
        <v>10kV</v>
      </c>
      <c r="F1791" t="e">
        <f ca="1">VLOOKUP(OFFSET($E$2,0,0,10000,1),OFFSET(线路!$A$2,0,0,10000,6),5,FALSE)</f>
        <v>#N/A</v>
      </c>
      <c r="G1791" t="e">
        <f ca="1">VLOOKUP(OFFSET($E$2,0,0,10000,1),OFFSET(线路!$A$2,0,0,10000,6),6,FALSE)</f>
        <v>#N/A</v>
      </c>
    </row>
    <row r="1792" spans="1:7" x14ac:dyDescent="0.15">
      <c r="A1792" t="str">
        <f>IF([1]交流线路段!A1792="","",[1]交流线路段!A1792)</f>
        <v>花镇线路36</v>
      </c>
      <c r="B1792" t="str">
        <f>IF([1]交流线路段!B1792="","",[1]交流线路段!B1792)</f>
        <v>10kV</v>
      </c>
      <c r="F1792" t="e">
        <f ca="1">VLOOKUP(OFFSET($E$2,0,0,10000,1),OFFSET(线路!$A$2,0,0,10000,6),5,FALSE)</f>
        <v>#N/A</v>
      </c>
      <c r="G1792" t="e">
        <f ca="1">VLOOKUP(OFFSET($E$2,0,0,10000,1),OFFSET(线路!$A$2,0,0,10000,6),6,FALSE)</f>
        <v>#N/A</v>
      </c>
    </row>
    <row r="1793" spans="1:7" x14ac:dyDescent="0.15">
      <c r="A1793" t="str">
        <f>IF([1]交流线路段!A1793="","",[1]交流线路段!A1793)</f>
        <v>花镇线路37</v>
      </c>
      <c r="B1793" t="str">
        <f>IF([1]交流线路段!B1793="","",[1]交流线路段!B1793)</f>
        <v>10kV</v>
      </c>
      <c r="F1793" t="e">
        <f ca="1">VLOOKUP(OFFSET($E$2,0,0,10000,1),OFFSET(线路!$A$2,0,0,10000,6),5,FALSE)</f>
        <v>#N/A</v>
      </c>
      <c r="G1793" t="e">
        <f ca="1">VLOOKUP(OFFSET($E$2,0,0,10000,1),OFFSET(线路!$A$2,0,0,10000,6),6,FALSE)</f>
        <v>#N/A</v>
      </c>
    </row>
    <row r="1794" spans="1:7" x14ac:dyDescent="0.15">
      <c r="A1794" t="str">
        <f>IF([1]交流线路段!A1794="","",[1]交流线路段!A1794)</f>
        <v>花镇线路38</v>
      </c>
      <c r="B1794" t="str">
        <f>IF([1]交流线路段!B1794="","",[1]交流线路段!B1794)</f>
        <v>10kV</v>
      </c>
      <c r="F1794" t="e">
        <f ca="1">VLOOKUP(OFFSET($E$2,0,0,10000,1),OFFSET(线路!$A$2,0,0,10000,6),5,FALSE)</f>
        <v>#N/A</v>
      </c>
      <c r="G1794" t="e">
        <f ca="1">VLOOKUP(OFFSET($E$2,0,0,10000,1),OFFSET(线路!$A$2,0,0,10000,6),6,FALSE)</f>
        <v>#N/A</v>
      </c>
    </row>
    <row r="1795" spans="1:7" x14ac:dyDescent="0.15">
      <c r="A1795" t="str">
        <f>IF([1]交流线路段!A1795="","",[1]交流线路段!A1795)</f>
        <v>花镇线路39</v>
      </c>
      <c r="B1795" t="str">
        <f>IF([1]交流线路段!B1795="","",[1]交流线路段!B1795)</f>
        <v>10kV</v>
      </c>
      <c r="F1795" t="e">
        <f ca="1">VLOOKUP(OFFSET($E$2,0,0,10000,1),OFFSET(线路!$A$2,0,0,10000,6),5,FALSE)</f>
        <v>#N/A</v>
      </c>
      <c r="G1795" t="e">
        <f ca="1">VLOOKUP(OFFSET($E$2,0,0,10000,1),OFFSET(线路!$A$2,0,0,10000,6),6,FALSE)</f>
        <v>#N/A</v>
      </c>
    </row>
    <row r="1796" spans="1:7" x14ac:dyDescent="0.15">
      <c r="A1796" t="str">
        <f>IF([1]交流线路段!A1796="","",[1]交流线路段!A1796)</f>
        <v>花镇线路4</v>
      </c>
      <c r="B1796" t="str">
        <f>IF([1]交流线路段!B1796="","",[1]交流线路段!B1796)</f>
        <v>10kV</v>
      </c>
      <c r="F1796" t="e">
        <f ca="1">VLOOKUP(OFFSET($E$2,0,0,10000,1),OFFSET(线路!$A$2,0,0,10000,6),5,FALSE)</f>
        <v>#N/A</v>
      </c>
      <c r="G1796" t="e">
        <f ca="1">VLOOKUP(OFFSET($E$2,0,0,10000,1),OFFSET(线路!$A$2,0,0,10000,6),6,FALSE)</f>
        <v>#N/A</v>
      </c>
    </row>
    <row r="1797" spans="1:7" x14ac:dyDescent="0.15">
      <c r="A1797" t="str">
        <f>IF([1]交流线路段!A1797="","",[1]交流线路段!A1797)</f>
        <v>花镇线路40</v>
      </c>
      <c r="B1797" t="str">
        <f>IF([1]交流线路段!B1797="","",[1]交流线路段!B1797)</f>
        <v>10kV</v>
      </c>
      <c r="F1797" t="e">
        <f ca="1">VLOOKUP(OFFSET($E$2,0,0,10000,1),OFFSET(线路!$A$2,0,0,10000,6),5,FALSE)</f>
        <v>#N/A</v>
      </c>
      <c r="G1797" t="e">
        <f ca="1">VLOOKUP(OFFSET($E$2,0,0,10000,1),OFFSET(线路!$A$2,0,0,10000,6),6,FALSE)</f>
        <v>#N/A</v>
      </c>
    </row>
    <row r="1798" spans="1:7" x14ac:dyDescent="0.15">
      <c r="A1798" t="str">
        <f>IF([1]交流线路段!A1798="","",[1]交流线路段!A1798)</f>
        <v>花镇线路41</v>
      </c>
      <c r="B1798" t="str">
        <f>IF([1]交流线路段!B1798="","",[1]交流线路段!B1798)</f>
        <v>10kV</v>
      </c>
      <c r="F1798" t="e">
        <f ca="1">VLOOKUP(OFFSET($E$2,0,0,10000,1),OFFSET(线路!$A$2,0,0,10000,6),5,FALSE)</f>
        <v>#N/A</v>
      </c>
      <c r="G1798" t="e">
        <f ca="1">VLOOKUP(OFFSET($E$2,0,0,10000,1),OFFSET(线路!$A$2,0,0,10000,6),6,FALSE)</f>
        <v>#N/A</v>
      </c>
    </row>
    <row r="1799" spans="1:7" x14ac:dyDescent="0.15">
      <c r="A1799" t="str">
        <f>IF([1]交流线路段!A1799="","",[1]交流线路段!A1799)</f>
        <v>花镇线路42</v>
      </c>
      <c r="B1799" t="str">
        <f>IF([1]交流线路段!B1799="","",[1]交流线路段!B1799)</f>
        <v>10kV</v>
      </c>
      <c r="F1799" t="e">
        <f ca="1">VLOOKUP(OFFSET($E$2,0,0,10000,1),OFFSET(线路!$A$2,0,0,10000,6),5,FALSE)</f>
        <v>#N/A</v>
      </c>
      <c r="G1799" t="e">
        <f ca="1">VLOOKUP(OFFSET($E$2,0,0,10000,1),OFFSET(线路!$A$2,0,0,10000,6),6,FALSE)</f>
        <v>#N/A</v>
      </c>
    </row>
    <row r="1800" spans="1:7" x14ac:dyDescent="0.15">
      <c r="A1800" t="str">
        <f>IF([1]交流线路段!A1800="","",[1]交流线路段!A1800)</f>
        <v>花镇线路43</v>
      </c>
      <c r="B1800" t="str">
        <f>IF([1]交流线路段!B1800="","",[1]交流线路段!B1800)</f>
        <v>10kV</v>
      </c>
      <c r="F1800" t="e">
        <f ca="1">VLOOKUP(OFFSET($E$2,0,0,10000,1),OFFSET(线路!$A$2,0,0,10000,6),5,FALSE)</f>
        <v>#N/A</v>
      </c>
      <c r="G1800" t="e">
        <f ca="1">VLOOKUP(OFFSET($E$2,0,0,10000,1),OFFSET(线路!$A$2,0,0,10000,6),6,FALSE)</f>
        <v>#N/A</v>
      </c>
    </row>
    <row r="1801" spans="1:7" x14ac:dyDescent="0.15">
      <c r="A1801" t="str">
        <f>IF([1]交流线路段!A1801="","",[1]交流线路段!A1801)</f>
        <v>花镇线路44</v>
      </c>
      <c r="B1801" t="str">
        <f>IF([1]交流线路段!B1801="","",[1]交流线路段!B1801)</f>
        <v>10kV</v>
      </c>
      <c r="F1801" t="e">
        <f ca="1">VLOOKUP(OFFSET($E$2,0,0,10000,1),OFFSET(线路!$A$2,0,0,10000,6),5,FALSE)</f>
        <v>#N/A</v>
      </c>
      <c r="G1801" t="e">
        <f ca="1">VLOOKUP(OFFSET($E$2,0,0,10000,1),OFFSET(线路!$A$2,0,0,10000,6),6,FALSE)</f>
        <v>#N/A</v>
      </c>
    </row>
    <row r="1802" spans="1:7" x14ac:dyDescent="0.15">
      <c r="A1802" t="str">
        <f>IF([1]交流线路段!A1802="","",[1]交流线路段!A1802)</f>
        <v>花镇线路45</v>
      </c>
      <c r="B1802" t="str">
        <f>IF([1]交流线路段!B1802="","",[1]交流线路段!B1802)</f>
        <v>10kV</v>
      </c>
      <c r="F1802" t="e">
        <f ca="1">VLOOKUP(OFFSET($E$2,0,0,10000,1),OFFSET(线路!$A$2,0,0,10000,6),5,FALSE)</f>
        <v>#N/A</v>
      </c>
      <c r="G1802" t="e">
        <f ca="1">VLOOKUP(OFFSET($E$2,0,0,10000,1),OFFSET(线路!$A$2,0,0,10000,6),6,FALSE)</f>
        <v>#N/A</v>
      </c>
    </row>
    <row r="1803" spans="1:7" x14ac:dyDescent="0.15">
      <c r="A1803" t="str">
        <f>IF([1]交流线路段!A1803="","",[1]交流线路段!A1803)</f>
        <v>花镇线路46</v>
      </c>
      <c r="B1803" t="str">
        <f>IF([1]交流线路段!B1803="","",[1]交流线路段!B1803)</f>
        <v>10kV</v>
      </c>
      <c r="F1803" t="e">
        <f ca="1">VLOOKUP(OFFSET($E$2,0,0,10000,1),OFFSET(线路!$A$2,0,0,10000,6),5,FALSE)</f>
        <v>#N/A</v>
      </c>
      <c r="G1803" t="e">
        <f ca="1">VLOOKUP(OFFSET($E$2,0,0,10000,1),OFFSET(线路!$A$2,0,0,10000,6),6,FALSE)</f>
        <v>#N/A</v>
      </c>
    </row>
    <row r="1804" spans="1:7" x14ac:dyDescent="0.15">
      <c r="A1804" t="str">
        <f>IF([1]交流线路段!A1804="","",[1]交流线路段!A1804)</f>
        <v>花镇线路47</v>
      </c>
      <c r="B1804" t="str">
        <f>IF([1]交流线路段!B1804="","",[1]交流线路段!B1804)</f>
        <v>10kV</v>
      </c>
      <c r="F1804" t="e">
        <f ca="1">VLOOKUP(OFFSET($E$2,0,0,10000,1),OFFSET(线路!$A$2,0,0,10000,6),5,FALSE)</f>
        <v>#N/A</v>
      </c>
      <c r="G1804" t="e">
        <f ca="1">VLOOKUP(OFFSET($E$2,0,0,10000,1),OFFSET(线路!$A$2,0,0,10000,6),6,FALSE)</f>
        <v>#N/A</v>
      </c>
    </row>
    <row r="1805" spans="1:7" x14ac:dyDescent="0.15">
      <c r="A1805" t="str">
        <f>IF([1]交流线路段!A1805="","",[1]交流线路段!A1805)</f>
        <v>花镇线路48</v>
      </c>
      <c r="B1805" t="str">
        <f>IF([1]交流线路段!B1805="","",[1]交流线路段!B1805)</f>
        <v>10kV</v>
      </c>
      <c r="F1805" t="e">
        <f ca="1">VLOOKUP(OFFSET($E$2,0,0,10000,1),OFFSET(线路!$A$2,0,0,10000,6),5,FALSE)</f>
        <v>#N/A</v>
      </c>
      <c r="G1805" t="e">
        <f ca="1">VLOOKUP(OFFSET($E$2,0,0,10000,1),OFFSET(线路!$A$2,0,0,10000,6),6,FALSE)</f>
        <v>#N/A</v>
      </c>
    </row>
    <row r="1806" spans="1:7" x14ac:dyDescent="0.15">
      <c r="A1806" t="str">
        <f>IF([1]交流线路段!A1806="","",[1]交流线路段!A1806)</f>
        <v>花镇线路49</v>
      </c>
      <c r="B1806" t="str">
        <f>IF([1]交流线路段!B1806="","",[1]交流线路段!B1806)</f>
        <v>10kV</v>
      </c>
      <c r="F1806" t="e">
        <f ca="1">VLOOKUP(OFFSET($E$2,0,0,10000,1),OFFSET(线路!$A$2,0,0,10000,6),5,FALSE)</f>
        <v>#N/A</v>
      </c>
      <c r="G1806" t="e">
        <f ca="1">VLOOKUP(OFFSET($E$2,0,0,10000,1),OFFSET(线路!$A$2,0,0,10000,6),6,FALSE)</f>
        <v>#N/A</v>
      </c>
    </row>
    <row r="1807" spans="1:7" x14ac:dyDescent="0.15">
      <c r="A1807" t="str">
        <f>IF([1]交流线路段!A1807="","",[1]交流线路段!A1807)</f>
        <v>花镇线路5</v>
      </c>
      <c r="B1807" t="str">
        <f>IF([1]交流线路段!B1807="","",[1]交流线路段!B1807)</f>
        <v>10kV</v>
      </c>
      <c r="F1807" t="e">
        <f ca="1">VLOOKUP(OFFSET($E$2,0,0,10000,1),OFFSET(线路!$A$2,0,0,10000,6),5,FALSE)</f>
        <v>#N/A</v>
      </c>
      <c r="G1807" t="e">
        <f ca="1">VLOOKUP(OFFSET($E$2,0,0,10000,1),OFFSET(线路!$A$2,0,0,10000,6),6,FALSE)</f>
        <v>#N/A</v>
      </c>
    </row>
    <row r="1808" spans="1:7" x14ac:dyDescent="0.15">
      <c r="A1808" t="str">
        <f>IF([1]交流线路段!A1808="","",[1]交流线路段!A1808)</f>
        <v>花镇线路50</v>
      </c>
      <c r="B1808" t="str">
        <f>IF([1]交流线路段!B1808="","",[1]交流线路段!B1808)</f>
        <v>10kV</v>
      </c>
      <c r="F1808" t="e">
        <f ca="1">VLOOKUP(OFFSET($E$2,0,0,10000,1),OFFSET(线路!$A$2,0,0,10000,6),5,FALSE)</f>
        <v>#N/A</v>
      </c>
      <c r="G1808" t="e">
        <f ca="1">VLOOKUP(OFFSET($E$2,0,0,10000,1),OFFSET(线路!$A$2,0,0,10000,6),6,FALSE)</f>
        <v>#N/A</v>
      </c>
    </row>
    <row r="1809" spans="1:7" x14ac:dyDescent="0.15">
      <c r="A1809" t="str">
        <f>IF([1]交流线路段!A1809="","",[1]交流线路段!A1809)</f>
        <v>花镇线路51</v>
      </c>
      <c r="B1809" t="str">
        <f>IF([1]交流线路段!B1809="","",[1]交流线路段!B1809)</f>
        <v>10kV</v>
      </c>
      <c r="F1809" t="e">
        <f ca="1">VLOOKUP(OFFSET($E$2,0,0,10000,1),OFFSET(线路!$A$2,0,0,10000,6),5,FALSE)</f>
        <v>#N/A</v>
      </c>
      <c r="G1809" t="e">
        <f ca="1">VLOOKUP(OFFSET($E$2,0,0,10000,1),OFFSET(线路!$A$2,0,0,10000,6),6,FALSE)</f>
        <v>#N/A</v>
      </c>
    </row>
    <row r="1810" spans="1:7" x14ac:dyDescent="0.15">
      <c r="A1810" t="str">
        <f>IF([1]交流线路段!A1810="","",[1]交流线路段!A1810)</f>
        <v>花镇线路52</v>
      </c>
      <c r="B1810" t="str">
        <f>IF([1]交流线路段!B1810="","",[1]交流线路段!B1810)</f>
        <v>10kV</v>
      </c>
      <c r="F1810" t="e">
        <f ca="1">VLOOKUP(OFFSET($E$2,0,0,10000,1),OFFSET(线路!$A$2,0,0,10000,6),5,FALSE)</f>
        <v>#N/A</v>
      </c>
      <c r="G1810" t="e">
        <f ca="1">VLOOKUP(OFFSET($E$2,0,0,10000,1),OFFSET(线路!$A$2,0,0,10000,6),6,FALSE)</f>
        <v>#N/A</v>
      </c>
    </row>
    <row r="1811" spans="1:7" x14ac:dyDescent="0.15">
      <c r="A1811" t="str">
        <f>IF([1]交流线路段!A1811="","",[1]交流线路段!A1811)</f>
        <v>花镇线路53</v>
      </c>
      <c r="B1811" t="str">
        <f>IF([1]交流线路段!B1811="","",[1]交流线路段!B1811)</f>
        <v>10kV</v>
      </c>
      <c r="F1811" t="e">
        <f ca="1">VLOOKUP(OFFSET($E$2,0,0,10000,1),OFFSET(线路!$A$2,0,0,10000,6),5,FALSE)</f>
        <v>#N/A</v>
      </c>
      <c r="G1811" t="e">
        <f ca="1">VLOOKUP(OFFSET($E$2,0,0,10000,1),OFFSET(线路!$A$2,0,0,10000,6),6,FALSE)</f>
        <v>#N/A</v>
      </c>
    </row>
    <row r="1812" spans="1:7" x14ac:dyDescent="0.15">
      <c r="A1812" t="str">
        <f>IF([1]交流线路段!A1812="","",[1]交流线路段!A1812)</f>
        <v>花镇线路54</v>
      </c>
      <c r="B1812" t="str">
        <f>IF([1]交流线路段!B1812="","",[1]交流线路段!B1812)</f>
        <v>10kV</v>
      </c>
      <c r="F1812" t="e">
        <f ca="1">VLOOKUP(OFFSET($E$2,0,0,10000,1),OFFSET(线路!$A$2,0,0,10000,6),5,FALSE)</f>
        <v>#N/A</v>
      </c>
      <c r="G1812" t="e">
        <f ca="1">VLOOKUP(OFFSET($E$2,0,0,10000,1),OFFSET(线路!$A$2,0,0,10000,6),6,FALSE)</f>
        <v>#N/A</v>
      </c>
    </row>
    <row r="1813" spans="1:7" x14ac:dyDescent="0.15">
      <c r="A1813" t="str">
        <f>IF([1]交流线路段!A1813="","",[1]交流线路段!A1813)</f>
        <v>花镇线路55</v>
      </c>
      <c r="B1813" t="str">
        <f>IF([1]交流线路段!B1813="","",[1]交流线路段!B1813)</f>
        <v>10kV</v>
      </c>
      <c r="F1813" t="e">
        <f ca="1">VLOOKUP(OFFSET($E$2,0,0,10000,1),OFFSET(线路!$A$2,0,0,10000,6),5,FALSE)</f>
        <v>#N/A</v>
      </c>
      <c r="G1813" t="e">
        <f ca="1">VLOOKUP(OFFSET($E$2,0,0,10000,1),OFFSET(线路!$A$2,0,0,10000,6),6,FALSE)</f>
        <v>#N/A</v>
      </c>
    </row>
    <row r="1814" spans="1:7" x14ac:dyDescent="0.15">
      <c r="A1814" t="str">
        <f>IF([1]交流线路段!A1814="","",[1]交流线路段!A1814)</f>
        <v>花镇线路6</v>
      </c>
      <c r="B1814" t="str">
        <f>IF([1]交流线路段!B1814="","",[1]交流线路段!B1814)</f>
        <v>10kV</v>
      </c>
      <c r="F1814" t="e">
        <f ca="1">VLOOKUP(OFFSET($E$2,0,0,10000,1),OFFSET(线路!$A$2,0,0,10000,6),5,FALSE)</f>
        <v>#N/A</v>
      </c>
      <c r="G1814" t="e">
        <f ca="1">VLOOKUP(OFFSET($E$2,0,0,10000,1),OFFSET(线路!$A$2,0,0,10000,6),6,FALSE)</f>
        <v>#N/A</v>
      </c>
    </row>
    <row r="1815" spans="1:7" x14ac:dyDescent="0.15">
      <c r="A1815" t="str">
        <f>IF([1]交流线路段!A1815="","",[1]交流线路段!A1815)</f>
        <v>花镇线路7</v>
      </c>
      <c r="B1815" t="str">
        <f>IF([1]交流线路段!B1815="","",[1]交流线路段!B1815)</f>
        <v>10kV</v>
      </c>
      <c r="F1815" t="e">
        <f ca="1">VLOOKUP(OFFSET($E$2,0,0,10000,1),OFFSET(线路!$A$2,0,0,10000,6),5,FALSE)</f>
        <v>#N/A</v>
      </c>
      <c r="G1815" t="e">
        <f ca="1">VLOOKUP(OFFSET($E$2,0,0,10000,1),OFFSET(线路!$A$2,0,0,10000,6),6,FALSE)</f>
        <v>#N/A</v>
      </c>
    </row>
    <row r="1816" spans="1:7" x14ac:dyDescent="0.15">
      <c r="A1816" t="str">
        <f>IF([1]交流线路段!A1816="","",[1]交流线路段!A1816)</f>
        <v>花镇线路8</v>
      </c>
      <c r="B1816" t="str">
        <f>IF([1]交流线路段!B1816="","",[1]交流线路段!B1816)</f>
        <v>10kV</v>
      </c>
      <c r="F1816" t="e">
        <f ca="1">VLOOKUP(OFFSET($E$2,0,0,10000,1),OFFSET(线路!$A$2,0,0,10000,6),5,FALSE)</f>
        <v>#N/A</v>
      </c>
      <c r="G1816" t="e">
        <f ca="1">VLOOKUP(OFFSET($E$2,0,0,10000,1),OFFSET(线路!$A$2,0,0,10000,6),6,FALSE)</f>
        <v>#N/A</v>
      </c>
    </row>
    <row r="1817" spans="1:7" x14ac:dyDescent="0.15">
      <c r="A1817" t="str">
        <f>IF([1]交流线路段!A1817="","",[1]交流线路段!A1817)</f>
        <v>花镇线路9</v>
      </c>
      <c r="B1817" t="str">
        <f>IF([1]交流线路段!B1817="","",[1]交流线路段!B1817)</f>
        <v>10kV</v>
      </c>
      <c r="F1817" t="e">
        <f ca="1">VLOOKUP(OFFSET($E$2,0,0,10000,1),OFFSET(线路!$A$2,0,0,10000,6),5,FALSE)</f>
        <v>#N/A</v>
      </c>
      <c r="G1817" t="e">
        <f ca="1">VLOOKUP(OFFSET($E$2,0,0,10000,1),OFFSET(线路!$A$2,0,0,10000,6),6,FALSE)</f>
        <v>#N/A</v>
      </c>
    </row>
    <row r="1818" spans="1:7" x14ac:dyDescent="0.15">
      <c r="A1818" t="str">
        <f>IF([1]交流线路段!A1818="","",[1]交流线路段!A1818)</f>
        <v>花泗线</v>
      </c>
      <c r="B1818" t="str">
        <f>IF([1]交流线路段!B1818="","",[1]交流线路段!B1818)</f>
        <v>110kV</v>
      </c>
      <c r="F1818" t="e">
        <f ca="1">VLOOKUP(OFFSET($E$2,0,0,10000,1),OFFSET(线路!$A$2,0,0,10000,6),5,FALSE)</f>
        <v>#N/A</v>
      </c>
      <c r="G1818" t="e">
        <f ca="1">VLOOKUP(OFFSET($E$2,0,0,10000,1),OFFSET(线路!$A$2,0,0,10000,6),6,FALSE)</f>
        <v>#N/A</v>
      </c>
    </row>
    <row r="1819" spans="1:7" x14ac:dyDescent="0.15">
      <c r="A1819" t="str">
        <f>IF([1]交流线路段!A1819="","",[1]交流线路段!A1819)</f>
        <v>集善线路135-1</v>
      </c>
      <c r="B1819" t="str">
        <f>IF([1]交流线路段!B1819="","",[1]交流线路段!B1819)</f>
        <v>10kV</v>
      </c>
      <c r="F1819" t="e">
        <f ca="1">VLOOKUP(OFFSET($E$2,0,0,10000,1),OFFSET(线路!$A$2,0,0,10000,6),5,FALSE)</f>
        <v>#N/A</v>
      </c>
      <c r="G1819" t="e">
        <f ca="1">VLOOKUP(OFFSET($E$2,0,0,10000,1),OFFSET(线路!$A$2,0,0,10000,6),6,FALSE)</f>
        <v>#N/A</v>
      </c>
    </row>
    <row r="1820" spans="1:7" x14ac:dyDescent="0.15">
      <c r="A1820" t="str">
        <f>IF([1]交流线路段!A1820="","",[1]交流线路段!A1820)</f>
        <v>金丙线路1</v>
      </c>
      <c r="B1820" t="str">
        <f>IF([1]交流线路段!B1820="","",[1]交流线路段!B1820)</f>
        <v>10kV</v>
      </c>
      <c r="F1820" t="e">
        <f ca="1">VLOOKUP(OFFSET($E$2,0,0,10000,1),OFFSET(线路!$A$2,0,0,10000,6),5,FALSE)</f>
        <v>#N/A</v>
      </c>
      <c r="G1820" t="e">
        <f ca="1">VLOOKUP(OFFSET($E$2,0,0,10000,1),OFFSET(线路!$A$2,0,0,10000,6),6,FALSE)</f>
        <v>#N/A</v>
      </c>
    </row>
    <row r="1821" spans="1:7" x14ac:dyDescent="0.15">
      <c r="A1821" t="str">
        <f>IF([1]交流线路段!A1821="","",[1]交流线路段!A1821)</f>
        <v>金丙线路2</v>
      </c>
      <c r="B1821" t="str">
        <f>IF([1]交流线路段!B1821="","",[1]交流线路段!B1821)</f>
        <v>10kV</v>
      </c>
      <c r="F1821" t="e">
        <f ca="1">VLOOKUP(OFFSET($E$2,0,0,10000,1),OFFSET(线路!$A$2,0,0,10000,6),5,FALSE)</f>
        <v>#N/A</v>
      </c>
      <c r="G1821" t="e">
        <f ca="1">VLOOKUP(OFFSET($E$2,0,0,10000,1),OFFSET(线路!$A$2,0,0,10000,6),6,FALSE)</f>
        <v>#N/A</v>
      </c>
    </row>
    <row r="1822" spans="1:7" x14ac:dyDescent="0.15">
      <c r="A1822" t="str">
        <f>IF([1]交流线路段!A1822="","",[1]交流线路段!A1822)</f>
        <v>金丙线路3</v>
      </c>
      <c r="B1822" t="str">
        <f>IF([1]交流线路段!B1822="","",[1]交流线路段!B1822)</f>
        <v>10kV</v>
      </c>
      <c r="F1822" t="e">
        <f ca="1">VLOOKUP(OFFSET($E$2,0,0,10000,1),OFFSET(线路!$A$2,0,0,10000,6),5,FALSE)</f>
        <v>#N/A</v>
      </c>
      <c r="G1822" t="e">
        <f ca="1">VLOOKUP(OFFSET($E$2,0,0,10000,1),OFFSET(线路!$A$2,0,0,10000,6),6,FALSE)</f>
        <v>#N/A</v>
      </c>
    </row>
    <row r="1823" spans="1:7" x14ac:dyDescent="0.15">
      <c r="A1823" t="str">
        <f>IF([1]交流线路段!A1823="","",[1]交流线路段!A1823)</f>
        <v>金丙线路4</v>
      </c>
      <c r="B1823" t="str">
        <f>IF([1]交流线路段!B1823="","",[1]交流线路段!B1823)</f>
        <v>10kV</v>
      </c>
      <c r="F1823" t="e">
        <f ca="1">VLOOKUP(OFFSET($E$2,0,0,10000,1),OFFSET(线路!$A$2,0,0,10000,6),5,FALSE)</f>
        <v>#N/A</v>
      </c>
      <c r="G1823" t="e">
        <f ca="1">VLOOKUP(OFFSET($E$2,0,0,10000,1),OFFSET(线路!$A$2,0,0,10000,6),6,FALSE)</f>
        <v>#N/A</v>
      </c>
    </row>
    <row r="1824" spans="1:7" x14ac:dyDescent="0.15">
      <c r="A1824" t="str">
        <f>IF([1]交流线路段!A1824="","",[1]交流线路段!A1824)</f>
        <v>金丙线路5</v>
      </c>
      <c r="B1824" t="str">
        <f>IF([1]交流线路段!B1824="","",[1]交流线路段!B1824)</f>
        <v>10kV</v>
      </c>
      <c r="F1824" t="e">
        <f ca="1">VLOOKUP(OFFSET($E$2,0,0,10000,1),OFFSET(线路!$A$2,0,0,10000,6),5,FALSE)</f>
        <v>#N/A</v>
      </c>
      <c r="G1824" t="e">
        <f ca="1">VLOOKUP(OFFSET($E$2,0,0,10000,1),OFFSET(线路!$A$2,0,0,10000,6),6,FALSE)</f>
        <v>#N/A</v>
      </c>
    </row>
    <row r="1825" spans="1:7" x14ac:dyDescent="0.15">
      <c r="A1825" t="str">
        <f>IF([1]交流线路段!A1825="","",[1]交流线路段!A1825)</f>
        <v>金丙线路6</v>
      </c>
      <c r="B1825" t="str">
        <f>IF([1]交流线路段!B1825="","",[1]交流线路段!B1825)</f>
        <v>10kV</v>
      </c>
      <c r="F1825" t="e">
        <f ca="1">VLOOKUP(OFFSET($E$2,0,0,10000,1),OFFSET(线路!$A$2,0,0,10000,6),5,FALSE)</f>
        <v>#N/A</v>
      </c>
      <c r="G1825" t="e">
        <f ca="1">VLOOKUP(OFFSET($E$2,0,0,10000,1),OFFSET(线路!$A$2,0,0,10000,6),6,FALSE)</f>
        <v>#N/A</v>
      </c>
    </row>
    <row r="1826" spans="1:7" x14ac:dyDescent="0.15">
      <c r="A1826" t="str">
        <f>IF([1]交流线路段!A1826="","",[1]交流线路段!A1826)</f>
        <v>金丙线路7</v>
      </c>
      <c r="B1826" t="str">
        <f>IF([1]交流线路段!B1826="","",[1]交流线路段!B1826)</f>
        <v>10kV</v>
      </c>
      <c r="F1826" t="e">
        <f ca="1">VLOOKUP(OFFSET($E$2,0,0,10000,1),OFFSET(线路!$A$2,0,0,10000,6),5,FALSE)</f>
        <v>#N/A</v>
      </c>
      <c r="G1826" t="e">
        <f ca="1">VLOOKUP(OFFSET($E$2,0,0,10000,1),OFFSET(线路!$A$2,0,0,10000,6),6,FALSE)</f>
        <v>#N/A</v>
      </c>
    </row>
    <row r="1827" spans="1:7" x14ac:dyDescent="0.15">
      <c r="A1827" t="str">
        <f>IF([1]交流线路段!A1827="","",[1]交流线路段!A1827)</f>
        <v>金丙线路8</v>
      </c>
      <c r="B1827" t="str">
        <f>IF([1]交流线路段!B1827="","",[1]交流线路段!B1827)</f>
        <v>10kV</v>
      </c>
      <c r="F1827" t="e">
        <f ca="1">VLOOKUP(OFFSET($E$2,0,0,10000,1),OFFSET(线路!$A$2,0,0,10000,6),5,FALSE)</f>
        <v>#N/A</v>
      </c>
      <c r="G1827" t="e">
        <f ca="1">VLOOKUP(OFFSET($E$2,0,0,10000,1),OFFSET(线路!$A$2,0,0,10000,6),6,FALSE)</f>
        <v>#N/A</v>
      </c>
    </row>
    <row r="1828" spans="1:7" x14ac:dyDescent="0.15">
      <c r="A1828" t="str">
        <f>IF([1]交流线路段!A1828="","",[1]交流线路段!A1828)</f>
        <v>金丙线路9</v>
      </c>
      <c r="B1828" t="str">
        <f>IF([1]交流线路段!B1828="","",[1]交流线路段!B1828)</f>
        <v>10kV</v>
      </c>
      <c r="F1828" t="e">
        <f ca="1">VLOOKUP(OFFSET($E$2,0,0,10000,1),OFFSET(线路!$A$2,0,0,10000,6),5,FALSE)</f>
        <v>#N/A</v>
      </c>
      <c r="G1828" t="e">
        <f ca="1">VLOOKUP(OFFSET($E$2,0,0,10000,1),OFFSET(线路!$A$2,0,0,10000,6),6,FALSE)</f>
        <v>#N/A</v>
      </c>
    </row>
    <row r="1829" spans="1:7" x14ac:dyDescent="0.15">
      <c r="A1829" t="str">
        <f>IF([1]交流线路段!A1829="","",[1]交流线路段!A1829)</f>
        <v>金丁线路1</v>
      </c>
      <c r="B1829" t="str">
        <f>IF([1]交流线路段!B1829="","",[1]交流线路段!B1829)</f>
        <v>10kV</v>
      </c>
      <c r="F1829" t="e">
        <f ca="1">VLOOKUP(OFFSET($E$2,0,0,10000,1),OFFSET(线路!$A$2,0,0,10000,6),5,FALSE)</f>
        <v>#N/A</v>
      </c>
      <c r="G1829" t="e">
        <f ca="1">VLOOKUP(OFFSET($E$2,0,0,10000,1),OFFSET(线路!$A$2,0,0,10000,6),6,FALSE)</f>
        <v>#N/A</v>
      </c>
    </row>
    <row r="1830" spans="1:7" x14ac:dyDescent="0.15">
      <c r="A1830" t="str">
        <f>IF([1]交流线路段!A1830="","",[1]交流线路段!A1830)</f>
        <v>金丁线路2</v>
      </c>
      <c r="B1830" t="str">
        <f>IF([1]交流线路段!B1830="","",[1]交流线路段!B1830)</f>
        <v>10kV</v>
      </c>
      <c r="F1830" t="e">
        <f ca="1">VLOOKUP(OFFSET($E$2,0,0,10000,1),OFFSET(线路!$A$2,0,0,10000,6),5,FALSE)</f>
        <v>#N/A</v>
      </c>
      <c r="G1830" t="e">
        <f ca="1">VLOOKUP(OFFSET($E$2,0,0,10000,1),OFFSET(线路!$A$2,0,0,10000,6),6,FALSE)</f>
        <v>#N/A</v>
      </c>
    </row>
    <row r="1831" spans="1:7" x14ac:dyDescent="0.15">
      <c r="A1831" t="str">
        <f>IF([1]交流线路段!A1831="","",[1]交流线路段!A1831)</f>
        <v>金丁线路3</v>
      </c>
      <c r="B1831" t="str">
        <f>IF([1]交流线路段!B1831="","",[1]交流线路段!B1831)</f>
        <v>10kV</v>
      </c>
      <c r="F1831" t="e">
        <f ca="1">VLOOKUP(OFFSET($E$2,0,0,10000,1),OFFSET(线路!$A$2,0,0,10000,6),5,FALSE)</f>
        <v>#N/A</v>
      </c>
      <c r="G1831" t="e">
        <f ca="1">VLOOKUP(OFFSET($E$2,0,0,10000,1),OFFSET(线路!$A$2,0,0,10000,6),6,FALSE)</f>
        <v>#N/A</v>
      </c>
    </row>
    <row r="1832" spans="1:7" x14ac:dyDescent="0.15">
      <c r="A1832" t="str">
        <f>IF([1]交流线路段!A1832="","",[1]交流线路段!A1832)</f>
        <v>金丁线路4</v>
      </c>
      <c r="B1832" t="str">
        <f>IF([1]交流线路段!B1832="","",[1]交流线路段!B1832)</f>
        <v>10kV</v>
      </c>
      <c r="F1832" t="e">
        <f ca="1">VLOOKUP(OFFSET($E$2,0,0,10000,1),OFFSET(线路!$A$2,0,0,10000,6),5,FALSE)</f>
        <v>#N/A</v>
      </c>
      <c r="G1832" t="e">
        <f ca="1">VLOOKUP(OFFSET($E$2,0,0,10000,1),OFFSET(线路!$A$2,0,0,10000,6),6,FALSE)</f>
        <v>#N/A</v>
      </c>
    </row>
    <row r="1833" spans="1:7" x14ac:dyDescent="0.15">
      <c r="A1833" t="str">
        <f>IF([1]交流线路段!A1833="","",[1]交流线路段!A1833)</f>
        <v>金丁线路5</v>
      </c>
      <c r="B1833" t="str">
        <f>IF([1]交流线路段!B1833="","",[1]交流线路段!B1833)</f>
        <v>10kV</v>
      </c>
      <c r="F1833" t="e">
        <f ca="1">VLOOKUP(OFFSET($E$2,0,0,10000,1),OFFSET(线路!$A$2,0,0,10000,6),5,FALSE)</f>
        <v>#N/A</v>
      </c>
      <c r="G1833" t="e">
        <f ca="1">VLOOKUP(OFFSET($E$2,0,0,10000,1),OFFSET(线路!$A$2,0,0,10000,6),6,FALSE)</f>
        <v>#N/A</v>
      </c>
    </row>
    <row r="1834" spans="1:7" x14ac:dyDescent="0.15">
      <c r="A1834" t="str">
        <f>IF([1]交流线路段!A1834="","",[1]交流线路段!A1834)</f>
        <v>金丁线路6</v>
      </c>
      <c r="B1834" t="str">
        <f>IF([1]交流线路段!B1834="","",[1]交流线路段!B1834)</f>
        <v>10kV</v>
      </c>
      <c r="F1834" t="e">
        <f ca="1">VLOOKUP(OFFSET($E$2,0,0,10000,1),OFFSET(线路!$A$2,0,0,10000,6),5,FALSE)</f>
        <v>#N/A</v>
      </c>
      <c r="G1834" t="e">
        <f ca="1">VLOOKUP(OFFSET($E$2,0,0,10000,1),OFFSET(线路!$A$2,0,0,10000,6),6,FALSE)</f>
        <v>#N/A</v>
      </c>
    </row>
    <row r="1835" spans="1:7" x14ac:dyDescent="0.15">
      <c r="A1835" t="str">
        <f>IF([1]交流线路段!A1835="","",[1]交流线路段!A1835)</f>
        <v>金丁线路7</v>
      </c>
      <c r="B1835" t="str">
        <f>IF([1]交流线路段!B1835="","",[1]交流线路段!B1835)</f>
        <v>10kV</v>
      </c>
      <c r="F1835" t="e">
        <f ca="1">VLOOKUP(OFFSET($E$2,0,0,10000,1),OFFSET(线路!$A$2,0,0,10000,6),5,FALSE)</f>
        <v>#N/A</v>
      </c>
      <c r="G1835" t="e">
        <f ca="1">VLOOKUP(OFFSET($E$2,0,0,10000,1),OFFSET(线路!$A$2,0,0,10000,6),6,FALSE)</f>
        <v>#N/A</v>
      </c>
    </row>
    <row r="1836" spans="1:7" x14ac:dyDescent="0.15">
      <c r="A1836" t="str">
        <f>IF([1]交流线路段!A1836="","",[1]交流线路段!A1836)</f>
        <v>金甲线路1</v>
      </c>
      <c r="B1836" t="str">
        <f>IF([1]交流线路段!B1836="","",[1]交流线路段!B1836)</f>
        <v>10kV</v>
      </c>
      <c r="F1836" t="e">
        <f ca="1">VLOOKUP(OFFSET($E$2,0,0,10000,1),OFFSET(线路!$A$2,0,0,10000,6),5,FALSE)</f>
        <v>#N/A</v>
      </c>
      <c r="G1836" t="e">
        <f ca="1">VLOOKUP(OFFSET($E$2,0,0,10000,1),OFFSET(线路!$A$2,0,0,10000,6),6,FALSE)</f>
        <v>#N/A</v>
      </c>
    </row>
    <row r="1837" spans="1:7" x14ac:dyDescent="0.15">
      <c r="A1837" t="str">
        <f>IF([1]交流线路段!A1837="","",[1]交流线路段!A1837)</f>
        <v>金甲线路1-1-1</v>
      </c>
      <c r="B1837" t="str">
        <f>IF([1]交流线路段!B1837="","",[1]交流线路段!B1837)</f>
        <v>10kV</v>
      </c>
      <c r="F1837" t="e">
        <f ca="1">VLOOKUP(OFFSET($E$2,0,0,10000,1),OFFSET(线路!$A$2,0,0,10000,6),5,FALSE)</f>
        <v>#N/A</v>
      </c>
      <c r="G1837" t="e">
        <f ca="1">VLOOKUP(OFFSET($E$2,0,0,10000,1),OFFSET(线路!$A$2,0,0,10000,6),6,FALSE)</f>
        <v>#N/A</v>
      </c>
    </row>
    <row r="1838" spans="1:7" x14ac:dyDescent="0.15">
      <c r="A1838" t="str">
        <f>IF([1]交流线路段!A1838="","",[1]交流线路段!A1838)</f>
        <v>金甲线路2</v>
      </c>
      <c r="B1838" t="str">
        <f>IF([1]交流线路段!B1838="","",[1]交流线路段!B1838)</f>
        <v>10kV</v>
      </c>
      <c r="F1838" t="e">
        <f ca="1">VLOOKUP(OFFSET($E$2,0,0,10000,1),OFFSET(线路!$A$2,0,0,10000,6),5,FALSE)</f>
        <v>#N/A</v>
      </c>
      <c r="G1838" t="e">
        <f ca="1">VLOOKUP(OFFSET($E$2,0,0,10000,1),OFFSET(线路!$A$2,0,0,10000,6),6,FALSE)</f>
        <v>#N/A</v>
      </c>
    </row>
    <row r="1839" spans="1:7" x14ac:dyDescent="0.15">
      <c r="A1839" t="str">
        <f>IF([1]交流线路段!A1839="","",[1]交流线路段!A1839)</f>
        <v>金甲线路3</v>
      </c>
      <c r="B1839" t="str">
        <f>IF([1]交流线路段!B1839="","",[1]交流线路段!B1839)</f>
        <v>10kV</v>
      </c>
      <c r="F1839" t="e">
        <f ca="1">VLOOKUP(OFFSET($E$2,0,0,10000,1),OFFSET(线路!$A$2,0,0,10000,6),5,FALSE)</f>
        <v>#N/A</v>
      </c>
      <c r="G1839" t="e">
        <f ca="1">VLOOKUP(OFFSET($E$2,0,0,10000,1),OFFSET(线路!$A$2,0,0,10000,6),6,FALSE)</f>
        <v>#N/A</v>
      </c>
    </row>
    <row r="1840" spans="1:7" x14ac:dyDescent="0.15">
      <c r="A1840" t="str">
        <f>IF([1]交流线路段!A1840="","",[1]交流线路段!A1840)</f>
        <v>金甲线路4</v>
      </c>
      <c r="B1840" t="str">
        <f>IF([1]交流线路段!B1840="","",[1]交流线路段!B1840)</f>
        <v>10kV</v>
      </c>
      <c r="F1840" t="e">
        <f ca="1">VLOOKUP(OFFSET($E$2,0,0,10000,1),OFFSET(线路!$A$2,0,0,10000,6),5,FALSE)</f>
        <v>#N/A</v>
      </c>
      <c r="G1840" t="e">
        <f ca="1">VLOOKUP(OFFSET($E$2,0,0,10000,1),OFFSET(线路!$A$2,0,0,10000,6),6,FALSE)</f>
        <v>#N/A</v>
      </c>
    </row>
    <row r="1841" spans="1:7" x14ac:dyDescent="0.15">
      <c r="A1841" t="str">
        <f>IF([1]交流线路段!A1841="","",[1]交流线路段!A1841)</f>
        <v>金甲线路5</v>
      </c>
      <c r="B1841" t="str">
        <f>IF([1]交流线路段!B1841="","",[1]交流线路段!B1841)</f>
        <v>10kV</v>
      </c>
      <c r="F1841" t="e">
        <f ca="1">VLOOKUP(OFFSET($E$2,0,0,10000,1),OFFSET(线路!$A$2,0,0,10000,6),5,FALSE)</f>
        <v>#N/A</v>
      </c>
      <c r="G1841" t="e">
        <f ca="1">VLOOKUP(OFFSET($E$2,0,0,10000,1),OFFSET(线路!$A$2,0,0,10000,6),6,FALSE)</f>
        <v>#N/A</v>
      </c>
    </row>
    <row r="1842" spans="1:7" x14ac:dyDescent="0.15">
      <c r="A1842" t="str">
        <f>IF([1]交流线路段!A1842="","",[1]交流线路段!A1842)</f>
        <v>金甲线路6</v>
      </c>
      <c r="B1842" t="str">
        <f>IF([1]交流线路段!B1842="","",[1]交流线路段!B1842)</f>
        <v>10kV</v>
      </c>
      <c r="F1842" t="e">
        <f ca="1">VLOOKUP(OFFSET($E$2,0,0,10000,1),OFFSET(线路!$A$2,0,0,10000,6),5,FALSE)</f>
        <v>#N/A</v>
      </c>
      <c r="G1842" t="e">
        <f ca="1">VLOOKUP(OFFSET($E$2,0,0,10000,1),OFFSET(线路!$A$2,0,0,10000,6),6,FALSE)</f>
        <v>#N/A</v>
      </c>
    </row>
    <row r="1843" spans="1:7" x14ac:dyDescent="0.15">
      <c r="A1843" t="str">
        <f>IF([1]交流线路段!A1843="","",[1]交流线路段!A1843)</f>
        <v>金乙线路1</v>
      </c>
      <c r="B1843" t="str">
        <f>IF([1]交流线路段!B1843="","",[1]交流线路段!B1843)</f>
        <v>10kV</v>
      </c>
      <c r="F1843" t="e">
        <f ca="1">VLOOKUP(OFFSET($E$2,0,0,10000,1),OFFSET(线路!$A$2,0,0,10000,6),5,FALSE)</f>
        <v>#N/A</v>
      </c>
      <c r="G1843" t="e">
        <f ca="1">VLOOKUP(OFFSET($E$2,0,0,10000,1),OFFSET(线路!$A$2,0,0,10000,6),6,FALSE)</f>
        <v>#N/A</v>
      </c>
    </row>
    <row r="1844" spans="1:7" x14ac:dyDescent="0.15">
      <c r="A1844" t="str">
        <f>IF([1]交流线路段!A1844="","",[1]交流线路段!A1844)</f>
        <v>金乙线路2</v>
      </c>
      <c r="B1844" t="str">
        <f>IF([1]交流线路段!B1844="","",[1]交流线路段!B1844)</f>
        <v>10kV</v>
      </c>
      <c r="F1844" t="e">
        <f ca="1">VLOOKUP(OFFSET($E$2,0,0,10000,1),OFFSET(线路!$A$2,0,0,10000,6),5,FALSE)</f>
        <v>#N/A</v>
      </c>
      <c r="G1844" t="e">
        <f ca="1">VLOOKUP(OFFSET($E$2,0,0,10000,1),OFFSET(线路!$A$2,0,0,10000,6),6,FALSE)</f>
        <v>#N/A</v>
      </c>
    </row>
    <row r="1845" spans="1:7" x14ac:dyDescent="0.15">
      <c r="A1845" t="str">
        <f>IF([1]交流线路段!A1845="","",[1]交流线路段!A1845)</f>
        <v>朗花线</v>
      </c>
      <c r="B1845" t="str">
        <f>IF([1]交流线路段!B1845="","",[1]交流线路段!B1845)</f>
        <v>110kV</v>
      </c>
      <c r="F1845" t="e">
        <f ca="1">VLOOKUP(OFFSET($E$2,0,0,10000,1),OFFSET(线路!$A$2,0,0,10000,6),5,FALSE)</f>
        <v>#N/A</v>
      </c>
      <c r="G1845" t="e">
        <f ca="1">VLOOKUP(OFFSET($E$2,0,0,10000,1),OFFSET(线路!$A$2,0,0,10000,6),6,FALSE)</f>
        <v>#N/A</v>
      </c>
    </row>
    <row r="1846" spans="1:7" x14ac:dyDescent="0.15">
      <c r="A1846" t="str">
        <f>IF([1]交流线路段!A1846="","",[1]交流线路段!A1846)</f>
        <v>黎明线路1</v>
      </c>
      <c r="B1846" t="str">
        <f>IF([1]交流线路段!B1846="","",[1]交流线路段!B1846)</f>
        <v>10kV</v>
      </c>
      <c r="F1846" t="e">
        <f ca="1">VLOOKUP(OFFSET($E$2,0,0,10000,1),OFFSET(线路!$A$2,0,0,10000,6),5,FALSE)</f>
        <v>#N/A</v>
      </c>
      <c r="G1846" t="e">
        <f ca="1">VLOOKUP(OFFSET($E$2,0,0,10000,1),OFFSET(线路!$A$2,0,0,10000,6),6,FALSE)</f>
        <v>#N/A</v>
      </c>
    </row>
    <row r="1847" spans="1:7" x14ac:dyDescent="0.15">
      <c r="A1847" t="str">
        <f>IF([1]交流线路段!A1847="","",[1]交流线路段!A1847)</f>
        <v>黎明线路10</v>
      </c>
      <c r="B1847" t="str">
        <f>IF([1]交流线路段!B1847="","",[1]交流线路段!B1847)</f>
        <v>10kV</v>
      </c>
      <c r="F1847" t="e">
        <f ca="1">VLOOKUP(OFFSET($E$2,0,0,10000,1),OFFSET(线路!$A$2,0,0,10000,6),5,FALSE)</f>
        <v>#N/A</v>
      </c>
      <c r="G1847" t="e">
        <f ca="1">VLOOKUP(OFFSET($E$2,0,0,10000,1),OFFSET(线路!$A$2,0,0,10000,6),6,FALSE)</f>
        <v>#N/A</v>
      </c>
    </row>
    <row r="1848" spans="1:7" x14ac:dyDescent="0.15">
      <c r="A1848" t="str">
        <f>IF([1]交流线路段!A1848="","",[1]交流线路段!A1848)</f>
        <v>黎明线路11</v>
      </c>
      <c r="B1848" t="str">
        <f>IF([1]交流线路段!B1848="","",[1]交流线路段!B1848)</f>
        <v>10kV</v>
      </c>
      <c r="F1848" t="e">
        <f ca="1">VLOOKUP(OFFSET($E$2,0,0,10000,1),OFFSET(线路!$A$2,0,0,10000,6),5,FALSE)</f>
        <v>#N/A</v>
      </c>
      <c r="G1848" t="e">
        <f ca="1">VLOOKUP(OFFSET($E$2,0,0,10000,1),OFFSET(线路!$A$2,0,0,10000,6),6,FALSE)</f>
        <v>#N/A</v>
      </c>
    </row>
    <row r="1849" spans="1:7" x14ac:dyDescent="0.15">
      <c r="A1849" t="str">
        <f>IF([1]交流线路段!A1849="","",[1]交流线路段!A1849)</f>
        <v>黎明线路12</v>
      </c>
      <c r="B1849" t="str">
        <f>IF([1]交流线路段!B1849="","",[1]交流线路段!B1849)</f>
        <v>10kV</v>
      </c>
      <c r="F1849" t="e">
        <f ca="1">VLOOKUP(OFFSET($E$2,0,0,10000,1),OFFSET(线路!$A$2,0,0,10000,6),5,FALSE)</f>
        <v>#N/A</v>
      </c>
      <c r="G1849" t="e">
        <f ca="1">VLOOKUP(OFFSET($E$2,0,0,10000,1),OFFSET(线路!$A$2,0,0,10000,6),6,FALSE)</f>
        <v>#N/A</v>
      </c>
    </row>
    <row r="1850" spans="1:7" x14ac:dyDescent="0.15">
      <c r="A1850" t="str">
        <f>IF([1]交流线路段!A1850="","",[1]交流线路段!A1850)</f>
        <v>黎明线路13</v>
      </c>
      <c r="B1850" t="str">
        <f>IF([1]交流线路段!B1850="","",[1]交流线路段!B1850)</f>
        <v>10kV</v>
      </c>
      <c r="F1850" t="e">
        <f ca="1">VLOOKUP(OFFSET($E$2,0,0,10000,1),OFFSET(线路!$A$2,0,0,10000,6),5,FALSE)</f>
        <v>#N/A</v>
      </c>
      <c r="G1850" t="e">
        <f ca="1">VLOOKUP(OFFSET($E$2,0,0,10000,1),OFFSET(线路!$A$2,0,0,10000,6),6,FALSE)</f>
        <v>#N/A</v>
      </c>
    </row>
    <row r="1851" spans="1:7" x14ac:dyDescent="0.15">
      <c r="A1851" t="str">
        <f>IF([1]交流线路段!A1851="","",[1]交流线路段!A1851)</f>
        <v>黎明线路15</v>
      </c>
      <c r="B1851" t="str">
        <f>IF([1]交流线路段!B1851="","",[1]交流线路段!B1851)</f>
        <v>10kV</v>
      </c>
      <c r="F1851" t="e">
        <f ca="1">VLOOKUP(OFFSET($E$2,0,0,10000,1),OFFSET(线路!$A$2,0,0,10000,6),5,FALSE)</f>
        <v>#N/A</v>
      </c>
      <c r="G1851" t="e">
        <f ca="1">VLOOKUP(OFFSET($E$2,0,0,10000,1),OFFSET(线路!$A$2,0,0,10000,6),6,FALSE)</f>
        <v>#N/A</v>
      </c>
    </row>
    <row r="1852" spans="1:7" x14ac:dyDescent="0.15">
      <c r="A1852" t="str">
        <f>IF([1]交流线路段!A1852="","",[1]交流线路段!A1852)</f>
        <v>黎明线路16</v>
      </c>
      <c r="B1852" t="str">
        <f>IF([1]交流线路段!B1852="","",[1]交流线路段!B1852)</f>
        <v>10kV</v>
      </c>
      <c r="F1852" t="e">
        <f ca="1">VLOOKUP(OFFSET($E$2,0,0,10000,1),OFFSET(线路!$A$2,0,0,10000,6),5,FALSE)</f>
        <v>#N/A</v>
      </c>
      <c r="G1852" t="e">
        <f ca="1">VLOOKUP(OFFSET($E$2,0,0,10000,1),OFFSET(线路!$A$2,0,0,10000,6),6,FALSE)</f>
        <v>#N/A</v>
      </c>
    </row>
    <row r="1853" spans="1:7" x14ac:dyDescent="0.15">
      <c r="A1853" t="str">
        <f>IF([1]交流线路段!A1853="","",[1]交流线路段!A1853)</f>
        <v>黎明线路17</v>
      </c>
      <c r="B1853" t="str">
        <f>IF([1]交流线路段!B1853="","",[1]交流线路段!B1853)</f>
        <v>10kV</v>
      </c>
      <c r="F1853" t="e">
        <f ca="1">VLOOKUP(OFFSET($E$2,0,0,10000,1),OFFSET(线路!$A$2,0,0,10000,6),5,FALSE)</f>
        <v>#N/A</v>
      </c>
      <c r="G1853" t="e">
        <f ca="1">VLOOKUP(OFFSET($E$2,0,0,10000,1),OFFSET(线路!$A$2,0,0,10000,6),6,FALSE)</f>
        <v>#N/A</v>
      </c>
    </row>
    <row r="1854" spans="1:7" x14ac:dyDescent="0.15">
      <c r="A1854" t="str">
        <f>IF([1]交流线路段!A1854="","",[1]交流线路段!A1854)</f>
        <v>黎明线路18</v>
      </c>
      <c r="B1854" t="str">
        <f>IF([1]交流线路段!B1854="","",[1]交流线路段!B1854)</f>
        <v>10kV</v>
      </c>
      <c r="F1854" t="e">
        <f ca="1">VLOOKUP(OFFSET($E$2,0,0,10000,1),OFFSET(线路!$A$2,0,0,10000,6),5,FALSE)</f>
        <v>#N/A</v>
      </c>
      <c r="G1854" t="e">
        <f ca="1">VLOOKUP(OFFSET($E$2,0,0,10000,1),OFFSET(线路!$A$2,0,0,10000,6),6,FALSE)</f>
        <v>#N/A</v>
      </c>
    </row>
    <row r="1855" spans="1:7" x14ac:dyDescent="0.15">
      <c r="A1855" t="str">
        <f>IF([1]交流线路段!A1855="","",[1]交流线路段!A1855)</f>
        <v>黎明线路19</v>
      </c>
      <c r="B1855" t="str">
        <f>IF([1]交流线路段!B1855="","",[1]交流线路段!B1855)</f>
        <v>10kV</v>
      </c>
      <c r="F1855" t="e">
        <f ca="1">VLOOKUP(OFFSET($E$2,0,0,10000,1),OFFSET(线路!$A$2,0,0,10000,6),5,FALSE)</f>
        <v>#N/A</v>
      </c>
      <c r="G1855" t="e">
        <f ca="1">VLOOKUP(OFFSET($E$2,0,0,10000,1),OFFSET(线路!$A$2,0,0,10000,6),6,FALSE)</f>
        <v>#N/A</v>
      </c>
    </row>
    <row r="1856" spans="1:7" x14ac:dyDescent="0.15">
      <c r="A1856" t="str">
        <f>IF([1]交流线路段!A1856="","",[1]交流线路段!A1856)</f>
        <v>黎明线路2</v>
      </c>
      <c r="B1856" t="str">
        <f>IF([1]交流线路段!B1856="","",[1]交流线路段!B1856)</f>
        <v>10kV</v>
      </c>
      <c r="F1856" t="e">
        <f ca="1">VLOOKUP(OFFSET($E$2,0,0,10000,1),OFFSET(线路!$A$2,0,0,10000,6),5,FALSE)</f>
        <v>#N/A</v>
      </c>
      <c r="G1856" t="e">
        <f ca="1">VLOOKUP(OFFSET($E$2,0,0,10000,1),OFFSET(线路!$A$2,0,0,10000,6),6,FALSE)</f>
        <v>#N/A</v>
      </c>
    </row>
    <row r="1857" spans="1:7" x14ac:dyDescent="0.15">
      <c r="A1857" t="str">
        <f>IF([1]交流线路段!A1857="","",[1]交流线路段!A1857)</f>
        <v>黎明线路20</v>
      </c>
      <c r="B1857" t="str">
        <f>IF([1]交流线路段!B1857="","",[1]交流线路段!B1857)</f>
        <v>10kV</v>
      </c>
      <c r="F1857" t="e">
        <f ca="1">VLOOKUP(OFFSET($E$2,0,0,10000,1),OFFSET(线路!$A$2,0,0,10000,6),5,FALSE)</f>
        <v>#N/A</v>
      </c>
      <c r="G1857" t="e">
        <f ca="1">VLOOKUP(OFFSET($E$2,0,0,10000,1),OFFSET(线路!$A$2,0,0,10000,6),6,FALSE)</f>
        <v>#N/A</v>
      </c>
    </row>
    <row r="1858" spans="1:7" x14ac:dyDescent="0.15">
      <c r="A1858" t="str">
        <f>IF([1]交流线路段!A1858="","",[1]交流线路段!A1858)</f>
        <v>黎明线路21</v>
      </c>
      <c r="B1858" t="str">
        <f>IF([1]交流线路段!B1858="","",[1]交流线路段!B1858)</f>
        <v>10kV</v>
      </c>
      <c r="F1858" t="e">
        <f ca="1">VLOOKUP(OFFSET($E$2,0,0,10000,1),OFFSET(线路!$A$2,0,0,10000,6),5,FALSE)</f>
        <v>#N/A</v>
      </c>
      <c r="G1858" t="e">
        <f ca="1">VLOOKUP(OFFSET($E$2,0,0,10000,1),OFFSET(线路!$A$2,0,0,10000,6),6,FALSE)</f>
        <v>#N/A</v>
      </c>
    </row>
    <row r="1859" spans="1:7" x14ac:dyDescent="0.15">
      <c r="A1859" t="str">
        <f>IF([1]交流线路段!A1859="","",[1]交流线路段!A1859)</f>
        <v>黎明线路22</v>
      </c>
      <c r="B1859" t="str">
        <f>IF([1]交流线路段!B1859="","",[1]交流线路段!B1859)</f>
        <v>10kV</v>
      </c>
      <c r="F1859" t="e">
        <f ca="1">VLOOKUP(OFFSET($E$2,0,0,10000,1),OFFSET(线路!$A$2,0,0,10000,6),5,FALSE)</f>
        <v>#N/A</v>
      </c>
      <c r="G1859" t="e">
        <f ca="1">VLOOKUP(OFFSET($E$2,0,0,10000,1),OFFSET(线路!$A$2,0,0,10000,6),6,FALSE)</f>
        <v>#N/A</v>
      </c>
    </row>
    <row r="1860" spans="1:7" x14ac:dyDescent="0.15">
      <c r="A1860" t="str">
        <f>IF([1]交流线路段!A1860="","",[1]交流线路段!A1860)</f>
        <v>黎明线路23</v>
      </c>
      <c r="B1860" t="str">
        <f>IF([1]交流线路段!B1860="","",[1]交流线路段!B1860)</f>
        <v>10kV</v>
      </c>
      <c r="F1860" t="e">
        <f ca="1">VLOOKUP(OFFSET($E$2,0,0,10000,1),OFFSET(线路!$A$2,0,0,10000,6),5,FALSE)</f>
        <v>#N/A</v>
      </c>
      <c r="G1860" t="e">
        <f ca="1">VLOOKUP(OFFSET($E$2,0,0,10000,1),OFFSET(线路!$A$2,0,0,10000,6),6,FALSE)</f>
        <v>#N/A</v>
      </c>
    </row>
    <row r="1861" spans="1:7" x14ac:dyDescent="0.15">
      <c r="A1861" t="str">
        <f>IF([1]交流线路段!A1861="","",[1]交流线路段!A1861)</f>
        <v>黎明线路24</v>
      </c>
      <c r="B1861" t="str">
        <f>IF([1]交流线路段!B1861="","",[1]交流线路段!B1861)</f>
        <v>10kV</v>
      </c>
      <c r="F1861" t="e">
        <f ca="1">VLOOKUP(OFFSET($E$2,0,0,10000,1),OFFSET(线路!$A$2,0,0,10000,6),5,FALSE)</f>
        <v>#N/A</v>
      </c>
      <c r="G1861" t="e">
        <f ca="1">VLOOKUP(OFFSET($E$2,0,0,10000,1),OFFSET(线路!$A$2,0,0,10000,6),6,FALSE)</f>
        <v>#N/A</v>
      </c>
    </row>
    <row r="1862" spans="1:7" x14ac:dyDescent="0.15">
      <c r="A1862" t="str">
        <f>IF([1]交流线路段!A1862="","",[1]交流线路段!A1862)</f>
        <v>黎明线路26</v>
      </c>
      <c r="B1862" t="str">
        <f>IF([1]交流线路段!B1862="","",[1]交流线路段!B1862)</f>
        <v>10kV</v>
      </c>
      <c r="F1862" t="e">
        <f ca="1">VLOOKUP(OFFSET($E$2,0,0,10000,1),OFFSET(线路!$A$2,0,0,10000,6),5,FALSE)</f>
        <v>#N/A</v>
      </c>
      <c r="G1862" t="e">
        <f ca="1">VLOOKUP(OFFSET($E$2,0,0,10000,1),OFFSET(线路!$A$2,0,0,10000,6),6,FALSE)</f>
        <v>#N/A</v>
      </c>
    </row>
    <row r="1863" spans="1:7" x14ac:dyDescent="0.15">
      <c r="A1863" t="str">
        <f>IF([1]交流线路段!A1863="","",[1]交流线路段!A1863)</f>
        <v>黎明线路27</v>
      </c>
      <c r="B1863" t="str">
        <f>IF([1]交流线路段!B1863="","",[1]交流线路段!B1863)</f>
        <v>10kV</v>
      </c>
      <c r="F1863" t="e">
        <f ca="1">VLOOKUP(OFFSET($E$2,0,0,10000,1),OFFSET(线路!$A$2,0,0,10000,6),5,FALSE)</f>
        <v>#N/A</v>
      </c>
      <c r="G1863" t="e">
        <f ca="1">VLOOKUP(OFFSET($E$2,0,0,10000,1),OFFSET(线路!$A$2,0,0,10000,6),6,FALSE)</f>
        <v>#N/A</v>
      </c>
    </row>
    <row r="1864" spans="1:7" x14ac:dyDescent="0.15">
      <c r="A1864" t="str">
        <f>IF([1]交流线路段!A1864="","",[1]交流线路段!A1864)</f>
        <v>黎明线路29</v>
      </c>
      <c r="B1864" t="str">
        <f>IF([1]交流线路段!B1864="","",[1]交流线路段!B1864)</f>
        <v>10kV</v>
      </c>
      <c r="F1864" t="e">
        <f ca="1">VLOOKUP(OFFSET($E$2,0,0,10000,1),OFFSET(线路!$A$2,0,0,10000,6),5,FALSE)</f>
        <v>#N/A</v>
      </c>
      <c r="G1864" t="e">
        <f ca="1">VLOOKUP(OFFSET($E$2,0,0,10000,1),OFFSET(线路!$A$2,0,0,10000,6),6,FALSE)</f>
        <v>#N/A</v>
      </c>
    </row>
    <row r="1865" spans="1:7" x14ac:dyDescent="0.15">
      <c r="A1865" t="str">
        <f>IF([1]交流线路段!A1865="","",[1]交流线路段!A1865)</f>
        <v>黎明线路3</v>
      </c>
      <c r="B1865" t="str">
        <f>IF([1]交流线路段!B1865="","",[1]交流线路段!B1865)</f>
        <v>10kV</v>
      </c>
      <c r="F1865" t="e">
        <f ca="1">VLOOKUP(OFFSET($E$2,0,0,10000,1),OFFSET(线路!$A$2,0,0,10000,6),5,FALSE)</f>
        <v>#N/A</v>
      </c>
      <c r="G1865" t="e">
        <f ca="1">VLOOKUP(OFFSET($E$2,0,0,10000,1),OFFSET(线路!$A$2,0,0,10000,6),6,FALSE)</f>
        <v>#N/A</v>
      </c>
    </row>
    <row r="1866" spans="1:7" x14ac:dyDescent="0.15">
      <c r="A1866" t="str">
        <f>IF([1]交流线路段!A1866="","",[1]交流线路段!A1866)</f>
        <v>黎明线路30</v>
      </c>
      <c r="B1866" t="str">
        <f>IF([1]交流线路段!B1866="","",[1]交流线路段!B1866)</f>
        <v>10kV</v>
      </c>
      <c r="F1866" t="e">
        <f ca="1">VLOOKUP(OFFSET($E$2,0,0,10000,1),OFFSET(线路!$A$2,0,0,10000,6),5,FALSE)</f>
        <v>#N/A</v>
      </c>
      <c r="G1866" t="e">
        <f ca="1">VLOOKUP(OFFSET($E$2,0,0,10000,1),OFFSET(线路!$A$2,0,0,10000,6),6,FALSE)</f>
        <v>#N/A</v>
      </c>
    </row>
    <row r="1867" spans="1:7" x14ac:dyDescent="0.15">
      <c r="A1867" t="str">
        <f>IF([1]交流线路段!A1867="","",[1]交流线路段!A1867)</f>
        <v>黎明线路31</v>
      </c>
      <c r="B1867" t="str">
        <f>IF([1]交流线路段!B1867="","",[1]交流线路段!B1867)</f>
        <v>10kV</v>
      </c>
      <c r="F1867" t="e">
        <f ca="1">VLOOKUP(OFFSET($E$2,0,0,10000,1),OFFSET(线路!$A$2,0,0,10000,6),5,FALSE)</f>
        <v>#N/A</v>
      </c>
      <c r="G1867" t="e">
        <f ca="1">VLOOKUP(OFFSET($E$2,0,0,10000,1),OFFSET(线路!$A$2,0,0,10000,6),6,FALSE)</f>
        <v>#N/A</v>
      </c>
    </row>
    <row r="1868" spans="1:7" x14ac:dyDescent="0.15">
      <c r="A1868" t="str">
        <f>IF([1]交流线路段!A1868="","",[1]交流线路段!A1868)</f>
        <v>黎明线路32</v>
      </c>
      <c r="B1868" t="str">
        <f>IF([1]交流线路段!B1868="","",[1]交流线路段!B1868)</f>
        <v>10kV</v>
      </c>
      <c r="F1868" t="e">
        <f ca="1">VLOOKUP(OFFSET($E$2,0,0,10000,1),OFFSET(线路!$A$2,0,0,10000,6),5,FALSE)</f>
        <v>#N/A</v>
      </c>
      <c r="G1868" t="e">
        <f ca="1">VLOOKUP(OFFSET($E$2,0,0,10000,1),OFFSET(线路!$A$2,0,0,10000,6),6,FALSE)</f>
        <v>#N/A</v>
      </c>
    </row>
    <row r="1869" spans="1:7" x14ac:dyDescent="0.15">
      <c r="A1869" t="str">
        <f>IF([1]交流线路段!A1869="","",[1]交流线路段!A1869)</f>
        <v>黎明线路35</v>
      </c>
      <c r="B1869" t="str">
        <f>IF([1]交流线路段!B1869="","",[1]交流线路段!B1869)</f>
        <v>10kV</v>
      </c>
      <c r="F1869" t="e">
        <f ca="1">VLOOKUP(OFFSET($E$2,0,0,10000,1),OFFSET(线路!$A$2,0,0,10000,6),5,FALSE)</f>
        <v>#N/A</v>
      </c>
      <c r="G1869" t="e">
        <f ca="1">VLOOKUP(OFFSET($E$2,0,0,10000,1),OFFSET(线路!$A$2,0,0,10000,6),6,FALSE)</f>
        <v>#N/A</v>
      </c>
    </row>
    <row r="1870" spans="1:7" x14ac:dyDescent="0.15">
      <c r="A1870" t="str">
        <f>IF([1]交流线路段!A1870="","",[1]交流线路段!A1870)</f>
        <v>黎明线路36</v>
      </c>
      <c r="B1870" t="str">
        <f>IF([1]交流线路段!B1870="","",[1]交流线路段!B1870)</f>
        <v>10kV</v>
      </c>
      <c r="F1870" t="e">
        <f ca="1">VLOOKUP(OFFSET($E$2,0,0,10000,1),OFFSET(线路!$A$2,0,0,10000,6),5,FALSE)</f>
        <v>#N/A</v>
      </c>
      <c r="G1870" t="e">
        <f ca="1">VLOOKUP(OFFSET($E$2,0,0,10000,1),OFFSET(线路!$A$2,0,0,10000,6),6,FALSE)</f>
        <v>#N/A</v>
      </c>
    </row>
    <row r="1871" spans="1:7" x14ac:dyDescent="0.15">
      <c r="A1871" t="str">
        <f>IF([1]交流线路段!A1871="","",[1]交流线路段!A1871)</f>
        <v>黎明线路37</v>
      </c>
      <c r="B1871" t="str">
        <f>IF([1]交流线路段!B1871="","",[1]交流线路段!B1871)</f>
        <v>10kV</v>
      </c>
      <c r="F1871" t="e">
        <f ca="1">VLOOKUP(OFFSET($E$2,0,0,10000,1),OFFSET(线路!$A$2,0,0,10000,6),5,FALSE)</f>
        <v>#N/A</v>
      </c>
      <c r="G1871" t="e">
        <f ca="1">VLOOKUP(OFFSET($E$2,0,0,10000,1),OFFSET(线路!$A$2,0,0,10000,6),6,FALSE)</f>
        <v>#N/A</v>
      </c>
    </row>
    <row r="1872" spans="1:7" x14ac:dyDescent="0.15">
      <c r="A1872" t="str">
        <f>IF([1]交流线路段!A1872="","",[1]交流线路段!A1872)</f>
        <v>黎明线路4</v>
      </c>
      <c r="B1872" t="str">
        <f>IF([1]交流线路段!B1872="","",[1]交流线路段!B1872)</f>
        <v>10kV</v>
      </c>
      <c r="F1872" t="e">
        <f ca="1">VLOOKUP(OFFSET($E$2,0,0,10000,1),OFFSET(线路!$A$2,0,0,10000,6),5,FALSE)</f>
        <v>#N/A</v>
      </c>
      <c r="G1872" t="e">
        <f ca="1">VLOOKUP(OFFSET($E$2,0,0,10000,1),OFFSET(线路!$A$2,0,0,10000,6),6,FALSE)</f>
        <v>#N/A</v>
      </c>
    </row>
    <row r="1873" spans="1:7" x14ac:dyDescent="0.15">
      <c r="A1873" t="str">
        <f>IF([1]交流线路段!A1873="","",[1]交流线路段!A1873)</f>
        <v>黎明线路41</v>
      </c>
      <c r="B1873" t="str">
        <f>IF([1]交流线路段!B1873="","",[1]交流线路段!B1873)</f>
        <v>10kV</v>
      </c>
      <c r="F1873" t="e">
        <f ca="1">VLOOKUP(OFFSET($E$2,0,0,10000,1),OFFSET(线路!$A$2,0,0,10000,6),5,FALSE)</f>
        <v>#N/A</v>
      </c>
      <c r="G1873" t="e">
        <f ca="1">VLOOKUP(OFFSET($E$2,0,0,10000,1),OFFSET(线路!$A$2,0,0,10000,6),6,FALSE)</f>
        <v>#N/A</v>
      </c>
    </row>
    <row r="1874" spans="1:7" x14ac:dyDescent="0.15">
      <c r="A1874" t="str">
        <f>IF([1]交流线路段!A1874="","",[1]交流线路段!A1874)</f>
        <v>黎明线路8</v>
      </c>
      <c r="B1874" t="str">
        <f>IF([1]交流线路段!B1874="","",[1]交流线路段!B1874)</f>
        <v>10kV</v>
      </c>
      <c r="F1874" t="e">
        <f ca="1">VLOOKUP(OFFSET($E$2,0,0,10000,1),OFFSET(线路!$A$2,0,0,10000,6),5,FALSE)</f>
        <v>#N/A</v>
      </c>
      <c r="G1874" t="e">
        <f ca="1">VLOOKUP(OFFSET($E$2,0,0,10000,1),OFFSET(线路!$A$2,0,0,10000,6),6,FALSE)</f>
        <v>#N/A</v>
      </c>
    </row>
    <row r="1875" spans="1:7" x14ac:dyDescent="0.15">
      <c r="A1875" t="str">
        <f>IF([1]交流线路段!A1875="","",[1]交流线路段!A1875)</f>
        <v>绿北线路1</v>
      </c>
      <c r="B1875" t="str">
        <f>IF([1]交流线路段!B1875="","",[1]交流线路段!B1875)</f>
        <v>10kV</v>
      </c>
      <c r="F1875" t="e">
        <f ca="1">VLOOKUP(OFFSET($E$2,0,0,10000,1),OFFSET(线路!$A$2,0,0,10000,6),5,FALSE)</f>
        <v>#N/A</v>
      </c>
      <c r="G1875" t="e">
        <f ca="1">VLOOKUP(OFFSET($E$2,0,0,10000,1),OFFSET(线路!$A$2,0,0,10000,6),6,FALSE)</f>
        <v>#N/A</v>
      </c>
    </row>
    <row r="1876" spans="1:7" x14ac:dyDescent="0.15">
      <c r="A1876" t="str">
        <f>IF([1]交流线路段!A1876="","",[1]交流线路段!A1876)</f>
        <v>绿北线路10</v>
      </c>
      <c r="B1876" t="str">
        <f>IF([1]交流线路段!B1876="","",[1]交流线路段!B1876)</f>
        <v>10kV</v>
      </c>
      <c r="F1876" t="e">
        <f ca="1">VLOOKUP(OFFSET($E$2,0,0,10000,1),OFFSET(线路!$A$2,0,0,10000,6),5,FALSE)</f>
        <v>#N/A</v>
      </c>
      <c r="G1876" t="e">
        <f ca="1">VLOOKUP(OFFSET($E$2,0,0,10000,1),OFFSET(线路!$A$2,0,0,10000,6),6,FALSE)</f>
        <v>#N/A</v>
      </c>
    </row>
    <row r="1877" spans="1:7" x14ac:dyDescent="0.15">
      <c r="A1877" t="str">
        <f>IF([1]交流线路段!A1877="","",[1]交流线路段!A1877)</f>
        <v>绿北线路11</v>
      </c>
      <c r="B1877" t="str">
        <f>IF([1]交流线路段!B1877="","",[1]交流线路段!B1877)</f>
        <v>10kV</v>
      </c>
      <c r="F1877" t="e">
        <f ca="1">VLOOKUP(OFFSET($E$2,0,0,10000,1),OFFSET(线路!$A$2,0,0,10000,6),5,FALSE)</f>
        <v>#N/A</v>
      </c>
      <c r="G1877" t="e">
        <f ca="1">VLOOKUP(OFFSET($E$2,0,0,10000,1),OFFSET(线路!$A$2,0,0,10000,6),6,FALSE)</f>
        <v>#N/A</v>
      </c>
    </row>
    <row r="1878" spans="1:7" x14ac:dyDescent="0.15">
      <c r="A1878" t="str">
        <f>IF([1]交流线路段!A1878="","",[1]交流线路段!A1878)</f>
        <v>绿北线路12</v>
      </c>
      <c r="B1878" t="str">
        <f>IF([1]交流线路段!B1878="","",[1]交流线路段!B1878)</f>
        <v>10kV</v>
      </c>
      <c r="F1878" t="e">
        <f ca="1">VLOOKUP(OFFSET($E$2,0,0,10000,1),OFFSET(线路!$A$2,0,0,10000,6),5,FALSE)</f>
        <v>#N/A</v>
      </c>
      <c r="G1878" t="e">
        <f ca="1">VLOOKUP(OFFSET($E$2,0,0,10000,1),OFFSET(线路!$A$2,0,0,10000,6),6,FALSE)</f>
        <v>#N/A</v>
      </c>
    </row>
    <row r="1879" spans="1:7" x14ac:dyDescent="0.15">
      <c r="A1879" t="str">
        <f>IF([1]交流线路段!A1879="","",[1]交流线路段!A1879)</f>
        <v>绿北线路13</v>
      </c>
      <c r="B1879" t="str">
        <f>IF([1]交流线路段!B1879="","",[1]交流线路段!B1879)</f>
        <v>10kV</v>
      </c>
      <c r="F1879" t="e">
        <f ca="1">VLOOKUP(OFFSET($E$2,0,0,10000,1),OFFSET(线路!$A$2,0,0,10000,6),5,FALSE)</f>
        <v>#N/A</v>
      </c>
      <c r="G1879" t="e">
        <f ca="1">VLOOKUP(OFFSET($E$2,0,0,10000,1),OFFSET(线路!$A$2,0,0,10000,6),6,FALSE)</f>
        <v>#N/A</v>
      </c>
    </row>
    <row r="1880" spans="1:7" x14ac:dyDescent="0.15">
      <c r="A1880" t="str">
        <f>IF([1]交流线路段!A1880="","",[1]交流线路段!A1880)</f>
        <v>绿北线路14</v>
      </c>
      <c r="B1880" t="str">
        <f>IF([1]交流线路段!B1880="","",[1]交流线路段!B1880)</f>
        <v>10kV</v>
      </c>
      <c r="F1880" t="e">
        <f ca="1">VLOOKUP(OFFSET($E$2,0,0,10000,1),OFFSET(线路!$A$2,0,0,10000,6),5,FALSE)</f>
        <v>#N/A</v>
      </c>
      <c r="G1880" t="e">
        <f ca="1">VLOOKUP(OFFSET($E$2,0,0,10000,1),OFFSET(线路!$A$2,0,0,10000,6),6,FALSE)</f>
        <v>#N/A</v>
      </c>
    </row>
    <row r="1881" spans="1:7" x14ac:dyDescent="0.15">
      <c r="A1881" t="str">
        <f>IF([1]交流线路段!A1881="","",[1]交流线路段!A1881)</f>
        <v>绿北线路15</v>
      </c>
      <c r="B1881" t="str">
        <f>IF([1]交流线路段!B1881="","",[1]交流线路段!B1881)</f>
        <v>10kV</v>
      </c>
      <c r="F1881" t="e">
        <f ca="1">VLOOKUP(OFFSET($E$2,0,0,10000,1),OFFSET(线路!$A$2,0,0,10000,6),5,FALSE)</f>
        <v>#N/A</v>
      </c>
      <c r="G1881" t="e">
        <f ca="1">VLOOKUP(OFFSET($E$2,0,0,10000,1),OFFSET(线路!$A$2,0,0,10000,6),6,FALSE)</f>
        <v>#N/A</v>
      </c>
    </row>
    <row r="1882" spans="1:7" x14ac:dyDescent="0.15">
      <c r="A1882" t="str">
        <f>IF([1]交流线路段!A1882="","",[1]交流线路段!A1882)</f>
        <v>绿北线路16</v>
      </c>
      <c r="B1882" t="str">
        <f>IF([1]交流线路段!B1882="","",[1]交流线路段!B1882)</f>
        <v>10kV</v>
      </c>
      <c r="F1882" t="e">
        <f ca="1">VLOOKUP(OFFSET($E$2,0,0,10000,1),OFFSET(线路!$A$2,0,0,10000,6),5,FALSE)</f>
        <v>#N/A</v>
      </c>
      <c r="G1882" t="e">
        <f ca="1">VLOOKUP(OFFSET($E$2,0,0,10000,1),OFFSET(线路!$A$2,0,0,10000,6),6,FALSE)</f>
        <v>#N/A</v>
      </c>
    </row>
    <row r="1883" spans="1:7" x14ac:dyDescent="0.15">
      <c r="A1883" t="str">
        <f>IF([1]交流线路段!A1883="","",[1]交流线路段!A1883)</f>
        <v>绿北线路17</v>
      </c>
      <c r="B1883" t="str">
        <f>IF([1]交流线路段!B1883="","",[1]交流线路段!B1883)</f>
        <v>10kV</v>
      </c>
      <c r="F1883" t="e">
        <f ca="1">VLOOKUP(OFFSET($E$2,0,0,10000,1),OFFSET(线路!$A$2,0,0,10000,6),5,FALSE)</f>
        <v>#N/A</v>
      </c>
      <c r="G1883" t="e">
        <f ca="1">VLOOKUP(OFFSET($E$2,0,0,10000,1),OFFSET(线路!$A$2,0,0,10000,6),6,FALSE)</f>
        <v>#N/A</v>
      </c>
    </row>
    <row r="1884" spans="1:7" x14ac:dyDescent="0.15">
      <c r="A1884" t="str">
        <f>IF([1]交流线路段!A1884="","",[1]交流线路段!A1884)</f>
        <v>绿北线路18</v>
      </c>
      <c r="B1884" t="str">
        <f>IF([1]交流线路段!B1884="","",[1]交流线路段!B1884)</f>
        <v>10kV</v>
      </c>
      <c r="F1884" t="e">
        <f ca="1">VLOOKUP(OFFSET($E$2,0,0,10000,1),OFFSET(线路!$A$2,0,0,10000,6),5,FALSE)</f>
        <v>#N/A</v>
      </c>
      <c r="G1884" t="e">
        <f ca="1">VLOOKUP(OFFSET($E$2,0,0,10000,1),OFFSET(线路!$A$2,0,0,10000,6),6,FALSE)</f>
        <v>#N/A</v>
      </c>
    </row>
    <row r="1885" spans="1:7" x14ac:dyDescent="0.15">
      <c r="A1885" t="str">
        <f>IF([1]交流线路段!A1885="","",[1]交流线路段!A1885)</f>
        <v>绿北线路19</v>
      </c>
      <c r="B1885" t="str">
        <f>IF([1]交流线路段!B1885="","",[1]交流线路段!B1885)</f>
        <v>10kV</v>
      </c>
      <c r="F1885" t="e">
        <f ca="1">VLOOKUP(OFFSET($E$2,0,0,10000,1),OFFSET(线路!$A$2,0,0,10000,6),5,FALSE)</f>
        <v>#N/A</v>
      </c>
      <c r="G1885" t="e">
        <f ca="1">VLOOKUP(OFFSET($E$2,0,0,10000,1),OFFSET(线路!$A$2,0,0,10000,6),6,FALSE)</f>
        <v>#N/A</v>
      </c>
    </row>
    <row r="1886" spans="1:7" x14ac:dyDescent="0.15">
      <c r="A1886" t="str">
        <f>IF([1]交流线路段!A1886="","",[1]交流线路段!A1886)</f>
        <v>绿北线路2</v>
      </c>
      <c r="B1886" t="str">
        <f>IF([1]交流线路段!B1886="","",[1]交流线路段!B1886)</f>
        <v>10kV</v>
      </c>
      <c r="F1886" t="e">
        <f ca="1">VLOOKUP(OFFSET($E$2,0,0,10000,1),OFFSET(线路!$A$2,0,0,10000,6),5,FALSE)</f>
        <v>#N/A</v>
      </c>
      <c r="G1886" t="e">
        <f ca="1">VLOOKUP(OFFSET($E$2,0,0,10000,1),OFFSET(线路!$A$2,0,0,10000,6),6,FALSE)</f>
        <v>#N/A</v>
      </c>
    </row>
    <row r="1887" spans="1:7" x14ac:dyDescent="0.15">
      <c r="A1887" t="str">
        <f>IF([1]交流线路段!A1887="","",[1]交流线路段!A1887)</f>
        <v>绿北线路20</v>
      </c>
      <c r="B1887" t="str">
        <f>IF([1]交流线路段!B1887="","",[1]交流线路段!B1887)</f>
        <v>10kV</v>
      </c>
      <c r="F1887" t="e">
        <f ca="1">VLOOKUP(OFFSET($E$2,0,0,10000,1),OFFSET(线路!$A$2,0,0,10000,6),5,FALSE)</f>
        <v>#N/A</v>
      </c>
      <c r="G1887" t="e">
        <f ca="1">VLOOKUP(OFFSET($E$2,0,0,10000,1),OFFSET(线路!$A$2,0,0,10000,6),6,FALSE)</f>
        <v>#N/A</v>
      </c>
    </row>
    <row r="1888" spans="1:7" x14ac:dyDescent="0.15">
      <c r="A1888" t="str">
        <f>IF([1]交流线路段!A1888="","",[1]交流线路段!A1888)</f>
        <v>绿北线路21</v>
      </c>
      <c r="B1888" t="str">
        <f>IF([1]交流线路段!B1888="","",[1]交流线路段!B1888)</f>
        <v>10kV</v>
      </c>
      <c r="F1888" t="e">
        <f ca="1">VLOOKUP(OFFSET($E$2,0,0,10000,1),OFFSET(线路!$A$2,0,0,10000,6),5,FALSE)</f>
        <v>#N/A</v>
      </c>
      <c r="G1888" t="e">
        <f ca="1">VLOOKUP(OFFSET($E$2,0,0,10000,1),OFFSET(线路!$A$2,0,0,10000,6),6,FALSE)</f>
        <v>#N/A</v>
      </c>
    </row>
    <row r="1889" spans="1:7" x14ac:dyDescent="0.15">
      <c r="A1889" t="str">
        <f>IF([1]交流线路段!A1889="","",[1]交流线路段!A1889)</f>
        <v>绿北线路22</v>
      </c>
      <c r="B1889" t="str">
        <f>IF([1]交流线路段!B1889="","",[1]交流线路段!B1889)</f>
        <v>10kV</v>
      </c>
      <c r="F1889" t="e">
        <f ca="1">VLOOKUP(OFFSET($E$2,0,0,10000,1),OFFSET(线路!$A$2,0,0,10000,6),5,FALSE)</f>
        <v>#N/A</v>
      </c>
      <c r="G1889" t="e">
        <f ca="1">VLOOKUP(OFFSET($E$2,0,0,10000,1),OFFSET(线路!$A$2,0,0,10000,6),6,FALSE)</f>
        <v>#N/A</v>
      </c>
    </row>
    <row r="1890" spans="1:7" x14ac:dyDescent="0.15">
      <c r="A1890" t="str">
        <f>IF([1]交流线路段!A1890="","",[1]交流线路段!A1890)</f>
        <v>绿北线路23</v>
      </c>
      <c r="B1890" t="str">
        <f>IF([1]交流线路段!B1890="","",[1]交流线路段!B1890)</f>
        <v>10kV</v>
      </c>
      <c r="F1890" t="e">
        <f ca="1">VLOOKUP(OFFSET($E$2,0,0,10000,1),OFFSET(线路!$A$2,0,0,10000,6),5,FALSE)</f>
        <v>#N/A</v>
      </c>
      <c r="G1890" t="e">
        <f ca="1">VLOOKUP(OFFSET($E$2,0,0,10000,1),OFFSET(线路!$A$2,0,0,10000,6),6,FALSE)</f>
        <v>#N/A</v>
      </c>
    </row>
    <row r="1891" spans="1:7" x14ac:dyDescent="0.15">
      <c r="A1891" t="str">
        <f>IF([1]交流线路段!A1891="","",[1]交流线路段!A1891)</f>
        <v>绿北线路24</v>
      </c>
      <c r="B1891" t="str">
        <f>IF([1]交流线路段!B1891="","",[1]交流线路段!B1891)</f>
        <v>10kV</v>
      </c>
      <c r="F1891" t="e">
        <f ca="1">VLOOKUP(OFFSET($E$2,0,0,10000,1),OFFSET(线路!$A$2,0,0,10000,6),5,FALSE)</f>
        <v>#N/A</v>
      </c>
      <c r="G1891" t="e">
        <f ca="1">VLOOKUP(OFFSET($E$2,0,0,10000,1),OFFSET(线路!$A$2,0,0,10000,6),6,FALSE)</f>
        <v>#N/A</v>
      </c>
    </row>
    <row r="1892" spans="1:7" x14ac:dyDescent="0.15">
      <c r="A1892" t="str">
        <f>IF([1]交流线路段!A1892="","",[1]交流线路段!A1892)</f>
        <v>绿北线路25</v>
      </c>
      <c r="B1892" t="str">
        <f>IF([1]交流线路段!B1892="","",[1]交流线路段!B1892)</f>
        <v>10kV</v>
      </c>
      <c r="F1892" t="e">
        <f ca="1">VLOOKUP(OFFSET($E$2,0,0,10000,1),OFFSET(线路!$A$2,0,0,10000,6),5,FALSE)</f>
        <v>#N/A</v>
      </c>
      <c r="G1892" t="e">
        <f ca="1">VLOOKUP(OFFSET($E$2,0,0,10000,1),OFFSET(线路!$A$2,0,0,10000,6),6,FALSE)</f>
        <v>#N/A</v>
      </c>
    </row>
    <row r="1893" spans="1:7" x14ac:dyDescent="0.15">
      <c r="A1893" t="str">
        <f>IF([1]交流线路段!A1893="","",[1]交流线路段!A1893)</f>
        <v>绿北线路26</v>
      </c>
      <c r="B1893" t="str">
        <f>IF([1]交流线路段!B1893="","",[1]交流线路段!B1893)</f>
        <v>10kV</v>
      </c>
      <c r="F1893" t="e">
        <f ca="1">VLOOKUP(OFFSET($E$2,0,0,10000,1),OFFSET(线路!$A$2,0,0,10000,6),5,FALSE)</f>
        <v>#N/A</v>
      </c>
      <c r="G1893" t="e">
        <f ca="1">VLOOKUP(OFFSET($E$2,0,0,10000,1),OFFSET(线路!$A$2,0,0,10000,6),6,FALSE)</f>
        <v>#N/A</v>
      </c>
    </row>
    <row r="1894" spans="1:7" x14ac:dyDescent="0.15">
      <c r="A1894" t="str">
        <f>IF([1]交流线路段!A1894="","",[1]交流线路段!A1894)</f>
        <v>绿北线路27</v>
      </c>
      <c r="B1894" t="str">
        <f>IF([1]交流线路段!B1894="","",[1]交流线路段!B1894)</f>
        <v>10kV</v>
      </c>
      <c r="F1894" t="e">
        <f ca="1">VLOOKUP(OFFSET($E$2,0,0,10000,1),OFFSET(线路!$A$2,0,0,10000,6),5,FALSE)</f>
        <v>#N/A</v>
      </c>
      <c r="G1894" t="e">
        <f ca="1">VLOOKUP(OFFSET($E$2,0,0,10000,1),OFFSET(线路!$A$2,0,0,10000,6),6,FALSE)</f>
        <v>#N/A</v>
      </c>
    </row>
    <row r="1895" spans="1:7" x14ac:dyDescent="0.15">
      <c r="A1895" t="str">
        <f>IF([1]交流线路段!A1895="","",[1]交流线路段!A1895)</f>
        <v>绿北线路28</v>
      </c>
      <c r="B1895" t="str">
        <f>IF([1]交流线路段!B1895="","",[1]交流线路段!B1895)</f>
        <v>10kV</v>
      </c>
      <c r="F1895" t="e">
        <f ca="1">VLOOKUP(OFFSET($E$2,0,0,10000,1),OFFSET(线路!$A$2,0,0,10000,6),5,FALSE)</f>
        <v>#N/A</v>
      </c>
      <c r="G1895" t="e">
        <f ca="1">VLOOKUP(OFFSET($E$2,0,0,10000,1),OFFSET(线路!$A$2,0,0,10000,6),6,FALSE)</f>
        <v>#N/A</v>
      </c>
    </row>
    <row r="1896" spans="1:7" x14ac:dyDescent="0.15">
      <c r="A1896" t="str">
        <f>IF([1]交流线路段!A1896="","",[1]交流线路段!A1896)</f>
        <v>绿北线路29</v>
      </c>
      <c r="B1896" t="str">
        <f>IF([1]交流线路段!B1896="","",[1]交流线路段!B1896)</f>
        <v>10kV</v>
      </c>
      <c r="F1896" t="e">
        <f ca="1">VLOOKUP(OFFSET($E$2,0,0,10000,1),OFFSET(线路!$A$2,0,0,10000,6),5,FALSE)</f>
        <v>#N/A</v>
      </c>
      <c r="G1896" t="e">
        <f ca="1">VLOOKUP(OFFSET($E$2,0,0,10000,1),OFFSET(线路!$A$2,0,0,10000,6),6,FALSE)</f>
        <v>#N/A</v>
      </c>
    </row>
    <row r="1897" spans="1:7" x14ac:dyDescent="0.15">
      <c r="A1897" t="str">
        <f>IF([1]交流线路段!A1897="","",[1]交流线路段!A1897)</f>
        <v>绿北线路3</v>
      </c>
      <c r="B1897" t="str">
        <f>IF([1]交流线路段!B1897="","",[1]交流线路段!B1897)</f>
        <v>10kV</v>
      </c>
      <c r="F1897" t="e">
        <f ca="1">VLOOKUP(OFFSET($E$2,0,0,10000,1),OFFSET(线路!$A$2,0,0,10000,6),5,FALSE)</f>
        <v>#N/A</v>
      </c>
      <c r="G1897" t="e">
        <f ca="1">VLOOKUP(OFFSET($E$2,0,0,10000,1),OFFSET(线路!$A$2,0,0,10000,6),6,FALSE)</f>
        <v>#N/A</v>
      </c>
    </row>
    <row r="1898" spans="1:7" x14ac:dyDescent="0.15">
      <c r="A1898" t="str">
        <f>IF([1]交流线路段!A1898="","",[1]交流线路段!A1898)</f>
        <v>绿北线路30</v>
      </c>
      <c r="B1898" t="str">
        <f>IF([1]交流线路段!B1898="","",[1]交流线路段!B1898)</f>
        <v>10kV</v>
      </c>
      <c r="F1898" t="e">
        <f ca="1">VLOOKUP(OFFSET($E$2,0,0,10000,1),OFFSET(线路!$A$2,0,0,10000,6),5,FALSE)</f>
        <v>#N/A</v>
      </c>
      <c r="G1898" t="e">
        <f ca="1">VLOOKUP(OFFSET($E$2,0,0,10000,1),OFFSET(线路!$A$2,0,0,10000,6),6,FALSE)</f>
        <v>#N/A</v>
      </c>
    </row>
    <row r="1899" spans="1:7" x14ac:dyDescent="0.15">
      <c r="A1899" t="str">
        <f>IF([1]交流线路段!A1899="","",[1]交流线路段!A1899)</f>
        <v>绿北线路31</v>
      </c>
      <c r="B1899" t="str">
        <f>IF([1]交流线路段!B1899="","",[1]交流线路段!B1899)</f>
        <v>10kV</v>
      </c>
      <c r="F1899" t="e">
        <f ca="1">VLOOKUP(OFFSET($E$2,0,0,10000,1),OFFSET(线路!$A$2,0,0,10000,6),5,FALSE)</f>
        <v>#N/A</v>
      </c>
      <c r="G1899" t="e">
        <f ca="1">VLOOKUP(OFFSET($E$2,0,0,10000,1),OFFSET(线路!$A$2,0,0,10000,6),6,FALSE)</f>
        <v>#N/A</v>
      </c>
    </row>
    <row r="1900" spans="1:7" x14ac:dyDescent="0.15">
      <c r="A1900" t="str">
        <f>IF([1]交流线路段!A1900="","",[1]交流线路段!A1900)</f>
        <v>绿北线路32</v>
      </c>
      <c r="B1900" t="str">
        <f>IF([1]交流线路段!B1900="","",[1]交流线路段!B1900)</f>
        <v>10kV</v>
      </c>
      <c r="F1900" t="e">
        <f ca="1">VLOOKUP(OFFSET($E$2,0,0,10000,1),OFFSET(线路!$A$2,0,0,10000,6),5,FALSE)</f>
        <v>#N/A</v>
      </c>
      <c r="G1900" t="e">
        <f ca="1">VLOOKUP(OFFSET($E$2,0,0,10000,1),OFFSET(线路!$A$2,0,0,10000,6),6,FALSE)</f>
        <v>#N/A</v>
      </c>
    </row>
    <row r="1901" spans="1:7" x14ac:dyDescent="0.15">
      <c r="A1901" t="str">
        <f>IF([1]交流线路段!A1901="","",[1]交流线路段!A1901)</f>
        <v>绿北线路33</v>
      </c>
      <c r="B1901" t="str">
        <f>IF([1]交流线路段!B1901="","",[1]交流线路段!B1901)</f>
        <v>10kV</v>
      </c>
      <c r="F1901" t="e">
        <f ca="1">VLOOKUP(OFFSET($E$2,0,0,10000,1),OFFSET(线路!$A$2,0,0,10000,6),5,FALSE)</f>
        <v>#N/A</v>
      </c>
      <c r="G1901" t="e">
        <f ca="1">VLOOKUP(OFFSET($E$2,0,0,10000,1),OFFSET(线路!$A$2,0,0,10000,6),6,FALSE)</f>
        <v>#N/A</v>
      </c>
    </row>
    <row r="1902" spans="1:7" x14ac:dyDescent="0.15">
      <c r="A1902" t="str">
        <f>IF([1]交流线路段!A1902="","",[1]交流线路段!A1902)</f>
        <v>绿北线路34</v>
      </c>
      <c r="B1902" t="str">
        <f>IF([1]交流线路段!B1902="","",[1]交流线路段!B1902)</f>
        <v>10kV</v>
      </c>
      <c r="F1902" t="e">
        <f ca="1">VLOOKUP(OFFSET($E$2,0,0,10000,1),OFFSET(线路!$A$2,0,0,10000,6),5,FALSE)</f>
        <v>#N/A</v>
      </c>
      <c r="G1902" t="e">
        <f ca="1">VLOOKUP(OFFSET($E$2,0,0,10000,1),OFFSET(线路!$A$2,0,0,10000,6),6,FALSE)</f>
        <v>#N/A</v>
      </c>
    </row>
    <row r="1903" spans="1:7" x14ac:dyDescent="0.15">
      <c r="A1903" t="str">
        <f>IF([1]交流线路段!A1903="","",[1]交流线路段!A1903)</f>
        <v>绿北线路35</v>
      </c>
      <c r="B1903" t="str">
        <f>IF([1]交流线路段!B1903="","",[1]交流线路段!B1903)</f>
        <v>10kV</v>
      </c>
      <c r="F1903" t="e">
        <f ca="1">VLOOKUP(OFFSET($E$2,0,0,10000,1),OFFSET(线路!$A$2,0,0,10000,6),5,FALSE)</f>
        <v>#N/A</v>
      </c>
      <c r="G1903" t="e">
        <f ca="1">VLOOKUP(OFFSET($E$2,0,0,10000,1),OFFSET(线路!$A$2,0,0,10000,6),6,FALSE)</f>
        <v>#N/A</v>
      </c>
    </row>
    <row r="1904" spans="1:7" x14ac:dyDescent="0.15">
      <c r="A1904" t="str">
        <f>IF([1]交流线路段!A1904="","",[1]交流线路段!A1904)</f>
        <v>绿北线路35-1</v>
      </c>
      <c r="B1904" t="str">
        <f>IF([1]交流线路段!B1904="","",[1]交流线路段!B1904)</f>
        <v>10kV</v>
      </c>
      <c r="F1904" t="e">
        <f ca="1">VLOOKUP(OFFSET($E$2,0,0,10000,1),OFFSET(线路!$A$2,0,0,10000,6),5,FALSE)</f>
        <v>#N/A</v>
      </c>
      <c r="G1904" t="e">
        <f ca="1">VLOOKUP(OFFSET($E$2,0,0,10000,1),OFFSET(线路!$A$2,0,0,10000,6),6,FALSE)</f>
        <v>#N/A</v>
      </c>
    </row>
    <row r="1905" spans="1:7" x14ac:dyDescent="0.15">
      <c r="A1905" t="str">
        <f>IF([1]交流线路段!A1905="","",[1]交流线路段!A1905)</f>
        <v>绿北线路36</v>
      </c>
      <c r="B1905" t="str">
        <f>IF([1]交流线路段!B1905="","",[1]交流线路段!B1905)</f>
        <v>10kV</v>
      </c>
      <c r="F1905" t="e">
        <f ca="1">VLOOKUP(OFFSET($E$2,0,0,10000,1),OFFSET(线路!$A$2,0,0,10000,6),5,FALSE)</f>
        <v>#N/A</v>
      </c>
      <c r="G1905" t="e">
        <f ca="1">VLOOKUP(OFFSET($E$2,0,0,10000,1),OFFSET(线路!$A$2,0,0,10000,6),6,FALSE)</f>
        <v>#N/A</v>
      </c>
    </row>
    <row r="1906" spans="1:7" x14ac:dyDescent="0.15">
      <c r="A1906" t="str">
        <f>IF([1]交流线路段!A1906="","",[1]交流线路段!A1906)</f>
        <v>绿北线路37</v>
      </c>
      <c r="B1906" t="str">
        <f>IF([1]交流线路段!B1906="","",[1]交流线路段!B1906)</f>
        <v>10kV</v>
      </c>
      <c r="F1906" t="e">
        <f ca="1">VLOOKUP(OFFSET($E$2,0,0,10000,1),OFFSET(线路!$A$2,0,0,10000,6),5,FALSE)</f>
        <v>#N/A</v>
      </c>
      <c r="G1906" t="e">
        <f ca="1">VLOOKUP(OFFSET($E$2,0,0,10000,1),OFFSET(线路!$A$2,0,0,10000,6),6,FALSE)</f>
        <v>#N/A</v>
      </c>
    </row>
    <row r="1907" spans="1:7" x14ac:dyDescent="0.15">
      <c r="A1907" t="str">
        <f>IF([1]交流线路段!A1907="","",[1]交流线路段!A1907)</f>
        <v>绿北线路38</v>
      </c>
      <c r="B1907" t="str">
        <f>IF([1]交流线路段!B1907="","",[1]交流线路段!B1907)</f>
        <v>10kV</v>
      </c>
      <c r="F1907" t="e">
        <f ca="1">VLOOKUP(OFFSET($E$2,0,0,10000,1),OFFSET(线路!$A$2,0,0,10000,6),5,FALSE)</f>
        <v>#N/A</v>
      </c>
      <c r="G1907" t="e">
        <f ca="1">VLOOKUP(OFFSET($E$2,0,0,10000,1),OFFSET(线路!$A$2,0,0,10000,6),6,FALSE)</f>
        <v>#N/A</v>
      </c>
    </row>
    <row r="1908" spans="1:7" x14ac:dyDescent="0.15">
      <c r="A1908" t="str">
        <f>IF([1]交流线路段!A1908="","",[1]交流线路段!A1908)</f>
        <v>绿北线路4</v>
      </c>
      <c r="B1908" t="str">
        <f>IF([1]交流线路段!B1908="","",[1]交流线路段!B1908)</f>
        <v>10kV</v>
      </c>
      <c r="F1908" t="e">
        <f ca="1">VLOOKUP(OFFSET($E$2,0,0,10000,1),OFFSET(线路!$A$2,0,0,10000,6),5,FALSE)</f>
        <v>#N/A</v>
      </c>
      <c r="G1908" t="e">
        <f ca="1">VLOOKUP(OFFSET($E$2,0,0,10000,1),OFFSET(线路!$A$2,0,0,10000,6),6,FALSE)</f>
        <v>#N/A</v>
      </c>
    </row>
    <row r="1909" spans="1:7" x14ac:dyDescent="0.15">
      <c r="A1909" t="str">
        <f>IF([1]交流线路段!A1909="","",[1]交流线路段!A1909)</f>
        <v>绿北线路5</v>
      </c>
      <c r="B1909" t="str">
        <f>IF([1]交流线路段!B1909="","",[1]交流线路段!B1909)</f>
        <v>10kV</v>
      </c>
      <c r="F1909" t="e">
        <f ca="1">VLOOKUP(OFFSET($E$2,0,0,10000,1),OFFSET(线路!$A$2,0,0,10000,6),5,FALSE)</f>
        <v>#N/A</v>
      </c>
      <c r="G1909" t="e">
        <f ca="1">VLOOKUP(OFFSET($E$2,0,0,10000,1),OFFSET(线路!$A$2,0,0,10000,6),6,FALSE)</f>
        <v>#N/A</v>
      </c>
    </row>
    <row r="1910" spans="1:7" x14ac:dyDescent="0.15">
      <c r="A1910" t="str">
        <f>IF([1]交流线路段!A1910="","",[1]交流线路段!A1910)</f>
        <v>绿北线路6</v>
      </c>
      <c r="B1910" t="str">
        <f>IF([1]交流线路段!B1910="","",[1]交流线路段!B1910)</f>
        <v>10kV</v>
      </c>
      <c r="F1910" t="e">
        <f ca="1">VLOOKUP(OFFSET($E$2,0,0,10000,1),OFFSET(线路!$A$2,0,0,10000,6),5,FALSE)</f>
        <v>#N/A</v>
      </c>
      <c r="G1910" t="e">
        <f ca="1">VLOOKUP(OFFSET($E$2,0,0,10000,1),OFFSET(线路!$A$2,0,0,10000,6),6,FALSE)</f>
        <v>#N/A</v>
      </c>
    </row>
    <row r="1911" spans="1:7" x14ac:dyDescent="0.15">
      <c r="A1911" t="str">
        <f>IF([1]交流线路段!A1911="","",[1]交流线路段!A1911)</f>
        <v>绿北线路7</v>
      </c>
      <c r="B1911" t="str">
        <f>IF([1]交流线路段!B1911="","",[1]交流线路段!B1911)</f>
        <v>10kV</v>
      </c>
      <c r="F1911" t="e">
        <f ca="1">VLOOKUP(OFFSET($E$2,0,0,10000,1),OFFSET(线路!$A$2,0,0,10000,6),5,FALSE)</f>
        <v>#N/A</v>
      </c>
      <c r="G1911" t="e">
        <f ca="1">VLOOKUP(OFFSET($E$2,0,0,10000,1),OFFSET(线路!$A$2,0,0,10000,6),6,FALSE)</f>
        <v>#N/A</v>
      </c>
    </row>
    <row r="1912" spans="1:7" x14ac:dyDescent="0.15">
      <c r="A1912" t="str">
        <f>IF([1]交流线路段!A1912="","",[1]交流线路段!A1912)</f>
        <v>绿北线路8</v>
      </c>
      <c r="B1912" t="str">
        <f>IF([1]交流线路段!B1912="","",[1]交流线路段!B1912)</f>
        <v>10kV</v>
      </c>
      <c r="F1912" t="e">
        <f ca="1">VLOOKUP(OFFSET($E$2,0,0,10000,1),OFFSET(线路!$A$2,0,0,10000,6),5,FALSE)</f>
        <v>#N/A</v>
      </c>
      <c r="G1912" t="e">
        <f ca="1">VLOOKUP(OFFSET($E$2,0,0,10000,1),OFFSET(线路!$A$2,0,0,10000,6),6,FALSE)</f>
        <v>#N/A</v>
      </c>
    </row>
    <row r="1913" spans="1:7" x14ac:dyDescent="0.15">
      <c r="A1913" t="str">
        <f>IF([1]交流线路段!A1913="","",[1]交流线路段!A1913)</f>
        <v>绿北线路9</v>
      </c>
      <c r="B1913" t="str">
        <f>IF([1]交流线路段!B1913="","",[1]交流线路段!B1913)</f>
        <v>10kV</v>
      </c>
      <c r="F1913" t="e">
        <f ca="1">VLOOKUP(OFFSET($E$2,0,0,10000,1),OFFSET(线路!$A$2,0,0,10000,6),5,FALSE)</f>
        <v>#N/A</v>
      </c>
      <c r="G1913" t="e">
        <f ca="1">VLOOKUP(OFFSET($E$2,0,0,10000,1),OFFSET(线路!$A$2,0,0,10000,6),6,FALSE)</f>
        <v>#N/A</v>
      </c>
    </row>
    <row r="1914" spans="1:7" x14ac:dyDescent="0.15">
      <c r="A1914" t="str">
        <f>IF([1]交流线路段!A1914="","",[1]交流线路段!A1914)</f>
        <v>绿南线路1</v>
      </c>
      <c r="B1914" t="str">
        <f>IF([1]交流线路段!B1914="","",[1]交流线路段!B1914)</f>
        <v>10kV</v>
      </c>
      <c r="F1914" t="e">
        <f ca="1">VLOOKUP(OFFSET($E$2,0,0,10000,1),OFFSET(线路!$A$2,0,0,10000,6),5,FALSE)</f>
        <v>#N/A</v>
      </c>
      <c r="G1914" t="e">
        <f ca="1">VLOOKUP(OFFSET($E$2,0,0,10000,1),OFFSET(线路!$A$2,0,0,10000,6),6,FALSE)</f>
        <v>#N/A</v>
      </c>
    </row>
    <row r="1915" spans="1:7" x14ac:dyDescent="0.15">
      <c r="A1915" t="str">
        <f>IF([1]交流线路段!A1915="","",[1]交流线路段!A1915)</f>
        <v>绿南线路10</v>
      </c>
      <c r="B1915" t="str">
        <f>IF([1]交流线路段!B1915="","",[1]交流线路段!B1915)</f>
        <v>10kV</v>
      </c>
      <c r="F1915" t="e">
        <f ca="1">VLOOKUP(OFFSET($E$2,0,0,10000,1),OFFSET(线路!$A$2,0,0,10000,6),5,FALSE)</f>
        <v>#N/A</v>
      </c>
      <c r="G1915" t="e">
        <f ca="1">VLOOKUP(OFFSET($E$2,0,0,10000,1),OFFSET(线路!$A$2,0,0,10000,6),6,FALSE)</f>
        <v>#N/A</v>
      </c>
    </row>
    <row r="1916" spans="1:7" x14ac:dyDescent="0.15">
      <c r="A1916" t="str">
        <f>IF([1]交流线路段!A1916="","",[1]交流线路段!A1916)</f>
        <v>绿南线路11</v>
      </c>
      <c r="B1916" t="str">
        <f>IF([1]交流线路段!B1916="","",[1]交流线路段!B1916)</f>
        <v>10kV</v>
      </c>
      <c r="F1916" t="e">
        <f ca="1">VLOOKUP(OFFSET($E$2,0,0,10000,1),OFFSET(线路!$A$2,0,0,10000,6),5,FALSE)</f>
        <v>#N/A</v>
      </c>
      <c r="G1916" t="e">
        <f ca="1">VLOOKUP(OFFSET($E$2,0,0,10000,1),OFFSET(线路!$A$2,0,0,10000,6),6,FALSE)</f>
        <v>#N/A</v>
      </c>
    </row>
    <row r="1917" spans="1:7" x14ac:dyDescent="0.15">
      <c r="A1917" t="str">
        <f>IF([1]交流线路段!A1917="","",[1]交流线路段!A1917)</f>
        <v>绿南线路11-1</v>
      </c>
      <c r="B1917" t="str">
        <f>IF([1]交流线路段!B1917="","",[1]交流线路段!B1917)</f>
        <v>10kV</v>
      </c>
      <c r="F1917" t="e">
        <f ca="1">VLOOKUP(OFFSET($E$2,0,0,10000,1),OFFSET(线路!$A$2,0,0,10000,6),5,FALSE)</f>
        <v>#N/A</v>
      </c>
      <c r="G1917" t="e">
        <f ca="1">VLOOKUP(OFFSET($E$2,0,0,10000,1),OFFSET(线路!$A$2,0,0,10000,6),6,FALSE)</f>
        <v>#N/A</v>
      </c>
    </row>
    <row r="1918" spans="1:7" x14ac:dyDescent="0.15">
      <c r="A1918" t="str">
        <f>IF([1]交流线路段!A1918="","",[1]交流线路段!A1918)</f>
        <v>绿南线路12</v>
      </c>
      <c r="B1918" t="str">
        <f>IF([1]交流线路段!B1918="","",[1]交流线路段!B1918)</f>
        <v>10kV</v>
      </c>
      <c r="F1918" t="e">
        <f ca="1">VLOOKUP(OFFSET($E$2,0,0,10000,1),OFFSET(线路!$A$2,0,0,10000,6),5,FALSE)</f>
        <v>#N/A</v>
      </c>
      <c r="G1918" t="e">
        <f ca="1">VLOOKUP(OFFSET($E$2,0,0,10000,1),OFFSET(线路!$A$2,0,0,10000,6),6,FALSE)</f>
        <v>#N/A</v>
      </c>
    </row>
    <row r="1919" spans="1:7" x14ac:dyDescent="0.15">
      <c r="A1919" t="str">
        <f>IF([1]交流线路段!A1919="","",[1]交流线路段!A1919)</f>
        <v>绿南线路13</v>
      </c>
      <c r="B1919" t="str">
        <f>IF([1]交流线路段!B1919="","",[1]交流线路段!B1919)</f>
        <v>10kV</v>
      </c>
      <c r="F1919" t="e">
        <f ca="1">VLOOKUP(OFFSET($E$2,0,0,10000,1),OFFSET(线路!$A$2,0,0,10000,6),5,FALSE)</f>
        <v>#N/A</v>
      </c>
      <c r="G1919" t="e">
        <f ca="1">VLOOKUP(OFFSET($E$2,0,0,10000,1),OFFSET(线路!$A$2,0,0,10000,6),6,FALSE)</f>
        <v>#N/A</v>
      </c>
    </row>
    <row r="1920" spans="1:7" x14ac:dyDescent="0.15">
      <c r="A1920" t="str">
        <f>IF([1]交流线路段!A1920="","",[1]交流线路段!A1920)</f>
        <v>绿南线路15</v>
      </c>
      <c r="B1920" t="str">
        <f>IF([1]交流线路段!B1920="","",[1]交流线路段!B1920)</f>
        <v>10kV</v>
      </c>
      <c r="F1920" t="e">
        <f ca="1">VLOOKUP(OFFSET($E$2,0,0,10000,1),OFFSET(线路!$A$2,0,0,10000,6),5,FALSE)</f>
        <v>#N/A</v>
      </c>
      <c r="G1920" t="e">
        <f ca="1">VLOOKUP(OFFSET($E$2,0,0,10000,1),OFFSET(线路!$A$2,0,0,10000,6),6,FALSE)</f>
        <v>#N/A</v>
      </c>
    </row>
    <row r="1921" spans="1:7" x14ac:dyDescent="0.15">
      <c r="A1921" t="str">
        <f>IF([1]交流线路段!A1921="","",[1]交流线路段!A1921)</f>
        <v>绿南线路16</v>
      </c>
      <c r="B1921" t="str">
        <f>IF([1]交流线路段!B1921="","",[1]交流线路段!B1921)</f>
        <v>10kV</v>
      </c>
      <c r="F1921" t="e">
        <f ca="1">VLOOKUP(OFFSET($E$2,0,0,10000,1),OFFSET(线路!$A$2,0,0,10000,6),5,FALSE)</f>
        <v>#N/A</v>
      </c>
      <c r="G1921" t="e">
        <f ca="1">VLOOKUP(OFFSET($E$2,0,0,10000,1),OFFSET(线路!$A$2,0,0,10000,6),6,FALSE)</f>
        <v>#N/A</v>
      </c>
    </row>
    <row r="1922" spans="1:7" x14ac:dyDescent="0.15">
      <c r="A1922" t="str">
        <f>IF([1]交流线路段!A1922="","",[1]交流线路段!A1922)</f>
        <v>绿南线路17</v>
      </c>
      <c r="B1922" t="str">
        <f>IF([1]交流线路段!B1922="","",[1]交流线路段!B1922)</f>
        <v>10kV</v>
      </c>
      <c r="F1922" t="e">
        <f ca="1">VLOOKUP(OFFSET($E$2,0,0,10000,1),OFFSET(线路!$A$2,0,0,10000,6),5,FALSE)</f>
        <v>#N/A</v>
      </c>
      <c r="G1922" t="e">
        <f ca="1">VLOOKUP(OFFSET($E$2,0,0,10000,1),OFFSET(线路!$A$2,0,0,10000,6),6,FALSE)</f>
        <v>#N/A</v>
      </c>
    </row>
    <row r="1923" spans="1:7" x14ac:dyDescent="0.15">
      <c r="A1923" t="str">
        <f>IF([1]交流线路段!A1923="","",[1]交流线路段!A1923)</f>
        <v>绿南线路18</v>
      </c>
      <c r="B1923" t="str">
        <f>IF([1]交流线路段!B1923="","",[1]交流线路段!B1923)</f>
        <v>10kV</v>
      </c>
      <c r="F1923" t="e">
        <f ca="1">VLOOKUP(OFFSET($E$2,0,0,10000,1),OFFSET(线路!$A$2,0,0,10000,6),5,FALSE)</f>
        <v>#N/A</v>
      </c>
      <c r="G1923" t="e">
        <f ca="1">VLOOKUP(OFFSET($E$2,0,0,10000,1),OFFSET(线路!$A$2,0,0,10000,6),6,FALSE)</f>
        <v>#N/A</v>
      </c>
    </row>
    <row r="1924" spans="1:7" x14ac:dyDescent="0.15">
      <c r="A1924" t="str">
        <f>IF([1]交流线路段!A1924="","",[1]交流线路段!A1924)</f>
        <v>绿南线路19</v>
      </c>
      <c r="B1924" t="str">
        <f>IF([1]交流线路段!B1924="","",[1]交流线路段!B1924)</f>
        <v>10kV</v>
      </c>
      <c r="F1924" t="e">
        <f ca="1">VLOOKUP(OFFSET($E$2,0,0,10000,1),OFFSET(线路!$A$2,0,0,10000,6),5,FALSE)</f>
        <v>#N/A</v>
      </c>
      <c r="G1924" t="e">
        <f ca="1">VLOOKUP(OFFSET($E$2,0,0,10000,1),OFFSET(线路!$A$2,0,0,10000,6),6,FALSE)</f>
        <v>#N/A</v>
      </c>
    </row>
    <row r="1925" spans="1:7" x14ac:dyDescent="0.15">
      <c r="A1925" t="str">
        <f>IF([1]交流线路段!A1925="","",[1]交流线路段!A1925)</f>
        <v>绿南线路2</v>
      </c>
      <c r="B1925" t="str">
        <f>IF([1]交流线路段!B1925="","",[1]交流线路段!B1925)</f>
        <v>10kV</v>
      </c>
      <c r="F1925" t="e">
        <f ca="1">VLOOKUP(OFFSET($E$2,0,0,10000,1),OFFSET(线路!$A$2,0,0,10000,6),5,FALSE)</f>
        <v>#N/A</v>
      </c>
      <c r="G1925" t="e">
        <f ca="1">VLOOKUP(OFFSET($E$2,0,0,10000,1),OFFSET(线路!$A$2,0,0,10000,6),6,FALSE)</f>
        <v>#N/A</v>
      </c>
    </row>
    <row r="1926" spans="1:7" x14ac:dyDescent="0.15">
      <c r="A1926" t="str">
        <f>IF([1]交流线路段!A1926="","",[1]交流线路段!A1926)</f>
        <v>绿南线路20</v>
      </c>
      <c r="B1926" t="str">
        <f>IF([1]交流线路段!B1926="","",[1]交流线路段!B1926)</f>
        <v>10kV</v>
      </c>
      <c r="F1926" t="e">
        <f ca="1">VLOOKUP(OFFSET($E$2,0,0,10000,1),OFFSET(线路!$A$2,0,0,10000,6),5,FALSE)</f>
        <v>#N/A</v>
      </c>
      <c r="G1926" t="e">
        <f ca="1">VLOOKUP(OFFSET($E$2,0,0,10000,1),OFFSET(线路!$A$2,0,0,10000,6),6,FALSE)</f>
        <v>#N/A</v>
      </c>
    </row>
    <row r="1927" spans="1:7" x14ac:dyDescent="0.15">
      <c r="A1927" t="str">
        <f>IF([1]交流线路段!A1927="","",[1]交流线路段!A1927)</f>
        <v>绿南线路21</v>
      </c>
      <c r="B1927" t="str">
        <f>IF([1]交流线路段!B1927="","",[1]交流线路段!B1927)</f>
        <v>10kV</v>
      </c>
      <c r="F1927" t="e">
        <f ca="1">VLOOKUP(OFFSET($E$2,0,0,10000,1),OFFSET(线路!$A$2,0,0,10000,6),5,FALSE)</f>
        <v>#N/A</v>
      </c>
      <c r="G1927" t="e">
        <f ca="1">VLOOKUP(OFFSET($E$2,0,0,10000,1),OFFSET(线路!$A$2,0,0,10000,6),6,FALSE)</f>
        <v>#N/A</v>
      </c>
    </row>
    <row r="1928" spans="1:7" x14ac:dyDescent="0.15">
      <c r="A1928" t="str">
        <f>IF([1]交流线路段!A1928="","",[1]交流线路段!A1928)</f>
        <v>绿南线路22</v>
      </c>
      <c r="B1928" t="str">
        <f>IF([1]交流线路段!B1928="","",[1]交流线路段!B1928)</f>
        <v>10kV</v>
      </c>
      <c r="F1928" t="e">
        <f ca="1">VLOOKUP(OFFSET($E$2,0,0,10000,1),OFFSET(线路!$A$2,0,0,10000,6),5,FALSE)</f>
        <v>#N/A</v>
      </c>
      <c r="G1928" t="e">
        <f ca="1">VLOOKUP(OFFSET($E$2,0,0,10000,1),OFFSET(线路!$A$2,0,0,10000,6),6,FALSE)</f>
        <v>#N/A</v>
      </c>
    </row>
    <row r="1929" spans="1:7" x14ac:dyDescent="0.15">
      <c r="A1929" t="str">
        <f>IF([1]交流线路段!A1929="","",[1]交流线路段!A1929)</f>
        <v>绿南线路23</v>
      </c>
      <c r="B1929" t="str">
        <f>IF([1]交流线路段!B1929="","",[1]交流线路段!B1929)</f>
        <v>10kV</v>
      </c>
      <c r="F1929" t="e">
        <f ca="1">VLOOKUP(OFFSET($E$2,0,0,10000,1),OFFSET(线路!$A$2,0,0,10000,6),5,FALSE)</f>
        <v>#N/A</v>
      </c>
      <c r="G1929" t="e">
        <f ca="1">VLOOKUP(OFFSET($E$2,0,0,10000,1),OFFSET(线路!$A$2,0,0,10000,6),6,FALSE)</f>
        <v>#N/A</v>
      </c>
    </row>
    <row r="1930" spans="1:7" x14ac:dyDescent="0.15">
      <c r="A1930" t="str">
        <f>IF([1]交流线路段!A1930="","",[1]交流线路段!A1930)</f>
        <v>绿南线路24</v>
      </c>
      <c r="B1930" t="str">
        <f>IF([1]交流线路段!B1930="","",[1]交流线路段!B1930)</f>
        <v>10kV</v>
      </c>
      <c r="F1930" t="e">
        <f ca="1">VLOOKUP(OFFSET($E$2,0,0,10000,1),OFFSET(线路!$A$2,0,0,10000,6),5,FALSE)</f>
        <v>#N/A</v>
      </c>
      <c r="G1930" t="e">
        <f ca="1">VLOOKUP(OFFSET($E$2,0,0,10000,1),OFFSET(线路!$A$2,0,0,10000,6),6,FALSE)</f>
        <v>#N/A</v>
      </c>
    </row>
    <row r="1931" spans="1:7" x14ac:dyDescent="0.15">
      <c r="A1931" t="str">
        <f>IF([1]交流线路段!A1931="","",[1]交流线路段!A1931)</f>
        <v>绿南线路25</v>
      </c>
      <c r="B1931" t="str">
        <f>IF([1]交流线路段!B1931="","",[1]交流线路段!B1931)</f>
        <v>10kV</v>
      </c>
      <c r="F1931" t="e">
        <f ca="1">VLOOKUP(OFFSET($E$2,0,0,10000,1),OFFSET(线路!$A$2,0,0,10000,6),5,FALSE)</f>
        <v>#N/A</v>
      </c>
      <c r="G1931" t="e">
        <f ca="1">VLOOKUP(OFFSET($E$2,0,0,10000,1),OFFSET(线路!$A$2,0,0,10000,6),6,FALSE)</f>
        <v>#N/A</v>
      </c>
    </row>
    <row r="1932" spans="1:7" x14ac:dyDescent="0.15">
      <c r="A1932" t="str">
        <f>IF([1]交流线路段!A1932="","",[1]交流线路段!A1932)</f>
        <v>绿南线路26</v>
      </c>
      <c r="B1932" t="str">
        <f>IF([1]交流线路段!B1932="","",[1]交流线路段!B1932)</f>
        <v>10kV</v>
      </c>
      <c r="F1932" t="e">
        <f ca="1">VLOOKUP(OFFSET($E$2,0,0,10000,1),OFFSET(线路!$A$2,0,0,10000,6),5,FALSE)</f>
        <v>#N/A</v>
      </c>
      <c r="G1932" t="e">
        <f ca="1">VLOOKUP(OFFSET($E$2,0,0,10000,1),OFFSET(线路!$A$2,0,0,10000,6),6,FALSE)</f>
        <v>#N/A</v>
      </c>
    </row>
    <row r="1933" spans="1:7" x14ac:dyDescent="0.15">
      <c r="A1933" t="str">
        <f>IF([1]交流线路段!A1933="","",[1]交流线路段!A1933)</f>
        <v>绿南线路28</v>
      </c>
      <c r="B1933" t="str">
        <f>IF([1]交流线路段!B1933="","",[1]交流线路段!B1933)</f>
        <v>10kV</v>
      </c>
      <c r="F1933" t="e">
        <f ca="1">VLOOKUP(OFFSET($E$2,0,0,10000,1),OFFSET(线路!$A$2,0,0,10000,6),5,FALSE)</f>
        <v>#N/A</v>
      </c>
      <c r="G1933" t="e">
        <f ca="1">VLOOKUP(OFFSET($E$2,0,0,10000,1),OFFSET(线路!$A$2,0,0,10000,6),6,FALSE)</f>
        <v>#N/A</v>
      </c>
    </row>
    <row r="1934" spans="1:7" x14ac:dyDescent="0.15">
      <c r="A1934" t="str">
        <f>IF([1]交流线路段!A1934="","",[1]交流线路段!A1934)</f>
        <v>绿南线路29</v>
      </c>
      <c r="B1934" t="str">
        <f>IF([1]交流线路段!B1934="","",[1]交流线路段!B1934)</f>
        <v>10kV</v>
      </c>
      <c r="F1934" t="e">
        <f ca="1">VLOOKUP(OFFSET($E$2,0,0,10000,1),OFFSET(线路!$A$2,0,0,10000,6),5,FALSE)</f>
        <v>#N/A</v>
      </c>
      <c r="G1934" t="e">
        <f ca="1">VLOOKUP(OFFSET($E$2,0,0,10000,1),OFFSET(线路!$A$2,0,0,10000,6),6,FALSE)</f>
        <v>#N/A</v>
      </c>
    </row>
    <row r="1935" spans="1:7" x14ac:dyDescent="0.15">
      <c r="A1935" t="str">
        <f>IF([1]交流线路段!A1935="","",[1]交流线路段!A1935)</f>
        <v>绿南线路3</v>
      </c>
      <c r="B1935" t="str">
        <f>IF([1]交流线路段!B1935="","",[1]交流线路段!B1935)</f>
        <v>10kV</v>
      </c>
      <c r="F1935" t="e">
        <f ca="1">VLOOKUP(OFFSET($E$2,0,0,10000,1),OFFSET(线路!$A$2,0,0,10000,6),5,FALSE)</f>
        <v>#N/A</v>
      </c>
      <c r="G1935" t="e">
        <f ca="1">VLOOKUP(OFFSET($E$2,0,0,10000,1),OFFSET(线路!$A$2,0,0,10000,6),6,FALSE)</f>
        <v>#N/A</v>
      </c>
    </row>
    <row r="1936" spans="1:7" x14ac:dyDescent="0.15">
      <c r="A1936" t="str">
        <f>IF([1]交流线路段!A1936="","",[1]交流线路段!A1936)</f>
        <v>绿南线路31</v>
      </c>
      <c r="B1936" t="str">
        <f>IF([1]交流线路段!B1936="","",[1]交流线路段!B1936)</f>
        <v>10kV</v>
      </c>
      <c r="F1936" t="e">
        <f ca="1">VLOOKUP(OFFSET($E$2,0,0,10000,1),OFFSET(线路!$A$2,0,0,10000,6),5,FALSE)</f>
        <v>#N/A</v>
      </c>
      <c r="G1936" t="e">
        <f ca="1">VLOOKUP(OFFSET($E$2,0,0,10000,1),OFFSET(线路!$A$2,0,0,10000,6),6,FALSE)</f>
        <v>#N/A</v>
      </c>
    </row>
    <row r="1937" spans="1:7" x14ac:dyDescent="0.15">
      <c r="A1937" t="str">
        <f>IF([1]交流线路段!A1937="","",[1]交流线路段!A1937)</f>
        <v>绿南线路32</v>
      </c>
      <c r="B1937" t="str">
        <f>IF([1]交流线路段!B1937="","",[1]交流线路段!B1937)</f>
        <v>10kV</v>
      </c>
      <c r="F1937" t="e">
        <f ca="1">VLOOKUP(OFFSET($E$2,0,0,10000,1),OFFSET(线路!$A$2,0,0,10000,6),5,FALSE)</f>
        <v>#N/A</v>
      </c>
      <c r="G1937" t="e">
        <f ca="1">VLOOKUP(OFFSET($E$2,0,0,10000,1),OFFSET(线路!$A$2,0,0,10000,6),6,FALSE)</f>
        <v>#N/A</v>
      </c>
    </row>
    <row r="1938" spans="1:7" x14ac:dyDescent="0.15">
      <c r="A1938" t="str">
        <f>IF([1]交流线路段!A1938="","",[1]交流线路段!A1938)</f>
        <v>绿南线路4</v>
      </c>
      <c r="B1938" t="str">
        <f>IF([1]交流线路段!B1938="","",[1]交流线路段!B1938)</f>
        <v>10kV</v>
      </c>
      <c r="F1938" t="e">
        <f ca="1">VLOOKUP(OFFSET($E$2,0,0,10000,1),OFFSET(线路!$A$2,0,0,10000,6),5,FALSE)</f>
        <v>#N/A</v>
      </c>
      <c r="G1938" t="e">
        <f ca="1">VLOOKUP(OFFSET($E$2,0,0,10000,1),OFFSET(线路!$A$2,0,0,10000,6),6,FALSE)</f>
        <v>#N/A</v>
      </c>
    </row>
    <row r="1939" spans="1:7" x14ac:dyDescent="0.15">
      <c r="A1939" t="str">
        <f>IF([1]交流线路段!A1939="","",[1]交流线路段!A1939)</f>
        <v>绿南线路5</v>
      </c>
      <c r="B1939" t="str">
        <f>IF([1]交流线路段!B1939="","",[1]交流线路段!B1939)</f>
        <v>10kV</v>
      </c>
      <c r="F1939" t="e">
        <f ca="1">VLOOKUP(OFFSET($E$2,0,0,10000,1),OFFSET(线路!$A$2,0,0,10000,6),5,FALSE)</f>
        <v>#N/A</v>
      </c>
      <c r="G1939" t="e">
        <f ca="1">VLOOKUP(OFFSET($E$2,0,0,10000,1),OFFSET(线路!$A$2,0,0,10000,6),6,FALSE)</f>
        <v>#N/A</v>
      </c>
    </row>
    <row r="1940" spans="1:7" x14ac:dyDescent="0.15">
      <c r="A1940" t="str">
        <f>IF([1]交流线路段!A1940="","",[1]交流线路段!A1940)</f>
        <v>绿南线路6</v>
      </c>
      <c r="B1940" t="str">
        <f>IF([1]交流线路段!B1940="","",[1]交流线路段!B1940)</f>
        <v>10kV</v>
      </c>
      <c r="F1940" t="e">
        <f ca="1">VLOOKUP(OFFSET($E$2,0,0,10000,1),OFFSET(线路!$A$2,0,0,10000,6),5,FALSE)</f>
        <v>#N/A</v>
      </c>
      <c r="G1940" t="e">
        <f ca="1">VLOOKUP(OFFSET($E$2,0,0,10000,1),OFFSET(线路!$A$2,0,0,10000,6),6,FALSE)</f>
        <v>#N/A</v>
      </c>
    </row>
    <row r="1941" spans="1:7" x14ac:dyDescent="0.15">
      <c r="A1941" t="str">
        <f>IF([1]交流线路段!A1941="","",[1]交流线路段!A1941)</f>
        <v>绿南线路7</v>
      </c>
      <c r="B1941" t="str">
        <f>IF([1]交流线路段!B1941="","",[1]交流线路段!B1941)</f>
        <v>10kV</v>
      </c>
      <c r="F1941" t="e">
        <f ca="1">VLOOKUP(OFFSET($E$2,0,0,10000,1),OFFSET(线路!$A$2,0,0,10000,6),5,FALSE)</f>
        <v>#N/A</v>
      </c>
      <c r="G1941" t="e">
        <f ca="1">VLOOKUP(OFFSET($E$2,0,0,10000,1),OFFSET(线路!$A$2,0,0,10000,6),6,FALSE)</f>
        <v>#N/A</v>
      </c>
    </row>
    <row r="1942" spans="1:7" x14ac:dyDescent="0.15">
      <c r="A1942" t="str">
        <f>IF([1]交流线路段!A1942="","",[1]交流线路段!A1942)</f>
        <v>绿南线路9</v>
      </c>
      <c r="B1942" t="str">
        <f>IF([1]交流线路段!B1942="","",[1]交流线路段!B1942)</f>
        <v>10kV</v>
      </c>
      <c r="F1942" t="e">
        <f ca="1">VLOOKUP(OFFSET($E$2,0,0,10000,1),OFFSET(线路!$A$2,0,0,10000,6),5,FALSE)</f>
        <v>#N/A</v>
      </c>
      <c r="G1942" t="e">
        <f ca="1">VLOOKUP(OFFSET($E$2,0,0,10000,1),OFFSET(线路!$A$2,0,0,10000,6),6,FALSE)</f>
        <v>#N/A</v>
      </c>
    </row>
    <row r="1943" spans="1:7" x14ac:dyDescent="0.15">
      <c r="A1943" t="str">
        <f>IF([1]交流线路段!A1943="","",[1]交流线路段!A1943)</f>
        <v>绿中线路1</v>
      </c>
      <c r="B1943" t="str">
        <f>IF([1]交流线路段!B1943="","",[1]交流线路段!B1943)</f>
        <v>10kV</v>
      </c>
      <c r="F1943" t="e">
        <f ca="1">VLOOKUP(OFFSET($E$2,0,0,10000,1),OFFSET(线路!$A$2,0,0,10000,6),5,FALSE)</f>
        <v>#N/A</v>
      </c>
      <c r="G1943" t="e">
        <f ca="1">VLOOKUP(OFFSET($E$2,0,0,10000,1),OFFSET(线路!$A$2,0,0,10000,6),6,FALSE)</f>
        <v>#N/A</v>
      </c>
    </row>
    <row r="1944" spans="1:7" x14ac:dyDescent="0.15">
      <c r="A1944" t="str">
        <f>IF([1]交流线路段!A1944="","",[1]交流线路段!A1944)</f>
        <v>绿中线路10</v>
      </c>
      <c r="B1944" t="str">
        <f>IF([1]交流线路段!B1944="","",[1]交流线路段!B1944)</f>
        <v>10kV</v>
      </c>
      <c r="F1944" t="e">
        <f ca="1">VLOOKUP(OFFSET($E$2,0,0,10000,1),OFFSET(线路!$A$2,0,0,10000,6),5,FALSE)</f>
        <v>#N/A</v>
      </c>
      <c r="G1944" t="e">
        <f ca="1">VLOOKUP(OFFSET($E$2,0,0,10000,1),OFFSET(线路!$A$2,0,0,10000,6),6,FALSE)</f>
        <v>#N/A</v>
      </c>
    </row>
    <row r="1945" spans="1:7" x14ac:dyDescent="0.15">
      <c r="A1945" t="str">
        <f>IF([1]交流线路段!A1945="","",[1]交流线路段!A1945)</f>
        <v>绿中线路11</v>
      </c>
      <c r="B1945" t="str">
        <f>IF([1]交流线路段!B1945="","",[1]交流线路段!B1945)</f>
        <v>10kV</v>
      </c>
      <c r="F1945" t="e">
        <f ca="1">VLOOKUP(OFFSET($E$2,0,0,10000,1),OFFSET(线路!$A$2,0,0,10000,6),5,FALSE)</f>
        <v>#N/A</v>
      </c>
      <c r="G1945" t="e">
        <f ca="1">VLOOKUP(OFFSET($E$2,0,0,10000,1),OFFSET(线路!$A$2,0,0,10000,6),6,FALSE)</f>
        <v>#N/A</v>
      </c>
    </row>
    <row r="1946" spans="1:7" x14ac:dyDescent="0.15">
      <c r="A1946" t="str">
        <f>IF([1]交流线路段!A1946="","",[1]交流线路段!A1946)</f>
        <v>绿中线路12</v>
      </c>
      <c r="B1946" t="str">
        <f>IF([1]交流线路段!B1946="","",[1]交流线路段!B1946)</f>
        <v>10kV</v>
      </c>
      <c r="F1946" t="e">
        <f ca="1">VLOOKUP(OFFSET($E$2,0,0,10000,1),OFFSET(线路!$A$2,0,0,10000,6),5,FALSE)</f>
        <v>#N/A</v>
      </c>
      <c r="G1946" t="e">
        <f ca="1">VLOOKUP(OFFSET($E$2,0,0,10000,1),OFFSET(线路!$A$2,0,0,10000,6),6,FALSE)</f>
        <v>#N/A</v>
      </c>
    </row>
    <row r="1947" spans="1:7" x14ac:dyDescent="0.15">
      <c r="A1947" t="str">
        <f>IF([1]交流线路段!A1947="","",[1]交流线路段!A1947)</f>
        <v>绿中线路14</v>
      </c>
      <c r="B1947" t="str">
        <f>IF([1]交流线路段!B1947="","",[1]交流线路段!B1947)</f>
        <v>10kV</v>
      </c>
      <c r="F1947" t="e">
        <f ca="1">VLOOKUP(OFFSET($E$2,0,0,10000,1),OFFSET(线路!$A$2,0,0,10000,6),5,FALSE)</f>
        <v>#N/A</v>
      </c>
      <c r="G1947" t="e">
        <f ca="1">VLOOKUP(OFFSET($E$2,0,0,10000,1),OFFSET(线路!$A$2,0,0,10000,6),6,FALSE)</f>
        <v>#N/A</v>
      </c>
    </row>
    <row r="1948" spans="1:7" x14ac:dyDescent="0.15">
      <c r="A1948" t="str">
        <f>IF([1]交流线路段!A1948="","",[1]交流线路段!A1948)</f>
        <v>绿中线路15</v>
      </c>
      <c r="B1948" t="str">
        <f>IF([1]交流线路段!B1948="","",[1]交流线路段!B1948)</f>
        <v>10kV</v>
      </c>
      <c r="F1948" t="e">
        <f ca="1">VLOOKUP(OFFSET($E$2,0,0,10000,1),OFFSET(线路!$A$2,0,0,10000,6),5,FALSE)</f>
        <v>#N/A</v>
      </c>
      <c r="G1948" t="e">
        <f ca="1">VLOOKUP(OFFSET($E$2,0,0,10000,1),OFFSET(线路!$A$2,0,0,10000,6),6,FALSE)</f>
        <v>#N/A</v>
      </c>
    </row>
    <row r="1949" spans="1:7" x14ac:dyDescent="0.15">
      <c r="A1949" t="str">
        <f>IF([1]交流线路段!A1949="","",[1]交流线路段!A1949)</f>
        <v>绿中线路16</v>
      </c>
      <c r="B1949" t="str">
        <f>IF([1]交流线路段!B1949="","",[1]交流线路段!B1949)</f>
        <v>10kV</v>
      </c>
      <c r="F1949" t="e">
        <f ca="1">VLOOKUP(OFFSET($E$2,0,0,10000,1),OFFSET(线路!$A$2,0,0,10000,6),5,FALSE)</f>
        <v>#N/A</v>
      </c>
      <c r="G1949" t="e">
        <f ca="1">VLOOKUP(OFFSET($E$2,0,0,10000,1),OFFSET(线路!$A$2,0,0,10000,6),6,FALSE)</f>
        <v>#N/A</v>
      </c>
    </row>
    <row r="1950" spans="1:7" x14ac:dyDescent="0.15">
      <c r="A1950" t="str">
        <f>IF([1]交流线路段!A1950="","",[1]交流线路段!A1950)</f>
        <v>绿中线路17</v>
      </c>
      <c r="B1950" t="str">
        <f>IF([1]交流线路段!B1950="","",[1]交流线路段!B1950)</f>
        <v>10kV</v>
      </c>
      <c r="F1950" t="e">
        <f ca="1">VLOOKUP(OFFSET($E$2,0,0,10000,1),OFFSET(线路!$A$2,0,0,10000,6),5,FALSE)</f>
        <v>#N/A</v>
      </c>
      <c r="G1950" t="e">
        <f ca="1">VLOOKUP(OFFSET($E$2,0,0,10000,1),OFFSET(线路!$A$2,0,0,10000,6),6,FALSE)</f>
        <v>#N/A</v>
      </c>
    </row>
    <row r="1951" spans="1:7" x14ac:dyDescent="0.15">
      <c r="A1951" t="str">
        <f>IF([1]交流线路段!A1951="","",[1]交流线路段!A1951)</f>
        <v>绿中线路18</v>
      </c>
      <c r="B1951" t="str">
        <f>IF([1]交流线路段!B1951="","",[1]交流线路段!B1951)</f>
        <v>10kV</v>
      </c>
      <c r="F1951" t="e">
        <f ca="1">VLOOKUP(OFFSET($E$2,0,0,10000,1),OFFSET(线路!$A$2,0,0,10000,6),5,FALSE)</f>
        <v>#N/A</v>
      </c>
      <c r="G1951" t="e">
        <f ca="1">VLOOKUP(OFFSET($E$2,0,0,10000,1),OFFSET(线路!$A$2,0,0,10000,6),6,FALSE)</f>
        <v>#N/A</v>
      </c>
    </row>
    <row r="1952" spans="1:7" x14ac:dyDescent="0.15">
      <c r="A1952" t="str">
        <f>IF([1]交流线路段!A1952="","",[1]交流线路段!A1952)</f>
        <v>绿中线路19</v>
      </c>
      <c r="B1952" t="str">
        <f>IF([1]交流线路段!B1952="","",[1]交流线路段!B1952)</f>
        <v>10kV</v>
      </c>
      <c r="F1952" t="e">
        <f ca="1">VLOOKUP(OFFSET($E$2,0,0,10000,1),OFFSET(线路!$A$2,0,0,10000,6),5,FALSE)</f>
        <v>#N/A</v>
      </c>
      <c r="G1952" t="e">
        <f ca="1">VLOOKUP(OFFSET($E$2,0,0,10000,1),OFFSET(线路!$A$2,0,0,10000,6),6,FALSE)</f>
        <v>#N/A</v>
      </c>
    </row>
    <row r="1953" spans="1:7" x14ac:dyDescent="0.15">
      <c r="A1953" t="str">
        <f>IF([1]交流线路段!A1953="","",[1]交流线路段!A1953)</f>
        <v>绿中线路2</v>
      </c>
      <c r="B1953" t="str">
        <f>IF([1]交流线路段!B1953="","",[1]交流线路段!B1953)</f>
        <v>10kV</v>
      </c>
      <c r="F1953" t="e">
        <f ca="1">VLOOKUP(OFFSET($E$2,0,0,10000,1),OFFSET(线路!$A$2,0,0,10000,6),5,FALSE)</f>
        <v>#N/A</v>
      </c>
      <c r="G1953" t="e">
        <f ca="1">VLOOKUP(OFFSET($E$2,0,0,10000,1),OFFSET(线路!$A$2,0,0,10000,6),6,FALSE)</f>
        <v>#N/A</v>
      </c>
    </row>
    <row r="1954" spans="1:7" x14ac:dyDescent="0.15">
      <c r="A1954" t="str">
        <f>IF([1]交流线路段!A1954="","",[1]交流线路段!A1954)</f>
        <v>绿中线路20</v>
      </c>
      <c r="B1954" t="str">
        <f>IF([1]交流线路段!B1954="","",[1]交流线路段!B1954)</f>
        <v>10kV</v>
      </c>
      <c r="F1954" t="e">
        <f ca="1">VLOOKUP(OFFSET($E$2,0,0,10000,1),OFFSET(线路!$A$2,0,0,10000,6),5,FALSE)</f>
        <v>#N/A</v>
      </c>
      <c r="G1954" t="e">
        <f ca="1">VLOOKUP(OFFSET($E$2,0,0,10000,1),OFFSET(线路!$A$2,0,0,10000,6),6,FALSE)</f>
        <v>#N/A</v>
      </c>
    </row>
    <row r="1955" spans="1:7" x14ac:dyDescent="0.15">
      <c r="A1955" t="str">
        <f>IF([1]交流线路段!A1955="","",[1]交流线路段!A1955)</f>
        <v>绿中线路21</v>
      </c>
      <c r="B1955" t="str">
        <f>IF([1]交流线路段!B1955="","",[1]交流线路段!B1955)</f>
        <v>10kV</v>
      </c>
      <c r="F1955" t="e">
        <f ca="1">VLOOKUP(OFFSET($E$2,0,0,10000,1),OFFSET(线路!$A$2,0,0,10000,6),5,FALSE)</f>
        <v>#N/A</v>
      </c>
      <c r="G1955" t="e">
        <f ca="1">VLOOKUP(OFFSET($E$2,0,0,10000,1),OFFSET(线路!$A$2,0,0,10000,6),6,FALSE)</f>
        <v>#N/A</v>
      </c>
    </row>
    <row r="1956" spans="1:7" x14ac:dyDescent="0.15">
      <c r="A1956" t="str">
        <f>IF([1]交流线路段!A1956="","",[1]交流线路段!A1956)</f>
        <v>绿中线路22</v>
      </c>
      <c r="B1956" t="str">
        <f>IF([1]交流线路段!B1956="","",[1]交流线路段!B1956)</f>
        <v>10kV</v>
      </c>
      <c r="F1956" t="e">
        <f ca="1">VLOOKUP(OFFSET($E$2,0,0,10000,1),OFFSET(线路!$A$2,0,0,10000,6),5,FALSE)</f>
        <v>#N/A</v>
      </c>
      <c r="G1956" t="e">
        <f ca="1">VLOOKUP(OFFSET($E$2,0,0,10000,1),OFFSET(线路!$A$2,0,0,10000,6),6,FALSE)</f>
        <v>#N/A</v>
      </c>
    </row>
    <row r="1957" spans="1:7" x14ac:dyDescent="0.15">
      <c r="A1957" t="str">
        <f>IF([1]交流线路段!A1957="","",[1]交流线路段!A1957)</f>
        <v>绿中线路22-1</v>
      </c>
      <c r="B1957" t="str">
        <f>IF([1]交流线路段!B1957="","",[1]交流线路段!B1957)</f>
        <v>10kV</v>
      </c>
      <c r="F1957" t="e">
        <f ca="1">VLOOKUP(OFFSET($E$2,0,0,10000,1),OFFSET(线路!$A$2,0,0,10000,6),5,FALSE)</f>
        <v>#N/A</v>
      </c>
      <c r="G1957" t="e">
        <f ca="1">VLOOKUP(OFFSET($E$2,0,0,10000,1),OFFSET(线路!$A$2,0,0,10000,6),6,FALSE)</f>
        <v>#N/A</v>
      </c>
    </row>
    <row r="1958" spans="1:7" x14ac:dyDescent="0.15">
      <c r="A1958" t="str">
        <f>IF([1]交流线路段!A1958="","",[1]交流线路段!A1958)</f>
        <v>绿中线路23</v>
      </c>
      <c r="B1958" t="str">
        <f>IF([1]交流线路段!B1958="","",[1]交流线路段!B1958)</f>
        <v>10kV</v>
      </c>
      <c r="F1958" t="e">
        <f ca="1">VLOOKUP(OFFSET($E$2,0,0,10000,1),OFFSET(线路!$A$2,0,0,10000,6),5,FALSE)</f>
        <v>#N/A</v>
      </c>
      <c r="G1958" t="e">
        <f ca="1">VLOOKUP(OFFSET($E$2,0,0,10000,1),OFFSET(线路!$A$2,0,0,10000,6),6,FALSE)</f>
        <v>#N/A</v>
      </c>
    </row>
    <row r="1959" spans="1:7" x14ac:dyDescent="0.15">
      <c r="A1959" t="str">
        <f>IF([1]交流线路段!A1959="","",[1]交流线路段!A1959)</f>
        <v>绿中线路24</v>
      </c>
      <c r="B1959" t="str">
        <f>IF([1]交流线路段!B1959="","",[1]交流线路段!B1959)</f>
        <v>10kV</v>
      </c>
      <c r="F1959" t="e">
        <f ca="1">VLOOKUP(OFFSET($E$2,0,0,10000,1),OFFSET(线路!$A$2,0,0,10000,6),5,FALSE)</f>
        <v>#N/A</v>
      </c>
      <c r="G1959" t="e">
        <f ca="1">VLOOKUP(OFFSET($E$2,0,0,10000,1),OFFSET(线路!$A$2,0,0,10000,6),6,FALSE)</f>
        <v>#N/A</v>
      </c>
    </row>
    <row r="1960" spans="1:7" x14ac:dyDescent="0.15">
      <c r="A1960" t="str">
        <f>IF([1]交流线路段!A1960="","",[1]交流线路段!A1960)</f>
        <v>绿中线路25</v>
      </c>
      <c r="B1960" t="str">
        <f>IF([1]交流线路段!B1960="","",[1]交流线路段!B1960)</f>
        <v>10kV</v>
      </c>
      <c r="F1960" t="e">
        <f ca="1">VLOOKUP(OFFSET($E$2,0,0,10000,1),OFFSET(线路!$A$2,0,0,10000,6),5,FALSE)</f>
        <v>#N/A</v>
      </c>
      <c r="G1960" t="e">
        <f ca="1">VLOOKUP(OFFSET($E$2,0,0,10000,1),OFFSET(线路!$A$2,0,0,10000,6),6,FALSE)</f>
        <v>#N/A</v>
      </c>
    </row>
    <row r="1961" spans="1:7" x14ac:dyDescent="0.15">
      <c r="A1961" t="str">
        <f>IF([1]交流线路段!A1961="","",[1]交流线路段!A1961)</f>
        <v>绿中线路26</v>
      </c>
      <c r="B1961" t="str">
        <f>IF([1]交流线路段!B1961="","",[1]交流线路段!B1961)</f>
        <v>10kV</v>
      </c>
      <c r="F1961" t="e">
        <f ca="1">VLOOKUP(OFFSET($E$2,0,0,10000,1),OFFSET(线路!$A$2,0,0,10000,6),5,FALSE)</f>
        <v>#N/A</v>
      </c>
      <c r="G1961" t="e">
        <f ca="1">VLOOKUP(OFFSET($E$2,0,0,10000,1),OFFSET(线路!$A$2,0,0,10000,6),6,FALSE)</f>
        <v>#N/A</v>
      </c>
    </row>
    <row r="1962" spans="1:7" x14ac:dyDescent="0.15">
      <c r="A1962" t="str">
        <f>IF([1]交流线路段!A1962="","",[1]交流线路段!A1962)</f>
        <v>绿中线路27</v>
      </c>
      <c r="B1962" t="str">
        <f>IF([1]交流线路段!B1962="","",[1]交流线路段!B1962)</f>
        <v>10kV</v>
      </c>
      <c r="F1962" t="e">
        <f ca="1">VLOOKUP(OFFSET($E$2,0,0,10000,1),OFFSET(线路!$A$2,0,0,10000,6),5,FALSE)</f>
        <v>#N/A</v>
      </c>
      <c r="G1962" t="e">
        <f ca="1">VLOOKUP(OFFSET($E$2,0,0,10000,1),OFFSET(线路!$A$2,0,0,10000,6),6,FALSE)</f>
        <v>#N/A</v>
      </c>
    </row>
    <row r="1963" spans="1:7" x14ac:dyDescent="0.15">
      <c r="A1963" t="str">
        <f>IF([1]交流线路段!A1963="","",[1]交流线路段!A1963)</f>
        <v>绿中线路28</v>
      </c>
      <c r="B1963" t="str">
        <f>IF([1]交流线路段!B1963="","",[1]交流线路段!B1963)</f>
        <v>10kV</v>
      </c>
      <c r="F1963" t="e">
        <f ca="1">VLOOKUP(OFFSET($E$2,0,0,10000,1),OFFSET(线路!$A$2,0,0,10000,6),5,FALSE)</f>
        <v>#N/A</v>
      </c>
      <c r="G1963" t="e">
        <f ca="1">VLOOKUP(OFFSET($E$2,0,0,10000,1),OFFSET(线路!$A$2,0,0,10000,6),6,FALSE)</f>
        <v>#N/A</v>
      </c>
    </row>
    <row r="1964" spans="1:7" x14ac:dyDescent="0.15">
      <c r="A1964" t="str">
        <f>IF([1]交流线路段!A1964="","",[1]交流线路段!A1964)</f>
        <v>绿中线路29</v>
      </c>
      <c r="B1964" t="str">
        <f>IF([1]交流线路段!B1964="","",[1]交流线路段!B1964)</f>
        <v>10kV</v>
      </c>
      <c r="F1964" t="e">
        <f ca="1">VLOOKUP(OFFSET($E$2,0,0,10000,1),OFFSET(线路!$A$2,0,0,10000,6),5,FALSE)</f>
        <v>#N/A</v>
      </c>
      <c r="G1964" t="e">
        <f ca="1">VLOOKUP(OFFSET($E$2,0,0,10000,1),OFFSET(线路!$A$2,0,0,10000,6),6,FALSE)</f>
        <v>#N/A</v>
      </c>
    </row>
    <row r="1965" spans="1:7" x14ac:dyDescent="0.15">
      <c r="A1965" t="str">
        <f>IF([1]交流线路段!A1965="","",[1]交流线路段!A1965)</f>
        <v>绿中线路3</v>
      </c>
      <c r="B1965" t="str">
        <f>IF([1]交流线路段!B1965="","",[1]交流线路段!B1965)</f>
        <v>10kV</v>
      </c>
      <c r="F1965" t="e">
        <f ca="1">VLOOKUP(OFFSET($E$2,0,0,10000,1),OFFSET(线路!$A$2,0,0,10000,6),5,FALSE)</f>
        <v>#N/A</v>
      </c>
      <c r="G1965" t="e">
        <f ca="1">VLOOKUP(OFFSET($E$2,0,0,10000,1),OFFSET(线路!$A$2,0,0,10000,6),6,FALSE)</f>
        <v>#N/A</v>
      </c>
    </row>
    <row r="1966" spans="1:7" x14ac:dyDescent="0.15">
      <c r="A1966" t="str">
        <f>IF([1]交流线路段!A1966="","",[1]交流线路段!A1966)</f>
        <v>绿中线路30</v>
      </c>
      <c r="B1966" t="str">
        <f>IF([1]交流线路段!B1966="","",[1]交流线路段!B1966)</f>
        <v>10kV</v>
      </c>
      <c r="F1966" t="e">
        <f ca="1">VLOOKUP(OFFSET($E$2,0,0,10000,1),OFFSET(线路!$A$2,0,0,10000,6),5,FALSE)</f>
        <v>#N/A</v>
      </c>
      <c r="G1966" t="e">
        <f ca="1">VLOOKUP(OFFSET($E$2,0,0,10000,1),OFFSET(线路!$A$2,0,0,10000,6),6,FALSE)</f>
        <v>#N/A</v>
      </c>
    </row>
    <row r="1967" spans="1:7" x14ac:dyDescent="0.15">
      <c r="A1967" t="str">
        <f>IF([1]交流线路段!A1967="","",[1]交流线路段!A1967)</f>
        <v>绿中线路31</v>
      </c>
      <c r="B1967" t="str">
        <f>IF([1]交流线路段!B1967="","",[1]交流线路段!B1967)</f>
        <v>10kV</v>
      </c>
      <c r="F1967" t="e">
        <f ca="1">VLOOKUP(OFFSET($E$2,0,0,10000,1),OFFSET(线路!$A$2,0,0,10000,6),5,FALSE)</f>
        <v>#N/A</v>
      </c>
      <c r="G1967" t="e">
        <f ca="1">VLOOKUP(OFFSET($E$2,0,0,10000,1),OFFSET(线路!$A$2,0,0,10000,6),6,FALSE)</f>
        <v>#N/A</v>
      </c>
    </row>
    <row r="1968" spans="1:7" x14ac:dyDescent="0.15">
      <c r="A1968" t="str">
        <f>IF([1]交流线路段!A1968="","",[1]交流线路段!A1968)</f>
        <v>绿中线路32</v>
      </c>
      <c r="B1968" t="str">
        <f>IF([1]交流线路段!B1968="","",[1]交流线路段!B1968)</f>
        <v>10kV</v>
      </c>
      <c r="F1968" t="e">
        <f ca="1">VLOOKUP(OFFSET($E$2,0,0,10000,1),OFFSET(线路!$A$2,0,0,10000,6),5,FALSE)</f>
        <v>#N/A</v>
      </c>
      <c r="G1968" t="e">
        <f ca="1">VLOOKUP(OFFSET($E$2,0,0,10000,1),OFFSET(线路!$A$2,0,0,10000,6),6,FALSE)</f>
        <v>#N/A</v>
      </c>
    </row>
    <row r="1969" spans="1:7" x14ac:dyDescent="0.15">
      <c r="A1969" t="str">
        <f>IF([1]交流线路段!A1969="","",[1]交流线路段!A1969)</f>
        <v>绿中线路33</v>
      </c>
      <c r="B1969" t="str">
        <f>IF([1]交流线路段!B1969="","",[1]交流线路段!B1969)</f>
        <v>10kV</v>
      </c>
      <c r="F1969" t="e">
        <f ca="1">VLOOKUP(OFFSET($E$2,0,0,10000,1),OFFSET(线路!$A$2,0,0,10000,6),5,FALSE)</f>
        <v>#N/A</v>
      </c>
      <c r="G1969" t="e">
        <f ca="1">VLOOKUP(OFFSET($E$2,0,0,10000,1),OFFSET(线路!$A$2,0,0,10000,6),6,FALSE)</f>
        <v>#N/A</v>
      </c>
    </row>
    <row r="1970" spans="1:7" x14ac:dyDescent="0.15">
      <c r="A1970" t="str">
        <f>IF([1]交流线路段!A1970="","",[1]交流线路段!A1970)</f>
        <v>绿中线路34</v>
      </c>
      <c r="B1970" t="str">
        <f>IF([1]交流线路段!B1970="","",[1]交流线路段!B1970)</f>
        <v>10kV</v>
      </c>
      <c r="F1970" t="e">
        <f ca="1">VLOOKUP(OFFSET($E$2,0,0,10000,1),OFFSET(线路!$A$2,0,0,10000,6),5,FALSE)</f>
        <v>#N/A</v>
      </c>
      <c r="G1970" t="e">
        <f ca="1">VLOOKUP(OFFSET($E$2,0,0,10000,1),OFFSET(线路!$A$2,0,0,10000,6),6,FALSE)</f>
        <v>#N/A</v>
      </c>
    </row>
    <row r="1971" spans="1:7" x14ac:dyDescent="0.15">
      <c r="A1971" t="str">
        <f>IF([1]交流线路段!A1971="","",[1]交流线路段!A1971)</f>
        <v>绿中线路39</v>
      </c>
      <c r="B1971" t="str">
        <f>IF([1]交流线路段!B1971="","",[1]交流线路段!B1971)</f>
        <v>10kV</v>
      </c>
      <c r="F1971" t="e">
        <f ca="1">VLOOKUP(OFFSET($E$2,0,0,10000,1),OFFSET(线路!$A$2,0,0,10000,6),5,FALSE)</f>
        <v>#N/A</v>
      </c>
      <c r="G1971" t="e">
        <f ca="1">VLOOKUP(OFFSET($E$2,0,0,10000,1),OFFSET(线路!$A$2,0,0,10000,6),6,FALSE)</f>
        <v>#N/A</v>
      </c>
    </row>
    <row r="1972" spans="1:7" x14ac:dyDescent="0.15">
      <c r="A1972" t="str">
        <f>IF([1]交流线路段!A1972="","",[1]交流线路段!A1972)</f>
        <v>绿中线路4</v>
      </c>
      <c r="B1972" t="str">
        <f>IF([1]交流线路段!B1972="","",[1]交流线路段!B1972)</f>
        <v>10kV</v>
      </c>
      <c r="F1972" t="e">
        <f ca="1">VLOOKUP(OFFSET($E$2,0,0,10000,1),OFFSET(线路!$A$2,0,0,10000,6),5,FALSE)</f>
        <v>#N/A</v>
      </c>
      <c r="G1972" t="e">
        <f ca="1">VLOOKUP(OFFSET($E$2,0,0,10000,1),OFFSET(线路!$A$2,0,0,10000,6),6,FALSE)</f>
        <v>#N/A</v>
      </c>
    </row>
    <row r="1973" spans="1:7" x14ac:dyDescent="0.15">
      <c r="A1973" t="str">
        <f>IF([1]交流线路段!A1973="","",[1]交流线路段!A1973)</f>
        <v>绿中线路40</v>
      </c>
      <c r="B1973" t="str">
        <f>IF([1]交流线路段!B1973="","",[1]交流线路段!B1973)</f>
        <v>10kV</v>
      </c>
      <c r="F1973" t="e">
        <f ca="1">VLOOKUP(OFFSET($E$2,0,0,10000,1),OFFSET(线路!$A$2,0,0,10000,6),5,FALSE)</f>
        <v>#N/A</v>
      </c>
      <c r="G1973" t="e">
        <f ca="1">VLOOKUP(OFFSET($E$2,0,0,10000,1),OFFSET(线路!$A$2,0,0,10000,6),6,FALSE)</f>
        <v>#N/A</v>
      </c>
    </row>
    <row r="1974" spans="1:7" x14ac:dyDescent="0.15">
      <c r="A1974" t="str">
        <f>IF([1]交流线路段!A1974="","",[1]交流线路段!A1974)</f>
        <v>绿中线路41</v>
      </c>
      <c r="B1974" t="str">
        <f>IF([1]交流线路段!B1974="","",[1]交流线路段!B1974)</f>
        <v>10kV</v>
      </c>
      <c r="F1974" t="e">
        <f ca="1">VLOOKUP(OFFSET($E$2,0,0,10000,1),OFFSET(线路!$A$2,0,0,10000,6),5,FALSE)</f>
        <v>#N/A</v>
      </c>
      <c r="G1974" t="e">
        <f ca="1">VLOOKUP(OFFSET($E$2,0,0,10000,1),OFFSET(线路!$A$2,0,0,10000,6),6,FALSE)</f>
        <v>#N/A</v>
      </c>
    </row>
    <row r="1975" spans="1:7" x14ac:dyDescent="0.15">
      <c r="A1975" t="str">
        <f>IF([1]交流线路段!A1975="","",[1]交流线路段!A1975)</f>
        <v>绿中线路42</v>
      </c>
      <c r="B1975" t="str">
        <f>IF([1]交流线路段!B1975="","",[1]交流线路段!B1975)</f>
        <v>10kV</v>
      </c>
      <c r="F1975" t="e">
        <f ca="1">VLOOKUP(OFFSET($E$2,0,0,10000,1),OFFSET(线路!$A$2,0,0,10000,6),5,FALSE)</f>
        <v>#N/A</v>
      </c>
      <c r="G1975" t="e">
        <f ca="1">VLOOKUP(OFFSET($E$2,0,0,10000,1),OFFSET(线路!$A$2,0,0,10000,6),6,FALSE)</f>
        <v>#N/A</v>
      </c>
    </row>
    <row r="1976" spans="1:7" x14ac:dyDescent="0.15">
      <c r="A1976" t="str">
        <f>IF([1]交流线路段!A1976="","",[1]交流线路段!A1976)</f>
        <v>绿中线路43</v>
      </c>
      <c r="B1976" t="str">
        <f>IF([1]交流线路段!B1976="","",[1]交流线路段!B1976)</f>
        <v>10kV</v>
      </c>
      <c r="F1976" t="e">
        <f ca="1">VLOOKUP(OFFSET($E$2,0,0,10000,1),OFFSET(线路!$A$2,0,0,10000,6),5,FALSE)</f>
        <v>#N/A</v>
      </c>
      <c r="G1976" t="e">
        <f ca="1">VLOOKUP(OFFSET($E$2,0,0,10000,1),OFFSET(线路!$A$2,0,0,10000,6),6,FALSE)</f>
        <v>#N/A</v>
      </c>
    </row>
    <row r="1977" spans="1:7" x14ac:dyDescent="0.15">
      <c r="A1977" t="str">
        <f>IF([1]交流线路段!A1977="","",[1]交流线路段!A1977)</f>
        <v>绿中线路44</v>
      </c>
      <c r="B1977" t="str">
        <f>IF([1]交流线路段!B1977="","",[1]交流线路段!B1977)</f>
        <v>10kV</v>
      </c>
      <c r="F1977" t="e">
        <f ca="1">VLOOKUP(OFFSET($E$2,0,0,10000,1),OFFSET(线路!$A$2,0,0,10000,6),5,FALSE)</f>
        <v>#N/A</v>
      </c>
      <c r="G1977" t="e">
        <f ca="1">VLOOKUP(OFFSET($E$2,0,0,10000,1),OFFSET(线路!$A$2,0,0,10000,6),6,FALSE)</f>
        <v>#N/A</v>
      </c>
    </row>
    <row r="1978" spans="1:7" x14ac:dyDescent="0.15">
      <c r="A1978" t="str">
        <f>IF([1]交流线路段!A1978="","",[1]交流线路段!A1978)</f>
        <v>绿中线路45</v>
      </c>
      <c r="B1978" t="str">
        <f>IF([1]交流线路段!B1978="","",[1]交流线路段!B1978)</f>
        <v>10kV</v>
      </c>
      <c r="F1978" t="e">
        <f ca="1">VLOOKUP(OFFSET($E$2,0,0,10000,1),OFFSET(线路!$A$2,0,0,10000,6),5,FALSE)</f>
        <v>#N/A</v>
      </c>
      <c r="G1978" t="e">
        <f ca="1">VLOOKUP(OFFSET($E$2,0,0,10000,1),OFFSET(线路!$A$2,0,0,10000,6),6,FALSE)</f>
        <v>#N/A</v>
      </c>
    </row>
    <row r="1979" spans="1:7" x14ac:dyDescent="0.15">
      <c r="A1979" t="str">
        <f>IF([1]交流线路段!A1979="","",[1]交流线路段!A1979)</f>
        <v>绿中线路46</v>
      </c>
      <c r="B1979" t="str">
        <f>IF([1]交流线路段!B1979="","",[1]交流线路段!B1979)</f>
        <v>10kV</v>
      </c>
      <c r="F1979" t="e">
        <f ca="1">VLOOKUP(OFFSET($E$2,0,0,10000,1),OFFSET(线路!$A$2,0,0,10000,6),5,FALSE)</f>
        <v>#N/A</v>
      </c>
      <c r="G1979" t="e">
        <f ca="1">VLOOKUP(OFFSET($E$2,0,0,10000,1),OFFSET(线路!$A$2,0,0,10000,6),6,FALSE)</f>
        <v>#N/A</v>
      </c>
    </row>
    <row r="1980" spans="1:7" x14ac:dyDescent="0.15">
      <c r="A1980" t="str">
        <f>IF([1]交流线路段!A1980="","",[1]交流线路段!A1980)</f>
        <v>绿中线路47</v>
      </c>
      <c r="B1980" t="str">
        <f>IF([1]交流线路段!B1980="","",[1]交流线路段!B1980)</f>
        <v>10kV</v>
      </c>
      <c r="F1980" t="e">
        <f ca="1">VLOOKUP(OFFSET($E$2,0,0,10000,1),OFFSET(线路!$A$2,0,0,10000,6),5,FALSE)</f>
        <v>#N/A</v>
      </c>
      <c r="G1980" t="e">
        <f ca="1">VLOOKUP(OFFSET($E$2,0,0,10000,1),OFFSET(线路!$A$2,0,0,10000,6),6,FALSE)</f>
        <v>#N/A</v>
      </c>
    </row>
    <row r="1981" spans="1:7" x14ac:dyDescent="0.15">
      <c r="A1981" t="str">
        <f>IF([1]交流线路段!A1981="","",[1]交流线路段!A1981)</f>
        <v>绿中线路48</v>
      </c>
      <c r="B1981" t="str">
        <f>IF([1]交流线路段!B1981="","",[1]交流线路段!B1981)</f>
        <v>10kV</v>
      </c>
      <c r="F1981" t="e">
        <f ca="1">VLOOKUP(OFFSET($E$2,0,0,10000,1),OFFSET(线路!$A$2,0,0,10000,6),5,FALSE)</f>
        <v>#N/A</v>
      </c>
      <c r="G1981" t="e">
        <f ca="1">VLOOKUP(OFFSET($E$2,0,0,10000,1),OFFSET(线路!$A$2,0,0,10000,6),6,FALSE)</f>
        <v>#N/A</v>
      </c>
    </row>
    <row r="1982" spans="1:7" x14ac:dyDescent="0.15">
      <c r="A1982" t="str">
        <f>IF([1]交流线路段!A1982="","",[1]交流线路段!A1982)</f>
        <v>绿中线路49</v>
      </c>
      <c r="B1982" t="str">
        <f>IF([1]交流线路段!B1982="","",[1]交流线路段!B1982)</f>
        <v>10kV</v>
      </c>
      <c r="F1982" t="e">
        <f ca="1">VLOOKUP(OFFSET($E$2,0,0,10000,1),OFFSET(线路!$A$2,0,0,10000,6),5,FALSE)</f>
        <v>#N/A</v>
      </c>
      <c r="G1982" t="e">
        <f ca="1">VLOOKUP(OFFSET($E$2,0,0,10000,1),OFFSET(线路!$A$2,0,0,10000,6),6,FALSE)</f>
        <v>#N/A</v>
      </c>
    </row>
    <row r="1983" spans="1:7" x14ac:dyDescent="0.15">
      <c r="A1983" t="str">
        <f>IF([1]交流线路段!A1983="","",[1]交流线路段!A1983)</f>
        <v>绿中线路5</v>
      </c>
      <c r="B1983" t="str">
        <f>IF([1]交流线路段!B1983="","",[1]交流线路段!B1983)</f>
        <v>10kV</v>
      </c>
      <c r="F1983" t="e">
        <f ca="1">VLOOKUP(OFFSET($E$2,0,0,10000,1),OFFSET(线路!$A$2,0,0,10000,6),5,FALSE)</f>
        <v>#N/A</v>
      </c>
      <c r="G1983" t="e">
        <f ca="1">VLOOKUP(OFFSET($E$2,0,0,10000,1),OFFSET(线路!$A$2,0,0,10000,6),6,FALSE)</f>
        <v>#N/A</v>
      </c>
    </row>
    <row r="1984" spans="1:7" x14ac:dyDescent="0.15">
      <c r="A1984" t="str">
        <f>IF([1]交流线路段!A1984="","",[1]交流线路段!A1984)</f>
        <v>绿中线路52</v>
      </c>
      <c r="B1984" t="str">
        <f>IF([1]交流线路段!B1984="","",[1]交流线路段!B1984)</f>
        <v>10kV</v>
      </c>
      <c r="F1984" t="e">
        <f ca="1">VLOOKUP(OFFSET($E$2,0,0,10000,1),OFFSET(线路!$A$2,0,0,10000,6),5,FALSE)</f>
        <v>#N/A</v>
      </c>
      <c r="G1984" t="e">
        <f ca="1">VLOOKUP(OFFSET($E$2,0,0,10000,1),OFFSET(线路!$A$2,0,0,10000,6),6,FALSE)</f>
        <v>#N/A</v>
      </c>
    </row>
    <row r="1985" spans="1:7" x14ac:dyDescent="0.15">
      <c r="A1985" t="str">
        <f>IF([1]交流线路段!A1985="","",[1]交流线路段!A1985)</f>
        <v>绿中线路53</v>
      </c>
      <c r="B1985" t="str">
        <f>IF([1]交流线路段!B1985="","",[1]交流线路段!B1985)</f>
        <v>10kV</v>
      </c>
      <c r="F1985" t="e">
        <f ca="1">VLOOKUP(OFFSET($E$2,0,0,10000,1),OFFSET(线路!$A$2,0,0,10000,6),5,FALSE)</f>
        <v>#N/A</v>
      </c>
      <c r="G1985" t="e">
        <f ca="1">VLOOKUP(OFFSET($E$2,0,0,10000,1),OFFSET(线路!$A$2,0,0,10000,6),6,FALSE)</f>
        <v>#N/A</v>
      </c>
    </row>
    <row r="1986" spans="1:7" x14ac:dyDescent="0.15">
      <c r="A1986" t="str">
        <f>IF([1]交流线路段!A1986="","",[1]交流线路段!A1986)</f>
        <v>绿中线路54</v>
      </c>
      <c r="B1986" t="str">
        <f>IF([1]交流线路段!B1986="","",[1]交流线路段!B1986)</f>
        <v>10kV</v>
      </c>
      <c r="F1986" t="e">
        <f ca="1">VLOOKUP(OFFSET($E$2,0,0,10000,1),OFFSET(线路!$A$2,0,0,10000,6),5,FALSE)</f>
        <v>#N/A</v>
      </c>
      <c r="G1986" t="e">
        <f ca="1">VLOOKUP(OFFSET($E$2,0,0,10000,1),OFFSET(线路!$A$2,0,0,10000,6),6,FALSE)</f>
        <v>#N/A</v>
      </c>
    </row>
    <row r="1987" spans="1:7" x14ac:dyDescent="0.15">
      <c r="A1987" t="str">
        <f>IF([1]交流线路段!A1987="","",[1]交流线路段!A1987)</f>
        <v>绿中线路56-1</v>
      </c>
      <c r="B1987" t="str">
        <f>IF([1]交流线路段!B1987="","",[1]交流线路段!B1987)</f>
        <v>10kV</v>
      </c>
      <c r="F1987" t="e">
        <f ca="1">VLOOKUP(OFFSET($E$2,0,0,10000,1),OFFSET(线路!$A$2,0,0,10000,6),5,FALSE)</f>
        <v>#N/A</v>
      </c>
      <c r="G1987" t="e">
        <f ca="1">VLOOKUP(OFFSET($E$2,0,0,10000,1),OFFSET(线路!$A$2,0,0,10000,6),6,FALSE)</f>
        <v>#N/A</v>
      </c>
    </row>
    <row r="1988" spans="1:7" x14ac:dyDescent="0.15">
      <c r="A1988" t="str">
        <f>IF([1]交流线路段!A1988="","",[1]交流线路段!A1988)</f>
        <v>绿中线路56-2</v>
      </c>
      <c r="B1988" t="str">
        <f>IF([1]交流线路段!B1988="","",[1]交流线路段!B1988)</f>
        <v>10kV</v>
      </c>
      <c r="F1988" t="e">
        <f ca="1">VLOOKUP(OFFSET($E$2,0,0,10000,1),OFFSET(线路!$A$2,0,0,10000,6),5,FALSE)</f>
        <v>#N/A</v>
      </c>
      <c r="G1988" t="e">
        <f ca="1">VLOOKUP(OFFSET($E$2,0,0,10000,1),OFFSET(线路!$A$2,0,0,10000,6),6,FALSE)</f>
        <v>#N/A</v>
      </c>
    </row>
    <row r="1989" spans="1:7" x14ac:dyDescent="0.15">
      <c r="A1989" t="str">
        <f>IF([1]交流线路段!A1989="","",[1]交流线路段!A1989)</f>
        <v>绿中线路57</v>
      </c>
      <c r="B1989" t="str">
        <f>IF([1]交流线路段!B1989="","",[1]交流线路段!B1989)</f>
        <v>10kV</v>
      </c>
      <c r="F1989" t="e">
        <f ca="1">VLOOKUP(OFFSET($E$2,0,0,10000,1),OFFSET(线路!$A$2,0,0,10000,6),5,FALSE)</f>
        <v>#N/A</v>
      </c>
      <c r="G1989" t="e">
        <f ca="1">VLOOKUP(OFFSET($E$2,0,0,10000,1),OFFSET(线路!$A$2,0,0,10000,6),6,FALSE)</f>
        <v>#N/A</v>
      </c>
    </row>
    <row r="1990" spans="1:7" x14ac:dyDescent="0.15">
      <c r="A1990" t="str">
        <f>IF([1]交流线路段!A1990="","",[1]交流线路段!A1990)</f>
        <v>绿中线路58</v>
      </c>
      <c r="B1990" t="str">
        <f>IF([1]交流线路段!B1990="","",[1]交流线路段!B1990)</f>
        <v>10kV</v>
      </c>
      <c r="F1990" t="e">
        <f ca="1">VLOOKUP(OFFSET($E$2,0,0,10000,1),OFFSET(线路!$A$2,0,0,10000,6),5,FALSE)</f>
        <v>#N/A</v>
      </c>
      <c r="G1990" t="e">
        <f ca="1">VLOOKUP(OFFSET($E$2,0,0,10000,1),OFFSET(线路!$A$2,0,0,10000,6),6,FALSE)</f>
        <v>#N/A</v>
      </c>
    </row>
    <row r="1991" spans="1:7" x14ac:dyDescent="0.15">
      <c r="A1991" t="str">
        <f>IF([1]交流线路段!A1991="","",[1]交流线路段!A1991)</f>
        <v>绿中线路59</v>
      </c>
      <c r="B1991" t="str">
        <f>IF([1]交流线路段!B1991="","",[1]交流线路段!B1991)</f>
        <v>10kV</v>
      </c>
      <c r="F1991" t="e">
        <f ca="1">VLOOKUP(OFFSET($E$2,0,0,10000,1),OFFSET(线路!$A$2,0,0,10000,6),5,FALSE)</f>
        <v>#N/A</v>
      </c>
      <c r="G1991" t="e">
        <f ca="1">VLOOKUP(OFFSET($E$2,0,0,10000,1),OFFSET(线路!$A$2,0,0,10000,6),6,FALSE)</f>
        <v>#N/A</v>
      </c>
    </row>
    <row r="1992" spans="1:7" x14ac:dyDescent="0.15">
      <c r="A1992" t="str">
        <f>IF([1]交流线路段!A1992="","",[1]交流线路段!A1992)</f>
        <v>绿中线路6</v>
      </c>
      <c r="B1992" t="str">
        <f>IF([1]交流线路段!B1992="","",[1]交流线路段!B1992)</f>
        <v>10kV</v>
      </c>
      <c r="F1992" t="e">
        <f ca="1">VLOOKUP(OFFSET($E$2,0,0,10000,1),OFFSET(线路!$A$2,0,0,10000,6),5,FALSE)</f>
        <v>#N/A</v>
      </c>
      <c r="G1992" t="e">
        <f ca="1">VLOOKUP(OFFSET($E$2,0,0,10000,1),OFFSET(线路!$A$2,0,0,10000,6),6,FALSE)</f>
        <v>#N/A</v>
      </c>
    </row>
    <row r="1993" spans="1:7" x14ac:dyDescent="0.15">
      <c r="A1993" t="str">
        <f>IF([1]交流线路段!A1993="","",[1]交流线路段!A1993)</f>
        <v>绿中线路7</v>
      </c>
      <c r="B1993" t="str">
        <f>IF([1]交流线路段!B1993="","",[1]交流线路段!B1993)</f>
        <v>10kV</v>
      </c>
      <c r="F1993" t="e">
        <f ca="1">VLOOKUP(OFFSET($E$2,0,0,10000,1),OFFSET(线路!$A$2,0,0,10000,6),5,FALSE)</f>
        <v>#N/A</v>
      </c>
      <c r="G1993" t="e">
        <f ca="1">VLOOKUP(OFFSET($E$2,0,0,10000,1),OFFSET(线路!$A$2,0,0,10000,6),6,FALSE)</f>
        <v>#N/A</v>
      </c>
    </row>
    <row r="1994" spans="1:7" x14ac:dyDescent="0.15">
      <c r="A1994" t="str">
        <f>IF([1]交流线路段!A1994="","",[1]交流线路段!A1994)</f>
        <v>绿中线路8</v>
      </c>
      <c r="B1994" t="str">
        <f>IF([1]交流线路段!B1994="","",[1]交流线路段!B1994)</f>
        <v>10kV</v>
      </c>
      <c r="F1994" t="e">
        <f ca="1">VLOOKUP(OFFSET($E$2,0,0,10000,1),OFFSET(线路!$A$2,0,0,10000,6),5,FALSE)</f>
        <v>#N/A</v>
      </c>
      <c r="G1994" t="e">
        <f ca="1">VLOOKUP(OFFSET($E$2,0,0,10000,1),OFFSET(线路!$A$2,0,0,10000,6),6,FALSE)</f>
        <v>#N/A</v>
      </c>
    </row>
    <row r="1995" spans="1:7" x14ac:dyDescent="0.15">
      <c r="A1995" t="str">
        <f>IF([1]交流线路段!A1995="","",[1]交流线路段!A1995)</f>
        <v>绿中线路9</v>
      </c>
      <c r="B1995" t="str">
        <f>IF([1]交流线路段!B1995="","",[1]交流线路段!B1995)</f>
        <v>10kV</v>
      </c>
      <c r="F1995" t="e">
        <f ca="1">VLOOKUP(OFFSET($E$2,0,0,10000,1),OFFSET(线路!$A$2,0,0,10000,6),5,FALSE)</f>
        <v>#N/A</v>
      </c>
      <c r="G1995" t="e">
        <f ca="1">VLOOKUP(OFFSET($E$2,0,0,10000,1),OFFSET(线路!$A$2,0,0,10000,6),6,FALSE)</f>
        <v>#N/A</v>
      </c>
    </row>
    <row r="1996" spans="1:7" x14ac:dyDescent="0.15">
      <c r="A1996" t="str">
        <f>IF([1]交流线路段!A1996="","",[1]交流线路段!A1996)</f>
        <v>梅浦线1</v>
      </c>
      <c r="B1996" t="str">
        <f>IF([1]交流线路段!B1996="","",[1]交流线路段!B1996)</f>
        <v>10kV</v>
      </c>
      <c r="F1996" t="e">
        <f ca="1">VLOOKUP(OFFSET($E$2,0,0,10000,1),OFFSET(线路!$A$2,0,0,10000,6),5,FALSE)</f>
        <v>#N/A</v>
      </c>
      <c r="G1996" t="e">
        <f ca="1">VLOOKUP(OFFSET($E$2,0,0,10000,1),OFFSET(线路!$A$2,0,0,10000,6),6,FALSE)</f>
        <v>#N/A</v>
      </c>
    </row>
    <row r="1997" spans="1:7" x14ac:dyDescent="0.15">
      <c r="A1997" t="str">
        <f>IF([1]交流线路段!A1997="","",[1]交流线路段!A1997)</f>
        <v>梅浦线2</v>
      </c>
      <c r="B1997" t="str">
        <f>IF([1]交流线路段!B1997="","",[1]交流线路段!B1997)</f>
        <v>10kV</v>
      </c>
      <c r="F1997" t="e">
        <f ca="1">VLOOKUP(OFFSET($E$2,0,0,10000,1),OFFSET(线路!$A$2,0,0,10000,6),5,FALSE)</f>
        <v>#N/A</v>
      </c>
      <c r="G1997" t="e">
        <f ca="1">VLOOKUP(OFFSET($E$2,0,0,10000,1),OFFSET(线路!$A$2,0,0,10000,6),6,FALSE)</f>
        <v>#N/A</v>
      </c>
    </row>
    <row r="1998" spans="1:7" x14ac:dyDescent="0.15">
      <c r="A1998" t="str">
        <f>IF([1]交流线路段!A1998="","",[1]交流线路段!A1998)</f>
        <v>梅浦线3</v>
      </c>
      <c r="B1998" t="str">
        <f>IF([1]交流线路段!B1998="","",[1]交流线路段!B1998)</f>
        <v>10kV</v>
      </c>
      <c r="F1998" t="e">
        <f ca="1">VLOOKUP(OFFSET($E$2,0,0,10000,1),OFFSET(线路!$A$2,0,0,10000,6),5,FALSE)</f>
        <v>#N/A</v>
      </c>
      <c r="G1998" t="e">
        <f ca="1">VLOOKUP(OFFSET($E$2,0,0,10000,1),OFFSET(线路!$A$2,0,0,10000,6),6,FALSE)</f>
        <v>#N/A</v>
      </c>
    </row>
    <row r="1999" spans="1:7" x14ac:dyDescent="0.15">
      <c r="A1999" t="str">
        <f>IF([1]交流线路段!A1999="","",[1]交流线路段!A1999)</f>
        <v>南市线路1</v>
      </c>
      <c r="B1999" t="str">
        <f>IF([1]交流线路段!B1999="","",[1]交流线路段!B1999)</f>
        <v>10kV</v>
      </c>
      <c r="F1999" t="e">
        <f ca="1">VLOOKUP(OFFSET($E$2,0,0,10000,1),OFFSET(线路!$A$2,0,0,10000,6),5,FALSE)</f>
        <v>#N/A</v>
      </c>
      <c r="G1999" t="e">
        <f ca="1">VLOOKUP(OFFSET($E$2,0,0,10000,1),OFFSET(线路!$A$2,0,0,10000,6),6,FALSE)</f>
        <v>#N/A</v>
      </c>
    </row>
    <row r="2000" spans="1:7" x14ac:dyDescent="0.15">
      <c r="A2000" t="str">
        <f>IF([1]交流线路段!A2000="","",[1]交流线路段!A2000)</f>
        <v>南市线路10</v>
      </c>
      <c r="B2000" t="str">
        <f>IF([1]交流线路段!B2000="","",[1]交流线路段!B2000)</f>
        <v>10kV</v>
      </c>
      <c r="F2000" t="e">
        <f ca="1">VLOOKUP(OFFSET($E$2,0,0,10000,1),OFFSET(线路!$A$2,0,0,10000,6),5,FALSE)</f>
        <v>#N/A</v>
      </c>
      <c r="G2000" t="e">
        <f ca="1">VLOOKUP(OFFSET($E$2,0,0,10000,1),OFFSET(线路!$A$2,0,0,10000,6),6,FALSE)</f>
        <v>#N/A</v>
      </c>
    </row>
    <row r="2001" spans="1:7" x14ac:dyDescent="0.15">
      <c r="A2001" t="str">
        <f>IF([1]交流线路段!A2001="","",[1]交流线路段!A2001)</f>
        <v>南市线路11</v>
      </c>
      <c r="B2001" t="str">
        <f>IF([1]交流线路段!B2001="","",[1]交流线路段!B2001)</f>
        <v>10kV</v>
      </c>
      <c r="F2001" t="e">
        <f ca="1">VLOOKUP(OFFSET($E$2,0,0,10000,1),OFFSET(线路!$A$2,0,0,10000,6),5,FALSE)</f>
        <v>#N/A</v>
      </c>
      <c r="G2001" t="e">
        <f ca="1">VLOOKUP(OFFSET($E$2,0,0,10000,1),OFFSET(线路!$A$2,0,0,10000,6),6,FALSE)</f>
        <v>#N/A</v>
      </c>
    </row>
    <row r="2002" spans="1:7" x14ac:dyDescent="0.15">
      <c r="A2002" t="str">
        <f>IF([1]交流线路段!A2002="","",[1]交流线路段!A2002)</f>
        <v>南市线路12</v>
      </c>
      <c r="B2002" t="str">
        <f>IF([1]交流线路段!B2002="","",[1]交流线路段!B2002)</f>
        <v>10kV</v>
      </c>
      <c r="F2002" t="e">
        <f ca="1">VLOOKUP(OFFSET($E$2,0,0,10000,1),OFFSET(线路!$A$2,0,0,10000,6),5,FALSE)</f>
        <v>#N/A</v>
      </c>
      <c r="G2002" t="e">
        <f ca="1">VLOOKUP(OFFSET($E$2,0,0,10000,1),OFFSET(线路!$A$2,0,0,10000,6),6,FALSE)</f>
        <v>#N/A</v>
      </c>
    </row>
    <row r="2003" spans="1:7" x14ac:dyDescent="0.15">
      <c r="A2003" t="str">
        <f>IF([1]交流线路段!A2003="","",[1]交流线路段!A2003)</f>
        <v>南市线路13</v>
      </c>
      <c r="B2003" t="str">
        <f>IF([1]交流线路段!B2003="","",[1]交流线路段!B2003)</f>
        <v>10kV</v>
      </c>
      <c r="F2003" t="e">
        <f ca="1">VLOOKUP(OFFSET($E$2,0,0,10000,1),OFFSET(线路!$A$2,0,0,10000,6),5,FALSE)</f>
        <v>#N/A</v>
      </c>
      <c r="G2003" t="e">
        <f ca="1">VLOOKUP(OFFSET($E$2,0,0,10000,1),OFFSET(线路!$A$2,0,0,10000,6),6,FALSE)</f>
        <v>#N/A</v>
      </c>
    </row>
    <row r="2004" spans="1:7" x14ac:dyDescent="0.15">
      <c r="A2004" t="str">
        <f>IF([1]交流线路段!A2004="","",[1]交流线路段!A2004)</f>
        <v>南市线路14</v>
      </c>
      <c r="B2004" t="str">
        <f>IF([1]交流线路段!B2004="","",[1]交流线路段!B2004)</f>
        <v>10kV</v>
      </c>
      <c r="F2004" t="e">
        <f ca="1">VLOOKUP(OFFSET($E$2,0,0,10000,1),OFFSET(线路!$A$2,0,0,10000,6),5,FALSE)</f>
        <v>#N/A</v>
      </c>
      <c r="G2004" t="e">
        <f ca="1">VLOOKUP(OFFSET($E$2,0,0,10000,1),OFFSET(线路!$A$2,0,0,10000,6),6,FALSE)</f>
        <v>#N/A</v>
      </c>
    </row>
    <row r="2005" spans="1:7" x14ac:dyDescent="0.15">
      <c r="A2005" t="str">
        <f>IF([1]交流线路段!A2005="","",[1]交流线路段!A2005)</f>
        <v>南市线路15</v>
      </c>
      <c r="B2005" t="str">
        <f>IF([1]交流线路段!B2005="","",[1]交流线路段!B2005)</f>
        <v>10kV</v>
      </c>
      <c r="F2005" t="e">
        <f ca="1">VLOOKUP(OFFSET($E$2,0,0,10000,1),OFFSET(线路!$A$2,0,0,10000,6),5,FALSE)</f>
        <v>#N/A</v>
      </c>
      <c r="G2005" t="e">
        <f ca="1">VLOOKUP(OFFSET($E$2,0,0,10000,1),OFFSET(线路!$A$2,0,0,10000,6),6,FALSE)</f>
        <v>#N/A</v>
      </c>
    </row>
    <row r="2006" spans="1:7" x14ac:dyDescent="0.15">
      <c r="A2006" t="str">
        <f>IF([1]交流线路段!A2006="","",[1]交流线路段!A2006)</f>
        <v>南市线路16</v>
      </c>
      <c r="B2006" t="str">
        <f>IF([1]交流线路段!B2006="","",[1]交流线路段!B2006)</f>
        <v>10kV</v>
      </c>
      <c r="F2006" t="e">
        <f ca="1">VLOOKUP(OFFSET($E$2,0,0,10000,1),OFFSET(线路!$A$2,0,0,10000,6),5,FALSE)</f>
        <v>#N/A</v>
      </c>
      <c r="G2006" t="e">
        <f ca="1">VLOOKUP(OFFSET($E$2,0,0,10000,1),OFFSET(线路!$A$2,0,0,10000,6),6,FALSE)</f>
        <v>#N/A</v>
      </c>
    </row>
    <row r="2007" spans="1:7" x14ac:dyDescent="0.15">
      <c r="A2007" t="str">
        <f>IF([1]交流线路段!A2007="","",[1]交流线路段!A2007)</f>
        <v>南市线路17</v>
      </c>
      <c r="B2007" t="str">
        <f>IF([1]交流线路段!B2007="","",[1]交流线路段!B2007)</f>
        <v>10kV</v>
      </c>
      <c r="F2007" t="e">
        <f ca="1">VLOOKUP(OFFSET($E$2,0,0,10000,1),OFFSET(线路!$A$2,0,0,10000,6),5,FALSE)</f>
        <v>#N/A</v>
      </c>
      <c r="G2007" t="e">
        <f ca="1">VLOOKUP(OFFSET($E$2,0,0,10000,1),OFFSET(线路!$A$2,0,0,10000,6),6,FALSE)</f>
        <v>#N/A</v>
      </c>
    </row>
    <row r="2008" spans="1:7" x14ac:dyDescent="0.15">
      <c r="A2008" t="str">
        <f>IF([1]交流线路段!A2008="","",[1]交流线路段!A2008)</f>
        <v>南市线路18</v>
      </c>
      <c r="B2008" t="str">
        <f>IF([1]交流线路段!B2008="","",[1]交流线路段!B2008)</f>
        <v>10kV</v>
      </c>
      <c r="F2008" t="e">
        <f ca="1">VLOOKUP(OFFSET($E$2,0,0,10000,1),OFFSET(线路!$A$2,0,0,10000,6),5,FALSE)</f>
        <v>#N/A</v>
      </c>
      <c r="G2008" t="e">
        <f ca="1">VLOOKUP(OFFSET($E$2,0,0,10000,1),OFFSET(线路!$A$2,0,0,10000,6),6,FALSE)</f>
        <v>#N/A</v>
      </c>
    </row>
    <row r="2009" spans="1:7" x14ac:dyDescent="0.15">
      <c r="A2009" t="str">
        <f>IF([1]交流线路段!A2009="","",[1]交流线路段!A2009)</f>
        <v>南市线路19</v>
      </c>
      <c r="B2009" t="str">
        <f>IF([1]交流线路段!B2009="","",[1]交流线路段!B2009)</f>
        <v>10kV</v>
      </c>
      <c r="F2009" t="e">
        <f ca="1">VLOOKUP(OFFSET($E$2,0,0,10000,1),OFFSET(线路!$A$2,0,0,10000,6),5,FALSE)</f>
        <v>#N/A</v>
      </c>
      <c r="G2009" t="e">
        <f ca="1">VLOOKUP(OFFSET($E$2,0,0,10000,1),OFFSET(线路!$A$2,0,0,10000,6),6,FALSE)</f>
        <v>#N/A</v>
      </c>
    </row>
    <row r="2010" spans="1:7" x14ac:dyDescent="0.15">
      <c r="A2010" t="str">
        <f>IF([1]交流线路段!A2010="","",[1]交流线路段!A2010)</f>
        <v>南市线路2</v>
      </c>
      <c r="B2010" t="str">
        <f>IF([1]交流线路段!B2010="","",[1]交流线路段!B2010)</f>
        <v>10kV</v>
      </c>
      <c r="F2010" t="e">
        <f ca="1">VLOOKUP(OFFSET($E$2,0,0,10000,1),OFFSET(线路!$A$2,0,0,10000,6),5,FALSE)</f>
        <v>#N/A</v>
      </c>
      <c r="G2010" t="e">
        <f ca="1">VLOOKUP(OFFSET($E$2,0,0,10000,1),OFFSET(线路!$A$2,0,0,10000,6),6,FALSE)</f>
        <v>#N/A</v>
      </c>
    </row>
    <row r="2011" spans="1:7" x14ac:dyDescent="0.15">
      <c r="A2011" t="str">
        <f>IF([1]交流线路段!A2011="","",[1]交流线路段!A2011)</f>
        <v>南市线路20</v>
      </c>
      <c r="B2011" t="str">
        <f>IF([1]交流线路段!B2011="","",[1]交流线路段!B2011)</f>
        <v>10kV</v>
      </c>
      <c r="F2011" t="e">
        <f ca="1">VLOOKUP(OFFSET($E$2,0,0,10000,1),OFFSET(线路!$A$2,0,0,10000,6),5,FALSE)</f>
        <v>#N/A</v>
      </c>
      <c r="G2011" t="e">
        <f ca="1">VLOOKUP(OFFSET($E$2,0,0,10000,1),OFFSET(线路!$A$2,0,0,10000,6),6,FALSE)</f>
        <v>#N/A</v>
      </c>
    </row>
    <row r="2012" spans="1:7" x14ac:dyDescent="0.15">
      <c r="A2012" t="str">
        <f>IF([1]交流线路段!A2012="","",[1]交流线路段!A2012)</f>
        <v>南市线路21</v>
      </c>
      <c r="B2012" t="str">
        <f>IF([1]交流线路段!B2012="","",[1]交流线路段!B2012)</f>
        <v>10kV</v>
      </c>
      <c r="F2012" t="e">
        <f ca="1">VLOOKUP(OFFSET($E$2,0,0,10000,1),OFFSET(线路!$A$2,0,0,10000,6),5,FALSE)</f>
        <v>#N/A</v>
      </c>
      <c r="G2012" t="e">
        <f ca="1">VLOOKUP(OFFSET($E$2,0,0,10000,1),OFFSET(线路!$A$2,0,0,10000,6),6,FALSE)</f>
        <v>#N/A</v>
      </c>
    </row>
    <row r="2013" spans="1:7" x14ac:dyDescent="0.15">
      <c r="A2013" t="str">
        <f>IF([1]交流线路段!A2013="","",[1]交流线路段!A2013)</f>
        <v>南市线路22</v>
      </c>
      <c r="B2013" t="str">
        <f>IF([1]交流线路段!B2013="","",[1]交流线路段!B2013)</f>
        <v>10kV</v>
      </c>
      <c r="F2013" t="e">
        <f ca="1">VLOOKUP(OFFSET($E$2,0,0,10000,1),OFFSET(线路!$A$2,0,0,10000,6),5,FALSE)</f>
        <v>#N/A</v>
      </c>
      <c r="G2013" t="e">
        <f ca="1">VLOOKUP(OFFSET($E$2,0,0,10000,1),OFFSET(线路!$A$2,0,0,10000,6),6,FALSE)</f>
        <v>#N/A</v>
      </c>
    </row>
    <row r="2014" spans="1:7" x14ac:dyDescent="0.15">
      <c r="A2014" t="str">
        <f>IF([1]交流线路段!A2014="","",[1]交流线路段!A2014)</f>
        <v>南市线路23</v>
      </c>
      <c r="B2014" t="str">
        <f>IF([1]交流线路段!B2014="","",[1]交流线路段!B2014)</f>
        <v>10kV</v>
      </c>
      <c r="F2014" t="e">
        <f ca="1">VLOOKUP(OFFSET($E$2,0,0,10000,1),OFFSET(线路!$A$2,0,0,10000,6),5,FALSE)</f>
        <v>#N/A</v>
      </c>
      <c r="G2014" t="e">
        <f ca="1">VLOOKUP(OFFSET($E$2,0,0,10000,1),OFFSET(线路!$A$2,0,0,10000,6),6,FALSE)</f>
        <v>#N/A</v>
      </c>
    </row>
    <row r="2015" spans="1:7" x14ac:dyDescent="0.15">
      <c r="A2015" t="str">
        <f>IF([1]交流线路段!A2015="","",[1]交流线路段!A2015)</f>
        <v>南市线路24</v>
      </c>
      <c r="B2015" t="str">
        <f>IF([1]交流线路段!B2015="","",[1]交流线路段!B2015)</f>
        <v>10kV</v>
      </c>
      <c r="F2015" t="e">
        <f ca="1">VLOOKUP(OFFSET($E$2,0,0,10000,1),OFFSET(线路!$A$2,0,0,10000,6),5,FALSE)</f>
        <v>#N/A</v>
      </c>
      <c r="G2015" t="e">
        <f ca="1">VLOOKUP(OFFSET($E$2,0,0,10000,1),OFFSET(线路!$A$2,0,0,10000,6),6,FALSE)</f>
        <v>#N/A</v>
      </c>
    </row>
    <row r="2016" spans="1:7" x14ac:dyDescent="0.15">
      <c r="A2016" t="str">
        <f>IF([1]交流线路段!A2016="","",[1]交流线路段!A2016)</f>
        <v>南市线路25</v>
      </c>
      <c r="B2016" t="str">
        <f>IF([1]交流线路段!B2016="","",[1]交流线路段!B2016)</f>
        <v>10kV</v>
      </c>
      <c r="F2016" t="e">
        <f ca="1">VLOOKUP(OFFSET($E$2,0,0,10000,1),OFFSET(线路!$A$2,0,0,10000,6),5,FALSE)</f>
        <v>#N/A</v>
      </c>
      <c r="G2016" t="e">
        <f ca="1">VLOOKUP(OFFSET($E$2,0,0,10000,1),OFFSET(线路!$A$2,0,0,10000,6),6,FALSE)</f>
        <v>#N/A</v>
      </c>
    </row>
    <row r="2017" spans="1:7" x14ac:dyDescent="0.15">
      <c r="A2017" t="str">
        <f>IF([1]交流线路段!A2017="","",[1]交流线路段!A2017)</f>
        <v>南市线路26</v>
      </c>
      <c r="B2017" t="str">
        <f>IF([1]交流线路段!B2017="","",[1]交流线路段!B2017)</f>
        <v>10kV</v>
      </c>
      <c r="F2017" t="e">
        <f ca="1">VLOOKUP(OFFSET($E$2,0,0,10000,1),OFFSET(线路!$A$2,0,0,10000,6),5,FALSE)</f>
        <v>#N/A</v>
      </c>
      <c r="G2017" t="e">
        <f ca="1">VLOOKUP(OFFSET($E$2,0,0,10000,1),OFFSET(线路!$A$2,0,0,10000,6),6,FALSE)</f>
        <v>#N/A</v>
      </c>
    </row>
    <row r="2018" spans="1:7" x14ac:dyDescent="0.15">
      <c r="A2018" t="str">
        <f>IF([1]交流线路段!A2018="","",[1]交流线路段!A2018)</f>
        <v>南市线路27</v>
      </c>
      <c r="B2018" t="str">
        <f>IF([1]交流线路段!B2018="","",[1]交流线路段!B2018)</f>
        <v>10kV</v>
      </c>
      <c r="F2018" t="e">
        <f ca="1">VLOOKUP(OFFSET($E$2,0,0,10000,1),OFFSET(线路!$A$2,0,0,10000,6),5,FALSE)</f>
        <v>#N/A</v>
      </c>
      <c r="G2018" t="e">
        <f ca="1">VLOOKUP(OFFSET($E$2,0,0,10000,1),OFFSET(线路!$A$2,0,0,10000,6),6,FALSE)</f>
        <v>#N/A</v>
      </c>
    </row>
    <row r="2019" spans="1:7" x14ac:dyDescent="0.15">
      <c r="A2019" t="str">
        <f>IF([1]交流线路段!A2019="","",[1]交流线路段!A2019)</f>
        <v>南市线路28</v>
      </c>
      <c r="B2019" t="str">
        <f>IF([1]交流线路段!B2019="","",[1]交流线路段!B2019)</f>
        <v>10kV</v>
      </c>
      <c r="F2019" t="e">
        <f ca="1">VLOOKUP(OFFSET($E$2,0,0,10000,1),OFFSET(线路!$A$2,0,0,10000,6),5,FALSE)</f>
        <v>#N/A</v>
      </c>
      <c r="G2019" t="e">
        <f ca="1">VLOOKUP(OFFSET($E$2,0,0,10000,1),OFFSET(线路!$A$2,0,0,10000,6),6,FALSE)</f>
        <v>#N/A</v>
      </c>
    </row>
    <row r="2020" spans="1:7" x14ac:dyDescent="0.15">
      <c r="A2020" t="str">
        <f>IF([1]交流线路段!A2020="","",[1]交流线路段!A2020)</f>
        <v>南市线路29</v>
      </c>
      <c r="B2020" t="str">
        <f>IF([1]交流线路段!B2020="","",[1]交流线路段!B2020)</f>
        <v>10kV</v>
      </c>
      <c r="F2020" t="e">
        <f ca="1">VLOOKUP(OFFSET($E$2,0,0,10000,1),OFFSET(线路!$A$2,0,0,10000,6),5,FALSE)</f>
        <v>#N/A</v>
      </c>
      <c r="G2020" t="e">
        <f ca="1">VLOOKUP(OFFSET($E$2,0,0,10000,1),OFFSET(线路!$A$2,0,0,10000,6),6,FALSE)</f>
        <v>#N/A</v>
      </c>
    </row>
    <row r="2021" spans="1:7" x14ac:dyDescent="0.15">
      <c r="A2021" t="str">
        <f>IF([1]交流线路段!A2021="","",[1]交流线路段!A2021)</f>
        <v>南市线路3</v>
      </c>
      <c r="B2021" t="str">
        <f>IF([1]交流线路段!B2021="","",[1]交流线路段!B2021)</f>
        <v>10kV</v>
      </c>
      <c r="F2021" t="e">
        <f ca="1">VLOOKUP(OFFSET($E$2,0,0,10000,1),OFFSET(线路!$A$2,0,0,10000,6),5,FALSE)</f>
        <v>#N/A</v>
      </c>
      <c r="G2021" t="e">
        <f ca="1">VLOOKUP(OFFSET($E$2,0,0,10000,1),OFFSET(线路!$A$2,0,0,10000,6),6,FALSE)</f>
        <v>#N/A</v>
      </c>
    </row>
    <row r="2022" spans="1:7" x14ac:dyDescent="0.15">
      <c r="A2022" t="str">
        <f>IF([1]交流线路段!A2022="","",[1]交流线路段!A2022)</f>
        <v>南市线路30</v>
      </c>
      <c r="B2022" t="str">
        <f>IF([1]交流线路段!B2022="","",[1]交流线路段!B2022)</f>
        <v>10kV</v>
      </c>
      <c r="F2022" t="e">
        <f ca="1">VLOOKUP(OFFSET($E$2,0,0,10000,1),OFFSET(线路!$A$2,0,0,10000,6),5,FALSE)</f>
        <v>#N/A</v>
      </c>
      <c r="G2022" t="e">
        <f ca="1">VLOOKUP(OFFSET($E$2,0,0,10000,1),OFFSET(线路!$A$2,0,0,10000,6),6,FALSE)</f>
        <v>#N/A</v>
      </c>
    </row>
    <row r="2023" spans="1:7" x14ac:dyDescent="0.15">
      <c r="A2023" t="str">
        <f>IF([1]交流线路段!A2023="","",[1]交流线路段!A2023)</f>
        <v>南市线路31</v>
      </c>
      <c r="B2023" t="str">
        <f>IF([1]交流线路段!B2023="","",[1]交流线路段!B2023)</f>
        <v>10kV</v>
      </c>
      <c r="F2023" t="e">
        <f ca="1">VLOOKUP(OFFSET($E$2,0,0,10000,1),OFFSET(线路!$A$2,0,0,10000,6),5,FALSE)</f>
        <v>#N/A</v>
      </c>
      <c r="G2023" t="e">
        <f ca="1">VLOOKUP(OFFSET($E$2,0,0,10000,1),OFFSET(线路!$A$2,0,0,10000,6),6,FALSE)</f>
        <v>#N/A</v>
      </c>
    </row>
    <row r="2024" spans="1:7" x14ac:dyDescent="0.15">
      <c r="A2024" t="str">
        <f>IF([1]交流线路段!A2024="","",[1]交流线路段!A2024)</f>
        <v>南市线路32</v>
      </c>
      <c r="B2024" t="str">
        <f>IF([1]交流线路段!B2024="","",[1]交流线路段!B2024)</f>
        <v>10kV</v>
      </c>
      <c r="F2024" t="e">
        <f ca="1">VLOOKUP(OFFSET($E$2,0,0,10000,1),OFFSET(线路!$A$2,0,0,10000,6),5,FALSE)</f>
        <v>#N/A</v>
      </c>
      <c r="G2024" t="e">
        <f ca="1">VLOOKUP(OFFSET($E$2,0,0,10000,1),OFFSET(线路!$A$2,0,0,10000,6),6,FALSE)</f>
        <v>#N/A</v>
      </c>
    </row>
    <row r="2025" spans="1:7" x14ac:dyDescent="0.15">
      <c r="A2025" t="str">
        <f>IF([1]交流线路段!A2025="","",[1]交流线路段!A2025)</f>
        <v>南市线路33</v>
      </c>
      <c r="B2025" t="str">
        <f>IF([1]交流线路段!B2025="","",[1]交流线路段!B2025)</f>
        <v>10kV</v>
      </c>
      <c r="F2025" t="e">
        <f ca="1">VLOOKUP(OFFSET($E$2,0,0,10000,1),OFFSET(线路!$A$2,0,0,10000,6),5,FALSE)</f>
        <v>#N/A</v>
      </c>
      <c r="G2025" t="e">
        <f ca="1">VLOOKUP(OFFSET($E$2,0,0,10000,1),OFFSET(线路!$A$2,0,0,10000,6),6,FALSE)</f>
        <v>#N/A</v>
      </c>
    </row>
    <row r="2026" spans="1:7" x14ac:dyDescent="0.15">
      <c r="A2026" t="str">
        <f>IF([1]交流线路段!A2026="","",[1]交流线路段!A2026)</f>
        <v>南市线路34</v>
      </c>
      <c r="B2026" t="str">
        <f>IF([1]交流线路段!B2026="","",[1]交流线路段!B2026)</f>
        <v>10kV</v>
      </c>
      <c r="F2026" t="e">
        <f ca="1">VLOOKUP(OFFSET($E$2,0,0,10000,1),OFFSET(线路!$A$2,0,0,10000,6),5,FALSE)</f>
        <v>#N/A</v>
      </c>
      <c r="G2026" t="e">
        <f ca="1">VLOOKUP(OFFSET($E$2,0,0,10000,1),OFFSET(线路!$A$2,0,0,10000,6),6,FALSE)</f>
        <v>#N/A</v>
      </c>
    </row>
    <row r="2027" spans="1:7" x14ac:dyDescent="0.15">
      <c r="A2027" t="str">
        <f>IF([1]交流线路段!A2027="","",[1]交流线路段!A2027)</f>
        <v>南市线路35</v>
      </c>
      <c r="B2027" t="str">
        <f>IF([1]交流线路段!B2027="","",[1]交流线路段!B2027)</f>
        <v>10kV</v>
      </c>
      <c r="F2027" t="e">
        <f ca="1">VLOOKUP(OFFSET($E$2,0,0,10000,1),OFFSET(线路!$A$2,0,0,10000,6),5,FALSE)</f>
        <v>#N/A</v>
      </c>
      <c r="G2027" t="e">
        <f ca="1">VLOOKUP(OFFSET($E$2,0,0,10000,1),OFFSET(线路!$A$2,0,0,10000,6),6,FALSE)</f>
        <v>#N/A</v>
      </c>
    </row>
    <row r="2028" spans="1:7" x14ac:dyDescent="0.15">
      <c r="A2028" t="str">
        <f>IF([1]交流线路段!A2028="","",[1]交流线路段!A2028)</f>
        <v>南市线路36</v>
      </c>
      <c r="B2028" t="str">
        <f>IF([1]交流线路段!B2028="","",[1]交流线路段!B2028)</f>
        <v>10kV</v>
      </c>
      <c r="F2028" t="e">
        <f ca="1">VLOOKUP(OFFSET($E$2,0,0,10000,1),OFFSET(线路!$A$2,0,0,10000,6),5,FALSE)</f>
        <v>#N/A</v>
      </c>
      <c r="G2028" t="e">
        <f ca="1">VLOOKUP(OFFSET($E$2,0,0,10000,1),OFFSET(线路!$A$2,0,0,10000,6),6,FALSE)</f>
        <v>#N/A</v>
      </c>
    </row>
    <row r="2029" spans="1:7" x14ac:dyDescent="0.15">
      <c r="A2029" t="str">
        <f>IF([1]交流线路段!A2029="","",[1]交流线路段!A2029)</f>
        <v>南市线路37</v>
      </c>
      <c r="B2029" t="str">
        <f>IF([1]交流线路段!B2029="","",[1]交流线路段!B2029)</f>
        <v>10kV</v>
      </c>
      <c r="F2029" t="e">
        <f ca="1">VLOOKUP(OFFSET($E$2,0,0,10000,1),OFFSET(线路!$A$2,0,0,10000,6),5,FALSE)</f>
        <v>#N/A</v>
      </c>
      <c r="G2029" t="e">
        <f ca="1">VLOOKUP(OFFSET($E$2,0,0,10000,1),OFFSET(线路!$A$2,0,0,10000,6),6,FALSE)</f>
        <v>#N/A</v>
      </c>
    </row>
    <row r="2030" spans="1:7" x14ac:dyDescent="0.15">
      <c r="A2030" t="str">
        <f>IF([1]交流线路段!A2030="","",[1]交流线路段!A2030)</f>
        <v>南市线路38</v>
      </c>
      <c r="B2030" t="str">
        <f>IF([1]交流线路段!B2030="","",[1]交流线路段!B2030)</f>
        <v>10kV</v>
      </c>
      <c r="F2030" t="e">
        <f ca="1">VLOOKUP(OFFSET($E$2,0,0,10000,1),OFFSET(线路!$A$2,0,0,10000,6),5,FALSE)</f>
        <v>#N/A</v>
      </c>
      <c r="G2030" t="e">
        <f ca="1">VLOOKUP(OFFSET($E$2,0,0,10000,1),OFFSET(线路!$A$2,0,0,10000,6),6,FALSE)</f>
        <v>#N/A</v>
      </c>
    </row>
    <row r="2031" spans="1:7" x14ac:dyDescent="0.15">
      <c r="A2031" t="str">
        <f>IF([1]交流线路段!A2031="","",[1]交流线路段!A2031)</f>
        <v>南市线路39</v>
      </c>
      <c r="B2031" t="str">
        <f>IF([1]交流线路段!B2031="","",[1]交流线路段!B2031)</f>
        <v>10kV</v>
      </c>
      <c r="F2031" t="e">
        <f ca="1">VLOOKUP(OFFSET($E$2,0,0,10000,1),OFFSET(线路!$A$2,0,0,10000,6),5,FALSE)</f>
        <v>#N/A</v>
      </c>
      <c r="G2031" t="e">
        <f ca="1">VLOOKUP(OFFSET($E$2,0,0,10000,1),OFFSET(线路!$A$2,0,0,10000,6),6,FALSE)</f>
        <v>#N/A</v>
      </c>
    </row>
    <row r="2032" spans="1:7" x14ac:dyDescent="0.15">
      <c r="A2032" t="str">
        <f>IF([1]交流线路段!A2032="","",[1]交流线路段!A2032)</f>
        <v>南市线路4</v>
      </c>
      <c r="B2032" t="str">
        <f>IF([1]交流线路段!B2032="","",[1]交流线路段!B2032)</f>
        <v>10kV</v>
      </c>
      <c r="F2032" t="e">
        <f ca="1">VLOOKUP(OFFSET($E$2,0,0,10000,1),OFFSET(线路!$A$2,0,0,10000,6),5,FALSE)</f>
        <v>#N/A</v>
      </c>
      <c r="G2032" t="e">
        <f ca="1">VLOOKUP(OFFSET($E$2,0,0,10000,1),OFFSET(线路!$A$2,0,0,10000,6),6,FALSE)</f>
        <v>#N/A</v>
      </c>
    </row>
    <row r="2033" spans="1:7" x14ac:dyDescent="0.15">
      <c r="A2033" t="str">
        <f>IF([1]交流线路段!A2033="","",[1]交流线路段!A2033)</f>
        <v>南市线路40</v>
      </c>
      <c r="B2033" t="str">
        <f>IF([1]交流线路段!B2033="","",[1]交流线路段!B2033)</f>
        <v>10kV</v>
      </c>
      <c r="F2033" t="e">
        <f ca="1">VLOOKUP(OFFSET($E$2,0,0,10000,1),OFFSET(线路!$A$2,0,0,10000,6),5,FALSE)</f>
        <v>#N/A</v>
      </c>
      <c r="G2033" t="e">
        <f ca="1">VLOOKUP(OFFSET($E$2,0,0,10000,1),OFFSET(线路!$A$2,0,0,10000,6),6,FALSE)</f>
        <v>#N/A</v>
      </c>
    </row>
    <row r="2034" spans="1:7" x14ac:dyDescent="0.15">
      <c r="A2034" t="str">
        <f>IF([1]交流线路段!A2034="","",[1]交流线路段!A2034)</f>
        <v>南市线路41</v>
      </c>
      <c r="B2034" t="str">
        <f>IF([1]交流线路段!B2034="","",[1]交流线路段!B2034)</f>
        <v>10kV</v>
      </c>
      <c r="F2034" t="e">
        <f ca="1">VLOOKUP(OFFSET($E$2,0,0,10000,1),OFFSET(线路!$A$2,0,0,10000,6),5,FALSE)</f>
        <v>#N/A</v>
      </c>
      <c r="G2034" t="e">
        <f ca="1">VLOOKUP(OFFSET($E$2,0,0,10000,1),OFFSET(线路!$A$2,0,0,10000,6),6,FALSE)</f>
        <v>#N/A</v>
      </c>
    </row>
    <row r="2035" spans="1:7" x14ac:dyDescent="0.15">
      <c r="A2035" t="str">
        <f>IF([1]交流线路段!A2035="","",[1]交流线路段!A2035)</f>
        <v>南市线路42</v>
      </c>
      <c r="B2035" t="str">
        <f>IF([1]交流线路段!B2035="","",[1]交流线路段!B2035)</f>
        <v>10kV</v>
      </c>
      <c r="F2035" t="e">
        <f ca="1">VLOOKUP(OFFSET($E$2,0,0,10000,1),OFFSET(线路!$A$2,0,0,10000,6),5,FALSE)</f>
        <v>#N/A</v>
      </c>
      <c r="G2035" t="e">
        <f ca="1">VLOOKUP(OFFSET($E$2,0,0,10000,1),OFFSET(线路!$A$2,0,0,10000,6),6,FALSE)</f>
        <v>#N/A</v>
      </c>
    </row>
    <row r="2036" spans="1:7" x14ac:dyDescent="0.15">
      <c r="A2036" t="str">
        <f>IF([1]交流线路段!A2036="","",[1]交流线路段!A2036)</f>
        <v>南市线路43</v>
      </c>
      <c r="B2036" t="str">
        <f>IF([1]交流线路段!B2036="","",[1]交流线路段!B2036)</f>
        <v>10kV</v>
      </c>
      <c r="F2036" t="e">
        <f ca="1">VLOOKUP(OFFSET($E$2,0,0,10000,1),OFFSET(线路!$A$2,0,0,10000,6),5,FALSE)</f>
        <v>#N/A</v>
      </c>
      <c r="G2036" t="e">
        <f ca="1">VLOOKUP(OFFSET($E$2,0,0,10000,1),OFFSET(线路!$A$2,0,0,10000,6),6,FALSE)</f>
        <v>#N/A</v>
      </c>
    </row>
    <row r="2037" spans="1:7" x14ac:dyDescent="0.15">
      <c r="A2037" t="str">
        <f>IF([1]交流线路段!A2037="","",[1]交流线路段!A2037)</f>
        <v>南市线路44</v>
      </c>
      <c r="B2037" t="str">
        <f>IF([1]交流线路段!B2037="","",[1]交流线路段!B2037)</f>
        <v>10kV</v>
      </c>
      <c r="F2037" t="e">
        <f ca="1">VLOOKUP(OFFSET($E$2,0,0,10000,1),OFFSET(线路!$A$2,0,0,10000,6),5,FALSE)</f>
        <v>#N/A</v>
      </c>
      <c r="G2037" t="e">
        <f ca="1">VLOOKUP(OFFSET($E$2,0,0,10000,1),OFFSET(线路!$A$2,0,0,10000,6),6,FALSE)</f>
        <v>#N/A</v>
      </c>
    </row>
    <row r="2038" spans="1:7" x14ac:dyDescent="0.15">
      <c r="A2038" t="str">
        <f>IF([1]交流线路段!A2038="","",[1]交流线路段!A2038)</f>
        <v>南市线路45</v>
      </c>
      <c r="B2038" t="str">
        <f>IF([1]交流线路段!B2038="","",[1]交流线路段!B2038)</f>
        <v>10kV</v>
      </c>
      <c r="F2038" t="e">
        <f ca="1">VLOOKUP(OFFSET($E$2,0,0,10000,1),OFFSET(线路!$A$2,0,0,10000,6),5,FALSE)</f>
        <v>#N/A</v>
      </c>
      <c r="G2038" t="e">
        <f ca="1">VLOOKUP(OFFSET($E$2,0,0,10000,1),OFFSET(线路!$A$2,0,0,10000,6),6,FALSE)</f>
        <v>#N/A</v>
      </c>
    </row>
    <row r="2039" spans="1:7" x14ac:dyDescent="0.15">
      <c r="A2039" t="str">
        <f>IF([1]交流线路段!A2039="","",[1]交流线路段!A2039)</f>
        <v>南市线路46</v>
      </c>
      <c r="B2039" t="str">
        <f>IF([1]交流线路段!B2039="","",[1]交流线路段!B2039)</f>
        <v>10kV</v>
      </c>
      <c r="F2039" t="e">
        <f ca="1">VLOOKUP(OFFSET($E$2,0,0,10000,1),OFFSET(线路!$A$2,0,0,10000,6),5,FALSE)</f>
        <v>#N/A</v>
      </c>
      <c r="G2039" t="e">
        <f ca="1">VLOOKUP(OFFSET($E$2,0,0,10000,1),OFFSET(线路!$A$2,0,0,10000,6),6,FALSE)</f>
        <v>#N/A</v>
      </c>
    </row>
    <row r="2040" spans="1:7" x14ac:dyDescent="0.15">
      <c r="A2040" t="str">
        <f>IF([1]交流线路段!A2040="","",[1]交流线路段!A2040)</f>
        <v>南市线路47</v>
      </c>
      <c r="B2040" t="str">
        <f>IF([1]交流线路段!B2040="","",[1]交流线路段!B2040)</f>
        <v>10kV</v>
      </c>
      <c r="F2040" t="e">
        <f ca="1">VLOOKUP(OFFSET($E$2,0,0,10000,1),OFFSET(线路!$A$2,0,0,10000,6),5,FALSE)</f>
        <v>#N/A</v>
      </c>
      <c r="G2040" t="e">
        <f ca="1">VLOOKUP(OFFSET($E$2,0,0,10000,1),OFFSET(线路!$A$2,0,0,10000,6),6,FALSE)</f>
        <v>#N/A</v>
      </c>
    </row>
    <row r="2041" spans="1:7" x14ac:dyDescent="0.15">
      <c r="A2041" t="str">
        <f>IF([1]交流线路段!A2041="","",[1]交流线路段!A2041)</f>
        <v>南市线路48</v>
      </c>
      <c r="B2041" t="str">
        <f>IF([1]交流线路段!B2041="","",[1]交流线路段!B2041)</f>
        <v>10kV</v>
      </c>
      <c r="F2041" t="e">
        <f ca="1">VLOOKUP(OFFSET($E$2,0,0,10000,1),OFFSET(线路!$A$2,0,0,10000,6),5,FALSE)</f>
        <v>#N/A</v>
      </c>
      <c r="G2041" t="e">
        <f ca="1">VLOOKUP(OFFSET($E$2,0,0,10000,1),OFFSET(线路!$A$2,0,0,10000,6),6,FALSE)</f>
        <v>#N/A</v>
      </c>
    </row>
    <row r="2042" spans="1:7" x14ac:dyDescent="0.15">
      <c r="A2042" t="str">
        <f>IF([1]交流线路段!A2042="","",[1]交流线路段!A2042)</f>
        <v>南市线路49</v>
      </c>
      <c r="B2042" t="str">
        <f>IF([1]交流线路段!B2042="","",[1]交流线路段!B2042)</f>
        <v>10kV</v>
      </c>
      <c r="F2042" t="e">
        <f ca="1">VLOOKUP(OFFSET($E$2,0,0,10000,1),OFFSET(线路!$A$2,0,0,10000,6),5,FALSE)</f>
        <v>#N/A</v>
      </c>
      <c r="G2042" t="e">
        <f ca="1">VLOOKUP(OFFSET($E$2,0,0,10000,1),OFFSET(线路!$A$2,0,0,10000,6),6,FALSE)</f>
        <v>#N/A</v>
      </c>
    </row>
    <row r="2043" spans="1:7" x14ac:dyDescent="0.15">
      <c r="A2043" t="str">
        <f>IF([1]交流线路段!A2043="","",[1]交流线路段!A2043)</f>
        <v>南市线路5</v>
      </c>
      <c r="B2043" t="str">
        <f>IF([1]交流线路段!B2043="","",[1]交流线路段!B2043)</f>
        <v>10kV</v>
      </c>
      <c r="F2043" t="e">
        <f ca="1">VLOOKUP(OFFSET($E$2,0,0,10000,1),OFFSET(线路!$A$2,0,0,10000,6),5,FALSE)</f>
        <v>#N/A</v>
      </c>
      <c r="G2043" t="e">
        <f ca="1">VLOOKUP(OFFSET($E$2,0,0,10000,1),OFFSET(线路!$A$2,0,0,10000,6),6,FALSE)</f>
        <v>#N/A</v>
      </c>
    </row>
    <row r="2044" spans="1:7" x14ac:dyDescent="0.15">
      <c r="A2044" t="str">
        <f>IF([1]交流线路段!A2044="","",[1]交流线路段!A2044)</f>
        <v>南市线路50</v>
      </c>
      <c r="B2044" t="str">
        <f>IF([1]交流线路段!B2044="","",[1]交流线路段!B2044)</f>
        <v>10kV</v>
      </c>
      <c r="F2044" t="e">
        <f ca="1">VLOOKUP(OFFSET($E$2,0,0,10000,1),OFFSET(线路!$A$2,0,0,10000,6),5,FALSE)</f>
        <v>#N/A</v>
      </c>
      <c r="G2044" t="e">
        <f ca="1">VLOOKUP(OFFSET($E$2,0,0,10000,1),OFFSET(线路!$A$2,0,0,10000,6),6,FALSE)</f>
        <v>#N/A</v>
      </c>
    </row>
    <row r="2045" spans="1:7" x14ac:dyDescent="0.15">
      <c r="A2045" t="str">
        <f>IF([1]交流线路段!A2045="","",[1]交流线路段!A2045)</f>
        <v>南市线路51</v>
      </c>
      <c r="B2045" t="str">
        <f>IF([1]交流线路段!B2045="","",[1]交流线路段!B2045)</f>
        <v>10kV</v>
      </c>
      <c r="F2045" t="e">
        <f ca="1">VLOOKUP(OFFSET($E$2,0,0,10000,1),OFFSET(线路!$A$2,0,0,10000,6),5,FALSE)</f>
        <v>#N/A</v>
      </c>
      <c r="G2045" t="e">
        <f ca="1">VLOOKUP(OFFSET($E$2,0,0,10000,1),OFFSET(线路!$A$2,0,0,10000,6),6,FALSE)</f>
        <v>#N/A</v>
      </c>
    </row>
    <row r="2046" spans="1:7" x14ac:dyDescent="0.15">
      <c r="A2046" t="str">
        <f>IF([1]交流线路段!A2046="","",[1]交流线路段!A2046)</f>
        <v>南市线路52</v>
      </c>
      <c r="B2046" t="str">
        <f>IF([1]交流线路段!B2046="","",[1]交流线路段!B2046)</f>
        <v>10kV</v>
      </c>
      <c r="F2046" t="e">
        <f ca="1">VLOOKUP(OFFSET($E$2,0,0,10000,1),OFFSET(线路!$A$2,0,0,10000,6),5,FALSE)</f>
        <v>#N/A</v>
      </c>
      <c r="G2046" t="e">
        <f ca="1">VLOOKUP(OFFSET($E$2,0,0,10000,1),OFFSET(线路!$A$2,0,0,10000,6),6,FALSE)</f>
        <v>#N/A</v>
      </c>
    </row>
    <row r="2047" spans="1:7" x14ac:dyDescent="0.15">
      <c r="A2047" t="str">
        <f>IF([1]交流线路段!A2047="","",[1]交流线路段!A2047)</f>
        <v>南市线路53</v>
      </c>
      <c r="B2047" t="str">
        <f>IF([1]交流线路段!B2047="","",[1]交流线路段!B2047)</f>
        <v>10kV</v>
      </c>
      <c r="F2047" t="e">
        <f ca="1">VLOOKUP(OFFSET($E$2,0,0,10000,1),OFFSET(线路!$A$2,0,0,10000,6),5,FALSE)</f>
        <v>#N/A</v>
      </c>
      <c r="G2047" t="e">
        <f ca="1">VLOOKUP(OFFSET($E$2,0,0,10000,1),OFFSET(线路!$A$2,0,0,10000,6),6,FALSE)</f>
        <v>#N/A</v>
      </c>
    </row>
    <row r="2048" spans="1:7" x14ac:dyDescent="0.15">
      <c r="A2048" t="str">
        <f>IF([1]交流线路段!A2048="","",[1]交流线路段!A2048)</f>
        <v>南市线路54</v>
      </c>
      <c r="B2048" t="str">
        <f>IF([1]交流线路段!B2048="","",[1]交流线路段!B2048)</f>
        <v>10kV</v>
      </c>
      <c r="F2048" t="e">
        <f ca="1">VLOOKUP(OFFSET($E$2,0,0,10000,1),OFFSET(线路!$A$2,0,0,10000,6),5,FALSE)</f>
        <v>#N/A</v>
      </c>
      <c r="G2048" t="e">
        <f ca="1">VLOOKUP(OFFSET($E$2,0,0,10000,1),OFFSET(线路!$A$2,0,0,10000,6),6,FALSE)</f>
        <v>#N/A</v>
      </c>
    </row>
    <row r="2049" spans="1:7" x14ac:dyDescent="0.15">
      <c r="A2049" t="str">
        <f>IF([1]交流线路段!A2049="","",[1]交流线路段!A2049)</f>
        <v>南市线路55</v>
      </c>
      <c r="B2049" t="str">
        <f>IF([1]交流线路段!B2049="","",[1]交流线路段!B2049)</f>
        <v>10kV</v>
      </c>
      <c r="F2049" t="e">
        <f ca="1">VLOOKUP(OFFSET($E$2,0,0,10000,1),OFFSET(线路!$A$2,0,0,10000,6),5,FALSE)</f>
        <v>#N/A</v>
      </c>
      <c r="G2049" t="e">
        <f ca="1">VLOOKUP(OFFSET($E$2,0,0,10000,1),OFFSET(线路!$A$2,0,0,10000,6),6,FALSE)</f>
        <v>#N/A</v>
      </c>
    </row>
    <row r="2050" spans="1:7" x14ac:dyDescent="0.15">
      <c r="A2050" t="str">
        <f>IF([1]交流线路段!A2050="","",[1]交流线路段!A2050)</f>
        <v>南市线路56</v>
      </c>
      <c r="B2050" t="str">
        <f>IF([1]交流线路段!B2050="","",[1]交流线路段!B2050)</f>
        <v>10kV</v>
      </c>
      <c r="F2050" t="e">
        <f ca="1">VLOOKUP(OFFSET($E$2,0,0,10000,1),OFFSET(线路!$A$2,0,0,10000,6),5,FALSE)</f>
        <v>#N/A</v>
      </c>
      <c r="G2050" t="e">
        <f ca="1">VLOOKUP(OFFSET($E$2,0,0,10000,1),OFFSET(线路!$A$2,0,0,10000,6),6,FALSE)</f>
        <v>#N/A</v>
      </c>
    </row>
    <row r="2051" spans="1:7" x14ac:dyDescent="0.15">
      <c r="A2051" t="str">
        <f>IF([1]交流线路段!A2051="","",[1]交流线路段!A2051)</f>
        <v>南市线路57</v>
      </c>
      <c r="B2051" t="str">
        <f>IF([1]交流线路段!B2051="","",[1]交流线路段!B2051)</f>
        <v>10kV</v>
      </c>
      <c r="F2051" t="e">
        <f ca="1">VLOOKUP(OFFSET($E$2,0,0,10000,1),OFFSET(线路!$A$2,0,0,10000,6),5,FALSE)</f>
        <v>#N/A</v>
      </c>
      <c r="G2051" t="e">
        <f ca="1">VLOOKUP(OFFSET($E$2,0,0,10000,1),OFFSET(线路!$A$2,0,0,10000,6),6,FALSE)</f>
        <v>#N/A</v>
      </c>
    </row>
    <row r="2052" spans="1:7" x14ac:dyDescent="0.15">
      <c r="A2052" t="str">
        <f>IF([1]交流线路段!A2052="","",[1]交流线路段!A2052)</f>
        <v>南市线路58</v>
      </c>
      <c r="B2052" t="str">
        <f>IF([1]交流线路段!B2052="","",[1]交流线路段!B2052)</f>
        <v>10kV</v>
      </c>
      <c r="F2052" t="e">
        <f ca="1">VLOOKUP(OFFSET($E$2,0,0,10000,1),OFFSET(线路!$A$2,0,0,10000,6),5,FALSE)</f>
        <v>#N/A</v>
      </c>
      <c r="G2052" t="e">
        <f ca="1">VLOOKUP(OFFSET($E$2,0,0,10000,1),OFFSET(线路!$A$2,0,0,10000,6),6,FALSE)</f>
        <v>#N/A</v>
      </c>
    </row>
    <row r="2053" spans="1:7" x14ac:dyDescent="0.15">
      <c r="A2053" t="str">
        <f>IF([1]交流线路段!A2053="","",[1]交流线路段!A2053)</f>
        <v>南市线路59</v>
      </c>
      <c r="B2053" t="str">
        <f>IF([1]交流线路段!B2053="","",[1]交流线路段!B2053)</f>
        <v>10kV</v>
      </c>
      <c r="F2053" t="e">
        <f ca="1">VLOOKUP(OFFSET($E$2,0,0,10000,1),OFFSET(线路!$A$2,0,0,10000,6),5,FALSE)</f>
        <v>#N/A</v>
      </c>
      <c r="G2053" t="e">
        <f ca="1">VLOOKUP(OFFSET($E$2,0,0,10000,1),OFFSET(线路!$A$2,0,0,10000,6),6,FALSE)</f>
        <v>#N/A</v>
      </c>
    </row>
    <row r="2054" spans="1:7" x14ac:dyDescent="0.15">
      <c r="A2054" t="str">
        <f>IF([1]交流线路段!A2054="","",[1]交流线路段!A2054)</f>
        <v>南市线路6</v>
      </c>
      <c r="B2054" t="str">
        <f>IF([1]交流线路段!B2054="","",[1]交流线路段!B2054)</f>
        <v>10kV</v>
      </c>
      <c r="F2054" t="e">
        <f ca="1">VLOOKUP(OFFSET($E$2,0,0,10000,1),OFFSET(线路!$A$2,0,0,10000,6),5,FALSE)</f>
        <v>#N/A</v>
      </c>
      <c r="G2054" t="e">
        <f ca="1">VLOOKUP(OFFSET($E$2,0,0,10000,1),OFFSET(线路!$A$2,0,0,10000,6),6,FALSE)</f>
        <v>#N/A</v>
      </c>
    </row>
    <row r="2055" spans="1:7" x14ac:dyDescent="0.15">
      <c r="A2055" t="str">
        <f>IF([1]交流线路段!A2055="","",[1]交流线路段!A2055)</f>
        <v>南市线路60</v>
      </c>
      <c r="B2055" t="str">
        <f>IF([1]交流线路段!B2055="","",[1]交流线路段!B2055)</f>
        <v>10kV</v>
      </c>
      <c r="F2055" t="e">
        <f ca="1">VLOOKUP(OFFSET($E$2,0,0,10000,1),OFFSET(线路!$A$2,0,0,10000,6),5,FALSE)</f>
        <v>#N/A</v>
      </c>
      <c r="G2055" t="e">
        <f ca="1">VLOOKUP(OFFSET($E$2,0,0,10000,1),OFFSET(线路!$A$2,0,0,10000,6),6,FALSE)</f>
        <v>#N/A</v>
      </c>
    </row>
    <row r="2056" spans="1:7" x14ac:dyDescent="0.15">
      <c r="A2056" t="str">
        <f>IF([1]交流线路段!A2056="","",[1]交流线路段!A2056)</f>
        <v>南市线路61</v>
      </c>
      <c r="B2056" t="str">
        <f>IF([1]交流线路段!B2056="","",[1]交流线路段!B2056)</f>
        <v>10kV</v>
      </c>
      <c r="F2056" t="e">
        <f ca="1">VLOOKUP(OFFSET($E$2,0,0,10000,1),OFFSET(线路!$A$2,0,0,10000,6),5,FALSE)</f>
        <v>#N/A</v>
      </c>
      <c r="G2056" t="e">
        <f ca="1">VLOOKUP(OFFSET($E$2,0,0,10000,1),OFFSET(线路!$A$2,0,0,10000,6),6,FALSE)</f>
        <v>#N/A</v>
      </c>
    </row>
    <row r="2057" spans="1:7" x14ac:dyDescent="0.15">
      <c r="A2057" t="str">
        <f>IF([1]交流线路段!A2057="","",[1]交流线路段!A2057)</f>
        <v>南市线路62</v>
      </c>
      <c r="B2057" t="str">
        <f>IF([1]交流线路段!B2057="","",[1]交流线路段!B2057)</f>
        <v>10kV</v>
      </c>
      <c r="F2057" t="e">
        <f ca="1">VLOOKUP(OFFSET($E$2,0,0,10000,1),OFFSET(线路!$A$2,0,0,10000,6),5,FALSE)</f>
        <v>#N/A</v>
      </c>
      <c r="G2057" t="e">
        <f ca="1">VLOOKUP(OFFSET($E$2,0,0,10000,1),OFFSET(线路!$A$2,0,0,10000,6),6,FALSE)</f>
        <v>#N/A</v>
      </c>
    </row>
    <row r="2058" spans="1:7" x14ac:dyDescent="0.15">
      <c r="A2058" t="str">
        <f>IF([1]交流线路段!A2058="","",[1]交流线路段!A2058)</f>
        <v>南市线路63</v>
      </c>
      <c r="B2058" t="str">
        <f>IF([1]交流线路段!B2058="","",[1]交流线路段!B2058)</f>
        <v>10kV</v>
      </c>
      <c r="F2058" t="e">
        <f ca="1">VLOOKUP(OFFSET($E$2,0,0,10000,1),OFFSET(线路!$A$2,0,0,10000,6),5,FALSE)</f>
        <v>#N/A</v>
      </c>
      <c r="G2058" t="e">
        <f ca="1">VLOOKUP(OFFSET($E$2,0,0,10000,1),OFFSET(线路!$A$2,0,0,10000,6),6,FALSE)</f>
        <v>#N/A</v>
      </c>
    </row>
    <row r="2059" spans="1:7" x14ac:dyDescent="0.15">
      <c r="A2059" t="str">
        <f>IF([1]交流线路段!A2059="","",[1]交流线路段!A2059)</f>
        <v>南市线路64</v>
      </c>
      <c r="B2059" t="str">
        <f>IF([1]交流线路段!B2059="","",[1]交流线路段!B2059)</f>
        <v>10kV</v>
      </c>
      <c r="F2059" t="e">
        <f ca="1">VLOOKUP(OFFSET($E$2,0,0,10000,1),OFFSET(线路!$A$2,0,0,10000,6),5,FALSE)</f>
        <v>#N/A</v>
      </c>
      <c r="G2059" t="e">
        <f ca="1">VLOOKUP(OFFSET($E$2,0,0,10000,1),OFFSET(线路!$A$2,0,0,10000,6),6,FALSE)</f>
        <v>#N/A</v>
      </c>
    </row>
    <row r="2060" spans="1:7" x14ac:dyDescent="0.15">
      <c r="A2060" t="str">
        <f>IF([1]交流线路段!A2060="","",[1]交流线路段!A2060)</f>
        <v>南市线路65</v>
      </c>
      <c r="B2060" t="str">
        <f>IF([1]交流线路段!B2060="","",[1]交流线路段!B2060)</f>
        <v>10kV</v>
      </c>
      <c r="F2060" t="e">
        <f ca="1">VLOOKUP(OFFSET($E$2,0,0,10000,1),OFFSET(线路!$A$2,0,0,10000,6),5,FALSE)</f>
        <v>#N/A</v>
      </c>
      <c r="G2060" t="e">
        <f ca="1">VLOOKUP(OFFSET($E$2,0,0,10000,1),OFFSET(线路!$A$2,0,0,10000,6),6,FALSE)</f>
        <v>#N/A</v>
      </c>
    </row>
    <row r="2061" spans="1:7" x14ac:dyDescent="0.15">
      <c r="A2061" t="str">
        <f>IF([1]交流线路段!A2061="","",[1]交流线路段!A2061)</f>
        <v>南市线路66</v>
      </c>
      <c r="B2061" t="str">
        <f>IF([1]交流线路段!B2061="","",[1]交流线路段!B2061)</f>
        <v>10kV</v>
      </c>
      <c r="F2061" t="e">
        <f ca="1">VLOOKUP(OFFSET($E$2,0,0,10000,1),OFFSET(线路!$A$2,0,0,10000,6),5,FALSE)</f>
        <v>#N/A</v>
      </c>
      <c r="G2061" t="e">
        <f ca="1">VLOOKUP(OFFSET($E$2,0,0,10000,1),OFFSET(线路!$A$2,0,0,10000,6),6,FALSE)</f>
        <v>#N/A</v>
      </c>
    </row>
    <row r="2062" spans="1:7" x14ac:dyDescent="0.15">
      <c r="A2062" t="str">
        <f>IF([1]交流线路段!A2062="","",[1]交流线路段!A2062)</f>
        <v>南市线路67</v>
      </c>
      <c r="B2062" t="str">
        <f>IF([1]交流线路段!B2062="","",[1]交流线路段!B2062)</f>
        <v>10kV</v>
      </c>
      <c r="F2062" t="e">
        <f ca="1">VLOOKUP(OFFSET($E$2,0,0,10000,1),OFFSET(线路!$A$2,0,0,10000,6),5,FALSE)</f>
        <v>#N/A</v>
      </c>
      <c r="G2062" t="e">
        <f ca="1">VLOOKUP(OFFSET($E$2,0,0,10000,1),OFFSET(线路!$A$2,0,0,10000,6),6,FALSE)</f>
        <v>#N/A</v>
      </c>
    </row>
    <row r="2063" spans="1:7" x14ac:dyDescent="0.15">
      <c r="A2063" t="str">
        <f>IF([1]交流线路段!A2063="","",[1]交流线路段!A2063)</f>
        <v>南市线路68</v>
      </c>
      <c r="B2063" t="str">
        <f>IF([1]交流线路段!B2063="","",[1]交流线路段!B2063)</f>
        <v>10kV</v>
      </c>
      <c r="F2063" t="e">
        <f ca="1">VLOOKUP(OFFSET($E$2,0,0,10000,1),OFFSET(线路!$A$2,0,0,10000,6),5,FALSE)</f>
        <v>#N/A</v>
      </c>
      <c r="G2063" t="e">
        <f ca="1">VLOOKUP(OFFSET($E$2,0,0,10000,1),OFFSET(线路!$A$2,0,0,10000,6),6,FALSE)</f>
        <v>#N/A</v>
      </c>
    </row>
    <row r="2064" spans="1:7" x14ac:dyDescent="0.15">
      <c r="A2064" t="str">
        <f>IF([1]交流线路段!A2064="","",[1]交流线路段!A2064)</f>
        <v>南市线路69</v>
      </c>
      <c r="B2064" t="str">
        <f>IF([1]交流线路段!B2064="","",[1]交流线路段!B2064)</f>
        <v>10kV</v>
      </c>
      <c r="F2064" t="e">
        <f ca="1">VLOOKUP(OFFSET($E$2,0,0,10000,1),OFFSET(线路!$A$2,0,0,10000,6),5,FALSE)</f>
        <v>#N/A</v>
      </c>
      <c r="G2064" t="e">
        <f ca="1">VLOOKUP(OFFSET($E$2,0,0,10000,1),OFFSET(线路!$A$2,0,0,10000,6),6,FALSE)</f>
        <v>#N/A</v>
      </c>
    </row>
    <row r="2065" spans="1:7" x14ac:dyDescent="0.15">
      <c r="A2065" t="str">
        <f>IF([1]交流线路段!A2065="","",[1]交流线路段!A2065)</f>
        <v>南市线路7</v>
      </c>
      <c r="B2065" t="str">
        <f>IF([1]交流线路段!B2065="","",[1]交流线路段!B2065)</f>
        <v>10kV</v>
      </c>
      <c r="F2065" t="e">
        <f ca="1">VLOOKUP(OFFSET($E$2,0,0,10000,1),OFFSET(线路!$A$2,0,0,10000,6),5,FALSE)</f>
        <v>#N/A</v>
      </c>
      <c r="G2065" t="e">
        <f ca="1">VLOOKUP(OFFSET($E$2,0,0,10000,1),OFFSET(线路!$A$2,0,0,10000,6),6,FALSE)</f>
        <v>#N/A</v>
      </c>
    </row>
    <row r="2066" spans="1:7" x14ac:dyDescent="0.15">
      <c r="A2066" t="str">
        <f>IF([1]交流线路段!A2066="","",[1]交流线路段!A2066)</f>
        <v>南市线路70</v>
      </c>
      <c r="B2066" t="str">
        <f>IF([1]交流线路段!B2066="","",[1]交流线路段!B2066)</f>
        <v>10kV</v>
      </c>
      <c r="F2066" t="e">
        <f ca="1">VLOOKUP(OFFSET($E$2,0,0,10000,1),OFFSET(线路!$A$2,0,0,10000,6),5,FALSE)</f>
        <v>#N/A</v>
      </c>
      <c r="G2066" t="e">
        <f ca="1">VLOOKUP(OFFSET($E$2,0,0,10000,1),OFFSET(线路!$A$2,0,0,10000,6),6,FALSE)</f>
        <v>#N/A</v>
      </c>
    </row>
    <row r="2067" spans="1:7" x14ac:dyDescent="0.15">
      <c r="A2067" t="str">
        <f>IF([1]交流线路段!A2067="","",[1]交流线路段!A2067)</f>
        <v>南市线路71</v>
      </c>
      <c r="B2067" t="str">
        <f>IF([1]交流线路段!B2067="","",[1]交流线路段!B2067)</f>
        <v>10kV</v>
      </c>
      <c r="F2067" t="e">
        <f ca="1">VLOOKUP(OFFSET($E$2,0,0,10000,1),OFFSET(线路!$A$2,0,0,10000,6),5,FALSE)</f>
        <v>#N/A</v>
      </c>
      <c r="G2067" t="e">
        <f ca="1">VLOOKUP(OFFSET($E$2,0,0,10000,1),OFFSET(线路!$A$2,0,0,10000,6),6,FALSE)</f>
        <v>#N/A</v>
      </c>
    </row>
    <row r="2068" spans="1:7" x14ac:dyDescent="0.15">
      <c r="A2068" t="str">
        <f>IF([1]交流线路段!A2068="","",[1]交流线路段!A2068)</f>
        <v>南市线路72</v>
      </c>
      <c r="B2068" t="str">
        <f>IF([1]交流线路段!B2068="","",[1]交流线路段!B2068)</f>
        <v>10kV</v>
      </c>
      <c r="F2068" t="e">
        <f ca="1">VLOOKUP(OFFSET($E$2,0,0,10000,1),OFFSET(线路!$A$2,0,0,10000,6),5,FALSE)</f>
        <v>#N/A</v>
      </c>
      <c r="G2068" t="e">
        <f ca="1">VLOOKUP(OFFSET($E$2,0,0,10000,1),OFFSET(线路!$A$2,0,0,10000,6),6,FALSE)</f>
        <v>#N/A</v>
      </c>
    </row>
    <row r="2069" spans="1:7" x14ac:dyDescent="0.15">
      <c r="A2069" t="str">
        <f>IF([1]交流线路段!A2069="","",[1]交流线路段!A2069)</f>
        <v>南市线路73</v>
      </c>
      <c r="B2069" t="str">
        <f>IF([1]交流线路段!B2069="","",[1]交流线路段!B2069)</f>
        <v>10kV</v>
      </c>
      <c r="F2069" t="e">
        <f ca="1">VLOOKUP(OFFSET($E$2,0,0,10000,1),OFFSET(线路!$A$2,0,0,10000,6),5,FALSE)</f>
        <v>#N/A</v>
      </c>
      <c r="G2069" t="e">
        <f ca="1">VLOOKUP(OFFSET($E$2,0,0,10000,1),OFFSET(线路!$A$2,0,0,10000,6),6,FALSE)</f>
        <v>#N/A</v>
      </c>
    </row>
    <row r="2070" spans="1:7" x14ac:dyDescent="0.15">
      <c r="A2070" t="str">
        <f>IF([1]交流线路段!A2070="","",[1]交流线路段!A2070)</f>
        <v>南市线路74</v>
      </c>
      <c r="B2070" t="str">
        <f>IF([1]交流线路段!B2070="","",[1]交流线路段!B2070)</f>
        <v>10kV</v>
      </c>
      <c r="F2070" t="e">
        <f ca="1">VLOOKUP(OFFSET($E$2,0,0,10000,1),OFFSET(线路!$A$2,0,0,10000,6),5,FALSE)</f>
        <v>#N/A</v>
      </c>
      <c r="G2070" t="e">
        <f ca="1">VLOOKUP(OFFSET($E$2,0,0,10000,1),OFFSET(线路!$A$2,0,0,10000,6),6,FALSE)</f>
        <v>#N/A</v>
      </c>
    </row>
    <row r="2071" spans="1:7" x14ac:dyDescent="0.15">
      <c r="A2071" t="str">
        <f>IF([1]交流线路段!A2071="","",[1]交流线路段!A2071)</f>
        <v>南市线路78</v>
      </c>
      <c r="B2071" t="str">
        <f>IF([1]交流线路段!B2071="","",[1]交流线路段!B2071)</f>
        <v>10kV</v>
      </c>
      <c r="F2071" t="e">
        <f ca="1">VLOOKUP(OFFSET($E$2,0,0,10000,1),OFFSET(线路!$A$2,0,0,10000,6),5,FALSE)</f>
        <v>#N/A</v>
      </c>
      <c r="G2071" t="e">
        <f ca="1">VLOOKUP(OFFSET($E$2,0,0,10000,1),OFFSET(线路!$A$2,0,0,10000,6),6,FALSE)</f>
        <v>#N/A</v>
      </c>
    </row>
    <row r="2072" spans="1:7" x14ac:dyDescent="0.15">
      <c r="A2072" t="str">
        <f>IF([1]交流线路段!A2072="","",[1]交流线路段!A2072)</f>
        <v>南市线路79</v>
      </c>
      <c r="B2072" t="str">
        <f>IF([1]交流线路段!B2072="","",[1]交流线路段!B2072)</f>
        <v>10kV</v>
      </c>
      <c r="F2072" t="e">
        <f ca="1">VLOOKUP(OFFSET($E$2,0,0,10000,1),OFFSET(线路!$A$2,0,0,10000,6),5,FALSE)</f>
        <v>#N/A</v>
      </c>
      <c r="G2072" t="e">
        <f ca="1">VLOOKUP(OFFSET($E$2,0,0,10000,1),OFFSET(线路!$A$2,0,0,10000,6),6,FALSE)</f>
        <v>#N/A</v>
      </c>
    </row>
    <row r="2073" spans="1:7" x14ac:dyDescent="0.15">
      <c r="A2073" t="str">
        <f>IF([1]交流线路段!A2073="","",[1]交流线路段!A2073)</f>
        <v>南市线路8</v>
      </c>
      <c r="B2073" t="str">
        <f>IF([1]交流线路段!B2073="","",[1]交流线路段!B2073)</f>
        <v>10kV</v>
      </c>
      <c r="F2073" t="e">
        <f ca="1">VLOOKUP(OFFSET($E$2,0,0,10000,1),OFFSET(线路!$A$2,0,0,10000,6),5,FALSE)</f>
        <v>#N/A</v>
      </c>
      <c r="G2073" t="e">
        <f ca="1">VLOOKUP(OFFSET($E$2,0,0,10000,1),OFFSET(线路!$A$2,0,0,10000,6),6,FALSE)</f>
        <v>#N/A</v>
      </c>
    </row>
    <row r="2074" spans="1:7" x14ac:dyDescent="0.15">
      <c r="A2074" t="str">
        <f>IF([1]交流线路段!A2074="","",[1]交流线路段!A2074)</f>
        <v>南市线路80</v>
      </c>
      <c r="B2074" t="str">
        <f>IF([1]交流线路段!B2074="","",[1]交流线路段!B2074)</f>
        <v>10kV</v>
      </c>
      <c r="F2074" t="e">
        <f ca="1">VLOOKUP(OFFSET($E$2,0,0,10000,1),OFFSET(线路!$A$2,0,0,10000,6),5,FALSE)</f>
        <v>#N/A</v>
      </c>
      <c r="G2074" t="e">
        <f ca="1">VLOOKUP(OFFSET($E$2,0,0,10000,1),OFFSET(线路!$A$2,0,0,10000,6),6,FALSE)</f>
        <v>#N/A</v>
      </c>
    </row>
    <row r="2075" spans="1:7" x14ac:dyDescent="0.15">
      <c r="A2075" t="str">
        <f>IF([1]交流线路段!A2075="","",[1]交流线路段!A2075)</f>
        <v>南市线路9</v>
      </c>
      <c r="B2075" t="str">
        <f>IF([1]交流线路段!B2075="","",[1]交流线路段!B2075)</f>
        <v>10kV</v>
      </c>
      <c r="F2075" t="e">
        <f ca="1">VLOOKUP(OFFSET($E$2,0,0,10000,1),OFFSET(线路!$A$2,0,0,10000,6),5,FALSE)</f>
        <v>#N/A</v>
      </c>
      <c r="G2075" t="e">
        <f ca="1">VLOOKUP(OFFSET($E$2,0,0,10000,1),OFFSET(线路!$A$2,0,0,10000,6),6,FALSE)</f>
        <v>#N/A</v>
      </c>
    </row>
    <row r="2076" spans="1:7" x14ac:dyDescent="0.15">
      <c r="A2076" t="str">
        <f>IF([1]交流线路段!A2076="","",[1]交流线路段!A2076)</f>
        <v>浦项线路1</v>
      </c>
      <c r="B2076" t="str">
        <f>IF([1]交流线路段!B2076="","",[1]交流线路段!B2076)</f>
        <v>10kV</v>
      </c>
      <c r="F2076" t="e">
        <f ca="1">VLOOKUP(OFFSET($E$2,0,0,10000,1),OFFSET(线路!$A$2,0,0,10000,6),5,FALSE)</f>
        <v>#N/A</v>
      </c>
      <c r="G2076" t="e">
        <f ca="1">VLOOKUP(OFFSET($E$2,0,0,10000,1),OFFSET(线路!$A$2,0,0,10000,6),6,FALSE)</f>
        <v>#N/A</v>
      </c>
    </row>
    <row r="2077" spans="1:7" x14ac:dyDescent="0.15">
      <c r="A2077" t="str">
        <f>IF([1]交流线路段!A2077="","",[1]交流线路段!A2077)</f>
        <v>浦项线路10</v>
      </c>
      <c r="B2077" t="str">
        <f>IF([1]交流线路段!B2077="","",[1]交流线路段!B2077)</f>
        <v>10kV</v>
      </c>
      <c r="F2077" t="e">
        <f ca="1">VLOOKUP(OFFSET($E$2,0,0,10000,1),OFFSET(线路!$A$2,0,0,10000,6),5,FALSE)</f>
        <v>#N/A</v>
      </c>
      <c r="G2077" t="e">
        <f ca="1">VLOOKUP(OFFSET($E$2,0,0,10000,1),OFFSET(线路!$A$2,0,0,10000,6),6,FALSE)</f>
        <v>#N/A</v>
      </c>
    </row>
    <row r="2078" spans="1:7" x14ac:dyDescent="0.15">
      <c r="A2078" t="str">
        <f>IF([1]交流线路段!A2078="","",[1]交流线路段!A2078)</f>
        <v>浦项线路100</v>
      </c>
      <c r="B2078" t="str">
        <f>IF([1]交流线路段!B2078="","",[1]交流线路段!B2078)</f>
        <v>10kV</v>
      </c>
      <c r="F2078" t="e">
        <f ca="1">VLOOKUP(OFFSET($E$2,0,0,10000,1),OFFSET(线路!$A$2,0,0,10000,6),5,FALSE)</f>
        <v>#N/A</v>
      </c>
      <c r="G2078" t="e">
        <f ca="1">VLOOKUP(OFFSET($E$2,0,0,10000,1),OFFSET(线路!$A$2,0,0,10000,6),6,FALSE)</f>
        <v>#N/A</v>
      </c>
    </row>
    <row r="2079" spans="1:7" x14ac:dyDescent="0.15">
      <c r="A2079" t="str">
        <f>IF([1]交流线路段!A2079="","",[1]交流线路段!A2079)</f>
        <v>浦项线路101</v>
      </c>
      <c r="B2079" t="str">
        <f>IF([1]交流线路段!B2079="","",[1]交流线路段!B2079)</f>
        <v>10kV</v>
      </c>
      <c r="F2079" t="e">
        <f ca="1">VLOOKUP(OFFSET($E$2,0,0,10000,1),OFFSET(线路!$A$2,0,0,10000,6),5,FALSE)</f>
        <v>#N/A</v>
      </c>
      <c r="G2079" t="e">
        <f ca="1">VLOOKUP(OFFSET($E$2,0,0,10000,1),OFFSET(线路!$A$2,0,0,10000,6),6,FALSE)</f>
        <v>#N/A</v>
      </c>
    </row>
    <row r="2080" spans="1:7" x14ac:dyDescent="0.15">
      <c r="A2080" t="str">
        <f>IF([1]交流线路段!A2080="","",[1]交流线路段!A2080)</f>
        <v>浦项线路11</v>
      </c>
      <c r="B2080" t="str">
        <f>IF([1]交流线路段!B2080="","",[1]交流线路段!B2080)</f>
        <v>10kV</v>
      </c>
      <c r="F2080" t="e">
        <f ca="1">VLOOKUP(OFFSET($E$2,0,0,10000,1),OFFSET(线路!$A$2,0,0,10000,6),5,FALSE)</f>
        <v>#N/A</v>
      </c>
      <c r="G2080" t="e">
        <f ca="1">VLOOKUP(OFFSET($E$2,0,0,10000,1),OFFSET(线路!$A$2,0,0,10000,6),6,FALSE)</f>
        <v>#N/A</v>
      </c>
    </row>
    <row r="2081" spans="1:7" x14ac:dyDescent="0.15">
      <c r="A2081" t="str">
        <f>IF([1]交流线路段!A2081="","",[1]交流线路段!A2081)</f>
        <v>浦项线路12</v>
      </c>
      <c r="B2081" t="str">
        <f>IF([1]交流线路段!B2081="","",[1]交流线路段!B2081)</f>
        <v>10kV</v>
      </c>
      <c r="F2081" t="e">
        <f ca="1">VLOOKUP(OFFSET($E$2,0,0,10000,1),OFFSET(线路!$A$2,0,0,10000,6),5,FALSE)</f>
        <v>#N/A</v>
      </c>
      <c r="G2081" t="e">
        <f ca="1">VLOOKUP(OFFSET($E$2,0,0,10000,1),OFFSET(线路!$A$2,0,0,10000,6),6,FALSE)</f>
        <v>#N/A</v>
      </c>
    </row>
    <row r="2082" spans="1:7" x14ac:dyDescent="0.15">
      <c r="A2082" t="str">
        <f>IF([1]交流线路段!A2082="","",[1]交流线路段!A2082)</f>
        <v>浦项线路14</v>
      </c>
      <c r="B2082" t="str">
        <f>IF([1]交流线路段!B2082="","",[1]交流线路段!B2082)</f>
        <v>10kV</v>
      </c>
      <c r="F2082" t="e">
        <f ca="1">VLOOKUP(OFFSET($E$2,0,0,10000,1),OFFSET(线路!$A$2,0,0,10000,6),5,FALSE)</f>
        <v>#N/A</v>
      </c>
      <c r="G2082" t="e">
        <f ca="1">VLOOKUP(OFFSET($E$2,0,0,10000,1),OFFSET(线路!$A$2,0,0,10000,6),6,FALSE)</f>
        <v>#N/A</v>
      </c>
    </row>
    <row r="2083" spans="1:7" x14ac:dyDescent="0.15">
      <c r="A2083" t="str">
        <f>IF([1]交流线路段!A2083="","",[1]交流线路段!A2083)</f>
        <v>浦项线路15</v>
      </c>
      <c r="B2083" t="str">
        <f>IF([1]交流线路段!B2083="","",[1]交流线路段!B2083)</f>
        <v>10kV</v>
      </c>
      <c r="F2083" t="e">
        <f ca="1">VLOOKUP(OFFSET($E$2,0,0,10000,1),OFFSET(线路!$A$2,0,0,10000,6),5,FALSE)</f>
        <v>#N/A</v>
      </c>
      <c r="G2083" t="e">
        <f ca="1">VLOOKUP(OFFSET($E$2,0,0,10000,1),OFFSET(线路!$A$2,0,0,10000,6),6,FALSE)</f>
        <v>#N/A</v>
      </c>
    </row>
    <row r="2084" spans="1:7" x14ac:dyDescent="0.15">
      <c r="A2084" t="str">
        <f>IF([1]交流线路段!A2084="","",[1]交流线路段!A2084)</f>
        <v>浦项线路16</v>
      </c>
      <c r="B2084" t="str">
        <f>IF([1]交流线路段!B2084="","",[1]交流线路段!B2084)</f>
        <v>10kV</v>
      </c>
      <c r="F2084" t="e">
        <f ca="1">VLOOKUP(OFFSET($E$2,0,0,10000,1),OFFSET(线路!$A$2,0,0,10000,6),5,FALSE)</f>
        <v>#N/A</v>
      </c>
      <c r="G2084" t="e">
        <f ca="1">VLOOKUP(OFFSET($E$2,0,0,10000,1),OFFSET(线路!$A$2,0,0,10000,6),6,FALSE)</f>
        <v>#N/A</v>
      </c>
    </row>
    <row r="2085" spans="1:7" x14ac:dyDescent="0.15">
      <c r="A2085" t="str">
        <f>IF([1]交流线路段!A2085="","",[1]交流线路段!A2085)</f>
        <v>浦项线路17</v>
      </c>
      <c r="B2085" t="str">
        <f>IF([1]交流线路段!B2085="","",[1]交流线路段!B2085)</f>
        <v>10kV</v>
      </c>
      <c r="F2085" t="e">
        <f ca="1">VLOOKUP(OFFSET($E$2,0,0,10000,1),OFFSET(线路!$A$2,0,0,10000,6),5,FALSE)</f>
        <v>#N/A</v>
      </c>
      <c r="G2085" t="e">
        <f ca="1">VLOOKUP(OFFSET($E$2,0,0,10000,1),OFFSET(线路!$A$2,0,0,10000,6),6,FALSE)</f>
        <v>#N/A</v>
      </c>
    </row>
    <row r="2086" spans="1:7" x14ac:dyDescent="0.15">
      <c r="A2086" t="str">
        <f>IF([1]交流线路段!A2086="","",[1]交流线路段!A2086)</f>
        <v>浦项线路18</v>
      </c>
      <c r="B2086" t="str">
        <f>IF([1]交流线路段!B2086="","",[1]交流线路段!B2086)</f>
        <v>10kV</v>
      </c>
      <c r="F2086" t="e">
        <f ca="1">VLOOKUP(OFFSET($E$2,0,0,10000,1),OFFSET(线路!$A$2,0,0,10000,6),5,FALSE)</f>
        <v>#N/A</v>
      </c>
      <c r="G2086" t="e">
        <f ca="1">VLOOKUP(OFFSET($E$2,0,0,10000,1),OFFSET(线路!$A$2,0,0,10000,6),6,FALSE)</f>
        <v>#N/A</v>
      </c>
    </row>
    <row r="2087" spans="1:7" x14ac:dyDescent="0.15">
      <c r="A2087" t="str">
        <f>IF([1]交流线路段!A2087="","",[1]交流线路段!A2087)</f>
        <v>浦项线路19</v>
      </c>
      <c r="B2087" t="str">
        <f>IF([1]交流线路段!B2087="","",[1]交流线路段!B2087)</f>
        <v>10kV</v>
      </c>
      <c r="F2087" t="e">
        <f ca="1">VLOOKUP(OFFSET($E$2,0,0,10000,1),OFFSET(线路!$A$2,0,0,10000,6),5,FALSE)</f>
        <v>#N/A</v>
      </c>
      <c r="G2087" t="e">
        <f ca="1">VLOOKUP(OFFSET($E$2,0,0,10000,1),OFFSET(线路!$A$2,0,0,10000,6),6,FALSE)</f>
        <v>#N/A</v>
      </c>
    </row>
    <row r="2088" spans="1:7" x14ac:dyDescent="0.15">
      <c r="A2088" t="str">
        <f>IF([1]交流线路段!A2088="","",[1]交流线路段!A2088)</f>
        <v>浦项线路2</v>
      </c>
      <c r="B2088" t="str">
        <f>IF([1]交流线路段!B2088="","",[1]交流线路段!B2088)</f>
        <v>10kV</v>
      </c>
      <c r="F2088" t="e">
        <f ca="1">VLOOKUP(OFFSET($E$2,0,0,10000,1),OFFSET(线路!$A$2,0,0,10000,6),5,FALSE)</f>
        <v>#N/A</v>
      </c>
      <c r="G2088" t="e">
        <f ca="1">VLOOKUP(OFFSET($E$2,0,0,10000,1),OFFSET(线路!$A$2,0,0,10000,6),6,FALSE)</f>
        <v>#N/A</v>
      </c>
    </row>
    <row r="2089" spans="1:7" x14ac:dyDescent="0.15">
      <c r="A2089" t="str">
        <f>IF([1]交流线路段!A2089="","",[1]交流线路段!A2089)</f>
        <v>浦项线路20</v>
      </c>
      <c r="B2089" t="str">
        <f>IF([1]交流线路段!B2089="","",[1]交流线路段!B2089)</f>
        <v>10kV</v>
      </c>
      <c r="F2089" t="e">
        <f ca="1">VLOOKUP(OFFSET($E$2,0,0,10000,1),OFFSET(线路!$A$2,0,0,10000,6),5,FALSE)</f>
        <v>#N/A</v>
      </c>
      <c r="G2089" t="e">
        <f ca="1">VLOOKUP(OFFSET($E$2,0,0,10000,1),OFFSET(线路!$A$2,0,0,10000,6),6,FALSE)</f>
        <v>#N/A</v>
      </c>
    </row>
    <row r="2090" spans="1:7" x14ac:dyDescent="0.15">
      <c r="A2090" t="str">
        <f>IF([1]交流线路段!A2090="","",[1]交流线路段!A2090)</f>
        <v>浦项线路21</v>
      </c>
      <c r="B2090" t="str">
        <f>IF([1]交流线路段!B2090="","",[1]交流线路段!B2090)</f>
        <v>10kV</v>
      </c>
      <c r="F2090" t="e">
        <f ca="1">VLOOKUP(OFFSET($E$2,0,0,10000,1),OFFSET(线路!$A$2,0,0,10000,6),5,FALSE)</f>
        <v>#N/A</v>
      </c>
      <c r="G2090" t="e">
        <f ca="1">VLOOKUP(OFFSET($E$2,0,0,10000,1),OFFSET(线路!$A$2,0,0,10000,6),6,FALSE)</f>
        <v>#N/A</v>
      </c>
    </row>
    <row r="2091" spans="1:7" x14ac:dyDescent="0.15">
      <c r="A2091" t="str">
        <f>IF([1]交流线路段!A2091="","",[1]交流线路段!A2091)</f>
        <v>浦项线路22</v>
      </c>
      <c r="B2091" t="str">
        <f>IF([1]交流线路段!B2091="","",[1]交流线路段!B2091)</f>
        <v>10kV</v>
      </c>
      <c r="F2091" t="e">
        <f ca="1">VLOOKUP(OFFSET($E$2,0,0,10000,1),OFFSET(线路!$A$2,0,0,10000,6),5,FALSE)</f>
        <v>#N/A</v>
      </c>
      <c r="G2091" t="e">
        <f ca="1">VLOOKUP(OFFSET($E$2,0,0,10000,1),OFFSET(线路!$A$2,0,0,10000,6),6,FALSE)</f>
        <v>#N/A</v>
      </c>
    </row>
    <row r="2092" spans="1:7" x14ac:dyDescent="0.15">
      <c r="A2092" t="str">
        <f>IF([1]交流线路段!A2092="","",[1]交流线路段!A2092)</f>
        <v>浦项线路23</v>
      </c>
      <c r="B2092" t="str">
        <f>IF([1]交流线路段!B2092="","",[1]交流线路段!B2092)</f>
        <v>10kV</v>
      </c>
      <c r="F2092" t="e">
        <f ca="1">VLOOKUP(OFFSET($E$2,0,0,10000,1),OFFSET(线路!$A$2,0,0,10000,6),5,FALSE)</f>
        <v>#N/A</v>
      </c>
      <c r="G2092" t="e">
        <f ca="1">VLOOKUP(OFFSET($E$2,0,0,10000,1),OFFSET(线路!$A$2,0,0,10000,6),6,FALSE)</f>
        <v>#N/A</v>
      </c>
    </row>
    <row r="2093" spans="1:7" x14ac:dyDescent="0.15">
      <c r="A2093" t="str">
        <f>IF([1]交流线路段!A2093="","",[1]交流线路段!A2093)</f>
        <v>浦项线路24</v>
      </c>
      <c r="B2093" t="str">
        <f>IF([1]交流线路段!B2093="","",[1]交流线路段!B2093)</f>
        <v>10kV</v>
      </c>
      <c r="F2093" t="e">
        <f ca="1">VLOOKUP(OFFSET($E$2,0,0,10000,1),OFFSET(线路!$A$2,0,0,10000,6),5,FALSE)</f>
        <v>#N/A</v>
      </c>
      <c r="G2093" t="e">
        <f ca="1">VLOOKUP(OFFSET($E$2,0,0,10000,1),OFFSET(线路!$A$2,0,0,10000,6),6,FALSE)</f>
        <v>#N/A</v>
      </c>
    </row>
    <row r="2094" spans="1:7" x14ac:dyDescent="0.15">
      <c r="A2094" t="str">
        <f>IF([1]交流线路段!A2094="","",[1]交流线路段!A2094)</f>
        <v>浦项线路25</v>
      </c>
      <c r="B2094" t="str">
        <f>IF([1]交流线路段!B2094="","",[1]交流线路段!B2094)</f>
        <v>10kV</v>
      </c>
      <c r="F2094" t="e">
        <f ca="1">VLOOKUP(OFFSET($E$2,0,0,10000,1),OFFSET(线路!$A$2,0,0,10000,6),5,FALSE)</f>
        <v>#N/A</v>
      </c>
      <c r="G2094" t="e">
        <f ca="1">VLOOKUP(OFFSET($E$2,0,0,10000,1),OFFSET(线路!$A$2,0,0,10000,6),6,FALSE)</f>
        <v>#N/A</v>
      </c>
    </row>
    <row r="2095" spans="1:7" x14ac:dyDescent="0.15">
      <c r="A2095" t="str">
        <f>IF([1]交流线路段!A2095="","",[1]交流线路段!A2095)</f>
        <v>浦项线路26</v>
      </c>
      <c r="B2095" t="str">
        <f>IF([1]交流线路段!B2095="","",[1]交流线路段!B2095)</f>
        <v>10kV</v>
      </c>
      <c r="F2095" t="e">
        <f ca="1">VLOOKUP(OFFSET($E$2,0,0,10000,1),OFFSET(线路!$A$2,0,0,10000,6),5,FALSE)</f>
        <v>#N/A</v>
      </c>
      <c r="G2095" t="e">
        <f ca="1">VLOOKUP(OFFSET($E$2,0,0,10000,1),OFFSET(线路!$A$2,0,0,10000,6),6,FALSE)</f>
        <v>#N/A</v>
      </c>
    </row>
    <row r="2096" spans="1:7" x14ac:dyDescent="0.15">
      <c r="A2096" t="str">
        <f>IF([1]交流线路段!A2096="","",[1]交流线路段!A2096)</f>
        <v>浦项线路27</v>
      </c>
      <c r="B2096" t="str">
        <f>IF([1]交流线路段!B2096="","",[1]交流线路段!B2096)</f>
        <v>10kV</v>
      </c>
      <c r="F2096" t="e">
        <f ca="1">VLOOKUP(OFFSET($E$2,0,0,10000,1),OFFSET(线路!$A$2,0,0,10000,6),5,FALSE)</f>
        <v>#N/A</v>
      </c>
      <c r="G2096" t="e">
        <f ca="1">VLOOKUP(OFFSET($E$2,0,0,10000,1),OFFSET(线路!$A$2,0,0,10000,6),6,FALSE)</f>
        <v>#N/A</v>
      </c>
    </row>
    <row r="2097" spans="1:7" x14ac:dyDescent="0.15">
      <c r="A2097" t="str">
        <f>IF([1]交流线路段!A2097="","",[1]交流线路段!A2097)</f>
        <v>浦项线路28</v>
      </c>
      <c r="B2097" t="str">
        <f>IF([1]交流线路段!B2097="","",[1]交流线路段!B2097)</f>
        <v>10kV</v>
      </c>
      <c r="F2097" t="e">
        <f ca="1">VLOOKUP(OFFSET($E$2,0,0,10000,1),OFFSET(线路!$A$2,0,0,10000,6),5,FALSE)</f>
        <v>#N/A</v>
      </c>
      <c r="G2097" t="e">
        <f ca="1">VLOOKUP(OFFSET($E$2,0,0,10000,1),OFFSET(线路!$A$2,0,0,10000,6),6,FALSE)</f>
        <v>#N/A</v>
      </c>
    </row>
    <row r="2098" spans="1:7" x14ac:dyDescent="0.15">
      <c r="A2098" t="str">
        <f>IF([1]交流线路段!A2098="","",[1]交流线路段!A2098)</f>
        <v>浦项线路29</v>
      </c>
      <c r="B2098" t="str">
        <f>IF([1]交流线路段!B2098="","",[1]交流线路段!B2098)</f>
        <v>10kV</v>
      </c>
      <c r="F2098" t="e">
        <f ca="1">VLOOKUP(OFFSET($E$2,0,0,10000,1),OFFSET(线路!$A$2,0,0,10000,6),5,FALSE)</f>
        <v>#N/A</v>
      </c>
      <c r="G2098" t="e">
        <f ca="1">VLOOKUP(OFFSET($E$2,0,0,10000,1),OFFSET(线路!$A$2,0,0,10000,6),6,FALSE)</f>
        <v>#N/A</v>
      </c>
    </row>
    <row r="2099" spans="1:7" x14ac:dyDescent="0.15">
      <c r="A2099" t="str">
        <f>IF([1]交流线路段!A2099="","",[1]交流线路段!A2099)</f>
        <v>浦项线路3</v>
      </c>
      <c r="B2099" t="str">
        <f>IF([1]交流线路段!B2099="","",[1]交流线路段!B2099)</f>
        <v>10kV</v>
      </c>
      <c r="F2099" t="e">
        <f ca="1">VLOOKUP(OFFSET($E$2,0,0,10000,1),OFFSET(线路!$A$2,0,0,10000,6),5,FALSE)</f>
        <v>#N/A</v>
      </c>
      <c r="G2099" t="e">
        <f ca="1">VLOOKUP(OFFSET($E$2,0,0,10000,1),OFFSET(线路!$A$2,0,0,10000,6),6,FALSE)</f>
        <v>#N/A</v>
      </c>
    </row>
    <row r="2100" spans="1:7" x14ac:dyDescent="0.15">
      <c r="A2100" t="str">
        <f>IF([1]交流线路段!A2100="","",[1]交流线路段!A2100)</f>
        <v>浦项线路30</v>
      </c>
      <c r="B2100" t="str">
        <f>IF([1]交流线路段!B2100="","",[1]交流线路段!B2100)</f>
        <v>10kV</v>
      </c>
      <c r="F2100" t="e">
        <f ca="1">VLOOKUP(OFFSET($E$2,0,0,10000,1),OFFSET(线路!$A$2,0,0,10000,6),5,FALSE)</f>
        <v>#N/A</v>
      </c>
      <c r="G2100" t="e">
        <f ca="1">VLOOKUP(OFFSET($E$2,0,0,10000,1),OFFSET(线路!$A$2,0,0,10000,6),6,FALSE)</f>
        <v>#N/A</v>
      </c>
    </row>
    <row r="2101" spans="1:7" x14ac:dyDescent="0.15">
      <c r="A2101" t="str">
        <f>IF([1]交流线路段!A2101="","",[1]交流线路段!A2101)</f>
        <v>浦项线路31</v>
      </c>
      <c r="B2101" t="str">
        <f>IF([1]交流线路段!B2101="","",[1]交流线路段!B2101)</f>
        <v>10kV</v>
      </c>
      <c r="F2101" t="e">
        <f ca="1">VLOOKUP(OFFSET($E$2,0,0,10000,1),OFFSET(线路!$A$2,0,0,10000,6),5,FALSE)</f>
        <v>#N/A</v>
      </c>
      <c r="G2101" t="e">
        <f ca="1">VLOOKUP(OFFSET($E$2,0,0,10000,1),OFFSET(线路!$A$2,0,0,10000,6),6,FALSE)</f>
        <v>#N/A</v>
      </c>
    </row>
    <row r="2102" spans="1:7" x14ac:dyDescent="0.15">
      <c r="A2102" t="str">
        <f>IF([1]交流线路段!A2102="","",[1]交流线路段!A2102)</f>
        <v>浦项线路32</v>
      </c>
      <c r="B2102" t="str">
        <f>IF([1]交流线路段!B2102="","",[1]交流线路段!B2102)</f>
        <v>10kV</v>
      </c>
      <c r="F2102" t="e">
        <f ca="1">VLOOKUP(OFFSET($E$2,0,0,10000,1),OFFSET(线路!$A$2,0,0,10000,6),5,FALSE)</f>
        <v>#N/A</v>
      </c>
      <c r="G2102" t="e">
        <f ca="1">VLOOKUP(OFFSET($E$2,0,0,10000,1),OFFSET(线路!$A$2,0,0,10000,6),6,FALSE)</f>
        <v>#N/A</v>
      </c>
    </row>
    <row r="2103" spans="1:7" x14ac:dyDescent="0.15">
      <c r="A2103" t="str">
        <f>IF([1]交流线路段!A2103="","",[1]交流线路段!A2103)</f>
        <v>浦项线路33</v>
      </c>
      <c r="B2103" t="str">
        <f>IF([1]交流线路段!B2103="","",[1]交流线路段!B2103)</f>
        <v>10kV</v>
      </c>
      <c r="F2103" t="e">
        <f ca="1">VLOOKUP(OFFSET($E$2,0,0,10000,1),OFFSET(线路!$A$2,0,0,10000,6),5,FALSE)</f>
        <v>#N/A</v>
      </c>
      <c r="G2103" t="e">
        <f ca="1">VLOOKUP(OFFSET($E$2,0,0,10000,1),OFFSET(线路!$A$2,0,0,10000,6),6,FALSE)</f>
        <v>#N/A</v>
      </c>
    </row>
    <row r="2104" spans="1:7" x14ac:dyDescent="0.15">
      <c r="A2104" t="str">
        <f>IF([1]交流线路段!A2104="","",[1]交流线路段!A2104)</f>
        <v>浦项线路34</v>
      </c>
      <c r="B2104" t="str">
        <f>IF([1]交流线路段!B2104="","",[1]交流线路段!B2104)</f>
        <v>10kV</v>
      </c>
      <c r="F2104" t="e">
        <f ca="1">VLOOKUP(OFFSET($E$2,0,0,10000,1),OFFSET(线路!$A$2,0,0,10000,6),5,FALSE)</f>
        <v>#N/A</v>
      </c>
      <c r="G2104" t="e">
        <f ca="1">VLOOKUP(OFFSET($E$2,0,0,10000,1),OFFSET(线路!$A$2,0,0,10000,6),6,FALSE)</f>
        <v>#N/A</v>
      </c>
    </row>
    <row r="2105" spans="1:7" x14ac:dyDescent="0.15">
      <c r="A2105" t="str">
        <f>IF([1]交流线路段!A2105="","",[1]交流线路段!A2105)</f>
        <v>浦项线路35</v>
      </c>
      <c r="B2105" t="str">
        <f>IF([1]交流线路段!B2105="","",[1]交流线路段!B2105)</f>
        <v>10kV</v>
      </c>
      <c r="F2105" t="e">
        <f ca="1">VLOOKUP(OFFSET($E$2,0,0,10000,1),OFFSET(线路!$A$2,0,0,10000,6),5,FALSE)</f>
        <v>#N/A</v>
      </c>
      <c r="G2105" t="e">
        <f ca="1">VLOOKUP(OFFSET($E$2,0,0,10000,1),OFFSET(线路!$A$2,0,0,10000,6),6,FALSE)</f>
        <v>#N/A</v>
      </c>
    </row>
    <row r="2106" spans="1:7" x14ac:dyDescent="0.15">
      <c r="A2106" t="str">
        <f>IF([1]交流线路段!A2106="","",[1]交流线路段!A2106)</f>
        <v>浦项线路36</v>
      </c>
      <c r="B2106" t="str">
        <f>IF([1]交流线路段!B2106="","",[1]交流线路段!B2106)</f>
        <v>10kV</v>
      </c>
      <c r="F2106" t="e">
        <f ca="1">VLOOKUP(OFFSET($E$2,0,0,10000,1),OFFSET(线路!$A$2,0,0,10000,6),5,FALSE)</f>
        <v>#N/A</v>
      </c>
      <c r="G2106" t="e">
        <f ca="1">VLOOKUP(OFFSET($E$2,0,0,10000,1),OFFSET(线路!$A$2,0,0,10000,6),6,FALSE)</f>
        <v>#N/A</v>
      </c>
    </row>
    <row r="2107" spans="1:7" x14ac:dyDescent="0.15">
      <c r="A2107" t="str">
        <f>IF([1]交流线路段!A2107="","",[1]交流线路段!A2107)</f>
        <v>浦项线路37</v>
      </c>
      <c r="B2107" t="str">
        <f>IF([1]交流线路段!B2107="","",[1]交流线路段!B2107)</f>
        <v>10kV</v>
      </c>
      <c r="F2107" t="e">
        <f ca="1">VLOOKUP(OFFSET($E$2,0,0,10000,1),OFFSET(线路!$A$2,0,0,10000,6),5,FALSE)</f>
        <v>#N/A</v>
      </c>
      <c r="G2107" t="e">
        <f ca="1">VLOOKUP(OFFSET($E$2,0,0,10000,1),OFFSET(线路!$A$2,0,0,10000,6),6,FALSE)</f>
        <v>#N/A</v>
      </c>
    </row>
    <row r="2108" spans="1:7" x14ac:dyDescent="0.15">
      <c r="A2108" t="str">
        <f>IF([1]交流线路段!A2108="","",[1]交流线路段!A2108)</f>
        <v>浦项线路38</v>
      </c>
      <c r="B2108" t="str">
        <f>IF([1]交流线路段!B2108="","",[1]交流线路段!B2108)</f>
        <v>10kV</v>
      </c>
      <c r="F2108" t="e">
        <f ca="1">VLOOKUP(OFFSET($E$2,0,0,10000,1),OFFSET(线路!$A$2,0,0,10000,6),5,FALSE)</f>
        <v>#N/A</v>
      </c>
      <c r="G2108" t="e">
        <f ca="1">VLOOKUP(OFFSET($E$2,0,0,10000,1),OFFSET(线路!$A$2,0,0,10000,6),6,FALSE)</f>
        <v>#N/A</v>
      </c>
    </row>
    <row r="2109" spans="1:7" x14ac:dyDescent="0.15">
      <c r="A2109" t="str">
        <f>IF([1]交流线路段!A2109="","",[1]交流线路段!A2109)</f>
        <v>浦项线路39</v>
      </c>
      <c r="B2109" t="str">
        <f>IF([1]交流线路段!B2109="","",[1]交流线路段!B2109)</f>
        <v>10kV</v>
      </c>
      <c r="F2109" t="e">
        <f ca="1">VLOOKUP(OFFSET($E$2,0,0,10000,1),OFFSET(线路!$A$2,0,0,10000,6),5,FALSE)</f>
        <v>#N/A</v>
      </c>
      <c r="G2109" t="e">
        <f ca="1">VLOOKUP(OFFSET($E$2,0,0,10000,1),OFFSET(线路!$A$2,0,0,10000,6),6,FALSE)</f>
        <v>#N/A</v>
      </c>
    </row>
    <row r="2110" spans="1:7" x14ac:dyDescent="0.15">
      <c r="A2110" t="str">
        <f>IF([1]交流线路段!A2110="","",[1]交流线路段!A2110)</f>
        <v>浦项线路4</v>
      </c>
      <c r="B2110" t="str">
        <f>IF([1]交流线路段!B2110="","",[1]交流线路段!B2110)</f>
        <v>10kV</v>
      </c>
      <c r="F2110" t="e">
        <f ca="1">VLOOKUP(OFFSET($E$2,0,0,10000,1),OFFSET(线路!$A$2,0,0,10000,6),5,FALSE)</f>
        <v>#N/A</v>
      </c>
      <c r="G2110" t="e">
        <f ca="1">VLOOKUP(OFFSET($E$2,0,0,10000,1),OFFSET(线路!$A$2,0,0,10000,6),6,FALSE)</f>
        <v>#N/A</v>
      </c>
    </row>
    <row r="2111" spans="1:7" x14ac:dyDescent="0.15">
      <c r="A2111" t="str">
        <f>IF([1]交流线路段!A2111="","",[1]交流线路段!A2111)</f>
        <v>浦项线路40</v>
      </c>
      <c r="B2111" t="str">
        <f>IF([1]交流线路段!B2111="","",[1]交流线路段!B2111)</f>
        <v>10kV</v>
      </c>
      <c r="F2111" t="e">
        <f ca="1">VLOOKUP(OFFSET($E$2,0,0,10000,1),OFFSET(线路!$A$2,0,0,10000,6),5,FALSE)</f>
        <v>#N/A</v>
      </c>
      <c r="G2111" t="e">
        <f ca="1">VLOOKUP(OFFSET($E$2,0,0,10000,1),OFFSET(线路!$A$2,0,0,10000,6),6,FALSE)</f>
        <v>#N/A</v>
      </c>
    </row>
    <row r="2112" spans="1:7" x14ac:dyDescent="0.15">
      <c r="A2112" t="str">
        <f>IF([1]交流线路段!A2112="","",[1]交流线路段!A2112)</f>
        <v>浦项线路41</v>
      </c>
      <c r="B2112" t="str">
        <f>IF([1]交流线路段!B2112="","",[1]交流线路段!B2112)</f>
        <v>10kV</v>
      </c>
      <c r="F2112" t="e">
        <f ca="1">VLOOKUP(OFFSET($E$2,0,0,10000,1),OFFSET(线路!$A$2,0,0,10000,6),5,FALSE)</f>
        <v>#N/A</v>
      </c>
      <c r="G2112" t="e">
        <f ca="1">VLOOKUP(OFFSET($E$2,0,0,10000,1),OFFSET(线路!$A$2,0,0,10000,6),6,FALSE)</f>
        <v>#N/A</v>
      </c>
    </row>
    <row r="2113" spans="1:7" x14ac:dyDescent="0.15">
      <c r="A2113" t="str">
        <f>IF([1]交流线路段!A2113="","",[1]交流线路段!A2113)</f>
        <v>浦项线路42</v>
      </c>
      <c r="B2113" t="str">
        <f>IF([1]交流线路段!B2113="","",[1]交流线路段!B2113)</f>
        <v>10kV</v>
      </c>
      <c r="F2113" t="e">
        <f ca="1">VLOOKUP(OFFSET($E$2,0,0,10000,1),OFFSET(线路!$A$2,0,0,10000,6),5,FALSE)</f>
        <v>#N/A</v>
      </c>
      <c r="G2113" t="e">
        <f ca="1">VLOOKUP(OFFSET($E$2,0,0,10000,1),OFFSET(线路!$A$2,0,0,10000,6),6,FALSE)</f>
        <v>#N/A</v>
      </c>
    </row>
    <row r="2114" spans="1:7" x14ac:dyDescent="0.15">
      <c r="A2114" t="str">
        <f>IF([1]交流线路段!A2114="","",[1]交流线路段!A2114)</f>
        <v>浦项线路43</v>
      </c>
      <c r="B2114" t="str">
        <f>IF([1]交流线路段!B2114="","",[1]交流线路段!B2114)</f>
        <v>10kV</v>
      </c>
      <c r="F2114" t="e">
        <f ca="1">VLOOKUP(OFFSET($E$2,0,0,10000,1),OFFSET(线路!$A$2,0,0,10000,6),5,FALSE)</f>
        <v>#N/A</v>
      </c>
      <c r="G2114" t="e">
        <f ca="1">VLOOKUP(OFFSET($E$2,0,0,10000,1),OFFSET(线路!$A$2,0,0,10000,6),6,FALSE)</f>
        <v>#N/A</v>
      </c>
    </row>
    <row r="2115" spans="1:7" x14ac:dyDescent="0.15">
      <c r="A2115" t="str">
        <f>IF([1]交流线路段!A2115="","",[1]交流线路段!A2115)</f>
        <v>浦项线路44</v>
      </c>
      <c r="B2115" t="str">
        <f>IF([1]交流线路段!B2115="","",[1]交流线路段!B2115)</f>
        <v>10kV</v>
      </c>
      <c r="F2115" t="e">
        <f ca="1">VLOOKUP(OFFSET($E$2,0,0,10000,1),OFFSET(线路!$A$2,0,0,10000,6),5,FALSE)</f>
        <v>#N/A</v>
      </c>
      <c r="G2115" t="e">
        <f ca="1">VLOOKUP(OFFSET($E$2,0,0,10000,1),OFFSET(线路!$A$2,0,0,10000,6),6,FALSE)</f>
        <v>#N/A</v>
      </c>
    </row>
    <row r="2116" spans="1:7" x14ac:dyDescent="0.15">
      <c r="A2116" t="str">
        <f>IF([1]交流线路段!A2116="","",[1]交流线路段!A2116)</f>
        <v>浦项线路45</v>
      </c>
      <c r="B2116" t="str">
        <f>IF([1]交流线路段!B2116="","",[1]交流线路段!B2116)</f>
        <v>10kV</v>
      </c>
      <c r="F2116" t="e">
        <f ca="1">VLOOKUP(OFFSET($E$2,0,0,10000,1),OFFSET(线路!$A$2,0,0,10000,6),5,FALSE)</f>
        <v>#N/A</v>
      </c>
      <c r="G2116" t="e">
        <f ca="1">VLOOKUP(OFFSET($E$2,0,0,10000,1),OFFSET(线路!$A$2,0,0,10000,6),6,FALSE)</f>
        <v>#N/A</v>
      </c>
    </row>
    <row r="2117" spans="1:7" x14ac:dyDescent="0.15">
      <c r="A2117" t="str">
        <f>IF([1]交流线路段!A2117="","",[1]交流线路段!A2117)</f>
        <v>浦项线路46</v>
      </c>
      <c r="B2117" t="str">
        <f>IF([1]交流线路段!B2117="","",[1]交流线路段!B2117)</f>
        <v>10kV</v>
      </c>
      <c r="F2117" t="e">
        <f ca="1">VLOOKUP(OFFSET($E$2,0,0,10000,1),OFFSET(线路!$A$2,0,0,10000,6),5,FALSE)</f>
        <v>#N/A</v>
      </c>
      <c r="G2117" t="e">
        <f ca="1">VLOOKUP(OFFSET($E$2,0,0,10000,1),OFFSET(线路!$A$2,0,0,10000,6),6,FALSE)</f>
        <v>#N/A</v>
      </c>
    </row>
    <row r="2118" spans="1:7" x14ac:dyDescent="0.15">
      <c r="A2118" t="str">
        <f>IF([1]交流线路段!A2118="","",[1]交流线路段!A2118)</f>
        <v>浦项线路47</v>
      </c>
      <c r="B2118" t="str">
        <f>IF([1]交流线路段!B2118="","",[1]交流线路段!B2118)</f>
        <v>10kV</v>
      </c>
      <c r="F2118" t="e">
        <f ca="1">VLOOKUP(OFFSET($E$2,0,0,10000,1),OFFSET(线路!$A$2,0,0,10000,6),5,FALSE)</f>
        <v>#N/A</v>
      </c>
      <c r="G2118" t="e">
        <f ca="1">VLOOKUP(OFFSET($E$2,0,0,10000,1),OFFSET(线路!$A$2,0,0,10000,6),6,FALSE)</f>
        <v>#N/A</v>
      </c>
    </row>
    <row r="2119" spans="1:7" x14ac:dyDescent="0.15">
      <c r="A2119" t="str">
        <f>IF([1]交流线路段!A2119="","",[1]交流线路段!A2119)</f>
        <v>浦项线路48</v>
      </c>
      <c r="B2119" t="str">
        <f>IF([1]交流线路段!B2119="","",[1]交流线路段!B2119)</f>
        <v>10kV</v>
      </c>
      <c r="F2119" t="e">
        <f ca="1">VLOOKUP(OFFSET($E$2,0,0,10000,1),OFFSET(线路!$A$2,0,0,10000,6),5,FALSE)</f>
        <v>#N/A</v>
      </c>
      <c r="G2119" t="e">
        <f ca="1">VLOOKUP(OFFSET($E$2,0,0,10000,1),OFFSET(线路!$A$2,0,0,10000,6),6,FALSE)</f>
        <v>#N/A</v>
      </c>
    </row>
    <row r="2120" spans="1:7" x14ac:dyDescent="0.15">
      <c r="A2120" t="str">
        <f>IF([1]交流线路段!A2120="","",[1]交流线路段!A2120)</f>
        <v>浦项线路49</v>
      </c>
      <c r="B2120" t="str">
        <f>IF([1]交流线路段!B2120="","",[1]交流线路段!B2120)</f>
        <v>10kV</v>
      </c>
      <c r="F2120" t="e">
        <f ca="1">VLOOKUP(OFFSET($E$2,0,0,10000,1),OFFSET(线路!$A$2,0,0,10000,6),5,FALSE)</f>
        <v>#N/A</v>
      </c>
      <c r="G2120" t="e">
        <f ca="1">VLOOKUP(OFFSET($E$2,0,0,10000,1),OFFSET(线路!$A$2,0,0,10000,6),6,FALSE)</f>
        <v>#N/A</v>
      </c>
    </row>
    <row r="2121" spans="1:7" x14ac:dyDescent="0.15">
      <c r="A2121" t="str">
        <f>IF([1]交流线路段!A2121="","",[1]交流线路段!A2121)</f>
        <v>浦项线路5</v>
      </c>
      <c r="B2121" t="str">
        <f>IF([1]交流线路段!B2121="","",[1]交流线路段!B2121)</f>
        <v>10kV</v>
      </c>
      <c r="F2121" t="e">
        <f ca="1">VLOOKUP(OFFSET($E$2,0,0,10000,1),OFFSET(线路!$A$2,0,0,10000,6),5,FALSE)</f>
        <v>#N/A</v>
      </c>
      <c r="G2121" t="e">
        <f ca="1">VLOOKUP(OFFSET($E$2,0,0,10000,1),OFFSET(线路!$A$2,0,0,10000,6),6,FALSE)</f>
        <v>#N/A</v>
      </c>
    </row>
    <row r="2122" spans="1:7" x14ac:dyDescent="0.15">
      <c r="A2122" t="str">
        <f>IF([1]交流线路段!A2122="","",[1]交流线路段!A2122)</f>
        <v>浦项线路50</v>
      </c>
      <c r="B2122" t="str">
        <f>IF([1]交流线路段!B2122="","",[1]交流线路段!B2122)</f>
        <v>10kV</v>
      </c>
      <c r="F2122" t="e">
        <f ca="1">VLOOKUP(OFFSET($E$2,0,0,10000,1),OFFSET(线路!$A$2,0,0,10000,6),5,FALSE)</f>
        <v>#N/A</v>
      </c>
      <c r="G2122" t="e">
        <f ca="1">VLOOKUP(OFFSET($E$2,0,0,10000,1),OFFSET(线路!$A$2,0,0,10000,6),6,FALSE)</f>
        <v>#N/A</v>
      </c>
    </row>
    <row r="2123" spans="1:7" x14ac:dyDescent="0.15">
      <c r="A2123" t="str">
        <f>IF([1]交流线路段!A2123="","",[1]交流线路段!A2123)</f>
        <v>浦项线路51</v>
      </c>
      <c r="B2123" t="str">
        <f>IF([1]交流线路段!B2123="","",[1]交流线路段!B2123)</f>
        <v>10kV</v>
      </c>
      <c r="F2123" t="e">
        <f ca="1">VLOOKUP(OFFSET($E$2,0,0,10000,1),OFFSET(线路!$A$2,0,0,10000,6),5,FALSE)</f>
        <v>#N/A</v>
      </c>
      <c r="G2123" t="e">
        <f ca="1">VLOOKUP(OFFSET($E$2,0,0,10000,1),OFFSET(线路!$A$2,0,0,10000,6),6,FALSE)</f>
        <v>#N/A</v>
      </c>
    </row>
    <row r="2124" spans="1:7" x14ac:dyDescent="0.15">
      <c r="A2124" t="str">
        <f>IF([1]交流线路段!A2124="","",[1]交流线路段!A2124)</f>
        <v>浦项线路52</v>
      </c>
      <c r="B2124" t="str">
        <f>IF([1]交流线路段!B2124="","",[1]交流线路段!B2124)</f>
        <v>10kV</v>
      </c>
      <c r="F2124" t="e">
        <f ca="1">VLOOKUP(OFFSET($E$2,0,0,10000,1),OFFSET(线路!$A$2,0,0,10000,6),5,FALSE)</f>
        <v>#N/A</v>
      </c>
      <c r="G2124" t="e">
        <f ca="1">VLOOKUP(OFFSET($E$2,0,0,10000,1),OFFSET(线路!$A$2,0,0,10000,6),6,FALSE)</f>
        <v>#N/A</v>
      </c>
    </row>
    <row r="2125" spans="1:7" x14ac:dyDescent="0.15">
      <c r="A2125" t="str">
        <f>IF([1]交流线路段!A2125="","",[1]交流线路段!A2125)</f>
        <v>浦项线路53</v>
      </c>
      <c r="B2125" t="str">
        <f>IF([1]交流线路段!B2125="","",[1]交流线路段!B2125)</f>
        <v>10kV</v>
      </c>
      <c r="F2125" t="e">
        <f ca="1">VLOOKUP(OFFSET($E$2,0,0,10000,1),OFFSET(线路!$A$2,0,0,10000,6),5,FALSE)</f>
        <v>#N/A</v>
      </c>
      <c r="G2125" t="e">
        <f ca="1">VLOOKUP(OFFSET($E$2,0,0,10000,1),OFFSET(线路!$A$2,0,0,10000,6),6,FALSE)</f>
        <v>#N/A</v>
      </c>
    </row>
    <row r="2126" spans="1:7" x14ac:dyDescent="0.15">
      <c r="A2126" t="str">
        <f>IF([1]交流线路段!A2126="","",[1]交流线路段!A2126)</f>
        <v>浦项线路54</v>
      </c>
      <c r="B2126" t="str">
        <f>IF([1]交流线路段!B2126="","",[1]交流线路段!B2126)</f>
        <v>10kV</v>
      </c>
      <c r="F2126" t="e">
        <f ca="1">VLOOKUP(OFFSET($E$2,0,0,10000,1),OFFSET(线路!$A$2,0,0,10000,6),5,FALSE)</f>
        <v>#N/A</v>
      </c>
      <c r="G2126" t="e">
        <f ca="1">VLOOKUP(OFFSET($E$2,0,0,10000,1),OFFSET(线路!$A$2,0,0,10000,6),6,FALSE)</f>
        <v>#N/A</v>
      </c>
    </row>
    <row r="2127" spans="1:7" x14ac:dyDescent="0.15">
      <c r="A2127" t="str">
        <f>IF([1]交流线路段!A2127="","",[1]交流线路段!A2127)</f>
        <v>浦项线路55</v>
      </c>
      <c r="B2127" t="str">
        <f>IF([1]交流线路段!B2127="","",[1]交流线路段!B2127)</f>
        <v>10kV</v>
      </c>
      <c r="F2127" t="e">
        <f ca="1">VLOOKUP(OFFSET($E$2,0,0,10000,1),OFFSET(线路!$A$2,0,0,10000,6),5,FALSE)</f>
        <v>#N/A</v>
      </c>
      <c r="G2127" t="e">
        <f ca="1">VLOOKUP(OFFSET($E$2,0,0,10000,1),OFFSET(线路!$A$2,0,0,10000,6),6,FALSE)</f>
        <v>#N/A</v>
      </c>
    </row>
    <row r="2128" spans="1:7" x14ac:dyDescent="0.15">
      <c r="A2128" t="str">
        <f>IF([1]交流线路段!A2128="","",[1]交流线路段!A2128)</f>
        <v>浦项线路56</v>
      </c>
      <c r="B2128" t="str">
        <f>IF([1]交流线路段!B2128="","",[1]交流线路段!B2128)</f>
        <v>10kV</v>
      </c>
      <c r="F2128" t="e">
        <f ca="1">VLOOKUP(OFFSET($E$2,0,0,10000,1),OFFSET(线路!$A$2,0,0,10000,6),5,FALSE)</f>
        <v>#N/A</v>
      </c>
      <c r="G2128" t="e">
        <f ca="1">VLOOKUP(OFFSET($E$2,0,0,10000,1),OFFSET(线路!$A$2,0,0,10000,6),6,FALSE)</f>
        <v>#N/A</v>
      </c>
    </row>
    <row r="2129" spans="1:7" x14ac:dyDescent="0.15">
      <c r="A2129" t="str">
        <f>IF([1]交流线路段!A2129="","",[1]交流线路段!A2129)</f>
        <v>浦项线路57</v>
      </c>
      <c r="B2129" t="str">
        <f>IF([1]交流线路段!B2129="","",[1]交流线路段!B2129)</f>
        <v>10kV</v>
      </c>
      <c r="F2129" t="e">
        <f ca="1">VLOOKUP(OFFSET($E$2,0,0,10000,1),OFFSET(线路!$A$2,0,0,10000,6),5,FALSE)</f>
        <v>#N/A</v>
      </c>
      <c r="G2129" t="e">
        <f ca="1">VLOOKUP(OFFSET($E$2,0,0,10000,1),OFFSET(线路!$A$2,0,0,10000,6),6,FALSE)</f>
        <v>#N/A</v>
      </c>
    </row>
    <row r="2130" spans="1:7" x14ac:dyDescent="0.15">
      <c r="A2130" t="str">
        <f>IF([1]交流线路段!A2130="","",[1]交流线路段!A2130)</f>
        <v>浦项线路58</v>
      </c>
      <c r="B2130" t="str">
        <f>IF([1]交流线路段!B2130="","",[1]交流线路段!B2130)</f>
        <v>10kV</v>
      </c>
      <c r="F2130" t="e">
        <f ca="1">VLOOKUP(OFFSET($E$2,0,0,10000,1),OFFSET(线路!$A$2,0,0,10000,6),5,FALSE)</f>
        <v>#N/A</v>
      </c>
      <c r="G2130" t="e">
        <f ca="1">VLOOKUP(OFFSET($E$2,0,0,10000,1),OFFSET(线路!$A$2,0,0,10000,6),6,FALSE)</f>
        <v>#N/A</v>
      </c>
    </row>
    <row r="2131" spans="1:7" x14ac:dyDescent="0.15">
      <c r="A2131" t="str">
        <f>IF([1]交流线路段!A2131="","",[1]交流线路段!A2131)</f>
        <v>浦项线路59</v>
      </c>
      <c r="B2131" t="str">
        <f>IF([1]交流线路段!B2131="","",[1]交流线路段!B2131)</f>
        <v>10kV</v>
      </c>
      <c r="F2131" t="e">
        <f ca="1">VLOOKUP(OFFSET($E$2,0,0,10000,1),OFFSET(线路!$A$2,0,0,10000,6),5,FALSE)</f>
        <v>#N/A</v>
      </c>
      <c r="G2131" t="e">
        <f ca="1">VLOOKUP(OFFSET($E$2,0,0,10000,1),OFFSET(线路!$A$2,0,0,10000,6),6,FALSE)</f>
        <v>#N/A</v>
      </c>
    </row>
    <row r="2132" spans="1:7" x14ac:dyDescent="0.15">
      <c r="A2132" t="str">
        <f>IF([1]交流线路段!A2132="","",[1]交流线路段!A2132)</f>
        <v>浦项线路59-1</v>
      </c>
      <c r="B2132" t="str">
        <f>IF([1]交流线路段!B2132="","",[1]交流线路段!B2132)</f>
        <v>10kV</v>
      </c>
      <c r="F2132" t="e">
        <f ca="1">VLOOKUP(OFFSET($E$2,0,0,10000,1),OFFSET(线路!$A$2,0,0,10000,6),5,FALSE)</f>
        <v>#N/A</v>
      </c>
      <c r="G2132" t="e">
        <f ca="1">VLOOKUP(OFFSET($E$2,0,0,10000,1),OFFSET(线路!$A$2,0,0,10000,6),6,FALSE)</f>
        <v>#N/A</v>
      </c>
    </row>
    <row r="2133" spans="1:7" x14ac:dyDescent="0.15">
      <c r="A2133" t="str">
        <f>IF([1]交流线路段!A2133="","",[1]交流线路段!A2133)</f>
        <v>浦项线路6</v>
      </c>
      <c r="B2133" t="str">
        <f>IF([1]交流线路段!B2133="","",[1]交流线路段!B2133)</f>
        <v>10kV</v>
      </c>
      <c r="F2133" t="e">
        <f ca="1">VLOOKUP(OFFSET($E$2,0,0,10000,1),OFFSET(线路!$A$2,0,0,10000,6),5,FALSE)</f>
        <v>#N/A</v>
      </c>
      <c r="G2133" t="e">
        <f ca="1">VLOOKUP(OFFSET($E$2,0,0,10000,1),OFFSET(线路!$A$2,0,0,10000,6),6,FALSE)</f>
        <v>#N/A</v>
      </c>
    </row>
    <row r="2134" spans="1:7" x14ac:dyDescent="0.15">
      <c r="A2134" t="str">
        <f>IF([1]交流线路段!A2134="","",[1]交流线路段!A2134)</f>
        <v>浦项线路60</v>
      </c>
      <c r="B2134" t="str">
        <f>IF([1]交流线路段!B2134="","",[1]交流线路段!B2134)</f>
        <v>10kV</v>
      </c>
      <c r="F2134" t="e">
        <f ca="1">VLOOKUP(OFFSET($E$2,0,0,10000,1),OFFSET(线路!$A$2,0,0,10000,6),5,FALSE)</f>
        <v>#N/A</v>
      </c>
      <c r="G2134" t="e">
        <f ca="1">VLOOKUP(OFFSET($E$2,0,0,10000,1),OFFSET(线路!$A$2,0,0,10000,6),6,FALSE)</f>
        <v>#N/A</v>
      </c>
    </row>
    <row r="2135" spans="1:7" x14ac:dyDescent="0.15">
      <c r="A2135" t="str">
        <f>IF([1]交流线路段!A2135="","",[1]交流线路段!A2135)</f>
        <v>浦项线路61</v>
      </c>
      <c r="B2135" t="str">
        <f>IF([1]交流线路段!B2135="","",[1]交流线路段!B2135)</f>
        <v>10kV</v>
      </c>
      <c r="F2135" t="e">
        <f ca="1">VLOOKUP(OFFSET($E$2,0,0,10000,1),OFFSET(线路!$A$2,0,0,10000,6),5,FALSE)</f>
        <v>#N/A</v>
      </c>
      <c r="G2135" t="e">
        <f ca="1">VLOOKUP(OFFSET($E$2,0,0,10000,1),OFFSET(线路!$A$2,0,0,10000,6),6,FALSE)</f>
        <v>#N/A</v>
      </c>
    </row>
    <row r="2136" spans="1:7" x14ac:dyDescent="0.15">
      <c r="A2136" t="str">
        <f>IF([1]交流线路段!A2136="","",[1]交流线路段!A2136)</f>
        <v>浦项线路62</v>
      </c>
      <c r="B2136" t="str">
        <f>IF([1]交流线路段!B2136="","",[1]交流线路段!B2136)</f>
        <v>10kV</v>
      </c>
      <c r="F2136" t="e">
        <f ca="1">VLOOKUP(OFFSET($E$2,0,0,10000,1),OFFSET(线路!$A$2,0,0,10000,6),5,FALSE)</f>
        <v>#N/A</v>
      </c>
      <c r="G2136" t="e">
        <f ca="1">VLOOKUP(OFFSET($E$2,0,0,10000,1),OFFSET(线路!$A$2,0,0,10000,6),6,FALSE)</f>
        <v>#N/A</v>
      </c>
    </row>
    <row r="2137" spans="1:7" x14ac:dyDescent="0.15">
      <c r="A2137" t="str">
        <f>IF([1]交流线路段!A2137="","",[1]交流线路段!A2137)</f>
        <v>浦项线路63</v>
      </c>
      <c r="B2137" t="str">
        <f>IF([1]交流线路段!B2137="","",[1]交流线路段!B2137)</f>
        <v>10kV</v>
      </c>
      <c r="F2137" t="e">
        <f ca="1">VLOOKUP(OFFSET($E$2,0,0,10000,1),OFFSET(线路!$A$2,0,0,10000,6),5,FALSE)</f>
        <v>#N/A</v>
      </c>
      <c r="G2137" t="e">
        <f ca="1">VLOOKUP(OFFSET($E$2,0,0,10000,1),OFFSET(线路!$A$2,0,0,10000,6),6,FALSE)</f>
        <v>#N/A</v>
      </c>
    </row>
    <row r="2138" spans="1:7" x14ac:dyDescent="0.15">
      <c r="A2138" t="str">
        <f>IF([1]交流线路段!A2138="","",[1]交流线路段!A2138)</f>
        <v>浦项线路64</v>
      </c>
      <c r="B2138" t="str">
        <f>IF([1]交流线路段!B2138="","",[1]交流线路段!B2138)</f>
        <v>10kV</v>
      </c>
      <c r="F2138" t="e">
        <f ca="1">VLOOKUP(OFFSET($E$2,0,0,10000,1),OFFSET(线路!$A$2,0,0,10000,6),5,FALSE)</f>
        <v>#N/A</v>
      </c>
      <c r="G2138" t="e">
        <f ca="1">VLOOKUP(OFFSET($E$2,0,0,10000,1),OFFSET(线路!$A$2,0,0,10000,6),6,FALSE)</f>
        <v>#N/A</v>
      </c>
    </row>
    <row r="2139" spans="1:7" x14ac:dyDescent="0.15">
      <c r="A2139" t="str">
        <f>IF([1]交流线路段!A2139="","",[1]交流线路段!A2139)</f>
        <v>浦项线路65</v>
      </c>
      <c r="B2139" t="str">
        <f>IF([1]交流线路段!B2139="","",[1]交流线路段!B2139)</f>
        <v>10kV</v>
      </c>
      <c r="F2139" t="e">
        <f ca="1">VLOOKUP(OFFSET($E$2,0,0,10000,1),OFFSET(线路!$A$2,0,0,10000,6),5,FALSE)</f>
        <v>#N/A</v>
      </c>
      <c r="G2139" t="e">
        <f ca="1">VLOOKUP(OFFSET($E$2,0,0,10000,1),OFFSET(线路!$A$2,0,0,10000,6),6,FALSE)</f>
        <v>#N/A</v>
      </c>
    </row>
    <row r="2140" spans="1:7" x14ac:dyDescent="0.15">
      <c r="A2140" t="str">
        <f>IF([1]交流线路段!A2140="","",[1]交流线路段!A2140)</f>
        <v>浦项线路66</v>
      </c>
      <c r="B2140" t="str">
        <f>IF([1]交流线路段!B2140="","",[1]交流线路段!B2140)</f>
        <v>10kV</v>
      </c>
      <c r="F2140" t="e">
        <f ca="1">VLOOKUP(OFFSET($E$2,0,0,10000,1),OFFSET(线路!$A$2,0,0,10000,6),5,FALSE)</f>
        <v>#N/A</v>
      </c>
      <c r="G2140" t="e">
        <f ca="1">VLOOKUP(OFFSET($E$2,0,0,10000,1),OFFSET(线路!$A$2,0,0,10000,6),6,FALSE)</f>
        <v>#N/A</v>
      </c>
    </row>
    <row r="2141" spans="1:7" x14ac:dyDescent="0.15">
      <c r="A2141" t="str">
        <f>IF([1]交流线路段!A2141="","",[1]交流线路段!A2141)</f>
        <v>浦项线路67</v>
      </c>
      <c r="B2141" t="str">
        <f>IF([1]交流线路段!B2141="","",[1]交流线路段!B2141)</f>
        <v>10kV</v>
      </c>
      <c r="F2141" t="e">
        <f ca="1">VLOOKUP(OFFSET($E$2,0,0,10000,1),OFFSET(线路!$A$2,0,0,10000,6),5,FALSE)</f>
        <v>#N/A</v>
      </c>
      <c r="G2141" t="e">
        <f ca="1">VLOOKUP(OFFSET($E$2,0,0,10000,1),OFFSET(线路!$A$2,0,0,10000,6),6,FALSE)</f>
        <v>#N/A</v>
      </c>
    </row>
    <row r="2142" spans="1:7" x14ac:dyDescent="0.15">
      <c r="A2142" t="str">
        <f>IF([1]交流线路段!A2142="","",[1]交流线路段!A2142)</f>
        <v>浦项线路68</v>
      </c>
      <c r="B2142" t="str">
        <f>IF([1]交流线路段!B2142="","",[1]交流线路段!B2142)</f>
        <v>10kV</v>
      </c>
      <c r="F2142" t="e">
        <f ca="1">VLOOKUP(OFFSET($E$2,0,0,10000,1),OFFSET(线路!$A$2,0,0,10000,6),5,FALSE)</f>
        <v>#N/A</v>
      </c>
      <c r="G2142" t="e">
        <f ca="1">VLOOKUP(OFFSET($E$2,0,0,10000,1),OFFSET(线路!$A$2,0,0,10000,6),6,FALSE)</f>
        <v>#N/A</v>
      </c>
    </row>
    <row r="2143" spans="1:7" x14ac:dyDescent="0.15">
      <c r="A2143" t="str">
        <f>IF([1]交流线路段!A2143="","",[1]交流线路段!A2143)</f>
        <v>浦项线路69</v>
      </c>
      <c r="B2143" t="str">
        <f>IF([1]交流线路段!B2143="","",[1]交流线路段!B2143)</f>
        <v>10kV</v>
      </c>
      <c r="F2143" t="e">
        <f ca="1">VLOOKUP(OFFSET($E$2,0,0,10000,1),OFFSET(线路!$A$2,0,0,10000,6),5,FALSE)</f>
        <v>#N/A</v>
      </c>
      <c r="G2143" t="e">
        <f ca="1">VLOOKUP(OFFSET($E$2,0,0,10000,1),OFFSET(线路!$A$2,0,0,10000,6),6,FALSE)</f>
        <v>#N/A</v>
      </c>
    </row>
    <row r="2144" spans="1:7" x14ac:dyDescent="0.15">
      <c r="A2144" t="str">
        <f>IF([1]交流线路段!A2144="","",[1]交流线路段!A2144)</f>
        <v>浦项线路7</v>
      </c>
      <c r="B2144" t="str">
        <f>IF([1]交流线路段!B2144="","",[1]交流线路段!B2144)</f>
        <v>10kV</v>
      </c>
      <c r="F2144" t="e">
        <f ca="1">VLOOKUP(OFFSET($E$2,0,0,10000,1),OFFSET(线路!$A$2,0,0,10000,6),5,FALSE)</f>
        <v>#N/A</v>
      </c>
      <c r="G2144" t="e">
        <f ca="1">VLOOKUP(OFFSET($E$2,0,0,10000,1),OFFSET(线路!$A$2,0,0,10000,6),6,FALSE)</f>
        <v>#N/A</v>
      </c>
    </row>
    <row r="2145" spans="1:7" x14ac:dyDescent="0.15">
      <c r="A2145" t="str">
        <f>IF([1]交流线路段!A2145="","",[1]交流线路段!A2145)</f>
        <v>浦项线路70</v>
      </c>
      <c r="B2145" t="str">
        <f>IF([1]交流线路段!B2145="","",[1]交流线路段!B2145)</f>
        <v>10kV</v>
      </c>
      <c r="F2145" t="e">
        <f ca="1">VLOOKUP(OFFSET($E$2,0,0,10000,1),OFFSET(线路!$A$2,0,0,10000,6),5,FALSE)</f>
        <v>#N/A</v>
      </c>
      <c r="G2145" t="e">
        <f ca="1">VLOOKUP(OFFSET($E$2,0,0,10000,1),OFFSET(线路!$A$2,0,0,10000,6),6,FALSE)</f>
        <v>#N/A</v>
      </c>
    </row>
    <row r="2146" spans="1:7" x14ac:dyDescent="0.15">
      <c r="A2146" t="str">
        <f>IF([1]交流线路段!A2146="","",[1]交流线路段!A2146)</f>
        <v>浦项线路71</v>
      </c>
      <c r="B2146" t="str">
        <f>IF([1]交流线路段!B2146="","",[1]交流线路段!B2146)</f>
        <v>10kV</v>
      </c>
      <c r="F2146" t="e">
        <f ca="1">VLOOKUP(OFFSET($E$2,0,0,10000,1),OFFSET(线路!$A$2,0,0,10000,6),5,FALSE)</f>
        <v>#N/A</v>
      </c>
      <c r="G2146" t="e">
        <f ca="1">VLOOKUP(OFFSET($E$2,0,0,10000,1),OFFSET(线路!$A$2,0,0,10000,6),6,FALSE)</f>
        <v>#N/A</v>
      </c>
    </row>
    <row r="2147" spans="1:7" x14ac:dyDescent="0.15">
      <c r="A2147" t="str">
        <f>IF([1]交流线路段!A2147="","",[1]交流线路段!A2147)</f>
        <v>浦项线路72</v>
      </c>
      <c r="B2147" t="str">
        <f>IF([1]交流线路段!B2147="","",[1]交流线路段!B2147)</f>
        <v>10kV</v>
      </c>
      <c r="F2147" t="e">
        <f ca="1">VLOOKUP(OFFSET($E$2,0,0,10000,1),OFFSET(线路!$A$2,0,0,10000,6),5,FALSE)</f>
        <v>#N/A</v>
      </c>
      <c r="G2147" t="e">
        <f ca="1">VLOOKUP(OFFSET($E$2,0,0,10000,1),OFFSET(线路!$A$2,0,0,10000,6),6,FALSE)</f>
        <v>#N/A</v>
      </c>
    </row>
    <row r="2148" spans="1:7" x14ac:dyDescent="0.15">
      <c r="A2148" t="str">
        <f>IF([1]交流线路段!A2148="","",[1]交流线路段!A2148)</f>
        <v>浦项线路73</v>
      </c>
      <c r="B2148" t="str">
        <f>IF([1]交流线路段!B2148="","",[1]交流线路段!B2148)</f>
        <v>10kV</v>
      </c>
      <c r="F2148" t="e">
        <f ca="1">VLOOKUP(OFFSET($E$2,0,0,10000,1),OFFSET(线路!$A$2,0,0,10000,6),5,FALSE)</f>
        <v>#N/A</v>
      </c>
      <c r="G2148" t="e">
        <f ca="1">VLOOKUP(OFFSET($E$2,0,0,10000,1),OFFSET(线路!$A$2,0,0,10000,6),6,FALSE)</f>
        <v>#N/A</v>
      </c>
    </row>
    <row r="2149" spans="1:7" x14ac:dyDescent="0.15">
      <c r="A2149" t="str">
        <f>IF([1]交流线路段!A2149="","",[1]交流线路段!A2149)</f>
        <v>浦项线路74</v>
      </c>
      <c r="B2149" t="str">
        <f>IF([1]交流线路段!B2149="","",[1]交流线路段!B2149)</f>
        <v>10kV</v>
      </c>
      <c r="F2149" t="e">
        <f ca="1">VLOOKUP(OFFSET($E$2,0,0,10000,1),OFFSET(线路!$A$2,0,0,10000,6),5,FALSE)</f>
        <v>#N/A</v>
      </c>
      <c r="G2149" t="e">
        <f ca="1">VLOOKUP(OFFSET($E$2,0,0,10000,1),OFFSET(线路!$A$2,0,0,10000,6),6,FALSE)</f>
        <v>#N/A</v>
      </c>
    </row>
    <row r="2150" spans="1:7" x14ac:dyDescent="0.15">
      <c r="A2150" t="str">
        <f>IF([1]交流线路段!A2150="","",[1]交流线路段!A2150)</f>
        <v>浦项线路75</v>
      </c>
      <c r="B2150" t="str">
        <f>IF([1]交流线路段!B2150="","",[1]交流线路段!B2150)</f>
        <v>10kV</v>
      </c>
      <c r="F2150" t="e">
        <f ca="1">VLOOKUP(OFFSET($E$2,0,0,10000,1),OFFSET(线路!$A$2,0,0,10000,6),5,FALSE)</f>
        <v>#N/A</v>
      </c>
      <c r="G2150" t="e">
        <f ca="1">VLOOKUP(OFFSET($E$2,0,0,10000,1),OFFSET(线路!$A$2,0,0,10000,6),6,FALSE)</f>
        <v>#N/A</v>
      </c>
    </row>
    <row r="2151" spans="1:7" x14ac:dyDescent="0.15">
      <c r="A2151" t="str">
        <f>IF([1]交流线路段!A2151="","",[1]交流线路段!A2151)</f>
        <v>浦项线路76</v>
      </c>
      <c r="B2151" t="str">
        <f>IF([1]交流线路段!B2151="","",[1]交流线路段!B2151)</f>
        <v>10kV</v>
      </c>
      <c r="F2151" t="e">
        <f ca="1">VLOOKUP(OFFSET($E$2,0,0,10000,1),OFFSET(线路!$A$2,0,0,10000,6),5,FALSE)</f>
        <v>#N/A</v>
      </c>
      <c r="G2151" t="e">
        <f ca="1">VLOOKUP(OFFSET($E$2,0,0,10000,1),OFFSET(线路!$A$2,0,0,10000,6),6,FALSE)</f>
        <v>#N/A</v>
      </c>
    </row>
    <row r="2152" spans="1:7" x14ac:dyDescent="0.15">
      <c r="A2152" t="str">
        <f>IF([1]交流线路段!A2152="","",[1]交流线路段!A2152)</f>
        <v>浦项线路77</v>
      </c>
      <c r="B2152" t="str">
        <f>IF([1]交流线路段!B2152="","",[1]交流线路段!B2152)</f>
        <v>10kV</v>
      </c>
      <c r="F2152" t="e">
        <f ca="1">VLOOKUP(OFFSET($E$2,0,0,10000,1),OFFSET(线路!$A$2,0,0,10000,6),5,FALSE)</f>
        <v>#N/A</v>
      </c>
      <c r="G2152" t="e">
        <f ca="1">VLOOKUP(OFFSET($E$2,0,0,10000,1),OFFSET(线路!$A$2,0,0,10000,6),6,FALSE)</f>
        <v>#N/A</v>
      </c>
    </row>
    <row r="2153" spans="1:7" x14ac:dyDescent="0.15">
      <c r="A2153" t="str">
        <f>IF([1]交流线路段!A2153="","",[1]交流线路段!A2153)</f>
        <v>浦项线路78</v>
      </c>
      <c r="B2153" t="str">
        <f>IF([1]交流线路段!B2153="","",[1]交流线路段!B2153)</f>
        <v>10kV</v>
      </c>
      <c r="F2153" t="e">
        <f ca="1">VLOOKUP(OFFSET($E$2,0,0,10000,1),OFFSET(线路!$A$2,0,0,10000,6),5,FALSE)</f>
        <v>#N/A</v>
      </c>
      <c r="G2153" t="e">
        <f ca="1">VLOOKUP(OFFSET($E$2,0,0,10000,1),OFFSET(线路!$A$2,0,0,10000,6),6,FALSE)</f>
        <v>#N/A</v>
      </c>
    </row>
    <row r="2154" spans="1:7" x14ac:dyDescent="0.15">
      <c r="A2154" t="str">
        <f>IF([1]交流线路段!A2154="","",[1]交流线路段!A2154)</f>
        <v>浦项线路79</v>
      </c>
      <c r="B2154" t="str">
        <f>IF([1]交流线路段!B2154="","",[1]交流线路段!B2154)</f>
        <v>10kV</v>
      </c>
      <c r="F2154" t="e">
        <f ca="1">VLOOKUP(OFFSET($E$2,0,0,10000,1),OFFSET(线路!$A$2,0,0,10000,6),5,FALSE)</f>
        <v>#N/A</v>
      </c>
      <c r="G2154" t="e">
        <f ca="1">VLOOKUP(OFFSET($E$2,0,0,10000,1),OFFSET(线路!$A$2,0,0,10000,6),6,FALSE)</f>
        <v>#N/A</v>
      </c>
    </row>
    <row r="2155" spans="1:7" x14ac:dyDescent="0.15">
      <c r="A2155" t="str">
        <f>IF([1]交流线路段!A2155="","",[1]交流线路段!A2155)</f>
        <v>浦项线路8</v>
      </c>
      <c r="B2155" t="str">
        <f>IF([1]交流线路段!B2155="","",[1]交流线路段!B2155)</f>
        <v>10kV</v>
      </c>
      <c r="F2155" t="e">
        <f ca="1">VLOOKUP(OFFSET($E$2,0,0,10000,1),OFFSET(线路!$A$2,0,0,10000,6),5,FALSE)</f>
        <v>#N/A</v>
      </c>
      <c r="G2155" t="e">
        <f ca="1">VLOOKUP(OFFSET($E$2,0,0,10000,1),OFFSET(线路!$A$2,0,0,10000,6),6,FALSE)</f>
        <v>#N/A</v>
      </c>
    </row>
    <row r="2156" spans="1:7" x14ac:dyDescent="0.15">
      <c r="A2156" t="str">
        <f>IF([1]交流线路段!A2156="","",[1]交流线路段!A2156)</f>
        <v>浦项线路80</v>
      </c>
      <c r="B2156" t="str">
        <f>IF([1]交流线路段!B2156="","",[1]交流线路段!B2156)</f>
        <v>10kV</v>
      </c>
      <c r="F2156" t="e">
        <f ca="1">VLOOKUP(OFFSET($E$2,0,0,10000,1),OFFSET(线路!$A$2,0,0,10000,6),5,FALSE)</f>
        <v>#N/A</v>
      </c>
      <c r="G2156" t="e">
        <f ca="1">VLOOKUP(OFFSET($E$2,0,0,10000,1),OFFSET(线路!$A$2,0,0,10000,6),6,FALSE)</f>
        <v>#N/A</v>
      </c>
    </row>
    <row r="2157" spans="1:7" x14ac:dyDescent="0.15">
      <c r="A2157" t="str">
        <f>IF([1]交流线路段!A2157="","",[1]交流线路段!A2157)</f>
        <v>浦项线路81</v>
      </c>
      <c r="B2157" t="str">
        <f>IF([1]交流线路段!B2157="","",[1]交流线路段!B2157)</f>
        <v>10kV</v>
      </c>
      <c r="F2157" t="e">
        <f ca="1">VLOOKUP(OFFSET($E$2,0,0,10000,1),OFFSET(线路!$A$2,0,0,10000,6),5,FALSE)</f>
        <v>#N/A</v>
      </c>
      <c r="G2157" t="e">
        <f ca="1">VLOOKUP(OFFSET($E$2,0,0,10000,1),OFFSET(线路!$A$2,0,0,10000,6),6,FALSE)</f>
        <v>#N/A</v>
      </c>
    </row>
    <row r="2158" spans="1:7" x14ac:dyDescent="0.15">
      <c r="A2158" t="str">
        <f>IF([1]交流线路段!A2158="","",[1]交流线路段!A2158)</f>
        <v>浦项线路82</v>
      </c>
      <c r="B2158" t="str">
        <f>IF([1]交流线路段!B2158="","",[1]交流线路段!B2158)</f>
        <v>10kV</v>
      </c>
      <c r="F2158" t="e">
        <f ca="1">VLOOKUP(OFFSET($E$2,0,0,10000,1),OFFSET(线路!$A$2,0,0,10000,6),5,FALSE)</f>
        <v>#N/A</v>
      </c>
      <c r="G2158" t="e">
        <f ca="1">VLOOKUP(OFFSET($E$2,0,0,10000,1),OFFSET(线路!$A$2,0,0,10000,6),6,FALSE)</f>
        <v>#N/A</v>
      </c>
    </row>
    <row r="2159" spans="1:7" x14ac:dyDescent="0.15">
      <c r="A2159" t="str">
        <f>IF([1]交流线路段!A2159="","",[1]交流线路段!A2159)</f>
        <v>浦项线路83</v>
      </c>
      <c r="B2159" t="str">
        <f>IF([1]交流线路段!B2159="","",[1]交流线路段!B2159)</f>
        <v>10kV</v>
      </c>
      <c r="F2159" t="e">
        <f ca="1">VLOOKUP(OFFSET($E$2,0,0,10000,1),OFFSET(线路!$A$2,0,0,10000,6),5,FALSE)</f>
        <v>#N/A</v>
      </c>
      <c r="G2159" t="e">
        <f ca="1">VLOOKUP(OFFSET($E$2,0,0,10000,1),OFFSET(线路!$A$2,0,0,10000,6),6,FALSE)</f>
        <v>#N/A</v>
      </c>
    </row>
    <row r="2160" spans="1:7" x14ac:dyDescent="0.15">
      <c r="A2160" t="str">
        <f>IF([1]交流线路段!A2160="","",[1]交流线路段!A2160)</f>
        <v>浦项线路84</v>
      </c>
      <c r="B2160" t="str">
        <f>IF([1]交流线路段!B2160="","",[1]交流线路段!B2160)</f>
        <v>10kV</v>
      </c>
      <c r="F2160" t="e">
        <f ca="1">VLOOKUP(OFFSET($E$2,0,0,10000,1),OFFSET(线路!$A$2,0,0,10000,6),5,FALSE)</f>
        <v>#N/A</v>
      </c>
      <c r="G2160" t="e">
        <f ca="1">VLOOKUP(OFFSET($E$2,0,0,10000,1),OFFSET(线路!$A$2,0,0,10000,6),6,FALSE)</f>
        <v>#N/A</v>
      </c>
    </row>
    <row r="2161" spans="1:7" x14ac:dyDescent="0.15">
      <c r="A2161" t="str">
        <f>IF([1]交流线路段!A2161="","",[1]交流线路段!A2161)</f>
        <v>浦项线路85</v>
      </c>
      <c r="B2161" t="str">
        <f>IF([1]交流线路段!B2161="","",[1]交流线路段!B2161)</f>
        <v>10kV</v>
      </c>
      <c r="F2161" t="e">
        <f ca="1">VLOOKUP(OFFSET($E$2,0,0,10000,1),OFFSET(线路!$A$2,0,0,10000,6),5,FALSE)</f>
        <v>#N/A</v>
      </c>
      <c r="G2161" t="e">
        <f ca="1">VLOOKUP(OFFSET($E$2,0,0,10000,1),OFFSET(线路!$A$2,0,0,10000,6),6,FALSE)</f>
        <v>#N/A</v>
      </c>
    </row>
    <row r="2162" spans="1:7" x14ac:dyDescent="0.15">
      <c r="A2162" t="str">
        <f>IF([1]交流线路段!A2162="","",[1]交流线路段!A2162)</f>
        <v>浦项线路86</v>
      </c>
      <c r="B2162" t="str">
        <f>IF([1]交流线路段!B2162="","",[1]交流线路段!B2162)</f>
        <v>10kV</v>
      </c>
      <c r="F2162" t="e">
        <f ca="1">VLOOKUP(OFFSET($E$2,0,0,10000,1),OFFSET(线路!$A$2,0,0,10000,6),5,FALSE)</f>
        <v>#N/A</v>
      </c>
      <c r="G2162" t="e">
        <f ca="1">VLOOKUP(OFFSET($E$2,0,0,10000,1),OFFSET(线路!$A$2,0,0,10000,6),6,FALSE)</f>
        <v>#N/A</v>
      </c>
    </row>
    <row r="2163" spans="1:7" x14ac:dyDescent="0.15">
      <c r="A2163" t="str">
        <f>IF([1]交流线路段!A2163="","",[1]交流线路段!A2163)</f>
        <v>浦项线路87</v>
      </c>
      <c r="B2163" t="str">
        <f>IF([1]交流线路段!B2163="","",[1]交流线路段!B2163)</f>
        <v>10kV</v>
      </c>
      <c r="F2163" t="e">
        <f ca="1">VLOOKUP(OFFSET($E$2,0,0,10000,1),OFFSET(线路!$A$2,0,0,10000,6),5,FALSE)</f>
        <v>#N/A</v>
      </c>
      <c r="G2163" t="e">
        <f ca="1">VLOOKUP(OFFSET($E$2,0,0,10000,1),OFFSET(线路!$A$2,0,0,10000,6),6,FALSE)</f>
        <v>#N/A</v>
      </c>
    </row>
    <row r="2164" spans="1:7" x14ac:dyDescent="0.15">
      <c r="A2164" t="str">
        <f>IF([1]交流线路段!A2164="","",[1]交流线路段!A2164)</f>
        <v>浦项线路88</v>
      </c>
      <c r="B2164" t="str">
        <f>IF([1]交流线路段!B2164="","",[1]交流线路段!B2164)</f>
        <v>10kV</v>
      </c>
      <c r="F2164" t="e">
        <f ca="1">VLOOKUP(OFFSET($E$2,0,0,10000,1),OFFSET(线路!$A$2,0,0,10000,6),5,FALSE)</f>
        <v>#N/A</v>
      </c>
      <c r="G2164" t="e">
        <f ca="1">VLOOKUP(OFFSET($E$2,0,0,10000,1),OFFSET(线路!$A$2,0,0,10000,6),6,FALSE)</f>
        <v>#N/A</v>
      </c>
    </row>
    <row r="2165" spans="1:7" x14ac:dyDescent="0.15">
      <c r="A2165" t="str">
        <f>IF([1]交流线路段!A2165="","",[1]交流线路段!A2165)</f>
        <v>浦项线路89</v>
      </c>
      <c r="B2165" t="str">
        <f>IF([1]交流线路段!B2165="","",[1]交流线路段!B2165)</f>
        <v>10kV</v>
      </c>
      <c r="F2165" t="e">
        <f ca="1">VLOOKUP(OFFSET($E$2,0,0,10000,1),OFFSET(线路!$A$2,0,0,10000,6),5,FALSE)</f>
        <v>#N/A</v>
      </c>
      <c r="G2165" t="e">
        <f ca="1">VLOOKUP(OFFSET($E$2,0,0,10000,1),OFFSET(线路!$A$2,0,0,10000,6),6,FALSE)</f>
        <v>#N/A</v>
      </c>
    </row>
    <row r="2166" spans="1:7" x14ac:dyDescent="0.15">
      <c r="A2166" t="str">
        <f>IF([1]交流线路段!A2166="","",[1]交流线路段!A2166)</f>
        <v>浦项线路9</v>
      </c>
      <c r="B2166" t="str">
        <f>IF([1]交流线路段!B2166="","",[1]交流线路段!B2166)</f>
        <v>10kV</v>
      </c>
      <c r="F2166" t="e">
        <f ca="1">VLOOKUP(OFFSET($E$2,0,0,10000,1),OFFSET(线路!$A$2,0,0,10000,6),5,FALSE)</f>
        <v>#N/A</v>
      </c>
      <c r="G2166" t="e">
        <f ca="1">VLOOKUP(OFFSET($E$2,0,0,10000,1),OFFSET(线路!$A$2,0,0,10000,6),6,FALSE)</f>
        <v>#N/A</v>
      </c>
    </row>
    <row r="2167" spans="1:7" x14ac:dyDescent="0.15">
      <c r="A2167" t="str">
        <f>IF([1]交流线路段!A2167="","",[1]交流线路段!A2167)</f>
        <v>浦项线路90</v>
      </c>
      <c r="B2167" t="str">
        <f>IF([1]交流线路段!B2167="","",[1]交流线路段!B2167)</f>
        <v>10kV</v>
      </c>
      <c r="F2167" t="e">
        <f ca="1">VLOOKUP(OFFSET($E$2,0,0,10000,1),OFFSET(线路!$A$2,0,0,10000,6),5,FALSE)</f>
        <v>#N/A</v>
      </c>
      <c r="G2167" t="e">
        <f ca="1">VLOOKUP(OFFSET($E$2,0,0,10000,1),OFFSET(线路!$A$2,0,0,10000,6),6,FALSE)</f>
        <v>#N/A</v>
      </c>
    </row>
    <row r="2168" spans="1:7" x14ac:dyDescent="0.15">
      <c r="A2168" t="str">
        <f>IF([1]交流线路段!A2168="","",[1]交流线路段!A2168)</f>
        <v>浦项线路91</v>
      </c>
      <c r="B2168" t="str">
        <f>IF([1]交流线路段!B2168="","",[1]交流线路段!B2168)</f>
        <v>10kV</v>
      </c>
      <c r="F2168" t="e">
        <f ca="1">VLOOKUP(OFFSET($E$2,0,0,10000,1),OFFSET(线路!$A$2,0,0,10000,6),5,FALSE)</f>
        <v>#N/A</v>
      </c>
      <c r="G2168" t="e">
        <f ca="1">VLOOKUP(OFFSET($E$2,0,0,10000,1),OFFSET(线路!$A$2,0,0,10000,6),6,FALSE)</f>
        <v>#N/A</v>
      </c>
    </row>
    <row r="2169" spans="1:7" x14ac:dyDescent="0.15">
      <c r="A2169" t="str">
        <f>IF([1]交流线路段!A2169="","",[1]交流线路段!A2169)</f>
        <v>浦项线路92</v>
      </c>
      <c r="B2169" t="str">
        <f>IF([1]交流线路段!B2169="","",[1]交流线路段!B2169)</f>
        <v>10kV</v>
      </c>
      <c r="F2169" t="e">
        <f ca="1">VLOOKUP(OFFSET($E$2,0,0,10000,1),OFFSET(线路!$A$2,0,0,10000,6),5,FALSE)</f>
        <v>#N/A</v>
      </c>
      <c r="G2169" t="e">
        <f ca="1">VLOOKUP(OFFSET($E$2,0,0,10000,1),OFFSET(线路!$A$2,0,0,10000,6),6,FALSE)</f>
        <v>#N/A</v>
      </c>
    </row>
    <row r="2170" spans="1:7" x14ac:dyDescent="0.15">
      <c r="A2170" t="str">
        <f>IF([1]交流线路段!A2170="","",[1]交流线路段!A2170)</f>
        <v>浦项线路93</v>
      </c>
      <c r="B2170" t="str">
        <f>IF([1]交流线路段!B2170="","",[1]交流线路段!B2170)</f>
        <v>10kV</v>
      </c>
      <c r="F2170" t="e">
        <f ca="1">VLOOKUP(OFFSET($E$2,0,0,10000,1),OFFSET(线路!$A$2,0,0,10000,6),5,FALSE)</f>
        <v>#N/A</v>
      </c>
      <c r="G2170" t="e">
        <f ca="1">VLOOKUP(OFFSET($E$2,0,0,10000,1),OFFSET(线路!$A$2,0,0,10000,6),6,FALSE)</f>
        <v>#N/A</v>
      </c>
    </row>
    <row r="2171" spans="1:7" x14ac:dyDescent="0.15">
      <c r="A2171" t="str">
        <f>IF([1]交流线路段!A2171="","",[1]交流线路段!A2171)</f>
        <v>浦项线路94</v>
      </c>
      <c r="B2171" t="str">
        <f>IF([1]交流线路段!B2171="","",[1]交流线路段!B2171)</f>
        <v>10kV</v>
      </c>
      <c r="F2171" t="e">
        <f ca="1">VLOOKUP(OFFSET($E$2,0,0,10000,1),OFFSET(线路!$A$2,0,0,10000,6),5,FALSE)</f>
        <v>#N/A</v>
      </c>
      <c r="G2171" t="e">
        <f ca="1">VLOOKUP(OFFSET($E$2,0,0,10000,1),OFFSET(线路!$A$2,0,0,10000,6),6,FALSE)</f>
        <v>#N/A</v>
      </c>
    </row>
    <row r="2172" spans="1:7" x14ac:dyDescent="0.15">
      <c r="A2172" t="str">
        <f>IF([1]交流线路段!A2172="","",[1]交流线路段!A2172)</f>
        <v>浦项线路95</v>
      </c>
      <c r="B2172" t="str">
        <f>IF([1]交流线路段!B2172="","",[1]交流线路段!B2172)</f>
        <v>10kV</v>
      </c>
      <c r="F2172" t="e">
        <f ca="1">VLOOKUP(OFFSET($E$2,0,0,10000,1),OFFSET(线路!$A$2,0,0,10000,6),5,FALSE)</f>
        <v>#N/A</v>
      </c>
      <c r="G2172" t="e">
        <f ca="1">VLOOKUP(OFFSET($E$2,0,0,10000,1),OFFSET(线路!$A$2,0,0,10000,6),6,FALSE)</f>
        <v>#N/A</v>
      </c>
    </row>
    <row r="2173" spans="1:7" x14ac:dyDescent="0.15">
      <c r="A2173" t="str">
        <f>IF([1]交流线路段!A2173="","",[1]交流线路段!A2173)</f>
        <v>浦项线路96</v>
      </c>
      <c r="B2173" t="str">
        <f>IF([1]交流线路段!B2173="","",[1]交流线路段!B2173)</f>
        <v>10kV</v>
      </c>
      <c r="F2173" t="e">
        <f ca="1">VLOOKUP(OFFSET($E$2,0,0,10000,1),OFFSET(线路!$A$2,0,0,10000,6),5,FALSE)</f>
        <v>#N/A</v>
      </c>
      <c r="G2173" t="e">
        <f ca="1">VLOOKUP(OFFSET($E$2,0,0,10000,1),OFFSET(线路!$A$2,0,0,10000,6),6,FALSE)</f>
        <v>#N/A</v>
      </c>
    </row>
    <row r="2174" spans="1:7" x14ac:dyDescent="0.15">
      <c r="A2174" t="str">
        <f>IF([1]交流线路段!A2174="","",[1]交流线路段!A2174)</f>
        <v>浦项线路97</v>
      </c>
      <c r="B2174" t="str">
        <f>IF([1]交流线路段!B2174="","",[1]交流线路段!B2174)</f>
        <v>10kV</v>
      </c>
      <c r="F2174" t="e">
        <f ca="1">VLOOKUP(OFFSET($E$2,0,0,10000,1),OFFSET(线路!$A$2,0,0,10000,6),5,FALSE)</f>
        <v>#N/A</v>
      </c>
      <c r="G2174" t="e">
        <f ca="1">VLOOKUP(OFFSET($E$2,0,0,10000,1),OFFSET(线路!$A$2,0,0,10000,6),6,FALSE)</f>
        <v>#N/A</v>
      </c>
    </row>
    <row r="2175" spans="1:7" x14ac:dyDescent="0.15">
      <c r="A2175" t="str">
        <f>IF([1]交流线路段!A2175="","",[1]交流线路段!A2175)</f>
        <v>浦项线路98</v>
      </c>
      <c r="B2175" t="str">
        <f>IF([1]交流线路段!B2175="","",[1]交流线路段!B2175)</f>
        <v>10kV</v>
      </c>
      <c r="F2175" t="e">
        <f ca="1">VLOOKUP(OFFSET($E$2,0,0,10000,1),OFFSET(线路!$A$2,0,0,10000,6),5,FALSE)</f>
        <v>#N/A</v>
      </c>
      <c r="G2175" t="e">
        <f ca="1">VLOOKUP(OFFSET($E$2,0,0,10000,1),OFFSET(线路!$A$2,0,0,10000,6),6,FALSE)</f>
        <v>#N/A</v>
      </c>
    </row>
    <row r="2176" spans="1:7" x14ac:dyDescent="0.15">
      <c r="A2176" t="str">
        <f>IF([1]交流线路段!A2176="","",[1]交流线路段!A2176)</f>
        <v>浦项线路99</v>
      </c>
      <c r="B2176" t="str">
        <f>IF([1]交流线路段!B2176="","",[1]交流线路段!B2176)</f>
        <v>10kV</v>
      </c>
      <c r="F2176" t="e">
        <f ca="1">VLOOKUP(OFFSET($E$2,0,0,10000,1),OFFSET(线路!$A$2,0,0,10000,6),5,FALSE)</f>
        <v>#N/A</v>
      </c>
      <c r="G2176" t="e">
        <f ca="1">VLOOKUP(OFFSET($E$2,0,0,10000,1),OFFSET(线路!$A$2,0,0,10000,6),6,FALSE)</f>
        <v>#N/A</v>
      </c>
    </row>
    <row r="2177" spans="1:7" x14ac:dyDescent="0.15">
      <c r="A2177" t="str">
        <f>IF([1]交流线路段!A2177="","",[1]交流线路段!A2177)</f>
        <v>桥曹线</v>
      </c>
      <c r="B2177" t="str">
        <f>IF([1]交流线路段!B2177="","",[1]交流线路段!B2177)</f>
        <v>110kV</v>
      </c>
      <c r="F2177" t="e">
        <f ca="1">VLOOKUP(OFFSET($E$2,0,0,10000,1),OFFSET(线路!$A$2,0,0,10000,6),5,FALSE)</f>
        <v>#N/A</v>
      </c>
      <c r="G2177" t="e">
        <f ca="1">VLOOKUP(OFFSET($E$2,0,0,10000,1),OFFSET(线路!$A$2,0,0,10000,6),6,FALSE)</f>
        <v>#N/A</v>
      </c>
    </row>
    <row r="2178" spans="1:7" x14ac:dyDescent="0.15">
      <c r="A2178" t="str">
        <f>IF([1]交流线路段!A2178="","",[1]交流线路段!A2178)</f>
        <v>桥集线</v>
      </c>
      <c r="B2178" t="str">
        <f>IF([1]交流线路段!B2178="","",[1]交流线路段!B2178)</f>
        <v>110kV</v>
      </c>
      <c r="F2178" t="e">
        <f ca="1">VLOOKUP(OFFSET($E$2,0,0,10000,1),OFFSET(线路!$A$2,0,0,10000,6),5,FALSE)</f>
        <v>#N/A</v>
      </c>
      <c r="G2178" t="e">
        <f ca="1">VLOOKUP(OFFSET($E$2,0,0,10000,1),OFFSET(线路!$A$2,0,0,10000,6),6,FALSE)</f>
        <v>#N/A</v>
      </c>
    </row>
    <row r="2179" spans="1:7" x14ac:dyDescent="0.15">
      <c r="A2179" t="str">
        <f>IF([1]交流线路段!A2179="","",[1]交流线路段!A2179)</f>
        <v>瑞陆线路1</v>
      </c>
      <c r="B2179" t="str">
        <f>IF([1]交流线路段!B2179="","",[1]交流线路段!B2179)</f>
        <v>10kV</v>
      </c>
      <c r="F2179" t="e">
        <f ca="1">VLOOKUP(OFFSET($E$2,0,0,10000,1),OFFSET(线路!$A$2,0,0,10000,6),5,FALSE)</f>
        <v>#N/A</v>
      </c>
      <c r="G2179" t="e">
        <f ca="1">VLOOKUP(OFFSET($E$2,0,0,10000,1),OFFSET(线路!$A$2,0,0,10000,6),6,FALSE)</f>
        <v>#N/A</v>
      </c>
    </row>
    <row r="2180" spans="1:7" x14ac:dyDescent="0.15">
      <c r="A2180" t="str">
        <f>IF([1]交流线路段!A2180="","",[1]交流线路段!A2180)</f>
        <v>瑞陆线路10</v>
      </c>
      <c r="B2180" t="str">
        <f>IF([1]交流线路段!B2180="","",[1]交流线路段!B2180)</f>
        <v>10kV</v>
      </c>
      <c r="F2180" t="e">
        <f ca="1">VLOOKUP(OFFSET($E$2,0,0,10000,1),OFFSET(线路!$A$2,0,0,10000,6),5,FALSE)</f>
        <v>#N/A</v>
      </c>
      <c r="G2180" t="e">
        <f ca="1">VLOOKUP(OFFSET($E$2,0,0,10000,1),OFFSET(线路!$A$2,0,0,10000,6),6,FALSE)</f>
        <v>#N/A</v>
      </c>
    </row>
    <row r="2181" spans="1:7" x14ac:dyDescent="0.15">
      <c r="A2181" t="str">
        <f>IF([1]交流线路段!A2181="","",[1]交流线路段!A2181)</f>
        <v>瑞陆线路11</v>
      </c>
      <c r="B2181" t="str">
        <f>IF([1]交流线路段!B2181="","",[1]交流线路段!B2181)</f>
        <v>10kV</v>
      </c>
      <c r="F2181" t="e">
        <f ca="1">VLOOKUP(OFFSET($E$2,0,0,10000,1),OFFSET(线路!$A$2,0,0,10000,6),5,FALSE)</f>
        <v>#N/A</v>
      </c>
      <c r="G2181" t="e">
        <f ca="1">VLOOKUP(OFFSET($E$2,0,0,10000,1),OFFSET(线路!$A$2,0,0,10000,6),6,FALSE)</f>
        <v>#N/A</v>
      </c>
    </row>
    <row r="2182" spans="1:7" x14ac:dyDescent="0.15">
      <c r="A2182" t="str">
        <f>IF([1]交流线路段!A2182="","",[1]交流线路段!A2182)</f>
        <v>瑞陆线路2</v>
      </c>
      <c r="B2182" t="str">
        <f>IF([1]交流线路段!B2182="","",[1]交流线路段!B2182)</f>
        <v>10kV</v>
      </c>
      <c r="F2182" t="e">
        <f ca="1">VLOOKUP(OFFSET($E$2,0,0,10000,1),OFFSET(线路!$A$2,0,0,10000,6),5,FALSE)</f>
        <v>#N/A</v>
      </c>
      <c r="G2182" t="e">
        <f ca="1">VLOOKUP(OFFSET($E$2,0,0,10000,1),OFFSET(线路!$A$2,0,0,10000,6),6,FALSE)</f>
        <v>#N/A</v>
      </c>
    </row>
    <row r="2183" spans="1:7" x14ac:dyDescent="0.15">
      <c r="A2183" t="str">
        <f>IF([1]交流线路段!A2183="","",[1]交流线路段!A2183)</f>
        <v>瑞陆线路3</v>
      </c>
      <c r="B2183" t="str">
        <f>IF([1]交流线路段!B2183="","",[1]交流线路段!B2183)</f>
        <v>10kV</v>
      </c>
      <c r="F2183" t="e">
        <f ca="1">VLOOKUP(OFFSET($E$2,0,0,10000,1),OFFSET(线路!$A$2,0,0,10000,6),5,FALSE)</f>
        <v>#N/A</v>
      </c>
      <c r="G2183" t="e">
        <f ca="1">VLOOKUP(OFFSET($E$2,0,0,10000,1),OFFSET(线路!$A$2,0,0,10000,6),6,FALSE)</f>
        <v>#N/A</v>
      </c>
    </row>
    <row r="2184" spans="1:7" x14ac:dyDescent="0.15">
      <c r="A2184" t="str">
        <f>IF([1]交流线路段!A2184="","",[1]交流线路段!A2184)</f>
        <v>瑞陆线路4</v>
      </c>
      <c r="B2184" t="str">
        <f>IF([1]交流线路段!B2184="","",[1]交流线路段!B2184)</f>
        <v>10kV</v>
      </c>
      <c r="F2184" t="e">
        <f ca="1">VLOOKUP(OFFSET($E$2,0,0,10000,1),OFFSET(线路!$A$2,0,0,10000,6),5,FALSE)</f>
        <v>#N/A</v>
      </c>
      <c r="G2184" t="e">
        <f ca="1">VLOOKUP(OFFSET($E$2,0,0,10000,1),OFFSET(线路!$A$2,0,0,10000,6),6,FALSE)</f>
        <v>#N/A</v>
      </c>
    </row>
    <row r="2185" spans="1:7" x14ac:dyDescent="0.15">
      <c r="A2185" t="str">
        <f>IF([1]交流线路段!A2185="","",[1]交流线路段!A2185)</f>
        <v>瑞陆线路5</v>
      </c>
      <c r="B2185" t="str">
        <f>IF([1]交流线路段!B2185="","",[1]交流线路段!B2185)</f>
        <v>10kV</v>
      </c>
      <c r="F2185" t="e">
        <f ca="1">VLOOKUP(OFFSET($E$2,0,0,10000,1),OFFSET(线路!$A$2,0,0,10000,6),5,FALSE)</f>
        <v>#N/A</v>
      </c>
      <c r="G2185" t="e">
        <f ca="1">VLOOKUP(OFFSET($E$2,0,0,10000,1),OFFSET(线路!$A$2,0,0,10000,6),6,FALSE)</f>
        <v>#N/A</v>
      </c>
    </row>
    <row r="2186" spans="1:7" x14ac:dyDescent="0.15">
      <c r="A2186" t="str">
        <f>IF([1]交流线路段!A2186="","",[1]交流线路段!A2186)</f>
        <v>瑞陆线路6</v>
      </c>
      <c r="B2186" t="str">
        <f>IF([1]交流线路段!B2186="","",[1]交流线路段!B2186)</f>
        <v>10kV</v>
      </c>
      <c r="F2186" t="e">
        <f ca="1">VLOOKUP(OFFSET($E$2,0,0,10000,1),OFFSET(线路!$A$2,0,0,10000,6),5,FALSE)</f>
        <v>#N/A</v>
      </c>
      <c r="G2186" t="e">
        <f ca="1">VLOOKUP(OFFSET($E$2,0,0,10000,1),OFFSET(线路!$A$2,0,0,10000,6),6,FALSE)</f>
        <v>#N/A</v>
      </c>
    </row>
    <row r="2187" spans="1:7" x14ac:dyDescent="0.15">
      <c r="A2187" t="str">
        <f>IF([1]交流线路段!A2187="","",[1]交流线路段!A2187)</f>
        <v>瑞陆线路7</v>
      </c>
      <c r="B2187" t="str">
        <f>IF([1]交流线路段!B2187="","",[1]交流线路段!B2187)</f>
        <v>10kV</v>
      </c>
      <c r="F2187" t="e">
        <f ca="1">VLOOKUP(OFFSET($E$2,0,0,10000,1),OFFSET(线路!$A$2,0,0,10000,6),5,FALSE)</f>
        <v>#N/A</v>
      </c>
      <c r="G2187" t="e">
        <f ca="1">VLOOKUP(OFFSET($E$2,0,0,10000,1),OFFSET(线路!$A$2,0,0,10000,6),6,FALSE)</f>
        <v>#N/A</v>
      </c>
    </row>
    <row r="2188" spans="1:7" x14ac:dyDescent="0.15">
      <c r="A2188" t="str">
        <f>IF([1]交流线路段!A2188="","",[1]交流线路段!A2188)</f>
        <v>瑞陆线路8</v>
      </c>
      <c r="B2188" t="str">
        <f>IF([1]交流线路段!B2188="","",[1]交流线路段!B2188)</f>
        <v>10kV</v>
      </c>
      <c r="F2188" t="e">
        <f ca="1">VLOOKUP(OFFSET($E$2,0,0,10000,1),OFFSET(线路!$A$2,0,0,10000,6),5,FALSE)</f>
        <v>#N/A</v>
      </c>
      <c r="G2188" t="e">
        <f ca="1">VLOOKUP(OFFSET($E$2,0,0,10000,1),OFFSET(线路!$A$2,0,0,10000,6),6,FALSE)</f>
        <v>#N/A</v>
      </c>
    </row>
    <row r="2189" spans="1:7" x14ac:dyDescent="0.15">
      <c r="A2189" t="str">
        <f>IF([1]交流线路段!A2189="","",[1]交流线路段!A2189)</f>
        <v>瑞陆线路9</v>
      </c>
      <c r="B2189" t="str">
        <f>IF([1]交流线路段!B2189="","",[1]交流线路段!B2189)</f>
        <v>10kV</v>
      </c>
      <c r="F2189" t="e">
        <f ca="1">VLOOKUP(OFFSET($E$2,0,0,10000,1),OFFSET(线路!$A$2,0,0,10000,6),5,FALSE)</f>
        <v>#N/A</v>
      </c>
      <c r="G2189" t="e">
        <f ca="1">VLOOKUP(OFFSET($E$2,0,0,10000,1),OFFSET(线路!$A$2,0,0,10000,6),6,FALSE)</f>
        <v>#N/A</v>
      </c>
    </row>
    <row r="2190" spans="1:7" x14ac:dyDescent="0.15">
      <c r="A2190" t="str">
        <f>IF([1]交流线路段!A2190="","",[1]交流线路段!A2190)</f>
        <v>瑞叁线路</v>
      </c>
      <c r="B2190" t="str">
        <f>IF([1]交流线路段!B2190="","",[1]交流线路段!B2190)</f>
        <v>10kV</v>
      </c>
      <c r="F2190" t="e">
        <f ca="1">VLOOKUP(OFFSET($E$2,0,0,10000,1),OFFSET(线路!$A$2,0,0,10000,6),5,FALSE)</f>
        <v>#N/A</v>
      </c>
      <c r="G2190" t="e">
        <f ca="1">VLOOKUP(OFFSET($E$2,0,0,10000,1),OFFSET(线路!$A$2,0,0,10000,6),6,FALSE)</f>
        <v>#N/A</v>
      </c>
    </row>
    <row r="2191" spans="1:7" x14ac:dyDescent="0.15">
      <c r="A2191" t="str">
        <f>IF([1]交流线路段!A2191="","",[1]交流线路段!A2191)</f>
        <v>瑞叁线路1</v>
      </c>
      <c r="B2191" t="str">
        <f>IF([1]交流线路段!B2191="","",[1]交流线路段!B2191)</f>
        <v>10kV</v>
      </c>
      <c r="F2191" t="e">
        <f ca="1">VLOOKUP(OFFSET($E$2,0,0,10000,1),OFFSET(线路!$A$2,0,0,10000,6),5,FALSE)</f>
        <v>#N/A</v>
      </c>
      <c r="G2191" t="e">
        <f ca="1">VLOOKUP(OFFSET($E$2,0,0,10000,1),OFFSET(线路!$A$2,0,0,10000,6),6,FALSE)</f>
        <v>#N/A</v>
      </c>
    </row>
    <row r="2192" spans="1:7" x14ac:dyDescent="0.15">
      <c r="A2192" t="str">
        <f>IF([1]交流线路段!A2192="","",[1]交流线路段!A2192)</f>
        <v>瑞叁线路10</v>
      </c>
      <c r="B2192" t="str">
        <f>IF([1]交流线路段!B2192="","",[1]交流线路段!B2192)</f>
        <v>10kV</v>
      </c>
      <c r="F2192" t="e">
        <f ca="1">VLOOKUP(OFFSET($E$2,0,0,10000,1),OFFSET(线路!$A$2,0,0,10000,6),5,FALSE)</f>
        <v>#N/A</v>
      </c>
      <c r="G2192" t="e">
        <f ca="1">VLOOKUP(OFFSET($E$2,0,0,10000,1),OFFSET(线路!$A$2,0,0,10000,6),6,FALSE)</f>
        <v>#N/A</v>
      </c>
    </row>
    <row r="2193" spans="1:7" x14ac:dyDescent="0.15">
      <c r="A2193" t="str">
        <f>IF([1]交流线路段!A2193="","",[1]交流线路段!A2193)</f>
        <v>瑞叁线路11</v>
      </c>
      <c r="B2193" t="str">
        <f>IF([1]交流线路段!B2193="","",[1]交流线路段!B2193)</f>
        <v>10kV</v>
      </c>
      <c r="F2193" t="e">
        <f ca="1">VLOOKUP(OFFSET($E$2,0,0,10000,1),OFFSET(线路!$A$2,0,0,10000,6),5,FALSE)</f>
        <v>#N/A</v>
      </c>
      <c r="G2193" t="e">
        <f ca="1">VLOOKUP(OFFSET($E$2,0,0,10000,1),OFFSET(线路!$A$2,0,0,10000,6),6,FALSE)</f>
        <v>#N/A</v>
      </c>
    </row>
    <row r="2194" spans="1:7" x14ac:dyDescent="0.15">
      <c r="A2194" t="str">
        <f>IF([1]交流线路段!A2194="","",[1]交流线路段!A2194)</f>
        <v>瑞叁线路2</v>
      </c>
      <c r="B2194" t="str">
        <f>IF([1]交流线路段!B2194="","",[1]交流线路段!B2194)</f>
        <v>10kV</v>
      </c>
      <c r="F2194" t="e">
        <f ca="1">VLOOKUP(OFFSET($E$2,0,0,10000,1),OFFSET(线路!$A$2,0,0,10000,6),5,FALSE)</f>
        <v>#N/A</v>
      </c>
      <c r="G2194" t="e">
        <f ca="1">VLOOKUP(OFFSET($E$2,0,0,10000,1),OFFSET(线路!$A$2,0,0,10000,6),6,FALSE)</f>
        <v>#N/A</v>
      </c>
    </row>
    <row r="2195" spans="1:7" x14ac:dyDescent="0.15">
      <c r="A2195" t="str">
        <f>IF([1]交流线路段!A2195="","",[1]交流线路段!A2195)</f>
        <v>瑞叁线路3</v>
      </c>
      <c r="B2195" t="str">
        <f>IF([1]交流线路段!B2195="","",[1]交流线路段!B2195)</f>
        <v>10kV</v>
      </c>
      <c r="F2195" t="e">
        <f ca="1">VLOOKUP(OFFSET($E$2,0,0,10000,1),OFFSET(线路!$A$2,0,0,10000,6),5,FALSE)</f>
        <v>#N/A</v>
      </c>
      <c r="G2195" t="e">
        <f ca="1">VLOOKUP(OFFSET($E$2,0,0,10000,1),OFFSET(线路!$A$2,0,0,10000,6),6,FALSE)</f>
        <v>#N/A</v>
      </c>
    </row>
    <row r="2196" spans="1:7" x14ac:dyDescent="0.15">
      <c r="A2196" t="str">
        <f>IF([1]交流线路段!A2196="","",[1]交流线路段!A2196)</f>
        <v>瑞叁线路4</v>
      </c>
      <c r="B2196" t="str">
        <f>IF([1]交流线路段!B2196="","",[1]交流线路段!B2196)</f>
        <v>10kV</v>
      </c>
      <c r="F2196" t="e">
        <f ca="1">VLOOKUP(OFFSET($E$2,0,0,10000,1),OFFSET(线路!$A$2,0,0,10000,6),5,FALSE)</f>
        <v>#N/A</v>
      </c>
      <c r="G2196" t="e">
        <f ca="1">VLOOKUP(OFFSET($E$2,0,0,10000,1),OFFSET(线路!$A$2,0,0,10000,6),6,FALSE)</f>
        <v>#N/A</v>
      </c>
    </row>
    <row r="2197" spans="1:7" x14ac:dyDescent="0.15">
      <c r="A2197" t="str">
        <f>IF([1]交流线路段!A2197="","",[1]交流线路段!A2197)</f>
        <v>瑞叁线路6</v>
      </c>
      <c r="B2197" t="str">
        <f>IF([1]交流线路段!B2197="","",[1]交流线路段!B2197)</f>
        <v>10kV</v>
      </c>
      <c r="F2197" t="e">
        <f ca="1">VLOOKUP(OFFSET($E$2,0,0,10000,1),OFFSET(线路!$A$2,0,0,10000,6),5,FALSE)</f>
        <v>#N/A</v>
      </c>
      <c r="G2197" t="e">
        <f ca="1">VLOOKUP(OFFSET($E$2,0,0,10000,1),OFFSET(线路!$A$2,0,0,10000,6),6,FALSE)</f>
        <v>#N/A</v>
      </c>
    </row>
    <row r="2198" spans="1:7" x14ac:dyDescent="0.15">
      <c r="A2198" t="str">
        <f>IF([1]交流线路段!A2198="","",[1]交流线路段!A2198)</f>
        <v>瑞叁线路7</v>
      </c>
      <c r="B2198" t="str">
        <f>IF([1]交流线路段!B2198="","",[1]交流线路段!B2198)</f>
        <v>10kV</v>
      </c>
      <c r="F2198" t="e">
        <f ca="1">VLOOKUP(OFFSET($E$2,0,0,10000,1),OFFSET(线路!$A$2,0,0,10000,6),5,FALSE)</f>
        <v>#N/A</v>
      </c>
      <c r="G2198" t="e">
        <f ca="1">VLOOKUP(OFFSET($E$2,0,0,10000,1),OFFSET(线路!$A$2,0,0,10000,6),6,FALSE)</f>
        <v>#N/A</v>
      </c>
    </row>
    <row r="2199" spans="1:7" x14ac:dyDescent="0.15">
      <c r="A2199" t="str">
        <f>IF([1]交流线路段!A2199="","",[1]交流线路段!A2199)</f>
        <v>瑞叁线路8</v>
      </c>
      <c r="B2199" t="str">
        <f>IF([1]交流线路段!B2199="","",[1]交流线路段!B2199)</f>
        <v>10kV</v>
      </c>
      <c r="F2199" t="e">
        <f ca="1">VLOOKUP(OFFSET($E$2,0,0,10000,1),OFFSET(线路!$A$2,0,0,10000,6),5,FALSE)</f>
        <v>#N/A</v>
      </c>
      <c r="G2199" t="e">
        <f ca="1">VLOOKUP(OFFSET($E$2,0,0,10000,1),OFFSET(线路!$A$2,0,0,10000,6),6,FALSE)</f>
        <v>#N/A</v>
      </c>
    </row>
    <row r="2200" spans="1:7" x14ac:dyDescent="0.15">
      <c r="A2200" t="str">
        <f>IF([1]交流线路段!A2200="","",[1]交流线路段!A2200)</f>
        <v>瑞叁线路9</v>
      </c>
      <c r="B2200" t="str">
        <f>IF([1]交流线路段!B2200="","",[1]交流线路段!B2200)</f>
        <v>10kV</v>
      </c>
      <c r="F2200" t="e">
        <f ca="1">VLOOKUP(OFFSET($E$2,0,0,10000,1),OFFSET(线路!$A$2,0,0,10000,6),5,FALSE)</f>
        <v>#N/A</v>
      </c>
      <c r="G2200" t="e">
        <f ca="1">VLOOKUP(OFFSET($E$2,0,0,10000,1),OFFSET(线路!$A$2,0,0,10000,6),6,FALSE)</f>
        <v>#N/A</v>
      </c>
    </row>
    <row r="2201" spans="1:7" x14ac:dyDescent="0.15">
      <c r="A2201" t="str">
        <f>IF([1]交流线路段!A2201="","",[1]交流线路段!A2201)</f>
        <v>瑞肆线路1</v>
      </c>
      <c r="B2201" t="str">
        <f>IF([1]交流线路段!B2201="","",[1]交流线路段!B2201)</f>
        <v>10kV</v>
      </c>
      <c r="F2201" t="e">
        <f ca="1">VLOOKUP(OFFSET($E$2,0,0,10000,1),OFFSET(线路!$A$2,0,0,10000,6),5,FALSE)</f>
        <v>#N/A</v>
      </c>
      <c r="G2201" t="e">
        <f ca="1">VLOOKUP(OFFSET($E$2,0,0,10000,1),OFFSET(线路!$A$2,0,0,10000,6),6,FALSE)</f>
        <v>#N/A</v>
      </c>
    </row>
    <row r="2202" spans="1:7" x14ac:dyDescent="0.15">
      <c r="A2202" t="str">
        <f>IF([1]交流线路段!A2202="","",[1]交流线路段!A2202)</f>
        <v>瑞肆线路10</v>
      </c>
      <c r="B2202" t="str">
        <f>IF([1]交流线路段!B2202="","",[1]交流线路段!B2202)</f>
        <v>10kV</v>
      </c>
      <c r="F2202" t="e">
        <f ca="1">VLOOKUP(OFFSET($E$2,0,0,10000,1),OFFSET(线路!$A$2,0,0,10000,6),5,FALSE)</f>
        <v>#N/A</v>
      </c>
      <c r="G2202" t="e">
        <f ca="1">VLOOKUP(OFFSET($E$2,0,0,10000,1),OFFSET(线路!$A$2,0,0,10000,6),6,FALSE)</f>
        <v>#N/A</v>
      </c>
    </row>
    <row r="2203" spans="1:7" x14ac:dyDescent="0.15">
      <c r="A2203" t="str">
        <f>IF([1]交流线路段!A2203="","",[1]交流线路段!A2203)</f>
        <v>瑞肆线路11</v>
      </c>
      <c r="B2203" t="str">
        <f>IF([1]交流线路段!B2203="","",[1]交流线路段!B2203)</f>
        <v>10kV</v>
      </c>
      <c r="F2203" t="e">
        <f ca="1">VLOOKUP(OFFSET($E$2,0,0,10000,1),OFFSET(线路!$A$2,0,0,10000,6),5,FALSE)</f>
        <v>#N/A</v>
      </c>
      <c r="G2203" t="e">
        <f ca="1">VLOOKUP(OFFSET($E$2,0,0,10000,1),OFFSET(线路!$A$2,0,0,10000,6),6,FALSE)</f>
        <v>#N/A</v>
      </c>
    </row>
    <row r="2204" spans="1:7" x14ac:dyDescent="0.15">
      <c r="A2204" t="str">
        <f>IF([1]交流线路段!A2204="","",[1]交流线路段!A2204)</f>
        <v>瑞肆线路12</v>
      </c>
      <c r="B2204" t="str">
        <f>IF([1]交流线路段!B2204="","",[1]交流线路段!B2204)</f>
        <v>10kV</v>
      </c>
      <c r="F2204" t="e">
        <f ca="1">VLOOKUP(OFFSET($E$2,0,0,10000,1),OFFSET(线路!$A$2,0,0,10000,6),5,FALSE)</f>
        <v>#N/A</v>
      </c>
      <c r="G2204" t="e">
        <f ca="1">VLOOKUP(OFFSET($E$2,0,0,10000,1),OFFSET(线路!$A$2,0,0,10000,6),6,FALSE)</f>
        <v>#N/A</v>
      </c>
    </row>
    <row r="2205" spans="1:7" x14ac:dyDescent="0.15">
      <c r="A2205" t="str">
        <f>IF([1]交流线路段!A2205="","",[1]交流线路段!A2205)</f>
        <v>瑞肆线路13</v>
      </c>
      <c r="B2205" t="str">
        <f>IF([1]交流线路段!B2205="","",[1]交流线路段!B2205)</f>
        <v>10kV</v>
      </c>
      <c r="F2205" t="e">
        <f ca="1">VLOOKUP(OFFSET($E$2,0,0,10000,1),OFFSET(线路!$A$2,0,0,10000,6),5,FALSE)</f>
        <v>#N/A</v>
      </c>
      <c r="G2205" t="e">
        <f ca="1">VLOOKUP(OFFSET($E$2,0,0,10000,1),OFFSET(线路!$A$2,0,0,10000,6),6,FALSE)</f>
        <v>#N/A</v>
      </c>
    </row>
    <row r="2206" spans="1:7" x14ac:dyDescent="0.15">
      <c r="A2206" t="str">
        <f>IF([1]交流线路段!A2206="","",[1]交流线路段!A2206)</f>
        <v>瑞肆线路14</v>
      </c>
      <c r="B2206" t="str">
        <f>IF([1]交流线路段!B2206="","",[1]交流线路段!B2206)</f>
        <v>10kV</v>
      </c>
      <c r="F2206" t="e">
        <f ca="1">VLOOKUP(OFFSET($E$2,0,0,10000,1),OFFSET(线路!$A$2,0,0,10000,6),5,FALSE)</f>
        <v>#N/A</v>
      </c>
      <c r="G2206" t="e">
        <f ca="1">VLOOKUP(OFFSET($E$2,0,0,10000,1),OFFSET(线路!$A$2,0,0,10000,6),6,FALSE)</f>
        <v>#N/A</v>
      </c>
    </row>
    <row r="2207" spans="1:7" x14ac:dyDescent="0.15">
      <c r="A2207" t="str">
        <f>IF([1]交流线路段!A2207="","",[1]交流线路段!A2207)</f>
        <v>瑞肆线路15</v>
      </c>
      <c r="B2207" t="str">
        <f>IF([1]交流线路段!B2207="","",[1]交流线路段!B2207)</f>
        <v>10kV</v>
      </c>
      <c r="F2207" t="e">
        <f ca="1">VLOOKUP(OFFSET($E$2,0,0,10000,1),OFFSET(线路!$A$2,0,0,10000,6),5,FALSE)</f>
        <v>#N/A</v>
      </c>
      <c r="G2207" t="e">
        <f ca="1">VLOOKUP(OFFSET($E$2,0,0,10000,1),OFFSET(线路!$A$2,0,0,10000,6),6,FALSE)</f>
        <v>#N/A</v>
      </c>
    </row>
    <row r="2208" spans="1:7" x14ac:dyDescent="0.15">
      <c r="A2208" t="str">
        <f>IF([1]交流线路段!A2208="","",[1]交流线路段!A2208)</f>
        <v>瑞肆线路16</v>
      </c>
      <c r="B2208" t="str">
        <f>IF([1]交流线路段!B2208="","",[1]交流线路段!B2208)</f>
        <v>10kV</v>
      </c>
      <c r="F2208" t="e">
        <f ca="1">VLOOKUP(OFFSET($E$2,0,0,10000,1),OFFSET(线路!$A$2,0,0,10000,6),5,FALSE)</f>
        <v>#N/A</v>
      </c>
      <c r="G2208" t="e">
        <f ca="1">VLOOKUP(OFFSET($E$2,0,0,10000,1),OFFSET(线路!$A$2,0,0,10000,6),6,FALSE)</f>
        <v>#N/A</v>
      </c>
    </row>
    <row r="2209" spans="1:7" x14ac:dyDescent="0.15">
      <c r="A2209" t="str">
        <f>IF([1]交流线路段!A2209="","",[1]交流线路段!A2209)</f>
        <v>瑞肆线路17</v>
      </c>
      <c r="B2209" t="str">
        <f>IF([1]交流线路段!B2209="","",[1]交流线路段!B2209)</f>
        <v>10kV</v>
      </c>
      <c r="F2209" t="e">
        <f ca="1">VLOOKUP(OFFSET($E$2,0,0,10000,1),OFFSET(线路!$A$2,0,0,10000,6),5,FALSE)</f>
        <v>#N/A</v>
      </c>
      <c r="G2209" t="e">
        <f ca="1">VLOOKUP(OFFSET($E$2,0,0,10000,1),OFFSET(线路!$A$2,0,0,10000,6),6,FALSE)</f>
        <v>#N/A</v>
      </c>
    </row>
    <row r="2210" spans="1:7" x14ac:dyDescent="0.15">
      <c r="A2210" t="str">
        <f>IF([1]交流线路段!A2210="","",[1]交流线路段!A2210)</f>
        <v>瑞肆线路18</v>
      </c>
      <c r="B2210" t="str">
        <f>IF([1]交流线路段!B2210="","",[1]交流线路段!B2210)</f>
        <v>10kV</v>
      </c>
      <c r="F2210" t="e">
        <f ca="1">VLOOKUP(OFFSET($E$2,0,0,10000,1),OFFSET(线路!$A$2,0,0,10000,6),5,FALSE)</f>
        <v>#N/A</v>
      </c>
      <c r="G2210" t="e">
        <f ca="1">VLOOKUP(OFFSET($E$2,0,0,10000,1),OFFSET(线路!$A$2,0,0,10000,6),6,FALSE)</f>
        <v>#N/A</v>
      </c>
    </row>
    <row r="2211" spans="1:7" x14ac:dyDescent="0.15">
      <c r="A2211" t="str">
        <f>IF([1]交流线路段!A2211="","",[1]交流线路段!A2211)</f>
        <v>瑞肆线路19</v>
      </c>
      <c r="B2211" t="str">
        <f>IF([1]交流线路段!B2211="","",[1]交流线路段!B2211)</f>
        <v>10kV</v>
      </c>
      <c r="F2211" t="e">
        <f ca="1">VLOOKUP(OFFSET($E$2,0,0,10000,1),OFFSET(线路!$A$2,0,0,10000,6),5,FALSE)</f>
        <v>#N/A</v>
      </c>
      <c r="G2211" t="e">
        <f ca="1">VLOOKUP(OFFSET($E$2,0,0,10000,1),OFFSET(线路!$A$2,0,0,10000,6),6,FALSE)</f>
        <v>#N/A</v>
      </c>
    </row>
    <row r="2212" spans="1:7" x14ac:dyDescent="0.15">
      <c r="A2212" t="str">
        <f>IF([1]交流线路段!A2212="","",[1]交流线路段!A2212)</f>
        <v>瑞肆线路2</v>
      </c>
      <c r="B2212" t="str">
        <f>IF([1]交流线路段!B2212="","",[1]交流线路段!B2212)</f>
        <v>10kV</v>
      </c>
      <c r="F2212" t="e">
        <f ca="1">VLOOKUP(OFFSET($E$2,0,0,10000,1),OFFSET(线路!$A$2,0,0,10000,6),5,FALSE)</f>
        <v>#N/A</v>
      </c>
      <c r="G2212" t="e">
        <f ca="1">VLOOKUP(OFFSET($E$2,0,0,10000,1),OFFSET(线路!$A$2,0,0,10000,6),6,FALSE)</f>
        <v>#N/A</v>
      </c>
    </row>
    <row r="2213" spans="1:7" x14ac:dyDescent="0.15">
      <c r="A2213" t="str">
        <f>IF([1]交流线路段!A2213="","",[1]交流线路段!A2213)</f>
        <v>瑞肆线路20</v>
      </c>
      <c r="B2213" t="str">
        <f>IF([1]交流线路段!B2213="","",[1]交流线路段!B2213)</f>
        <v>10kV</v>
      </c>
      <c r="F2213" t="e">
        <f ca="1">VLOOKUP(OFFSET($E$2,0,0,10000,1),OFFSET(线路!$A$2,0,0,10000,6),5,FALSE)</f>
        <v>#N/A</v>
      </c>
      <c r="G2213" t="e">
        <f ca="1">VLOOKUP(OFFSET($E$2,0,0,10000,1),OFFSET(线路!$A$2,0,0,10000,6),6,FALSE)</f>
        <v>#N/A</v>
      </c>
    </row>
    <row r="2214" spans="1:7" x14ac:dyDescent="0.15">
      <c r="A2214" t="str">
        <f>IF([1]交流线路段!A2214="","",[1]交流线路段!A2214)</f>
        <v>瑞肆线路21</v>
      </c>
      <c r="B2214" t="str">
        <f>IF([1]交流线路段!B2214="","",[1]交流线路段!B2214)</f>
        <v>10kV</v>
      </c>
      <c r="F2214" t="e">
        <f ca="1">VLOOKUP(OFFSET($E$2,0,0,10000,1),OFFSET(线路!$A$2,0,0,10000,6),5,FALSE)</f>
        <v>#N/A</v>
      </c>
      <c r="G2214" t="e">
        <f ca="1">VLOOKUP(OFFSET($E$2,0,0,10000,1),OFFSET(线路!$A$2,0,0,10000,6),6,FALSE)</f>
        <v>#N/A</v>
      </c>
    </row>
    <row r="2215" spans="1:7" x14ac:dyDescent="0.15">
      <c r="A2215" t="str">
        <f>IF([1]交流线路段!A2215="","",[1]交流线路段!A2215)</f>
        <v>瑞肆线路22</v>
      </c>
      <c r="B2215" t="str">
        <f>IF([1]交流线路段!B2215="","",[1]交流线路段!B2215)</f>
        <v>10kV</v>
      </c>
      <c r="F2215" t="e">
        <f ca="1">VLOOKUP(OFFSET($E$2,0,0,10000,1),OFFSET(线路!$A$2,0,0,10000,6),5,FALSE)</f>
        <v>#N/A</v>
      </c>
      <c r="G2215" t="e">
        <f ca="1">VLOOKUP(OFFSET($E$2,0,0,10000,1),OFFSET(线路!$A$2,0,0,10000,6),6,FALSE)</f>
        <v>#N/A</v>
      </c>
    </row>
    <row r="2216" spans="1:7" x14ac:dyDescent="0.15">
      <c r="A2216" t="str">
        <f>IF([1]交流线路段!A2216="","",[1]交流线路段!A2216)</f>
        <v>瑞肆线路23</v>
      </c>
      <c r="B2216" t="str">
        <f>IF([1]交流线路段!B2216="","",[1]交流线路段!B2216)</f>
        <v>10kV</v>
      </c>
      <c r="F2216" t="e">
        <f ca="1">VLOOKUP(OFFSET($E$2,0,0,10000,1),OFFSET(线路!$A$2,0,0,10000,6),5,FALSE)</f>
        <v>#N/A</v>
      </c>
      <c r="G2216" t="e">
        <f ca="1">VLOOKUP(OFFSET($E$2,0,0,10000,1),OFFSET(线路!$A$2,0,0,10000,6),6,FALSE)</f>
        <v>#N/A</v>
      </c>
    </row>
    <row r="2217" spans="1:7" x14ac:dyDescent="0.15">
      <c r="A2217" t="str">
        <f>IF([1]交流线路段!A2217="","",[1]交流线路段!A2217)</f>
        <v>瑞肆线路24</v>
      </c>
      <c r="B2217" t="str">
        <f>IF([1]交流线路段!B2217="","",[1]交流线路段!B2217)</f>
        <v>10kV</v>
      </c>
      <c r="F2217" t="e">
        <f ca="1">VLOOKUP(OFFSET($E$2,0,0,10000,1),OFFSET(线路!$A$2,0,0,10000,6),5,FALSE)</f>
        <v>#N/A</v>
      </c>
      <c r="G2217" t="e">
        <f ca="1">VLOOKUP(OFFSET($E$2,0,0,10000,1),OFFSET(线路!$A$2,0,0,10000,6),6,FALSE)</f>
        <v>#N/A</v>
      </c>
    </row>
    <row r="2218" spans="1:7" x14ac:dyDescent="0.15">
      <c r="A2218" t="str">
        <f>IF([1]交流线路段!A2218="","",[1]交流线路段!A2218)</f>
        <v>瑞肆线路25</v>
      </c>
      <c r="B2218" t="str">
        <f>IF([1]交流线路段!B2218="","",[1]交流线路段!B2218)</f>
        <v>10kV</v>
      </c>
      <c r="F2218" t="e">
        <f ca="1">VLOOKUP(OFFSET($E$2,0,0,10000,1),OFFSET(线路!$A$2,0,0,10000,6),5,FALSE)</f>
        <v>#N/A</v>
      </c>
      <c r="G2218" t="e">
        <f ca="1">VLOOKUP(OFFSET($E$2,0,0,10000,1),OFFSET(线路!$A$2,0,0,10000,6),6,FALSE)</f>
        <v>#N/A</v>
      </c>
    </row>
    <row r="2219" spans="1:7" x14ac:dyDescent="0.15">
      <c r="A2219" t="str">
        <f>IF([1]交流线路段!A2219="","",[1]交流线路段!A2219)</f>
        <v>瑞肆线路26</v>
      </c>
      <c r="B2219" t="str">
        <f>IF([1]交流线路段!B2219="","",[1]交流线路段!B2219)</f>
        <v>10kV</v>
      </c>
      <c r="F2219" t="e">
        <f ca="1">VLOOKUP(OFFSET($E$2,0,0,10000,1),OFFSET(线路!$A$2,0,0,10000,6),5,FALSE)</f>
        <v>#N/A</v>
      </c>
      <c r="G2219" t="e">
        <f ca="1">VLOOKUP(OFFSET($E$2,0,0,10000,1),OFFSET(线路!$A$2,0,0,10000,6),6,FALSE)</f>
        <v>#N/A</v>
      </c>
    </row>
    <row r="2220" spans="1:7" x14ac:dyDescent="0.15">
      <c r="A2220" t="str">
        <f>IF([1]交流线路段!A2220="","",[1]交流线路段!A2220)</f>
        <v>瑞肆线路27</v>
      </c>
      <c r="B2220" t="str">
        <f>IF([1]交流线路段!B2220="","",[1]交流线路段!B2220)</f>
        <v>10kV</v>
      </c>
      <c r="F2220" t="e">
        <f ca="1">VLOOKUP(OFFSET($E$2,0,0,10000,1),OFFSET(线路!$A$2,0,0,10000,6),5,FALSE)</f>
        <v>#N/A</v>
      </c>
      <c r="G2220" t="e">
        <f ca="1">VLOOKUP(OFFSET($E$2,0,0,10000,1),OFFSET(线路!$A$2,0,0,10000,6),6,FALSE)</f>
        <v>#N/A</v>
      </c>
    </row>
    <row r="2221" spans="1:7" x14ac:dyDescent="0.15">
      <c r="A2221" t="str">
        <f>IF([1]交流线路段!A2221="","",[1]交流线路段!A2221)</f>
        <v>瑞肆线路28</v>
      </c>
      <c r="B2221" t="str">
        <f>IF([1]交流线路段!B2221="","",[1]交流线路段!B2221)</f>
        <v>10kV</v>
      </c>
      <c r="F2221" t="e">
        <f ca="1">VLOOKUP(OFFSET($E$2,0,0,10000,1),OFFSET(线路!$A$2,0,0,10000,6),5,FALSE)</f>
        <v>#N/A</v>
      </c>
      <c r="G2221" t="e">
        <f ca="1">VLOOKUP(OFFSET($E$2,0,0,10000,1),OFFSET(线路!$A$2,0,0,10000,6),6,FALSE)</f>
        <v>#N/A</v>
      </c>
    </row>
    <row r="2222" spans="1:7" x14ac:dyDescent="0.15">
      <c r="A2222" t="str">
        <f>IF([1]交流线路段!A2222="","",[1]交流线路段!A2222)</f>
        <v>瑞肆线路29</v>
      </c>
      <c r="B2222" t="str">
        <f>IF([1]交流线路段!B2222="","",[1]交流线路段!B2222)</f>
        <v>10kV</v>
      </c>
      <c r="F2222" t="e">
        <f ca="1">VLOOKUP(OFFSET($E$2,0,0,10000,1),OFFSET(线路!$A$2,0,0,10000,6),5,FALSE)</f>
        <v>#N/A</v>
      </c>
      <c r="G2222" t="e">
        <f ca="1">VLOOKUP(OFFSET($E$2,0,0,10000,1),OFFSET(线路!$A$2,0,0,10000,6),6,FALSE)</f>
        <v>#N/A</v>
      </c>
    </row>
    <row r="2223" spans="1:7" x14ac:dyDescent="0.15">
      <c r="A2223" t="str">
        <f>IF([1]交流线路段!A2223="","",[1]交流线路段!A2223)</f>
        <v>瑞肆线路3</v>
      </c>
      <c r="B2223" t="str">
        <f>IF([1]交流线路段!B2223="","",[1]交流线路段!B2223)</f>
        <v>10kV</v>
      </c>
      <c r="F2223" t="e">
        <f ca="1">VLOOKUP(OFFSET($E$2,0,0,10000,1),OFFSET(线路!$A$2,0,0,10000,6),5,FALSE)</f>
        <v>#N/A</v>
      </c>
      <c r="G2223" t="e">
        <f ca="1">VLOOKUP(OFFSET($E$2,0,0,10000,1),OFFSET(线路!$A$2,0,0,10000,6),6,FALSE)</f>
        <v>#N/A</v>
      </c>
    </row>
    <row r="2224" spans="1:7" x14ac:dyDescent="0.15">
      <c r="A2224" t="str">
        <f>IF([1]交流线路段!A2224="","",[1]交流线路段!A2224)</f>
        <v>瑞肆线路30</v>
      </c>
      <c r="B2224" t="str">
        <f>IF([1]交流线路段!B2224="","",[1]交流线路段!B2224)</f>
        <v>10kV</v>
      </c>
      <c r="F2224" t="e">
        <f ca="1">VLOOKUP(OFFSET($E$2,0,0,10000,1),OFFSET(线路!$A$2,0,0,10000,6),5,FALSE)</f>
        <v>#N/A</v>
      </c>
      <c r="G2224" t="e">
        <f ca="1">VLOOKUP(OFFSET($E$2,0,0,10000,1),OFFSET(线路!$A$2,0,0,10000,6),6,FALSE)</f>
        <v>#N/A</v>
      </c>
    </row>
    <row r="2225" spans="1:7" x14ac:dyDescent="0.15">
      <c r="A2225" t="str">
        <f>IF([1]交流线路段!A2225="","",[1]交流线路段!A2225)</f>
        <v>瑞肆线路31</v>
      </c>
      <c r="B2225" t="str">
        <f>IF([1]交流线路段!B2225="","",[1]交流线路段!B2225)</f>
        <v>10kV</v>
      </c>
      <c r="F2225" t="e">
        <f ca="1">VLOOKUP(OFFSET($E$2,0,0,10000,1),OFFSET(线路!$A$2,0,0,10000,6),5,FALSE)</f>
        <v>#N/A</v>
      </c>
      <c r="G2225" t="e">
        <f ca="1">VLOOKUP(OFFSET($E$2,0,0,10000,1),OFFSET(线路!$A$2,0,0,10000,6),6,FALSE)</f>
        <v>#N/A</v>
      </c>
    </row>
    <row r="2226" spans="1:7" x14ac:dyDescent="0.15">
      <c r="A2226" t="str">
        <f>IF([1]交流线路段!A2226="","",[1]交流线路段!A2226)</f>
        <v>瑞肆线路32</v>
      </c>
      <c r="B2226" t="str">
        <f>IF([1]交流线路段!B2226="","",[1]交流线路段!B2226)</f>
        <v>10kV</v>
      </c>
      <c r="F2226" t="e">
        <f ca="1">VLOOKUP(OFFSET($E$2,0,0,10000,1),OFFSET(线路!$A$2,0,0,10000,6),5,FALSE)</f>
        <v>#N/A</v>
      </c>
      <c r="G2226" t="e">
        <f ca="1">VLOOKUP(OFFSET($E$2,0,0,10000,1),OFFSET(线路!$A$2,0,0,10000,6),6,FALSE)</f>
        <v>#N/A</v>
      </c>
    </row>
    <row r="2227" spans="1:7" x14ac:dyDescent="0.15">
      <c r="A2227" t="str">
        <f>IF([1]交流线路段!A2227="","",[1]交流线路段!A2227)</f>
        <v>瑞肆线路33</v>
      </c>
      <c r="B2227" t="str">
        <f>IF([1]交流线路段!B2227="","",[1]交流线路段!B2227)</f>
        <v>10kV</v>
      </c>
      <c r="F2227" t="e">
        <f ca="1">VLOOKUP(OFFSET($E$2,0,0,10000,1),OFFSET(线路!$A$2,0,0,10000,6),5,FALSE)</f>
        <v>#N/A</v>
      </c>
      <c r="G2227" t="e">
        <f ca="1">VLOOKUP(OFFSET($E$2,0,0,10000,1),OFFSET(线路!$A$2,0,0,10000,6),6,FALSE)</f>
        <v>#N/A</v>
      </c>
    </row>
    <row r="2228" spans="1:7" x14ac:dyDescent="0.15">
      <c r="A2228" t="str">
        <f>IF([1]交流线路段!A2228="","",[1]交流线路段!A2228)</f>
        <v>瑞肆线路34</v>
      </c>
      <c r="B2228" t="str">
        <f>IF([1]交流线路段!B2228="","",[1]交流线路段!B2228)</f>
        <v>10kV</v>
      </c>
      <c r="F2228" t="e">
        <f ca="1">VLOOKUP(OFFSET($E$2,0,0,10000,1),OFFSET(线路!$A$2,0,0,10000,6),5,FALSE)</f>
        <v>#N/A</v>
      </c>
      <c r="G2228" t="e">
        <f ca="1">VLOOKUP(OFFSET($E$2,0,0,10000,1),OFFSET(线路!$A$2,0,0,10000,6),6,FALSE)</f>
        <v>#N/A</v>
      </c>
    </row>
    <row r="2229" spans="1:7" x14ac:dyDescent="0.15">
      <c r="A2229" t="str">
        <f>IF([1]交流线路段!A2229="","",[1]交流线路段!A2229)</f>
        <v>瑞肆线路35</v>
      </c>
      <c r="B2229" t="str">
        <f>IF([1]交流线路段!B2229="","",[1]交流线路段!B2229)</f>
        <v>10kV</v>
      </c>
      <c r="F2229" t="e">
        <f ca="1">VLOOKUP(OFFSET($E$2,0,0,10000,1),OFFSET(线路!$A$2,0,0,10000,6),5,FALSE)</f>
        <v>#N/A</v>
      </c>
      <c r="G2229" t="e">
        <f ca="1">VLOOKUP(OFFSET($E$2,0,0,10000,1),OFFSET(线路!$A$2,0,0,10000,6),6,FALSE)</f>
        <v>#N/A</v>
      </c>
    </row>
    <row r="2230" spans="1:7" x14ac:dyDescent="0.15">
      <c r="A2230" t="str">
        <f>IF([1]交流线路段!A2230="","",[1]交流线路段!A2230)</f>
        <v>瑞肆线路36</v>
      </c>
      <c r="B2230" t="str">
        <f>IF([1]交流线路段!B2230="","",[1]交流线路段!B2230)</f>
        <v>10kV</v>
      </c>
      <c r="F2230" t="e">
        <f ca="1">VLOOKUP(OFFSET($E$2,0,0,10000,1),OFFSET(线路!$A$2,0,0,10000,6),5,FALSE)</f>
        <v>#N/A</v>
      </c>
      <c r="G2230" t="e">
        <f ca="1">VLOOKUP(OFFSET($E$2,0,0,10000,1),OFFSET(线路!$A$2,0,0,10000,6),6,FALSE)</f>
        <v>#N/A</v>
      </c>
    </row>
    <row r="2231" spans="1:7" x14ac:dyDescent="0.15">
      <c r="A2231" t="str">
        <f>IF([1]交流线路段!A2231="","",[1]交流线路段!A2231)</f>
        <v>瑞肆线路37</v>
      </c>
      <c r="B2231" t="str">
        <f>IF([1]交流线路段!B2231="","",[1]交流线路段!B2231)</f>
        <v>10kV</v>
      </c>
      <c r="F2231" t="e">
        <f ca="1">VLOOKUP(OFFSET($E$2,0,0,10000,1),OFFSET(线路!$A$2,0,0,10000,6),5,FALSE)</f>
        <v>#N/A</v>
      </c>
      <c r="G2231" t="e">
        <f ca="1">VLOOKUP(OFFSET($E$2,0,0,10000,1),OFFSET(线路!$A$2,0,0,10000,6),6,FALSE)</f>
        <v>#N/A</v>
      </c>
    </row>
    <row r="2232" spans="1:7" x14ac:dyDescent="0.15">
      <c r="A2232" t="str">
        <f>IF([1]交流线路段!A2232="","",[1]交流线路段!A2232)</f>
        <v>瑞肆线路38</v>
      </c>
      <c r="B2232" t="str">
        <f>IF([1]交流线路段!B2232="","",[1]交流线路段!B2232)</f>
        <v>10kV</v>
      </c>
      <c r="F2232" t="e">
        <f ca="1">VLOOKUP(OFFSET($E$2,0,0,10000,1),OFFSET(线路!$A$2,0,0,10000,6),5,FALSE)</f>
        <v>#N/A</v>
      </c>
      <c r="G2232" t="e">
        <f ca="1">VLOOKUP(OFFSET($E$2,0,0,10000,1),OFFSET(线路!$A$2,0,0,10000,6),6,FALSE)</f>
        <v>#N/A</v>
      </c>
    </row>
    <row r="2233" spans="1:7" x14ac:dyDescent="0.15">
      <c r="A2233" t="str">
        <f>IF([1]交流线路段!A2233="","",[1]交流线路段!A2233)</f>
        <v>瑞肆线路39</v>
      </c>
      <c r="B2233" t="str">
        <f>IF([1]交流线路段!B2233="","",[1]交流线路段!B2233)</f>
        <v>10kV</v>
      </c>
      <c r="F2233" t="e">
        <f ca="1">VLOOKUP(OFFSET($E$2,0,0,10000,1),OFFSET(线路!$A$2,0,0,10000,6),5,FALSE)</f>
        <v>#N/A</v>
      </c>
      <c r="G2233" t="e">
        <f ca="1">VLOOKUP(OFFSET($E$2,0,0,10000,1),OFFSET(线路!$A$2,0,0,10000,6),6,FALSE)</f>
        <v>#N/A</v>
      </c>
    </row>
    <row r="2234" spans="1:7" x14ac:dyDescent="0.15">
      <c r="A2234" t="str">
        <f>IF([1]交流线路段!A2234="","",[1]交流线路段!A2234)</f>
        <v>瑞肆线路4</v>
      </c>
      <c r="B2234" t="str">
        <f>IF([1]交流线路段!B2234="","",[1]交流线路段!B2234)</f>
        <v>10kV</v>
      </c>
      <c r="F2234" t="e">
        <f ca="1">VLOOKUP(OFFSET($E$2,0,0,10000,1),OFFSET(线路!$A$2,0,0,10000,6),5,FALSE)</f>
        <v>#N/A</v>
      </c>
      <c r="G2234" t="e">
        <f ca="1">VLOOKUP(OFFSET($E$2,0,0,10000,1),OFFSET(线路!$A$2,0,0,10000,6),6,FALSE)</f>
        <v>#N/A</v>
      </c>
    </row>
    <row r="2235" spans="1:7" x14ac:dyDescent="0.15">
      <c r="A2235" t="str">
        <f>IF([1]交流线路段!A2235="","",[1]交流线路段!A2235)</f>
        <v>瑞肆线路40</v>
      </c>
      <c r="B2235" t="str">
        <f>IF([1]交流线路段!B2235="","",[1]交流线路段!B2235)</f>
        <v>10kV</v>
      </c>
      <c r="F2235" t="e">
        <f ca="1">VLOOKUP(OFFSET($E$2,0,0,10000,1),OFFSET(线路!$A$2,0,0,10000,6),5,FALSE)</f>
        <v>#N/A</v>
      </c>
      <c r="G2235" t="e">
        <f ca="1">VLOOKUP(OFFSET($E$2,0,0,10000,1),OFFSET(线路!$A$2,0,0,10000,6),6,FALSE)</f>
        <v>#N/A</v>
      </c>
    </row>
    <row r="2236" spans="1:7" x14ac:dyDescent="0.15">
      <c r="A2236" t="str">
        <f>IF([1]交流线路段!A2236="","",[1]交流线路段!A2236)</f>
        <v>瑞肆线路41</v>
      </c>
      <c r="B2236" t="str">
        <f>IF([1]交流线路段!B2236="","",[1]交流线路段!B2236)</f>
        <v>10kV</v>
      </c>
      <c r="F2236" t="e">
        <f ca="1">VLOOKUP(OFFSET($E$2,0,0,10000,1),OFFSET(线路!$A$2,0,0,10000,6),5,FALSE)</f>
        <v>#N/A</v>
      </c>
      <c r="G2236" t="e">
        <f ca="1">VLOOKUP(OFFSET($E$2,0,0,10000,1),OFFSET(线路!$A$2,0,0,10000,6),6,FALSE)</f>
        <v>#N/A</v>
      </c>
    </row>
    <row r="2237" spans="1:7" x14ac:dyDescent="0.15">
      <c r="A2237" t="str">
        <f>IF([1]交流线路段!A2237="","",[1]交流线路段!A2237)</f>
        <v>瑞肆线路42</v>
      </c>
      <c r="B2237" t="str">
        <f>IF([1]交流线路段!B2237="","",[1]交流线路段!B2237)</f>
        <v>10kV</v>
      </c>
      <c r="F2237" t="e">
        <f ca="1">VLOOKUP(OFFSET($E$2,0,0,10000,1),OFFSET(线路!$A$2,0,0,10000,6),5,FALSE)</f>
        <v>#N/A</v>
      </c>
      <c r="G2237" t="e">
        <f ca="1">VLOOKUP(OFFSET($E$2,0,0,10000,1),OFFSET(线路!$A$2,0,0,10000,6),6,FALSE)</f>
        <v>#N/A</v>
      </c>
    </row>
    <row r="2238" spans="1:7" x14ac:dyDescent="0.15">
      <c r="A2238" t="str">
        <f>IF([1]交流线路段!A2238="","",[1]交流线路段!A2238)</f>
        <v>瑞肆线路43</v>
      </c>
      <c r="B2238" t="str">
        <f>IF([1]交流线路段!B2238="","",[1]交流线路段!B2238)</f>
        <v>10kV</v>
      </c>
      <c r="F2238" t="e">
        <f ca="1">VLOOKUP(OFFSET($E$2,0,0,10000,1),OFFSET(线路!$A$2,0,0,10000,6),5,FALSE)</f>
        <v>#N/A</v>
      </c>
      <c r="G2238" t="e">
        <f ca="1">VLOOKUP(OFFSET($E$2,0,0,10000,1),OFFSET(线路!$A$2,0,0,10000,6),6,FALSE)</f>
        <v>#N/A</v>
      </c>
    </row>
    <row r="2239" spans="1:7" x14ac:dyDescent="0.15">
      <c r="A2239" t="str">
        <f>IF([1]交流线路段!A2239="","",[1]交流线路段!A2239)</f>
        <v>瑞肆线路44</v>
      </c>
      <c r="B2239" t="str">
        <f>IF([1]交流线路段!B2239="","",[1]交流线路段!B2239)</f>
        <v>10kV</v>
      </c>
      <c r="F2239" t="e">
        <f ca="1">VLOOKUP(OFFSET($E$2,0,0,10000,1),OFFSET(线路!$A$2,0,0,10000,6),5,FALSE)</f>
        <v>#N/A</v>
      </c>
      <c r="G2239" t="e">
        <f ca="1">VLOOKUP(OFFSET($E$2,0,0,10000,1),OFFSET(线路!$A$2,0,0,10000,6),6,FALSE)</f>
        <v>#N/A</v>
      </c>
    </row>
    <row r="2240" spans="1:7" x14ac:dyDescent="0.15">
      <c r="A2240" t="str">
        <f>IF([1]交流线路段!A2240="","",[1]交流线路段!A2240)</f>
        <v>瑞肆线路45</v>
      </c>
      <c r="B2240" t="str">
        <f>IF([1]交流线路段!B2240="","",[1]交流线路段!B2240)</f>
        <v>10kV</v>
      </c>
      <c r="F2240" t="e">
        <f ca="1">VLOOKUP(OFFSET($E$2,0,0,10000,1),OFFSET(线路!$A$2,0,0,10000,6),5,FALSE)</f>
        <v>#N/A</v>
      </c>
      <c r="G2240" t="e">
        <f ca="1">VLOOKUP(OFFSET($E$2,0,0,10000,1),OFFSET(线路!$A$2,0,0,10000,6),6,FALSE)</f>
        <v>#N/A</v>
      </c>
    </row>
    <row r="2241" spans="1:7" x14ac:dyDescent="0.15">
      <c r="A2241" t="str">
        <f>IF([1]交流线路段!A2241="","",[1]交流线路段!A2241)</f>
        <v>瑞肆线路46</v>
      </c>
      <c r="B2241" t="str">
        <f>IF([1]交流线路段!B2241="","",[1]交流线路段!B2241)</f>
        <v>10kV</v>
      </c>
      <c r="F2241" t="e">
        <f ca="1">VLOOKUP(OFFSET($E$2,0,0,10000,1),OFFSET(线路!$A$2,0,0,10000,6),5,FALSE)</f>
        <v>#N/A</v>
      </c>
      <c r="G2241" t="e">
        <f ca="1">VLOOKUP(OFFSET($E$2,0,0,10000,1),OFFSET(线路!$A$2,0,0,10000,6),6,FALSE)</f>
        <v>#N/A</v>
      </c>
    </row>
    <row r="2242" spans="1:7" x14ac:dyDescent="0.15">
      <c r="A2242" t="str">
        <f>IF([1]交流线路段!A2242="","",[1]交流线路段!A2242)</f>
        <v>瑞肆线路47</v>
      </c>
      <c r="B2242" t="str">
        <f>IF([1]交流线路段!B2242="","",[1]交流线路段!B2242)</f>
        <v>10kV</v>
      </c>
      <c r="F2242" t="e">
        <f ca="1">VLOOKUP(OFFSET($E$2,0,0,10000,1),OFFSET(线路!$A$2,0,0,10000,6),5,FALSE)</f>
        <v>#N/A</v>
      </c>
      <c r="G2242" t="e">
        <f ca="1">VLOOKUP(OFFSET($E$2,0,0,10000,1),OFFSET(线路!$A$2,0,0,10000,6),6,FALSE)</f>
        <v>#N/A</v>
      </c>
    </row>
    <row r="2243" spans="1:7" x14ac:dyDescent="0.15">
      <c r="A2243" t="str">
        <f>IF([1]交流线路段!A2243="","",[1]交流线路段!A2243)</f>
        <v>瑞肆线路48</v>
      </c>
      <c r="B2243" t="str">
        <f>IF([1]交流线路段!B2243="","",[1]交流线路段!B2243)</f>
        <v>10kV</v>
      </c>
      <c r="F2243" t="e">
        <f ca="1">VLOOKUP(OFFSET($E$2,0,0,10000,1),OFFSET(线路!$A$2,0,0,10000,6),5,FALSE)</f>
        <v>#N/A</v>
      </c>
      <c r="G2243" t="e">
        <f ca="1">VLOOKUP(OFFSET($E$2,0,0,10000,1),OFFSET(线路!$A$2,0,0,10000,6),6,FALSE)</f>
        <v>#N/A</v>
      </c>
    </row>
    <row r="2244" spans="1:7" x14ac:dyDescent="0.15">
      <c r="A2244" t="str">
        <f>IF([1]交流线路段!A2244="","",[1]交流线路段!A2244)</f>
        <v>瑞肆线路49</v>
      </c>
      <c r="B2244" t="str">
        <f>IF([1]交流线路段!B2244="","",[1]交流线路段!B2244)</f>
        <v>10kV</v>
      </c>
      <c r="F2244" t="e">
        <f ca="1">VLOOKUP(OFFSET($E$2,0,0,10000,1),OFFSET(线路!$A$2,0,0,10000,6),5,FALSE)</f>
        <v>#N/A</v>
      </c>
      <c r="G2244" t="e">
        <f ca="1">VLOOKUP(OFFSET($E$2,0,0,10000,1),OFFSET(线路!$A$2,0,0,10000,6),6,FALSE)</f>
        <v>#N/A</v>
      </c>
    </row>
    <row r="2245" spans="1:7" x14ac:dyDescent="0.15">
      <c r="A2245" t="str">
        <f>IF([1]交流线路段!A2245="","",[1]交流线路段!A2245)</f>
        <v>瑞肆线路5</v>
      </c>
      <c r="B2245" t="str">
        <f>IF([1]交流线路段!B2245="","",[1]交流线路段!B2245)</f>
        <v>10kV</v>
      </c>
      <c r="F2245" t="e">
        <f ca="1">VLOOKUP(OFFSET($E$2,0,0,10000,1),OFFSET(线路!$A$2,0,0,10000,6),5,FALSE)</f>
        <v>#N/A</v>
      </c>
      <c r="G2245" t="e">
        <f ca="1">VLOOKUP(OFFSET($E$2,0,0,10000,1),OFFSET(线路!$A$2,0,0,10000,6),6,FALSE)</f>
        <v>#N/A</v>
      </c>
    </row>
    <row r="2246" spans="1:7" x14ac:dyDescent="0.15">
      <c r="A2246" t="str">
        <f>IF([1]交流线路段!A2246="","",[1]交流线路段!A2246)</f>
        <v>瑞肆线路50</v>
      </c>
      <c r="B2246" t="str">
        <f>IF([1]交流线路段!B2246="","",[1]交流线路段!B2246)</f>
        <v>10kV</v>
      </c>
      <c r="F2246" t="e">
        <f ca="1">VLOOKUP(OFFSET($E$2,0,0,10000,1),OFFSET(线路!$A$2,0,0,10000,6),5,FALSE)</f>
        <v>#N/A</v>
      </c>
      <c r="G2246" t="e">
        <f ca="1">VLOOKUP(OFFSET($E$2,0,0,10000,1),OFFSET(线路!$A$2,0,0,10000,6),6,FALSE)</f>
        <v>#N/A</v>
      </c>
    </row>
    <row r="2247" spans="1:7" x14ac:dyDescent="0.15">
      <c r="A2247" t="str">
        <f>IF([1]交流线路段!A2247="","",[1]交流线路段!A2247)</f>
        <v>瑞肆线路51</v>
      </c>
      <c r="B2247" t="str">
        <f>IF([1]交流线路段!B2247="","",[1]交流线路段!B2247)</f>
        <v>10kV</v>
      </c>
      <c r="F2247" t="e">
        <f ca="1">VLOOKUP(OFFSET($E$2,0,0,10000,1),OFFSET(线路!$A$2,0,0,10000,6),5,FALSE)</f>
        <v>#N/A</v>
      </c>
      <c r="G2247" t="e">
        <f ca="1">VLOOKUP(OFFSET($E$2,0,0,10000,1),OFFSET(线路!$A$2,0,0,10000,6),6,FALSE)</f>
        <v>#N/A</v>
      </c>
    </row>
    <row r="2248" spans="1:7" x14ac:dyDescent="0.15">
      <c r="A2248" t="str">
        <f>IF([1]交流线路段!A2248="","",[1]交流线路段!A2248)</f>
        <v>瑞肆线路52</v>
      </c>
      <c r="B2248" t="str">
        <f>IF([1]交流线路段!B2248="","",[1]交流线路段!B2248)</f>
        <v>10kV</v>
      </c>
      <c r="F2248" t="e">
        <f ca="1">VLOOKUP(OFFSET($E$2,0,0,10000,1),OFFSET(线路!$A$2,0,0,10000,6),5,FALSE)</f>
        <v>#N/A</v>
      </c>
      <c r="G2248" t="e">
        <f ca="1">VLOOKUP(OFFSET($E$2,0,0,10000,1),OFFSET(线路!$A$2,0,0,10000,6),6,FALSE)</f>
        <v>#N/A</v>
      </c>
    </row>
    <row r="2249" spans="1:7" x14ac:dyDescent="0.15">
      <c r="A2249" t="str">
        <f>IF([1]交流线路段!A2249="","",[1]交流线路段!A2249)</f>
        <v>瑞肆线路53</v>
      </c>
      <c r="B2249" t="str">
        <f>IF([1]交流线路段!B2249="","",[1]交流线路段!B2249)</f>
        <v>10kV</v>
      </c>
      <c r="F2249" t="e">
        <f ca="1">VLOOKUP(OFFSET($E$2,0,0,10000,1),OFFSET(线路!$A$2,0,0,10000,6),5,FALSE)</f>
        <v>#N/A</v>
      </c>
      <c r="G2249" t="e">
        <f ca="1">VLOOKUP(OFFSET($E$2,0,0,10000,1),OFFSET(线路!$A$2,0,0,10000,6),6,FALSE)</f>
        <v>#N/A</v>
      </c>
    </row>
    <row r="2250" spans="1:7" x14ac:dyDescent="0.15">
      <c r="A2250" t="str">
        <f>IF([1]交流线路段!A2250="","",[1]交流线路段!A2250)</f>
        <v>瑞肆线路54</v>
      </c>
      <c r="B2250" t="str">
        <f>IF([1]交流线路段!B2250="","",[1]交流线路段!B2250)</f>
        <v>10kV</v>
      </c>
      <c r="F2250" t="e">
        <f ca="1">VLOOKUP(OFFSET($E$2,0,0,10000,1),OFFSET(线路!$A$2,0,0,10000,6),5,FALSE)</f>
        <v>#N/A</v>
      </c>
      <c r="G2250" t="e">
        <f ca="1">VLOOKUP(OFFSET($E$2,0,0,10000,1),OFFSET(线路!$A$2,0,0,10000,6),6,FALSE)</f>
        <v>#N/A</v>
      </c>
    </row>
    <row r="2251" spans="1:7" x14ac:dyDescent="0.15">
      <c r="A2251" t="str">
        <f>IF([1]交流线路段!A2251="","",[1]交流线路段!A2251)</f>
        <v>瑞肆线路55</v>
      </c>
      <c r="B2251" t="str">
        <f>IF([1]交流线路段!B2251="","",[1]交流线路段!B2251)</f>
        <v>10kV</v>
      </c>
      <c r="F2251" t="e">
        <f ca="1">VLOOKUP(OFFSET($E$2,0,0,10000,1),OFFSET(线路!$A$2,0,0,10000,6),5,FALSE)</f>
        <v>#N/A</v>
      </c>
      <c r="G2251" t="e">
        <f ca="1">VLOOKUP(OFFSET($E$2,0,0,10000,1),OFFSET(线路!$A$2,0,0,10000,6),6,FALSE)</f>
        <v>#N/A</v>
      </c>
    </row>
    <row r="2252" spans="1:7" x14ac:dyDescent="0.15">
      <c r="A2252" t="str">
        <f>IF([1]交流线路段!A2252="","",[1]交流线路段!A2252)</f>
        <v>瑞肆线路56</v>
      </c>
      <c r="B2252" t="str">
        <f>IF([1]交流线路段!B2252="","",[1]交流线路段!B2252)</f>
        <v>10kV</v>
      </c>
      <c r="F2252" t="e">
        <f ca="1">VLOOKUP(OFFSET($E$2,0,0,10000,1),OFFSET(线路!$A$2,0,0,10000,6),5,FALSE)</f>
        <v>#N/A</v>
      </c>
      <c r="G2252" t="e">
        <f ca="1">VLOOKUP(OFFSET($E$2,0,0,10000,1),OFFSET(线路!$A$2,0,0,10000,6),6,FALSE)</f>
        <v>#N/A</v>
      </c>
    </row>
    <row r="2253" spans="1:7" x14ac:dyDescent="0.15">
      <c r="A2253" t="str">
        <f>IF([1]交流线路段!A2253="","",[1]交流线路段!A2253)</f>
        <v>瑞肆线路57</v>
      </c>
      <c r="B2253" t="str">
        <f>IF([1]交流线路段!B2253="","",[1]交流线路段!B2253)</f>
        <v>10kV</v>
      </c>
      <c r="F2253" t="e">
        <f ca="1">VLOOKUP(OFFSET($E$2,0,0,10000,1),OFFSET(线路!$A$2,0,0,10000,6),5,FALSE)</f>
        <v>#N/A</v>
      </c>
      <c r="G2253" t="e">
        <f ca="1">VLOOKUP(OFFSET($E$2,0,0,10000,1),OFFSET(线路!$A$2,0,0,10000,6),6,FALSE)</f>
        <v>#N/A</v>
      </c>
    </row>
    <row r="2254" spans="1:7" x14ac:dyDescent="0.15">
      <c r="A2254" t="str">
        <f>IF([1]交流线路段!A2254="","",[1]交流线路段!A2254)</f>
        <v>瑞肆线路58</v>
      </c>
      <c r="B2254" t="str">
        <f>IF([1]交流线路段!B2254="","",[1]交流线路段!B2254)</f>
        <v>10kV</v>
      </c>
      <c r="F2254" t="e">
        <f ca="1">VLOOKUP(OFFSET($E$2,0,0,10000,1),OFFSET(线路!$A$2,0,0,10000,6),5,FALSE)</f>
        <v>#N/A</v>
      </c>
      <c r="G2254" t="e">
        <f ca="1">VLOOKUP(OFFSET($E$2,0,0,10000,1),OFFSET(线路!$A$2,0,0,10000,6),6,FALSE)</f>
        <v>#N/A</v>
      </c>
    </row>
    <row r="2255" spans="1:7" x14ac:dyDescent="0.15">
      <c r="A2255" t="str">
        <f>IF([1]交流线路段!A2255="","",[1]交流线路段!A2255)</f>
        <v>瑞肆线路59</v>
      </c>
      <c r="B2255" t="str">
        <f>IF([1]交流线路段!B2255="","",[1]交流线路段!B2255)</f>
        <v>10kV</v>
      </c>
      <c r="F2255" t="e">
        <f ca="1">VLOOKUP(OFFSET($E$2,0,0,10000,1),OFFSET(线路!$A$2,0,0,10000,6),5,FALSE)</f>
        <v>#N/A</v>
      </c>
      <c r="G2255" t="e">
        <f ca="1">VLOOKUP(OFFSET($E$2,0,0,10000,1),OFFSET(线路!$A$2,0,0,10000,6),6,FALSE)</f>
        <v>#N/A</v>
      </c>
    </row>
    <row r="2256" spans="1:7" x14ac:dyDescent="0.15">
      <c r="A2256" t="str">
        <f>IF([1]交流线路段!A2256="","",[1]交流线路段!A2256)</f>
        <v>瑞肆线路6</v>
      </c>
      <c r="B2256" t="str">
        <f>IF([1]交流线路段!B2256="","",[1]交流线路段!B2256)</f>
        <v>10kV</v>
      </c>
      <c r="F2256" t="e">
        <f ca="1">VLOOKUP(OFFSET($E$2,0,0,10000,1),OFFSET(线路!$A$2,0,0,10000,6),5,FALSE)</f>
        <v>#N/A</v>
      </c>
      <c r="G2256" t="e">
        <f ca="1">VLOOKUP(OFFSET($E$2,0,0,10000,1),OFFSET(线路!$A$2,0,0,10000,6),6,FALSE)</f>
        <v>#N/A</v>
      </c>
    </row>
    <row r="2257" spans="1:7" x14ac:dyDescent="0.15">
      <c r="A2257" t="str">
        <f>IF([1]交流线路段!A2257="","",[1]交流线路段!A2257)</f>
        <v>瑞肆线路60</v>
      </c>
      <c r="B2257" t="str">
        <f>IF([1]交流线路段!B2257="","",[1]交流线路段!B2257)</f>
        <v>10kV</v>
      </c>
      <c r="F2257" t="e">
        <f ca="1">VLOOKUP(OFFSET($E$2,0,0,10000,1),OFFSET(线路!$A$2,0,0,10000,6),5,FALSE)</f>
        <v>#N/A</v>
      </c>
      <c r="G2257" t="e">
        <f ca="1">VLOOKUP(OFFSET($E$2,0,0,10000,1),OFFSET(线路!$A$2,0,0,10000,6),6,FALSE)</f>
        <v>#N/A</v>
      </c>
    </row>
    <row r="2258" spans="1:7" x14ac:dyDescent="0.15">
      <c r="A2258" t="str">
        <f>IF([1]交流线路段!A2258="","",[1]交流线路段!A2258)</f>
        <v>瑞肆线路61</v>
      </c>
      <c r="B2258" t="str">
        <f>IF([1]交流线路段!B2258="","",[1]交流线路段!B2258)</f>
        <v>10kV</v>
      </c>
      <c r="F2258" t="e">
        <f ca="1">VLOOKUP(OFFSET($E$2,0,0,10000,1),OFFSET(线路!$A$2,0,0,10000,6),5,FALSE)</f>
        <v>#N/A</v>
      </c>
      <c r="G2258" t="e">
        <f ca="1">VLOOKUP(OFFSET($E$2,0,0,10000,1),OFFSET(线路!$A$2,0,0,10000,6),6,FALSE)</f>
        <v>#N/A</v>
      </c>
    </row>
    <row r="2259" spans="1:7" x14ac:dyDescent="0.15">
      <c r="A2259" t="str">
        <f>IF([1]交流线路段!A2259="","",[1]交流线路段!A2259)</f>
        <v>瑞肆线路62</v>
      </c>
      <c r="B2259" t="str">
        <f>IF([1]交流线路段!B2259="","",[1]交流线路段!B2259)</f>
        <v>10kV</v>
      </c>
      <c r="F2259" t="e">
        <f ca="1">VLOOKUP(OFFSET($E$2,0,0,10000,1),OFFSET(线路!$A$2,0,0,10000,6),5,FALSE)</f>
        <v>#N/A</v>
      </c>
      <c r="G2259" t="e">
        <f ca="1">VLOOKUP(OFFSET($E$2,0,0,10000,1),OFFSET(线路!$A$2,0,0,10000,6),6,FALSE)</f>
        <v>#N/A</v>
      </c>
    </row>
    <row r="2260" spans="1:7" x14ac:dyDescent="0.15">
      <c r="A2260" t="str">
        <f>IF([1]交流线路段!A2260="","",[1]交流线路段!A2260)</f>
        <v>瑞肆线路63</v>
      </c>
      <c r="B2260" t="str">
        <f>IF([1]交流线路段!B2260="","",[1]交流线路段!B2260)</f>
        <v>10kV</v>
      </c>
      <c r="F2260" t="e">
        <f ca="1">VLOOKUP(OFFSET($E$2,0,0,10000,1),OFFSET(线路!$A$2,0,0,10000,6),5,FALSE)</f>
        <v>#N/A</v>
      </c>
      <c r="G2260" t="e">
        <f ca="1">VLOOKUP(OFFSET($E$2,0,0,10000,1),OFFSET(线路!$A$2,0,0,10000,6),6,FALSE)</f>
        <v>#N/A</v>
      </c>
    </row>
    <row r="2261" spans="1:7" x14ac:dyDescent="0.15">
      <c r="A2261" t="str">
        <f>IF([1]交流线路段!A2261="","",[1]交流线路段!A2261)</f>
        <v>瑞肆线路64</v>
      </c>
      <c r="B2261" t="str">
        <f>IF([1]交流线路段!B2261="","",[1]交流线路段!B2261)</f>
        <v>10kV</v>
      </c>
      <c r="F2261" t="e">
        <f ca="1">VLOOKUP(OFFSET($E$2,0,0,10000,1),OFFSET(线路!$A$2,0,0,10000,6),5,FALSE)</f>
        <v>#N/A</v>
      </c>
      <c r="G2261" t="e">
        <f ca="1">VLOOKUP(OFFSET($E$2,0,0,10000,1),OFFSET(线路!$A$2,0,0,10000,6),6,FALSE)</f>
        <v>#N/A</v>
      </c>
    </row>
    <row r="2262" spans="1:7" x14ac:dyDescent="0.15">
      <c r="A2262" t="str">
        <f>IF([1]交流线路段!A2262="","",[1]交流线路段!A2262)</f>
        <v>瑞肆线路65</v>
      </c>
      <c r="B2262" t="str">
        <f>IF([1]交流线路段!B2262="","",[1]交流线路段!B2262)</f>
        <v>10kV</v>
      </c>
      <c r="F2262" t="e">
        <f ca="1">VLOOKUP(OFFSET($E$2,0,0,10000,1),OFFSET(线路!$A$2,0,0,10000,6),5,FALSE)</f>
        <v>#N/A</v>
      </c>
      <c r="G2262" t="e">
        <f ca="1">VLOOKUP(OFFSET($E$2,0,0,10000,1),OFFSET(线路!$A$2,0,0,10000,6),6,FALSE)</f>
        <v>#N/A</v>
      </c>
    </row>
    <row r="2263" spans="1:7" x14ac:dyDescent="0.15">
      <c r="A2263" t="str">
        <f>IF([1]交流线路段!A2263="","",[1]交流线路段!A2263)</f>
        <v>瑞肆线路66</v>
      </c>
      <c r="B2263" t="str">
        <f>IF([1]交流线路段!B2263="","",[1]交流线路段!B2263)</f>
        <v>10kV</v>
      </c>
      <c r="F2263" t="e">
        <f ca="1">VLOOKUP(OFFSET($E$2,0,0,10000,1),OFFSET(线路!$A$2,0,0,10000,6),5,FALSE)</f>
        <v>#N/A</v>
      </c>
      <c r="G2263" t="e">
        <f ca="1">VLOOKUP(OFFSET($E$2,0,0,10000,1),OFFSET(线路!$A$2,0,0,10000,6),6,FALSE)</f>
        <v>#N/A</v>
      </c>
    </row>
    <row r="2264" spans="1:7" x14ac:dyDescent="0.15">
      <c r="A2264" t="str">
        <f>IF([1]交流线路段!A2264="","",[1]交流线路段!A2264)</f>
        <v>瑞肆线路67</v>
      </c>
      <c r="B2264" t="str">
        <f>IF([1]交流线路段!B2264="","",[1]交流线路段!B2264)</f>
        <v>10kV</v>
      </c>
      <c r="F2264" t="e">
        <f ca="1">VLOOKUP(OFFSET($E$2,0,0,10000,1),OFFSET(线路!$A$2,0,0,10000,6),5,FALSE)</f>
        <v>#N/A</v>
      </c>
      <c r="G2264" t="e">
        <f ca="1">VLOOKUP(OFFSET($E$2,0,0,10000,1),OFFSET(线路!$A$2,0,0,10000,6),6,FALSE)</f>
        <v>#N/A</v>
      </c>
    </row>
    <row r="2265" spans="1:7" x14ac:dyDescent="0.15">
      <c r="A2265" t="str">
        <f>IF([1]交流线路段!A2265="","",[1]交流线路段!A2265)</f>
        <v>瑞肆线路68</v>
      </c>
      <c r="B2265" t="str">
        <f>IF([1]交流线路段!B2265="","",[1]交流线路段!B2265)</f>
        <v>10kV</v>
      </c>
      <c r="F2265" t="e">
        <f ca="1">VLOOKUP(OFFSET($E$2,0,0,10000,1),OFFSET(线路!$A$2,0,0,10000,6),5,FALSE)</f>
        <v>#N/A</v>
      </c>
      <c r="G2265" t="e">
        <f ca="1">VLOOKUP(OFFSET($E$2,0,0,10000,1),OFFSET(线路!$A$2,0,0,10000,6),6,FALSE)</f>
        <v>#N/A</v>
      </c>
    </row>
    <row r="2266" spans="1:7" x14ac:dyDescent="0.15">
      <c r="A2266" t="str">
        <f>IF([1]交流线路段!A2266="","",[1]交流线路段!A2266)</f>
        <v>瑞肆线路69</v>
      </c>
      <c r="B2266" t="str">
        <f>IF([1]交流线路段!B2266="","",[1]交流线路段!B2266)</f>
        <v>10kV</v>
      </c>
      <c r="F2266" t="e">
        <f ca="1">VLOOKUP(OFFSET($E$2,0,0,10000,1),OFFSET(线路!$A$2,0,0,10000,6),5,FALSE)</f>
        <v>#N/A</v>
      </c>
      <c r="G2266" t="e">
        <f ca="1">VLOOKUP(OFFSET($E$2,0,0,10000,1),OFFSET(线路!$A$2,0,0,10000,6),6,FALSE)</f>
        <v>#N/A</v>
      </c>
    </row>
    <row r="2267" spans="1:7" x14ac:dyDescent="0.15">
      <c r="A2267" t="str">
        <f>IF([1]交流线路段!A2267="","",[1]交流线路段!A2267)</f>
        <v>瑞肆线路7</v>
      </c>
      <c r="B2267" t="str">
        <f>IF([1]交流线路段!B2267="","",[1]交流线路段!B2267)</f>
        <v>10kV</v>
      </c>
      <c r="F2267" t="e">
        <f ca="1">VLOOKUP(OFFSET($E$2,0,0,10000,1),OFFSET(线路!$A$2,0,0,10000,6),5,FALSE)</f>
        <v>#N/A</v>
      </c>
      <c r="G2267" t="e">
        <f ca="1">VLOOKUP(OFFSET($E$2,0,0,10000,1),OFFSET(线路!$A$2,0,0,10000,6),6,FALSE)</f>
        <v>#N/A</v>
      </c>
    </row>
    <row r="2268" spans="1:7" x14ac:dyDescent="0.15">
      <c r="A2268" t="str">
        <f>IF([1]交流线路段!A2268="","",[1]交流线路段!A2268)</f>
        <v>瑞肆线路70</v>
      </c>
      <c r="B2268" t="str">
        <f>IF([1]交流线路段!B2268="","",[1]交流线路段!B2268)</f>
        <v>10kV</v>
      </c>
      <c r="F2268" t="e">
        <f ca="1">VLOOKUP(OFFSET($E$2,0,0,10000,1),OFFSET(线路!$A$2,0,0,10000,6),5,FALSE)</f>
        <v>#N/A</v>
      </c>
      <c r="G2268" t="e">
        <f ca="1">VLOOKUP(OFFSET($E$2,0,0,10000,1),OFFSET(线路!$A$2,0,0,10000,6),6,FALSE)</f>
        <v>#N/A</v>
      </c>
    </row>
    <row r="2269" spans="1:7" x14ac:dyDescent="0.15">
      <c r="A2269" t="str">
        <f>IF([1]交流线路段!A2269="","",[1]交流线路段!A2269)</f>
        <v>瑞肆线路71</v>
      </c>
      <c r="B2269" t="str">
        <f>IF([1]交流线路段!B2269="","",[1]交流线路段!B2269)</f>
        <v>10kV</v>
      </c>
      <c r="F2269" t="e">
        <f ca="1">VLOOKUP(OFFSET($E$2,0,0,10000,1),OFFSET(线路!$A$2,0,0,10000,6),5,FALSE)</f>
        <v>#N/A</v>
      </c>
      <c r="G2269" t="e">
        <f ca="1">VLOOKUP(OFFSET($E$2,0,0,10000,1),OFFSET(线路!$A$2,0,0,10000,6),6,FALSE)</f>
        <v>#N/A</v>
      </c>
    </row>
    <row r="2270" spans="1:7" x14ac:dyDescent="0.15">
      <c r="A2270" t="str">
        <f>IF([1]交流线路段!A2270="","",[1]交流线路段!A2270)</f>
        <v>瑞肆线路8</v>
      </c>
      <c r="B2270" t="str">
        <f>IF([1]交流线路段!B2270="","",[1]交流线路段!B2270)</f>
        <v>10kV</v>
      </c>
      <c r="F2270" t="e">
        <f ca="1">VLOOKUP(OFFSET($E$2,0,0,10000,1),OFFSET(线路!$A$2,0,0,10000,6),5,FALSE)</f>
        <v>#N/A</v>
      </c>
      <c r="G2270" t="e">
        <f ca="1">VLOOKUP(OFFSET($E$2,0,0,10000,1),OFFSET(线路!$A$2,0,0,10000,6),6,FALSE)</f>
        <v>#N/A</v>
      </c>
    </row>
    <row r="2271" spans="1:7" x14ac:dyDescent="0.15">
      <c r="A2271" t="str">
        <f>IF([1]交流线路段!A2271="","",[1]交流线路段!A2271)</f>
        <v>瑞肆线路9</v>
      </c>
      <c r="B2271" t="str">
        <f>IF([1]交流线路段!B2271="","",[1]交流线路段!B2271)</f>
        <v>10kV</v>
      </c>
      <c r="F2271" t="e">
        <f ca="1">VLOOKUP(OFFSET($E$2,0,0,10000,1),OFFSET(线路!$A$2,0,0,10000,6),5,FALSE)</f>
        <v>#N/A</v>
      </c>
      <c r="G2271" t="e">
        <f ca="1">VLOOKUP(OFFSET($E$2,0,0,10000,1),OFFSET(线路!$A$2,0,0,10000,6),6,FALSE)</f>
        <v>#N/A</v>
      </c>
    </row>
    <row r="2272" spans="1:7" x14ac:dyDescent="0.15">
      <c r="A2272" t="str">
        <f>IF([1]交流线路段!A2272="","",[1]交流线路段!A2272)</f>
        <v>瑞伍线路1</v>
      </c>
      <c r="B2272" t="str">
        <f>IF([1]交流线路段!B2272="","",[1]交流线路段!B2272)</f>
        <v>10kV</v>
      </c>
      <c r="F2272" t="e">
        <f ca="1">VLOOKUP(OFFSET($E$2,0,0,10000,1),OFFSET(线路!$A$2,0,0,10000,6),5,FALSE)</f>
        <v>#N/A</v>
      </c>
      <c r="G2272" t="e">
        <f ca="1">VLOOKUP(OFFSET($E$2,0,0,10000,1),OFFSET(线路!$A$2,0,0,10000,6),6,FALSE)</f>
        <v>#N/A</v>
      </c>
    </row>
    <row r="2273" spans="1:7" x14ac:dyDescent="0.15">
      <c r="A2273" t="str">
        <f>IF([1]交流线路段!A2273="","",[1]交流线路段!A2273)</f>
        <v>瑞伍线路10</v>
      </c>
      <c r="B2273" t="str">
        <f>IF([1]交流线路段!B2273="","",[1]交流线路段!B2273)</f>
        <v>10kV</v>
      </c>
      <c r="F2273" t="e">
        <f ca="1">VLOOKUP(OFFSET($E$2,0,0,10000,1),OFFSET(线路!$A$2,0,0,10000,6),5,FALSE)</f>
        <v>#N/A</v>
      </c>
      <c r="G2273" t="e">
        <f ca="1">VLOOKUP(OFFSET($E$2,0,0,10000,1),OFFSET(线路!$A$2,0,0,10000,6),6,FALSE)</f>
        <v>#N/A</v>
      </c>
    </row>
    <row r="2274" spans="1:7" x14ac:dyDescent="0.15">
      <c r="A2274" t="str">
        <f>IF([1]交流线路段!A2274="","",[1]交流线路段!A2274)</f>
        <v>瑞伍线路11</v>
      </c>
      <c r="B2274" t="str">
        <f>IF([1]交流线路段!B2274="","",[1]交流线路段!B2274)</f>
        <v>10kV</v>
      </c>
      <c r="F2274" t="e">
        <f ca="1">VLOOKUP(OFFSET($E$2,0,0,10000,1),OFFSET(线路!$A$2,0,0,10000,6),5,FALSE)</f>
        <v>#N/A</v>
      </c>
      <c r="G2274" t="e">
        <f ca="1">VLOOKUP(OFFSET($E$2,0,0,10000,1),OFFSET(线路!$A$2,0,0,10000,6),6,FALSE)</f>
        <v>#N/A</v>
      </c>
    </row>
    <row r="2275" spans="1:7" x14ac:dyDescent="0.15">
      <c r="A2275" t="str">
        <f>IF([1]交流线路段!A2275="","",[1]交流线路段!A2275)</f>
        <v>瑞伍线路11-1</v>
      </c>
      <c r="B2275" t="str">
        <f>IF([1]交流线路段!B2275="","",[1]交流线路段!B2275)</f>
        <v>10kV</v>
      </c>
      <c r="F2275" t="e">
        <f ca="1">VLOOKUP(OFFSET($E$2,0,0,10000,1),OFFSET(线路!$A$2,0,0,10000,6),5,FALSE)</f>
        <v>#N/A</v>
      </c>
      <c r="G2275" t="e">
        <f ca="1">VLOOKUP(OFFSET($E$2,0,0,10000,1),OFFSET(线路!$A$2,0,0,10000,6),6,FALSE)</f>
        <v>#N/A</v>
      </c>
    </row>
    <row r="2276" spans="1:7" x14ac:dyDescent="0.15">
      <c r="A2276" t="str">
        <f>IF([1]交流线路段!A2276="","",[1]交流线路段!A2276)</f>
        <v>瑞伍线路12</v>
      </c>
      <c r="B2276" t="str">
        <f>IF([1]交流线路段!B2276="","",[1]交流线路段!B2276)</f>
        <v>10kV</v>
      </c>
      <c r="F2276" t="e">
        <f ca="1">VLOOKUP(OFFSET($E$2,0,0,10000,1),OFFSET(线路!$A$2,0,0,10000,6),5,FALSE)</f>
        <v>#N/A</v>
      </c>
      <c r="G2276" t="e">
        <f ca="1">VLOOKUP(OFFSET($E$2,0,0,10000,1),OFFSET(线路!$A$2,0,0,10000,6),6,FALSE)</f>
        <v>#N/A</v>
      </c>
    </row>
    <row r="2277" spans="1:7" x14ac:dyDescent="0.15">
      <c r="A2277" t="str">
        <f>IF([1]交流线路段!A2277="","",[1]交流线路段!A2277)</f>
        <v>瑞伍线路13</v>
      </c>
      <c r="B2277" t="str">
        <f>IF([1]交流线路段!B2277="","",[1]交流线路段!B2277)</f>
        <v>10kV</v>
      </c>
      <c r="F2277" t="e">
        <f ca="1">VLOOKUP(OFFSET($E$2,0,0,10000,1),OFFSET(线路!$A$2,0,0,10000,6),5,FALSE)</f>
        <v>#N/A</v>
      </c>
      <c r="G2277" t="e">
        <f ca="1">VLOOKUP(OFFSET($E$2,0,0,10000,1),OFFSET(线路!$A$2,0,0,10000,6),6,FALSE)</f>
        <v>#N/A</v>
      </c>
    </row>
    <row r="2278" spans="1:7" x14ac:dyDescent="0.15">
      <c r="A2278" t="str">
        <f>IF([1]交流线路段!A2278="","",[1]交流线路段!A2278)</f>
        <v>瑞伍线路14</v>
      </c>
      <c r="B2278" t="str">
        <f>IF([1]交流线路段!B2278="","",[1]交流线路段!B2278)</f>
        <v>10kV</v>
      </c>
      <c r="F2278" t="e">
        <f ca="1">VLOOKUP(OFFSET($E$2,0,0,10000,1),OFFSET(线路!$A$2,0,0,10000,6),5,FALSE)</f>
        <v>#N/A</v>
      </c>
      <c r="G2278" t="e">
        <f ca="1">VLOOKUP(OFFSET($E$2,0,0,10000,1),OFFSET(线路!$A$2,0,0,10000,6),6,FALSE)</f>
        <v>#N/A</v>
      </c>
    </row>
    <row r="2279" spans="1:7" x14ac:dyDescent="0.15">
      <c r="A2279" t="str">
        <f>IF([1]交流线路段!A2279="","",[1]交流线路段!A2279)</f>
        <v>瑞伍线路15</v>
      </c>
      <c r="B2279" t="str">
        <f>IF([1]交流线路段!B2279="","",[1]交流线路段!B2279)</f>
        <v>10kV</v>
      </c>
      <c r="F2279" t="e">
        <f ca="1">VLOOKUP(OFFSET($E$2,0,0,10000,1),OFFSET(线路!$A$2,0,0,10000,6),5,FALSE)</f>
        <v>#N/A</v>
      </c>
      <c r="G2279" t="e">
        <f ca="1">VLOOKUP(OFFSET($E$2,0,0,10000,1),OFFSET(线路!$A$2,0,0,10000,6),6,FALSE)</f>
        <v>#N/A</v>
      </c>
    </row>
    <row r="2280" spans="1:7" x14ac:dyDescent="0.15">
      <c r="A2280" t="str">
        <f>IF([1]交流线路段!A2280="","",[1]交流线路段!A2280)</f>
        <v>瑞伍线路16</v>
      </c>
      <c r="B2280" t="str">
        <f>IF([1]交流线路段!B2280="","",[1]交流线路段!B2280)</f>
        <v>10kV</v>
      </c>
      <c r="F2280" t="e">
        <f ca="1">VLOOKUP(OFFSET($E$2,0,0,10000,1),OFFSET(线路!$A$2,0,0,10000,6),5,FALSE)</f>
        <v>#N/A</v>
      </c>
      <c r="G2280" t="e">
        <f ca="1">VLOOKUP(OFFSET($E$2,0,0,10000,1),OFFSET(线路!$A$2,0,0,10000,6),6,FALSE)</f>
        <v>#N/A</v>
      </c>
    </row>
    <row r="2281" spans="1:7" x14ac:dyDescent="0.15">
      <c r="A2281" t="str">
        <f>IF([1]交流线路段!A2281="","",[1]交流线路段!A2281)</f>
        <v>瑞伍线路17</v>
      </c>
      <c r="B2281" t="str">
        <f>IF([1]交流线路段!B2281="","",[1]交流线路段!B2281)</f>
        <v>10kV</v>
      </c>
      <c r="F2281" t="e">
        <f ca="1">VLOOKUP(OFFSET($E$2,0,0,10000,1),OFFSET(线路!$A$2,0,0,10000,6),5,FALSE)</f>
        <v>#N/A</v>
      </c>
      <c r="G2281" t="e">
        <f ca="1">VLOOKUP(OFFSET($E$2,0,0,10000,1),OFFSET(线路!$A$2,0,0,10000,6),6,FALSE)</f>
        <v>#N/A</v>
      </c>
    </row>
    <row r="2282" spans="1:7" x14ac:dyDescent="0.15">
      <c r="A2282" t="str">
        <f>IF([1]交流线路段!A2282="","",[1]交流线路段!A2282)</f>
        <v>瑞伍线路18</v>
      </c>
      <c r="B2282" t="str">
        <f>IF([1]交流线路段!B2282="","",[1]交流线路段!B2282)</f>
        <v>10kV</v>
      </c>
      <c r="F2282" t="e">
        <f ca="1">VLOOKUP(OFFSET($E$2,0,0,10000,1),OFFSET(线路!$A$2,0,0,10000,6),5,FALSE)</f>
        <v>#N/A</v>
      </c>
      <c r="G2282" t="e">
        <f ca="1">VLOOKUP(OFFSET($E$2,0,0,10000,1),OFFSET(线路!$A$2,0,0,10000,6),6,FALSE)</f>
        <v>#N/A</v>
      </c>
    </row>
    <row r="2283" spans="1:7" x14ac:dyDescent="0.15">
      <c r="A2283" t="str">
        <f>IF([1]交流线路段!A2283="","",[1]交流线路段!A2283)</f>
        <v>瑞伍线路19</v>
      </c>
      <c r="B2283" t="str">
        <f>IF([1]交流线路段!B2283="","",[1]交流线路段!B2283)</f>
        <v>10kV</v>
      </c>
      <c r="F2283" t="e">
        <f ca="1">VLOOKUP(OFFSET($E$2,0,0,10000,1),OFFSET(线路!$A$2,0,0,10000,6),5,FALSE)</f>
        <v>#N/A</v>
      </c>
      <c r="G2283" t="e">
        <f ca="1">VLOOKUP(OFFSET($E$2,0,0,10000,1),OFFSET(线路!$A$2,0,0,10000,6),6,FALSE)</f>
        <v>#N/A</v>
      </c>
    </row>
    <row r="2284" spans="1:7" x14ac:dyDescent="0.15">
      <c r="A2284" t="str">
        <f>IF([1]交流线路段!A2284="","",[1]交流线路段!A2284)</f>
        <v>瑞伍线路2</v>
      </c>
      <c r="B2284" t="str">
        <f>IF([1]交流线路段!B2284="","",[1]交流线路段!B2284)</f>
        <v>10kV</v>
      </c>
      <c r="F2284" t="e">
        <f ca="1">VLOOKUP(OFFSET($E$2,0,0,10000,1),OFFSET(线路!$A$2,0,0,10000,6),5,FALSE)</f>
        <v>#N/A</v>
      </c>
      <c r="G2284" t="e">
        <f ca="1">VLOOKUP(OFFSET($E$2,0,0,10000,1),OFFSET(线路!$A$2,0,0,10000,6),6,FALSE)</f>
        <v>#N/A</v>
      </c>
    </row>
    <row r="2285" spans="1:7" x14ac:dyDescent="0.15">
      <c r="A2285" t="str">
        <f>IF([1]交流线路段!A2285="","",[1]交流线路段!A2285)</f>
        <v>瑞伍线路20</v>
      </c>
      <c r="B2285" t="str">
        <f>IF([1]交流线路段!B2285="","",[1]交流线路段!B2285)</f>
        <v>10kV</v>
      </c>
      <c r="F2285" t="e">
        <f ca="1">VLOOKUP(OFFSET($E$2,0,0,10000,1),OFFSET(线路!$A$2,0,0,10000,6),5,FALSE)</f>
        <v>#N/A</v>
      </c>
      <c r="G2285" t="e">
        <f ca="1">VLOOKUP(OFFSET($E$2,0,0,10000,1),OFFSET(线路!$A$2,0,0,10000,6),6,FALSE)</f>
        <v>#N/A</v>
      </c>
    </row>
    <row r="2286" spans="1:7" x14ac:dyDescent="0.15">
      <c r="A2286" t="str">
        <f>IF([1]交流线路段!A2286="","",[1]交流线路段!A2286)</f>
        <v>瑞伍线路21</v>
      </c>
      <c r="B2286" t="str">
        <f>IF([1]交流线路段!B2286="","",[1]交流线路段!B2286)</f>
        <v>10kV</v>
      </c>
      <c r="F2286" t="e">
        <f ca="1">VLOOKUP(OFFSET($E$2,0,0,10000,1),OFFSET(线路!$A$2,0,0,10000,6),5,FALSE)</f>
        <v>#N/A</v>
      </c>
      <c r="G2286" t="e">
        <f ca="1">VLOOKUP(OFFSET($E$2,0,0,10000,1),OFFSET(线路!$A$2,0,0,10000,6),6,FALSE)</f>
        <v>#N/A</v>
      </c>
    </row>
    <row r="2287" spans="1:7" x14ac:dyDescent="0.15">
      <c r="A2287" t="str">
        <f>IF([1]交流线路段!A2287="","",[1]交流线路段!A2287)</f>
        <v>瑞伍线路22</v>
      </c>
      <c r="B2287" t="str">
        <f>IF([1]交流线路段!B2287="","",[1]交流线路段!B2287)</f>
        <v>10kV</v>
      </c>
      <c r="F2287" t="e">
        <f ca="1">VLOOKUP(OFFSET($E$2,0,0,10000,1),OFFSET(线路!$A$2,0,0,10000,6),5,FALSE)</f>
        <v>#N/A</v>
      </c>
      <c r="G2287" t="e">
        <f ca="1">VLOOKUP(OFFSET($E$2,0,0,10000,1),OFFSET(线路!$A$2,0,0,10000,6),6,FALSE)</f>
        <v>#N/A</v>
      </c>
    </row>
    <row r="2288" spans="1:7" x14ac:dyDescent="0.15">
      <c r="A2288" t="str">
        <f>IF([1]交流线路段!A2288="","",[1]交流线路段!A2288)</f>
        <v>瑞伍线路23</v>
      </c>
      <c r="B2288" t="str">
        <f>IF([1]交流线路段!B2288="","",[1]交流线路段!B2288)</f>
        <v>10kV</v>
      </c>
      <c r="F2288" t="e">
        <f ca="1">VLOOKUP(OFFSET($E$2,0,0,10000,1),OFFSET(线路!$A$2,0,0,10000,6),5,FALSE)</f>
        <v>#N/A</v>
      </c>
      <c r="G2288" t="e">
        <f ca="1">VLOOKUP(OFFSET($E$2,0,0,10000,1),OFFSET(线路!$A$2,0,0,10000,6),6,FALSE)</f>
        <v>#N/A</v>
      </c>
    </row>
    <row r="2289" spans="1:7" x14ac:dyDescent="0.15">
      <c r="A2289" t="str">
        <f>IF([1]交流线路段!A2289="","",[1]交流线路段!A2289)</f>
        <v>瑞伍线路24</v>
      </c>
      <c r="B2289" t="str">
        <f>IF([1]交流线路段!B2289="","",[1]交流线路段!B2289)</f>
        <v>10kV</v>
      </c>
      <c r="F2289" t="e">
        <f ca="1">VLOOKUP(OFFSET($E$2,0,0,10000,1),OFFSET(线路!$A$2,0,0,10000,6),5,FALSE)</f>
        <v>#N/A</v>
      </c>
      <c r="G2289" t="e">
        <f ca="1">VLOOKUP(OFFSET($E$2,0,0,10000,1),OFFSET(线路!$A$2,0,0,10000,6),6,FALSE)</f>
        <v>#N/A</v>
      </c>
    </row>
    <row r="2290" spans="1:7" x14ac:dyDescent="0.15">
      <c r="A2290" t="str">
        <f>IF([1]交流线路段!A2290="","",[1]交流线路段!A2290)</f>
        <v>瑞伍线路25</v>
      </c>
      <c r="B2290" t="str">
        <f>IF([1]交流线路段!B2290="","",[1]交流线路段!B2290)</f>
        <v>10kV</v>
      </c>
      <c r="F2290" t="e">
        <f ca="1">VLOOKUP(OFFSET($E$2,0,0,10000,1),OFFSET(线路!$A$2,0,0,10000,6),5,FALSE)</f>
        <v>#N/A</v>
      </c>
      <c r="G2290" t="e">
        <f ca="1">VLOOKUP(OFFSET($E$2,0,0,10000,1),OFFSET(线路!$A$2,0,0,10000,6),6,FALSE)</f>
        <v>#N/A</v>
      </c>
    </row>
    <row r="2291" spans="1:7" x14ac:dyDescent="0.15">
      <c r="A2291" t="str">
        <f>IF([1]交流线路段!A2291="","",[1]交流线路段!A2291)</f>
        <v>瑞伍线路26</v>
      </c>
      <c r="B2291" t="str">
        <f>IF([1]交流线路段!B2291="","",[1]交流线路段!B2291)</f>
        <v>10kV</v>
      </c>
      <c r="F2291" t="e">
        <f ca="1">VLOOKUP(OFFSET($E$2,0,0,10000,1),OFFSET(线路!$A$2,0,0,10000,6),5,FALSE)</f>
        <v>#N/A</v>
      </c>
      <c r="G2291" t="e">
        <f ca="1">VLOOKUP(OFFSET($E$2,0,0,10000,1),OFFSET(线路!$A$2,0,0,10000,6),6,FALSE)</f>
        <v>#N/A</v>
      </c>
    </row>
    <row r="2292" spans="1:7" x14ac:dyDescent="0.15">
      <c r="A2292" t="str">
        <f>IF([1]交流线路段!A2292="","",[1]交流线路段!A2292)</f>
        <v>瑞伍线路27</v>
      </c>
      <c r="B2292" t="str">
        <f>IF([1]交流线路段!B2292="","",[1]交流线路段!B2292)</f>
        <v>10kV</v>
      </c>
      <c r="F2292" t="e">
        <f ca="1">VLOOKUP(OFFSET($E$2,0,0,10000,1),OFFSET(线路!$A$2,0,0,10000,6),5,FALSE)</f>
        <v>#N/A</v>
      </c>
      <c r="G2292" t="e">
        <f ca="1">VLOOKUP(OFFSET($E$2,0,0,10000,1),OFFSET(线路!$A$2,0,0,10000,6),6,FALSE)</f>
        <v>#N/A</v>
      </c>
    </row>
    <row r="2293" spans="1:7" x14ac:dyDescent="0.15">
      <c r="A2293" t="str">
        <f>IF([1]交流线路段!A2293="","",[1]交流线路段!A2293)</f>
        <v>瑞伍线路28</v>
      </c>
      <c r="B2293" t="str">
        <f>IF([1]交流线路段!B2293="","",[1]交流线路段!B2293)</f>
        <v>10kV</v>
      </c>
      <c r="F2293" t="e">
        <f ca="1">VLOOKUP(OFFSET($E$2,0,0,10000,1),OFFSET(线路!$A$2,0,0,10000,6),5,FALSE)</f>
        <v>#N/A</v>
      </c>
      <c r="G2293" t="e">
        <f ca="1">VLOOKUP(OFFSET($E$2,0,0,10000,1),OFFSET(线路!$A$2,0,0,10000,6),6,FALSE)</f>
        <v>#N/A</v>
      </c>
    </row>
    <row r="2294" spans="1:7" x14ac:dyDescent="0.15">
      <c r="A2294" t="str">
        <f>IF([1]交流线路段!A2294="","",[1]交流线路段!A2294)</f>
        <v>瑞伍线路29</v>
      </c>
      <c r="B2294" t="str">
        <f>IF([1]交流线路段!B2294="","",[1]交流线路段!B2294)</f>
        <v>10kV</v>
      </c>
      <c r="F2294" t="e">
        <f ca="1">VLOOKUP(OFFSET($E$2,0,0,10000,1),OFFSET(线路!$A$2,0,0,10000,6),5,FALSE)</f>
        <v>#N/A</v>
      </c>
      <c r="G2294" t="e">
        <f ca="1">VLOOKUP(OFFSET($E$2,0,0,10000,1),OFFSET(线路!$A$2,0,0,10000,6),6,FALSE)</f>
        <v>#N/A</v>
      </c>
    </row>
    <row r="2295" spans="1:7" x14ac:dyDescent="0.15">
      <c r="A2295" t="str">
        <f>IF([1]交流线路段!A2295="","",[1]交流线路段!A2295)</f>
        <v>瑞伍线路3</v>
      </c>
      <c r="B2295" t="str">
        <f>IF([1]交流线路段!B2295="","",[1]交流线路段!B2295)</f>
        <v>10kV</v>
      </c>
      <c r="F2295" t="e">
        <f ca="1">VLOOKUP(OFFSET($E$2,0,0,10000,1),OFFSET(线路!$A$2,0,0,10000,6),5,FALSE)</f>
        <v>#N/A</v>
      </c>
      <c r="G2295" t="e">
        <f ca="1">VLOOKUP(OFFSET($E$2,0,0,10000,1),OFFSET(线路!$A$2,0,0,10000,6),6,FALSE)</f>
        <v>#N/A</v>
      </c>
    </row>
    <row r="2296" spans="1:7" x14ac:dyDescent="0.15">
      <c r="A2296" t="str">
        <f>IF([1]交流线路段!A2296="","",[1]交流线路段!A2296)</f>
        <v>瑞伍线路30</v>
      </c>
      <c r="B2296" t="str">
        <f>IF([1]交流线路段!B2296="","",[1]交流线路段!B2296)</f>
        <v>10kV</v>
      </c>
      <c r="F2296" t="e">
        <f ca="1">VLOOKUP(OFFSET($E$2,0,0,10000,1),OFFSET(线路!$A$2,0,0,10000,6),5,FALSE)</f>
        <v>#N/A</v>
      </c>
      <c r="G2296" t="e">
        <f ca="1">VLOOKUP(OFFSET($E$2,0,0,10000,1),OFFSET(线路!$A$2,0,0,10000,6),6,FALSE)</f>
        <v>#N/A</v>
      </c>
    </row>
    <row r="2297" spans="1:7" x14ac:dyDescent="0.15">
      <c r="A2297" t="str">
        <f>IF([1]交流线路段!A2297="","",[1]交流线路段!A2297)</f>
        <v>瑞伍线路31</v>
      </c>
      <c r="B2297" t="str">
        <f>IF([1]交流线路段!B2297="","",[1]交流线路段!B2297)</f>
        <v>10kV</v>
      </c>
      <c r="F2297" t="e">
        <f ca="1">VLOOKUP(OFFSET($E$2,0,0,10000,1),OFFSET(线路!$A$2,0,0,10000,6),5,FALSE)</f>
        <v>#N/A</v>
      </c>
      <c r="G2297" t="e">
        <f ca="1">VLOOKUP(OFFSET($E$2,0,0,10000,1),OFFSET(线路!$A$2,0,0,10000,6),6,FALSE)</f>
        <v>#N/A</v>
      </c>
    </row>
    <row r="2298" spans="1:7" x14ac:dyDescent="0.15">
      <c r="A2298" t="str">
        <f>IF([1]交流线路段!A2298="","",[1]交流线路段!A2298)</f>
        <v>瑞伍线路33</v>
      </c>
      <c r="B2298" t="str">
        <f>IF([1]交流线路段!B2298="","",[1]交流线路段!B2298)</f>
        <v>10kV</v>
      </c>
      <c r="F2298" t="e">
        <f ca="1">VLOOKUP(OFFSET($E$2,0,0,10000,1),OFFSET(线路!$A$2,0,0,10000,6),5,FALSE)</f>
        <v>#N/A</v>
      </c>
      <c r="G2298" t="e">
        <f ca="1">VLOOKUP(OFFSET($E$2,0,0,10000,1),OFFSET(线路!$A$2,0,0,10000,6),6,FALSE)</f>
        <v>#N/A</v>
      </c>
    </row>
    <row r="2299" spans="1:7" x14ac:dyDescent="0.15">
      <c r="A2299" t="str">
        <f>IF([1]交流线路段!A2299="","",[1]交流线路段!A2299)</f>
        <v>瑞伍线路33-1</v>
      </c>
      <c r="B2299" t="str">
        <f>IF([1]交流线路段!B2299="","",[1]交流线路段!B2299)</f>
        <v>10kV</v>
      </c>
      <c r="F2299" t="e">
        <f ca="1">VLOOKUP(OFFSET($E$2,0,0,10000,1),OFFSET(线路!$A$2,0,0,10000,6),5,FALSE)</f>
        <v>#N/A</v>
      </c>
      <c r="G2299" t="e">
        <f ca="1">VLOOKUP(OFFSET($E$2,0,0,10000,1),OFFSET(线路!$A$2,0,0,10000,6),6,FALSE)</f>
        <v>#N/A</v>
      </c>
    </row>
    <row r="2300" spans="1:7" x14ac:dyDescent="0.15">
      <c r="A2300" t="str">
        <f>IF([1]交流线路段!A2300="","",[1]交流线路段!A2300)</f>
        <v>瑞伍线路33-2</v>
      </c>
      <c r="B2300" t="str">
        <f>IF([1]交流线路段!B2300="","",[1]交流线路段!B2300)</f>
        <v>10kV</v>
      </c>
      <c r="F2300" t="e">
        <f ca="1">VLOOKUP(OFFSET($E$2,0,0,10000,1),OFFSET(线路!$A$2,0,0,10000,6),5,FALSE)</f>
        <v>#N/A</v>
      </c>
      <c r="G2300" t="e">
        <f ca="1">VLOOKUP(OFFSET($E$2,0,0,10000,1),OFFSET(线路!$A$2,0,0,10000,6),6,FALSE)</f>
        <v>#N/A</v>
      </c>
    </row>
    <row r="2301" spans="1:7" x14ac:dyDescent="0.15">
      <c r="A2301" t="str">
        <f>IF([1]交流线路段!A2301="","",[1]交流线路段!A2301)</f>
        <v>瑞伍线路34</v>
      </c>
      <c r="B2301" t="str">
        <f>IF([1]交流线路段!B2301="","",[1]交流线路段!B2301)</f>
        <v>10kV</v>
      </c>
      <c r="F2301" t="e">
        <f ca="1">VLOOKUP(OFFSET($E$2,0,0,10000,1),OFFSET(线路!$A$2,0,0,10000,6),5,FALSE)</f>
        <v>#N/A</v>
      </c>
      <c r="G2301" t="e">
        <f ca="1">VLOOKUP(OFFSET($E$2,0,0,10000,1),OFFSET(线路!$A$2,0,0,10000,6),6,FALSE)</f>
        <v>#N/A</v>
      </c>
    </row>
    <row r="2302" spans="1:7" x14ac:dyDescent="0.15">
      <c r="A2302" t="str">
        <f>IF([1]交流线路段!A2302="","",[1]交流线路段!A2302)</f>
        <v>瑞伍线路35</v>
      </c>
      <c r="B2302" t="str">
        <f>IF([1]交流线路段!B2302="","",[1]交流线路段!B2302)</f>
        <v>10kV</v>
      </c>
      <c r="F2302" t="e">
        <f ca="1">VLOOKUP(OFFSET($E$2,0,0,10000,1),OFFSET(线路!$A$2,0,0,10000,6),5,FALSE)</f>
        <v>#N/A</v>
      </c>
      <c r="G2302" t="e">
        <f ca="1">VLOOKUP(OFFSET($E$2,0,0,10000,1),OFFSET(线路!$A$2,0,0,10000,6),6,FALSE)</f>
        <v>#N/A</v>
      </c>
    </row>
    <row r="2303" spans="1:7" x14ac:dyDescent="0.15">
      <c r="A2303" t="str">
        <f>IF([1]交流线路段!A2303="","",[1]交流线路段!A2303)</f>
        <v>瑞伍线路36</v>
      </c>
      <c r="B2303" t="str">
        <f>IF([1]交流线路段!B2303="","",[1]交流线路段!B2303)</f>
        <v>10kV</v>
      </c>
      <c r="F2303" t="e">
        <f ca="1">VLOOKUP(OFFSET($E$2,0,0,10000,1),OFFSET(线路!$A$2,0,0,10000,6),5,FALSE)</f>
        <v>#N/A</v>
      </c>
      <c r="G2303" t="e">
        <f ca="1">VLOOKUP(OFFSET($E$2,0,0,10000,1),OFFSET(线路!$A$2,0,0,10000,6),6,FALSE)</f>
        <v>#N/A</v>
      </c>
    </row>
    <row r="2304" spans="1:7" x14ac:dyDescent="0.15">
      <c r="A2304" t="str">
        <f>IF([1]交流线路段!A2304="","",[1]交流线路段!A2304)</f>
        <v>瑞伍线路37</v>
      </c>
      <c r="B2304" t="str">
        <f>IF([1]交流线路段!B2304="","",[1]交流线路段!B2304)</f>
        <v>10kV</v>
      </c>
      <c r="F2304" t="e">
        <f ca="1">VLOOKUP(OFFSET($E$2,0,0,10000,1),OFFSET(线路!$A$2,0,0,10000,6),5,FALSE)</f>
        <v>#N/A</v>
      </c>
      <c r="G2304" t="e">
        <f ca="1">VLOOKUP(OFFSET($E$2,0,0,10000,1),OFFSET(线路!$A$2,0,0,10000,6),6,FALSE)</f>
        <v>#N/A</v>
      </c>
    </row>
    <row r="2305" spans="1:7" x14ac:dyDescent="0.15">
      <c r="A2305" t="str">
        <f>IF([1]交流线路段!A2305="","",[1]交流线路段!A2305)</f>
        <v>瑞伍线路38</v>
      </c>
      <c r="B2305" t="str">
        <f>IF([1]交流线路段!B2305="","",[1]交流线路段!B2305)</f>
        <v>10kV</v>
      </c>
      <c r="F2305" t="e">
        <f ca="1">VLOOKUP(OFFSET($E$2,0,0,10000,1),OFFSET(线路!$A$2,0,0,10000,6),5,FALSE)</f>
        <v>#N/A</v>
      </c>
      <c r="G2305" t="e">
        <f ca="1">VLOOKUP(OFFSET($E$2,0,0,10000,1),OFFSET(线路!$A$2,0,0,10000,6),6,FALSE)</f>
        <v>#N/A</v>
      </c>
    </row>
    <row r="2306" spans="1:7" x14ac:dyDescent="0.15">
      <c r="A2306" t="str">
        <f>IF([1]交流线路段!A2306="","",[1]交流线路段!A2306)</f>
        <v>瑞伍线路39</v>
      </c>
      <c r="B2306" t="str">
        <f>IF([1]交流线路段!B2306="","",[1]交流线路段!B2306)</f>
        <v>10kV</v>
      </c>
      <c r="F2306" t="e">
        <f ca="1">VLOOKUP(OFFSET($E$2,0,0,10000,1),OFFSET(线路!$A$2,0,0,10000,6),5,FALSE)</f>
        <v>#N/A</v>
      </c>
      <c r="G2306" t="e">
        <f ca="1">VLOOKUP(OFFSET($E$2,0,0,10000,1),OFFSET(线路!$A$2,0,0,10000,6),6,FALSE)</f>
        <v>#N/A</v>
      </c>
    </row>
    <row r="2307" spans="1:7" x14ac:dyDescent="0.15">
      <c r="A2307" t="str">
        <f>IF([1]交流线路段!A2307="","",[1]交流线路段!A2307)</f>
        <v>瑞伍线路4</v>
      </c>
      <c r="B2307" t="str">
        <f>IF([1]交流线路段!B2307="","",[1]交流线路段!B2307)</f>
        <v>10kV</v>
      </c>
      <c r="F2307" t="e">
        <f ca="1">VLOOKUP(OFFSET($E$2,0,0,10000,1),OFFSET(线路!$A$2,0,0,10000,6),5,FALSE)</f>
        <v>#N/A</v>
      </c>
      <c r="G2307" t="e">
        <f ca="1">VLOOKUP(OFFSET($E$2,0,0,10000,1),OFFSET(线路!$A$2,0,0,10000,6),6,FALSE)</f>
        <v>#N/A</v>
      </c>
    </row>
    <row r="2308" spans="1:7" x14ac:dyDescent="0.15">
      <c r="A2308" t="str">
        <f>IF([1]交流线路段!A2308="","",[1]交流线路段!A2308)</f>
        <v>瑞伍线路40</v>
      </c>
      <c r="B2308" t="str">
        <f>IF([1]交流线路段!B2308="","",[1]交流线路段!B2308)</f>
        <v>10kV</v>
      </c>
      <c r="F2308" t="e">
        <f ca="1">VLOOKUP(OFFSET($E$2,0,0,10000,1),OFFSET(线路!$A$2,0,0,10000,6),5,FALSE)</f>
        <v>#N/A</v>
      </c>
      <c r="G2308" t="e">
        <f ca="1">VLOOKUP(OFFSET($E$2,0,0,10000,1),OFFSET(线路!$A$2,0,0,10000,6),6,FALSE)</f>
        <v>#N/A</v>
      </c>
    </row>
    <row r="2309" spans="1:7" x14ac:dyDescent="0.15">
      <c r="A2309" t="str">
        <f>IF([1]交流线路段!A2309="","",[1]交流线路段!A2309)</f>
        <v>瑞伍线路41</v>
      </c>
      <c r="B2309" t="str">
        <f>IF([1]交流线路段!B2309="","",[1]交流线路段!B2309)</f>
        <v>10kV</v>
      </c>
      <c r="F2309" t="e">
        <f ca="1">VLOOKUP(OFFSET($E$2,0,0,10000,1),OFFSET(线路!$A$2,0,0,10000,6),5,FALSE)</f>
        <v>#N/A</v>
      </c>
      <c r="G2309" t="e">
        <f ca="1">VLOOKUP(OFFSET($E$2,0,0,10000,1),OFFSET(线路!$A$2,0,0,10000,6),6,FALSE)</f>
        <v>#N/A</v>
      </c>
    </row>
    <row r="2310" spans="1:7" x14ac:dyDescent="0.15">
      <c r="A2310" t="str">
        <f>IF([1]交流线路段!A2310="","",[1]交流线路段!A2310)</f>
        <v>瑞伍线路42</v>
      </c>
      <c r="B2310" t="str">
        <f>IF([1]交流线路段!B2310="","",[1]交流线路段!B2310)</f>
        <v>10kV</v>
      </c>
      <c r="F2310" t="e">
        <f ca="1">VLOOKUP(OFFSET($E$2,0,0,10000,1),OFFSET(线路!$A$2,0,0,10000,6),5,FALSE)</f>
        <v>#N/A</v>
      </c>
      <c r="G2310" t="e">
        <f ca="1">VLOOKUP(OFFSET($E$2,0,0,10000,1),OFFSET(线路!$A$2,0,0,10000,6),6,FALSE)</f>
        <v>#N/A</v>
      </c>
    </row>
    <row r="2311" spans="1:7" x14ac:dyDescent="0.15">
      <c r="A2311" t="str">
        <f>IF([1]交流线路段!A2311="","",[1]交流线路段!A2311)</f>
        <v>瑞伍线路43</v>
      </c>
      <c r="B2311" t="str">
        <f>IF([1]交流线路段!B2311="","",[1]交流线路段!B2311)</f>
        <v>10kV</v>
      </c>
      <c r="F2311" t="e">
        <f ca="1">VLOOKUP(OFFSET($E$2,0,0,10000,1),OFFSET(线路!$A$2,0,0,10000,6),5,FALSE)</f>
        <v>#N/A</v>
      </c>
      <c r="G2311" t="e">
        <f ca="1">VLOOKUP(OFFSET($E$2,0,0,10000,1),OFFSET(线路!$A$2,0,0,10000,6),6,FALSE)</f>
        <v>#N/A</v>
      </c>
    </row>
    <row r="2312" spans="1:7" x14ac:dyDescent="0.15">
      <c r="A2312" t="str">
        <f>IF([1]交流线路段!A2312="","",[1]交流线路段!A2312)</f>
        <v>瑞伍线路44</v>
      </c>
      <c r="B2312" t="str">
        <f>IF([1]交流线路段!B2312="","",[1]交流线路段!B2312)</f>
        <v>10kV</v>
      </c>
      <c r="F2312" t="e">
        <f ca="1">VLOOKUP(OFFSET($E$2,0,0,10000,1),OFFSET(线路!$A$2,0,0,10000,6),5,FALSE)</f>
        <v>#N/A</v>
      </c>
      <c r="G2312" t="e">
        <f ca="1">VLOOKUP(OFFSET($E$2,0,0,10000,1),OFFSET(线路!$A$2,0,0,10000,6),6,FALSE)</f>
        <v>#N/A</v>
      </c>
    </row>
    <row r="2313" spans="1:7" x14ac:dyDescent="0.15">
      <c r="A2313" t="str">
        <f>IF([1]交流线路段!A2313="","",[1]交流线路段!A2313)</f>
        <v>瑞伍线路45</v>
      </c>
      <c r="B2313" t="str">
        <f>IF([1]交流线路段!B2313="","",[1]交流线路段!B2313)</f>
        <v>10kV</v>
      </c>
      <c r="F2313" t="e">
        <f ca="1">VLOOKUP(OFFSET($E$2,0,0,10000,1),OFFSET(线路!$A$2,0,0,10000,6),5,FALSE)</f>
        <v>#N/A</v>
      </c>
      <c r="G2313" t="e">
        <f ca="1">VLOOKUP(OFFSET($E$2,0,0,10000,1),OFFSET(线路!$A$2,0,0,10000,6),6,FALSE)</f>
        <v>#N/A</v>
      </c>
    </row>
    <row r="2314" spans="1:7" x14ac:dyDescent="0.15">
      <c r="A2314" t="str">
        <f>IF([1]交流线路段!A2314="","",[1]交流线路段!A2314)</f>
        <v>瑞伍线路46</v>
      </c>
      <c r="B2314" t="str">
        <f>IF([1]交流线路段!B2314="","",[1]交流线路段!B2314)</f>
        <v>10kV</v>
      </c>
      <c r="F2314" t="e">
        <f ca="1">VLOOKUP(OFFSET($E$2,0,0,10000,1),OFFSET(线路!$A$2,0,0,10000,6),5,FALSE)</f>
        <v>#N/A</v>
      </c>
      <c r="G2314" t="e">
        <f ca="1">VLOOKUP(OFFSET($E$2,0,0,10000,1),OFFSET(线路!$A$2,0,0,10000,6),6,FALSE)</f>
        <v>#N/A</v>
      </c>
    </row>
    <row r="2315" spans="1:7" x14ac:dyDescent="0.15">
      <c r="A2315" t="str">
        <f>IF([1]交流线路段!A2315="","",[1]交流线路段!A2315)</f>
        <v>瑞伍线路47</v>
      </c>
      <c r="B2315" t="str">
        <f>IF([1]交流线路段!B2315="","",[1]交流线路段!B2315)</f>
        <v>10kV</v>
      </c>
      <c r="F2315" t="e">
        <f ca="1">VLOOKUP(OFFSET($E$2,0,0,10000,1),OFFSET(线路!$A$2,0,0,10000,6),5,FALSE)</f>
        <v>#N/A</v>
      </c>
      <c r="G2315" t="e">
        <f ca="1">VLOOKUP(OFFSET($E$2,0,0,10000,1),OFFSET(线路!$A$2,0,0,10000,6),6,FALSE)</f>
        <v>#N/A</v>
      </c>
    </row>
    <row r="2316" spans="1:7" x14ac:dyDescent="0.15">
      <c r="A2316" t="str">
        <f>IF([1]交流线路段!A2316="","",[1]交流线路段!A2316)</f>
        <v>瑞伍线路5</v>
      </c>
      <c r="B2316" t="str">
        <f>IF([1]交流线路段!B2316="","",[1]交流线路段!B2316)</f>
        <v>10kV</v>
      </c>
      <c r="F2316" t="e">
        <f ca="1">VLOOKUP(OFFSET($E$2,0,0,10000,1),OFFSET(线路!$A$2,0,0,10000,6),5,FALSE)</f>
        <v>#N/A</v>
      </c>
      <c r="G2316" t="e">
        <f ca="1">VLOOKUP(OFFSET($E$2,0,0,10000,1),OFFSET(线路!$A$2,0,0,10000,6),6,FALSE)</f>
        <v>#N/A</v>
      </c>
    </row>
    <row r="2317" spans="1:7" x14ac:dyDescent="0.15">
      <c r="A2317" t="str">
        <f>IF([1]交流线路段!A2317="","",[1]交流线路段!A2317)</f>
        <v>瑞伍线路6</v>
      </c>
      <c r="B2317" t="str">
        <f>IF([1]交流线路段!B2317="","",[1]交流线路段!B2317)</f>
        <v>10kV</v>
      </c>
      <c r="F2317" t="e">
        <f ca="1">VLOOKUP(OFFSET($E$2,0,0,10000,1),OFFSET(线路!$A$2,0,0,10000,6),5,FALSE)</f>
        <v>#N/A</v>
      </c>
      <c r="G2317" t="e">
        <f ca="1">VLOOKUP(OFFSET($E$2,0,0,10000,1),OFFSET(线路!$A$2,0,0,10000,6),6,FALSE)</f>
        <v>#N/A</v>
      </c>
    </row>
    <row r="2318" spans="1:7" x14ac:dyDescent="0.15">
      <c r="A2318" t="str">
        <f>IF([1]交流线路段!A2318="","",[1]交流线路段!A2318)</f>
        <v>瑞伍线路7</v>
      </c>
      <c r="B2318" t="str">
        <f>IF([1]交流线路段!B2318="","",[1]交流线路段!B2318)</f>
        <v>10kV</v>
      </c>
      <c r="F2318" t="e">
        <f ca="1">VLOOKUP(OFFSET($E$2,0,0,10000,1),OFFSET(线路!$A$2,0,0,10000,6),5,FALSE)</f>
        <v>#N/A</v>
      </c>
      <c r="G2318" t="e">
        <f ca="1">VLOOKUP(OFFSET($E$2,0,0,10000,1),OFFSET(线路!$A$2,0,0,10000,6),6,FALSE)</f>
        <v>#N/A</v>
      </c>
    </row>
    <row r="2319" spans="1:7" x14ac:dyDescent="0.15">
      <c r="A2319" t="str">
        <f>IF([1]交流线路段!A2319="","",[1]交流线路段!A2319)</f>
        <v>瑞伍线路8</v>
      </c>
      <c r="B2319" t="str">
        <f>IF([1]交流线路段!B2319="","",[1]交流线路段!B2319)</f>
        <v>10kV</v>
      </c>
      <c r="F2319" t="e">
        <f ca="1">VLOOKUP(OFFSET($E$2,0,0,10000,1),OFFSET(线路!$A$2,0,0,10000,6),5,FALSE)</f>
        <v>#N/A</v>
      </c>
      <c r="G2319" t="e">
        <f ca="1">VLOOKUP(OFFSET($E$2,0,0,10000,1),OFFSET(线路!$A$2,0,0,10000,6),6,FALSE)</f>
        <v>#N/A</v>
      </c>
    </row>
    <row r="2320" spans="1:7" x14ac:dyDescent="0.15">
      <c r="A2320" t="str">
        <f>IF([1]交流线路段!A2320="","",[1]交流线路段!A2320)</f>
        <v>瑞伍线路9</v>
      </c>
      <c r="B2320" t="str">
        <f>IF([1]交流线路段!B2320="","",[1]交流线路段!B2320)</f>
        <v>10kV</v>
      </c>
      <c r="F2320" t="e">
        <f ca="1">VLOOKUP(OFFSET($E$2,0,0,10000,1),OFFSET(线路!$A$2,0,0,10000,6),5,FALSE)</f>
        <v>#N/A</v>
      </c>
      <c r="G2320" t="e">
        <f ca="1">VLOOKUP(OFFSET($E$2,0,0,10000,1),OFFSET(线路!$A$2,0,0,10000,6),6,FALSE)</f>
        <v>#N/A</v>
      </c>
    </row>
    <row r="2321" spans="1:7" x14ac:dyDescent="0.15">
      <c r="A2321" t="str">
        <f>IF([1]交流线路段!A2321="","",[1]交流线路段!A2321)</f>
        <v>天贰线路10</v>
      </c>
      <c r="B2321" t="str">
        <f>IF([1]交流线路段!B2321="","",[1]交流线路段!B2321)</f>
        <v>10kV</v>
      </c>
      <c r="F2321" t="e">
        <f ca="1">VLOOKUP(OFFSET($E$2,0,0,10000,1),OFFSET(线路!$A$2,0,0,10000,6),5,FALSE)</f>
        <v>#N/A</v>
      </c>
      <c r="G2321" t="e">
        <f ca="1">VLOOKUP(OFFSET($E$2,0,0,10000,1),OFFSET(线路!$A$2,0,0,10000,6),6,FALSE)</f>
        <v>#N/A</v>
      </c>
    </row>
    <row r="2322" spans="1:7" x14ac:dyDescent="0.15">
      <c r="A2322" t="str">
        <f>IF([1]交流线路段!A2322="","",[1]交流线路段!A2322)</f>
        <v>天贰线路11</v>
      </c>
      <c r="B2322" t="str">
        <f>IF([1]交流线路段!B2322="","",[1]交流线路段!B2322)</f>
        <v>10kV</v>
      </c>
      <c r="F2322" t="e">
        <f ca="1">VLOOKUP(OFFSET($E$2,0,0,10000,1),OFFSET(线路!$A$2,0,0,10000,6),5,FALSE)</f>
        <v>#N/A</v>
      </c>
      <c r="G2322" t="e">
        <f ca="1">VLOOKUP(OFFSET($E$2,0,0,10000,1),OFFSET(线路!$A$2,0,0,10000,6),6,FALSE)</f>
        <v>#N/A</v>
      </c>
    </row>
    <row r="2323" spans="1:7" x14ac:dyDescent="0.15">
      <c r="A2323" t="str">
        <f>IF([1]交流线路段!A2323="","",[1]交流线路段!A2323)</f>
        <v>天贰线路12</v>
      </c>
      <c r="B2323" t="str">
        <f>IF([1]交流线路段!B2323="","",[1]交流线路段!B2323)</f>
        <v>10kV</v>
      </c>
      <c r="F2323" t="e">
        <f ca="1">VLOOKUP(OFFSET($E$2,0,0,10000,1),OFFSET(线路!$A$2,0,0,10000,6),5,FALSE)</f>
        <v>#N/A</v>
      </c>
      <c r="G2323" t="e">
        <f ca="1">VLOOKUP(OFFSET($E$2,0,0,10000,1),OFFSET(线路!$A$2,0,0,10000,6),6,FALSE)</f>
        <v>#N/A</v>
      </c>
    </row>
    <row r="2324" spans="1:7" x14ac:dyDescent="0.15">
      <c r="A2324" t="str">
        <f>IF([1]交流线路段!A2324="","",[1]交流线路段!A2324)</f>
        <v>天贰线路2</v>
      </c>
      <c r="B2324" t="str">
        <f>IF([1]交流线路段!B2324="","",[1]交流线路段!B2324)</f>
        <v>10kV</v>
      </c>
      <c r="F2324" t="e">
        <f ca="1">VLOOKUP(OFFSET($E$2,0,0,10000,1),OFFSET(线路!$A$2,0,0,10000,6),5,FALSE)</f>
        <v>#N/A</v>
      </c>
      <c r="G2324" t="e">
        <f ca="1">VLOOKUP(OFFSET($E$2,0,0,10000,1),OFFSET(线路!$A$2,0,0,10000,6),6,FALSE)</f>
        <v>#N/A</v>
      </c>
    </row>
    <row r="2325" spans="1:7" x14ac:dyDescent="0.15">
      <c r="A2325" t="str">
        <f>IF([1]交流线路段!A2325="","",[1]交流线路段!A2325)</f>
        <v>天贰线路3</v>
      </c>
      <c r="B2325" t="str">
        <f>IF([1]交流线路段!B2325="","",[1]交流线路段!B2325)</f>
        <v>10kV</v>
      </c>
      <c r="F2325" t="e">
        <f ca="1">VLOOKUP(OFFSET($E$2,0,0,10000,1),OFFSET(线路!$A$2,0,0,10000,6),5,FALSE)</f>
        <v>#N/A</v>
      </c>
      <c r="G2325" t="e">
        <f ca="1">VLOOKUP(OFFSET($E$2,0,0,10000,1),OFFSET(线路!$A$2,0,0,10000,6),6,FALSE)</f>
        <v>#N/A</v>
      </c>
    </row>
    <row r="2326" spans="1:7" x14ac:dyDescent="0.15">
      <c r="A2326" t="str">
        <f>IF([1]交流线路段!A2326="","",[1]交流线路段!A2326)</f>
        <v>天贰线路4</v>
      </c>
      <c r="B2326" t="str">
        <f>IF([1]交流线路段!B2326="","",[1]交流线路段!B2326)</f>
        <v>10kV</v>
      </c>
      <c r="F2326" t="e">
        <f ca="1">VLOOKUP(OFFSET($E$2,0,0,10000,1),OFFSET(线路!$A$2,0,0,10000,6),5,FALSE)</f>
        <v>#N/A</v>
      </c>
      <c r="G2326" t="e">
        <f ca="1">VLOOKUP(OFFSET($E$2,0,0,10000,1),OFFSET(线路!$A$2,0,0,10000,6),6,FALSE)</f>
        <v>#N/A</v>
      </c>
    </row>
    <row r="2327" spans="1:7" x14ac:dyDescent="0.15">
      <c r="A2327" t="str">
        <f>IF([1]交流线路段!A2327="","",[1]交流线路段!A2327)</f>
        <v>天贰线路5</v>
      </c>
      <c r="B2327" t="str">
        <f>IF([1]交流线路段!B2327="","",[1]交流线路段!B2327)</f>
        <v>10kV</v>
      </c>
      <c r="F2327" t="e">
        <f ca="1">VLOOKUP(OFFSET($E$2,0,0,10000,1),OFFSET(线路!$A$2,0,0,10000,6),5,FALSE)</f>
        <v>#N/A</v>
      </c>
      <c r="G2327" t="e">
        <f ca="1">VLOOKUP(OFFSET($E$2,0,0,10000,1),OFFSET(线路!$A$2,0,0,10000,6),6,FALSE)</f>
        <v>#N/A</v>
      </c>
    </row>
    <row r="2328" spans="1:7" x14ac:dyDescent="0.15">
      <c r="A2328" t="str">
        <f>IF([1]交流线路段!A2328="","",[1]交流线路段!A2328)</f>
        <v>天贰线路6</v>
      </c>
      <c r="B2328" t="str">
        <f>IF([1]交流线路段!B2328="","",[1]交流线路段!B2328)</f>
        <v>10kV</v>
      </c>
      <c r="F2328" t="e">
        <f ca="1">VLOOKUP(OFFSET($E$2,0,0,10000,1),OFFSET(线路!$A$2,0,0,10000,6),5,FALSE)</f>
        <v>#N/A</v>
      </c>
      <c r="G2328" t="e">
        <f ca="1">VLOOKUP(OFFSET($E$2,0,0,10000,1),OFFSET(线路!$A$2,0,0,10000,6),6,FALSE)</f>
        <v>#N/A</v>
      </c>
    </row>
    <row r="2329" spans="1:7" x14ac:dyDescent="0.15">
      <c r="A2329" t="str">
        <f>IF([1]交流线路段!A2329="","",[1]交流线路段!A2329)</f>
        <v>天贰线路7</v>
      </c>
      <c r="B2329" t="str">
        <f>IF([1]交流线路段!B2329="","",[1]交流线路段!B2329)</f>
        <v>10kV</v>
      </c>
      <c r="F2329" t="e">
        <f ca="1">VLOOKUP(OFFSET($E$2,0,0,10000,1),OFFSET(线路!$A$2,0,0,10000,6),5,FALSE)</f>
        <v>#N/A</v>
      </c>
      <c r="G2329" t="e">
        <f ca="1">VLOOKUP(OFFSET($E$2,0,0,10000,1),OFFSET(线路!$A$2,0,0,10000,6),6,FALSE)</f>
        <v>#N/A</v>
      </c>
    </row>
    <row r="2330" spans="1:7" x14ac:dyDescent="0.15">
      <c r="A2330" t="str">
        <f>IF([1]交流线路段!A2330="","",[1]交流线路段!A2330)</f>
        <v>天贰线路8</v>
      </c>
      <c r="B2330" t="str">
        <f>IF([1]交流线路段!B2330="","",[1]交流线路段!B2330)</f>
        <v>10kV</v>
      </c>
      <c r="F2330" t="e">
        <f ca="1">VLOOKUP(OFFSET($E$2,0,0,10000,1),OFFSET(线路!$A$2,0,0,10000,6),5,FALSE)</f>
        <v>#N/A</v>
      </c>
      <c r="G2330" t="e">
        <f ca="1">VLOOKUP(OFFSET($E$2,0,0,10000,1),OFFSET(线路!$A$2,0,0,10000,6),6,FALSE)</f>
        <v>#N/A</v>
      </c>
    </row>
    <row r="2331" spans="1:7" x14ac:dyDescent="0.15">
      <c r="A2331" t="str">
        <f>IF([1]交流线路段!A2331="","",[1]交流线路段!A2331)</f>
        <v>天贰线路9</v>
      </c>
      <c r="B2331" t="str">
        <f>IF([1]交流线路段!B2331="","",[1]交流线路段!B2331)</f>
        <v>10kV</v>
      </c>
      <c r="F2331" t="e">
        <f ca="1">VLOOKUP(OFFSET($E$2,0,0,10000,1),OFFSET(线路!$A$2,0,0,10000,6),5,FALSE)</f>
        <v>#N/A</v>
      </c>
      <c r="G2331" t="e">
        <f ca="1">VLOOKUP(OFFSET($E$2,0,0,10000,1),OFFSET(线路!$A$2,0,0,10000,6),6,FALSE)</f>
        <v>#N/A</v>
      </c>
    </row>
    <row r="2332" spans="1:7" x14ac:dyDescent="0.15">
      <c r="A2332" t="str">
        <f>IF([1]交流线路段!A2332="","",[1]交流线路段!A2332)</f>
        <v>天福线路1</v>
      </c>
      <c r="B2332" t="str">
        <f>IF([1]交流线路段!B2332="","",[1]交流线路段!B2332)</f>
        <v>10kV</v>
      </c>
      <c r="F2332" t="e">
        <f ca="1">VLOOKUP(OFFSET($E$2,0,0,10000,1),OFFSET(线路!$A$2,0,0,10000,6),5,FALSE)</f>
        <v>#N/A</v>
      </c>
      <c r="G2332" t="e">
        <f ca="1">VLOOKUP(OFFSET($E$2,0,0,10000,1),OFFSET(线路!$A$2,0,0,10000,6),6,FALSE)</f>
        <v>#N/A</v>
      </c>
    </row>
    <row r="2333" spans="1:7" x14ac:dyDescent="0.15">
      <c r="A2333" t="str">
        <f>IF([1]交流线路段!A2333="","",[1]交流线路段!A2333)</f>
        <v>天福线路10</v>
      </c>
      <c r="B2333" t="str">
        <f>IF([1]交流线路段!B2333="","",[1]交流线路段!B2333)</f>
        <v>10kV</v>
      </c>
      <c r="F2333" t="e">
        <f ca="1">VLOOKUP(OFFSET($E$2,0,0,10000,1),OFFSET(线路!$A$2,0,0,10000,6),5,FALSE)</f>
        <v>#N/A</v>
      </c>
      <c r="G2333" t="e">
        <f ca="1">VLOOKUP(OFFSET($E$2,0,0,10000,1),OFFSET(线路!$A$2,0,0,10000,6),6,FALSE)</f>
        <v>#N/A</v>
      </c>
    </row>
    <row r="2334" spans="1:7" x14ac:dyDescent="0.15">
      <c r="A2334" t="str">
        <f>IF([1]交流线路段!A2334="","",[1]交流线路段!A2334)</f>
        <v>天福线路11</v>
      </c>
      <c r="B2334" t="str">
        <f>IF([1]交流线路段!B2334="","",[1]交流线路段!B2334)</f>
        <v>10kV</v>
      </c>
      <c r="F2334" t="e">
        <f ca="1">VLOOKUP(OFFSET($E$2,0,0,10000,1),OFFSET(线路!$A$2,0,0,10000,6),5,FALSE)</f>
        <v>#N/A</v>
      </c>
      <c r="G2334" t="e">
        <f ca="1">VLOOKUP(OFFSET($E$2,0,0,10000,1),OFFSET(线路!$A$2,0,0,10000,6),6,FALSE)</f>
        <v>#N/A</v>
      </c>
    </row>
    <row r="2335" spans="1:7" x14ac:dyDescent="0.15">
      <c r="A2335" t="str">
        <f>IF([1]交流线路段!A2335="","",[1]交流线路段!A2335)</f>
        <v>天福线路12</v>
      </c>
      <c r="B2335" t="str">
        <f>IF([1]交流线路段!B2335="","",[1]交流线路段!B2335)</f>
        <v>10kV</v>
      </c>
      <c r="F2335" t="e">
        <f ca="1">VLOOKUP(OFFSET($E$2,0,0,10000,1),OFFSET(线路!$A$2,0,0,10000,6),5,FALSE)</f>
        <v>#N/A</v>
      </c>
      <c r="G2335" t="e">
        <f ca="1">VLOOKUP(OFFSET($E$2,0,0,10000,1),OFFSET(线路!$A$2,0,0,10000,6),6,FALSE)</f>
        <v>#N/A</v>
      </c>
    </row>
    <row r="2336" spans="1:7" x14ac:dyDescent="0.15">
      <c r="A2336" t="str">
        <f>IF([1]交流线路段!A2336="","",[1]交流线路段!A2336)</f>
        <v>天福线路13</v>
      </c>
      <c r="B2336" t="str">
        <f>IF([1]交流线路段!B2336="","",[1]交流线路段!B2336)</f>
        <v>10kV</v>
      </c>
      <c r="F2336" t="e">
        <f ca="1">VLOOKUP(OFFSET($E$2,0,0,10000,1),OFFSET(线路!$A$2,0,0,10000,6),5,FALSE)</f>
        <v>#N/A</v>
      </c>
      <c r="G2336" t="e">
        <f ca="1">VLOOKUP(OFFSET($E$2,0,0,10000,1),OFFSET(线路!$A$2,0,0,10000,6),6,FALSE)</f>
        <v>#N/A</v>
      </c>
    </row>
    <row r="2337" spans="1:7" x14ac:dyDescent="0.15">
      <c r="A2337" t="str">
        <f>IF([1]交流线路段!A2337="","",[1]交流线路段!A2337)</f>
        <v>天福线路14</v>
      </c>
      <c r="B2337" t="str">
        <f>IF([1]交流线路段!B2337="","",[1]交流线路段!B2337)</f>
        <v>10kV</v>
      </c>
      <c r="F2337" t="e">
        <f ca="1">VLOOKUP(OFFSET($E$2,0,0,10000,1),OFFSET(线路!$A$2,0,0,10000,6),5,FALSE)</f>
        <v>#N/A</v>
      </c>
      <c r="G2337" t="e">
        <f ca="1">VLOOKUP(OFFSET($E$2,0,0,10000,1),OFFSET(线路!$A$2,0,0,10000,6),6,FALSE)</f>
        <v>#N/A</v>
      </c>
    </row>
    <row r="2338" spans="1:7" x14ac:dyDescent="0.15">
      <c r="A2338" t="str">
        <f>IF([1]交流线路段!A2338="","",[1]交流线路段!A2338)</f>
        <v>天福线路15</v>
      </c>
      <c r="B2338" t="str">
        <f>IF([1]交流线路段!B2338="","",[1]交流线路段!B2338)</f>
        <v>10kV</v>
      </c>
      <c r="F2338" t="e">
        <f ca="1">VLOOKUP(OFFSET($E$2,0,0,10000,1),OFFSET(线路!$A$2,0,0,10000,6),5,FALSE)</f>
        <v>#N/A</v>
      </c>
      <c r="G2338" t="e">
        <f ca="1">VLOOKUP(OFFSET($E$2,0,0,10000,1),OFFSET(线路!$A$2,0,0,10000,6),6,FALSE)</f>
        <v>#N/A</v>
      </c>
    </row>
    <row r="2339" spans="1:7" x14ac:dyDescent="0.15">
      <c r="A2339" t="str">
        <f>IF([1]交流线路段!A2339="","",[1]交流线路段!A2339)</f>
        <v>天福线路16</v>
      </c>
      <c r="B2339" t="str">
        <f>IF([1]交流线路段!B2339="","",[1]交流线路段!B2339)</f>
        <v>10kV</v>
      </c>
      <c r="F2339" t="e">
        <f ca="1">VLOOKUP(OFFSET($E$2,0,0,10000,1),OFFSET(线路!$A$2,0,0,10000,6),5,FALSE)</f>
        <v>#N/A</v>
      </c>
      <c r="G2339" t="e">
        <f ca="1">VLOOKUP(OFFSET($E$2,0,0,10000,1),OFFSET(线路!$A$2,0,0,10000,6),6,FALSE)</f>
        <v>#N/A</v>
      </c>
    </row>
    <row r="2340" spans="1:7" x14ac:dyDescent="0.15">
      <c r="A2340" t="str">
        <f>IF([1]交流线路段!A2340="","",[1]交流线路段!A2340)</f>
        <v>天福线路17</v>
      </c>
      <c r="B2340" t="str">
        <f>IF([1]交流线路段!B2340="","",[1]交流线路段!B2340)</f>
        <v>10kV</v>
      </c>
      <c r="F2340" t="e">
        <f ca="1">VLOOKUP(OFFSET($E$2,0,0,10000,1),OFFSET(线路!$A$2,0,0,10000,6),5,FALSE)</f>
        <v>#N/A</v>
      </c>
      <c r="G2340" t="e">
        <f ca="1">VLOOKUP(OFFSET($E$2,0,0,10000,1),OFFSET(线路!$A$2,0,0,10000,6),6,FALSE)</f>
        <v>#N/A</v>
      </c>
    </row>
    <row r="2341" spans="1:7" x14ac:dyDescent="0.15">
      <c r="A2341" t="str">
        <f>IF([1]交流线路段!A2341="","",[1]交流线路段!A2341)</f>
        <v>天福线路18</v>
      </c>
      <c r="B2341" t="str">
        <f>IF([1]交流线路段!B2341="","",[1]交流线路段!B2341)</f>
        <v>10kV</v>
      </c>
      <c r="F2341" t="e">
        <f ca="1">VLOOKUP(OFFSET($E$2,0,0,10000,1),OFFSET(线路!$A$2,0,0,10000,6),5,FALSE)</f>
        <v>#N/A</v>
      </c>
      <c r="G2341" t="e">
        <f ca="1">VLOOKUP(OFFSET($E$2,0,0,10000,1),OFFSET(线路!$A$2,0,0,10000,6),6,FALSE)</f>
        <v>#N/A</v>
      </c>
    </row>
    <row r="2342" spans="1:7" x14ac:dyDescent="0.15">
      <c r="A2342" t="str">
        <f>IF([1]交流线路段!A2342="","",[1]交流线路段!A2342)</f>
        <v>天福线路19</v>
      </c>
      <c r="B2342" t="str">
        <f>IF([1]交流线路段!B2342="","",[1]交流线路段!B2342)</f>
        <v>10kV</v>
      </c>
      <c r="F2342" t="e">
        <f ca="1">VLOOKUP(OFFSET($E$2,0,0,10000,1),OFFSET(线路!$A$2,0,0,10000,6),5,FALSE)</f>
        <v>#N/A</v>
      </c>
      <c r="G2342" t="e">
        <f ca="1">VLOOKUP(OFFSET($E$2,0,0,10000,1),OFFSET(线路!$A$2,0,0,10000,6),6,FALSE)</f>
        <v>#N/A</v>
      </c>
    </row>
    <row r="2343" spans="1:7" x14ac:dyDescent="0.15">
      <c r="A2343" t="str">
        <f>IF([1]交流线路段!A2343="","",[1]交流线路段!A2343)</f>
        <v>天福线路2</v>
      </c>
      <c r="B2343" t="str">
        <f>IF([1]交流线路段!B2343="","",[1]交流线路段!B2343)</f>
        <v>10kV</v>
      </c>
      <c r="F2343" t="e">
        <f ca="1">VLOOKUP(OFFSET($E$2,0,0,10000,1),OFFSET(线路!$A$2,0,0,10000,6),5,FALSE)</f>
        <v>#N/A</v>
      </c>
      <c r="G2343" t="e">
        <f ca="1">VLOOKUP(OFFSET($E$2,0,0,10000,1),OFFSET(线路!$A$2,0,0,10000,6),6,FALSE)</f>
        <v>#N/A</v>
      </c>
    </row>
    <row r="2344" spans="1:7" x14ac:dyDescent="0.15">
      <c r="A2344" t="str">
        <f>IF([1]交流线路段!A2344="","",[1]交流线路段!A2344)</f>
        <v>天福线路20</v>
      </c>
      <c r="B2344" t="str">
        <f>IF([1]交流线路段!B2344="","",[1]交流线路段!B2344)</f>
        <v>10kV</v>
      </c>
      <c r="F2344" t="e">
        <f ca="1">VLOOKUP(OFFSET($E$2,0,0,10000,1),OFFSET(线路!$A$2,0,0,10000,6),5,FALSE)</f>
        <v>#N/A</v>
      </c>
      <c r="G2344" t="e">
        <f ca="1">VLOOKUP(OFFSET($E$2,0,0,10000,1),OFFSET(线路!$A$2,0,0,10000,6),6,FALSE)</f>
        <v>#N/A</v>
      </c>
    </row>
    <row r="2345" spans="1:7" x14ac:dyDescent="0.15">
      <c r="A2345" t="str">
        <f>IF([1]交流线路段!A2345="","",[1]交流线路段!A2345)</f>
        <v>天福线路21</v>
      </c>
      <c r="B2345" t="str">
        <f>IF([1]交流线路段!B2345="","",[1]交流线路段!B2345)</f>
        <v>10kV</v>
      </c>
      <c r="F2345" t="e">
        <f ca="1">VLOOKUP(OFFSET($E$2,0,0,10000,1),OFFSET(线路!$A$2,0,0,10000,6),5,FALSE)</f>
        <v>#N/A</v>
      </c>
      <c r="G2345" t="e">
        <f ca="1">VLOOKUP(OFFSET($E$2,0,0,10000,1),OFFSET(线路!$A$2,0,0,10000,6),6,FALSE)</f>
        <v>#N/A</v>
      </c>
    </row>
    <row r="2346" spans="1:7" x14ac:dyDescent="0.15">
      <c r="A2346" t="str">
        <f>IF([1]交流线路段!A2346="","",[1]交流线路段!A2346)</f>
        <v>天福线路22</v>
      </c>
      <c r="B2346" t="str">
        <f>IF([1]交流线路段!B2346="","",[1]交流线路段!B2346)</f>
        <v>10kV</v>
      </c>
      <c r="F2346" t="e">
        <f ca="1">VLOOKUP(OFFSET($E$2,0,0,10000,1),OFFSET(线路!$A$2,0,0,10000,6),5,FALSE)</f>
        <v>#N/A</v>
      </c>
      <c r="G2346" t="e">
        <f ca="1">VLOOKUP(OFFSET($E$2,0,0,10000,1),OFFSET(线路!$A$2,0,0,10000,6),6,FALSE)</f>
        <v>#N/A</v>
      </c>
    </row>
    <row r="2347" spans="1:7" x14ac:dyDescent="0.15">
      <c r="A2347" t="str">
        <f>IF([1]交流线路段!A2347="","",[1]交流线路段!A2347)</f>
        <v>天福线路23</v>
      </c>
      <c r="B2347" t="str">
        <f>IF([1]交流线路段!B2347="","",[1]交流线路段!B2347)</f>
        <v>10kV</v>
      </c>
      <c r="F2347" t="e">
        <f ca="1">VLOOKUP(OFFSET($E$2,0,0,10000,1),OFFSET(线路!$A$2,0,0,10000,6),5,FALSE)</f>
        <v>#N/A</v>
      </c>
      <c r="G2347" t="e">
        <f ca="1">VLOOKUP(OFFSET($E$2,0,0,10000,1),OFFSET(线路!$A$2,0,0,10000,6),6,FALSE)</f>
        <v>#N/A</v>
      </c>
    </row>
    <row r="2348" spans="1:7" x14ac:dyDescent="0.15">
      <c r="A2348" t="str">
        <f>IF([1]交流线路段!A2348="","",[1]交流线路段!A2348)</f>
        <v>天福线路24</v>
      </c>
      <c r="B2348" t="str">
        <f>IF([1]交流线路段!B2348="","",[1]交流线路段!B2348)</f>
        <v>10kV</v>
      </c>
      <c r="F2348" t="e">
        <f ca="1">VLOOKUP(OFFSET($E$2,0,0,10000,1),OFFSET(线路!$A$2,0,0,10000,6),5,FALSE)</f>
        <v>#N/A</v>
      </c>
      <c r="G2348" t="e">
        <f ca="1">VLOOKUP(OFFSET($E$2,0,0,10000,1),OFFSET(线路!$A$2,0,0,10000,6),6,FALSE)</f>
        <v>#N/A</v>
      </c>
    </row>
    <row r="2349" spans="1:7" x14ac:dyDescent="0.15">
      <c r="A2349" t="str">
        <f>IF([1]交流线路段!A2349="","",[1]交流线路段!A2349)</f>
        <v>天福线路3</v>
      </c>
      <c r="B2349" t="str">
        <f>IF([1]交流线路段!B2349="","",[1]交流线路段!B2349)</f>
        <v>10kV</v>
      </c>
      <c r="F2349" t="e">
        <f ca="1">VLOOKUP(OFFSET($E$2,0,0,10000,1),OFFSET(线路!$A$2,0,0,10000,6),5,FALSE)</f>
        <v>#N/A</v>
      </c>
      <c r="G2349" t="e">
        <f ca="1">VLOOKUP(OFFSET($E$2,0,0,10000,1),OFFSET(线路!$A$2,0,0,10000,6),6,FALSE)</f>
        <v>#N/A</v>
      </c>
    </row>
    <row r="2350" spans="1:7" x14ac:dyDescent="0.15">
      <c r="A2350" t="str">
        <f>IF([1]交流线路段!A2350="","",[1]交流线路段!A2350)</f>
        <v>天福线路4</v>
      </c>
      <c r="B2350" t="str">
        <f>IF([1]交流线路段!B2350="","",[1]交流线路段!B2350)</f>
        <v>10kV</v>
      </c>
      <c r="F2350" t="e">
        <f ca="1">VLOOKUP(OFFSET($E$2,0,0,10000,1),OFFSET(线路!$A$2,0,0,10000,6),5,FALSE)</f>
        <v>#N/A</v>
      </c>
      <c r="G2350" t="e">
        <f ca="1">VLOOKUP(OFFSET($E$2,0,0,10000,1),OFFSET(线路!$A$2,0,0,10000,6),6,FALSE)</f>
        <v>#N/A</v>
      </c>
    </row>
    <row r="2351" spans="1:7" x14ac:dyDescent="0.15">
      <c r="A2351" t="str">
        <f>IF([1]交流线路段!A2351="","",[1]交流线路段!A2351)</f>
        <v>天福线路5</v>
      </c>
      <c r="B2351" t="str">
        <f>IF([1]交流线路段!B2351="","",[1]交流线路段!B2351)</f>
        <v>10kV</v>
      </c>
      <c r="F2351" t="e">
        <f ca="1">VLOOKUP(OFFSET($E$2,0,0,10000,1),OFFSET(线路!$A$2,0,0,10000,6),5,FALSE)</f>
        <v>#N/A</v>
      </c>
      <c r="G2351" t="e">
        <f ca="1">VLOOKUP(OFFSET($E$2,0,0,10000,1),OFFSET(线路!$A$2,0,0,10000,6),6,FALSE)</f>
        <v>#N/A</v>
      </c>
    </row>
    <row r="2352" spans="1:7" x14ac:dyDescent="0.15">
      <c r="A2352" t="str">
        <f>IF([1]交流线路段!A2352="","",[1]交流线路段!A2352)</f>
        <v>天福线路6</v>
      </c>
      <c r="B2352" t="str">
        <f>IF([1]交流线路段!B2352="","",[1]交流线路段!B2352)</f>
        <v>10kV</v>
      </c>
      <c r="F2352" t="e">
        <f ca="1">VLOOKUP(OFFSET($E$2,0,0,10000,1),OFFSET(线路!$A$2,0,0,10000,6),5,FALSE)</f>
        <v>#N/A</v>
      </c>
      <c r="G2352" t="e">
        <f ca="1">VLOOKUP(OFFSET($E$2,0,0,10000,1),OFFSET(线路!$A$2,0,0,10000,6),6,FALSE)</f>
        <v>#N/A</v>
      </c>
    </row>
    <row r="2353" spans="1:7" x14ac:dyDescent="0.15">
      <c r="A2353" t="str">
        <f>IF([1]交流线路段!A2353="","",[1]交流线路段!A2353)</f>
        <v>天福线路7</v>
      </c>
      <c r="B2353" t="str">
        <f>IF([1]交流线路段!B2353="","",[1]交流线路段!B2353)</f>
        <v>10kV</v>
      </c>
      <c r="F2353" t="e">
        <f ca="1">VLOOKUP(OFFSET($E$2,0,0,10000,1),OFFSET(线路!$A$2,0,0,10000,6),5,FALSE)</f>
        <v>#N/A</v>
      </c>
      <c r="G2353" t="e">
        <f ca="1">VLOOKUP(OFFSET($E$2,0,0,10000,1),OFFSET(线路!$A$2,0,0,10000,6),6,FALSE)</f>
        <v>#N/A</v>
      </c>
    </row>
    <row r="2354" spans="1:7" x14ac:dyDescent="0.15">
      <c r="A2354" t="str">
        <f>IF([1]交流线路段!A2354="","",[1]交流线路段!A2354)</f>
        <v>天福线路8</v>
      </c>
      <c r="B2354" t="str">
        <f>IF([1]交流线路段!B2354="","",[1]交流线路段!B2354)</f>
        <v>10kV</v>
      </c>
      <c r="F2354" t="e">
        <f ca="1">VLOOKUP(OFFSET($E$2,0,0,10000,1),OFFSET(线路!$A$2,0,0,10000,6),5,FALSE)</f>
        <v>#N/A</v>
      </c>
      <c r="G2354" t="e">
        <f ca="1">VLOOKUP(OFFSET($E$2,0,0,10000,1),OFFSET(线路!$A$2,0,0,10000,6),6,FALSE)</f>
        <v>#N/A</v>
      </c>
    </row>
    <row r="2355" spans="1:7" x14ac:dyDescent="0.15">
      <c r="A2355" t="str">
        <f>IF([1]交流线路段!A2355="","",[1]交流线路段!A2355)</f>
        <v>天福线路9</v>
      </c>
      <c r="B2355" t="str">
        <f>IF([1]交流线路段!B2355="","",[1]交流线路段!B2355)</f>
        <v>10kV</v>
      </c>
      <c r="F2355" t="e">
        <f ca="1">VLOOKUP(OFFSET($E$2,0,0,10000,1),OFFSET(线路!$A$2,0,0,10000,6),5,FALSE)</f>
        <v>#N/A</v>
      </c>
      <c r="G2355" t="e">
        <f ca="1">VLOOKUP(OFFSET($E$2,0,0,10000,1),OFFSET(线路!$A$2,0,0,10000,6),6,FALSE)</f>
        <v>#N/A</v>
      </c>
    </row>
    <row r="2356" spans="1:7" x14ac:dyDescent="0.15">
      <c r="A2356" t="str">
        <f>IF([1]交流线路段!A2356="","",[1]交流线路段!A2356)</f>
        <v>天叁线路1</v>
      </c>
      <c r="B2356" t="str">
        <f>IF([1]交流线路段!B2356="","",[1]交流线路段!B2356)</f>
        <v>10kV</v>
      </c>
      <c r="F2356" t="e">
        <f ca="1">VLOOKUP(OFFSET($E$2,0,0,10000,1),OFFSET(线路!$A$2,0,0,10000,6),5,FALSE)</f>
        <v>#N/A</v>
      </c>
      <c r="G2356" t="e">
        <f ca="1">VLOOKUP(OFFSET($E$2,0,0,10000,1),OFFSET(线路!$A$2,0,0,10000,6),6,FALSE)</f>
        <v>#N/A</v>
      </c>
    </row>
    <row r="2357" spans="1:7" x14ac:dyDescent="0.15">
      <c r="A2357" t="str">
        <f>IF([1]交流线路段!A2357="","",[1]交流线路段!A2357)</f>
        <v>天叁线路10</v>
      </c>
      <c r="B2357" t="str">
        <f>IF([1]交流线路段!B2357="","",[1]交流线路段!B2357)</f>
        <v>10kV</v>
      </c>
      <c r="F2357" t="e">
        <f ca="1">VLOOKUP(OFFSET($E$2,0,0,10000,1),OFFSET(线路!$A$2,0,0,10000,6),5,FALSE)</f>
        <v>#N/A</v>
      </c>
      <c r="G2357" t="e">
        <f ca="1">VLOOKUP(OFFSET($E$2,0,0,10000,1),OFFSET(线路!$A$2,0,0,10000,6),6,FALSE)</f>
        <v>#N/A</v>
      </c>
    </row>
    <row r="2358" spans="1:7" x14ac:dyDescent="0.15">
      <c r="A2358" t="str">
        <f>IF([1]交流线路段!A2358="","",[1]交流线路段!A2358)</f>
        <v>天叁线路11</v>
      </c>
      <c r="B2358" t="str">
        <f>IF([1]交流线路段!B2358="","",[1]交流线路段!B2358)</f>
        <v>10kV</v>
      </c>
      <c r="F2358" t="e">
        <f ca="1">VLOOKUP(OFFSET($E$2,0,0,10000,1),OFFSET(线路!$A$2,0,0,10000,6),5,FALSE)</f>
        <v>#N/A</v>
      </c>
      <c r="G2358" t="e">
        <f ca="1">VLOOKUP(OFFSET($E$2,0,0,10000,1),OFFSET(线路!$A$2,0,0,10000,6),6,FALSE)</f>
        <v>#N/A</v>
      </c>
    </row>
    <row r="2359" spans="1:7" x14ac:dyDescent="0.15">
      <c r="A2359" t="str">
        <f>IF([1]交流线路段!A2359="","",[1]交流线路段!A2359)</f>
        <v>天叁线路12</v>
      </c>
      <c r="B2359" t="str">
        <f>IF([1]交流线路段!B2359="","",[1]交流线路段!B2359)</f>
        <v>10kV</v>
      </c>
      <c r="F2359" t="e">
        <f ca="1">VLOOKUP(OFFSET($E$2,0,0,10000,1),OFFSET(线路!$A$2,0,0,10000,6),5,FALSE)</f>
        <v>#N/A</v>
      </c>
      <c r="G2359" t="e">
        <f ca="1">VLOOKUP(OFFSET($E$2,0,0,10000,1),OFFSET(线路!$A$2,0,0,10000,6),6,FALSE)</f>
        <v>#N/A</v>
      </c>
    </row>
    <row r="2360" spans="1:7" x14ac:dyDescent="0.15">
      <c r="A2360" t="str">
        <f>IF([1]交流线路段!A2360="","",[1]交流线路段!A2360)</f>
        <v>天叁线路13</v>
      </c>
      <c r="B2360" t="str">
        <f>IF([1]交流线路段!B2360="","",[1]交流线路段!B2360)</f>
        <v>10kV</v>
      </c>
      <c r="F2360" t="e">
        <f ca="1">VLOOKUP(OFFSET($E$2,0,0,10000,1),OFFSET(线路!$A$2,0,0,10000,6),5,FALSE)</f>
        <v>#N/A</v>
      </c>
      <c r="G2360" t="e">
        <f ca="1">VLOOKUP(OFFSET($E$2,0,0,10000,1),OFFSET(线路!$A$2,0,0,10000,6),6,FALSE)</f>
        <v>#N/A</v>
      </c>
    </row>
    <row r="2361" spans="1:7" x14ac:dyDescent="0.15">
      <c r="A2361" t="str">
        <f>IF([1]交流线路段!A2361="","",[1]交流线路段!A2361)</f>
        <v>天叁线路14</v>
      </c>
      <c r="B2361" t="str">
        <f>IF([1]交流线路段!B2361="","",[1]交流线路段!B2361)</f>
        <v>10kV</v>
      </c>
      <c r="F2361" t="e">
        <f ca="1">VLOOKUP(OFFSET($E$2,0,0,10000,1),OFFSET(线路!$A$2,0,0,10000,6),5,FALSE)</f>
        <v>#N/A</v>
      </c>
      <c r="G2361" t="e">
        <f ca="1">VLOOKUP(OFFSET($E$2,0,0,10000,1),OFFSET(线路!$A$2,0,0,10000,6),6,FALSE)</f>
        <v>#N/A</v>
      </c>
    </row>
    <row r="2362" spans="1:7" x14ac:dyDescent="0.15">
      <c r="A2362" t="str">
        <f>IF([1]交流线路段!A2362="","",[1]交流线路段!A2362)</f>
        <v>天叁线路15</v>
      </c>
      <c r="B2362" t="str">
        <f>IF([1]交流线路段!B2362="","",[1]交流线路段!B2362)</f>
        <v>10kV</v>
      </c>
      <c r="F2362" t="e">
        <f ca="1">VLOOKUP(OFFSET($E$2,0,0,10000,1),OFFSET(线路!$A$2,0,0,10000,6),5,FALSE)</f>
        <v>#N/A</v>
      </c>
      <c r="G2362" t="e">
        <f ca="1">VLOOKUP(OFFSET($E$2,0,0,10000,1),OFFSET(线路!$A$2,0,0,10000,6),6,FALSE)</f>
        <v>#N/A</v>
      </c>
    </row>
    <row r="2363" spans="1:7" x14ac:dyDescent="0.15">
      <c r="A2363" t="str">
        <f>IF([1]交流线路段!A2363="","",[1]交流线路段!A2363)</f>
        <v>天叁线路16</v>
      </c>
      <c r="B2363" t="str">
        <f>IF([1]交流线路段!B2363="","",[1]交流线路段!B2363)</f>
        <v>10kV</v>
      </c>
      <c r="F2363" t="e">
        <f ca="1">VLOOKUP(OFFSET($E$2,0,0,10000,1),OFFSET(线路!$A$2,0,0,10000,6),5,FALSE)</f>
        <v>#N/A</v>
      </c>
      <c r="G2363" t="e">
        <f ca="1">VLOOKUP(OFFSET($E$2,0,0,10000,1),OFFSET(线路!$A$2,0,0,10000,6),6,FALSE)</f>
        <v>#N/A</v>
      </c>
    </row>
    <row r="2364" spans="1:7" x14ac:dyDescent="0.15">
      <c r="A2364" t="str">
        <f>IF([1]交流线路段!A2364="","",[1]交流线路段!A2364)</f>
        <v>天叁线路17</v>
      </c>
      <c r="B2364" t="str">
        <f>IF([1]交流线路段!B2364="","",[1]交流线路段!B2364)</f>
        <v>10kV</v>
      </c>
      <c r="F2364" t="e">
        <f ca="1">VLOOKUP(OFFSET($E$2,0,0,10000,1),OFFSET(线路!$A$2,0,0,10000,6),5,FALSE)</f>
        <v>#N/A</v>
      </c>
      <c r="G2364" t="e">
        <f ca="1">VLOOKUP(OFFSET($E$2,0,0,10000,1),OFFSET(线路!$A$2,0,0,10000,6),6,FALSE)</f>
        <v>#N/A</v>
      </c>
    </row>
    <row r="2365" spans="1:7" x14ac:dyDescent="0.15">
      <c r="A2365" t="str">
        <f>IF([1]交流线路段!A2365="","",[1]交流线路段!A2365)</f>
        <v>天叁线路18</v>
      </c>
      <c r="B2365" t="str">
        <f>IF([1]交流线路段!B2365="","",[1]交流线路段!B2365)</f>
        <v>10kV</v>
      </c>
      <c r="F2365" t="e">
        <f ca="1">VLOOKUP(OFFSET($E$2,0,0,10000,1),OFFSET(线路!$A$2,0,0,10000,6),5,FALSE)</f>
        <v>#N/A</v>
      </c>
      <c r="G2365" t="e">
        <f ca="1">VLOOKUP(OFFSET($E$2,0,0,10000,1),OFFSET(线路!$A$2,0,0,10000,6),6,FALSE)</f>
        <v>#N/A</v>
      </c>
    </row>
    <row r="2366" spans="1:7" x14ac:dyDescent="0.15">
      <c r="A2366" t="str">
        <f>IF([1]交流线路段!A2366="","",[1]交流线路段!A2366)</f>
        <v>天叁线路19</v>
      </c>
      <c r="B2366" t="str">
        <f>IF([1]交流线路段!B2366="","",[1]交流线路段!B2366)</f>
        <v>10kV</v>
      </c>
      <c r="F2366" t="e">
        <f ca="1">VLOOKUP(OFFSET($E$2,0,0,10000,1),OFFSET(线路!$A$2,0,0,10000,6),5,FALSE)</f>
        <v>#N/A</v>
      </c>
      <c r="G2366" t="e">
        <f ca="1">VLOOKUP(OFFSET($E$2,0,0,10000,1),OFFSET(线路!$A$2,0,0,10000,6),6,FALSE)</f>
        <v>#N/A</v>
      </c>
    </row>
    <row r="2367" spans="1:7" x14ac:dyDescent="0.15">
      <c r="A2367" t="str">
        <f>IF([1]交流线路段!A2367="","",[1]交流线路段!A2367)</f>
        <v>天叁线路2</v>
      </c>
      <c r="B2367" t="str">
        <f>IF([1]交流线路段!B2367="","",[1]交流线路段!B2367)</f>
        <v>10kV</v>
      </c>
      <c r="F2367" t="e">
        <f ca="1">VLOOKUP(OFFSET($E$2,0,0,10000,1),OFFSET(线路!$A$2,0,0,10000,6),5,FALSE)</f>
        <v>#N/A</v>
      </c>
      <c r="G2367" t="e">
        <f ca="1">VLOOKUP(OFFSET($E$2,0,0,10000,1),OFFSET(线路!$A$2,0,0,10000,6),6,FALSE)</f>
        <v>#N/A</v>
      </c>
    </row>
    <row r="2368" spans="1:7" x14ac:dyDescent="0.15">
      <c r="A2368" t="str">
        <f>IF([1]交流线路段!A2368="","",[1]交流线路段!A2368)</f>
        <v>天叁线路20</v>
      </c>
      <c r="B2368" t="str">
        <f>IF([1]交流线路段!B2368="","",[1]交流线路段!B2368)</f>
        <v>10kV</v>
      </c>
      <c r="F2368" t="e">
        <f ca="1">VLOOKUP(OFFSET($E$2,0,0,10000,1),OFFSET(线路!$A$2,0,0,10000,6),5,FALSE)</f>
        <v>#N/A</v>
      </c>
      <c r="G2368" t="e">
        <f ca="1">VLOOKUP(OFFSET($E$2,0,0,10000,1),OFFSET(线路!$A$2,0,0,10000,6),6,FALSE)</f>
        <v>#N/A</v>
      </c>
    </row>
    <row r="2369" spans="1:7" x14ac:dyDescent="0.15">
      <c r="A2369" t="str">
        <f>IF([1]交流线路段!A2369="","",[1]交流线路段!A2369)</f>
        <v>天叁线路21</v>
      </c>
      <c r="B2369" t="str">
        <f>IF([1]交流线路段!B2369="","",[1]交流线路段!B2369)</f>
        <v>10kV</v>
      </c>
      <c r="F2369" t="e">
        <f ca="1">VLOOKUP(OFFSET($E$2,0,0,10000,1),OFFSET(线路!$A$2,0,0,10000,6),5,FALSE)</f>
        <v>#N/A</v>
      </c>
      <c r="G2369" t="e">
        <f ca="1">VLOOKUP(OFFSET($E$2,0,0,10000,1),OFFSET(线路!$A$2,0,0,10000,6),6,FALSE)</f>
        <v>#N/A</v>
      </c>
    </row>
    <row r="2370" spans="1:7" x14ac:dyDescent="0.15">
      <c r="A2370" t="str">
        <f>IF([1]交流线路段!A2370="","",[1]交流线路段!A2370)</f>
        <v>天叁线路22</v>
      </c>
      <c r="B2370" t="str">
        <f>IF([1]交流线路段!B2370="","",[1]交流线路段!B2370)</f>
        <v>10kV</v>
      </c>
      <c r="F2370" t="e">
        <f ca="1">VLOOKUP(OFFSET($E$2,0,0,10000,1),OFFSET(线路!$A$2,0,0,10000,6),5,FALSE)</f>
        <v>#N/A</v>
      </c>
      <c r="G2370" t="e">
        <f ca="1">VLOOKUP(OFFSET($E$2,0,0,10000,1),OFFSET(线路!$A$2,0,0,10000,6),6,FALSE)</f>
        <v>#N/A</v>
      </c>
    </row>
    <row r="2371" spans="1:7" x14ac:dyDescent="0.15">
      <c r="A2371" t="str">
        <f>IF([1]交流线路段!A2371="","",[1]交流线路段!A2371)</f>
        <v>天叁线路23</v>
      </c>
      <c r="B2371" t="str">
        <f>IF([1]交流线路段!B2371="","",[1]交流线路段!B2371)</f>
        <v>10kV</v>
      </c>
      <c r="F2371" t="e">
        <f ca="1">VLOOKUP(OFFSET($E$2,0,0,10000,1),OFFSET(线路!$A$2,0,0,10000,6),5,FALSE)</f>
        <v>#N/A</v>
      </c>
      <c r="G2371" t="e">
        <f ca="1">VLOOKUP(OFFSET($E$2,0,0,10000,1),OFFSET(线路!$A$2,0,0,10000,6),6,FALSE)</f>
        <v>#N/A</v>
      </c>
    </row>
    <row r="2372" spans="1:7" x14ac:dyDescent="0.15">
      <c r="A2372" t="str">
        <f>IF([1]交流线路段!A2372="","",[1]交流线路段!A2372)</f>
        <v>天叁线路24</v>
      </c>
      <c r="B2372" t="str">
        <f>IF([1]交流线路段!B2372="","",[1]交流线路段!B2372)</f>
        <v>10kV</v>
      </c>
      <c r="F2372" t="e">
        <f ca="1">VLOOKUP(OFFSET($E$2,0,0,10000,1),OFFSET(线路!$A$2,0,0,10000,6),5,FALSE)</f>
        <v>#N/A</v>
      </c>
      <c r="G2372" t="e">
        <f ca="1">VLOOKUP(OFFSET($E$2,0,0,10000,1),OFFSET(线路!$A$2,0,0,10000,6),6,FALSE)</f>
        <v>#N/A</v>
      </c>
    </row>
    <row r="2373" spans="1:7" x14ac:dyDescent="0.15">
      <c r="A2373" t="str">
        <f>IF([1]交流线路段!A2373="","",[1]交流线路段!A2373)</f>
        <v>天叁线路25</v>
      </c>
      <c r="B2373" t="str">
        <f>IF([1]交流线路段!B2373="","",[1]交流线路段!B2373)</f>
        <v>10kV</v>
      </c>
      <c r="F2373" t="e">
        <f ca="1">VLOOKUP(OFFSET($E$2,0,0,10000,1),OFFSET(线路!$A$2,0,0,10000,6),5,FALSE)</f>
        <v>#N/A</v>
      </c>
      <c r="G2373" t="e">
        <f ca="1">VLOOKUP(OFFSET($E$2,0,0,10000,1),OFFSET(线路!$A$2,0,0,10000,6),6,FALSE)</f>
        <v>#N/A</v>
      </c>
    </row>
    <row r="2374" spans="1:7" x14ac:dyDescent="0.15">
      <c r="A2374" t="str">
        <f>IF([1]交流线路段!A2374="","",[1]交流线路段!A2374)</f>
        <v>天叁线路26</v>
      </c>
      <c r="B2374" t="str">
        <f>IF([1]交流线路段!B2374="","",[1]交流线路段!B2374)</f>
        <v>10kV</v>
      </c>
      <c r="F2374" t="e">
        <f ca="1">VLOOKUP(OFFSET($E$2,0,0,10000,1),OFFSET(线路!$A$2,0,0,10000,6),5,FALSE)</f>
        <v>#N/A</v>
      </c>
      <c r="G2374" t="e">
        <f ca="1">VLOOKUP(OFFSET($E$2,0,0,10000,1),OFFSET(线路!$A$2,0,0,10000,6),6,FALSE)</f>
        <v>#N/A</v>
      </c>
    </row>
    <row r="2375" spans="1:7" x14ac:dyDescent="0.15">
      <c r="A2375" t="str">
        <f>IF([1]交流线路段!A2375="","",[1]交流线路段!A2375)</f>
        <v>天叁线路27</v>
      </c>
      <c r="B2375" t="str">
        <f>IF([1]交流线路段!B2375="","",[1]交流线路段!B2375)</f>
        <v>10kV</v>
      </c>
      <c r="F2375" t="e">
        <f ca="1">VLOOKUP(OFFSET($E$2,0,0,10000,1),OFFSET(线路!$A$2,0,0,10000,6),5,FALSE)</f>
        <v>#N/A</v>
      </c>
      <c r="G2375" t="e">
        <f ca="1">VLOOKUP(OFFSET($E$2,0,0,10000,1),OFFSET(线路!$A$2,0,0,10000,6),6,FALSE)</f>
        <v>#N/A</v>
      </c>
    </row>
    <row r="2376" spans="1:7" x14ac:dyDescent="0.15">
      <c r="A2376" t="str">
        <f>IF([1]交流线路段!A2376="","",[1]交流线路段!A2376)</f>
        <v>天叁线路28</v>
      </c>
      <c r="B2376" t="str">
        <f>IF([1]交流线路段!B2376="","",[1]交流线路段!B2376)</f>
        <v>10kV</v>
      </c>
      <c r="F2376" t="e">
        <f ca="1">VLOOKUP(OFFSET($E$2,0,0,10000,1),OFFSET(线路!$A$2,0,0,10000,6),5,FALSE)</f>
        <v>#N/A</v>
      </c>
      <c r="G2376" t="e">
        <f ca="1">VLOOKUP(OFFSET($E$2,0,0,10000,1),OFFSET(线路!$A$2,0,0,10000,6),6,FALSE)</f>
        <v>#N/A</v>
      </c>
    </row>
    <row r="2377" spans="1:7" x14ac:dyDescent="0.15">
      <c r="A2377" t="str">
        <f>IF([1]交流线路段!A2377="","",[1]交流线路段!A2377)</f>
        <v>天叁线路29</v>
      </c>
      <c r="B2377" t="str">
        <f>IF([1]交流线路段!B2377="","",[1]交流线路段!B2377)</f>
        <v>10kV</v>
      </c>
      <c r="F2377" t="e">
        <f ca="1">VLOOKUP(OFFSET($E$2,0,0,10000,1),OFFSET(线路!$A$2,0,0,10000,6),5,FALSE)</f>
        <v>#N/A</v>
      </c>
      <c r="G2377" t="e">
        <f ca="1">VLOOKUP(OFFSET($E$2,0,0,10000,1),OFFSET(线路!$A$2,0,0,10000,6),6,FALSE)</f>
        <v>#N/A</v>
      </c>
    </row>
    <row r="2378" spans="1:7" x14ac:dyDescent="0.15">
      <c r="A2378" t="str">
        <f>IF([1]交流线路段!A2378="","",[1]交流线路段!A2378)</f>
        <v>天叁线路3</v>
      </c>
      <c r="B2378" t="str">
        <f>IF([1]交流线路段!B2378="","",[1]交流线路段!B2378)</f>
        <v>10kV</v>
      </c>
      <c r="F2378" t="e">
        <f ca="1">VLOOKUP(OFFSET($E$2,0,0,10000,1),OFFSET(线路!$A$2,0,0,10000,6),5,FALSE)</f>
        <v>#N/A</v>
      </c>
      <c r="G2378" t="e">
        <f ca="1">VLOOKUP(OFFSET($E$2,0,0,10000,1),OFFSET(线路!$A$2,0,0,10000,6),6,FALSE)</f>
        <v>#N/A</v>
      </c>
    </row>
    <row r="2379" spans="1:7" x14ac:dyDescent="0.15">
      <c r="A2379" t="str">
        <f>IF([1]交流线路段!A2379="","",[1]交流线路段!A2379)</f>
        <v>天叁线路30</v>
      </c>
      <c r="B2379" t="str">
        <f>IF([1]交流线路段!B2379="","",[1]交流线路段!B2379)</f>
        <v>10kV</v>
      </c>
      <c r="F2379" t="e">
        <f ca="1">VLOOKUP(OFFSET($E$2,0,0,10000,1),OFFSET(线路!$A$2,0,0,10000,6),5,FALSE)</f>
        <v>#N/A</v>
      </c>
      <c r="G2379" t="e">
        <f ca="1">VLOOKUP(OFFSET($E$2,0,0,10000,1),OFFSET(线路!$A$2,0,0,10000,6),6,FALSE)</f>
        <v>#N/A</v>
      </c>
    </row>
    <row r="2380" spans="1:7" x14ac:dyDescent="0.15">
      <c r="A2380" t="str">
        <f>IF([1]交流线路段!A2380="","",[1]交流线路段!A2380)</f>
        <v>天叁线路31</v>
      </c>
      <c r="B2380" t="str">
        <f>IF([1]交流线路段!B2380="","",[1]交流线路段!B2380)</f>
        <v>10kV</v>
      </c>
      <c r="F2380" t="e">
        <f ca="1">VLOOKUP(OFFSET($E$2,0,0,10000,1),OFFSET(线路!$A$2,0,0,10000,6),5,FALSE)</f>
        <v>#N/A</v>
      </c>
      <c r="G2380" t="e">
        <f ca="1">VLOOKUP(OFFSET($E$2,0,0,10000,1),OFFSET(线路!$A$2,0,0,10000,6),6,FALSE)</f>
        <v>#N/A</v>
      </c>
    </row>
    <row r="2381" spans="1:7" x14ac:dyDescent="0.15">
      <c r="A2381" t="str">
        <f>IF([1]交流线路段!A2381="","",[1]交流线路段!A2381)</f>
        <v>天叁线路32</v>
      </c>
      <c r="B2381" t="str">
        <f>IF([1]交流线路段!B2381="","",[1]交流线路段!B2381)</f>
        <v>10kV</v>
      </c>
      <c r="F2381" t="e">
        <f ca="1">VLOOKUP(OFFSET($E$2,0,0,10000,1),OFFSET(线路!$A$2,0,0,10000,6),5,FALSE)</f>
        <v>#N/A</v>
      </c>
      <c r="G2381" t="e">
        <f ca="1">VLOOKUP(OFFSET($E$2,0,0,10000,1),OFFSET(线路!$A$2,0,0,10000,6),6,FALSE)</f>
        <v>#N/A</v>
      </c>
    </row>
    <row r="2382" spans="1:7" x14ac:dyDescent="0.15">
      <c r="A2382" t="str">
        <f>IF([1]交流线路段!A2382="","",[1]交流线路段!A2382)</f>
        <v>天叁线路33</v>
      </c>
      <c r="B2382" t="str">
        <f>IF([1]交流线路段!B2382="","",[1]交流线路段!B2382)</f>
        <v>10kV</v>
      </c>
      <c r="F2382" t="e">
        <f ca="1">VLOOKUP(OFFSET($E$2,0,0,10000,1),OFFSET(线路!$A$2,0,0,10000,6),5,FALSE)</f>
        <v>#N/A</v>
      </c>
      <c r="G2382" t="e">
        <f ca="1">VLOOKUP(OFFSET($E$2,0,0,10000,1),OFFSET(线路!$A$2,0,0,10000,6),6,FALSE)</f>
        <v>#N/A</v>
      </c>
    </row>
    <row r="2383" spans="1:7" x14ac:dyDescent="0.15">
      <c r="A2383" t="str">
        <f>IF([1]交流线路段!A2383="","",[1]交流线路段!A2383)</f>
        <v>天叁线路34</v>
      </c>
      <c r="B2383" t="str">
        <f>IF([1]交流线路段!B2383="","",[1]交流线路段!B2383)</f>
        <v>10kV</v>
      </c>
      <c r="F2383" t="e">
        <f ca="1">VLOOKUP(OFFSET($E$2,0,0,10000,1),OFFSET(线路!$A$2,0,0,10000,6),5,FALSE)</f>
        <v>#N/A</v>
      </c>
      <c r="G2383" t="e">
        <f ca="1">VLOOKUP(OFFSET($E$2,0,0,10000,1),OFFSET(线路!$A$2,0,0,10000,6),6,FALSE)</f>
        <v>#N/A</v>
      </c>
    </row>
    <row r="2384" spans="1:7" x14ac:dyDescent="0.15">
      <c r="A2384" t="str">
        <f>IF([1]交流线路段!A2384="","",[1]交流线路段!A2384)</f>
        <v>天叁线路35</v>
      </c>
      <c r="B2384" t="str">
        <f>IF([1]交流线路段!B2384="","",[1]交流线路段!B2384)</f>
        <v>10kV</v>
      </c>
      <c r="F2384" t="e">
        <f ca="1">VLOOKUP(OFFSET($E$2,0,0,10000,1),OFFSET(线路!$A$2,0,0,10000,6),5,FALSE)</f>
        <v>#N/A</v>
      </c>
      <c r="G2384" t="e">
        <f ca="1">VLOOKUP(OFFSET($E$2,0,0,10000,1),OFFSET(线路!$A$2,0,0,10000,6),6,FALSE)</f>
        <v>#N/A</v>
      </c>
    </row>
    <row r="2385" spans="1:7" x14ac:dyDescent="0.15">
      <c r="A2385" t="str">
        <f>IF([1]交流线路段!A2385="","",[1]交流线路段!A2385)</f>
        <v>天叁线路36</v>
      </c>
      <c r="B2385" t="str">
        <f>IF([1]交流线路段!B2385="","",[1]交流线路段!B2385)</f>
        <v>10kV</v>
      </c>
      <c r="F2385" t="e">
        <f ca="1">VLOOKUP(OFFSET($E$2,0,0,10000,1),OFFSET(线路!$A$2,0,0,10000,6),5,FALSE)</f>
        <v>#N/A</v>
      </c>
      <c r="G2385" t="e">
        <f ca="1">VLOOKUP(OFFSET($E$2,0,0,10000,1),OFFSET(线路!$A$2,0,0,10000,6),6,FALSE)</f>
        <v>#N/A</v>
      </c>
    </row>
    <row r="2386" spans="1:7" x14ac:dyDescent="0.15">
      <c r="A2386" t="str">
        <f>IF([1]交流线路段!A2386="","",[1]交流线路段!A2386)</f>
        <v>天叁线路37</v>
      </c>
      <c r="B2386" t="str">
        <f>IF([1]交流线路段!B2386="","",[1]交流线路段!B2386)</f>
        <v>10kV</v>
      </c>
      <c r="F2386" t="e">
        <f ca="1">VLOOKUP(OFFSET($E$2,0,0,10000,1),OFFSET(线路!$A$2,0,0,10000,6),5,FALSE)</f>
        <v>#N/A</v>
      </c>
      <c r="G2386" t="e">
        <f ca="1">VLOOKUP(OFFSET($E$2,0,0,10000,1),OFFSET(线路!$A$2,0,0,10000,6),6,FALSE)</f>
        <v>#N/A</v>
      </c>
    </row>
    <row r="2387" spans="1:7" x14ac:dyDescent="0.15">
      <c r="A2387" t="str">
        <f>IF([1]交流线路段!A2387="","",[1]交流线路段!A2387)</f>
        <v>天叁线路38</v>
      </c>
      <c r="B2387" t="str">
        <f>IF([1]交流线路段!B2387="","",[1]交流线路段!B2387)</f>
        <v>10kV</v>
      </c>
      <c r="F2387" t="e">
        <f ca="1">VLOOKUP(OFFSET($E$2,0,0,10000,1),OFFSET(线路!$A$2,0,0,10000,6),5,FALSE)</f>
        <v>#N/A</v>
      </c>
      <c r="G2387" t="e">
        <f ca="1">VLOOKUP(OFFSET($E$2,0,0,10000,1),OFFSET(线路!$A$2,0,0,10000,6),6,FALSE)</f>
        <v>#N/A</v>
      </c>
    </row>
    <row r="2388" spans="1:7" x14ac:dyDescent="0.15">
      <c r="A2388" t="str">
        <f>IF([1]交流线路段!A2388="","",[1]交流线路段!A2388)</f>
        <v>天叁线路39</v>
      </c>
      <c r="B2388" t="str">
        <f>IF([1]交流线路段!B2388="","",[1]交流线路段!B2388)</f>
        <v>10kV</v>
      </c>
      <c r="F2388" t="e">
        <f ca="1">VLOOKUP(OFFSET($E$2,0,0,10000,1),OFFSET(线路!$A$2,0,0,10000,6),5,FALSE)</f>
        <v>#N/A</v>
      </c>
      <c r="G2388" t="e">
        <f ca="1">VLOOKUP(OFFSET($E$2,0,0,10000,1),OFFSET(线路!$A$2,0,0,10000,6),6,FALSE)</f>
        <v>#N/A</v>
      </c>
    </row>
    <row r="2389" spans="1:7" x14ac:dyDescent="0.15">
      <c r="A2389" t="str">
        <f>IF([1]交流线路段!A2389="","",[1]交流线路段!A2389)</f>
        <v>天叁线路4</v>
      </c>
      <c r="B2389" t="str">
        <f>IF([1]交流线路段!B2389="","",[1]交流线路段!B2389)</f>
        <v>10kV</v>
      </c>
      <c r="F2389" t="e">
        <f ca="1">VLOOKUP(OFFSET($E$2,0,0,10000,1),OFFSET(线路!$A$2,0,0,10000,6),5,FALSE)</f>
        <v>#N/A</v>
      </c>
      <c r="G2389" t="e">
        <f ca="1">VLOOKUP(OFFSET($E$2,0,0,10000,1),OFFSET(线路!$A$2,0,0,10000,6),6,FALSE)</f>
        <v>#N/A</v>
      </c>
    </row>
    <row r="2390" spans="1:7" x14ac:dyDescent="0.15">
      <c r="A2390" t="str">
        <f>IF([1]交流线路段!A2390="","",[1]交流线路段!A2390)</f>
        <v>天叁线路40</v>
      </c>
      <c r="B2390" t="str">
        <f>IF([1]交流线路段!B2390="","",[1]交流线路段!B2390)</f>
        <v>10kV</v>
      </c>
      <c r="F2390" t="e">
        <f ca="1">VLOOKUP(OFFSET($E$2,0,0,10000,1),OFFSET(线路!$A$2,0,0,10000,6),5,FALSE)</f>
        <v>#N/A</v>
      </c>
      <c r="G2390" t="e">
        <f ca="1">VLOOKUP(OFFSET($E$2,0,0,10000,1),OFFSET(线路!$A$2,0,0,10000,6),6,FALSE)</f>
        <v>#N/A</v>
      </c>
    </row>
    <row r="2391" spans="1:7" x14ac:dyDescent="0.15">
      <c r="A2391" t="str">
        <f>IF([1]交流线路段!A2391="","",[1]交流线路段!A2391)</f>
        <v>天叁线路41</v>
      </c>
      <c r="B2391" t="str">
        <f>IF([1]交流线路段!B2391="","",[1]交流线路段!B2391)</f>
        <v>10kV</v>
      </c>
      <c r="F2391" t="e">
        <f ca="1">VLOOKUP(OFFSET($E$2,0,0,10000,1),OFFSET(线路!$A$2,0,0,10000,6),5,FALSE)</f>
        <v>#N/A</v>
      </c>
      <c r="G2391" t="e">
        <f ca="1">VLOOKUP(OFFSET($E$2,0,0,10000,1),OFFSET(线路!$A$2,0,0,10000,6),6,FALSE)</f>
        <v>#N/A</v>
      </c>
    </row>
    <row r="2392" spans="1:7" x14ac:dyDescent="0.15">
      <c r="A2392" t="str">
        <f>IF([1]交流线路段!A2392="","",[1]交流线路段!A2392)</f>
        <v>天叁线路42</v>
      </c>
      <c r="B2392" t="str">
        <f>IF([1]交流线路段!B2392="","",[1]交流线路段!B2392)</f>
        <v>10kV</v>
      </c>
      <c r="F2392" t="e">
        <f ca="1">VLOOKUP(OFFSET($E$2,0,0,10000,1),OFFSET(线路!$A$2,0,0,10000,6),5,FALSE)</f>
        <v>#N/A</v>
      </c>
      <c r="G2392" t="e">
        <f ca="1">VLOOKUP(OFFSET($E$2,0,0,10000,1),OFFSET(线路!$A$2,0,0,10000,6),6,FALSE)</f>
        <v>#N/A</v>
      </c>
    </row>
    <row r="2393" spans="1:7" x14ac:dyDescent="0.15">
      <c r="A2393" t="str">
        <f>IF([1]交流线路段!A2393="","",[1]交流线路段!A2393)</f>
        <v>天叁线路43</v>
      </c>
      <c r="B2393" t="str">
        <f>IF([1]交流线路段!B2393="","",[1]交流线路段!B2393)</f>
        <v>10kV</v>
      </c>
      <c r="F2393" t="e">
        <f ca="1">VLOOKUP(OFFSET($E$2,0,0,10000,1),OFFSET(线路!$A$2,0,0,10000,6),5,FALSE)</f>
        <v>#N/A</v>
      </c>
      <c r="G2393" t="e">
        <f ca="1">VLOOKUP(OFFSET($E$2,0,0,10000,1),OFFSET(线路!$A$2,0,0,10000,6),6,FALSE)</f>
        <v>#N/A</v>
      </c>
    </row>
    <row r="2394" spans="1:7" x14ac:dyDescent="0.15">
      <c r="A2394" t="str">
        <f>IF([1]交流线路段!A2394="","",[1]交流线路段!A2394)</f>
        <v>天叁线路44</v>
      </c>
      <c r="B2394" t="str">
        <f>IF([1]交流线路段!B2394="","",[1]交流线路段!B2394)</f>
        <v>10kV</v>
      </c>
      <c r="F2394" t="e">
        <f ca="1">VLOOKUP(OFFSET($E$2,0,0,10000,1),OFFSET(线路!$A$2,0,0,10000,6),5,FALSE)</f>
        <v>#N/A</v>
      </c>
      <c r="G2394" t="e">
        <f ca="1">VLOOKUP(OFFSET($E$2,0,0,10000,1),OFFSET(线路!$A$2,0,0,10000,6),6,FALSE)</f>
        <v>#N/A</v>
      </c>
    </row>
    <row r="2395" spans="1:7" x14ac:dyDescent="0.15">
      <c r="A2395" t="str">
        <f>IF([1]交流线路段!A2395="","",[1]交流线路段!A2395)</f>
        <v>天叁线路45</v>
      </c>
      <c r="B2395" t="str">
        <f>IF([1]交流线路段!B2395="","",[1]交流线路段!B2395)</f>
        <v>10kV</v>
      </c>
      <c r="F2395" t="e">
        <f ca="1">VLOOKUP(OFFSET($E$2,0,0,10000,1),OFFSET(线路!$A$2,0,0,10000,6),5,FALSE)</f>
        <v>#N/A</v>
      </c>
      <c r="G2395" t="e">
        <f ca="1">VLOOKUP(OFFSET($E$2,0,0,10000,1),OFFSET(线路!$A$2,0,0,10000,6),6,FALSE)</f>
        <v>#N/A</v>
      </c>
    </row>
    <row r="2396" spans="1:7" x14ac:dyDescent="0.15">
      <c r="A2396" t="str">
        <f>IF([1]交流线路段!A2396="","",[1]交流线路段!A2396)</f>
        <v>天叁线路46</v>
      </c>
      <c r="B2396" t="str">
        <f>IF([1]交流线路段!B2396="","",[1]交流线路段!B2396)</f>
        <v>10kV</v>
      </c>
      <c r="F2396" t="e">
        <f ca="1">VLOOKUP(OFFSET($E$2,0,0,10000,1),OFFSET(线路!$A$2,0,0,10000,6),5,FALSE)</f>
        <v>#N/A</v>
      </c>
      <c r="G2396" t="e">
        <f ca="1">VLOOKUP(OFFSET($E$2,0,0,10000,1),OFFSET(线路!$A$2,0,0,10000,6),6,FALSE)</f>
        <v>#N/A</v>
      </c>
    </row>
    <row r="2397" spans="1:7" x14ac:dyDescent="0.15">
      <c r="A2397" t="str">
        <f>IF([1]交流线路段!A2397="","",[1]交流线路段!A2397)</f>
        <v>天叁线路47</v>
      </c>
      <c r="B2397" t="str">
        <f>IF([1]交流线路段!B2397="","",[1]交流线路段!B2397)</f>
        <v>10kV</v>
      </c>
      <c r="F2397" t="e">
        <f ca="1">VLOOKUP(OFFSET($E$2,0,0,10000,1),OFFSET(线路!$A$2,0,0,10000,6),5,FALSE)</f>
        <v>#N/A</v>
      </c>
      <c r="G2397" t="e">
        <f ca="1">VLOOKUP(OFFSET($E$2,0,0,10000,1),OFFSET(线路!$A$2,0,0,10000,6),6,FALSE)</f>
        <v>#N/A</v>
      </c>
    </row>
    <row r="2398" spans="1:7" x14ac:dyDescent="0.15">
      <c r="A2398" t="str">
        <f>IF([1]交流线路段!A2398="","",[1]交流线路段!A2398)</f>
        <v>天叁线路48</v>
      </c>
      <c r="B2398" t="str">
        <f>IF([1]交流线路段!B2398="","",[1]交流线路段!B2398)</f>
        <v>10kV</v>
      </c>
      <c r="F2398" t="e">
        <f ca="1">VLOOKUP(OFFSET($E$2,0,0,10000,1),OFFSET(线路!$A$2,0,0,10000,6),5,FALSE)</f>
        <v>#N/A</v>
      </c>
      <c r="G2398" t="e">
        <f ca="1">VLOOKUP(OFFSET($E$2,0,0,10000,1),OFFSET(线路!$A$2,0,0,10000,6),6,FALSE)</f>
        <v>#N/A</v>
      </c>
    </row>
    <row r="2399" spans="1:7" x14ac:dyDescent="0.15">
      <c r="A2399" t="str">
        <f>IF([1]交流线路段!A2399="","",[1]交流线路段!A2399)</f>
        <v>天叁线路49</v>
      </c>
      <c r="B2399" t="str">
        <f>IF([1]交流线路段!B2399="","",[1]交流线路段!B2399)</f>
        <v>10kV</v>
      </c>
      <c r="F2399" t="e">
        <f ca="1">VLOOKUP(OFFSET($E$2,0,0,10000,1),OFFSET(线路!$A$2,0,0,10000,6),5,FALSE)</f>
        <v>#N/A</v>
      </c>
      <c r="G2399" t="e">
        <f ca="1">VLOOKUP(OFFSET($E$2,0,0,10000,1),OFFSET(线路!$A$2,0,0,10000,6),6,FALSE)</f>
        <v>#N/A</v>
      </c>
    </row>
    <row r="2400" spans="1:7" x14ac:dyDescent="0.15">
      <c r="A2400" t="str">
        <f>IF([1]交流线路段!A2400="","",[1]交流线路段!A2400)</f>
        <v>天叁线路5</v>
      </c>
      <c r="B2400" t="str">
        <f>IF([1]交流线路段!B2400="","",[1]交流线路段!B2400)</f>
        <v>10kV</v>
      </c>
      <c r="F2400" t="e">
        <f ca="1">VLOOKUP(OFFSET($E$2,0,0,10000,1),OFFSET(线路!$A$2,0,0,10000,6),5,FALSE)</f>
        <v>#N/A</v>
      </c>
      <c r="G2400" t="e">
        <f ca="1">VLOOKUP(OFFSET($E$2,0,0,10000,1),OFFSET(线路!$A$2,0,0,10000,6),6,FALSE)</f>
        <v>#N/A</v>
      </c>
    </row>
    <row r="2401" spans="1:7" x14ac:dyDescent="0.15">
      <c r="A2401" t="str">
        <f>IF([1]交流线路段!A2401="","",[1]交流线路段!A2401)</f>
        <v>天叁线路50</v>
      </c>
      <c r="B2401" t="str">
        <f>IF([1]交流线路段!B2401="","",[1]交流线路段!B2401)</f>
        <v>10kV</v>
      </c>
      <c r="F2401" t="e">
        <f ca="1">VLOOKUP(OFFSET($E$2,0,0,10000,1),OFFSET(线路!$A$2,0,0,10000,6),5,FALSE)</f>
        <v>#N/A</v>
      </c>
      <c r="G2401" t="e">
        <f ca="1">VLOOKUP(OFFSET($E$2,0,0,10000,1),OFFSET(线路!$A$2,0,0,10000,6),6,FALSE)</f>
        <v>#N/A</v>
      </c>
    </row>
    <row r="2402" spans="1:7" x14ac:dyDescent="0.15">
      <c r="A2402" t="str">
        <f>IF([1]交流线路段!A2402="","",[1]交流线路段!A2402)</f>
        <v>天叁线路51</v>
      </c>
      <c r="B2402" t="str">
        <f>IF([1]交流线路段!B2402="","",[1]交流线路段!B2402)</f>
        <v>10kV</v>
      </c>
      <c r="F2402" t="e">
        <f ca="1">VLOOKUP(OFFSET($E$2,0,0,10000,1),OFFSET(线路!$A$2,0,0,10000,6),5,FALSE)</f>
        <v>#N/A</v>
      </c>
      <c r="G2402" t="e">
        <f ca="1">VLOOKUP(OFFSET($E$2,0,0,10000,1),OFFSET(线路!$A$2,0,0,10000,6),6,FALSE)</f>
        <v>#N/A</v>
      </c>
    </row>
    <row r="2403" spans="1:7" x14ac:dyDescent="0.15">
      <c r="A2403" t="str">
        <f>IF([1]交流线路段!A2403="","",[1]交流线路段!A2403)</f>
        <v>天叁线路52</v>
      </c>
      <c r="B2403" t="str">
        <f>IF([1]交流线路段!B2403="","",[1]交流线路段!B2403)</f>
        <v>10kV</v>
      </c>
      <c r="F2403" t="e">
        <f ca="1">VLOOKUP(OFFSET($E$2,0,0,10000,1),OFFSET(线路!$A$2,0,0,10000,6),5,FALSE)</f>
        <v>#N/A</v>
      </c>
      <c r="G2403" t="e">
        <f ca="1">VLOOKUP(OFFSET($E$2,0,0,10000,1),OFFSET(线路!$A$2,0,0,10000,6),6,FALSE)</f>
        <v>#N/A</v>
      </c>
    </row>
    <row r="2404" spans="1:7" x14ac:dyDescent="0.15">
      <c r="A2404" t="str">
        <f>IF([1]交流线路段!A2404="","",[1]交流线路段!A2404)</f>
        <v>天叁线路53</v>
      </c>
      <c r="B2404" t="str">
        <f>IF([1]交流线路段!B2404="","",[1]交流线路段!B2404)</f>
        <v>10kV</v>
      </c>
      <c r="F2404" t="e">
        <f ca="1">VLOOKUP(OFFSET($E$2,0,0,10000,1),OFFSET(线路!$A$2,0,0,10000,6),5,FALSE)</f>
        <v>#N/A</v>
      </c>
      <c r="G2404" t="e">
        <f ca="1">VLOOKUP(OFFSET($E$2,0,0,10000,1),OFFSET(线路!$A$2,0,0,10000,6),6,FALSE)</f>
        <v>#N/A</v>
      </c>
    </row>
    <row r="2405" spans="1:7" x14ac:dyDescent="0.15">
      <c r="A2405" t="str">
        <f>IF([1]交流线路段!A2405="","",[1]交流线路段!A2405)</f>
        <v>天叁线路54</v>
      </c>
      <c r="B2405" t="str">
        <f>IF([1]交流线路段!B2405="","",[1]交流线路段!B2405)</f>
        <v>10kV</v>
      </c>
      <c r="F2405" t="e">
        <f ca="1">VLOOKUP(OFFSET($E$2,0,0,10000,1),OFFSET(线路!$A$2,0,0,10000,6),5,FALSE)</f>
        <v>#N/A</v>
      </c>
      <c r="G2405" t="e">
        <f ca="1">VLOOKUP(OFFSET($E$2,0,0,10000,1),OFFSET(线路!$A$2,0,0,10000,6),6,FALSE)</f>
        <v>#N/A</v>
      </c>
    </row>
    <row r="2406" spans="1:7" x14ac:dyDescent="0.15">
      <c r="A2406" t="str">
        <f>IF([1]交流线路段!A2406="","",[1]交流线路段!A2406)</f>
        <v>天叁线路55</v>
      </c>
      <c r="B2406" t="str">
        <f>IF([1]交流线路段!B2406="","",[1]交流线路段!B2406)</f>
        <v>10kV</v>
      </c>
      <c r="F2406" t="e">
        <f ca="1">VLOOKUP(OFFSET($E$2,0,0,10000,1),OFFSET(线路!$A$2,0,0,10000,6),5,FALSE)</f>
        <v>#N/A</v>
      </c>
      <c r="G2406" t="e">
        <f ca="1">VLOOKUP(OFFSET($E$2,0,0,10000,1),OFFSET(线路!$A$2,0,0,10000,6),6,FALSE)</f>
        <v>#N/A</v>
      </c>
    </row>
    <row r="2407" spans="1:7" x14ac:dyDescent="0.15">
      <c r="A2407" t="str">
        <f>IF([1]交流线路段!A2407="","",[1]交流线路段!A2407)</f>
        <v>天叁线路56</v>
      </c>
      <c r="B2407" t="str">
        <f>IF([1]交流线路段!B2407="","",[1]交流线路段!B2407)</f>
        <v>10kV</v>
      </c>
      <c r="F2407" t="e">
        <f ca="1">VLOOKUP(OFFSET($E$2,0,0,10000,1),OFFSET(线路!$A$2,0,0,10000,6),5,FALSE)</f>
        <v>#N/A</v>
      </c>
      <c r="G2407" t="e">
        <f ca="1">VLOOKUP(OFFSET($E$2,0,0,10000,1),OFFSET(线路!$A$2,0,0,10000,6),6,FALSE)</f>
        <v>#N/A</v>
      </c>
    </row>
    <row r="2408" spans="1:7" x14ac:dyDescent="0.15">
      <c r="A2408" t="str">
        <f>IF([1]交流线路段!A2408="","",[1]交流线路段!A2408)</f>
        <v>天叁线路57</v>
      </c>
      <c r="B2408" t="str">
        <f>IF([1]交流线路段!B2408="","",[1]交流线路段!B2408)</f>
        <v>10kV</v>
      </c>
      <c r="F2408" t="e">
        <f ca="1">VLOOKUP(OFFSET($E$2,0,0,10000,1),OFFSET(线路!$A$2,0,0,10000,6),5,FALSE)</f>
        <v>#N/A</v>
      </c>
      <c r="G2408" t="e">
        <f ca="1">VLOOKUP(OFFSET($E$2,0,0,10000,1),OFFSET(线路!$A$2,0,0,10000,6),6,FALSE)</f>
        <v>#N/A</v>
      </c>
    </row>
    <row r="2409" spans="1:7" x14ac:dyDescent="0.15">
      <c r="A2409" t="str">
        <f>IF([1]交流线路段!A2409="","",[1]交流线路段!A2409)</f>
        <v>天叁线路58</v>
      </c>
      <c r="B2409" t="str">
        <f>IF([1]交流线路段!B2409="","",[1]交流线路段!B2409)</f>
        <v>10kV</v>
      </c>
      <c r="F2409" t="e">
        <f ca="1">VLOOKUP(OFFSET($E$2,0,0,10000,1),OFFSET(线路!$A$2,0,0,10000,6),5,FALSE)</f>
        <v>#N/A</v>
      </c>
      <c r="G2409" t="e">
        <f ca="1">VLOOKUP(OFFSET($E$2,0,0,10000,1),OFFSET(线路!$A$2,0,0,10000,6),6,FALSE)</f>
        <v>#N/A</v>
      </c>
    </row>
    <row r="2410" spans="1:7" x14ac:dyDescent="0.15">
      <c r="A2410" t="str">
        <f>IF([1]交流线路段!A2410="","",[1]交流线路段!A2410)</f>
        <v>天叁线路59</v>
      </c>
      <c r="B2410" t="str">
        <f>IF([1]交流线路段!B2410="","",[1]交流线路段!B2410)</f>
        <v>10kV</v>
      </c>
      <c r="F2410" t="e">
        <f ca="1">VLOOKUP(OFFSET($E$2,0,0,10000,1),OFFSET(线路!$A$2,0,0,10000,6),5,FALSE)</f>
        <v>#N/A</v>
      </c>
      <c r="G2410" t="e">
        <f ca="1">VLOOKUP(OFFSET($E$2,0,0,10000,1),OFFSET(线路!$A$2,0,0,10000,6),6,FALSE)</f>
        <v>#N/A</v>
      </c>
    </row>
    <row r="2411" spans="1:7" x14ac:dyDescent="0.15">
      <c r="A2411" t="str">
        <f>IF([1]交流线路段!A2411="","",[1]交流线路段!A2411)</f>
        <v>天叁线路6</v>
      </c>
      <c r="B2411" t="str">
        <f>IF([1]交流线路段!B2411="","",[1]交流线路段!B2411)</f>
        <v>10kV</v>
      </c>
      <c r="F2411" t="e">
        <f ca="1">VLOOKUP(OFFSET($E$2,0,0,10000,1),OFFSET(线路!$A$2,0,0,10000,6),5,FALSE)</f>
        <v>#N/A</v>
      </c>
      <c r="G2411" t="e">
        <f ca="1">VLOOKUP(OFFSET($E$2,0,0,10000,1),OFFSET(线路!$A$2,0,0,10000,6),6,FALSE)</f>
        <v>#N/A</v>
      </c>
    </row>
    <row r="2412" spans="1:7" x14ac:dyDescent="0.15">
      <c r="A2412" t="str">
        <f>IF([1]交流线路段!A2412="","",[1]交流线路段!A2412)</f>
        <v>天叁线路60</v>
      </c>
      <c r="B2412" t="str">
        <f>IF([1]交流线路段!B2412="","",[1]交流线路段!B2412)</f>
        <v>10kV</v>
      </c>
      <c r="F2412" t="e">
        <f ca="1">VLOOKUP(OFFSET($E$2,0,0,10000,1),OFFSET(线路!$A$2,0,0,10000,6),5,FALSE)</f>
        <v>#N/A</v>
      </c>
      <c r="G2412" t="e">
        <f ca="1">VLOOKUP(OFFSET($E$2,0,0,10000,1),OFFSET(线路!$A$2,0,0,10000,6),6,FALSE)</f>
        <v>#N/A</v>
      </c>
    </row>
    <row r="2413" spans="1:7" x14ac:dyDescent="0.15">
      <c r="A2413" t="str">
        <f>IF([1]交流线路段!A2413="","",[1]交流线路段!A2413)</f>
        <v>天叁线路61</v>
      </c>
      <c r="B2413" t="str">
        <f>IF([1]交流线路段!B2413="","",[1]交流线路段!B2413)</f>
        <v>10kV</v>
      </c>
      <c r="F2413" t="e">
        <f ca="1">VLOOKUP(OFFSET($E$2,0,0,10000,1),OFFSET(线路!$A$2,0,0,10000,6),5,FALSE)</f>
        <v>#N/A</v>
      </c>
      <c r="G2413" t="e">
        <f ca="1">VLOOKUP(OFFSET($E$2,0,0,10000,1),OFFSET(线路!$A$2,0,0,10000,6),6,FALSE)</f>
        <v>#N/A</v>
      </c>
    </row>
    <row r="2414" spans="1:7" x14ac:dyDescent="0.15">
      <c r="A2414" t="str">
        <f>IF([1]交流线路段!A2414="","",[1]交流线路段!A2414)</f>
        <v>天叁线路62</v>
      </c>
      <c r="B2414" t="str">
        <f>IF([1]交流线路段!B2414="","",[1]交流线路段!B2414)</f>
        <v>10kV</v>
      </c>
      <c r="F2414" t="e">
        <f ca="1">VLOOKUP(OFFSET($E$2,0,0,10000,1),OFFSET(线路!$A$2,0,0,10000,6),5,FALSE)</f>
        <v>#N/A</v>
      </c>
      <c r="G2414" t="e">
        <f ca="1">VLOOKUP(OFFSET($E$2,0,0,10000,1),OFFSET(线路!$A$2,0,0,10000,6),6,FALSE)</f>
        <v>#N/A</v>
      </c>
    </row>
    <row r="2415" spans="1:7" x14ac:dyDescent="0.15">
      <c r="A2415" t="str">
        <f>IF([1]交流线路段!A2415="","",[1]交流线路段!A2415)</f>
        <v>天叁线路63</v>
      </c>
      <c r="B2415" t="str">
        <f>IF([1]交流线路段!B2415="","",[1]交流线路段!B2415)</f>
        <v>10kV</v>
      </c>
      <c r="F2415" t="e">
        <f ca="1">VLOOKUP(OFFSET($E$2,0,0,10000,1),OFFSET(线路!$A$2,0,0,10000,6),5,FALSE)</f>
        <v>#N/A</v>
      </c>
      <c r="G2415" t="e">
        <f ca="1">VLOOKUP(OFFSET($E$2,0,0,10000,1),OFFSET(线路!$A$2,0,0,10000,6),6,FALSE)</f>
        <v>#N/A</v>
      </c>
    </row>
    <row r="2416" spans="1:7" x14ac:dyDescent="0.15">
      <c r="A2416" t="str">
        <f>IF([1]交流线路段!A2416="","",[1]交流线路段!A2416)</f>
        <v>天叁线路64</v>
      </c>
      <c r="B2416" t="str">
        <f>IF([1]交流线路段!B2416="","",[1]交流线路段!B2416)</f>
        <v>10kV</v>
      </c>
      <c r="F2416" t="e">
        <f ca="1">VLOOKUP(OFFSET($E$2,0,0,10000,1),OFFSET(线路!$A$2,0,0,10000,6),5,FALSE)</f>
        <v>#N/A</v>
      </c>
      <c r="G2416" t="e">
        <f ca="1">VLOOKUP(OFFSET($E$2,0,0,10000,1),OFFSET(线路!$A$2,0,0,10000,6),6,FALSE)</f>
        <v>#N/A</v>
      </c>
    </row>
    <row r="2417" spans="1:7" x14ac:dyDescent="0.15">
      <c r="A2417" t="str">
        <f>IF([1]交流线路段!A2417="","",[1]交流线路段!A2417)</f>
        <v>天叁线路65</v>
      </c>
      <c r="B2417" t="str">
        <f>IF([1]交流线路段!B2417="","",[1]交流线路段!B2417)</f>
        <v>10kV</v>
      </c>
      <c r="F2417" t="e">
        <f ca="1">VLOOKUP(OFFSET($E$2,0,0,10000,1),OFFSET(线路!$A$2,0,0,10000,6),5,FALSE)</f>
        <v>#N/A</v>
      </c>
      <c r="G2417" t="e">
        <f ca="1">VLOOKUP(OFFSET($E$2,0,0,10000,1),OFFSET(线路!$A$2,0,0,10000,6),6,FALSE)</f>
        <v>#N/A</v>
      </c>
    </row>
    <row r="2418" spans="1:7" x14ac:dyDescent="0.15">
      <c r="A2418" t="str">
        <f>IF([1]交流线路段!A2418="","",[1]交流线路段!A2418)</f>
        <v>天叁线路66</v>
      </c>
      <c r="B2418" t="str">
        <f>IF([1]交流线路段!B2418="","",[1]交流线路段!B2418)</f>
        <v>10kV</v>
      </c>
      <c r="F2418" t="e">
        <f ca="1">VLOOKUP(OFFSET($E$2,0,0,10000,1),OFFSET(线路!$A$2,0,0,10000,6),5,FALSE)</f>
        <v>#N/A</v>
      </c>
      <c r="G2418" t="e">
        <f ca="1">VLOOKUP(OFFSET($E$2,0,0,10000,1),OFFSET(线路!$A$2,0,0,10000,6),6,FALSE)</f>
        <v>#N/A</v>
      </c>
    </row>
    <row r="2419" spans="1:7" x14ac:dyDescent="0.15">
      <c r="A2419" t="str">
        <f>IF([1]交流线路段!A2419="","",[1]交流线路段!A2419)</f>
        <v>天叁线路67</v>
      </c>
      <c r="B2419" t="str">
        <f>IF([1]交流线路段!B2419="","",[1]交流线路段!B2419)</f>
        <v>10kV</v>
      </c>
      <c r="F2419" t="e">
        <f ca="1">VLOOKUP(OFFSET($E$2,0,0,10000,1),OFFSET(线路!$A$2,0,0,10000,6),5,FALSE)</f>
        <v>#N/A</v>
      </c>
      <c r="G2419" t="e">
        <f ca="1">VLOOKUP(OFFSET($E$2,0,0,10000,1),OFFSET(线路!$A$2,0,0,10000,6),6,FALSE)</f>
        <v>#N/A</v>
      </c>
    </row>
    <row r="2420" spans="1:7" x14ac:dyDescent="0.15">
      <c r="A2420" t="str">
        <f>IF([1]交流线路段!A2420="","",[1]交流线路段!A2420)</f>
        <v>天叁线路68</v>
      </c>
      <c r="B2420" t="str">
        <f>IF([1]交流线路段!B2420="","",[1]交流线路段!B2420)</f>
        <v>10kV</v>
      </c>
      <c r="F2420" t="e">
        <f ca="1">VLOOKUP(OFFSET($E$2,0,0,10000,1),OFFSET(线路!$A$2,0,0,10000,6),5,FALSE)</f>
        <v>#N/A</v>
      </c>
      <c r="G2420" t="e">
        <f ca="1">VLOOKUP(OFFSET($E$2,0,0,10000,1),OFFSET(线路!$A$2,0,0,10000,6),6,FALSE)</f>
        <v>#N/A</v>
      </c>
    </row>
    <row r="2421" spans="1:7" x14ac:dyDescent="0.15">
      <c r="A2421" t="str">
        <f>IF([1]交流线路段!A2421="","",[1]交流线路段!A2421)</f>
        <v>天叁线路69</v>
      </c>
      <c r="B2421" t="str">
        <f>IF([1]交流线路段!B2421="","",[1]交流线路段!B2421)</f>
        <v>10kV</v>
      </c>
      <c r="F2421" t="e">
        <f ca="1">VLOOKUP(OFFSET($E$2,0,0,10000,1),OFFSET(线路!$A$2,0,0,10000,6),5,FALSE)</f>
        <v>#N/A</v>
      </c>
      <c r="G2421" t="e">
        <f ca="1">VLOOKUP(OFFSET($E$2,0,0,10000,1),OFFSET(线路!$A$2,0,0,10000,6),6,FALSE)</f>
        <v>#N/A</v>
      </c>
    </row>
    <row r="2422" spans="1:7" x14ac:dyDescent="0.15">
      <c r="A2422" t="str">
        <f>IF([1]交流线路段!A2422="","",[1]交流线路段!A2422)</f>
        <v>天叁线路7</v>
      </c>
      <c r="B2422" t="str">
        <f>IF([1]交流线路段!B2422="","",[1]交流线路段!B2422)</f>
        <v>10kV</v>
      </c>
      <c r="F2422" t="e">
        <f ca="1">VLOOKUP(OFFSET($E$2,0,0,10000,1),OFFSET(线路!$A$2,0,0,10000,6),5,FALSE)</f>
        <v>#N/A</v>
      </c>
      <c r="G2422" t="e">
        <f ca="1">VLOOKUP(OFFSET($E$2,0,0,10000,1),OFFSET(线路!$A$2,0,0,10000,6),6,FALSE)</f>
        <v>#N/A</v>
      </c>
    </row>
    <row r="2423" spans="1:7" x14ac:dyDescent="0.15">
      <c r="A2423" t="str">
        <f>IF([1]交流线路段!A2423="","",[1]交流线路段!A2423)</f>
        <v>天叁线路70</v>
      </c>
      <c r="B2423" t="str">
        <f>IF([1]交流线路段!B2423="","",[1]交流线路段!B2423)</f>
        <v>10kV</v>
      </c>
      <c r="F2423" t="e">
        <f ca="1">VLOOKUP(OFFSET($E$2,0,0,10000,1),OFFSET(线路!$A$2,0,0,10000,6),5,FALSE)</f>
        <v>#N/A</v>
      </c>
      <c r="G2423" t="e">
        <f ca="1">VLOOKUP(OFFSET($E$2,0,0,10000,1),OFFSET(线路!$A$2,0,0,10000,6),6,FALSE)</f>
        <v>#N/A</v>
      </c>
    </row>
    <row r="2424" spans="1:7" x14ac:dyDescent="0.15">
      <c r="A2424" t="str">
        <f>IF([1]交流线路段!A2424="","",[1]交流线路段!A2424)</f>
        <v>天叁线路71</v>
      </c>
      <c r="B2424" t="str">
        <f>IF([1]交流线路段!B2424="","",[1]交流线路段!B2424)</f>
        <v>10kV</v>
      </c>
      <c r="F2424" t="e">
        <f ca="1">VLOOKUP(OFFSET($E$2,0,0,10000,1),OFFSET(线路!$A$2,0,0,10000,6),5,FALSE)</f>
        <v>#N/A</v>
      </c>
      <c r="G2424" t="e">
        <f ca="1">VLOOKUP(OFFSET($E$2,0,0,10000,1),OFFSET(线路!$A$2,0,0,10000,6),6,FALSE)</f>
        <v>#N/A</v>
      </c>
    </row>
    <row r="2425" spans="1:7" x14ac:dyDescent="0.15">
      <c r="A2425" t="str">
        <f>IF([1]交流线路段!A2425="","",[1]交流线路段!A2425)</f>
        <v>天叁线路72</v>
      </c>
      <c r="B2425" t="str">
        <f>IF([1]交流线路段!B2425="","",[1]交流线路段!B2425)</f>
        <v>10kV</v>
      </c>
      <c r="F2425" t="e">
        <f ca="1">VLOOKUP(OFFSET($E$2,0,0,10000,1),OFFSET(线路!$A$2,0,0,10000,6),5,FALSE)</f>
        <v>#N/A</v>
      </c>
      <c r="G2425" t="e">
        <f ca="1">VLOOKUP(OFFSET($E$2,0,0,10000,1),OFFSET(线路!$A$2,0,0,10000,6),6,FALSE)</f>
        <v>#N/A</v>
      </c>
    </row>
    <row r="2426" spans="1:7" x14ac:dyDescent="0.15">
      <c r="A2426" t="str">
        <f>IF([1]交流线路段!A2426="","",[1]交流线路段!A2426)</f>
        <v>天叁线路73</v>
      </c>
      <c r="B2426" t="str">
        <f>IF([1]交流线路段!B2426="","",[1]交流线路段!B2426)</f>
        <v>10kV</v>
      </c>
      <c r="F2426" t="e">
        <f ca="1">VLOOKUP(OFFSET($E$2,0,0,10000,1),OFFSET(线路!$A$2,0,0,10000,6),5,FALSE)</f>
        <v>#N/A</v>
      </c>
      <c r="G2426" t="e">
        <f ca="1">VLOOKUP(OFFSET($E$2,0,0,10000,1),OFFSET(线路!$A$2,0,0,10000,6),6,FALSE)</f>
        <v>#N/A</v>
      </c>
    </row>
    <row r="2427" spans="1:7" x14ac:dyDescent="0.15">
      <c r="A2427" t="str">
        <f>IF([1]交流线路段!A2427="","",[1]交流线路段!A2427)</f>
        <v>天叁线路74</v>
      </c>
      <c r="B2427" t="str">
        <f>IF([1]交流线路段!B2427="","",[1]交流线路段!B2427)</f>
        <v>10kV</v>
      </c>
      <c r="F2427" t="e">
        <f ca="1">VLOOKUP(OFFSET($E$2,0,0,10000,1),OFFSET(线路!$A$2,0,0,10000,6),5,FALSE)</f>
        <v>#N/A</v>
      </c>
      <c r="G2427" t="e">
        <f ca="1">VLOOKUP(OFFSET($E$2,0,0,10000,1),OFFSET(线路!$A$2,0,0,10000,6),6,FALSE)</f>
        <v>#N/A</v>
      </c>
    </row>
    <row r="2428" spans="1:7" x14ac:dyDescent="0.15">
      <c r="A2428" t="str">
        <f>IF([1]交流线路段!A2428="","",[1]交流线路段!A2428)</f>
        <v>天叁线路75</v>
      </c>
      <c r="B2428" t="str">
        <f>IF([1]交流线路段!B2428="","",[1]交流线路段!B2428)</f>
        <v>10kV</v>
      </c>
      <c r="F2428" t="e">
        <f ca="1">VLOOKUP(OFFSET($E$2,0,0,10000,1),OFFSET(线路!$A$2,0,0,10000,6),5,FALSE)</f>
        <v>#N/A</v>
      </c>
      <c r="G2428" t="e">
        <f ca="1">VLOOKUP(OFFSET($E$2,0,0,10000,1),OFFSET(线路!$A$2,0,0,10000,6),6,FALSE)</f>
        <v>#N/A</v>
      </c>
    </row>
    <row r="2429" spans="1:7" x14ac:dyDescent="0.15">
      <c r="A2429" t="str">
        <f>IF([1]交流线路段!A2429="","",[1]交流线路段!A2429)</f>
        <v>天叁线路76</v>
      </c>
      <c r="B2429" t="str">
        <f>IF([1]交流线路段!B2429="","",[1]交流线路段!B2429)</f>
        <v>10kV</v>
      </c>
      <c r="F2429" t="e">
        <f ca="1">VLOOKUP(OFFSET($E$2,0,0,10000,1),OFFSET(线路!$A$2,0,0,10000,6),5,FALSE)</f>
        <v>#N/A</v>
      </c>
      <c r="G2429" t="e">
        <f ca="1">VLOOKUP(OFFSET($E$2,0,0,10000,1),OFFSET(线路!$A$2,0,0,10000,6),6,FALSE)</f>
        <v>#N/A</v>
      </c>
    </row>
    <row r="2430" spans="1:7" x14ac:dyDescent="0.15">
      <c r="A2430" t="str">
        <f>IF([1]交流线路段!A2430="","",[1]交流线路段!A2430)</f>
        <v>天叁线路77</v>
      </c>
      <c r="B2430" t="str">
        <f>IF([1]交流线路段!B2430="","",[1]交流线路段!B2430)</f>
        <v>10kV</v>
      </c>
      <c r="F2430" t="e">
        <f ca="1">VLOOKUP(OFFSET($E$2,0,0,10000,1),OFFSET(线路!$A$2,0,0,10000,6),5,FALSE)</f>
        <v>#N/A</v>
      </c>
      <c r="G2430" t="e">
        <f ca="1">VLOOKUP(OFFSET($E$2,0,0,10000,1),OFFSET(线路!$A$2,0,0,10000,6),6,FALSE)</f>
        <v>#N/A</v>
      </c>
    </row>
    <row r="2431" spans="1:7" x14ac:dyDescent="0.15">
      <c r="A2431" t="str">
        <f>IF([1]交流线路段!A2431="","",[1]交流线路段!A2431)</f>
        <v>天叁线路78</v>
      </c>
      <c r="B2431" t="str">
        <f>IF([1]交流线路段!B2431="","",[1]交流线路段!B2431)</f>
        <v>10kV</v>
      </c>
      <c r="F2431" t="e">
        <f ca="1">VLOOKUP(OFFSET($E$2,0,0,10000,1),OFFSET(线路!$A$2,0,0,10000,6),5,FALSE)</f>
        <v>#N/A</v>
      </c>
      <c r="G2431" t="e">
        <f ca="1">VLOOKUP(OFFSET($E$2,0,0,10000,1),OFFSET(线路!$A$2,0,0,10000,6),6,FALSE)</f>
        <v>#N/A</v>
      </c>
    </row>
    <row r="2432" spans="1:7" x14ac:dyDescent="0.15">
      <c r="A2432" t="str">
        <f>IF([1]交流线路段!A2432="","",[1]交流线路段!A2432)</f>
        <v>天叁线路79</v>
      </c>
      <c r="B2432" t="str">
        <f>IF([1]交流线路段!B2432="","",[1]交流线路段!B2432)</f>
        <v>10kV</v>
      </c>
      <c r="F2432" t="e">
        <f ca="1">VLOOKUP(OFFSET($E$2,0,0,10000,1),OFFSET(线路!$A$2,0,0,10000,6),5,FALSE)</f>
        <v>#N/A</v>
      </c>
      <c r="G2432" t="e">
        <f ca="1">VLOOKUP(OFFSET($E$2,0,0,10000,1),OFFSET(线路!$A$2,0,0,10000,6),6,FALSE)</f>
        <v>#N/A</v>
      </c>
    </row>
    <row r="2433" spans="1:7" x14ac:dyDescent="0.15">
      <c r="A2433" t="str">
        <f>IF([1]交流线路段!A2433="","",[1]交流线路段!A2433)</f>
        <v>天叁线路8</v>
      </c>
      <c r="B2433" t="str">
        <f>IF([1]交流线路段!B2433="","",[1]交流线路段!B2433)</f>
        <v>10kV</v>
      </c>
      <c r="F2433" t="e">
        <f ca="1">VLOOKUP(OFFSET($E$2,0,0,10000,1),OFFSET(线路!$A$2,0,0,10000,6),5,FALSE)</f>
        <v>#N/A</v>
      </c>
      <c r="G2433" t="e">
        <f ca="1">VLOOKUP(OFFSET($E$2,0,0,10000,1),OFFSET(线路!$A$2,0,0,10000,6),6,FALSE)</f>
        <v>#N/A</v>
      </c>
    </row>
    <row r="2434" spans="1:7" x14ac:dyDescent="0.15">
      <c r="A2434" t="str">
        <f>IF([1]交流线路段!A2434="","",[1]交流线路段!A2434)</f>
        <v>天叁线路80</v>
      </c>
      <c r="B2434" t="str">
        <f>IF([1]交流线路段!B2434="","",[1]交流线路段!B2434)</f>
        <v>10kV</v>
      </c>
      <c r="F2434" t="e">
        <f ca="1">VLOOKUP(OFFSET($E$2,0,0,10000,1),OFFSET(线路!$A$2,0,0,10000,6),5,FALSE)</f>
        <v>#N/A</v>
      </c>
      <c r="G2434" t="e">
        <f ca="1">VLOOKUP(OFFSET($E$2,0,0,10000,1),OFFSET(线路!$A$2,0,0,10000,6),6,FALSE)</f>
        <v>#N/A</v>
      </c>
    </row>
    <row r="2435" spans="1:7" x14ac:dyDescent="0.15">
      <c r="A2435" t="str">
        <f>IF([1]交流线路段!A2435="","",[1]交流线路段!A2435)</f>
        <v>天叁线路81</v>
      </c>
      <c r="B2435" t="str">
        <f>IF([1]交流线路段!B2435="","",[1]交流线路段!B2435)</f>
        <v>10kV</v>
      </c>
      <c r="F2435" t="e">
        <f ca="1">VLOOKUP(OFFSET($E$2,0,0,10000,1),OFFSET(线路!$A$2,0,0,10000,6),5,FALSE)</f>
        <v>#N/A</v>
      </c>
      <c r="G2435" t="e">
        <f ca="1">VLOOKUP(OFFSET($E$2,0,0,10000,1),OFFSET(线路!$A$2,0,0,10000,6),6,FALSE)</f>
        <v>#N/A</v>
      </c>
    </row>
    <row r="2436" spans="1:7" x14ac:dyDescent="0.15">
      <c r="A2436" t="str">
        <f>IF([1]交流线路段!A2436="","",[1]交流线路段!A2436)</f>
        <v>天叁线路82</v>
      </c>
      <c r="B2436" t="str">
        <f>IF([1]交流线路段!B2436="","",[1]交流线路段!B2436)</f>
        <v>10kV</v>
      </c>
      <c r="F2436" t="e">
        <f ca="1">VLOOKUP(OFFSET($E$2,0,0,10000,1),OFFSET(线路!$A$2,0,0,10000,6),5,FALSE)</f>
        <v>#N/A</v>
      </c>
      <c r="G2436" t="e">
        <f ca="1">VLOOKUP(OFFSET($E$2,0,0,10000,1),OFFSET(线路!$A$2,0,0,10000,6),6,FALSE)</f>
        <v>#N/A</v>
      </c>
    </row>
    <row r="2437" spans="1:7" x14ac:dyDescent="0.15">
      <c r="A2437" t="str">
        <f>IF([1]交流线路段!A2437="","",[1]交流线路段!A2437)</f>
        <v>天叁线路83</v>
      </c>
      <c r="B2437" t="str">
        <f>IF([1]交流线路段!B2437="","",[1]交流线路段!B2437)</f>
        <v>10kV</v>
      </c>
      <c r="F2437" t="e">
        <f ca="1">VLOOKUP(OFFSET($E$2,0,0,10000,1),OFFSET(线路!$A$2,0,0,10000,6),5,FALSE)</f>
        <v>#N/A</v>
      </c>
      <c r="G2437" t="e">
        <f ca="1">VLOOKUP(OFFSET($E$2,0,0,10000,1),OFFSET(线路!$A$2,0,0,10000,6),6,FALSE)</f>
        <v>#N/A</v>
      </c>
    </row>
    <row r="2438" spans="1:7" x14ac:dyDescent="0.15">
      <c r="A2438" t="str">
        <f>IF([1]交流线路段!A2438="","",[1]交流线路段!A2438)</f>
        <v>天叁线路84</v>
      </c>
      <c r="B2438" t="str">
        <f>IF([1]交流线路段!B2438="","",[1]交流线路段!B2438)</f>
        <v>10kV</v>
      </c>
      <c r="F2438" t="e">
        <f ca="1">VLOOKUP(OFFSET($E$2,0,0,10000,1),OFFSET(线路!$A$2,0,0,10000,6),5,FALSE)</f>
        <v>#N/A</v>
      </c>
      <c r="G2438" t="e">
        <f ca="1">VLOOKUP(OFFSET($E$2,0,0,10000,1),OFFSET(线路!$A$2,0,0,10000,6),6,FALSE)</f>
        <v>#N/A</v>
      </c>
    </row>
    <row r="2439" spans="1:7" x14ac:dyDescent="0.15">
      <c r="A2439" t="str">
        <f>IF([1]交流线路段!A2439="","",[1]交流线路段!A2439)</f>
        <v>天叁线路85</v>
      </c>
      <c r="B2439" t="str">
        <f>IF([1]交流线路段!B2439="","",[1]交流线路段!B2439)</f>
        <v>10kV</v>
      </c>
      <c r="F2439" t="e">
        <f ca="1">VLOOKUP(OFFSET($E$2,0,0,10000,1),OFFSET(线路!$A$2,0,0,10000,6),5,FALSE)</f>
        <v>#N/A</v>
      </c>
      <c r="G2439" t="e">
        <f ca="1">VLOOKUP(OFFSET($E$2,0,0,10000,1),OFFSET(线路!$A$2,0,0,10000,6),6,FALSE)</f>
        <v>#N/A</v>
      </c>
    </row>
    <row r="2440" spans="1:7" x14ac:dyDescent="0.15">
      <c r="A2440" t="str">
        <f>IF([1]交流线路段!A2440="","",[1]交流线路段!A2440)</f>
        <v>天叁线路86</v>
      </c>
      <c r="B2440" t="str">
        <f>IF([1]交流线路段!B2440="","",[1]交流线路段!B2440)</f>
        <v>10kV</v>
      </c>
      <c r="F2440" t="e">
        <f ca="1">VLOOKUP(OFFSET($E$2,0,0,10000,1),OFFSET(线路!$A$2,0,0,10000,6),5,FALSE)</f>
        <v>#N/A</v>
      </c>
      <c r="G2440" t="e">
        <f ca="1">VLOOKUP(OFFSET($E$2,0,0,10000,1),OFFSET(线路!$A$2,0,0,10000,6),6,FALSE)</f>
        <v>#N/A</v>
      </c>
    </row>
    <row r="2441" spans="1:7" x14ac:dyDescent="0.15">
      <c r="A2441" t="str">
        <f>IF([1]交流线路段!A2441="","",[1]交流线路段!A2441)</f>
        <v>天叁线路87</v>
      </c>
      <c r="B2441" t="str">
        <f>IF([1]交流线路段!B2441="","",[1]交流线路段!B2441)</f>
        <v>10kV</v>
      </c>
      <c r="F2441" t="e">
        <f ca="1">VLOOKUP(OFFSET($E$2,0,0,10000,1),OFFSET(线路!$A$2,0,0,10000,6),5,FALSE)</f>
        <v>#N/A</v>
      </c>
      <c r="G2441" t="e">
        <f ca="1">VLOOKUP(OFFSET($E$2,0,0,10000,1),OFFSET(线路!$A$2,0,0,10000,6),6,FALSE)</f>
        <v>#N/A</v>
      </c>
    </row>
    <row r="2442" spans="1:7" x14ac:dyDescent="0.15">
      <c r="A2442" t="str">
        <f>IF([1]交流线路段!A2442="","",[1]交流线路段!A2442)</f>
        <v>天叁线路9</v>
      </c>
      <c r="B2442" t="str">
        <f>IF([1]交流线路段!B2442="","",[1]交流线路段!B2442)</f>
        <v>10kV</v>
      </c>
      <c r="F2442" t="e">
        <f ca="1">VLOOKUP(OFFSET($E$2,0,0,10000,1),OFFSET(线路!$A$2,0,0,10000,6),5,FALSE)</f>
        <v>#N/A</v>
      </c>
      <c r="G2442" t="e">
        <f ca="1">VLOOKUP(OFFSET($E$2,0,0,10000,1),OFFSET(线路!$A$2,0,0,10000,6),6,FALSE)</f>
        <v>#N/A</v>
      </c>
    </row>
    <row r="2443" spans="1:7" x14ac:dyDescent="0.15">
      <c r="A2443" t="str">
        <f>IF([1]交流线路段!A2443="","",[1]交流线路段!A2443)</f>
        <v>天壹线路1</v>
      </c>
      <c r="B2443" t="str">
        <f>IF([1]交流线路段!B2443="","",[1]交流线路段!B2443)</f>
        <v>10kV</v>
      </c>
      <c r="F2443" t="e">
        <f ca="1">VLOOKUP(OFFSET($E$2,0,0,10000,1),OFFSET(线路!$A$2,0,0,10000,6),5,FALSE)</f>
        <v>#N/A</v>
      </c>
      <c r="G2443" t="e">
        <f ca="1">VLOOKUP(OFFSET($E$2,0,0,10000,1),OFFSET(线路!$A$2,0,0,10000,6),6,FALSE)</f>
        <v>#N/A</v>
      </c>
    </row>
    <row r="2444" spans="1:7" x14ac:dyDescent="0.15">
      <c r="A2444" t="str">
        <f>IF([1]交流线路段!A2444="","",[1]交流线路段!A2444)</f>
        <v>天壹线路10</v>
      </c>
      <c r="B2444" t="str">
        <f>IF([1]交流线路段!B2444="","",[1]交流线路段!B2444)</f>
        <v>10kV</v>
      </c>
      <c r="F2444" t="e">
        <f ca="1">VLOOKUP(OFFSET($E$2,0,0,10000,1),OFFSET(线路!$A$2,0,0,10000,6),5,FALSE)</f>
        <v>#N/A</v>
      </c>
      <c r="G2444" t="e">
        <f ca="1">VLOOKUP(OFFSET($E$2,0,0,10000,1),OFFSET(线路!$A$2,0,0,10000,6),6,FALSE)</f>
        <v>#N/A</v>
      </c>
    </row>
    <row r="2445" spans="1:7" x14ac:dyDescent="0.15">
      <c r="A2445" t="str">
        <f>IF([1]交流线路段!A2445="","",[1]交流线路段!A2445)</f>
        <v>天壹线路11</v>
      </c>
      <c r="B2445" t="str">
        <f>IF([1]交流线路段!B2445="","",[1]交流线路段!B2445)</f>
        <v>10kV</v>
      </c>
      <c r="F2445" t="e">
        <f ca="1">VLOOKUP(OFFSET($E$2,0,0,10000,1),OFFSET(线路!$A$2,0,0,10000,6),5,FALSE)</f>
        <v>#N/A</v>
      </c>
      <c r="G2445" t="e">
        <f ca="1">VLOOKUP(OFFSET($E$2,0,0,10000,1),OFFSET(线路!$A$2,0,0,10000,6),6,FALSE)</f>
        <v>#N/A</v>
      </c>
    </row>
    <row r="2446" spans="1:7" x14ac:dyDescent="0.15">
      <c r="A2446" t="str">
        <f>IF([1]交流线路段!A2446="","",[1]交流线路段!A2446)</f>
        <v>天壹线路12</v>
      </c>
      <c r="B2446" t="str">
        <f>IF([1]交流线路段!B2446="","",[1]交流线路段!B2446)</f>
        <v>10kV</v>
      </c>
      <c r="F2446" t="e">
        <f ca="1">VLOOKUP(OFFSET($E$2,0,0,10000,1),OFFSET(线路!$A$2,0,0,10000,6),5,FALSE)</f>
        <v>#N/A</v>
      </c>
      <c r="G2446" t="e">
        <f ca="1">VLOOKUP(OFFSET($E$2,0,0,10000,1),OFFSET(线路!$A$2,0,0,10000,6),6,FALSE)</f>
        <v>#N/A</v>
      </c>
    </row>
    <row r="2447" spans="1:7" x14ac:dyDescent="0.15">
      <c r="A2447" t="str">
        <f>IF([1]交流线路段!A2447="","",[1]交流线路段!A2447)</f>
        <v>天壹线路13</v>
      </c>
      <c r="B2447" t="str">
        <f>IF([1]交流线路段!B2447="","",[1]交流线路段!B2447)</f>
        <v>10kV</v>
      </c>
      <c r="F2447" t="e">
        <f ca="1">VLOOKUP(OFFSET($E$2,0,0,10000,1),OFFSET(线路!$A$2,0,0,10000,6),5,FALSE)</f>
        <v>#N/A</v>
      </c>
      <c r="G2447" t="e">
        <f ca="1">VLOOKUP(OFFSET($E$2,0,0,10000,1),OFFSET(线路!$A$2,0,0,10000,6),6,FALSE)</f>
        <v>#N/A</v>
      </c>
    </row>
    <row r="2448" spans="1:7" x14ac:dyDescent="0.15">
      <c r="A2448" t="str">
        <f>IF([1]交流线路段!A2448="","",[1]交流线路段!A2448)</f>
        <v>天壹线路14</v>
      </c>
      <c r="B2448" t="str">
        <f>IF([1]交流线路段!B2448="","",[1]交流线路段!B2448)</f>
        <v>10kV</v>
      </c>
      <c r="F2448" t="e">
        <f ca="1">VLOOKUP(OFFSET($E$2,0,0,10000,1),OFFSET(线路!$A$2,0,0,10000,6),5,FALSE)</f>
        <v>#N/A</v>
      </c>
      <c r="G2448" t="e">
        <f ca="1">VLOOKUP(OFFSET($E$2,0,0,10000,1),OFFSET(线路!$A$2,0,0,10000,6),6,FALSE)</f>
        <v>#N/A</v>
      </c>
    </row>
    <row r="2449" spans="1:7" x14ac:dyDescent="0.15">
      <c r="A2449" t="str">
        <f>IF([1]交流线路段!A2449="","",[1]交流线路段!A2449)</f>
        <v>天壹线路15</v>
      </c>
      <c r="B2449" t="str">
        <f>IF([1]交流线路段!B2449="","",[1]交流线路段!B2449)</f>
        <v>10kV</v>
      </c>
      <c r="F2449" t="e">
        <f ca="1">VLOOKUP(OFFSET($E$2,0,0,10000,1),OFFSET(线路!$A$2,0,0,10000,6),5,FALSE)</f>
        <v>#N/A</v>
      </c>
      <c r="G2449" t="e">
        <f ca="1">VLOOKUP(OFFSET($E$2,0,0,10000,1),OFFSET(线路!$A$2,0,0,10000,6),6,FALSE)</f>
        <v>#N/A</v>
      </c>
    </row>
    <row r="2450" spans="1:7" x14ac:dyDescent="0.15">
      <c r="A2450" t="str">
        <f>IF([1]交流线路段!A2450="","",[1]交流线路段!A2450)</f>
        <v>天壹线路16</v>
      </c>
      <c r="B2450" t="str">
        <f>IF([1]交流线路段!B2450="","",[1]交流线路段!B2450)</f>
        <v>10kV</v>
      </c>
      <c r="F2450" t="e">
        <f ca="1">VLOOKUP(OFFSET($E$2,0,0,10000,1),OFFSET(线路!$A$2,0,0,10000,6),5,FALSE)</f>
        <v>#N/A</v>
      </c>
      <c r="G2450" t="e">
        <f ca="1">VLOOKUP(OFFSET($E$2,0,0,10000,1),OFFSET(线路!$A$2,0,0,10000,6),6,FALSE)</f>
        <v>#N/A</v>
      </c>
    </row>
    <row r="2451" spans="1:7" x14ac:dyDescent="0.15">
      <c r="A2451" t="str">
        <f>IF([1]交流线路段!A2451="","",[1]交流线路段!A2451)</f>
        <v>天壹线路17</v>
      </c>
      <c r="B2451" t="str">
        <f>IF([1]交流线路段!B2451="","",[1]交流线路段!B2451)</f>
        <v>10kV</v>
      </c>
      <c r="F2451" t="e">
        <f ca="1">VLOOKUP(OFFSET($E$2,0,0,10000,1),OFFSET(线路!$A$2,0,0,10000,6),5,FALSE)</f>
        <v>#N/A</v>
      </c>
      <c r="G2451" t="e">
        <f ca="1">VLOOKUP(OFFSET($E$2,0,0,10000,1),OFFSET(线路!$A$2,0,0,10000,6),6,FALSE)</f>
        <v>#N/A</v>
      </c>
    </row>
    <row r="2452" spans="1:7" x14ac:dyDescent="0.15">
      <c r="A2452" t="str">
        <f>IF([1]交流线路段!A2452="","",[1]交流线路段!A2452)</f>
        <v>天壹线路18</v>
      </c>
      <c r="B2452" t="str">
        <f>IF([1]交流线路段!B2452="","",[1]交流线路段!B2452)</f>
        <v>10kV</v>
      </c>
      <c r="F2452" t="e">
        <f ca="1">VLOOKUP(OFFSET($E$2,0,0,10000,1),OFFSET(线路!$A$2,0,0,10000,6),5,FALSE)</f>
        <v>#N/A</v>
      </c>
      <c r="G2452" t="e">
        <f ca="1">VLOOKUP(OFFSET($E$2,0,0,10000,1),OFFSET(线路!$A$2,0,0,10000,6),6,FALSE)</f>
        <v>#N/A</v>
      </c>
    </row>
    <row r="2453" spans="1:7" x14ac:dyDescent="0.15">
      <c r="A2453" t="str">
        <f>IF([1]交流线路段!A2453="","",[1]交流线路段!A2453)</f>
        <v>天壹线路19</v>
      </c>
      <c r="B2453" t="str">
        <f>IF([1]交流线路段!B2453="","",[1]交流线路段!B2453)</f>
        <v>10kV</v>
      </c>
      <c r="F2453" t="e">
        <f ca="1">VLOOKUP(OFFSET($E$2,0,0,10000,1),OFFSET(线路!$A$2,0,0,10000,6),5,FALSE)</f>
        <v>#N/A</v>
      </c>
      <c r="G2453" t="e">
        <f ca="1">VLOOKUP(OFFSET($E$2,0,0,10000,1),OFFSET(线路!$A$2,0,0,10000,6),6,FALSE)</f>
        <v>#N/A</v>
      </c>
    </row>
    <row r="2454" spans="1:7" x14ac:dyDescent="0.15">
      <c r="A2454" t="str">
        <f>IF([1]交流线路段!A2454="","",[1]交流线路段!A2454)</f>
        <v>天壹线路2</v>
      </c>
      <c r="B2454" t="str">
        <f>IF([1]交流线路段!B2454="","",[1]交流线路段!B2454)</f>
        <v>10kV</v>
      </c>
      <c r="F2454" t="e">
        <f ca="1">VLOOKUP(OFFSET($E$2,0,0,10000,1),OFFSET(线路!$A$2,0,0,10000,6),5,FALSE)</f>
        <v>#N/A</v>
      </c>
      <c r="G2454" t="e">
        <f ca="1">VLOOKUP(OFFSET($E$2,0,0,10000,1),OFFSET(线路!$A$2,0,0,10000,6),6,FALSE)</f>
        <v>#N/A</v>
      </c>
    </row>
    <row r="2455" spans="1:7" x14ac:dyDescent="0.15">
      <c r="A2455" t="str">
        <f>IF([1]交流线路段!A2455="","",[1]交流线路段!A2455)</f>
        <v>天壹线路20</v>
      </c>
      <c r="B2455" t="str">
        <f>IF([1]交流线路段!B2455="","",[1]交流线路段!B2455)</f>
        <v>10kV</v>
      </c>
      <c r="F2455" t="e">
        <f ca="1">VLOOKUP(OFFSET($E$2,0,0,10000,1),OFFSET(线路!$A$2,0,0,10000,6),5,FALSE)</f>
        <v>#N/A</v>
      </c>
      <c r="G2455" t="e">
        <f ca="1">VLOOKUP(OFFSET($E$2,0,0,10000,1),OFFSET(线路!$A$2,0,0,10000,6),6,FALSE)</f>
        <v>#N/A</v>
      </c>
    </row>
    <row r="2456" spans="1:7" x14ac:dyDescent="0.15">
      <c r="A2456" t="str">
        <f>IF([1]交流线路段!A2456="","",[1]交流线路段!A2456)</f>
        <v>天壹线路21</v>
      </c>
      <c r="B2456" t="str">
        <f>IF([1]交流线路段!B2456="","",[1]交流线路段!B2456)</f>
        <v>10kV</v>
      </c>
      <c r="F2456" t="e">
        <f ca="1">VLOOKUP(OFFSET($E$2,0,0,10000,1),OFFSET(线路!$A$2,0,0,10000,6),5,FALSE)</f>
        <v>#N/A</v>
      </c>
      <c r="G2456" t="e">
        <f ca="1">VLOOKUP(OFFSET($E$2,0,0,10000,1),OFFSET(线路!$A$2,0,0,10000,6),6,FALSE)</f>
        <v>#N/A</v>
      </c>
    </row>
    <row r="2457" spans="1:7" x14ac:dyDescent="0.15">
      <c r="A2457" t="str">
        <f>IF([1]交流线路段!A2457="","",[1]交流线路段!A2457)</f>
        <v>天壹线路22</v>
      </c>
      <c r="B2457" t="str">
        <f>IF([1]交流线路段!B2457="","",[1]交流线路段!B2457)</f>
        <v>10kV</v>
      </c>
      <c r="F2457" t="e">
        <f ca="1">VLOOKUP(OFFSET($E$2,0,0,10000,1),OFFSET(线路!$A$2,0,0,10000,6),5,FALSE)</f>
        <v>#N/A</v>
      </c>
      <c r="G2457" t="e">
        <f ca="1">VLOOKUP(OFFSET($E$2,0,0,10000,1),OFFSET(线路!$A$2,0,0,10000,6),6,FALSE)</f>
        <v>#N/A</v>
      </c>
    </row>
    <row r="2458" spans="1:7" x14ac:dyDescent="0.15">
      <c r="A2458" t="str">
        <f>IF([1]交流线路段!A2458="","",[1]交流线路段!A2458)</f>
        <v>天壹线路23</v>
      </c>
      <c r="B2458" t="str">
        <f>IF([1]交流线路段!B2458="","",[1]交流线路段!B2458)</f>
        <v>10kV</v>
      </c>
      <c r="F2458" t="e">
        <f ca="1">VLOOKUP(OFFSET($E$2,0,0,10000,1),OFFSET(线路!$A$2,0,0,10000,6),5,FALSE)</f>
        <v>#N/A</v>
      </c>
      <c r="G2458" t="e">
        <f ca="1">VLOOKUP(OFFSET($E$2,0,0,10000,1),OFFSET(线路!$A$2,0,0,10000,6),6,FALSE)</f>
        <v>#N/A</v>
      </c>
    </row>
    <row r="2459" spans="1:7" x14ac:dyDescent="0.15">
      <c r="A2459" t="str">
        <f>IF([1]交流线路段!A2459="","",[1]交流线路段!A2459)</f>
        <v>天壹线路24</v>
      </c>
      <c r="B2459" t="str">
        <f>IF([1]交流线路段!B2459="","",[1]交流线路段!B2459)</f>
        <v>10kV</v>
      </c>
      <c r="F2459" t="e">
        <f ca="1">VLOOKUP(OFFSET($E$2,0,0,10000,1),OFFSET(线路!$A$2,0,0,10000,6),5,FALSE)</f>
        <v>#N/A</v>
      </c>
      <c r="G2459" t="e">
        <f ca="1">VLOOKUP(OFFSET($E$2,0,0,10000,1),OFFSET(线路!$A$2,0,0,10000,6),6,FALSE)</f>
        <v>#N/A</v>
      </c>
    </row>
    <row r="2460" spans="1:7" x14ac:dyDescent="0.15">
      <c r="A2460" t="str">
        <f>IF([1]交流线路段!A2460="","",[1]交流线路段!A2460)</f>
        <v>天壹线路25</v>
      </c>
      <c r="B2460" t="str">
        <f>IF([1]交流线路段!B2460="","",[1]交流线路段!B2460)</f>
        <v>10kV</v>
      </c>
      <c r="F2460" t="e">
        <f ca="1">VLOOKUP(OFFSET($E$2,0,0,10000,1),OFFSET(线路!$A$2,0,0,10000,6),5,FALSE)</f>
        <v>#N/A</v>
      </c>
      <c r="G2460" t="e">
        <f ca="1">VLOOKUP(OFFSET($E$2,0,0,10000,1),OFFSET(线路!$A$2,0,0,10000,6),6,FALSE)</f>
        <v>#N/A</v>
      </c>
    </row>
    <row r="2461" spans="1:7" x14ac:dyDescent="0.15">
      <c r="A2461" t="str">
        <f>IF([1]交流线路段!A2461="","",[1]交流线路段!A2461)</f>
        <v>天壹线路26</v>
      </c>
      <c r="B2461" t="str">
        <f>IF([1]交流线路段!B2461="","",[1]交流线路段!B2461)</f>
        <v>10kV</v>
      </c>
      <c r="F2461" t="e">
        <f ca="1">VLOOKUP(OFFSET($E$2,0,0,10000,1),OFFSET(线路!$A$2,0,0,10000,6),5,FALSE)</f>
        <v>#N/A</v>
      </c>
      <c r="G2461" t="e">
        <f ca="1">VLOOKUP(OFFSET($E$2,0,0,10000,1),OFFSET(线路!$A$2,0,0,10000,6),6,FALSE)</f>
        <v>#N/A</v>
      </c>
    </row>
    <row r="2462" spans="1:7" x14ac:dyDescent="0.15">
      <c r="A2462" t="str">
        <f>IF([1]交流线路段!A2462="","",[1]交流线路段!A2462)</f>
        <v>天壹线路27</v>
      </c>
      <c r="B2462" t="str">
        <f>IF([1]交流线路段!B2462="","",[1]交流线路段!B2462)</f>
        <v>10kV</v>
      </c>
      <c r="F2462" t="e">
        <f ca="1">VLOOKUP(OFFSET($E$2,0,0,10000,1),OFFSET(线路!$A$2,0,0,10000,6),5,FALSE)</f>
        <v>#N/A</v>
      </c>
      <c r="G2462" t="e">
        <f ca="1">VLOOKUP(OFFSET($E$2,0,0,10000,1),OFFSET(线路!$A$2,0,0,10000,6),6,FALSE)</f>
        <v>#N/A</v>
      </c>
    </row>
    <row r="2463" spans="1:7" x14ac:dyDescent="0.15">
      <c r="A2463" t="str">
        <f>IF([1]交流线路段!A2463="","",[1]交流线路段!A2463)</f>
        <v>天壹线路28</v>
      </c>
      <c r="B2463" t="str">
        <f>IF([1]交流线路段!B2463="","",[1]交流线路段!B2463)</f>
        <v>10kV</v>
      </c>
      <c r="F2463" t="e">
        <f ca="1">VLOOKUP(OFFSET($E$2,0,0,10000,1),OFFSET(线路!$A$2,0,0,10000,6),5,FALSE)</f>
        <v>#N/A</v>
      </c>
      <c r="G2463" t="e">
        <f ca="1">VLOOKUP(OFFSET($E$2,0,0,10000,1),OFFSET(线路!$A$2,0,0,10000,6),6,FALSE)</f>
        <v>#N/A</v>
      </c>
    </row>
    <row r="2464" spans="1:7" x14ac:dyDescent="0.15">
      <c r="A2464" t="str">
        <f>IF([1]交流线路段!A2464="","",[1]交流线路段!A2464)</f>
        <v>天壹线路29</v>
      </c>
      <c r="B2464" t="str">
        <f>IF([1]交流线路段!B2464="","",[1]交流线路段!B2464)</f>
        <v>10kV</v>
      </c>
      <c r="F2464" t="e">
        <f ca="1">VLOOKUP(OFFSET($E$2,0,0,10000,1),OFFSET(线路!$A$2,0,0,10000,6),5,FALSE)</f>
        <v>#N/A</v>
      </c>
      <c r="G2464" t="e">
        <f ca="1">VLOOKUP(OFFSET($E$2,0,0,10000,1),OFFSET(线路!$A$2,0,0,10000,6),6,FALSE)</f>
        <v>#N/A</v>
      </c>
    </row>
    <row r="2465" spans="1:7" x14ac:dyDescent="0.15">
      <c r="A2465" t="str">
        <f>IF([1]交流线路段!A2465="","",[1]交流线路段!A2465)</f>
        <v>天壹线路3</v>
      </c>
      <c r="B2465" t="str">
        <f>IF([1]交流线路段!B2465="","",[1]交流线路段!B2465)</f>
        <v>10kV</v>
      </c>
      <c r="F2465" t="e">
        <f ca="1">VLOOKUP(OFFSET($E$2,0,0,10000,1),OFFSET(线路!$A$2,0,0,10000,6),5,FALSE)</f>
        <v>#N/A</v>
      </c>
      <c r="G2465" t="e">
        <f ca="1">VLOOKUP(OFFSET($E$2,0,0,10000,1),OFFSET(线路!$A$2,0,0,10000,6),6,FALSE)</f>
        <v>#N/A</v>
      </c>
    </row>
    <row r="2466" spans="1:7" x14ac:dyDescent="0.15">
      <c r="A2466" t="str">
        <f>IF([1]交流线路段!A2466="","",[1]交流线路段!A2466)</f>
        <v>天壹线路30</v>
      </c>
      <c r="B2466" t="str">
        <f>IF([1]交流线路段!B2466="","",[1]交流线路段!B2466)</f>
        <v>10kV</v>
      </c>
      <c r="F2466" t="e">
        <f ca="1">VLOOKUP(OFFSET($E$2,0,0,10000,1),OFFSET(线路!$A$2,0,0,10000,6),5,FALSE)</f>
        <v>#N/A</v>
      </c>
      <c r="G2466" t="e">
        <f ca="1">VLOOKUP(OFFSET($E$2,0,0,10000,1),OFFSET(线路!$A$2,0,0,10000,6),6,FALSE)</f>
        <v>#N/A</v>
      </c>
    </row>
    <row r="2467" spans="1:7" x14ac:dyDescent="0.15">
      <c r="A2467" t="str">
        <f>IF([1]交流线路段!A2467="","",[1]交流线路段!A2467)</f>
        <v>天壹线路31</v>
      </c>
      <c r="B2467" t="str">
        <f>IF([1]交流线路段!B2467="","",[1]交流线路段!B2467)</f>
        <v>10kV</v>
      </c>
      <c r="F2467" t="e">
        <f ca="1">VLOOKUP(OFFSET($E$2,0,0,10000,1),OFFSET(线路!$A$2,0,0,10000,6),5,FALSE)</f>
        <v>#N/A</v>
      </c>
      <c r="G2467" t="e">
        <f ca="1">VLOOKUP(OFFSET($E$2,0,0,10000,1),OFFSET(线路!$A$2,0,0,10000,6),6,FALSE)</f>
        <v>#N/A</v>
      </c>
    </row>
    <row r="2468" spans="1:7" x14ac:dyDescent="0.15">
      <c r="A2468" t="str">
        <f>IF([1]交流线路段!A2468="","",[1]交流线路段!A2468)</f>
        <v>天壹线路32</v>
      </c>
      <c r="B2468" t="str">
        <f>IF([1]交流线路段!B2468="","",[1]交流线路段!B2468)</f>
        <v>10kV</v>
      </c>
      <c r="F2468" t="e">
        <f ca="1">VLOOKUP(OFFSET($E$2,0,0,10000,1),OFFSET(线路!$A$2,0,0,10000,6),5,FALSE)</f>
        <v>#N/A</v>
      </c>
      <c r="G2468" t="e">
        <f ca="1">VLOOKUP(OFFSET($E$2,0,0,10000,1),OFFSET(线路!$A$2,0,0,10000,6),6,FALSE)</f>
        <v>#N/A</v>
      </c>
    </row>
    <row r="2469" spans="1:7" x14ac:dyDescent="0.15">
      <c r="A2469" t="str">
        <f>IF([1]交流线路段!A2469="","",[1]交流线路段!A2469)</f>
        <v>天壹线路33</v>
      </c>
      <c r="B2469" t="str">
        <f>IF([1]交流线路段!B2469="","",[1]交流线路段!B2469)</f>
        <v>10kV</v>
      </c>
      <c r="F2469" t="e">
        <f ca="1">VLOOKUP(OFFSET($E$2,0,0,10000,1),OFFSET(线路!$A$2,0,0,10000,6),5,FALSE)</f>
        <v>#N/A</v>
      </c>
      <c r="G2469" t="e">
        <f ca="1">VLOOKUP(OFFSET($E$2,0,0,10000,1),OFFSET(线路!$A$2,0,0,10000,6),6,FALSE)</f>
        <v>#N/A</v>
      </c>
    </row>
    <row r="2470" spans="1:7" x14ac:dyDescent="0.15">
      <c r="A2470" t="str">
        <f>IF([1]交流线路段!A2470="","",[1]交流线路段!A2470)</f>
        <v>天壹线路34</v>
      </c>
      <c r="B2470" t="str">
        <f>IF([1]交流线路段!B2470="","",[1]交流线路段!B2470)</f>
        <v>10kV</v>
      </c>
      <c r="F2470" t="e">
        <f ca="1">VLOOKUP(OFFSET($E$2,0,0,10000,1),OFFSET(线路!$A$2,0,0,10000,6),5,FALSE)</f>
        <v>#N/A</v>
      </c>
      <c r="G2470" t="e">
        <f ca="1">VLOOKUP(OFFSET($E$2,0,0,10000,1),OFFSET(线路!$A$2,0,0,10000,6),6,FALSE)</f>
        <v>#N/A</v>
      </c>
    </row>
    <row r="2471" spans="1:7" x14ac:dyDescent="0.15">
      <c r="A2471" t="str">
        <f>IF([1]交流线路段!A2471="","",[1]交流线路段!A2471)</f>
        <v>天壹线路35</v>
      </c>
      <c r="B2471" t="str">
        <f>IF([1]交流线路段!B2471="","",[1]交流线路段!B2471)</f>
        <v>10kV</v>
      </c>
      <c r="F2471" t="e">
        <f ca="1">VLOOKUP(OFFSET($E$2,0,0,10000,1),OFFSET(线路!$A$2,0,0,10000,6),5,FALSE)</f>
        <v>#N/A</v>
      </c>
      <c r="G2471" t="e">
        <f ca="1">VLOOKUP(OFFSET($E$2,0,0,10000,1),OFFSET(线路!$A$2,0,0,10000,6),6,FALSE)</f>
        <v>#N/A</v>
      </c>
    </row>
    <row r="2472" spans="1:7" x14ac:dyDescent="0.15">
      <c r="A2472" t="str">
        <f>IF([1]交流线路段!A2472="","",[1]交流线路段!A2472)</f>
        <v>天壹线路36</v>
      </c>
      <c r="B2472" t="str">
        <f>IF([1]交流线路段!B2472="","",[1]交流线路段!B2472)</f>
        <v>10kV</v>
      </c>
      <c r="F2472" t="e">
        <f ca="1">VLOOKUP(OFFSET($E$2,0,0,10000,1),OFFSET(线路!$A$2,0,0,10000,6),5,FALSE)</f>
        <v>#N/A</v>
      </c>
      <c r="G2472" t="e">
        <f ca="1">VLOOKUP(OFFSET($E$2,0,0,10000,1),OFFSET(线路!$A$2,0,0,10000,6),6,FALSE)</f>
        <v>#N/A</v>
      </c>
    </row>
    <row r="2473" spans="1:7" x14ac:dyDescent="0.15">
      <c r="A2473" t="str">
        <f>IF([1]交流线路段!A2473="","",[1]交流线路段!A2473)</f>
        <v>天壹线路37</v>
      </c>
      <c r="B2473" t="str">
        <f>IF([1]交流线路段!B2473="","",[1]交流线路段!B2473)</f>
        <v>10kV</v>
      </c>
      <c r="F2473" t="e">
        <f ca="1">VLOOKUP(OFFSET($E$2,0,0,10000,1),OFFSET(线路!$A$2,0,0,10000,6),5,FALSE)</f>
        <v>#N/A</v>
      </c>
      <c r="G2473" t="e">
        <f ca="1">VLOOKUP(OFFSET($E$2,0,0,10000,1),OFFSET(线路!$A$2,0,0,10000,6),6,FALSE)</f>
        <v>#N/A</v>
      </c>
    </row>
    <row r="2474" spans="1:7" x14ac:dyDescent="0.15">
      <c r="A2474" t="str">
        <f>IF([1]交流线路段!A2474="","",[1]交流线路段!A2474)</f>
        <v>天壹线路38</v>
      </c>
      <c r="B2474" t="str">
        <f>IF([1]交流线路段!B2474="","",[1]交流线路段!B2474)</f>
        <v>10kV</v>
      </c>
      <c r="F2474" t="e">
        <f ca="1">VLOOKUP(OFFSET($E$2,0,0,10000,1),OFFSET(线路!$A$2,0,0,10000,6),5,FALSE)</f>
        <v>#N/A</v>
      </c>
      <c r="G2474" t="e">
        <f ca="1">VLOOKUP(OFFSET($E$2,0,0,10000,1),OFFSET(线路!$A$2,0,0,10000,6),6,FALSE)</f>
        <v>#N/A</v>
      </c>
    </row>
    <row r="2475" spans="1:7" x14ac:dyDescent="0.15">
      <c r="A2475" t="str">
        <f>IF([1]交流线路段!A2475="","",[1]交流线路段!A2475)</f>
        <v>天壹线路39</v>
      </c>
      <c r="B2475" t="str">
        <f>IF([1]交流线路段!B2475="","",[1]交流线路段!B2475)</f>
        <v>10kV</v>
      </c>
      <c r="F2475" t="e">
        <f ca="1">VLOOKUP(OFFSET($E$2,0,0,10000,1),OFFSET(线路!$A$2,0,0,10000,6),5,FALSE)</f>
        <v>#N/A</v>
      </c>
      <c r="G2475" t="e">
        <f ca="1">VLOOKUP(OFFSET($E$2,0,0,10000,1),OFFSET(线路!$A$2,0,0,10000,6),6,FALSE)</f>
        <v>#N/A</v>
      </c>
    </row>
    <row r="2476" spans="1:7" x14ac:dyDescent="0.15">
      <c r="A2476" t="str">
        <f>IF([1]交流线路段!A2476="","",[1]交流线路段!A2476)</f>
        <v>天壹线路4</v>
      </c>
      <c r="B2476" t="str">
        <f>IF([1]交流线路段!B2476="","",[1]交流线路段!B2476)</f>
        <v>10kV</v>
      </c>
      <c r="F2476" t="e">
        <f ca="1">VLOOKUP(OFFSET($E$2,0,0,10000,1),OFFSET(线路!$A$2,0,0,10000,6),5,FALSE)</f>
        <v>#N/A</v>
      </c>
      <c r="G2476" t="e">
        <f ca="1">VLOOKUP(OFFSET($E$2,0,0,10000,1),OFFSET(线路!$A$2,0,0,10000,6),6,FALSE)</f>
        <v>#N/A</v>
      </c>
    </row>
    <row r="2477" spans="1:7" x14ac:dyDescent="0.15">
      <c r="A2477" t="str">
        <f>IF([1]交流线路段!A2477="","",[1]交流线路段!A2477)</f>
        <v>天壹线路40</v>
      </c>
      <c r="B2477" t="str">
        <f>IF([1]交流线路段!B2477="","",[1]交流线路段!B2477)</f>
        <v>10kV</v>
      </c>
      <c r="F2477" t="e">
        <f ca="1">VLOOKUP(OFFSET($E$2,0,0,10000,1),OFFSET(线路!$A$2,0,0,10000,6),5,FALSE)</f>
        <v>#N/A</v>
      </c>
      <c r="G2477" t="e">
        <f ca="1">VLOOKUP(OFFSET($E$2,0,0,10000,1),OFFSET(线路!$A$2,0,0,10000,6),6,FALSE)</f>
        <v>#N/A</v>
      </c>
    </row>
    <row r="2478" spans="1:7" x14ac:dyDescent="0.15">
      <c r="A2478" t="str">
        <f>IF([1]交流线路段!A2478="","",[1]交流线路段!A2478)</f>
        <v>天壹线路41</v>
      </c>
      <c r="B2478" t="str">
        <f>IF([1]交流线路段!B2478="","",[1]交流线路段!B2478)</f>
        <v>10kV</v>
      </c>
      <c r="F2478" t="e">
        <f ca="1">VLOOKUP(OFFSET($E$2,0,0,10000,1),OFFSET(线路!$A$2,0,0,10000,6),5,FALSE)</f>
        <v>#N/A</v>
      </c>
      <c r="G2478" t="e">
        <f ca="1">VLOOKUP(OFFSET($E$2,0,0,10000,1),OFFSET(线路!$A$2,0,0,10000,6),6,FALSE)</f>
        <v>#N/A</v>
      </c>
    </row>
    <row r="2479" spans="1:7" x14ac:dyDescent="0.15">
      <c r="A2479" t="str">
        <f>IF([1]交流线路段!A2479="","",[1]交流线路段!A2479)</f>
        <v>天壹线路42</v>
      </c>
      <c r="B2479" t="str">
        <f>IF([1]交流线路段!B2479="","",[1]交流线路段!B2479)</f>
        <v>10kV</v>
      </c>
      <c r="F2479" t="e">
        <f ca="1">VLOOKUP(OFFSET($E$2,0,0,10000,1),OFFSET(线路!$A$2,0,0,10000,6),5,FALSE)</f>
        <v>#N/A</v>
      </c>
      <c r="G2479" t="e">
        <f ca="1">VLOOKUP(OFFSET($E$2,0,0,10000,1),OFFSET(线路!$A$2,0,0,10000,6),6,FALSE)</f>
        <v>#N/A</v>
      </c>
    </row>
    <row r="2480" spans="1:7" x14ac:dyDescent="0.15">
      <c r="A2480" t="str">
        <f>IF([1]交流线路段!A2480="","",[1]交流线路段!A2480)</f>
        <v>天壹线路43</v>
      </c>
      <c r="B2480" t="str">
        <f>IF([1]交流线路段!B2480="","",[1]交流线路段!B2480)</f>
        <v>10kV</v>
      </c>
      <c r="F2480" t="e">
        <f ca="1">VLOOKUP(OFFSET($E$2,0,0,10000,1),OFFSET(线路!$A$2,0,0,10000,6),5,FALSE)</f>
        <v>#N/A</v>
      </c>
      <c r="G2480" t="e">
        <f ca="1">VLOOKUP(OFFSET($E$2,0,0,10000,1),OFFSET(线路!$A$2,0,0,10000,6),6,FALSE)</f>
        <v>#N/A</v>
      </c>
    </row>
    <row r="2481" spans="1:7" x14ac:dyDescent="0.15">
      <c r="A2481" t="str">
        <f>IF([1]交流线路段!A2481="","",[1]交流线路段!A2481)</f>
        <v>天壹线路44</v>
      </c>
      <c r="B2481" t="str">
        <f>IF([1]交流线路段!B2481="","",[1]交流线路段!B2481)</f>
        <v>10kV</v>
      </c>
      <c r="F2481" t="e">
        <f ca="1">VLOOKUP(OFFSET($E$2,0,0,10000,1),OFFSET(线路!$A$2,0,0,10000,6),5,FALSE)</f>
        <v>#N/A</v>
      </c>
      <c r="G2481" t="e">
        <f ca="1">VLOOKUP(OFFSET($E$2,0,0,10000,1),OFFSET(线路!$A$2,0,0,10000,6),6,FALSE)</f>
        <v>#N/A</v>
      </c>
    </row>
    <row r="2482" spans="1:7" x14ac:dyDescent="0.15">
      <c r="A2482" t="str">
        <f>IF([1]交流线路段!A2482="","",[1]交流线路段!A2482)</f>
        <v>天壹线路45</v>
      </c>
      <c r="B2482" t="str">
        <f>IF([1]交流线路段!B2482="","",[1]交流线路段!B2482)</f>
        <v>10kV</v>
      </c>
      <c r="F2482" t="e">
        <f ca="1">VLOOKUP(OFFSET($E$2,0,0,10000,1),OFFSET(线路!$A$2,0,0,10000,6),5,FALSE)</f>
        <v>#N/A</v>
      </c>
      <c r="G2482" t="e">
        <f ca="1">VLOOKUP(OFFSET($E$2,0,0,10000,1),OFFSET(线路!$A$2,0,0,10000,6),6,FALSE)</f>
        <v>#N/A</v>
      </c>
    </row>
    <row r="2483" spans="1:7" x14ac:dyDescent="0.15">
      <c r="A2483" t="str">
        <f>IF([1]交流线路段!A2483="","",[1]交流线路段!A2483)</f>
        <v>天壹线路46</v>
      </c>
      <c r="B2483" t="str">
        <f>IF([1]交流线路段!B2483="","",[1]交流线路段!B2483)</f>
        <v>10kV</v>
      </c>
      <c r="F2483" t="e">
        <f ca="1">VLOOKUP(OFFSET($E$2,0,0,10000,1),OFFSET(线路!$A$2,0,0,10000,6),5,FALSE)</f>
        <v>#N/A</v>
      </c>
      <c r="G2483" t="e">
        <f ca="1">VLOOKUP(OFFSET($E$2,0,0,10000,1),OFFSET(线路!$A$2,0,0,10000,6),6,FALSE)</f>
        <v>#N/A</v>
      </c>
    </row>
    <row r="2484" spans="1:7" x14ac:dyDescent="0.15">
      <c r="A2484" t="str">
        <f>IF([1]交流线路段!A2484="","",[1]交流线路段!A2484)</f>
        <v>天壹线路47</v>
      </c>
      <c r="B2484" t="str">
        <f>IF([1]交流线路段!B2484="","",[1]交流线路段!B2484)</f>
        <v>10kV</v>
      </c>
      <c r="F2484" t="e">
        <f ca="1">VLOOKUP(OFFSET($E$2,0,0,10000,1),OFFSET(线路!$A$2,0,0,10000,6),5,FALSE)</f>
        <v>#N/A</v>
      </c>
      <c r="G2484" t="e">
        <f ca="1">VLOOKUP(OFFSET($E$2,0,0,10000,1),OFFSET(线路!$A$2,0,0,10000,6),6,FALSE)</f>
        <v>#N/A</v>
      </c>
    </row>
    <row r="2485" spans="1:7" x14ac:dyDescent="0.15">
      <c r="A2485" t="str">
        <f>IF([1]交流线路段!A2485="","",[1]交流线路段!A2485)</f>
        <v>天壹线路48</v>
      </c>
      <c r="B2485" t="str">
        <f>IF([1]交流线路段!B2485="","",[1]交流线路段!B2485)</f>
        <v>10kV</v>
      </c>
      <c r="F2485" t="e">
        <f ca="1">VLOOKUP(OFFSET($E$2,0,0,10000,1),OFFSET(线路!$A$2,0,0,10000,6),5,FALSE)</f>
        <v>#N/A</v>
      </c>
      <c r="G2485" t="e">
        <f ca="1">VLOOKUP(OFFSET($E$2,0,0,10000,1),OFFSET(线路!$A$2,0,0,10000,6),6,FALSE)</f>
        <v>#N/A</v>
      </c>
    </row>
    <row r="2486" spans="1:7" x14ac:dyDescent="0.15">
      <c r="A2486" t="str">
        <f>IF([1]交流线路段!A2486="","",[1]交流线路段!A2486)</f>
        <v>天壹线路49</v>
      </c>
      <c r="B2486" t="str">
        <f>IF([1]交流线路段!B2486="","",[1]交流线路段!B2486)</f>
        <v>10kV</v>
      </c>
      <c r="F2486" t="e">
        <f ca="1">VLOOKUP(OFFSET($E$2,0,0,10000,1),OFFSET(线路!$A$2,0,0,10000,6),5,FALSE)</f>
        <v>#N/A</v>
      </c>
      <c r="G2486" t="e">
        <f ca="1">VLOOKUP(OFFSET($E$2,0,0,10000,1),OFFSET(线路!$A$2,0,0,10000,6),6,FALSE)</f>
        <v>#N/A</v>
      </c>
    </row>
    <row r="2487" spans="1:7" x14ac:dyDescent="0.15">
      <c r="A2487" t="str">
        <f>IF([1]交流线路段!A2487="","",[1]交流线路段!A2487)</f>
        <v>天壹线路5</v>
      </c>
      <c r="B2487" t="str">
        <f>IF([1]交流线路段!B2487="","",[1]交流线路段!B2487)</f>
        <v>10kV</v>
      </c>
      <c r="F2487" t="e">
        <f ca="1">VLOOKUP(OFFSET($E$2,0,0,10000,1),OFFSET(线路!$A$2,0,0,10000,6),5,FALSE)</f>
        <v>#N/A</v>
      </c>
      <c r="G2487" t="e">
        <f ca="1">VLOOKUP(OFFSET($E$2,0,0,10000,1),OFFSET(线路!$A$2,0,0,10000,6),6,FALSE)</f>
        <v>#N/A</v>
      </c>
    </row>
    <row r="2488" spans="1:7" x14ac:dyDescent="0.15">
      <c r="A2488" t="str">
        <f>IF([1]交流线路段!A2488="","",[1]交流线路段!A2488)</f>
        <v>天壹线路50</v>
      </c>
      <c r="B2488" t="str">
        <f>IF([1]交流线路段!B2488="","",[1]交流线路段!B2488)</f>
        <v>10kV</v>
      </c>
      <c r="F2488" t="e">
        <f ca="1">VLOOKUP(OFFSET($E$2,0,0,10000,1),OFFSET(线路!$A$2,0,0,10000,6),5,FALSE)</f>
        <v>#N/A</v>
      </c>
      <c r="G2488" t="e">
        <f ca="1">VLOOKUP(OFFSET($E$2,0,0,10000,1),OFFSET(线路!$A$2,0,0,10000,6),6,FALSE)</f>
        <v>#N/A</v>
      </c>
    </row>
    <row r="2489" spans="1:7" x14ac:dyDescent="0.15">
      <c r="A2489" t="str">
        <f>IF([1]交流线路段!A2489="","",[1]交流线路段!A2489)</f>
        <v>天壹线路51</v>
      </c>
      <c r="B2489" t="str">
        <f>IF([1]交流线路段!B2489="","",[1]交流线路段!B2489)</f>
        <v>10kV</v>
      </c>
      <c r="F2489" t="e">
        <f ca="1">VLOOKUP(OFFSET($E$2,0,0,10000,1),OFFSET(线路!$A$2,0,0,10000,6),5,FALSE)</f>
        <v>#N/A</v>
      </c>
      <c r="G2489" t="e">
        <f ca="1">VLOOKUP(OFFSET($E$2,0,0,10000,1),OFFSET(线路!$A$2,0,0,10000,6),6,FALSE)</f>
        <v>#N/A</v>
      </c>
    </row>
    <row r="2490" spans="1:7" x14ac:dyDescent="0.15">
      <c r="A2490" t="str">
        <f>IF([1]交流线路段!A2490="","",[1]交流线路段!A2490)</f>
        <v>天壹线路52</v>
      </c>
      <c r="B2490" t="str">
        <f>IF([1]交流线路段!B2490="","",[1]交流线路段!B2490)</f>
        <v>10kV</v>
      </c>
      <c r="F2490" t="e">
        <f ca="1">VLOOKUP(OFFSET($E$2,0,0,10000,1),OFFSET(线路!$A$2,0,0,10000,6),5,FALSE)</f>
        <v>#N/A</v>
      </c>
      <c r="G2490" t="e">
        <f ca="1">VLOOKUP(OFFSET($E$2,0,0,10000,1),OFFSET(线路!$A$2,0,0,10000,6),6,FALSE)</f>
        <v>#N/A</v>
      </c>
    </row>
    <row r="2491" spans="1:7" x14ac:dyDescent="0.15">
      <c r="A2491" t="str">
        <f>IF([1]交流线路段!A2491="","",[1]交流线路段!A2491)</f>
        <v>天壹线路53</v>
      </c>
      <c r="B2491" t="str">
        <f>IF([1]交流线路段!B2491="","",[1]交流线路段!B2491)</f>
        <v>10kV</v>
      </c>
      <c r="F2491" t="e">
        <f ca="1">VLOOKUP(OFFSET($E$2,0,0,10000,1),OFFSET(线路!$A$2,0,0,10000,6),5,FALSE)</f>
        <v>#N/A</v>
      </c>
      <c r="G2491" t="e">
        <f ca="1">VLOOKUP(OFFSET($E$2,0,0,10000,1),OFFSET(线路!$A$2,0,0,10000,6),6,FALSE)</f>
        <v>#N/A</v>
      </c>
    </row>
    <row r="2492" spans="1:7" x14ac:dyDescent="0.15">
      <c r="A2492" t="str">
        <f>IF([1]交流线路段!A2492="","",[1]交流线路段!A2492)</f>
        <v>天壹线路54</v>
      </c>
      <c r="B2492" t="str">
        <f>IF([1]交流线路段!B2492="","",[1]交流线路段!B2492)</f>
        <v>10kV</v>
      </c>
      <c r="F2492" t="e">
        <f ca="1">VLOOKUP(OFFSET($E$2,0,0,10000,1),OFFSET(线路!$A$2,0,0,10000,6),5,FALSE)</f>
        <v>#N/A</v>
      </c>
      <c r="G2492" t="e">
        <f ca="1">VLOOKUP(OFFSET($E$2,0,0,10000,1),OFFSET(线路!$A$2,0,0,10000,6),6,FALSE)</f>
        <v>#N/A</v>
      </c>
    </row>
    <row r="2493" spans="1:7" x14ac:dyDescent="0.15">
      <c r="A2493" t="str">
        <f>IF([1]交流线路段!A2493="","",[1]交流线路段!A2493)</f>
        <v>天壹线路55</v>
      </c>
      <c r="B2493" t="str">
        <f>IF([1]交流线路段!B2493="","",[1]交流线路段!B2493)</f>
        <v>10kV</v>
      </c>
      <c r="F2493" t="e">
        <f ca="1">VLOOKUP(OFFSET($E$2,0,0,10000,1),OFFSET(线路!$A$2,0,0,10000,6),5,FALSE)</f>
        <v>#N/A</v>
      </c>
      <c r="G2493" t="e">
        <f ca="1">VLOOKUP(OFFSET($E$2,0,0,10000,1),OFFSET(线路!$A$2,0,0,10000,6),6,FALSE)</f>
        <v>#N/A</v>
      </c>
    </row>
    <row r="2494" spans="1:7" x14ac:dyDescent="0.15">
      <c r="A2494" t="str">
        <f>IF([1]交流线路段!A2494="","",[1]交流线路段!A2494)</f>
        <v>天壹线路56</v>
      </c>
      <c r="B2494" t="str">
        <f>IF([1]交流线路段!B2494="","",[1]交流线路段!B2494)</f>
        <v>10kV</v>
      </c>
      <c r="F2494" t="e">
        <f ca="1">VLOOKUP(OFFSET($E$2,0,0,10000,1),OFFSET(线路!$A$2,0,0,10000,6),5,FALSE)</f>
        <v>#N/A</v>
      </c>
      <c r="G2494" t="e">
        <f ca="1">VLOOKUP(OFFSET($E$2,0,0,10000,1),OFFSET(线路!$A$2,0,0,10000,6),6,FALSE)</f>
        <v>#N/A</v>
      </c>
    </row>
    <row r="2495" spans="1:7" x14ac:dyDescent="0.15">
      <c r="A2495" t="str">
        <f>IF([1]交流线路段!A2495="","",[1]交流线路段!A2495)</f>
        <v>天壹线路57</v>
      </c>
      <c r="B2495" t="str">
        <f>IF([1]交流线路段!B2495="","",[1]交流线路段!B2495)</f>
        <v>10kV</v>
      </c>
      <c r="F2495" t="e">
        <f ca="1">VLOOKUP(OFFSET($E$2,0,0,10000,1),OFFSET(线路!$A$2,0,0,10000,6),5,FALSE)</f>
        <v>#N/A</v>
      </c>
      <c r="G2495" t="e">
        <f ca="1">VLOOKUP(OFFSET($E$2,0,0,10000,1),OFFSET(线路!$A$2,0,0,10000,6),6,FALSE)</f>
        <v>#N/A</v>
      </c>
    </row>
    <row r="2496" spans="1:7" x14ac:dyDescent="0.15">
      <c r="A2496" t="str">
        <f>IF([1]交流线路段!A2496="","",[1]交流线路段!A2496)</f>
        <v>天壹线路58</v>
      </c>
      <c r="B2496" t="str">
        <f>IF([1]交流线路段!B2496="","",[1]交流线路段!B2496)</f>
        <v>10kV</v>
      </c>
      <c r="F2496" t="e">
        <f ca="1">VLOOKUP(OFFSET($E$2,0,0,10000,1),OFFSET(线路!$A$2,0,0,10000,6),5,FALSE)</f>
        <v>#N/A</v>
      </c>
      <c r="G2496" t="e">
        <f ca="1">VLOOKUP(OFFSET($E$2,0,0,10000,1),OFFSET(线路!$A$2,0,0,10000,6),6,FALSE)</f>
        <v>#N/A</v>
      </c>
    </row>
    <row r="2497" spans="1:7" x14ac:dyDescent="0.15">
      <c r="A2497" t="str">
        <f>IF([1]交流线路段!A2497="","",[1]交流线路段!A2497)</f>
        <v>天壹线路59</v>
      </c>
      <c r="B2497" t="str">
        <f>IF([1]交流线路段!B2497="","",[1]交流线路段!B2497)</f>
        <v>10kV</v>
      </c>
      <c r="F2497" t="e">
        <f ca="1">VLOOKUP(OFFSET($E$2,0,0,10000,1),OFFSET(线路!$A$2,0,0,10000,6),5,FALSE)</f>
        <v>#N/A</v>
      </c>
      <c r="G2497" t="e">
        <f ca="1">VLOOKUP(OFFSET($E$2,0,0,10000,1),OFFSET(线路!$A$2,0,0,10000,6),6,FALSE)</f>
        <v>#N/A</v>
      </c>
    </row>
    <row r="2498" spans="1:7" x14ac:dyDescent="0.15">
      <c r="A2498" t="str">
        <f>IF([1]交流线路段!A2498="","",[1]交流线路段!A2498)</f>
        <v>天壹线路6</v>
      </c>
      <c r="B2498" t="str">
        <f>IF([1]交流线路段!B2498="","",[1]交流线路段!B2498)</f>
        <v>10kV</v>
      </c>
      <c r="F2498" t="e">
        <f ca="1">VLOOKUP(OFFSET($E$2,0,0,10000,1),OFFSET(线路!$A$2,0,0,10000,6),5,FALSE)</f>
        <v>#N/A</v>
      </c>
      <c r="G2498" t="e">
        <f ca="1">VLOOKUP(OFFSET($E$2,0,0,10000,1),OFFSET(线路!$A$2,0,0,10000,6),6,FALSE)</f>
        <v>#N/A</v>
      </c>
    </row>
    <row r="2499" spans="1:7" x14ac:dyDescent="0.15">
      <c r="A2499" t="str">
        <f>IF([1]交流线路段!A2499="","",[1]交流线路段!A2499)</f>
        <v>天壹线路60</v>
      </c>
      <c r="B2499" t="str">
        <f>IF([1]交流线路段!B2499="","",[1]交流线路段!B2499)</f>
        <v>10kV</v>
      </c>
      <c r="F2499" t="e">
        <f ca="1">VLOOKUP(OFFSET($E$2,0,0,10000,1),OFFSET(线路!$A$2,0,0,10000,6),5,FALSE)</f>
        <v>#N/A</v>
      </c>
      <c r="G2499" t="e">
        <f ca="1">VLOOKUP(OFFSET($E$2,0,0,10000,1),OFFSET(线路!$A$2,0,0,10000,6),6,FALSE)</f>
        <v>#N/A</v>
      </c>
    </row>
    <row r="2500" spans="1:7" x14ac:dyDescent="0.15">
      <c r="A2500" t="str">
        <f>IF([1]交流线路段!A2500="","",[1]交流线路段!A2500)</f>
        <v>天壹线路61</v>
      </c>
      <c r="B2500" t="str">
        <f>IF([1]交流线路段!B2500="","",[1]交流线路段!B2500)</f>
        <v>10kV</v>
      </c>
      <c r="F2500" t="e">
        <f ca="1">VLOOKUP(OFFSET($E$2,0,0,10000,1),OFFSET(线路!$A$2,0,0,10000,6),5,FALSE)</f>
        <v>#N/A</v>
      </c>
      <c r="G2500" t="e">
        <f ca="1">VLOOKUP(OFFSET($E$2,0,0,10000,1),OFFSET(线路!$A$2,0,0,10000,6),6,FALSE)</f>
        <v>#N/A</v>
      </c>
    </row>
    <row r="2501" spans="1:7" x14ac:dyDescent="0.15">
      <c r="A2501" t="str">
        <f>IF([1]交流线路段!A2501="","",[1]交流线路段!A2501)</f>
        <v>天壹线路62</v>
      </c>
      <c r="B2501" t="str">
        <f>IF([1]交流线路段!B2501="","",[1]交流线路段!B2501)</f>
        <v>10kV</v>
      </c>
      <c r="F2501" t="e">
        <f ca="1">VLOOKUP(OFFSET($E$2,0,0,10000,1),OFFSET(线路!$A$2,0,0,10000,6),5,FALSE)</f>
        <v>#N/A</v>
      </c>
      <c r="G2501" t="e">
        <f ca="1">VLOOKUP(OFFSET($E$2,0,0,10000,1),OFFSET(线路!$A$2,0,0,10000,6),6,FALSE)</f>
        <v>#N/A</v>
      </c>
    </row>
    <row r="2502" spans="1:7" x14ac:dyDescent="0.15">
      <c r="A2502" t="str">
        <f>IF([1]交流线路段!A2502="","",[1]交流线路段!A2502)</f>
        <v>天壹线路63</v>
      </c>
      <c r="B2502" t="str">
        <f>IF([1]交流线路段!B2502="","",[1]交流线路段!B2502)</f>
        <v>10kV</v>
      </c>
      <c r="F2502" t="e">
        <f ca="1">VLOOKUP(OFFSET($E$2,0,0,10000,1),OFFSET(线路!$A$2,0,0,10000,6),5,FALSE)</f>
        <v>#N/A</v>
      </c>
      <c r="G2502" t="e">
        <f ca="1">VLOOKUP(OFFSET($E$2,0,0,10000,1),OFFSET(线路!$A$2,0,0,10000,6),6,FALSE)</f>
        <v>#N/A</v>
      </c>
    </row>
    <row r="2503" spans="1:7" x14ac:dyDescent="0.15">
      <c r="A2503" t="str">
        <f>IF([1]交流线路段!A2503="","",[1]交流线路段!A2503)</f>
        <v>天壹线路64</v>
      </c>
      <c r="B2503" t="str">
        <f>IF([1]交流线路段!B2503="","",[1]交流线路段!B2503)</f>
        <v>10kV</v>
      </c>
      <c r="F2503" t="e">
        <f ca="1">VLOOKUP(OFFSET($E$2,0,0,10000,1),OFFSET(线路!$A$2,0,0,10000,6),5,FALSE)</f>
        <v>#N/A</v>
      </c>
      <c r="G2503" t="e">
        <f ca="1">VLOOKUP(OFFSET($E$2,0,0,10000,1),OFFSET(线路!$A$2,0,0,10000,6),6,FALSE)</f>
        <v>#N/A</v>
      </c>
    </row>
    <row r="2504" spans="1:7" x14ac:dyDescent="0.15">
      <c r="A2504" t="str">
        <f>IF([1]交流线路段!A2504="","",[1]交流线路段!A2504)</f>
        <v>天壹线路65</v>
      </c>
      <c r="B2504" t="str">
        <f>IF([1]交流线路段!B2504="","",[1]交流线路段!B2504)</f>
        <v>10kV</v>
      </c>
      <c r="F2504" t="e">
        <f ca="1">VLOOKUP(OFFSET($E$2,0,0,10000,1),OFFSET(线路!$A$2,0,0,10000,6),5,FALSE)</f>
        <v>#N/A</v>
      </c>
      <c r="G2504" t="e">
        <f ca="1">VLOOKUP(OFFSET($E$2,0,0,10000,1),OFFSET(线路!$A$2,0,0,10000,6),6,FALSE)</f>
        <v>#N/A</v>
      </c>
    </row>
    <row r="2505" spans="1:7" x14ac:dyDescent="0.15">
      <c r="A2505" t="str">
        <f>IF([1]交流线路段!A2505="","",[1]交流线路段!A2505)</f>
        <v>天壹线路66</v>
      </c>
      <c r="B2505" t="str">
        <f>IF([1]交流线路段!B2505="","",[1]交流线路段!B2505)</f>
        <v>10kV</v>
      </c>
      <c r="F2505" t="e">
        <f ca="1">VLOOKUP(OFFSET($E$2,0,0,10000,1),OFFSET(线路!$A$2,0,0,10000,6),5,FALSE)</f>
        <v>#N/A</v>
      </c>
      <c r="G2505" t="e">
        <f ca="1">VLOOKUP(OFFSET($E$2,0,0,10000,1),OFFSET(线路!$A$2,0,0,10000,6),6,FALSE)</f>
        <v>#N/A</v>
      </c>
    </row>
    <row r="2506" spans="1:7" x14ac:dyDescent="0.15">
      <c r="A2506" t="str">
        <f>IF([1]交流线路段!A2506="","",[1]交流线路段!A2506)</f>
        <v>天壹线路67</v>
      </c>
      <c r="B2506" t="str">
        <f>IF([1]交流线路段!B2506="","",[1]交流线路段!B2506)</f>
        <v>10kV</v>
      </c>
      <c r="F2506" t="e">
        <f ca="1">VLOOKUP(OFFSET($E$2,0,0,10000,1),OFFSET(线路!$A$2,0,0,10000,6),5,FALSE)</f>
        <v>#N/A</v>
      </c>
      <c r="G2506" t="e">
        <f ca="1">VLOOKUP(OFFSET($E$2,0,0,10000,1),OFFSET(线路!$A$2,0,0,10000,6),6,FALSE)</f>
        <v>#N/A</v>
      </c>
    </row>
    <row r="2507" spans="1:7" x14ac:dyDescent="0.15">
      <c r="A2507" t="str">
        <f>IF([1]交流线路段!A2507="","",[1]交流线路段!A2507)</f>
        <v>天壹线路68</v>
      </c>
      <c r="B2507" t="str">
        <f>IF([1]交流线路段!B2507="","",[1]交流线路段!B2507)</f>
        <v>10kV</v>
      </c>
      <c r="F2507" t="e">
        <f ca="1">VLOOKUP(OFFSET($E$2,0,0,10000,1),OFFSET(线路!$A$2,0,0,10000,6),5,FALSE)</f>
        <v>#N/A</v>
      </c>
      <c r="G2507" t="e">
        <f ca="1">VLOOKUP(OFFSET($E$2,0,0,10000,1),OFFSET(线路!$A$2,0,0,10000,6),6,FALSE)</f>
        <v>#N/A</v>
      </c>
    </row>
    <row r="2508" spans="1:7" x14ac:dyDescent="0.15">
      <c r="A2508" t="str">
        <f>IF([1]交流线路段!A2508="","",[1]交流线路段!A2508)</f>
        <v>天壹线路69</v>
      </c>
      <c r="B2508" t="str">
        <f>IF([1]交流线路段!B2508="","",[1]交流线路段!B2508)</f>
        <v>10kV</v>
      </c>
      <c r="F2508" t="e">
        <f ca="1">VLOOKUP(OFFSET($E$2,0,0,10000,1),OFFSET(线路!$A$2,0,0,10000,6),5,FALSE)</f>
        <v>#N/A</v>
      </c>
      <c r="G2508" t="e">
        <f ca="1">VLOOKUP(OFFSET($E$2,0,0,10000,1),OFFSET(线路!$A$2,0,0,10000,6),6,FALSE)</f>
        <v>#N/A</v>
      </c>
    </row>
    <row r="2509" spans="1:7" x14ac:dyDescent="0.15">
      <c r="A2509" t="str">
        <f>IF([1]交流线路段!A2509="","",[1]交流线路段!A2509)</f>
        <v>天壹线路7</v>
      </c>
      <c r="B2509" t="str">
        <f>IF([1]交流线路段!B2509="","",[1]交流线路段!B2509)</f>
        <v>10kV</v>
      </c>
      <c r="F2509" t="e">
        <f ca="1">VLOOKUP(OFFSET($E$2,0,0,10000,1),OFFSET(线路!$A$2,0,0,10000,6),5,FALSE)</f>
        <v>#N/A</v>
      </c>
      <c r="G2509" t="e">
        <f ca="1">VLOOKUP(OFFSET($E$2,0,0,10000,1),OFFSET(线路!$A$2,0,0,10000,6),6,FALSE)</f>
        <v>#N/A</v>
      </c>
    </row>
    <row r="2510" spans="1:7" x14ac:dyDescent="0.15">
      <c r="A2510" t="str">
        <f>IF([1]交流线路段!A2510="","",[1]交流线路段!A2510)</f>
        <v>天壹线路70</v>
      </c>
      <c r="B2510" t="str">
        <f>IF([1]交流线路段!B2510="","",[1]交流线路段!B2510)</f>
        <v>10kV</v>
      </c>
      <c r="F2510" t="e">
        <f ca="1">VLOOKUP(OFFSET($E$2,0,0,10000,1),OFFSET(线路!$A$2,0,0,10000,6),5,FALSE)</f>
        <v>#N/A</v>
      </c>
      <c r="G2510" t="e">
        <f ca="1">VLOOKUP(OFFSET($E$2,0,0,10000,1),OFFSET(线路!$A$2,0,0,10000,6),6,FALSE)</f>
        <v>#N/A</v>
      </c>
    </row>
    <row r="2511" spans="1:7" x14ac:dyDescent="0.15">
      <c r="A2511" t="str">
        <f>IF([1]交流线路段!A2511="","",[1]交流线路段!A2511)</f>
        <v>天壹线路71</v>
      </c>
      <c r="B2511" t="str">
        <f>IF([1]交流线路段!B2511="","",[1]交流线路段!B2511)</f>
        <v>10kV</v>
      </c>
      <c r="F2511" t="e">
        <f ca="1">VLOOKUP(OFFSET($E$2,0,0,10000,1),OFFSET(线路!$A$2,0,0,10000,6),5,FALSE)</f>
        <v>#N/A</v>
      </c>
      <c r="G2511" t="e">
        <f ca="1">VLOOKUP(OFFSET($E$2,0,0,10000,1),OFFSET(线路!$A$2,0,0,10000,6),6,FALSE)</f>
        <v>#N/A</v>
      </c>
    </row>
    <row r="2512" spans="1:7" x14ac:dyDescent="0.15">
      <c r="A2512" t="str">
        <f>IF([1]交流线路段!A2512="","",[1]交流线路段!A2512)</f>
        <v>天壹线路72</v>
      </c>
      <c r="B2512" t="str">
        <f>IF([1]交流线路段!B2512="","",[1]交流线路段!B2512)</f>
        <v>10kV</v>
      </c>
      <c r="F2512" t="e">
        <f ca="1">VLOOKUP(OFFSET($E$2,0,0,10000,1),OFFSET(线路!$A$2,0,0,10000,6),5,FALSE)</f>
        <v>#N/A</v>
      </c>
      <c r="G2512" t="e">
        <f ca="1">VLOOKUP(OFFSET($E$2,0,0,10000,1),OFFSET(线路!$A$2,0,0,10000,6),6,FALSE)</f>
        <v>#N/A</v>
      </c>
    </row>
    <row r="2513" spans="1:7" x14ac:dyDescent="0.15">
      <c r="A2513" t="str">
        <f>IF([1]交流线路段!A2513="","",[1]交流线路段!A2513)</f>
        <v>天壹线路73</v>
      </c>
      <c r="B2513" t="str">
        <f>IF([1]交流线路段!B2513="","",[1]交流线路段!B2513)</f>
        <v>10kV</v>
      </c>
      <c r="F2513" t="e">
        <f ca="1">VLOOKUP(OFFSET($E$2,0,0,10000,1),OFFSET(线路!$A$2,0,0,10000,6),5,FALSE)</f>
        <v>#N/A</v>
      </c>
      <c r="G2513" t="e">
        <f ca="1">VLOOKUP(OFFSET($E$2,0,0,10000,1),OFFSET(线路!$A$2,0,0,10000,6),6,FALSE)</f>
        <v>#N/A</v>
      </c>
    </row>
    <row r="2514" spans="1:7" x14ac:dyDescent="0.15">
      <c r="A2514" t="str">
        <f>IF([1]交流线路段!A2514="","",[1]交流线路段!A2514)</f>
        <v>天壹线路8</v>
      </c>
      <c r="B2514" t="str">
        <f>IF([1]交流线路段!B2514="","",[1]交流线路段!B2514)</f>
        <v>10kV</v>
      </c>
      <c r="F2514" t="e">
        <f ca="1">VLOOKUP(OFFSET($E$2,0,0,10000,1),OFFSET(线路!$A$2,0,0,10000,6),5,FALSE)</f>
        <v>#N/A</v>
      </c>
      <c r="G2514" t="e">
        <f ca="1">VLOOKUP(OFFSET($E$2,0,0,10000,1),OFFSET(线路!$A$2,0,0,10000,6),6,FALSE)</f>
        <v>#N/A</v>
      </c>
    </row>
    <row r="2515" spans="1:7" x14ac:dyDescent="0.15">
      <c r="A2515" t="str">
        <f>IF([1]交流线路段!A2515="","",[1]交流线路段!A2515)</f>
        <v>天壹线路9</v>
      </c>
      <c r="B2515" t="str">
        <f>IF([1]交流线路段!B2515="","",[1]交流线路段!B2515)</f>
        <v>10kV</v>
      </c>
      <c r="F2515" t="e">
        <f ca="1">VLOOKUP(OFFSET($E$2,0,0,10000,1),OFFSET(线路!$A$2,0,0,10000,6),5,FALSE)</f>
        <v>#N/A</v>
      </c>
      <c r="G2515" t="e">
        <f ca="1">VLOOKUP(OFFSET($E$2,0,0,10000,1),OFFSET(线路!$A$2,0,0,10000,6),6,FALSE)</f>
        <v>#N/A</v>
      </c>
    </row>
    <row r="2516" spans="1:7" x14ac:dyDescent="0.15">
      <c r="A2516" t="str">
        <f>IF([1]交流线路段!A2516="","",[1]交流线路段!A2516)</f>
        <v>万华线路1</v>
      </c>
      <c r="B2516" t="str">
        <f>IF([1]交流线路段!B2516="","",[1]交流线路段!B2516)</f>
        <v>10kV</v>
      </c>
      <c r="F2516" t="e">
        <f ca="1">VLOOKUP(OFFSET($E$2,0,0,10000,1),OFFSET(线路!$A$2,0,0,10000,6),5,FALSE)</f>
        <v>#N/A</v>
      </c>
      <c r="G2516" t="e">
        <f ca="1">VLOOKUP(OFFSET($E$2,0,0,10000,1),OFFSET(线路!$A$2,0,0,10000,6),6,FALSE)</f>
        <v>#N/A</v>
      </c>
    </row>
    <row r="2517" spans="1:7" x14ac:dyDescent="0.15">
      <c r="A2517" t="str">
        <f>IF([1]交流线路段!A2517="","",[1]交流线路段!A2517)</f>
        <v>万华线路2</v>
      </c>
      <c r="B2517" t="str">
        <f>IF([1]交流线路段!B2517="","",[1]交流线路段!B2517)</f>
        <v>10kV</v>
      </c>
      <c r="F2517" t="e">
        <f ca="1">VLOOKUP(OFFSET($E$2,0,0,10000,1),OFFSET(线路!$A$2,0,0,10000,6),5,FALSE)</f>
        <v>#N/A</v>
      </c>
      <c r="G2517" t="e">
        <f ca="1">VLOOKUP(OFFSET($E$2,0,0,10000,1),OFFSET(线路!$A$2,0,0,10000,6),6,FALSE)</f>
        <v>#N/A</v>
      </c>
    </row>
    <row r="2518" spans="1:7" x14ac:dyDescent="0.15">
      <c r="A2518" t="str">
        <f>IF([1]交流线路段!A2518="","",[1]交流线路段!A2518)</f>
        <v>万华线路3</v>
      </c>
      <c r="B2518" t="str">
        <f>IF([1]交流线路段!B2518="","",[1]交流线路段!B2518)</f>
        <v>10kV</v>
      </c>
      <c r="F2518" t="e">
        <f ca="1">VLOOKUP(OFFSET($E$2,0,0,10000,1),OFFSET(线路!$A$2,0,0,10000,6),5,FALSE)</f>
        <v>#N/A</v>
      </c>
      <c r="G2518" t="e">
        <f ca="1">VLOOKUP(OFFSET($E$2,0,0,10000,1),OFFSET(线路!$A$2,0,0,10000,6),6,FALSE)</f>
        <v>#N/A</v>
      </c>
    </row>
    <row r="2519" spans="1:7" x14ac:dyDescent="0.15">
      <c r="A2519" t="str">
        <f>IF([1]交流线路段!A2519="","",[1]交流线路段!A2519)</f>
        <v>万华线路4</v>
      </c>
      <c r="B2519" t="str">
        <f>IF([1]交流线路段!B2519="","",[1]交流线路段!B2519)</f>
        <v>10kV</v>
      </c>
      <c r="F2519" t="e">
        <f ca="1">VLOOKUP(OFFSET($E$2,0,0,10000,1),OFFSET(线路!$A$2,0,0,10000,6),5,FALSE)</f>
        <v>#N/A</v>
      </c>
      <c r="G2519" t="e">
        <f ca="1">VLOOKUP(OFFSET($E$2,0,0,10000,1),OFFSET(线路!$A$2,0,0,10000,6),6,FALSE)</f>
        <v>#N/A</v>
      </c>
    </row>
    <row r="2520" spans="1:7" x14ac:dyDescent="0.15">
      <c r="A2520" t="str">
        <f>IF([1]交流线路段!A2520="","",[1]交流线路段!A2520)</f>
        <v>万华线路5</v>
      </c>
      <c r="B2520" t="str">
        <f>IF([1]交流线路段!B2520="","",[1]交流线路段!B2520)</f>
        <v>10kV</v>
      </c>
      <c r="F2520" t="e">
        <f ca="1">VLOOKUP(OFFSET($E$2,0,0,10000,1),OFFSET(线路!$A$2,0,0,10000,6),5,FALSE)</f>
        <v>#N/A</v>
      </c>
      <c r="G2520" t="e">
        <f ca="1">VLOOKUP(OFFSET($E$2,0,0,10000,1),OFFSET(线路!$A$2,0,0,10000,6),6,FALSE)</f>
        <v>#N/A</v>
      </c>
    </row>
    <row r="2521" spans="1:7" x14ac:dyDescent="0.15">
      <c r="A2521" t="str">
        <f>IF([1]交流线路段!A2521="","",[1]交流线路段!A2521)</f>
        <v>万华线路6</v>
      </c>
      <c r="B2521" t="str">
        <f>IF([1]交流线路段!B2521="","",[1]交流线路段!B2521)</f>
        <v>10kV</v>
      </c>
      <c r="F2521" t="e">
        <f ca="1">VLOOKUP(OFFSET($E$2,0,0,10000,1),OFFSET(线路!$A$2,0,0,10000,6),5,FALSE)</f>
        <v>#N/A</v>
      </c>
      <c r="G2521" t="e">
        <f ca="1">VLOOKUP(OFFSET($E$2,0,0,10000,1),OFFSET(线路!$A$2,0,0,10000,6),6,FALSE)</f>
        <v>#N/A</v>
      </c>
    </row>
    <row r="2522" spans="1:7" x14ac:dyDescent="0.15">
      <c r="A2522" t="str">
        <f>IF([1]交流线路段!A2522="","",[1]交流线路段!A2522)</f>
        <v>万华线路7</v>
      </c>
      <c r="B2522" t="str">
        <f>IF([1]交流线路段!B2522="","",[1]交流线路段!B2522)</f>
        <v>10kV</v>
      </c>
      <c r="F2522" t="e">
        <f ca="1">VLOOKUP(OFFSET($E$2,0,0,10000,1),OFFSET(线路!$A$2,0,0,10000,6),5,FALSE)</f>
        <v>#N/A</v>
      </c>
      <c r="G2522" t="e">
        <f ca="1">VLOOKUP(OFFSET($E$2,0,0,10000,1),OFFSET(线路!$A$2,0,0,10000,6),6,FALSE)</f>
        <v>#N/A</v>
      </c>
    </row>
    <row r="2523" spans="1:7" x14ac:dyDescent="0.15">
      <c r="A2523" t="str">
        <f>IF([1]交流线路段!A2523="","",[1]交流线路段!A2523)</f>
        <v>万华线路8</v>
      </c>
      <c r="B2523" t="str">
        <f>IF([1]交流线路段!B2523="","",[1]交流线路段!B2523)</f>
        <v>10kV</v>
      </c>
      <c r="F2523" t="e">
        <f ca="1">VLOOKUP(OFFSET($E$2,0,0,10000,1),OFFSET(线路!$A$2,0,0,10000,6),5,FALSE)</f>
        <v>#N/A</v>
      </c>
      <c r="G2523" t="e">
        <f ca="1">VLOOKUP(OFFSET($E$2,0,0,10000,1),OFFSET(线路!$A$2,0,0,10000,6),6,FALSE)</f>
        <v>#N/A</v>
      </c>
    </row>
    <row r="2524" spans="1:7" x14ac:dyDescent="0.15">
      <c r="A2524" t="str">
        <f>IF([1]交流线路段!A2524="","",[1]交流线路段!A2524)</f>
        <v>线路1</v>
      </c>
      <c r="B2524" t="str">
        <f>IF([1]交流线路段!B2524="","",[1]交流线路段!B2524)</f>
        <v>110kV</v>
      </c>
      <c r="F2524" t="e">
        <f ca="1">VLOOKUP(OFFSET($E$2,0,0,10000,1),OFFSET(线路!$A$2,0,0,10000,6),5,FALSE)</f>
        <v>#N/A</v>
      </c>
      <c r="G2524" t="e">
        <f ca="1">VLOOKUP(OFFSET($E$2,0,0,10000,1),OFFSET(线路!$A$2,0,0,10000,6),6,FALSE)</f>
        <v>#N/A</v>
      </c>
    </row>
    <row r="2525" spans="1:7" x14ac:dyDescent="0.15">
      <c r="A2525" t="str">
        <f>IF([1]交流线路段!A2525="","",[1]交流线路段!A2525)</f>
        <v>线路1-1-1</v>
      </c>
      <c r="B2525" t="str">
        <f>IF([1]交流线路段!B2525="","",[1]交流线路段!B2525)</f>
        <v>10kV</v>
      </c>
      <c r="F2525" t="e">
        <f ca="1">VLOOKUP(OFFSET($E$2,0,0,10000,1),OFFSET(线路!$A$2,0,0,10000,6),5,FALSE)</f>
        <v>#N/A</v>
      </c>
      <c r="G2525" t="e">
        <f ca="1">VLOOKUP(OFFSET($E$2,0,0,10000,1),OFFSET(线路!$A$2,0,0,10000,6),6,FALSE)</f>
        <v>#N/A</v>
      </c>
    </row>
    <row r="2526" spans="1:7" x14ac:dyDescent="0.15">
      <c r="A2526" t="str">
        <f>IF([1]交流线路段!A2526="","",[1]交流线路段!A2526)</f>
        <v>线路1-1-2</v>
      </c>
      <c r="B2526" t="str">
        <f>IF([1]交流线路段!B2526="","",[1]交流线路段!B2526)</f>
        <v>10kV</v>
      </c>
      <c r="F2526" t="e">
        <f ca="1">VLOOKUP(OFFSET($E$2,0,0,10000,1),OFFSET(线路!$A$2,0,0,10000,6),5,FALSE)</f>
        <v>#N/A</v>
      </c>
      <c r="G2526" t="e">
        <f ca="1">VLOOKUP(OFFSET($E$2,0,0,10000,1),OFFSET(线路!$A$2,0,0,10000,6),6,FALSE)</f>
        <v>#N/A</v>
      </c>
    </row>
    <row r="2527" spans="1:7" x14ac:dyDescent="0.15">
      <c r="A2527" t="str">
        <f>IF([1]交流线路段!A2527="","",[1]交流线路段!A2527)</f>
        <v>线路10</v>
      </c>
      <c r="B2527" t="str">
        <f>IF([1]交流线路段!B2527="","",[1]交流线路段!B2527)</f>
        <v>110kV</v>
      </c>
      <c r="F2527" t="e">
        <f ca="1">VLOOKUP(OFFSET($E$2,0,0,10000,1),OFFSET(线路!$A$2,0,0,10000,6),5,FALSE)</f>
        <v>#N/A</v>
      </c>
      <c r="G2527" t="e">
        <f ca="1">VLOOKUP(OFFSET($E$2,0,0,10000,1),OFFSET(线路!$A$2,0,0,10000,6),6,FALSE)</f>
        <v>#N/A</v>
      </c>
    </row>
    <row r="2528" spans="1:7" x14ac:dyDescent="0.15">
      <c r="A2528" t="str">
        <f>IF([1]交流线路段!A2528="","",[1]交流线路段!A2528)</f>
        <v>线路100</v>
      </c>
      <c r="B2528" t="str">
        <f>IF([1]交流线路段!B2528="","",[1]交流线路段!B2528)</f>
        <v>10kV</v>
      </c>
      <c r="F2528" t="e">
        <f ca="1">VLOOKUP(OFFSET($E$2,0,0,10000,1),OFFSET(线路!$A$2,0,0,10000,6),5,FALSE)</f>
        <v>#N/A</v>
      </c>
      <c r="G2528" t="e">
        <f ca="1">VLOOKUP(OFFSET($E$2,0,0,10000,1),OFFSET(线路!$A$2,0,0,10000,6),6,FALSE)</f>
        <v>#N/A</v>
      </c>
    </row>
    <row r="2529" spans="1:7" x14ac:dyDescent="0.15">
      <c r="A2529" t="str">
        <f>IF([1]交流线路段!A2529="","",[1]交流线路段!A2529)</f>
        <v>线路101</v>
      </c>
      <c r="B2529" t="str">
        <f>IF([1]交流线路段!B2529="","",[1]交流线路段!B2529)</f>
        <v>10kV</v>
      </c>
      <c r="F2529" t="e">
        <f ca="1">VLOOKUP(OFFSET($E$2,0,0,10000,1),OFFSET(线路!$A$2,0,0,10000,6),5,FALSE)</f>
        <v>#N/A</v>
      </c>
      <c r="G2529" t="e">
        <f ca="1">VLOOKUP(OFFSET($E$2,0,0,10000,1),OFFSET(线路!$A$2,0,0,10000,6),6,FALSE)</f>
        <v>#N/A</v>
      </c>
    </row>
    <row r="2530" spans="1:7" x14ac:dyDescent="0.15">
      <c r="A2530" t="str">
        <f>IF([1]交流线路段!A2530="","",[1]交流线路段!A2530)</f>
        <v>线路102</v>
      </c>
      <c r="B2530" t="str">
        <f>IF([1]交流线路段!B2530="","",[1]交流线路段!B2530)</f>
        <v>10kV</v>
      </c>
      <c r="F2530" t="e">
        <f ca="1">VLOOKUP(OFFSET($E$2,0,0,10000,1),OFFSET(线路!$A$2,0,0,10000,6),5,FALSE)</f>
        <v>#N/A</v>
      </c>
      <c r="G2530" t="e">
        <f ca="1">VLOOKUP(OFFSET($E$2,0,0,10000,1),OFFSET(线路!$A$2,0,0,10000,6),6,FALSE)</f>
        <v>#N/A</v>
      </c>
    </row>
    <row r="2531" spans="1:7" x14ac:dyDescent="0.15">
      <c r="A2531" t="str">
        <f>IF([1]交流线路段!A2531="","",[1]交流线路段!A2531)</f>
        <v>线路103</v>
      </c>
      <c r="B2531" t="str">
        <f>IF([1]交流线路段!B2531="","",[1]交流线路段!B2531)</f>
        <v>10kV</v>
      </c>
      <c r="F2531" t="e">
        <f ca="1">VLOOKUP(OFFSET($E$2,0,0,10000,1),OFFSET(线路!$A$2,0,0,10000,6),5,FALSE)</f>
        <v>#N/A</v>
      </c>
      <c r="G2531" t="e">
        <f ca="1">VLOOKUP(OFFSET($E$2,0,0,10000,1),OFFSET(线路!$A$2,0,0,10000,6),6,FALSE)</f>
        <v>#N/A</v>
      </c>
    </row>
    <row r="2532" spans="1:7" x14ac:dyDescent="0.15">
      <c r="A2532" t="str">
        <f>IF([1]交流线路段!A2532="","",[1]交流线路段!A2532)</f>
        <v>线路104</v>
      </c>
      <c r="B2532" t="str">
        <f>IF([1]交流线路段!B2532="","",[1]交流线路段!B2532)</f>
        <v>10kV</v>
      </c>
      <c r="F2532" t="e">
        <f ca="1">VLOOKUP(OFFSET($E$2,0,0,10000,1),OFFSET(线路!$A$2,0,0,10000,6),5,FALSE)</f>
        <v>#N/A</v>
      </c>
      <c r="G2532" t="e">
        <f ca="1">VLOOKUP(OFFSET($E$2,0,0,10000,1),OFFSET(线路!$A$2,0,0,10000,6),6,FALSE)</f>
        <v>#N/A</v>
      </c>
    </row>
    <row r="2533" spans="1:7" x14ac:dyDescent="0.15">
      <c r="A2533" t="str">
        <f>IF([1]交流线路段!A2533="","",[1]交流线路段!A2533)</f>
        <v>线路105</v>
      </c>
      <c r="B2533" t="str">
        <f>IF([1]交流线路段!B2533="","",[1]交流线路段!B2533)</f>
        <v>10kV</v>
      </c>
      <c r="F2533" t="e">
        <f ca="1">VLOOKUP(OFFSET($E$2,0,0,10000,1),OFFSET(线路!$A$2,0,0,10000,6),5,FALSE)</f>
        <v>#N/A</v>
      </c>
      <c r="G2533" t="e">
        <f ca="1">VLOOKUP(OFFSET($E$2,0,0,10000,1),OFFSET(线路!$A$2,0,0,10000,6),6,FALSE)</f>
        <v>#N/A</v>
      </c>
    </row>
    <row r="2534" spans="1:7" x14ac:dyDescent="0.15">
      <c r="A2534" t="str">
        <f>IF([1]交流线路段!A2534="","",[1]交流线路段!A2534)</f>
        <v>线路106</v>
      </c>
      <c r="B2534" t="str">
        <f>IF([1]交流线路段!B2534="","",[1]交流线路段!B2534)</f>
        <v>10kV</v>
      </c>
      <c r="F2534" t="e">
        <f ca="1">VLOOKUP(OFFSET($E$2,0,0,10000,1),OFFSET(线路!$A$2,0,0,10000,6),5,FALSE)</f>
        <v>#N/A</v>
      </c>
      <c r="G2534" t="e">
        <f ca="1">VLOOKUP(OFFSET($E$2,0,0,10000,1),OFFSET(线路!$A$2,0,0,10000,6),6,FALSE)</f>
        <v>#N/A</v>
      </c>
    </row>
    <row r="2535" spans="1:7" x14ac:dyDescent="0.15">
      <c r="A2535" t="str">
        <f>IF([1]交流线路段!A2535="","",[1]交流线路段!A2535)</f>
        <v>线路107</v>
      </c>
      <c r="B2535" t="str">
        <f>IF([1]交流线路段!B2535="","",[1]交流线路段!B2535)</f>
        <v>10kV</v>
      </c>
      <c r="F2535" t="e">
        <f ca="1">VLOOKUP(OFFSET($E$2,0,0,10000,1),OFFSET(线路!$A$2,0,0,10000,6),5,FALSE)</f>
        <v>#N/A</v>
      </c>
      <c r="G2535" t="e">
        <f ca="1">VLOOKUP(OFFSET($E$2,0,0,10000,1),OFFSET(线路!$A$2,0,0,10000,6),6,FALSE)</f>
        <v>#N/A</v>
      </c>
    </row>
    <row r="2536" spans="1:7" x14ac:dyDescent="0.15">
      <c r="A2536" t="str">
        <f>IF([1]交流线路段!A2536="","",[1]交流线路段!A2536)</f>
        <v>线路108</v>
      </c>
      <c r="B2536" t="str">
        <f>IF([1]交流线路段!B2536="","",[1]交流线路段!B2536)</f>
        <v>10kV</v>
      </c>
      <c r="F2536" t="e">
        <f ca="1">VLOOKUP(OFFSET($E$2,0,0,10000,1),OFFSET(线路!$A$2,0,0,10000,6),5,FALSE)</f>
        <v>#N/A</v>
      </c>
      <c r="G2536" t="e">
        <f ca="1">VLOOKUP(OFFSET($E$2,0,0,10000,1),OFFSET(线路!$A$2,0,0,10000,6),6,FALSE)</f>
        <v>#N/A</v>
      </c>
    </row>
    <row r="2537" spans="1:7" x14ac:dyDescent="0.15">
      <c r="A2537" t="str">
        <f>IF([1]交流线路段!A2537="","",[1]交流线路段!A2537)</f>
        <v>线路109</v>
      </c>
      <c r="B2537" t="str">
        <f>IF([1]交流线路段!B2537="","",[1]交流线路段!B2537)</f>
        <v>10kV</v>
      </c>
      <c r="F2537" t="e">
        <f ca="1">VLOOKUP(OFFSET($E$2,0,0,10000,1),OFFSET(线路!$A$2,0,0,10000,6),5,FALSE)</f>
        <v>#N/A</v>
      </c>
      <c r="G2537" t="e">
        <f ca="1">VLOOKUP(OFFSET($E$2,0,0,10000,1),OFFSET(线路!$A$2,0,0,10000,6),6,FALSE)</f>
        <v>#N/A</v>
      </c>
    </row>
    <row r="2538" spans="1:7" x14ac:dyDescent="0.15">
      <c r="A2538" t="str">
        <f>IF([1]交流线路段!A2538="","",[1]交流线路段!A2538)</f>
        <v>线路11</v>
      </c>
      <c r="B2538" t="str">
        <f>IF([1]交流线路段!B2538="","",[1]交流线路段!B2538)</f>
        <v>110kV</v>
      </c>
      <c r="F2538" t="e">
        <f ca="1">VLOOKUP(OFFSET($E$2,0,0,10000,1),OFFSET(线路!$A$2,0,0,10000,6),5,FALSE)</f>
        <v>#N/A</v>
      </c>
      <c r="G2538" t="e">
        <f ca="1">VLOOKUP(OFFSET($E$2,0,0,10000,1),OFFSET(线路!$A$2,0,0,10000,6),6,FALSE)</f>
        <v>#N/A</v>
      </c>
    </row>
    <row r="2539" spans="1:7" x14ac:dyDescent="0.15">
      <c r="A2539" t="str">
        <f>IF([1]交流线路段!A2539="","",[1]交流线路段!A2539)</f>
        <v>线路110</v>
      </c>
      <c r="B2539" t="str">
        <f>IF([1]交流线路段!B2539="","",[1]交流线路段!B2539)</f>
        <v>10kV</v>
      </c>
      <c r="F2539" t="e">
        <f ca="1">VLOOKUP(OFFSET($E$2,0,0,10000,1),OFFSET(线路!$A$2,0,0,10000,6),5,FALSE)</f>
        <v>#N/A</v>
      </c>
      <c r="G2539" t="e">
        <f ca="1">VLOOKUP(OFFSET($E$2,0,0,10000,1),OFFSET(线路!$A$2,0,0,10000,6),6,FALSE)</f>
        <v>#N/A</v>
      </c>
    </row>
    <row r="2540" spans="1:7" x14ac:dyDescent="0.15">
      <c r="A2540" t="str">
        <f>IF([1]交流线路段!A2540="","",[1]交流线路段!A2540)</f>
        <v>线路111</v>
      </c>
      <c r="B2540" t="str">
        <f>IF([1]交流线路段!B2540="","",[1]交流线路段!B2540)</f>
        <v>10kV</v>
      </c>
      <c r="F2540" t="e">
        <f ca="1">VLOOKUP(OFFSET($E$2,0,0,10000,1),OFFSET(线路!$A$2,0,0,10000,6),5,FALSE)</f>
        <v>#N/A</v>
      </c>
      <c r="G2540" t="e">
        <f ca="1">VLOOKUP(OFFSET($E$2,0,0,10000,1),OFFSET(线路!$A$2,0,0,10000,6),6,FALSE)</f>
        <v>#N/A</v>
      </c>
    </row>
    <row r="2541" spans="1:7" x14ac:dyDescent="0.15">
      <c r="A2541" t="str">
        <f>IF([1]交流线路段!A2541="","",[1]交流线路段!A2541)</f>
        <v>线路111111</v>
      </c>
      <c r="B2541" t="str">
        <f>IF([1]交流线路段!B2541="","",[1]交流线路段!B2541)</f>
        <v>10kV</v>
      </c>
      <c r="F2541" t="e">
        <f ca="1">VLOOKUP(OFFSET($E$2,0,0,10000,1),OFFSET(线路!$A$2,0,0,10000,6),5,FALSE)</f>
        <v>#N/A</v>
      </c>
      <c r="G2541" t="e">
        <f ca="1">VLOOKUP(OFFSET($E$2,0,0,10000,1),OFFSET(线路!$A$2,0,0,10000,6),6,FALSE)</f>
        <v>#N/A</v>
      </c>
    </row>
    <row r="2542" spans="1:7" x14ac:dyDescent="0.15">
      <c r="A2542" t="str">
        <f>IF([1]交流线路段!A2542="","",[1]交流线路段!A2542)</f>
        <v>线路112</v>
      </c>
      <c r="B2542" t="str">
        <f>IF([1]交流线路段!B2542="","",[1]交流线路段!B2542)</f>
        <v>10kV</v>
      </c>
      <c r="F2542" t="e">
        <f ca="1">VLOOKUP(OFFSET($E$2,0,0,10000,1),OFFSET(线路!$A$2,0,0,10000,6),5,FALSE)</f>
        <v>#N/A</v>
      </c>
      <c r="G2542" t="e">
        <f ca="1">VLOOKUP(OFFSET($E$2,0,0,10000,1),OFFSET(线路!$A$2,0,0,10000,6),6,FALSE)</f>
        <v>#N/A</v>
      </c>
    </row>
    <row r="2543" spans="1:7" x14ac:dyDescent="0.15">
      <c r="A2543" t="str">
        <f>IF([1]交流线路段!A2543="","",[1]交流线路段!A2543)</f>
        <v>线路113</v>
      </c>
      <c r="B2543" t="str">
        <f>IF([1]交流线路段!B2543="","",[1]交流线路段!B2543)</f>
        <v>10kV</v>
      </c>
      <c r="F2543" t="e">
        <f ca="1">VLOOKUP(OFFSET($E$2,0,0,10000,1),OFFSET(线路!$A$2,0,0,10000,6),5,FALSE)</f>
        <v>#N/A</v>
      </c>
      <c r="G2543" t="e">
        <f ca="1">VLOOKUP(OFFSET($E$2,0,0,10000,1),OFFSET(线路!$A$2,0,0,10000,6),6,FALSE)</f>
        <v>#N/A</v>
      </c>
    </row>
    <row r="2544" spans="1:7" x14ac:dyDescent="0.15">
      <c r="A2544" t="str">
        <f>IF([1]交流线路段!A2544="","",[1]交流线路段!A2544)</f>
        <v>线路116</v>
      </c>
      <c r="B2544" t="str">
        <f>IF([1]交流线路段!B2544="","",[1]交流线路段!B2544)</f>
        <v>10kV</v>
      </c>
      <c r="F2544" t="e">
        <f ca="1">VLOOKUP(OFFSET($E$2,0,0,10000,1),OFFSET(线路!$A$2,0,0,10000,6),5,FALSE)</f>
        <v>#N/A</v>
      </c>
      <c r="G2544" t="e">
        <f ca="1">VLOOKUP(OFFSET($E$2,0,0,10000,1),OFFSET(线路!$A$2,0,0,10000,6),6,FALSE)</f>
        <v>#N/A</v>
      </c>
    </row>
    <row r="2545" spans="1:7" x14ac:dyDescent="0.15">
      <c r="A2545" t="str">
        <f>IF([1]交流线路段!A2545="","",[1]交流线路段!A2545)</f>
        <v>线路117</v>
      </c>
      <c r="B2545" t="str">
        <f>IF([1]交流线路段!B2545="","",[1]交流线路段!B2545)</f>
        <v>10kV</v>
      </c>
      <c r="F2545" t="e">
        <f ca="1">VLOOKUP(OFFSET($E$2,0,0,10000,1),OFFSET(线路!$A$2,0,0,10000,6),5,FALSE)</f>
        <v>#N/A</v>
      </c>
      <c r="G2545" t="e">
        <f ca="1">VLOOKUP(OFFSET($E$2,0,0,10000,1),OFFSET(线路!$A$2,0,0,10000,6),6,FALSE)</f>
        <v>#N/A</v>
      </c>
    </row>
    <row r="2546" spans="1:7" x14ac:dyDescent="0.15">
      <c r="A2546" t="str">
        <f>IF([1]交流线路段!A2546="","",[1]交流线路段!A2546)</f>
        <v>线路118</v>
      </c>
      <c r="B2546" t="str">
        <f>IF([1]交流线路段!B2546="","",[1]交流线路段!B2546)</f>
        <v>10kV</v>
      </c>
      <c r="F2546" t="e">
        <f ca="1">VLOOKUP(OFFSET($E$2,0,0,10000,1),OFFSET(线路!$A$2,0,0,10000,6),5,FALSE)</f>
        <v>#N/A</v>
      </c>
      <c r="G2546" t="e">
        <f ca="1">VLOOKUP(OFFSET($E$2,0,0,10000,1),OFFSET(线路!$A$2,0,0,10000,6),6,FALSE)</f>
        <v>#N/A</v>
      </c>
    </row>
    <row r="2547" spans="1:7" x14ac:dyDescent="0.15">
      <c r="A2547" t="str">
        <f>IF([1]交流线路段!A2547="","",[1]交流线路段!A2547)</f>
        <v>线路119</v>
      </c>
      <c r="B2547" t="str">
        <f>IF([1]交流线路段!B2547="","",[1]交流线路段!B2547)</f>
        <v>10kV</v>
      </c>
      <c r="F2547" t="e">
        <f ca="1">VLOOKUP(OFFSET($E$2,0,0,10000,1),OFFSET(线路!$A$2,0,0,10000,6),5,FALSE)</f>
        <v>#N/A</v>
      </c>
      <c r="G2547" t="e">
        <f ca="1">VLOOKUP(OFFSET($E$2,0,0,10000,1),OFFSET(线路!$A$2,0,0,10000,6),6,FALSE)</f>
        <v>#N/A</v>
      </c>
    </row>
    <row r="2548" spans="1:7" x14ac:dyDescent="0.15">
      <c r="A2548" t="str">
        <f>IF([1]交流线路段!A2548="","",[1]交流线路段!A2548)</f>
        <v>线路12-1</v>
      </c>
      <c r="B2548" t="str">
        <f>IF([1]交流线路段!B2548="","",[1]交流线路段!B2548)</f>
        <v>110kV</v>
      </c>
      <c r="F2548" t="e">
        <f ca="1">VLOOKUP(OFFSET($E$2,0,0,10000,1),OFFSET(线路!$A$2,0,0,10000,6),5,FALSE)</f>
        <v>#N/A</v>
      </c>
      <c r="G2548" t="e">
        <f ca="1">VLOOKUP(OFFSET($E$2,0,0,10000,1),OFFSET(线路!$A$2,0,0,10000,6),6,FALSE)</f>
        <v>#N/A</v>
      </c>
    </row>
    <row r="2549" spans="1:7" x14ac:dyDescent="0.15">
      <c r="A2549" t="str">
        <f>IF([1]交流线路段!A2549="","",[1]交流线路段!A2549)</f>
        <v>线路12-2</v>
      </c>
      <c r="B2549" t="str">
        <f>IF([1]交流线路段!B2549="","",[1]交流线路段!B2549)</f>
        <v>110kV</v>
      </c>
      <c r="F2549" t="e">
        <f ca="1">VLOOKUP(OFFSET($E$2,0,0,10000,1),OFFSET(线路!$A$2,0,0,10000,6),5,FALSE)</f>
        <v>#N/A</v>
      </c>
      <c r="G2549" t="e">
        <f ca="1">VLOOKUP(OFFSET($E$2,0,0,10000,1),OFFSET(线路!$A$2,0,0,10000,6),6,FALSE)</f>
        <v>#N/A</v>
      </c>
    </row>
    <row r="2550" spans="1:7" x14ac:dyDescent="0.15">
      <c r="A2550" t="str">
        <f>IF([1]交流线路段!A2550="","",[1]交流线路段!A2550)</f>
        <v>线路120</v>
      </c>
      <c r="B2550" t="str">
        <f>IF([1]交流线路段!B2550="","",[1]交流线路段!B2550)</f>
        <v>10kV</v>
      </c>
      <c r="F2550" t="e">
        <f ca="1">VLOOKUP(OFFSET($E$2,0,0,10000,1),OFFSET(线路!$A$2,0,0,10000,6),5,FALSE)</f>
        <v>#N/A</v>
      </c>
      <c r="G2550" t="e">
        <f ca="1">VLOOKUP(OFFSET($E$2,0,0,10000,1),OFFSET(线路!$A$2,0,0,10000,6),6,FALSE)</f>
        <v>#N/A</v>
      </c>
    </row>
    <row r="2551" spans="1:7" x14ac:dyDescent="0.15">
      <c r="A2551" t="str">
        <f>IF([1]交流线路段!A2551="","",[1]交流线路段!A2551)</f>
        <v>线路121</v>
      </c>
      <c r="B2551" t="str">
        <f>IF([1]交流线路段!B2551="","",[1]交流线路段!B2551)</f>
        <v>10kV</v>
      </c>
      <c r="F2551" t="e">
        <f ca="1">VLOOKUP(OFFSET($E$2,0,0,10000,1),OFFSET(线路!$A$2,0,0,10000,6),5,FALSE)</f>
        <v>#N/A</v>
      </c>
      <c r="G2551" t="e">
        <f ca="1">VLOOKUP(OFFSET($E$2,0,0,10000,1),OFFSET(线路!$A$2,0,0,10000,6),6,FALSE)</f>
        <v>#N/A</v>
      </c>
    </row>
    <row r="2552" spans="1:7" x14ac:dyDescent="0.15">
      <c r="A2552" t="str">
        <f>IF([1]交流线路段!A2552="","",[1]交流线路段!A2552)</f>
        <v>线路122</v>
      </c>
      <c r="B2552" t="str">
        <f>IF([1]交流线路段!B2552="","",[1]交流线路段!B2552)</f>
        <v>10kV</v>
      </c>
      <c r="F2552" t="e">
        <f ca="1">VLOOKUP(OFFSET($E$2,0,0,10000,1),OFFSET(线路!$A$2,0,0,10000,6),5,FALSE)</f>
        <v>#N/A</v>
      </c>
      <c r="G2552" t="e">
        <f ca="1">VLOOKUP(OFFSET($E$2,0,0,10000,1),OFFSET(线路!$A$2,0,0,10000,6),6,FALSE)</f>
        <v>#N/A</v>
      </c>
    </row>
    <row r="2553" spans="1:7" x14ac:dyDescent="0.15">
      <c r="A2553" t="str">
        <f>IF([1]交流线路段!A2553="","",[1]交流线路段!A2553)</f>
        <v>线路122-1</v>
      </c>
      <c r="B2553" t="str">
        <f>IF([1]交流线路段!B2553="","",[1]交流线路段!B2553)</f>
        <v>10kV</v>
      </c>
      <c r="F2553" t="e">
        <f ca="1">VLOOKUP(OFFSET($E$2,0,0,10000,1),OFFSET(线路!$A$2,0,0,10000,6),5,FALSE)</f>
        <v>#N/A</v>
      </c>
      <c r="G2553" t="e">
        <f ca="1">VLOOKUP(OFFSET($E$2,0,0,10000,1),OFFSET(线路!$A$2,0,0,10000,6),6,FALSE)</f>
        <v>#N/A</v>
      </c>
    </row>
    <row r="2554" spans="1:7" x14ac:dyDescent="0.15">
      <c r="A2554" t="str">
        <f>IF([1]交流线路段!A2554="","",[1]交流线路段!A2554)</f>
        <v>线路123</v>
      </c>
      <c r="B2554" t="str">
        <f>IF([1]交流线路段!B2554="","",[1]交流线路段!B2554)</f>
        <v>10kV</v>
      </c>
      <c r="F2554" t="e">
        <f ca="1">VLOOKUP(OFFSET($E$2,0,0,10000,1),OFFSET(线路!$A$2,0,0,10000,6),5,FALSE)</f>
        <v>#N/A</v>
      </c>
      <c r="G2554" t="e">
        <f ca="1">VLOOKUP(OFFSET($E$2,0,0,10000,1),OFFSET(线路!$A$2,0,0,10000,6),6,FALSE)</f>
        <v>#N/A</v>
      </c>
    </row>
    <row r="2555" spans="1:7" x14ac:dyDescent="0.15">
      <c r="A2555" t="str">
        <f>IF([1]交流线路段!A2555="","",[1]交流线路段!A2555)</f>
        <v>线路124</v>
      </c>
      <c r="B2555" t="str">
        <f>IF([1]交流线路段!B2555="","",[1]交流线路段!B2555)</f>
        <v>10kV</v>
      </c>
      <c r="F2555" t="e">
        <f ca="1">VLOOKUP(OFFSET($E$2,0,0,10000,1),OFFSET(线路!$A$2,0,0,10000,6),5,FALSE)</f>
        <v>#N/A</v>
      </c>
      <c r="G2555" t="e">
        <f ca="1">VLOOKUP(OFFSET($E$2,0,0,10000,1),OFFSET(线路!$A$2,0,0,10000,6),6,FALSE)</f>
        <v>#N/A</v>
      </c>
    </row>
    <row r="2556" spans="1:7" x14ac:dyDescent="0.15">
      <c r="A2556" t="str">
        <f>IF([1]交流线路段!A2556="","",[1]交流线路段!A2556)</f>
        <v>线路125</v>
      </c>
      <c r="B2556" t="str">
        <f>IF([1]交流线路段!B2556="","",[1]交流线路段!B2556)</f>
        <v>10kV</v>
      </c>
      <c r="F2556" t="e">
        <f ca="1">VLOOKUP(OFFSET($E$2,0,0,10000,1),OFFSET(线路!$A$2,0,0,10000,6),5,FALSE)</f>
        <v>#N/A</v>
      </c>
      <c r="G2556" t="e">
        <f ca="1">VLOOKUP(OFFSET($E$2,0,0,10000,1),OFFSET(线路!$A$2,0,0,10000,6),6,FALSE)</f>
        <v>#N/A</v>
      </c>
    </row>
    <row r="2557" spans="1:7" x14ac:dyDescent="0.15">
      <c r="A2557" t="str">
        <f>IF([1]交流线路段!A2557="","",[1]交流线路段!A2557)</f>
        <v>线路126</v>
      </c>
      <c r="B2557" t="str">
        <f>IF([1]交流线路段!B2557="","",[1]交流线路段!B2557)</f>
        <v>10kV</v>
      </c>
      <c r="F2557" t="e">
        <f ca="1">VLOOKUP(OFFSET($E$2,0,0,10000,1),OFFSET(线路!$A$2,0,0,10000,6),5,FALSE)</f>
        <v>#N/A</v>
      </c>
      <c r="G2557" t="e">
        <f ca="1">VLOOKUP(OFFSET($E$2,0,0,10000,1),OFFSET(线路!$A$2,0,0,10000,6),6,FALSE)</f>
        <v>#N/A</v>
      </c>
    </row>
    <row r="2558" spans="1:7" x14ac:dyDescent="0.15">
      <c r="A2558" t="str">
        <f>IF([1]交流线路段!A2558="","",[1]交流线路段!A2558)</f>
        <v>线路127</v>
      </c>
      <c r="B2558" t="str">
        <f>IF([1]交流线路段!B2558="","",[1]交流线路段!B2558)</f>
        <v>10kV</v>
      </c>
      <c r="F2558" t="e">
        <f ca="1">VLOOKUP(OFFSET($E$2,0,0,10000,1),OFFSET(线路!$A$2,0,0,10000,6),5,FALSE)</f>
        <v>#N/A</v>
      </c>
      <c r="G2558" t="e">
        <f ca="1">VLOOKUP(OFFSET($E$2,0,0,10000,1),OFFSET(线路!$A$2,0,0,10000,6),6,FALSE)</f>
        <v>#N/A</v>
      </c>
    </row>
    <row r="2559" spans="1:7" x14ac:dyDescent="0.15">
      <c r="A2559" t="str">
        <f>IF([1]交流线路段!A2559="","",[1]交流线路段!A2559)</f>
        <v>线路128</v>
      </c>
      <c r="B2559" t="str">
        <f>IF([1]交流线路段!B2559="","",[1]交流线路段!B2559)</f>
        <v>10kV</v>
      </c>
      <c r="F2559" t="e">
        <f ca="1">VLOOKUP(OFFSET($E$2,0,0,10000,1),OFFSET(线路!$A$2,0,0,10000,6),5,FALSE)</f>
        <v>#N/A</v>
      </c>
      <c r="G2559" t="e">
        <f ca="1">VLOOKUP(OFFSET($E$2,0,0,10000,1),OFFSET(线路!$A$2,0,0,10000,6),6,FALSE)</f>
        <v>#N/A</v>
      </c>
    </row>
    <row r="2560" spans="1:7" x14ac:dyDescent="0.15">
      <c r="A2560" t="str">
        <f>IF([1]交流线路段!A2560="","",[1]交流线路段!A2560)</f>
        <v>线路129</v>
      </c>
      <c r="B2560" t="str">
        <f>IF([1]交流线路段!B2560="","",[1]交流线路段!B2560)</f>
        <v>10kV</v>
      </c>
      <c r="F2560" t="e">
        <f ca="1">VLOOKUP(OFFSET($E$2,0,0,10000,1),OFFSET(线路!$A$2,0,0,10000,6),5,FALSE)</f>
        <v>#N/A</v>
      </c>
      <c r="G2560" t="e">
        <f ca="1">VLOOKUP(OFFSET($E$2,0,0,10000,1),OFFSET(线路!$A$2,0,0,10000,6),6,FALSE)</f>
        <v>#N/A</v>
      </c>
    </row>
    <row r="2561" spans="1:7" x14ac:dyDescent="0.15">
      <c r="A2561" t="str">
        <f>IF([1]交流线路段!A2561="","",[1]交流线路段!A2561)</f>
        <v>线路13</v>
      </c>
      <c r="B2561" t="str">
        <f>IF([1]交流线路段!B2561="","",[1]交流线路段!B2561)</f>
        <v>110kV</v>
      </c>
      <c r="F2561" t="e">
        <f ca="1">VLOOKUP(OFFSET($E$2,0,0,10000,1),OFFSET(线路!$A$2,0,0,10000,6),5,FALSE)</f>
        <v>#N/A</v>
      </c>
      <c r="G2561" t="e">
        <f ca="1">VLOOKUP(OFFSET($E$2,0,0,10000,1),OFFSET(线路!$A$2,0,0,10000,6),6,FALSE)</f>
        <v>#N/A</v>
      </c>
    </row>
    <row r="2562" spans="1:7" x14ac:dyDescent="0.15">
      <c r="A2562" t="str">
        <f>IF([1]交流线路段!A2562="","",[1]交流线路段!A2562)</f>
        <v>线路130</v>
      </c>
      <c r="B2562" t="str">
        <f>IF([1]交流线路段!B2562="","",[1]交流线路段!B2562)</f>
        <v>10kV</v>
      </c>
      <c r="F2562" t="e">
        <f ca="1">VLOOKUP(OFFSET($E$2,0,0,10000,1),OFFSET(线路!$A$2,0,0,10000,6),5,FALSE)</f>
        <v>#N/A</v>
      </c>
      <c r="G2562" t="e">
        <f ca="1">VLOOKUP(OFFSET($E$2,0,0,10000,1),OFFSET(线路!$A$2,0,0,10000,6),6,FALSE)</f>
        <v>#N/A</v>
      </c>
    </row>
    <row r="2563" spans="1:7" x14ac:dyDescent="0.15">
      <c r="A2563" t="str">
        <f>IF([1]交流线路段!A2563="","",[1]交流线路段!A2563)</f>
        <v>线路131</v>
      </c>
      <c r="B2563" t="str">
        <f>IF([1]交流线路段!B2563="","",[1]交流线路段!B2563)</f>
        <v>10kV</v>
      </c>
      <c r="F2563" t="e">
        <f ca="1">VLOOKUP(OFFSET($E$2,0,0,10000,1),OFFSET(线路!$A$2,0,0,10000,6),5,FALSE)</f>
        <v>#N/A</v>
      </c>
      <c r="G2563" t="e">
        <f ca="1">VLOOKUP(OFFSET($E$2,0,0,10000,1),OFFSET(线路!$A$2,0,0,10000,6),6,FALSE)</f>
        <v>#N/A</v>
      </c>
    </row>
    <row r="2564" spans="1:7" x14ac:dyDescent="0.15">
      <c r="A2564" t="str">
        <f>IF([1]交流线路段!A2564="","",[1]交流线路段!A2564)</f>
        <v>线路132</v>
      </c>
      <c r="B2564" t="str">
        <f>IF([1]交流线路段!B2564="","",[1]交流线路段!B2564)</f>
        <v>10kV</v>
      </c>
      <c r="F2564" t="e">
        <f ca="1">VLOOKUP(OFFSET($E$2,0,0,10000,1),OFFSET(线路!$A$2,0,0,10000,6),5,FALSE)</f>
        <v>#N/A</v>
      </c>
      <c r="G2564" t="e">
        <f ca="1">VLOOKUP(OFFSET($E$2,0,0,10000,1),OFFSET(线路!$A$2,0,0,10000,6),6,FALSE)</f>
        <v>#N/A</v>
      </c>
    </row>
    <row r="2565" spans="1:7" x14ac:dyDescent="0.15">
      <c r="A2565" t="str">
        <f>IF([1]交流线路段!A2565="","",[1]交流线路段!A2565)</f>
        <v>线路133</v>
      </c>
      <c r="B2565" t="str">
        <f>IF([1]交流线路段!B2565="","",[1]交流线路段!B2565)</f>
        <v>10kV</v>
      </c>
      <c r="F2565" t="e">
        <f ca="1">VLOOKUP(OFFSET($E$2,0,0,10000,1),OFFSET(线路!$A$2,0,0,10000,6),5,FALSE)</f>
        <v>#N/A</v>
      </c>
      <c r="G2565" t="e">
        <f ca="1">VLOOKUP(OFFSET($E$2,0,0,10000,1),OFFSET(线路!$A$2,0,0,10000,6),6,FALSE)</f>
        <v>#N/A</v>
      </c>
    </row>
    <row r="2566" spans="1:7" x14ac:dyDescent="0.15">
      <c r="A2566" t="str">
        <f>IF([1]交流线路段!A2566="","",[1]交流线路段!A2566)</f>
        <v>线路133333</v>
      </c>
      <c r="B2566" t="str">
        <f>IF([1]交流线路段!B2566="","",[1]交流线路段!B2566)</f>
        <v>10kV</v>
      </c>
      <c r="F2566" t="e">
        <f ca="1">VLOOKUP(OFFSET($E$2,0,0,10000,1),OFFSET(线路!$A$2,0,0,10000,6),5,FALSE)</f>
        <v>#N/A</v>
      </c>
      <c r="G2566" t="e">
        <f ca="1">VLOOKUP(OFFSET($E$2,0,0,10000,1),OFFSET(线路!$A$2,0,0,10000,6),6,FALSE)</f>
        <v>#N/A</v>
      </c>
    </row>
    <row r="2567" spans="1:7" x14ac:dyDescent="0.15">
      <c r="A2567" t="str">
        <f>IF([1]交流线路段!A2567="","",[1]交流线路段!A2567)</f>
        <v>线路134</v>
      </c>
      <c r="B2567" t="str">
        <f>IF([1]交流线路段!B2567="","",[1]交流线路段!B2567)</f>
        <v>10kV</v>
      </c>
      <c r="F2567" t="e">
        <f ca="1">VLOOKUP(OFFSET($E$2,0,0,10000,1),OFFSET(线路!$A$2,0,0,10000,6),5,FALSE)</f>
        <v>#N/A</v>
      </c>
      <c r="G2567" t="e">
        <f ca="1">VLOOKUP(OFFSET($E$2,0,0,10000,1),OFFSET(线路!$A$2,0,0,10000,6),6,FALSE)</f>
        <v>#N/A</v>
      </c>
    </row>
    <row r="2568" spans="1:7" x14ac:dyDescent="0.15">
      <c r="A2568" t="str">
        <f>IF([1]交流线路段!A2568="","",[1]交流线路段!A2568)</f>
        <v>线路135</v>
      </c>
      <c r="B2568" t="str">
        <f>IF([1]交流线路段!B2568="","",[1]交流线路段!B2568)</f>
        <v>10kV</v>
      </c>
      <c r="F2568" t="e">
        <f ca="1">VLOOKUP(OFFSET($E$2,0,0,10000,1),OFFSET(线路!$A$2,0,0,10000,6),5,FALSE)</f>
        <v>#N/A</v>
      </c>
      <c r="G2568" t="e">
        <f ca="1">VLOOKUP(OFFSET($E$2,0,0,10000,1),OFFSET(线路!$A$2,0,0,10000,6),6,FALSE)</f>
        <v>#N/A</v>
      </c>
    </row>
    <row r="2569" spans="1:7" x14ac:dyDescent="0.15">
      <c r="A2569" t="str">
        <f>IF([1]交流线路段!A2569="","",[1]交流线路段!A2569)</f>
        <v>线路137</v>
      </c>
      <c r="B2569" t="str">
        <f>IF([1]交流线路段!B2569="","",[1]交流线路段!B2569)</f>
        <v>10kV</v>
      </c>
      <c r="F2569" t="e">
        <f ca="1">VLOOKUP(OFFSET($E$2,0,0,10000,1),OFFSET(线路!$A$2,0,0,10000,6),5,FALSE)</f>
        <v>#N/A</v>
      </c>
      <c r="G2569" t="e">
        <f ca="1">VLOOKUP(OFFSET($E$2,0,0,10000,1),OFFSET(线路!$A$2,0,0,10000,6),6,FALSE)</f>
        <v>#N/A</v>
      </c>
    </row>
    <row r="2570" spans="1:7" x14ac:dyDescent="0.15">
      <c r="A2570" t="str">
        <f>IF([1]交流线路段!A2570="","",[1]交流线路段!A2570)</f>
        <v>线路138</v>
      </c>
      <c r="B2570" t="str">
        <f>IF([1]交流线路段!B2570="","",[1]交流线路段!B2570)</f>
        <v>10kV</v>
      </c>
      <c r="F2570" t="e">
        <f ca="1">VLOOKUP(OFFSET($E$2,0,0,10000,1),OFFSET(线路!$A$2,0,0,10000,6),5,FALSE)</f>
        <v>#N/A</v>
      </c>
      <c r="G2570" t="e">
        <f ca="1">VLOOKUP(OFFSET($E$2,0,0,10000,1),OFFSET(线路!$A$2,0,0,10000,6),6,FALSE)</f>
        <v>#N/A</v>
      </c>
    </row>
    <row r="2571" spans="1:7" x14ac:dyDescent="0.15">
      <c r="A2571" t="str">
        <f>IF([1]交流线路段!A2571="","",[1]交流线路段!A2571)</f>
        <v>线路139</v>
      </c>
      <c r="B2571" t="str">
        <f>IF([1]交流线路段!B2571="","",[1]交流线路段!B2571)</f>
        <v>10kV</v>
      </c>
      <c r="F2571" t="e">
        <f ca="1">VLOOKUP(OFFSET($E$2,0,0,10000,1),OFFSET(线路!$A$2,0,0,10000,6),5,FALSE)</f>
        <v>#N/A</v>
      </c>
      <c r="G2571" t="e">
        <f ca="1">VLOOKUP(OFFSET($E$2,0,0,10000,1),OFFSET(线路!$A$2,0,0,10000,6),6,FALSE)</f>
        <v>#N/A</v>
      </c>
    </row>
    <row r="2572" spans="1:7" x14ac:dyDescent="0.15">
      <c r="A2572" t="str">
        <f>IF([1]交流线路段!A2572="","",[1]交流线路段!A2572)</f>
        <v>线路14</v>
      </c>
      <c r="B2572" t="str">
        <f>IF([1]交流线路段!B2572="","",[1]交流线路段!B2572)</f>
        <v>10kV</v>
      </c>
      <c r="F2572" t="e">
        <f ca="1">VLOOKUP(OFFSET($E$2,0,0,10000,1),OFFSET(线路!$A$2,0,0,10000,6),5,FALSE)</f>
        <v>#N/A</v>
      </c>
      <c r="G2572" t="e">
        <f ca="1">VLOOKUP(OFFSET($E$2,0,0,10000,1),OFFSET(线路!$A$2,0,0,10000,6),6,FALSE)</f>
        <v>#N/A</v>
      </c>
    </row>
    <row r="2573" spans="1:7" x14ac:dyDescent="0.15">
      <c r="A2573" t="str">
        <f>IF([1]交流线路段!A2573="","",[1]交流线路段!A2573)</f>
        <v>线路140</v>
      </c>
      <c r="B2573" t="str">
        <f>IF([1]交流线路段!B2573="","",[1]交流线路段!B2573)</f>
        <v>10kV</v>
      </c>
      <c r="F2573" t="e">
        <f ca="1">VLOOKUP(OFFSET($E$2,0,0,10000,1),OFFSET(线路!$A$2,0,0,10000,6),5,FALSE)</f>
        <v>#N/A</v>
      </c>
      <c r="G2573" t="e">
        <f ca="1">VLOOKUP(OFFSET($E$2,0,0,10000,1),OFFSET(线路!$A$2,0,0,10000,6),6,FALSE)</f>
        <v>#N/A</v>
      </c>
    </row>
    <row r="2574" spans="1:7" x14ac:dyDescent="0.15">
      <c r="A2574" t="str">
        <f>IF([1]交流线路段!A2574="","",[1]交流线路段!A2574)</f>
        <v>线路141</v>
      </c>
      <c r="B2574" t="str">
        <f>IF([1]交流线路段!B2574="","",[1]交流线路段!B2574)</f>
        <v>10kV</v>
      </c>
      <c r="F2574" t="e">
        <f ca="1">VLOOKUP(OFFSET($E$2,0,0,10000,1),OFFSET(线路!$A$2,0,0,10000,6),5,FALSE)</f>
        <v>#N/A</v>
      </c>
      <c r="G2574" t="e">
        <f ca="1">VLOOKUP(OFFSET($E$2,0,0,10000,1),OFFSET(线路!$A$2,0,0,10000,6),6,FALSE)</f>
        <v>#N/A</v>
      </c>
    </row>
    <row r="2575" spans="1:7" x14ac:dyDescent="0.15">
      <c r="A2575" t="str">
        <f>IF([1]交流线路段!A2575="","",[1]交流线路段!A2575)</f>
        <v>线路142</v>
      </c>
      <c r="B2575" t="str">
        <f>IF([1]交流线路段!B2575="","",[1]交流线路段!B2575)</f>
        <v>10kV</v>
      </c>
      <c r="F2575" t="e">
        <f ca="1">VLOOKUP(OFFSET($E$2,0,0,10000,1),OFFSET(线路!$A$2,0,0,10000,6),5,FALSE)</f>
        <v>#N/A</v>
      </c>
      <c r="G2575" t="e">
        <f ca="1">VLOOKUP(OFFSET($E$2,0,0,10000,1),OFFSET(线路!$A$2,0,0,10000,6),6,FALSE)</f>
        <v>#N/A</v>
      </c>
    </row>
    <row r="2576" spans="1:7" x14ac:dyDescent="0.15">
      <c r="A2576" t="str">
        <f>IF([1]交流线路段!A2576="","",[1]交流线路段!A2576)</f>
        <v>线路143</v>
      </c>
      <c r="B2576" t="str">
        <f>IF([1]交流线路段!B2576="","",[1]交流线路段!B2576)</f>
        <v>10kV</v>
      </c>
      <c r="F2576" t="e">
        <f ca="1">VLOOKUP(OFFSET($E$2,0,0,10000,1),OFFSET(线路!$A$2,0,0,10000,6),5,FALSE)</f>
        <v>#N/A</v>
      </c>
      <c r="G2576" t="e">
        <f ca="1">VLOOKUP(OFFSET($E$2,0,0,10000,1),OFFSET(线路!$A$2,0,0,10000,6),6,FALSE)</f>
        <v>#N/A</v>
      </c>
    </row>
    <row r="2577" spans="1:7" x14ac:dyDescent="0.15">
      <c r="A2577" t="str">
        <f>IF([1]交流线路段!A2577="","",[1]交流线路段!A2577)</f>
        <v>线路144</v>
      </c>
      <c r="B2577" t="str">
        <f>IF([1]交流线路段!B2577="","",[1]交流线路段!B2577)</f>
        <v>10kV</v>
      </c>
      <c r="F2577" t="e">
        <f ca="1">VLOOKUP(OFFSET($E$2,0,0,10000,1),OFFSET(线路!$A$2,0,0,10000,6),5,FALSE)</f>
        <v>#N/A</v>
      </c>
      <c r="G2577" t="e">
        <f ca="1">VLOOKUP(OFFSET($E$2,0,0,10000,1),OFFSET(线路!$A$2,0,0,10000,6),6,FALSE)</f>
        <v>#N/A</v>
      </c>
    </row>
    <row r="2578" spans="1:7" x14ac:dyDescent="0.15">
      <c r="A2578" t="str">
        <f>IF([1]交流线路段!A2578="","",[1]交流线路段!A2578)</f>
        <v>线路145</v>
      </c>
      <c r="B2578" t="str">
        <f>IF([1]交流线路段!B2578="","",[1]交流线路段!B2578)</f>
        <v>10kV</v>
      </c>
      <c r="F2578" t="e">
        <f ca="1">VLOOKUP(OFFSET($E$2,0,0,10000,1),OFFSET(线路!$A$2,0,0,10000,6),5,FALSE)</f>
        <v>#N/A</v>
      </c>
      <c r="G2578" t="e">
        <f ca="1">VLOOKUP(OFFSET($E$2,0,0,10000,1),OFFSET(线路!$A$2,0,0,10000,6),6,FALSE)</f>
        <v>#N/A</v>
      </c>
    </row>
    <row r="2579" spans="1:7" x14ac:dyDescent="0.15">
      <c r="A2579" t="str">
        <f>IF([1]交流线路段!A2579="","",[1]交流线路段!A2579)</f>
        <v>线路146</v>
      </c>
      <c r="B2579" t="str">
        <f>IF([1]交流线路段!B2579="","",[1]交流线路段!B2579)</f>
        <v>10kV</v>
      </c>
      <c r="F2579" t="e">
        <f ca="1">VLOOKUP(OFFSET($E$2,0,0,10000,1),OFFSET(线路!$A$2,0,0,10000,6),5,FALSE)</f>
        <v>#N/A</v>
      </c>
      <c r="G2579" t="e">
        <f ca="1">VLOOKUP(OFFSET($E$2,0,0,10000,1),OFFSET(线路!$A$2,0,0,10000,6),6,FALSE)</f>
        <v>#N/A</v>
      </c>
    </row>
    <row r="2580" spans="1:7" x14ac:dyDescent="0.15">
      <c r="A2580" t="str">
        <f>IF([1]交流线路段!A2580="","",[1]交流线路段!A2580)</f>
        <v>线路147</v>
      </c>
      <c r="B2580" t="str">
        <f>IF([1]交流线路段!B2580="","",[1]交流线路段!B2580)</f>
        <v>10kV</v>
      </c>
      <c r="F2580" t="e">
        <f ca="1">VLOOKUP(OFFSET($E$2,0,0,10000,1),OFFSET(线路!$A$2,0,0,10000,6),5,FALSE)</f>
        <v>#N/A</v>
      </c>
      <c r="G2580" t="e">
        <f ca="1">VLOOKUP(OFFSET($E$2,0,0,10000,1),OFFSET(线路!$A$2,0,0,10000,6),6,FALSE)</f>
        <v>#N/A</v>
      </c>
    </row>
    <row r="2581" spans="1:7" x14ac:dyDescent="0.15">
      <c r="A2581" t="str">
        <f>IF([1]交流线路段!A2581="","",[1]交流线路段!A2581)</f>
        <v>线路148</v>
      </c>
      <c r="B2581" t="str">
        <f>IF([1]交流线路段!B2581="","",[1]交流线路段!B2581)</f>
        <v>10kV</v>
      </c>
      <c r="F2581" t="e">
        <f ca="1">VLOOKUP(OFFSET($E$2,0,0,10000,1),OFFSET(线路!$A$2,0,0,10000,6),5,FALSE)</f>
        <v>#N/A</v>
      </c>
      <c r="G2581" t="e">
        <f ca="1">VLOOKUP(OFFSET($E$2,0,0,10000,1),OFFSET(线路!$A$2,0,0,10000,6),6,FALSE)</f>
        <v>#N/A</v>
      </c>
    </row>
    <row r="2582" spans="1:7" x14ac:dyDescent="0.15">
      <c r="A2582" t="str">
        <f>IF([1]交流线路段!A2582="","",[1]交流线路段!A2582)</f>
        <v>线路149</v>
      </c>
      <c r="B2582" t="str">
        <f>IF([1]交流线路段!B2582="","",[1]交流线路段!B2582)</f>
        <v>10kV</v>
      </c>
      <c r="F2582" t="e">
        <f ca="1">VLOOKUP(OFFSET($E$2,0,0,10000,1),OFFSET(线路!$A$2,0,0,10000,6),5,FALSE)</f>
        <v>#N/A</v>
      </c>
      <c r="G2582" t="e">
        <f ca="1">VLOOKUP(OFFSET($E$2,0,0,10000,1),OFFSET(线路!$A$2,0,0,10000,6),6,FALSE)</f>
        <v>#N/A</v>
      </c>
    </row>
    <row r="2583" spans="1:7" x14ac:dyDescent="0.15">
      <c r="A2583" t="str">
        <f>IF([1]交流线路段!A2583="","",[1]交流线路段!A2583)</f>
        <v>线路15</v>
      </c>
      <c r="B2583" t="str">
        <f>IF([1]交流线路段!B2583="","",[1]交流线路段!B2583)</f>
        <v>10kV</v>
      </c>
      <c r="F2583" t="e">
        <f ca="1">VLOOKUP(OFFSET($E$2,0,0,10000,1),OFFSET(线路!$A$2,0,0,10000,6),5,FALSE)</f>
        <v>#N/A</v>
      </c>
      <c r="G2583" t="e">
        <f ca="1">VLOOKUP(OFFSET($E$2,0,0,10000,1),OFFSET(线路!$A$2,0,0,10000,6),6,FALSE)</f>
        <v>#N/A</v>
      </c>
    </row>
    <row r="2584" spans="1:7" x14ac:dyDescent="0.15">
      <c r="A2584" t="str">
        <f>IF([1]交流线路段!A2584="","",[1]交流线路段!A2584)</f>
        <v>线路150</v>
      </c>
      <c r="B2584" t="str">
        <f>IF([1]交流线路段!B2584="","",[1]交流线路段!B2584)</f>
        <v>10kV</v>
      </c>
      <c r="F2584" t="e">
        <f ca="1">VLOOKUP(OFFSET($E$2,0,0,10000,1),OFFSET(线路!$A$2,0,0,10000,6),5,FALSE)</f>
        <v>#N/A</v>
      </c>
      <c r="G2584" t="e">
        <f ca="1">VLOOKUP(OFFSET($E$2,0,0,10000,1),OFFSET(线路!$A$2,0,0,10000,6),6,FALSE)</f>
        <v>#N/A</v>
      </c>
    </row>
    <row r="2585" spans="1:7" x14ac:dyDescent="0.15">
      <c r="A2585" t="str">
        <f>IF([1]交流线路段!A2585="","",[1]交流线路段!A2585)</f>
        <v>线路151</v>
      </c>
      <c r="B2585" t="str">
        <f>IF([1]交流线路段!B2585="","",[1]交流线路段!B2585)</f>
        <v>10kV</v>
      </c>
      <c r="F2585" t="e">
        <f ca="1">VLOOKUP(OFFSET($E$2,0,0,10000,1),OFFSET(线路!$A$2,0,0,10000,6),5,FALSE)</f>
        <v>#N/A</v>
      </c>
      <c r="G2585" t="e">
        <f ca="1">VLOOKUP(OFFSET($E$2,0,0,10000,1),OFFSET(线路!$A$2,0,0,10000,6),6,FALSE)</f>
        <v>#N/A</v>
      </c>
    </row>
    <row r="2586" spans="1:7" x14ac:dyDescent="0.15">
      <c r="A2586" t="str">
        <f>IF([1]交流线路段!A2586="","",[1]交流线路段!A2586)</f>
        <v>线路152</v>
      </c>
      <c r="B2586" t="str">
        <f>IF([1]交流线路段!B2586="","",[1]交流线路段!B2586)</f>
        <v>10kV</v>
      </c>
      <c r="F2586" t="e">
        <f ca="1">VLOOKUP(OFFSET($E$2,0,0,10000,1),OFFSET(线路!$A$2,0,0,10000,6),5,FALSE)</f>
        <v>#N/A</v>
      </c>
      <c r="G2586" t="e">
        <f ca="1">VLOOKUP(OFFSET($E$2,0,0,10000,1),OFFSET(线路!$A$2,0,0,10000,6),6,FALSE)</f>
        <v>#N/A</v>
      </c>
    </row>
    <row r="2587" spans="1:7" x14ac:dyDescent="0.15">
      <c r="A2587" t="str">
        <f>IF([1]交流线路段!A2587="","",[1]交流线路段!A2587)</f>
        <v>线路153</v>
      </c>
      <c r="B2587" t="str">
        <f>IF([1]交流线路段!B2587="","",[1]交流线路段!B2587)</f>
        <v>10kV</v>
      </c>
      <c r="F2587" t="e">
        <f ca="1">VLOOKUP(OFFSET($E$2,0,0,10000,1),OFFSET(线路!$A$2,0,0,10000,6),5,FALSE)</f>
        <v>#N/A</v>
      </c>
      <c r="G2587" t="e">
        <f ca="1">VLOOKUP(OFFSET($E$2,0,0,10000,1),OFFSET(线路!$A$2,0,0,10000,6),6,FALSE)</f>
        <v>#N/A</v>
      </c>
    </row>
    <row r="2588" spans="1:7" x14ac:dyDescent="0.15">
      <c r="A2588" t="str">
        <f>IF([1]交流线路段!A2588="","",[1]交流线路段!A2588)</f>
        <v>线路154</v>
      </c>
      <c r="B2588" t="str">
        <f>IF([1]交流线路段!B2588="","",[1]交流线路段!B2588)</f>
        <v>10kV</v>
      </c>
      <c r="F2588" t="e">
        <f ca="1">VLOOKUP(OFFSET($E$2,0,0,10000,1),OFFSET(线路!$A$2,0,0,10000,6),5,FALSE)</f>
        <v>#N/A</v>
      </c>
      <c r="G2588" t="e">
        <f ca="1">VLOOKUP(OFFSET($E$2,0,0,10000,1),OFFSET(线路!$A$2,0,0,10000,6),6,FALSE)</f>
        <v>#N/A</v>
      </c>
    </row>
    <row r="2589" spans="1:7" x14ac:dyDescent="0.15">
      <c r="A2589" t="str">
        <f>IF([1]交流线路段!A2589="","",[1]交流线路段!A2589)</f>
        <v>线路155</v>
      </c>
      <c r="B2589" t="str">
        <f>IF([1]交流线路段!B2589="","",[1]交流线路段!B2589)</f>
        <v>10kV</v>
      </c>
      <c r="F2589" t="e">
        <f ca="1">VLOOKUP(OFFSET($E$2,0,0,10000,1),OFFSET(线路!$A$2,0,0,10000,6),5,FALSE)</f>
        <v>#N/A</v>
      </c>
      <c r="G2589" t="e">
        <f ca="1">VLOOKUP(OFFSET($E$2,0,0,10000,1),OFFSET(线路!$A$2,0,0,10000,6),6,FALSE)</f>
        <v>#N/A</v>
      </c>
    </row>
    <row r="2590" spans="1:7" x14ac:dyDescent="0.15">
      <c r="A2590" t="str">
        <f>IF([1]交流线路段!A2590="","",[1]交流线路段!A2590)</f>
        <v>线路156</v>
      </c>
      <c r="B2590" t="str">
        <f>IF([1]交流线路段!B2590="","",[1]交流线路段!B2590)</f>
        <v>10kV</v>
      </c>
      <c r="F2590" t="e">
        <f ca="1">VLOOKUP(OFFSET($E$2,0,0,10000,1),OFFSET(线路!$A$2,0,0,10000,6),5,FALSE)</f>
        <v>#N/A</v>
      </c>
      <c r="G2590" t="e">
        <f ca="1">VLOOKUP(OFFSET($E$2,0,0,10000,1),OFFSET(线路!$A$2,0,0,10000,6),6,FALSE)</f>
        <v>#N/A</v>
      </c>
    </row>
    <row r="2591" spans="1:7" x14ac:dyDescent="0.15">
      <c r="A2591" t="str">
        <f>IF([1]交流线路段!A2591="","",[1]交流线路段!A2591)</f>
        <v>线路157</v>
      </c>
      <c r="B2591" t="str">
        <f>IF([1]交流线路段!B2591="","",[1]交流线路段!B2591)</f>
        <v>10kV</v>
      </c>
      <c r="F2591" t="e">
        <f ca="1">VLOOKUP(OFFSET($E$2,0,0,10000,1),OFFSET(线路!$A$2,0,0,10000,6),5,FALSE)</f>
        <v>#N/A</v>
      </c>
      <c r="G2591" t="e">
        <f ca="1">VLOOKUP(OFFSET($E$2,0,0,10000,1),OFFSET(线路!$A$2,0,0,10000,6),6,FALSE)</f>
        <v>#N/A</v>
      </c>
    </row>
    <row r="2592" spans="1:7" x14ac:dyDescent="0.15">
      <c r="A2592" t="str">
        <f>IF([1]交流线路段!A2592="","",[1]交流线路段!A2592)</f>
        <v>线路158</v>
      </c>
      <c r="B2592" t="str">
        <f>IF([1]交流线路段!B2592="","",[1]交流线路段!B2592)</f>
        <v>10kV</v>
      </c>
      <c r="F2592" t="e">
        <f ca="1">VLOOKUP(OFFSET($E$2,0,0,10000,1),OFFSET(线路!$A$2,0,0,10000,6),5,FALSE)</f>
        <v>#N/A</v>
      </c>
      <c r="G2592" t="e">
        <f ca="1">VLOOKUP(OFFSET($E$2,0,0,10000,1),OFFSET(线路!$A$2,0,0,10000,6),6,FALSE)</f>
        <v>#N/A</v>
      </c>
    </row>
    <row r="2593" spans="1:7" x14ac:dyDescent="0.15">
      <c r="A2593" t="str">
        <f>IF([1]交流线路段!A2593="","",[1]交流线路段!A2593)</f>
        <v>线路159</v>
      </c>
      <c r="B2593" t="str">
        <f>IF([1]交流线路段!B2593="","",[1]交流线路段!B2593)</f>
        <v>10kV</v>
      </c>
      <c r="F2593" t="e">
        <f ca="1">VLOOKUP(OFFSET($E$2,0,0,10000,1),OFFSET(线路!$A$2,0,0,10000,6),5,FALSE)</f>
        <v>#N/A</v>
      </c>
      <c r="G2593" t="e">
        <f ca="1">VLOOKUP(OFFSET($E$2,0,0,10000,1),OFFSET(线路!$A$2,0,0,10000,6),6,FALSE)</f>
        <v>#N/A</v>
      </c>
    </row>
    <row r="2594" spans="1:7" x14ac:dyDescent="0.15">
      <c r="A2594" t="str">
        <f>IF([1]交流线路段!A2594="","",[1]交流线路段!A2594)</f>
        <v>线路16</v>
      </c>
      <c r="B2594" t="str">
        <f>IF([1]交流线路段!B2594="","",[1]交流线路段!B2594)</f>
        <v>10kV</v>
      </c>
      <c r="F2594" t="e">
        <f ca="1">VLOOKUP(OFFSET($E$2,0,0,10000,1),OFFSET(线路!$A$2,0,0,10000,6),5,FALSE)</f>
        <v>#N/A</v>
      </c>
      <c r="G2594" t="e">
        <f ca="1">VLOOKUP(OFFSET($E$2,0,0,10000,1),OFFSET(线路!$A$2,0,0,10000,6),6,FALSE)</f>
        <v>#N/A</v>
      </c>
    </row>
    <row r="2595" spans="1:7" x14ac:dyDescent="0.15">
      <c r="A2595" t="str">
        <f>IF([1]交流线路段!A2595="","",[1]交流线路段!A2595)</f>
        <v>线路160</v>
      </c>
      <c r="B2595" t="str">
        <f>IF([1]交流线路段!B2595="","",[1]交流线路段!B2595)</f>
        <v>10kV</v>
      </c>
      <c r="F2595" t="e">
        <f ca="1">VLOOKUP(OFFSET($E$2,0,0,10000,1),OFFSET(线路!$A$2,0,0,10000,6),5,FALSE)</f>
        <v>#N/A</v>
      </c>
      <c r="G2595" t="e">
        <f ca="1">VLOOKUP(OFFSET($E$2,0,0,10000,1),OFFSET(线路!$A$2,0,0,10000,6),6,FALSE)</f>
        <v>#N/A</v>
      </c>
    </row>
    <row r="2596" spans="1:7" x14ac:dyDescent="0.15">
      <c r="A2596" t="str">
        <f>IF([1]交流线路段!A2596="","",[1]交流线路段!A2596)</f>
        <v>线路161</v>
      </c>
      <c r="B2596" t="str">
        <f>IF([1]交流线路段!B2596="","",[1]交流线路段!B2596)</f>
        <v>10kV</v>
      </c>
      <c r="F2596" t="e">
        <f ca="1">VLOOKUP(OFFSET($E$2,0,0,10000,1),OFFSET(线路!$A$2,0,0,10000,6),5,FALSE)</f>
        <v>#N/A</v>
      </c>
      <c r="G2596" t="e">
        <f ca="1">VLOOKUP(OFFSET($E$2,0,0,10000,1),OFFSET(线路!$A$2,0,0,10000,6),6,FALSE)</f>
        <v>#N/A</v>
      </c>
    </row>
    <row r="2597" spans="1:7" x14ac:dyDescent="0.15">
      <c r="A2597" t="str">
        <f>IF([1]交流线路段!A2597="","",[1]交流线路段!A2597)</f>
        <v>线路162</v>
      </c>
      <c r="B2597" t="str">
        <f>IF([1]交流线路段!B2597="","",[1]交流线路段!B2597)</f>
        <v>10kV</v>
      </c>
      <c r="F2597" t="e">
        <f ca="1">VLOOKUP(OFFSET($E$2,0,0,10000,1),OFFSET(线路!$A$2,0,0,10000,6),5,FALSE)</f>
        <v>#N/A</v>
      </c>
      <c r="G2597" t="e">
        <f ca="1">VLOOKUP(OFFSET($E$2,0,0,10000,1),OFFSET(线路!$A$2,0,0,10000,6),6,FALSE)</f>
        <v>#N/A</v>
      </c>
    </row>
    <row r="2598" spans="1:7" x14ac:dyDescent="0.15">
      <c r="A2598" t="str">
        <f>IF([1]交流线路段!A2598="","",[1]交流线路段!A2598)</f>
        <v>线路163</v>
      </c>
      <c r="B2598" t="str">
        <f>IF([1]交流线路段!B2598="","",[1]交流线路段!B2598)</f>
        <v>10kV</v>
      </c>
      <c r="F2598" t="e">
        <f ca="1">VLOOKUP(OFFSET($E$2,0,0,10000,1),OFFSET(线路!$A$2,0,0,10000,6),5,FALSE)</f>
        <v>#N/A</v>
      </c>
      <c r="G2598" t="e">
        <f ca="1">VLOOKUP(OFFSET($E$2,0,0,10000,1),OFFSET(线路!$A$2,0,0,10000,6),6,FALSE)</f>
        <v>#N/A</v>
      </c>
    </row>
    <row r="2599" spans="1:7" x14ac:dyDescent="0.15">
      <c r="A2599" t="str">
        <f>IF([1]交流线路段!A2599="","",[1]交流线路段!A2599)</f>
        <v>线路164</v>
      </c>
      <c r="B2599" t="str">
        <f>IF([1]交流线路段!B2599="","",[1]交流线路段!B2599)</f>
        <v>10kV</v>
      </c>
      <c r="F2599" t="e">
        <f ca="1">VLOOKUP(OFFSET($E$2,0,0,10000,1),OFFSET(线路!$A$2,0,0,10000,6),5,FALSE)</f>
        <v>#N/A</v>
      </c>
      <c r="G2599" t="e">
        <f ca="1">VLOOKUP(OFFSET($E$2,0,0,10000,1),OFFSET(线路!$A$2,0,0,10000,6),6,FALSE)</f>
        <v>#N/A</v>
      </c>
    </row>
    <row r="2600" spans="1:7" x14ac:dyDescent="0.15">
      <c r="A2600" t="str">
        <f>IF([1]交流线路段!A2600="","",[1]交流线路段!A2600)</f>
        <v>线路165</v>
      </c>
      <c r="B2600" t="str">
        <f>IF([1]交流线路段!B2600="","",[1]交流线路段!B2600)</f>
        <v>10kV</v>
      </c>
      <c r="F2600" t="e">
        <f ca="1">VLOOKUP(OFFSET($E$2,0,0,10000,1),OFFSET(线路!$A$2,0,0,10000,6),5,FALSE)</f>
        <v>#N/A</v>
      </c>
      <c r="G2600" t="e">
        <f ca="1">VLOOKUP(OFFSET($E$2,0,0,10000,1),OFFSET(线路!$A$2,0,0,10000,6),6,FALSE)</f>
        <v>#N/A</v>
      </c>
    </row>
    <row r="2601" spans="1:7" x14ac:dyDescent="0.15">
      <c r="A2601" t="str">
        <f>IF([1]交流线路段!A2601="","",[1]交流线路段!A2601)</f>
        <v>线路166</v>
      </c>
      <c r="B2601" t="str">
        <f>IF([1]交流线路段!B2601="","",[1]交流线路段!B2601)</f>
        <v>10kV</v>
      </c>
      <c r="F2601" t="e">
        <f ca="1">VLOOKUP(OFFSET($E$2,0,0,10000,1),OFFSET(线路!$A$2,0,0,10000,6),5,FALSE)</f>
        <v>#N/A</v>
      </c>
      <c r="G2601" t="e">
        <f ca="1">VLOOKUP(OFFSET($E$2,0,0,10000,1),OFFSET(线路!$A$2,0,0,10000,6),6,FALSE)</f>
        <v>#N/A</v>
      </c>
    </row>
    <row r="2602" spans="1:7" x14ac:dyDescent="0.15">
      <c r="A2602" t="str">
        <f>IF([1]交流线路段!A2602="","",[1]交流线路段!A2602)</f>
        <v>线路167</v>
      </c>
      <c r="B2602" t="str">
        <f>IF([1]交流线路段!B2602="","",[1]交流线路段!B2602)</f>
        <v>10kV</v>
      </c>
      <c r="F2602" t="e">
        <f ca="1">VLOOKUP(OFFSET($E$2,0,0,10000,1),OFFSET(线路!$A$2,0,0,10000,6),5,FALSE)</f>
        <v>#N/A</v>
      </c>
      <c r="G2602" t="e">
        <f ca="1">VLOOKUP(OFFSET($E$2,0,0,10000,1),OFFSET(线路!$A$2,0,0,10000,6),6,FALSE)</f>
        <v>#N/A</v>
      </c>
    </row>
    <row r="2603" spans="1:7" x14ac:dyDescent="0.15">
      <c r="A2603" t="str">
        <f>IF([1]交流线路段!A2603="","",[1]交流线路段!A2603)</f>
        <v>线路168</v>
      </c>
      <c r="B2603" t="str">
        <f>IF([1]交流线路段!B2603="","",[1]交流线路段!B2603)</f>
        <v>10kV</v>
      </c>
      <c r="F2603" t="e">
        <f ca="1">VLOOKUP(OFFSET($E$2,0,0,10000,1),OFFSET(线路!$A$2,0,0,10000,6),5,FALSE)</f>
        <v>#N/A</v>
      </c>
      <c r="G2603" t="e">
        <f ca="1">VLOOKUP(OFFSET($E$2,0,0,10000,1),OFFSET(线路!$A$2,0,0,10000,6),6,FALSE)</f>
        <v>#N/A</v>
      </c>
    </row>
    <row r="2604" spans="1:7" x14ac:dyDescent="0.15">
      <c r="A2604" t="str">
        <f>IF([1]交流线路段!A2604="","",[1]交流线路段!A2604)</f>
        <v>线路169</v>
      </c>
      <c r="B2604" t="str">
        <f>IF([1]交流线路段!B2604="","",[1]交流线路段!B2604)</f>
        <v>10kV</v>
      </c>
      <c r="F2604" t="e">
        <f ca="1">VLOOKUP(OFFSET($E$2,0,0,10000,1),OFFSET(线路!$A$2,0,0,10000,6),5,FALSE)</f>
        <v>#N/A</v>
      </c>
      <c r="G2604" t="e">
        <f ca="1">VLOOKUP(OFFSET($E$2,0,0,10000,1),OFFSET(线路!$A$2,0,0,10000,6),6,FALSE)</f>
        <v>#N/A</v>
      </c>
    </row>
    <row r="2605" spans="1:7" x14ac:dyDescent="0.15">
      <c r="A2605" t="str">
        <f>IF([1]交流线路段!A2605="","",[1]交流线路段!A2605)</f>
        <v>线路17</v>
      </c>
      <c r="B2605" t="str">
        <f>IF([1]交流线路段!B2605="","",[1]交流线路段!B2605)</f>
        <v>10kV</v>
      </c>
      <c r="F2605" t="e">
        <f ca="1">VLOOKUP(OFFSET($E$2,0,0,10000,1),OFFSET(线路!$A$2,0,0,10000,6),5,FALSE)</f>
        <v>#N/A</v>
      </c>
      <c r="G2605" t="e">
        <f ca="1">VLOOKUP(OFFSET($E$2,0,0,10000,1),OFFSET(线路!$A$2,0,0,10000,6),6,FALSE)</f>
        <v>#N/A</v>
      </c>
    </row>
    <row r="2606" spans="1:7" x14ac:dyDescent="0.15">
      <c r="A2606" t="str">
        <f>IF([1]交流线路段!A2606="","",[1]交流线路段!A2606)</f>
        <v>线路170</v>
      </c>
      <c r="B2606" t="str">
        <f>IF([1]交流线路段!B2606="","",[1]交流线路段!B2606)</f>
        <v>10kV</v>
      </c>
      <c r="F2606" t="e">
        <f ca="1">VLOOKUP(OFFSET($E$2,0,0,10000,1),OFFSET(线路!$A$2,0,0,10000,6),5,FALSE)</f>
        <v>#N/A</v>
      </c>
      <c r="G2606" t="e">
        <f ca="1">VLOOKUP(OFFSET($E$2,0,0,10000,1),OFFSET(线路!$A$2,0,0,10000,6),6,FALSE)</f>
        <v>#N/A</v>
      </c>
    </row>
    <row r="2607" spans="1:7" x14ac:dyDescent="0.15">
      <c r="A2607" t="str">
        <f>IF([1]交流线路段!A2607="","",[1]交流线路段!A2607)</f>
        <v>线路171</v>
      </c>
      <c r="B2607" t="str">
        <f>IF([1]交流线路段!B2607="","",[1]交流线路段!B2607)</f>
        <v>10kV</v>
      </c>
      <c r="F2607" t="e">
        <f ca="1">VLOOKUP(OFFSET($E$2,0,0,10000,1),OFFSET(线路!$A$2,0,0,10000,6),5,FALSE)</f>
        <v>#N/A</v>
      </c>
      <c r="G2607" t="e">
        <f ca="1">VLOOKUP(OFFSET($E$2,0,0,10000,1),OFFSET(线路!$A$2,0,0,10000,6),6,FALSE)</f>
        <v>#N/A</v>
      </c>
    </row>
    <row r="2608" spans="1:7" x14ac:dyDescent="0.15">
      <c r="A2608" t="str">
        <f>IF([1]交流线路段!A2608="","",[1]交流线路段!A2608)</f>
        <v>线路172</v>
      </c>
      <c r="B2608" t="str">
        <f>IF([1]交流线路段!B2608="","",[1]交流线路段!B2608)</f>
        <v>10kV</v>
      </c>
      <c r="F2608" t="e">
        <f ca="1">VLOOKUP(OFFSET($E$2,0,0,10000,1),OFFSET(线路!$A$2,0,0,10000,6),5,FALSE)</f>
        <v>#N/A</v>
      </c>
      <c r="G2608" t="e">
        <f ca="1">VLOOKUP(OFFSET($E$2,0,0,10000,1),OFFSET(线路!$A$2,0,0,10000,6),6,FALSE)</f>
        <v>#N/A</v>
      </c>
    </row>
    <row r="2609" spans="1:7" x14ac:dyDescent="0.15">
      <c r="A2609" t="str">
        <f>IF([1]交流线路段!A2609="","",[1]交流线路段!A2609)</f>
        <v>线路172-1</v>
      </c>
      <c r="B2609" t="str">
        <f>IF([1]交流线路段!B2609="","",[1]交流线路段!B2609)</f>
        <v>10kV</v>
      </c>
      <c r="F2609" t="e">
        <f ca="1">VLOOKUP(OFFSET($E$2,0,0,10000,1),OFFSET(线路!$A$2,0,0,10000,6),5,FALSE)</f>
        <v>#N/A</v>
      </c>
      <c r="G2609" t="e">
        <f ca="1">VLOOKUP(OFFSET($E$2,0,0,10000,1),OFFSET(线路!$A$2,0,0,10000,6),6,FALSE)</f>
        <v>#N/A</v>
      </c>
    </row>
    <row r="2610" spans="1:7" x14ac:dyDescent="0.15">
      <c r="A2610" t="str">
        <f>IF([1]交流线路段!A2610="","",[1]交流线路段!A2610)</f>
        <v>线路173</v>
      </c>
      <c r="B2610" t="str">
        <f>IF([1]交流线路段!B2610="","",[1]交流线路段!B2610)</f>
        <v>10kV</v>
      </c>
      <c r="F2610" t="e">
        <f ca="1">VLOOKUP(OFFSET($E$2,0,0,10000,1),OFFSET(线路!$A$2,0,0,10000,6),5,FALSE)</f>
        <v>#N/A</v>
      </c>
      <c r="G2610" t="e">
        <f ca="1">VLOOKUP(OFFSET($E$2,0,0,10000,1),OFFSET(线路!$A$2,0,0,10000,6),6,FALSE)</f>
        <v>#N/A</v>
      </c>
    </row>
    <row r="2611" spans="1:7" x14ac:dyDescent="0.15">
      <c r="A2611" t="str">
        <f>IF([1]交流线路段!A2611="","",[1]交流线路段!A2611)</f>
        <v>线路173-1</v>
      </c>
      <c r="B2611" t="str">
        <f>IF([1]交流线路段!B2611="","",[1]交流线路段!B2611)</f>
        <v>10kV</v>
      </c>
      <c r="F2611" t="e">
        <f ca="1">VLOOKUP(OFFSET($E$2,0,0,10000,1),OFFSET(线路!$A$2,0,0,10000,6),5,FALSE)</f>
        <v>#N/A</v>
      </c>
      <c r="G2611" t="e">
        <f ca="1">VLOOKUP(OFFSET($E$2,0,0,10000,1),OFFSET(线路!$A$2,0,0,10000,6),6,FALSE)</f>
        <v>#N/A</v>
      </c>
    </row>
    <row r="2612" spans="1:7" x14ac:dyDescent="0.15">
      <c r="A2612" t="str">
        <f>IF([1]交流线路段!A2612="","",[1]交流线路段!A2612)</f>
        <v>线路174</v>
      </c>
      <c r="B2612" t="str">
        <f>IF([1]交流线路段!B2612="","",[1]交流线路段!B2612)</f>
        <v>10kV</v>
      </c>
      <c r="F2612" t="e">
        <f ca="1">VLOOKUP(OFFSET($E$2,0,0,10000,1),OFFSET(线路!$A$2,0,0,10000,6),5,FALSE)</f>
        <v>#N/A</v>
      </c>
      <c r="G2612" t="e">
        <f ca="1">VLOOKUP(OFFSET($E$2,0,0,10000,1),OFFSET(线路!$A$2,0,0,10000,6),6,FALSE)</f>
        <v>#N/A</v>
      </c>
    </row>
    <row r="2613" spans="1:7" x14ac:dyDescent="0.15">
      <c r="A2613" t="str">
        <f>IF([1]交流线路段!A2613="","",[1]交流线路段!A2613)</f>
        <v>线路175</v>
      </c>
      <c r="B2613" t="str">
        <f>IF([1]交流线路段!B2613="","",[1]交流线路段!B2613)</f>
        <v>10kV</v>
      </c>
      <c r="F2613" t="e">
        <f ca="1">VLOOKUP(OFFSET($E$2,0,0,10000,1),OFFSET(线路!$A$2,0,0,10000,6),5,FALSE)</f>
        <v>#N/A</v>
      </c>
      <c r="G2613" t="e">
        <f ca="1">VLOOKUP(OFFSET($E$2,0,0,10000,1),OFFSET(线路!$A$2,0,0,10000,6),6,FALSE)</f>
        <v>#N/A</v>
      </c>
    </row>
    <row r="2614" spans="1:7" x14ac:dyDescent="0.15">
      <c r="A2614" t="str">
        <f>IF([1]交流线路段!A2614="","",[1]交流线路段!A2614)</f>
        <v>线路176</v>
      </c>
      <c r="B2614" t="str">
        <f>IF([1]交流线路段!B2614="","",[1]交流线路段!B2614)</f>
        <v>10kV</v>
      </c>
      <c r="F2614" t="e">
        <f ca="1">VLOOKUP(OFFSET($E$2,0,0,10000,1),OFFSET(线路!$A$2,0,0,10000,6),5,FALSE)</f>
        <v>#N/A</v>
      </c>
      <c r="G2614" t="e">
        <f ca="1">VLOOKUP(OFFSET($E$2,0,0,10000,1),OFFSET(线路!$A$2,0,0,10000,6),6,FALSE)</f>
        <v>#N/A</v>
      </c>
    </row>
    <row r="2615" spans="1:7" x14ac:dyDescent="0.15">
      <c r="A2615" t="str">
        <f>IF([1]交流线路段!A2615="","",[1]交流线路段!A2615)</f>
        <v>线路177</v>
      </c>
      <c r="B2615" t="str">
        <f>IF([1]交流线路段!B2615="","",[1]交流线路段!B2615)</f>
        <v>10kV</v>
      </c>
      <c r="F2615" t="e">
        <f ca="1">VLOOKUP(OFFSET($E$2,0,0,10000,1),OFFSET(线路!$A$2,0,0,10000,6),5,FALSE)</f>
        <v>#N/A</v>
      </c>
      <c r="G2615" t="e">
        <f ca="1">VLOOKUP(OFFSET($E$2,0,0,10000,1),OFFSET(线路!$A$2,0,0,10000,6),6,FALSE)</f>
        <v>#N/A</v>
      </c>
    </row>
    <row r="2616" spans="1:7" x14ac:dyDescent="0.15">
      <c r="A2616" t="str">
        <f>IF([1]交流线路段!A2616="","",[1]交流线路段!A2616)</f>
        <v>线路178</v>
      </c>
      <c r="B2616" t="str">
        <f>IF([1]交流线路段!B2616="","",[1]交流线路段!B2616)</f>
        <v>10kV</v>
      </c>
      <c r="F2616" t="e">
        <f ca="1">VLOOKUP(OFFSET($E$2,0,0,10000,1),OFFSET(线路!$A$2,0,0,10000,6),5,FALSE)</f>
        <v>#N/A</v>
      </c>
      <c r="G2616" t="e">
        <f ca="1">VLOOKUP(OFFSET($E$2,0,0,10000,1),OFFSET(线路!$A$2,0,0,10000,6),6,FALSE)</f>
        <v>#N/A</v>
      </c>
    </row>
    <row r="2617" spans="1:7" x14ac:dyDescent="0.15">
      <c r="A2617" t="str">
        <f>IF([1]交流线路段!A2617="","",[1]交流线路段!A2617)</f>
        <v>线路179</v>
      </c>
      <c r="B2617" t="str">
        <f>IF([1]交流线路段!B2617="","",[1]交流线路段!B2617)</f>
        <v>10kV</v>
      </c>
      <c r="F2617" t="e">
        <f ca="1">VLOOKUP(OFFSET($E$2,0,0,10000,1),OFFSET(线路!$A$2,0,0,10000,6),5,FALSE)</f>
        <v>#N/A</v>
      </c>
      <c r="G2617" t="e">
        <f ca="1">VLOOKUP(OFFSET($E$2,0,0,10000,1),OFFSET(线路!$A$2,0,0,10000,6),6,FALSE)</f>
        <v>#N/A</v>
      </c>
    </row>
    <row r="2618" spans="1:7" x14ac:dyDescent="0.15">
      <c r="A2618" t="str">
        <f>IF([1]交流线路段!A2618="","",[1]交流线路段!A2618)</f>
        <v>线路18</v>
      </c>
      <c r="B2618" t="str">
        <f>IF([1]交流线路段!B2618="","",[1]交流线路段!B2618)</f>
        <v>10kV</v>
      </c>
      <c r="F2618" t="e">
        <f ca="1">VLOOKUP(OFFSET($E$2,0,0,10000,1),OFFSET(线路!$A$2,0,0,10000,6),5,FALSE)</f>
        <v>#N/A</v>
      </c>
      <c r="G2618" t="e">
        <f ca="1">VLOOKUP(OFFSET($E$2,0,0,10000,1),OFFSET(线路!$A$2,0,0,10000,6),6,FALSE)</f>
        <v>#N/A</v>
      </c>
    </row>
    <row r="2619" spans="1:7" x14ac:dyDescent="0.15">
      <c r="A2619" t="str">
        <f>IF([1]交流线路段!A2619="","",[1]交流线路段!A2619)</f>
        <v>线路180</v>
      </c>
      <c r="B2619" t="str">
        <f>IF([1]交流线路段!B2619="","",[1]交流线路段!B2619)</f>
        <v>10kV</v>
      </c>
      <c r="F2619" t="e">
        <f ca="1">VLOOKUP(OFFSET($E$2,0,0,10000,1),OFFSET(线路!$A$2,0,0,10000,6),5,FALSE)</f>
        <v>#N/A</v>
      </c>
      <c r="G2619" t="e">
        <f ca="1">VLOOKUP(OFFSET($E$2,0,0,10000,1),OFFSET(线路!$A$2,0,0,10000,6),6,FALSE)</f>
        <v>#N/A</v>
      </c>
    </row>
    <row r="2620" spans="1:7" x14ac:dyDescent="0.15">
      <c r="A2620" t="str">
        <f>IF([1]交流线路段!A2620="","",[1]交流线路段!A2620)</f>
        <v>线路181</v>
      </c>
      <c r="B2620" t="str">
        <f>IF([1]交流线路段!B2620="","",[1]交流线路段!B2620)</f>
        <v>10kV</v>
      </c>
      <c r="F2620" t="e">
        <f ca="1">VLOOKUP(OFFSET($E$2,0,0,10000,1),OFFSET(线路!$A$2,0,0,10000,6),5,FALSE)</f>
        <v>#N/A</v>
      </c>
      <c r="G2620" t="e">
        <f ca="1">VLOOKUP(OFFSET($E$2,0,0,10000,1),OFFSET(线路!$A$2,0,0,10000,6),6,FALSE)</f>
        <v>#N/A</v>
      </c>
    </row>
    <row r="2621" spans="1:7" x14ac:dyDescent="0.15">
      <c r="A2621" t="str">
        <f>IF([1]交流线路段!A2621="","",[1]交流线路段!A2621)</f>
        <v>线路182</v>
      </c>
      <c r="B2621" t="str">
        <f>IF([1]交流线路段!B2621="","",[1]交流线路段!B2621)</f>
        <v>10kV</v>
      </c>
      <c r="F2621" t="e">
        <f ca="1">VLOOKUP(OFFSET($E$2,0,0,10000,1),OFFSET(线路!$A$2,0,0,10000,6),5,FALSE)</f>
        <v>#N/A</v>
      </c>
      <c r="G2621" t="e">
        <f ca="1">VLOOKUP(OFFSET($E$2,0,0,10000,1),OFFSET(线路!$A$2,0,0,10000,6),6,FALSE)</f>
        <v>#N/A</v>
      </c>
    </row>
    <row r="2622" spans="1:7" x14ac:dyDescent="0.15">
      <c r="A2622" t="str">
        <f>IF([1]交流线路段!A2622="","",[1]交流线路段!A2622)</f>
        <v>线路183</v>
      </c>
      <c r="B2622" t="str">
        <f>IF([1]交流线路段!B2622="","",[1]交流线路段!B2622)</f>
        <v>10kV</v>
      </c>
      <c r="F2622" t="e">
        <f ca="1">VLOOKUP(OFFSET($E$2,0,0,10000,1),OFFSET(线路!$A$2,0,0,10000,6),5,FALSE)</f>
        <v>#N/A</v>
      </c>
      <c r="G2622" t="e">
        <f ca="1">VLOOKUP(OFFSET($E$2,0,0,10000,1),OFFSET(线路!$A$2,0,0,10000,6),6,FALSE)</f>
        <v>#N/A</v>
      </c>
    </row>
    <row r="2623" spans="1:7" x14ac:dyDescent="0.15">
      <c r="A2623" t="str">
        <f>IF([1]交流线路段!A2623="","",[1]交流线路段!A2623)</f>
        <v>线路184</v>
      </c>
      <c r="B2623" t="str">
        <f>IF([1]交流线路段!B2623="","",[1]交流线路段!B2623)</f>
        <v>10kV</v>
      </c>
      <c r="F2623" t="e">
        <f ca="1">VLOOKUP(OFFSET($E$2,0,0,10000,1),OFFSET(线路!$A$2,0,0,10000,6),5,FALSE)</f>
        <v>#N/A</v>
      </c>
      <c r="G2623" t="e">
        <f ca="1">VLOOKUP(OFFSET($E$2,0,0,10000,1),OFFSET(线路!$A$2,0,0,10000,6),6,FALSE)</f>
        <v>#N/A</v>
      </c>
    </row>
    <row r="2624" spans="1:7" x14ac:dyDescent="0.15">
      <c r="A2624" t="str">
        <f>IF([1]交流线路段!A2624="","",[1]交流线路段!A2624)</f>
        <v>线路185</v>
      </c>
      <c r="B2624" t="str">
        <f>IF([1]交流线路段!B2624="","",[1]交流线路段!B2624)</f>
        <v>10kV</v>
      </c>
      <c r="F2624" t="e">
        <f ca="1">VLOOKUP(OFFSET($E$2,0,0,10000,1),OFFSET(线路!$A$2,0,0,10000,6),5,FALSE)</f>
        <v>#N/A</v>
      </c>
      <c r="G2624" t="e">
        <f ca="1">VLOOKUP(OFFSET($E$2,0,0,10000,1),OFFSET(线路!$A$2,0,0,10000,6),6,FALSE)</f>
        <v>#N/A</v>
      </c>
    </row>
    <row r="2625" spans="1:7" x14ac:dyDescent="0.15">
      <c r="A2625" t="str">
        <f>IF([1]交流线路段!A2625="","",[1]交流线路段!A2625)</f>
        <v>线路186</v>
      </c>
      <c r="B2625" t="str">
        <f>IF([1]交流线路段!B2625="","",[1]交流线路段!B2625)</f>
        <v>10kV</v>
      </c>
      <c r="F2625" t="e">
        <f ca="1">VLOOKUP(OFFSET($E$2,0,0,10000,1),OFFSET(线路!$A$2,0,0,10000,6),5,FALSE)</f>
        <v>#N/A</v>
      </c>
      <c r="G2625" t="e">
        <f ca="1">VLOOKUP(OFFSET($E$2,0,0,10000,1),OFFSET(线路!$A$2,0,0,10000,6),6,FALSE)</f>
        <v>#N/A</v>
      </c>
    </row>
    <row r="2626" spans="1:7" x14ac:dyDescent="0.15">
      <c r="A2626" t="str">
        <f>IF([1]交流线路段!A2626="","",[1]交流线路段!A2626)</f>
        <v>线路186-1</v>
      </c>
      <c r="B2626" t="str">
        <f>IF([1]交流线路段!B2626="","",[1]交流线路段!B2626)</f>
        <v>10kV</v>
      </c>
      <c r="F2626" t="e">
        <f ca="1">VLOOKUP(OFFSET($E$2,0,0,10000,1),OFFSET(线路!$A$2,0,0,10000,6),5,FALSE)</f>
        <v>#N/A</v>
      </c>
      <c r="G2626" t="e">
        <f ca="1">VLOOKUP(OFFSET($E$2,0,0,10000,1),OFFSET(线路!$A$2,0,0,10000,6),6,FALSE)</f>
        <v>#N/A</v>
      </c>
    </row>
    <row r="2627" spans="1:7" x14ac:dyDescent="0.15">
      <c r="A2627" t="str">
        <f>IF([1]交流线路段!A2627="","",[1]交流线路段!A2627)</f>
        <v>线路187</v>
      </c>
      <c r="B2627" t="str">
        <f>IF([1]交流线路段!B2627="","",[1]交流线路段!B2627)</f>
        <v>10kV</v>
      </c>
      <c r="F2627" t="e">
        <f ca="1">VLOOKUP(OFFSET($E$2,0,0,10000,1),OFFSET(线路!$A$2,0,0,10000,6),5,FALSE)</f>
        <v>#N/A</v>
      </c>
      <c r="G2627" t="e">
        <f ca="1">VLOOKUP(OFFSET($E$2,0,0,10000,1),OFFSET(线路!$A$2,0,0,10000,6),6,FALSE)</f>
        <v>#N/A</v>
      </c>
    </row>
    <row r="2628" spans="1:7" x14ac:dyDescent="0.15">
      <c r="A2628" t="str">
        <f>IF([1]交流线路段!A2628="","",[1]交流线路段!A2628)</f>
        <v>线路19</v>
      </c>
      <c r="B2628" t="str">
        <f>IF([1]交流线路段!B2628="","",[1]交流线路段!B2628)</f>
        <v>10kV</v>
      </c>
      <c r="F2628" t="e">
        <f ca="1">VLOOKUP(OFFSET($E$2,0,0,10000,1),OFFSET(线路!$A$2,0,0,10000,6),5,FALSE)</f>
        <v>#N/A</v>
      </c>
      <c r="G2628" t="e">
        <f ca="1">VLOOKUP(OFFSET($E$2,0,0,10000,1),OFFSET(线路!$A$2,0,0,10000,6),6,FALSE)</f>
        <v>#N/A</v>
      </c>
    </row>
    <row r="2629" spans="1:7" x14ac:dyDescent="0.15">
      <c r="A2629" t="str">
        <f>IF([1]交流线路段!A2629="","",[1]交流线路段!A2629)</f>
        <v>线路20</v>
      </c>
      <c r="B2629" t="str">
        <f>IF([1]交流线路段!B2629="","",[1]交流线路段!B2629)</f>
        <v>10kV</v>
      </c>
      <c r="F2629" t="e">
        <f ca="1">VLOOKUP(OFFSET($E$2,0,0,10000,1),OFFSET(线路!$A$2,0,0,10000,6),5,FALSE)</f>
        <v>#N/A</v>
      </c>
      <c r="G2629" t="e">
        <f ca="1">VLOOKUP(OFFSET($E$2,0,0,10000,1),OFFSET(线路!$A$2,0,0,10000,6),6,FALSE)</f>
        <v>#N/A</v>
      </c>
    </row>
    <row r="2630" spans="1:7" x14ac:dyDescent="0.15">
      <c r="A2630" t="str">
        <f>IF([1]交流线路段!A2630="","",[1]交流线路段!A2630)</f>
        <v>线路21</v>
      </c>
      <c r="B2630" t="str">
        <f>IF([1]交流线路段!B2630="","",[1]交流线路段!B2630)</f>
        <v>10kV</v>
      </c>
      <c r="F2630" t="e">
        <f ca="1">VLOOKUP(OFFSET($E$2,0,0,10000,1),OFFSET(线路!$A$2,0,0,10000,6),5,FALSE)</f>
        <v>#N/A</v>
      </c>
      <c r="G2630" t="e">
        <f ca="1">VLOOKUP(OFFSET($E$2,0,0,10000,1),OFFSET(线路!$A$2,0,0,10000,6),6,FALSE)</f>
        <v>#N/A</v>
      </c>
    </row>
    <row r="2631" spans="1:7" x14ac:dyDescent="0.15">
      <c r="A2631" t="str">
        <f>IF([1]交流线路段!A2631="","",[1]交流线路段!A2631)</f>
        <v>线路22</v>
      </c>
      <c r="B2631" t="str">
        <f>IF([1]交流线路段!B2631="","",[1]交流线路段!B2631)</f>
        <v>10kV</v>
      </c>
      <c r="F2631" t="e">
        <f ca="1">VLOOKUP(OFFSET($E$2,0,0,10000,1),OFFSET(线路!$A$2,0,0,10000,6),5,FALSE)</f>
        <v>#N/A</v>
      </c>
      <c r="G2631" t="e">
        <f ca="1">VLOOKUP(OFFSET($E$2,0,0,10000,1),OFFSET(线路!$A$2,0,0,10000,6),6,FALSE)</f>
        <v>#N/A</v>
      </c>
    </row>
    <row r="2632" spans="1:7" x14ac:dyDescent="0.15">
      <c r="A2632" t="str">
        <f>IF([1]交流线路段!A2632="","",[1]交流线路段!A2632)</f>
        <v>线路23</v>
      </c>
      <c r="B2632" t="str">
        <f>IF([1]交流线路段!B2632="","",[1]交流线路段!B2632)</f>
        <v>10kV</v>
      </c>
      <c r="F2632" t="e">
        <f ca="1">VLOOKUP(OFFSET($E$2,0,0,10000,1),OFFSET(线路!$A$2,0,0,10000,6),5,FALSE)</f>
        <v>#N/A</v>
      </c>
      <c r="G2632" t="e">
        <f ca="1">VLOOKUP(OFFSET($E$2,0,0,10000,1),OFFSET(线路!$A$2,0,0,10000,6),6,FALSE)</f>
        <v>#N/A</v>
      </c>
    </row>
    <row r="2633" spans="1:7" x14ac:dyDescent="0.15">
      <c r="A2633" t="str">
        <f>IF([1]交流线路段!A2633="","",[1]交流线路段!A2633)</f>
        <v>线路24</v>
      </c>
      <c r="B2633" t="str">
        <f>IF([1]交流线路段!B2633="","",[1]交流线路段!B2633)</f>
        <v>10kV</v>
      </c>
      <c r="F2633" t="e">
        <f ca="1">VLOOKUP(OFFSET($E$2,0,0,10000,1),OFFSET(线路!$A$2,0,0,10000,6),5,FALSE)</f>
        <v>#N/A</v>
      </c>
      <c r="G2633" t="e">
        <f ca="1">VLOOKUP(OFFSET($E$2,0,0,10000,1),OFFSET(线路!$A$2,0,0,10000,6),6,FALSE)</f>
        <v>#N/A</v>
      </c>
    </row>
    <row r="2634" spans="1:7" x14ac:dyDescent="0.15">
      <c r="A2634" t="str">
        <f>IF([1]交流线路段!A2634="","",[1]交流线路段!A2634)</f>
        <v>线路25</v>
      </c>
      <c r="B2634" t="str">
        <f>IF([1]交流线路段!B2634="","",[1]交流线路段!B2634)</f>
        <v>10kV</v>
      </c>
      <c r="F2634" t="e">
        <f ca="1">VLOOKUP(OFFSET($E$2,0,0,10000,1),OFFSET(线路!$A$2,0,0,10000,6),5,FALSE)</f>
        <v>#N/A</v>
      </c>
      <c r="G2634" t="e">
        <f ca="1">VLOOKUP(OFFSET($E$2,0,0,10000,1),OFFSET(线路!$A$2,0,0,10000,6),6,FALSE)</f>
        <v>#N/A</v>
      </c>
    </row>
    <row r="2635" spans="1:7" x14ac:dyDescent="0.15">
      <c r="A2635" t="str">
        <f>IF([1]交流线路段!A2635="","",[1]交流线路段!A2635)</f>
        <v>线路26</v>
      </c>
      <c r="B2635" t="str">
        <f>IF([1]交流线路段!B2635="","",[1]交流线路段!B2635)</f>
        <v>10kV</v>
      </c>
      <c r="F2635" t="e">
        <f ca="1">VLOOKUP(OFFSET($E$2,0,0,10000,1),OFFSET(线路!$A$2,0,0,10000,6),5,FALSE)</f>
        <v>#N/A</v>
      </c>
      <c r="G2635" t="e">
        <f ca="1">VLOOKUP(OFFSET($E$2,0,0,10000,1),OFFSET(线路!$A$2,0,0,10000,6),6,FALSE)</f>
        <v>#N/A</v>
      </c>
    </row>
    <row r="2636" spans="1:7" x14ac:dyDescent="0.15">
      <c r="A2636" t="str">
        <f>IF([1]交流线路段!A2636="","",[1]交流线路段!A2636)</f>
        <v>线路27</v>
      </c>
      <c r="B2636" t="str">
        <f>IF([1]交流线路段!B2636="","",[1]交流线路段!B2636)</f>
        <v>10kV</v>
      </c>
      <c r="F2636" t="e">
        <f ca="1">VLOOKUP(OFFSET($E$2,0,0,10000,1),OFFSET(线路!$A$2,0,0,10000,6),5,FALSE)</f>
        <v>#N/A</v>
      </c>
      <c r="G2636" t="e">
        <f ca="1">VLOOKUP(OFFSET($E$2,0,0,10000,1),OFFSET(线路!$A$2,0,0,10000,6),6,FALSE)</f>
        <v>#N/A</v>
      </c>
    </row>
    <row r="2637" spans="1:7" x14ac:dyDescent="0.15">
      <c r="A2637" t="str">
        <f>IF([1]交流线路段!A2637="","",[1]交流线路段!A2637)</f>
        <v>线路28</v>
      </c>
      <c r="B2637" t="str">
        <f>IF([1]交流线路段!B2637="","",[1]交流线路段!B2637)</f>
        <v>10kV</v>
      </c>
      <c r="F2637" t="e">
        <f ca="1">VLOOKUP(OFFSET($E$2,0,0,10000,1),OFFSET(线路!$A$2,0,0,10000,6),5,FALSE)</f>
        <v>#N/A</v>
      </c>
      <c r="G2637" t="e">
        <f ca="1">VLOOKUP(OFFSET($E$2,0,0,10000,1),OFFSET(线路!$A$2,0,0,10000,6),6,FALSE)</f>
        <v>#N/A</v>
      </c>
    </row>
    <row r="2638" spans="1:7" x14ac:dyDescent="0.15">
      <c r="A2638" t="str">
        <f>IF([1]交流线路段!A2638="","",[1]交流线路段!A2638)</f>
        <v>线路29</v>
      </c>
      <c r="B2638" t="str">
        <f>IF([1]交流线路段!B2638="","",[1]交流线路段!B2638)</f>
        <v>10kV</v>
      </c>
      <c r="F2638" t="e">
        <f ca="1">VLOOKUP(OFFSET($E$2,0,0,10000,1),OFFSET(线路!$A$2,0,0,10000,6),5,FALSE)</f>
        <v>#N/A</v>
      </c>
      <c r="G2638" t="e">
        <f ca="1">VLOOKUP(OFFSET($E$2,0,0,10000,1),OFFSET(线路!$A$2,0,0,10000,6),6,FALSE)</f>
        <v>#N/A</v>
      </c>
    </row>
    <row r="2639" spans="1:7" x14ac:dyDescent="0.15">
      <c r="A2639" t="str">
        <f>IF([1]交流线路段!A2639="","",[1]交流线路段!A2639)</f>
        <v>线路30</v>
      </c>
      <c r="B2639" t="str">
        <f>IF([1]交流线路段!B2639="","",[1]交流线路段!B2639)</f>
        <v>10kV</v>
      </c>
      <c r="F2639" t="e">
        <f ca="1">VLOOKUP(OFFSET($E$2,0,0,10000,1),OFFSET(线路!$A$2,0,0,10000,6),5,FALSE)</f>
        <v>#N/A</v>
      </c>
      <c r="G2639" t="e">
        <f ca="1">VLOOKUP(OFFSET($E$2,0,0,10000,1),OFFSET(线路!$A$2,0,0,10000,6),6,FALSE)</f>
        <v>#N/A</v>
      </c>
    </row>
    <row r="2640" spans="1:7" x14ac:dyDescent="0.15">
      <c r="A2640" t="str">
        <f>IF([1]交流线路段!A2640="","",[1]交流线路段!A2640)</f>
        <v>线路31</v>
      </c>
      <c r="B2640" t="str">
        <f>IF([1]交流线路段!B2640="","",[1]交流线路段!B2640)</f>
        <v>10kV</v>
      </c>
      <c r="F2640" t="e">
        <f ca="1">VLOOKUP(OFFSET($E$2,0,0,10000,1),OFFSET(线路!$A$2,0,0,10000,6),5,FALSE)</f>
        <v>#N/A</v>
      </c>
      <c r="G2640" t="e">
        <f ca="1">VLOOKUP(OFFSET($E$2,0,0,10000,1),OFFSET(线路!$A$2,0,0,10000,6),6,FALSE)</f>
        <v>#N/A</v>
      </c>
    </row>
    <row r="2641" spans="1:7" x14ac:dyDescent="0.15">
      <c r="A2641" t="str">
        <f>IF([1]交流线路段!A2641="","",[1]交流线路段!A2641)</f>
        <v>线路32</v>
      </c>
      <c r="B2641" t="str">
        <f>IF([1]交流线路段!B2641="","",[1]交流线路段!B2641)</f>
        <v>10kV</v>
      </c>
      <c r="F2641" t="e">
        <f ca="1">VLOOKUP(OFFSET($E$2,0,0,10000,1),OFFSET(线路!$A$2,0,0,10000,6),5,FALSE)</f>
        <v>#N/A</v>
      </c>
      <c r="G2641" t="e">
        <f ca="1">VLOOKUP(OFFSET($E$2,0,0,10000,1),OFFSET(线路!$A$2,0,0,10000,6),6,FALSE)</f>
        <v>#N/A</v>
      </c>
    </row>
    <row r="2642" spans="1:7" x14ac:dyDescent="0.15">
      <c r="A2642" t="str">
        <f>IF([1]交流线路段!A2642="","",[1]交流线路段!A2642)</f>
        <v>线路33</v>
      </c>
      <c r="B2642" t="str">
        <f>IF([1]交流线路段!B2642="","",[1]交流线路段!B2642)</f>
        <v>10kV</v>
      </c>
      <c r="F2642" t="e">
        <f ca="1">VLOOKUP(OFFSET($E$2,0,0,10000,1),OFFSET(线路!$A$2,0,0,10000,6),5,FALSE)</f>
        <v>#N/A</v>
      </c>
      <c r="G2642" t="e">
        <f ca="1">VLOOKUP(OFFSET($E$2,0,0,10000,1),OFFSET(线路!$A$2,0,0,10000,6),6,FALSE)</f>
        <v>#N/A</v>
      </c>
    </row>
    <row r="2643" spans="1:7" x14ac:dyDescent="0.15">
      <c r="A2643" t="str">
        <f>IF([1]交流线路段!A2643="","",[1]交流线路段!A2643)</f>
        <v>线路34</v>
      </c>
      <c r="B2643" t="str">
        <f>IF([1]交流线路段!B2643="","",[1]交流线路段!B2643)</f>
        <v>10kV</v>
      </c>
      <c r="F2643" t="e">
        <f ca="1">VLOOKUP(OFFSET($E$2,0,0,10000,1),OFFSET(线路!$A$2,0,0,10000,6),5,FALSE)</f>
        <v>#N/A</v>
      </c>
      <c r="G2643" t="e">
        <f ca="1">VLOOKUP(OFFSET($E$2,0,0,10000,1),OFFSET(线路!$A$2,0,0,10000,6),6,FALSE)</f>
        <v>#N/A</v>
      </c>
    </row>
    <row r="2644" spans="1:7" x14ac:dyDescent="0.15">
      <c r="A2644" t="str">
        <f>IF([1]交流线路段!A2644="","",[1]交流线路段!A2644)</f>
        <v>线路35</v>
      </c>
      <c r="B2644" t="str">
        <f>IF([1]交流线路段!B2644="","",[1]交流线路段!B2644)</f>
        <v>10kV</v>
      </c>
      <c r="F2644" t="e">
        <f ca="1">VLOOKUP(OFFSET($E$2,0,0,10000,1),OFFSET(线路!$A$2,0,0,10000,6),5,FALSE)</f>
        <v>#N/A</v>
      </c>
      <c r="G2644" t="e">
        <f ca="1">VLOOKUP(OFFSET($E$2,0,0,10000,1),OFFSET(线路!$A$2,0,0,10000,6),6,FALSE)</f>
        <v>#N/A</v>
      </c>
    </row>
    <row r="2645" spans="1:7" x14ac:dyDescent="0.15">
      <c r="A2645" t="str">
        <f>IF([1]交流线路段!A2645="","",[1]交流线路段!A2645)</f>
        <v>线路36</v>
      </c>
      <c r="B2645" t="str">
        <f>IF([1]交流线路段!B2645="","",[1]交流线路段!B2645)</f>
        <v>10kV</v>
      </c>
      <c r="F2645" t="e">
        <f ca="1">VLOOKUP(OFFSET($E$2,0,0,10000,1),OFFSET(线路!$A$2,0,0,10000,6),5,FALSE)</f>
        <v>#N/A</v>
      </c>
      <c r="G2645" t="e">
        <f ca="1">VLOOKUP(OFFSET($E$2,0,0,10000,1),OFFSET(线路!$A$2,0,0,10000,6),6,FALSE)</f>
        <v>#N/A</v>
      </c>
    </row>
    <row r="2646" spans="1:7" x14ac:dyDescent="0.15">
      <c r="A2646" t="str">
        <f>IF([1]交流线路段!A2646="","",[1]交流线路段!A2646)</f>
        <v>线路37</v>
      </c>
      <c r="B2646" t="str">
        <f>IF([1]交流线路段!B2646="","",[1]交流线路段!B2646)</f>
        <v>10kV</v>
      </c>
      <c r="F2646" t="e">
        <f ca="1">VLOOKUP(OFFSET($E$2,0,0,10000,1),OFFSET(线路!$A$2,0,0,10000,6),5,FALSE)</f>
        <v>#N/A</v>
      </c>
      <c r="G2646" t="e">
        <f ca="1">VLOOKUP(OFFSET($E$2,0,0,10000,1),OFFSET(线路!$A$2,0,0,10000,6),6,FALSE)</f>
        <v>#N/A</v>
      </c>
    </row>
    <row r="2647" spans="1:7" x14ac:dyDescent="0.15">
      <c r="A2647" t="str">
        <f>IF([1]交流线路段!A2647="","",[1]交流线路段!A2647)</f>
        <v>线路40</v>
      </c>
      <c r="B2647" t="str">
        <f>IF([1]交流线路段!B2647="","",[1]交流线路段!B2647)</f>
        <v>10kV</v>
      </c>
      <c r="F2647" t="e">
        <f ca="1">VLOOKUP(OFFSET($E$2,0,0,10000,1),OFFSET(线路!$A$2,0,0,10000,6),5,FALSE)</f>
        <v>#N/A</v>
      </c>
      <c r="G2647" t="e">
        <f ca="1">VLOOKUP(OFFSET($E$2,0,0,10000,1),OFFSET(线路!$A$2,0,0,10000,6),6,FALSE)</f>
        <v>#N/A</v>
      </c>
    </row>
    <row r="2648" spans="1:7" x14ac:dyDescent="0.15">
      <c r="A2648" t="str">
        <f>IF([1]交流线路段!A2648="","",[1]交流线路段!A2648)</f>
        <v>线路43</v>
      </c>
      <c r="B2648" t="str">
        <f>IF([1]交流线路段!B2648="","",[1]交流线路段!B2648)</f>
        <v>10kV</v>
      </c>
      <c r="F2648" t="e">
        <f ca="1">VLOOKUP(OFFSET($E$2,0,0,10000,1),OFFSET(线路!$A$2,0,0,10000,6),5,FALSE)</f>
        <v>#N/A</v>
      </c>
      <c r="G2648" t="e">
        <f ca="1">VLOOKUP(OFFSET($E$2,0,0,10000,1),OFFSET(线路!$A$2,0,0,10000,6),6,FALSE)</f>
        <v>#N/A</v>
      </c>
    </row>
    <row r="2649" spans="1:7" x14ac:dyDescent="0.15">
      <c r="A2649" t="str">
        <f>IF([1]交流线路段!A2649="","",[1]交流线路段!A2649)</f>
        <v>线路44</v>
      </c>
      <c r="B2649" t="str">
        <f>IF([1]交流线路段!B2649="","",[1]交流线路段!B2649)</f>
        <v>10kV</v>
      </c>
      <c r="F2649" t="e">
        <f ca="1">VLOOKUP(OFFSET($E$2,0,0,10000,1),OFFSET(线路!$A$2,0,0,10000,6),5,FALSE)</f>
        <v>#N/A</v>
      </c>
      <c r="G2649" t="e">
        <f ca="1">VLOOKUP(OFFSET($E$2,0,0,10000,1),OFFSET(线路!$A$2,0,0,10000,6),6,FALSE)</f>
        <v>#N/A</v>
      </c>
    </row>
    <row r="2650" spans="1:7" x14ac:dyDescent="0.15">
      <c r="A2650" t="str">
        <f>IF([1]交流线路段!A2650="","",[1]交流线路段!A2650)</f>
        <v>线路45</v>
      </c>
      <c r="B2650" t="str">
        <f>IF([1]交流线路段!B2650="","",[1]交流线路段!B2650)</f>
        <v>10kV</v>
      </c>
      <c r="F2650" t="e">
        <f ca="1">VLOOKUP(OFFSET($E$2,0,0,10000,1),OFFSET(线路!$A$2,0,0,10000,6),5,FALSE)</f>
        <v>#N/A</v>
      </c>
      <c r="G2650" t="e">
        <f ca="1">VLOOKUP(OFFSET($E$2,0,0,10000,1),OFFSET(线路!$A$2,0,0,10000,6),6,FALSE)</f>
        <v>#N/A</v>
      </c>
    </row>
    <row r="2651" spans="1:7" x14ac:dyDescent="0.15">
      <c r="A2651" t="str">
        <f>IF([1]交流线路段!A2651="","",[1]交流线路段!A2651)</f>
        <v>线路46</v>
      </c>
      <c r="B2651" t="str">
        <f>IF([1]交流线路段!B2651="","",[1]交流线路段!B2651)</f>
        <v>10kV</v>
      </c>
      <c r="F2651" t="e">
        <f ca="1">VLOOKUP(OFFSET($E$2,0,0,10000,1),OFFSET(线路!$A$2,0,0,10000,6),5,FALSE)</f>
        <v>#N/A</v>
      </c>
      <c r="G2651" t="e">
        <f ca="1">VLOOKUP(OFFSET($E$2,0,0,10000,1),OFFSET(线路!$A$2,0,0,10000,6),6,FALSE)</f>
        <v>#N/A</v>
      </c>
    </row>
    <row r="2652" spans="1:7" x14ac:dyDescent="0.15">
      <c r="A2652" t="str">
        <f>IF([1]交流线路段!A2652="","",[1]交流线路段!A2652)</f>
        <v>线路47</v>
      </c>
      <c r="B2652" t="str">
        <f>IF([1]交流线路段!B2652="","",[1]交流线路段!B2652)</f>
        <v>10kV</v>
      </c>
      <c r="F2652" t="e">
        <f ca="1">VLOOKUP(OFFSET($E$2,0,0,10000,1),OFFSET(线路!$A$2,0,0,10000,6),5,FALSE)</f>
        <v>#N/A</v>
      </c>
      <c r="G2652" t="e">
        <f ca="1">VLOOKUP(OFFSET($E$2,0,0,10000,1),OFFSET(线路!$A$2,0,0,10000,6),6,FALSE)</f>
        <v>#N/A</v>
      </c>
    </row>
    <row r="2653" spans="1:7" x14ac:dyDescent="0.15">
      <c r="A2653" t="str">
        <f>IF([1]交流线路段!A2653="","",[1]交流线路段!A2653)</f>
        <v>线路49</v>
      </c>
      <c r="B2653" t="str">
        <f>IF([1]交流线路段!B2653="","",[1]交流线路段!B2653)</f>
        <v>10kV</v>
      </c>
      <c r="F2653" t="e">
        <f ca="1">VLOOKUP(OFFSET($E$2,0,0,10000,1),OFFSET(线路!$A$2,0,0,10000,6),5,FALSE)</f>
        <v>#N/A</v>
      </c>
      <c r="G2653" t="e">
        <f ca="1">VLOOKUP(OFFSET($E$2,0,0,10000,1),OFFSET(线路!$A$2,0,0,10000,6),6,FALSE)</f>
        <v>#N/A</v>
      </c>
    </row>
    <row r="2654" spans="1:7" x14ac:dyDescent="0.15">
      <c r="A2654" t="str">
        <f>IF([1]交流线路段!A2654="","",[1]交流线路段!A2654)</f>
        <v>线路5-2</v>
      </c>
      <c r="B2654" t="str">
        <f>IF([1]交流线路段!B2654="","",[1]交流线路段!B2654)</f>
        <v>110kV</v>
      </c>
      <c r="F2654" t="e">
        <f ca="1">VLOOKUP(OFFSET($E$2,0,0,10000,1),OFFSET(线路!$A$2,0,0,10000,6),5,FALSE)</f>
        <v>#N/A</v>
      </c>
      <c r="G2654" t="e">
        <f ca="1">VLOOKUP(OFFSET($E$2,0,0,10000,1),OFFSET(线路!$A$2,0,0,10000,6),6,FALSE)</f>
        <v>#N/A</v>
      </c>
    </row>
    <row r="2655" spans="1:7" x14ac:dyDescent="0.15">
      <c r="A2655" t="str">
        <f>IF([1]交流线路段!A2655="","",[1]交流线路段!A2655)</f>
        <v>线路50</v>
      </c>
      <c r="B2655" t="str">
        <f>IF([1]交流线路段!B2655="","",[1]交流线路段!B2655)</f>
        <v>10kV</v>
      </c>
      <c r="F2655" t="e">
        <f ca="1">VLOOKUP(OFFSET($E$2,0,0,10000,1),OFFSET(线路!$A$2,0,0,10000,6),5,FALSE)</f>
        <v>#N/A</v>
      </c>
      <c r="G2655" t="e">
        <f ca="1">VLOOKUP(OFFSET($E$2,0,0,10000,1),OFFSET(线路!$A$2,0,0,10000,6),6,FALSE)</f>
        <v>#N/A</v>
      </c>
    </row>
    <row r="2656" spans="1:7" x14ac:dyDescent="0.15">
      <c r="A2656" t="str">
        <f>IF([1]交流线路段!A2656="","",[1]交流线路段!A2656)</f>
        <v>线路51</v>
      </c>
      <c r="B2656" t="str">
        <f>IF([1]交流线路段!B2656="","",[1]交流线路段!B2656)</f>
        <v>10kV</v>
      </c>
      <c r="F2656" t="e">
        <f ca="1">VLOOKUP(OFFSET($E$2,0,0,10000,1),OFFSET(线路!$A$2,0,0,10000,6),5,FALSE)</f>
        <v>#N/A</v>
      </c>
      <c r="G2656" t="e">
        <f ca="1">VLOOKUP(OFFSET($E$2,0,0,10000,1),OFFSET(线路!$A$2,0,0,10000,6),6,FALSE)</f>
        <v>#N/A</v>
      </c>
    </row>
    <row r="2657" spans="1:7" x14ac:dyDescent="0.15">
      <c r="A2657" t="str">
        <f>IF([1]交流线路段!A2657="","",[1]交流线路段!A2657)</f>
        <v>线路52</v>
      </c>
      <c r="B2657" t="str">
        <f>IF([1]交流线路段!B2657="","",[1]交流线路段!B2657)</f>
        <v>10kV</v>
      </c>
      <c r="F2657" t="e">
        <f ca="1">VLOOKUP(OFFSET($E$2,0,0,10000,1),OFFSET(线路!$A$2,0,0,10000,6),5,FALSE)</f>
        <v>#N/A</v>
      </c>
      <c r="G2657" t="e">
        <f ca="1">VLOOKUP(OFFSET($E$2,0,0,10000,1),OFFSET(线路!$A$2,0,0,10000,6),6,FALSE)</f>
        <v>#N/A</v>
      </c>
    </row>
    <row r="2658" spans="1:7" x14ac:dyDescent="0.15">
      <c r="A2658" t="str">
        <f>IF([1]交流线路段!A2658="","",[1]交流线路段!A2658)</f>
        <v>线路53</v>
      </c>
      <c r="B2658" t="str">
        <f>IF([1]交流线路段!B2658="","",[1]交流线路段!B2658)</f>
        <v>10kV</v>
      </c>
      <c r="F2658" t="e">
        <f ca="1">VLOOKUP(OFFSET($E$2,0,0,10000,1),OFFSET(线路!$A$2,0,0,10000,6),5,FALSE)</f>
        <v>#N/A</v>
      </c>
      <c r="G2658" t="e">
        <f ca="1">VLOOKUP(OFFSET($E$2,0,0,10000,1),OFFSET(线路!$A$2,0,0,10000,6),6,FALSE)</f>
        <v>#N/A</v>
      </c>
    </row>
    <row r="2659" spans="1:7" x14ac:dyDescent="0.15">
      <c r="A2659" t="str">
        <f>IF([1]交流线路段!A2659="","",[1]交流线路段!A2659)</f>
        <v>线路54</v>
      </c>
      <c r="B2659" t="str">
        <f>IF([1]交流线路段!B2659="","",[1]交流线路段!B2659)</f>
        <v>10kV</v>
      </c>
      <c r="F2659" t="e">
        <f ca="1">VLOOKUP(OFFSET($E$2,0,0,10000,1),OFFSET(线路!$A$2,0,0,10000,6),5,FALSE)</f>
        <v>#N/A</v>
      </c>
      <c r="G2659" t="e">
        <f ca="1">VLOOKUP(OFFSET($E$2,0,0,10000,1),OFFSET(线路!$A$2,0,0,10000,6),6,FALSE)</f>
        <v>#N/A</v>
      </c>
    </row>
    <row r="2660" spans="1:7" x14ac:dyDescent="0.15">
      <c r="A2660" t="str">
        <f>IF([1]交流线路段!A2660="","",[1]交流线路段!A2660)</f>
        <v>线路55</v>
      </c>
      <c r="B2660" t="str">
        <f>IF([1]交流线路段!B2660="","",[1]交流线路段!B2660)</f>
        <v>10kV</v>
      </c>
      <c r="F2660" t="e">
        <f ca="1">VLOOKUP(OFFSET($E$2,0,0,10000,1),OFFSET(线路!$A$2,0,0,10000,6),5,FALSE)</f>
        <v>#N/A</v>
      </c>
      <c r="G2660" t="e">
        <f ca="1">VLOOKUP(OFFSET($E$2,0,0,10000,1),OFFSET(线路!$A$2,0,0,10000,6),6,FALSE)</f>
        <v>#N/A</v>
      </c>
    </row>
    <row r="2661" spans="1:7" x14ac:dyDescent="0.15">
      <c r="A2661" t="str">
        <f>IF([1]交流线路段!A2661="","",[1]交流线路段!A2661)</f>
        <v>线路56</v>
      </c>
      <c r="B2661" t="str">
        <f>IF([1]交流线路段!B2661="","",[1]交流线路段!B2661)</f>
        <v>10kV</v>
      </c>
      <c r="F2661" t="e">
        <f ca="1">VLOOKUP(OFFSET($E$2,0,0,10000,1),OFFSET(线路!$A$2,0,0,10000,6),5,FALSE)</f>
        <v>#N/A</v>
      </c>
      <c r="G2661" t="e">
        <f ca="1">VLOOKUP(OFFSET($E$2,0,0,10000,1),OFFSET(线路!$A$2,0,0,10000,6),6,FALSE)</f>
        <v>#N/A</v>
      </c>
    </row>
    <row r="2662" spans="1:7" x14ac:dyDescent="0.15">
      <c r="A2662" t="str">
        <f>IF([1]交流线路段!A2662="","",[1]交流线路段!A2662)</f>
        <v>线路57</v>
      </c>
      <c r="B2662" t="str">
        <f>IF([1]交流线路段!B2662="","",[1]交流线路段!B2662)</f>
        <v>10kV</v>
      </c>
      <c r="F2662" t="e">
        <f ca="1">VLOOKUP(OFFSET($E$2,0,0,10000,1),OFFSET(线路!$A$2,0,0,10000,6),5,FALSE)</f>
        <v>#N/A</v>
      </c>
      <c r="G2662" t="e">
        <f ca="1">VLOOKUP(OFFSET($E$2,0,0,10000,1),OFFSET(线路!$A$2,0,0,10000,6),6,FALSE)</f>
        <v>#N/A</v>
      </c>
    </row>
    <row r="2663" spans="1:7" x14ac:dyDescent="0.15">
      <c r="A2663" t="str">
        <f>IF([1]交流线路段!A2663="","",[1]交流线路段!A2663)</f>
        <v>线路58</v>
      </c>
      <c r="B2663" t="str">
        <f>IF([1]交流线路段!B2663="","",[1]交流线路段!B2663)</f>
        <v>10kV</v>
      </c>
      <c r="F2663" t="e">
        <f ca="1">VLOOKUP(OFFSET($E$2,0,0,10000,1),OFFSET(线路!$A$2,0,0,10000,6),5,FALSE)</f>
        <v>#N/A</v>
      </c>
      <c r="G2663" t="e">
        <f ca="1">VLOOKUP(OFFSET($E$2,0,0,10000,1),OFFSET(线路!$A$2,0,0,10000,6),6,FALSE)</f>
        <v>#N/A</v>
      </c>
    </row>
    <row r="2664" spans="1:7" x14ac:dyDescent="0.15">
      <c r="A2664" t="str">
        <f>IF([1]交流线路段!A2664="","",[1]交流线路段!A2664)</f>
        <v>线路59</v>
      </c>
      <c r="B2664" t="str">
        <f>IF([1]交流线路段!B2664="","",[1]交流线路段!B2664)</f>
        <v>10kV</v>
      </c>
      <c r="F2664" t="e">
        <f ca="1">VLOOKUP(OFFSET($E$2,0,0,10000,1),OFFSET(线路!$A$2,0,0,10000,6),5,FALSE)</f>
        <v>#N/A</v>
      </c>
      <c r="G2664" t="e">
        <f ca="1">VLOOKUP(OFFSET($E$2,0,0,10000,1),OFFSET(线路!$A$2,0,0,10000,6),6,FALSE)</f>
        <v>#N/A</v>
      </c>
    </row>
    <row r="2665" spans="1:7" x14ac:dyDescent="0.15">
      <c r="A2665" t="str">
        <f>IF([1]交流线路段!A2665="","",[1]交流线路段!A2665)</f>
        <v>线路6-2</v>
      </c>
      <c r="B2665" t="str">
        <f>IF([1]交流线路段!B2665="","",[1]交流线路段!B2665)</f>
        <v>110kV</v>
      </c>
      <c r="F2665" t="e">
        <f ca="1">VLOOKUP(OFFSET($E$2,0,0,10000,1),OFFSET(线路!$A$2,0,0,10000,6),5,FALSE)</f>
        <v>#N/A</v>
      </c>
      <c r="G2665" t="e">
        <f ca="1">VLOOKUP(OFFSET($E$2,0,0,10000,1),OFFSET(线路!$A$2,0,0,10000,6),6,FALSE)</f>
        <v>#N/A</v>
      </c>
    </row>
    <row r="2666" spans="1:7" x14ac:dyDescent="0.15">
      <c r="A2666" t="str">
        <f>IF([1]交流线路段!A2666="","",[1]交流线路段!A2666)</f>
        <v>线路60</v>
      </c>
      <c r="B2666" t="str">
        <f>IF([1]交流线路段!B2666="","",[1]交流线路段!B2666)</f>
        <v>10kV</v>
      </c>
      <c r="F2666" t="e">
        <f ca="1">VLOOKUP(OFFSET($E$2,0,0,10000,1),OFFSET(线路!$A$2,0,0,10000,6),5,FALSE)</f>
        <v>#N/A</v>
      </c>
      <c r="G2666" t="e">
        <f ca="1">VLOOKUP(OFFSET($E$2,0,0,10000,1),OFFSET(线路!$A$2,0,0,10000,6),6,FALSE)</f>
        <v>#N/A</v>
      </c>
    </row>
    <row r="2667" spans="1:7" x14ac:dyDescent="0.15">
      <c r="A2667" t="str">
        <f>IF([1]交流线路段!A2667="","",[1]交流线路段!A2667)</f>
        <v>线路62</v>
      </c>
      <c r="B2667" t="str">
        <f>IF([1]交流线路段!B2667="","",[1]交流线路段!B2667)</f>
        <v>10kV</v>
      </c>
      <c r="F2667" t="e">
        <f ca="1">VLOOKUP(OFFSET($E$2,0,0,10000,1),OFFSET(线路!$A$2,0,0,10000,6),5,FALSE)</f>
        <v>#N/A</v>
      </c>
      <c r="G2667" t="e">
        <f ca="1">VLOOKUP(OFFSET($E$2,0,0,10000,1),OFFSET(线路!$A$2,0,0,10000,6),6,FALSE)</f>
        <v>#N/A</v>
      </c>
    </row>
    <row r="2668" spans="1:7" x14ac:dyDescent="0.15">
      <c r="A2668" t="str">
        <f>IF([1]交流线路段!A2668="","",[1]交流线路段!A2668)</f>
        <v>线路63</v>
      </c>
      <c r="B2668" t="str">
        <f>IF([1]交流线路段!B2668="","",[1]交流线路段!B2668)</f>
        <v>10kV</v>
      </c>
      <c r="F2668" t="e">
        <f ca="1">VLOOKUP(OFFSET($E$2,0,0,10000,1),OFFSET(线路!$A$2,0,0,10000,6),5,FALSE)</f>
        <v>#N/A</v>
      </c>
      <c r="G2668" t="e">
        <f ca="1">VLOOKUP(OFFSET($E$2,0,0,10000,1),OFFSET(线路!$A$2,0,0,10000,6),6,FALSE)</f>
        <v>#N/A</v>
      </c>
    </row>
    <row r="2669" spans="1:7" x14ac:dyDescent="0.15">
      <c r="A2669" t="str">
        <f>IF([1]交流线路段!A2669="","",[1]交流线路段!A2669)</f>
        <v>线路64</v>
      </c>
      <c r="B2669" t="str">
        <f>IF([1]交流线路段!B2669="","",[1]交流线路段!B2669)</f>
        <v>10kV</v>
      </c>
      <c r="F2669" t="e">
        <f ca="1">VLOOKUP(OFFSET($E$2,0,0,10000,1),OFFSET(线路!$A$2,0,0,10000,6),5,FALSE)</f>
        <v>#N/A</v>
      </c>
      <c r="G2669" t="e">
        <f ca="1">VLOOKUP(OFFSET($E$2,0,0,10000,1),OFFSET(线路!$A$2,0,0,10000,6),6,FALSE)</f>
        <v>#N/A</v>
      </c>
    </row>
    <row r="2670" spans="1:7" x14ac:dyDescent="0.15">
      <c r="A2670" t="str">
        <f>IF([1]交流线路段!A2670="","",[1]交流线路段!A2670)</f>
        <v>线路65</v>
      </c>
      <c r="B2670" t="str">
        <f>IF([1]交流线路段!B2670="","",[1]交流线路段!B2670)</f>
        <v>10kV</v>
      </c>
      <c r="F2670" t="e">
        <f ca="1">VLOOKUP(OFFSET($E$2,0,0,10000,1),OFFSET(线路!$A$2,0,0,10000,6),5,FALSE)</f>
        <v>#N/A</v>
      </c>
      <c r="G2670" t="e">
        <f ca="1">VLOOKUP(OFFSET($E$2,0,0,10000,1),OFFSET(线路!$A$2,0,0,10000,6),6,FALSE)</f>
        <v>#N/A</v>
      </c>
    </row>
    <row r="2671" spans="1:7" x14ac:dyDescent="0.15">
      <c r="A2671" t="str">
        <f>IF([1]交流线路段!A2671="","",[1]交流线路段!A2671)</f>
        <v>线路66</v>
      </c>
      <c r="B2671" t="str">
        <f>IF([1]交流线路段!B2671="","",[1]交流线路段!B2671)</f>
        <v>10kV</v>
      </c>
      <c r="F2671" t="e">
        <f ca="1">VLOOKUP(OFFSET($E$2,0,0,10000,1),OFFSET(线路!$A$2,0,0,10000,6),5,FALSE)</f>
        <v>#N/A</v>
      </c>
      <c r="G2671" t="e">
        <f ca="1">VLOOKUP(OFFSET($E$2,0,0,10000,1),OFFSET(线路!$A$2,0,0,10000,6),6,FALSE)</f>
        <v>#N/A</v>
      </c>
    </row>
    <row r="2672" spans="1:7" x14ac:dyDescent="0.15">
      <c r="A2672" t="str">
        <f>IF([1]交流线路段!A2672="","",[1]交流线路段!A2672)</f>
        <v>线路67</v>
      </c>
      <c r="B2672" t="str">
        <f>IF([1]交流线路段!B2672="","",[1]交流线路段!B2672)</f>
        <v>10kV</v>
      </c>
      <c r="F2672" t="e">
        <f ca="1">VLOOKUP(OFFSET($E$2,0,0,10000,1),OFFSET(线路!$A$2,0,0,10000,6),5,FALSE)</f>
        <v>#N/A</v>
      </c>
      <c r="G2672" t="e">
        <f ca="1">VLOOKUP(OFFSET($E$2,0,0,10000,1),OFFSET(线路!$A$2,0,0,10000,6),6,FALSE)</f>
        <v>#N/A</v>
      </c>
    </row>
    <row r="2673" spans="1:7" x14ac:dyDescent="0.15">
      <c r="A2673" t="str">
        <f>IF([1]交流线路段!A2673="","",[1]交流线路段!A2673)</f>
        <v>线路68</v>
      </c>
      <c r="B2673" t="str">
        <f>IF([1]交流线路段!B2673="","",[1]交流线路段!B2673)</f>
        <v>10kV</v>
      </c>
      <c r="F2673" t="e">
        <f ca="1">VLOOKUP(OFFSET($E$2,0,0,10000,1),OFFSET(线路!$A$2,0,0,10000,6),5,FALSE)</f>
        <v>#N/A</v>
      </c>
      <c r="G2673" t="e">
        <f ca="1">VLOOKUP(OFFSET($E$2,0,0,10000,1),OFFSET(线路!$A$2,0,0,10000,6),6,FALSE)</f>
        <v>#N/A</v>
      </c>
    </row>
    <row r="2674" spans="1:7" x14ac:dyDescent="0.15">
      <c r="A2674" t="str">
        <f>IF([1]交流线路段!A2674="","",[1]交流线路段!A2674)</f>
        <v>线路69</v>
      </c>
      <c r="B2674" t="str">
        <f>IF([1]交流线路段!B2674="","",[1]交流线路段!B2674)</f>
        <v>10kV</v>
      </c>
      <c r="F2674" t="e">
        <f ca="1">VLOOKUP(OFFSET($E$2,0,0,10000,1),OFFSET(线路!$A$2,0,0,10000,6),5,FALSE)</f>
        <v>#N/A</v>
      </c>
      <c r="G2674" t="e">
        <f ca="1">VLOOKUP(OFFSET($E$2,0,0,10000,1),OFFSET(线路!$A$2,0,0,10000,6),6,FALSE)</f>
        <v>#N/A</v>
      </c>
    </row>
    <row r="2675" spans="1:7" x14ac:dyDescent="0.15">
      <c r="A2675" t="str">
        <f>IF([1]交流线路段!A2675="","",[1]交流线路段!A2675)</f>
        <v>线路7</v>
      </c>
      <c r="B2675" t="str">
        <f>IF([1]交流线路段!B2675="","",[1]交流线路段!B2675)</f>
        <v>10kV</v>
      </c>
      <c r="F2675" t="e">
        <f ca="1">VLOOKUP(OFFSET($E$2,0,0,10000,1),OFFSET(线路!$A$2,0,0,10000,6),5,FALSE)</f>
        <v>#N/A</v>
      </c>
      <c r="G2675" t="e">
        <f ca="1">VLOOKUP(OFFSET($E$2,0,0,10000,1),OFFSET(线路!$A$2,0,0,10000,6),6,FALSE)</f>
        <v>#N/A</v>
      </c>
    </row>
    <row r="2676" spans="1:7" x14ac:dyDescent="0.15">
      <c r="A2676" t="str">
        <f>IF([1]交流线路段!A2676="","",[1]交流线路段!A2676)</f>
        <v>线路70</v>
      </c>
      <c r="B2676" t="str">
        <f>IF([1]交流线路段!B2676="","",[1]交流线路段!B2676)</f>
        <v>10kV</v>
      </c>
      <c r="F2676" t="e">
        <f ca="1">VLOOKUP(OFFSET($E$2,0,0,10000,1),OFFSET(线路!$A$2,0,0,10000,6),5,FALSE)</f>
        <v>#N/A</v>
      </c>
      <c r="G2676" t="e">
        <f ca="1">VLOOKUP(OFFSET($E$2,0,0,10000,1),OFFSET(线路!$A$2,0,0,10000,6),6,FALSE)</f>
        <v>#N/A</v>
      </c>
    </row>
    <row r="2677" spans="1:7" x14ac:dyDescent="0.15">
      <c r="A2677" t="str">
        <f>IF([1]交流线路段!A2677="","",[1]交流线路段!A2677)</f>
        <v>线路71</v>
      </c>
      <c r="B2677" t="str">
        <f>IF([1]交流线路段!B2677="","",[1]交流线路段!B2677)</f>
        <v>10kV</v>
      </c>
      <c r="F2677" t="e">
        <f ca="1">VLOOKUP(OFFSET($E$2,0,0,10000,1),OFFSET(线路!$A$2,0,0,10000,6),5,FALSE)</f>
        <v>#N/A</v>
      </c>
      <c r="G2677" t="e">
        <f ca="1">VLOOKUP(OFFSET($E$2,0,0,10000,1),OFFSET(线路!$A$2,0,0,10000,6),6,FALSE)</f>
        <v>#N/A</v>
      </c>
    </row>
    <row r="2678" spans="1:7" x14ac:dyDescent="0.15">
      <c r="A2678" t="str">
        <f>IF([1]交流线路段!A2678="","",[1]交流线路段!A2678)</f>
        <v>线路71-1</v>
      </c>
      <c r="B2678" t="str">
        <f>IF([1]交流线路段!B2678="","",[1]交流线路段!B2678)</f>
        <v>10kV</v>
      </c>
      <c r="F2678" t="e">
        <f ca="1">VLOOKUP(OFFSET($E$2,0,0,10000,1),OFFSET(线路!$A$2,0,0,10000,6),5,FALSE)</f>
        <v>#N/A</v>
      </c>
      <c r="G2678" t="e">
        <f ca="1">VLOOKUP(OFFSET($E$2,0,0,10000,1),OFFSET(线路!$A$2,0,0,10000,6),6,FALSE)</f>
        <v>#N/A</v>
      </c>
    </row>
    <row r="2679" spans="1:7" x14ac:dyDescent="0.15">
      <c r="A2679" t="str">
        <f>IF([1]交流线路段!A2679="","",[1]交流线路段!A2679)</f>
        <v>线路72</v>
      </c>
      <c r="B2679" t="str">
        <f>IF([1]交流线路段!B2679="","",[1]交流线路段!B2679)</f>
        <v>10kV</v>
      </c>
      <c r="F2679" t="e">
        <f ca="1">VLOOKUP(OFFSET($E$2,0,0,10000,1),OFFSET(线路!$A$2,0,0,10000,6),5,FALSE)</f>
        <v>#N/A</v>
      </c>
      <c r="G2679" t="e">
        <f ca="1">VLOOKUP(OFFSET($E$2,0,0,10000,1),OFFSET(线路!$A$2,0,0,10000,6),6,FALSE)</f>
        <v>#N/A</v>
      </c>
    </row>
    <row r="2680" spans="1:7" x14ac:dyDescent="0.15">
      <c r="A2680" t="str">
        <f>IF([1]交流线路段!A2680="","",[1]交流线路段!A2680)</f>
        <v>线路74</v>
      </c>
      <c r="B2680" t="str">
        <f>IF([1]交流线路段!B2680="","",[1]交流线路段!B2680)</f>
        <v>10kV</v>
      </c>
      <c r="F2680" t="e">
        <f ca="1">VLOOKUP(OFFSET($E$2,0,0,10000,1),OFFSET(线路!$A$2,0,0,10000,6),5,FALSE)</f>
        <v>#N/A</v>
      </c>
      <c r="G2680" t="e">
        <f ca="1">VLOOKUP(OFFSET($E$2,0,0,10000,1),OFFSET(线路!$A$2,0,0,10000,6),6,FALSE)</f>
        <v>#N/A</v>
      </c>
    </row>
    <row r="2681" spans="1:7" x14ac:dyDescent="0.15">
      <c r="A2681" t="str">
        <f>IF([1]交流线路段!A2681="","",[1]交流线路段!A2681)</f>
        <v>线路75</v>
      </c>
      <c r="B2681" t="str">
        <f>IF([1]交流线路段!B2681="","",[1]交流线路段!B2681)</f>
        <v>10kV</v>
      </c>
      <c r="F2681" t="e">
        <f ca="1">VLOOKUP(OFFSET($E$2,0,0,10000,1),OFFSET(线路!$A$2,0,0,10000,6),5,FALSE)</f>
        <v>#N/A</v>
      </c>
      <c r="G2681" t="e">
        <f ca="1">VLOOKUP(OFFSET($E$2,0,0,10000,1),OFFSET(线路!$A$2,0,0,10000,6),6,FALSE)</f>
        <v>#N/A</v>
      </c>
    </row>
    <row r="2682" spans="1:7" x14ac:dyDescent="0.15">
      <c r="A2682" t="str">
        <f>IF([1]交流线路段!A2682="","",[1]交流线路段!A2682)</f>
        <v>线路76</v>
      </c>
      <c r="B2682" t="str">
        <f>IF([1]交流线路段!B2682="","",[1]交流线路段!B2682)</f>
        <v>10kV</v>
      </c>
      <c r="F2682" t="e">
        <f ca="1">VLOOKUP(OFFSET($E$2,0,0,10000,1),OFFSET(线路!$A$2,0,0,10000,6),5,FALSE)</f>
        <v>#N/A</v>
      </c>
      <c r="G2682" t="e">
        <f ca="1">VLOOKUP(OFFSET($E$2,0,0,10000,1),OFFSET(线路!$A$2,0,0,10000,6),6,FALSE)</f>
        <v>#N/A</v>
      </c>
    </row>
    <row r="2683" spans="1:7" x14ac:dyDescent="0.15">
      <c r="A2683" t="str">
        <f>IF([1]交流线路段!A2683="","",[1]交流线路段!A2683)</f>
        <v>线路77</v>
      </c>
      <c r="B2683" t="str">
        <f>IF([1]交流线路段!B2683="","",[1]交流线路段!B2683)</f>
        <v>10kV</v>
      </c>
      <c r="F2683" t="e">
        <f ca="1">VLOOKUP(OFFSET($E$2,0,0,10000,1),OFFSET(线路!$A$2,0,0,10000,6),5,FALSE)</f>
        <v>#N/A</v>
      </c>
      <c r="G2683" t="e">
        <f ca="1">VLOOKUP(OFFSET($E$2,0,0,10000,1),OFFSET(线路!$A$2,0,0,10000,6),6,FALSE)</f>
        <v>#N/A</v>
      </c>
    </row>
    <row r="2684" spans="1:7" x14ac:dyDescent="0.15">
      <c r="A2684" t="str">
        <f>IF([1]交流线路段!A2684="","",[1]交流线路段!A2684)</f>
        <v>线路78</v>
      </c>
      <c r="B2684" t="str">
        <f>IF([1]交流线路段!B2684="","",[1]交流线路段!B2684)</f>
        <v>10kV</v>
      </c>
      <c r="F2684" t="e">
        <f ca="1">VLOOKUP(OFFSET($E$2,0,0,10000,1),OFFSET(线路!$A$2,0,0,10000,6),5,FALSE)</f>
        <v>#N/A</v>
      </c>
      <c r="G2684" t="e">
        <f ca="1">VLOOKUP(OFFSET($E$2,0,0,10000,1),OFFSET(线路!$A$2,0,0,10000,6),6,FALSE)</f>
        <v>#N/A</v>
      </c>
    </row>
    <row r="2685" spans="1:7" x14ac:dyDescent="0.15">
      <c r="A2685" t="str">
        <f>IF([1]交流线路段!A2685="","",[1]交流线路段!A2685)</f>
        <v>线路79</v>
      </c>
      <c r="B2685" t="str">
        <f>IF([1]交流线路段!B2685="","",[1]交流线路段!B2685)</f>
        <v>10kV</v>
      </c>
      <c r="F2685" t="e">
        <f ca="1">VLOOKUP(OFFSET($E$2,0,0,10000,1),OFFSET(线路!$A$2,0,0,10000,6),5,FALSE)</f>
        <v>#N/A</v>
      </c>
      <c r="G2685" t="e">
        <f ca="1">VLOOKUP(OFFSET($E$2,0,0,10000,1),OFFSET(线路!$A$2,0,0,10000,6),6,FALSE)</f>
        <v>#N/A</v>
      </c>
    </row>
    <row r="2686" spans="1:7" x14ac:dyDescent="0.15">
      <c r="A2686" t="str">
        <f>IF([1]交流线路段!A2686="","",[1]交流线路段!A2686)</f>
        <v>线路8</v>
      </c>
      <c r="B2686" t="str">
        <f>IF([1]交流线路段!B2686="","",[1]交流线路段!B2686)</f>
        <v>10kV</v>
      </c>
      <c r="F2686" t="e">
        <f ca="1">VLOOKUP(OFFSET($E$2,0,0,10000,1),OFFSET(线路!$A$2,0,0,10000,6),5,FALSE)</f>
        <v>#N/A</v>
      </c>
      <c r="G2686" t="e">
        <f ca="1">VLOOKUP(OFFSET($E$2,0,0,10000,1),OFFSET(线路!$A$2,0,0,10000,6),6,FALSE)</f>
        <v>#N/A</v>
      </c>
    </row>
    <row r="2687" spans="1:7" x14ac:dyDescent="0.15">
      <c r="A2687" t="str">
        <f>IF([1]交流线路段!A2687="","",[1]交流线路段!A2687)</f>
        <v>线路80</v>
      </c>
      <c r="B2687" t="str">
        <f>IF([1]交流线路段!B2687="","",[1]交流线路段!B2687)</f>
        <v>10kV</v>
      </c>
      <c r="F2687" t="e">
        <f ca="1">VLOOKUP(OFFSET($E$2,0,0,10000,1),OFFSET(线路!$A$2,0,0,10000,6),5,FALSE)</f>
        <v>#N/A</v>
      </c>
      <c r="G2687" t="e">
        <f ca="1">VLOOKUP(OFFSET($E$2,0,0,10000,1),OFFSET(线路!$A$2,0,0,10000,6),6,FALSE)</f>
        <v>#N/A</v>
      </c>
    </row>
    <row r="2688" spans="1:7" x14ac:dyDescent="0.15">
      <c r="A2688" t="str">
        <f>IF([1]交流线路段!A2688="","",[1]交流线路段!A2688)</f>
        <v>线路81</v>
      </c>
      <c r="B2688" t="str">
        <f>IF([1]交流线路段!B2688="","",[1]交流线路段!B2688)</f>
        <v>10kV</v>
      </c>
      <c r="F2688" t="e">
        <f ca="1">VLOOKUP(OFFSET($E$2,0,0,10000,1),OFFSET(线路!$A$2,0,0,10000,6),5,FALSE)</f>
        <v>#N/A</v>
      </c>
      <c r="G2688" t="e">
        <f ca="1">VLOOKUP(OFFSET($E$2,0,0,10000,1),OFFSET(线路!$A$2,0,0,10000,6),6,FALSE)</f>
        <v>#N/A</v>
      </c>
    </row>
    <row r="2689" spans="1:7" x14ac:dyDescent="0.15">
      <c r="A2689" t="str">
        <f>IF([1]交流线路段!A2689="","",[1]交流线路段!A2689)</f>
        <v>线路82</v>
      </c>
      <c r="B2689" t="str">
        <f>IF([1]交流线路段!B2689="","",[1]交流线路段!B2689)</f>
        <v>10kV</v>
      </c>
      <c r="F2689" t="e">
        <f ca="1">VLOOKUP(OFFSET($E$2,0,0,10000,1),OFFSET(线路!$A$2,0,0,10000,6),5,FALSE)</f>
        <v>#N/A</v>
      </c>
      <c r="G2689" t="e">
        <f ca="1">VLOOKUP(OFFSET($E$2,0,0,10000,1),OFFSET(线路!$A$2,0,0,10000,6),6,FALSE)</f>
        <v>#N/A</v>
      </c>
    </row>
    <row r="2690" spans="1:7" x14ac:dyDescent="0.15">
      <c r="A2690" t="str">
        <f>IF([1]交流线路段!A2690="","",[1]交流线路段!A2690)</f>
        <v>线路83</v>
      </c>
      <c r="B2690" t="str">
        <f>IF([1]交流线路段!B2690="","",[1]交流线路段!B2690)</f>
        <v>10kV</v>
      </c>
      <c r="F2690" t="e">
        <f ca="1">VLOOKUP(OFFSET($E$2,0,0,10000,1),OFFSET(线路!$A$2,0,0,10000,6),5,FALSE)</f>
        <v>#N/A</v>
      </c>
      <c r="G2690" t="e">
        <f ca="1">VLOOKUP(OFFSET($E$2,0,0,10000,1),OFFSET(线路!$A$2,0,0,10000,6),6,FALSE)</f>
        <v>#N/A</v>
      </c>
    </row>
    <row r="2691" spans="1:7" x14ac:dyDescent="0.15">
      <c r="A2691" t="str">
        <f>IF([1]交流线路段!A2691="","",[1]交流线路段!A2691)</f>
        <v>线路84</v>
      </c>
      <c r="B2691" t="str">
        <f>IF([1]交流线路段!B2691="","",[1]交流线路段!B2691)</f>
        <v>10kV</v>
      </c>
      <c r="F2691" t="e">
        <f ca="1">VLOOKUP(OFFSET($E$2,0,0,10000,1),OFFSET(线路!$A$2,0,0,10000,6),5,FALSE)</f>
        <v>#N/A</v>
      </c>
      <c r="G2691" t="e">
        <f ca="1">VLOOKUP(OFFSET($E$2,0,0,10000,1),OFFSET(线路!$A$2,0,0,10000,6),6,FALSE)</f>
        <v>#N/A</v>
      </c>
    </row>
    <row r="2692" spans="1:7" x14ac:dyDescent="0.15">
      <c r="A2692" t="str">
        <f>IF([1]交流线路段!A2692="","",[1]交流线路段!A2692)</f>
        <v>线路85</v>
      </c>
      <c r="B2692" t="str">
        <f>IF([1]交流线路段!B2692="","",[1]交流线路段!B2692)</f>
        <v>10kV</v>
      </c>
      <c r="F2692" t="e">
        <f ca="1">VLOOKUP(OFFSET($E$2,0,0,10000,1),OFFSET(线路!$A$2,0,0,10000,6),5,FALSE)</f>
        <v>#N/A</v>
      </c>
      <c r="G2692" t="e">
        <f ca="1">VLOOKUP(OFFSET($E$2,0,0,10000,1),OFFSET(线路!$A$2,0,0,10000,6),6,FALSE)</f>
        <v>#N/A</v>
      </c>
    </row>
    <row r="2693" spans="1:7" x14ac:dyDescent="0.15">
      <c r="A2693" t="str">
        <f>IF([1]交流线路段!A2693="","",[1]交流线路段!A2693)</f>
        <v>线路86</v>
      </c>
      <c r="B2693" t="str">
        <f>IF([1]交流线路段!B2693="","",[1]交流线路段!B2693)</f>
        <v>10kV</v>
      </c>
      <c r="F2693" t="e">
        <f ca="1">VLOOKUP(OFFSET($E$2,0,0,10000,1),OFFSET(线路!$A$2,0,0,10000,6),5,FALSE)</f>
        <v>#N/A</v>
      </c>
      <c r="G2693" t="e">
        <f ca="1">VLOOKUP(OFFSET($E$2,0,0,10000,1),OFFSET(线路!$A$2,0,0,10000,6),6,FALSE)</f>
        <v>#N/A</v>
      </c>
    </row>
    <row r="2694" spans="1:7" x14ac:dyDescent="0.15">
      <c r="A2694" t="str">
        <f>IF([1]交流线路段!A2694="","",[1]交流线路段!A2694)</f>
        <v>线路87</v>
      </c>
      <c r="B2694" t="str">
        <f>IF([1]交流线路段!B2694="","",[1]交流线路段!B2694)</f>
        <v>10kV</v>
      </c>
      <c r="F2694" t="e">
        <f ca="1">VLOOKUP(OFFSET($E$2,0,0,10000,1),OFFSET(线路!$A$2,0,0,10000,6),5,FALSE)</f>
        <v>#N/A</v>
      </c>
      <c r="G2694" t="e">
        <f ca="1">VLOOKUP(OFFSET($E$2,0,0,10000,1),OFFSET(线路!$A$2,0,0,10000,6),6,FALSE)</f>
        <v>#N/A</v>
      </c>
    </row>
    <row r="2695" spans="1:7" x14ac:dyDescent="0.15">
      <c r="A2695" t="str">
        <f>IF([1]交流线路段!A2695="","",[1]交流线路段!A2695)</f>
        <v>线路88</v>
      </c>
      <c r="B2695" t="str">
        <f>IF([1]交流线路段!B2695="","",[1]交流线路段!B2695)</f>
        <v>10kV</v>
      </c>
      <c r="F2695" t="e">
        <f ca="1">VLOOKUP(OFFSET($E$2,0,0,10000,1),OFFSET(线路!$A$2,0,0,10000,6),5,FALSE)</f>
        <v>#N/A</v>
      </c>
      <c r="G2695" t="e">
        <f ca="1">VLOOKUP(OFFSET($E$2,0,0,10000,1),OFFSET(线路!$A$2,0,0,10000,6),6,FALSE)</f>
        <v>#N/A</v>
      </c>
    </row>
    <row r="2696" spans="1:7" x14ac:dyDescent="0.15">
      <c r="A2696" t="str">
        <f>IF([1]交流线路段!A2696="","",[1]交流线路段!A2696)</f>
        <v>线路89</v>
      </c>
      <c r="B2696" t="str">
        <f>IF([1]交流线路段!B2696="","",[1]交流线路段!B2696)</f>
        <v>10kV</v>
      </c>
      <c r="F2696" t="e">
        <f ca="1">VLOOKUP(OFFSET($E$2,0,0,10000,1),OFFSET(线路!$A$2,0,0,10000,6),5,FALSE)</f>
        <v>#N/A</v>
      </c>
      <c r="G2696" t="e">
        <f ca="1">VLOOKUP(OFFSET($E$2,0,0,10000,1),OFFSET(线路!$A$2,0,0,10000,6),6,FALSE)</f>
        <v>#N/A</v>
      </c>
    </row>
    <row r="2697" spans="1:7" x14ac:dyDescent="0.15">
      <c r="A2697" t="str">
        <f>IF([1]交流线路段!A2697="","",[1]交流线路段!A2697)</f>
        <v>线路9</v>
      </c>
      <c r="B2697" t="str">
        <f>IF([1]交流线路段!B2697="","",[1]交流线路段!B2697)</f>
        <v>10kV</v>
      </c>
      <c r="F2697" t="e">
        <f ca="1">VLOOKUP(OFFSET($E$2,0,0,10000,1),OFFSET(线路!$A$2,0,0,10000,6),5,FALSE)</f>
        <v>#N/A</v>
      </c>
      <c r="G2697" t="e">
        <f ca="1">VLOOKUP(OFFSET($E$2,0,0,10000,1),OFFSET(线路!$A$2,0,0,10000,6),6,FALSE)</f>
        <v>#N/A</v>
      </c>
    </row>
    <row r="2698" spans="1:7" x14ac:dyDescent="0.15">
      <c r="A2698" t="str">
        <f>IF([1]交流线路段!A2698="","",[1]交流线路段!A2698)</f>
        <v>线路90</v>
      </c>
      <c r="B2698" t="str">
        <f>IF([1]交流线路段!B2698="","",[1]交流线路段!B2698)</f>
        <v>10kV</v>
      </c>
      <c r="F2698" t="e">
        <f ca="1">VLOOKUP(OFFSET($E$2,0,0,10000,1),OFFSET(线路!$A$2,0,0,10000,6),5,FALSE)</f>
        <v>#N/A</v>
      </c>
      <c r="G2698" t="e">
        <f ca="1">VLOOKUP(OFFSET($E$2,0,0,10000,1),OFFSET(线路!$A$2,0,0,10000,6),6,FALSE)</f>
        <v>#N/A</v>
      </c>
    </row>
    <row r="2699" spans="1:7" x14ac:dyDescent="0.15">
      <c r="A2699" t="str">
        <f>IF([1]交流线路段!A2699="","",[1]交流线路段!A2699)</f>
        <v>线路91</v>
      </c>
      <c r="B2699" t="str">
        <f>IF([1]交流线路段!B2699="","",[1]交流线路段!B2699)</f>
        <v>10kV</v>
      </c>
      <c r="F2699" t="e">
        <f ca="1">VLOOKUP(OFFSET($E$2,0,0,10000,1),OFFSET(线路!$A$2,0,0,10000,6),5,FALSE)</f>
        <v>#N/A</v>
      </c>
      <c r="G2699" t="e">
        <f ca="1">VLOOKUP(OFFSET($E$2,0,0,10000,1),OFFSET(线路!$A$2,0,0,10000,6),6,FALSE)</f>
        <v>#N/A</v>
      </c>
    </row>
    <row r="2700" spans="1:7" x14ac:dyDescent="0.15">
      <c r="A2700" t="str">
        <f>IF([1]交流线路段!A2700="","",[1]交流线路段!A2700)</f>
        <v>线路92</v>
      </c>
      <c r="B2700" t="str">
        <f>IF([1]交流线路段!B2700="","",[1]交流线路段!B2700)</f>
        <v>10kV</v>
      </c>
      <c r="F2700" t="e">
        <f ca="1">VLOOKUP(OFFSET($E$2,0,0,10000,1),OFFSET(线路!$A$2,0,0,10000,6),5,FALSE)</f>
        <v>#N/A</v>
      </c>
      <c r="G2700" t="e">
        <f ca="1">VLOOKUP(OFFSET($E$2,0,0,10000,1),OFFSET(线路!$A$2,0,0,10000,6),6,FALSE)</f>
        <v>#N/A</v>
      </c>
    </row>
    <row r="2701" spans="1:7" x14ac:dyDescent="0.15">
      <c r="A2701" t="str">
        <f>IF([1]交流线路段!A2701="","",[1]交流线路段!A2701)</f>
        <v>线路93</v>
      </c>
      <c r="B2701" t="str">
        <f>IF([1]交流线路段!B2701="","",[1]交流线路段!B2701)</f>
        <v>10kV</v>
      </c>
      <c r="F2701" t="e">
        <f ca="1">VLOOKUP(OFFSET($E$2,0,0,10000,1),OFFSET(线路!$A$2,0,0,10000,6),5,FALSE)</f>
        <v>#N/A</v>
      </c>
      <c r="G2701" t="e">
        <f ca="1">VLOOKUP(OFFSET($E$2,0,0,10000,1),OFFSET(线路!$A$2,0,0,10000,6),6,FALSE)</f>
        <v>#N/A</v>
      </c>
    </row>
    <row r="2702" spans="1:7" x14ac:dyDescent="0.15">
      <c r="A2702" t="str">
        <f>IF([1]交流线路段!A2702="","",[1]交流线路段!A2702)</f>
        <v>线路94</v>
      </c>
      <c r="B2702" t="str">
        <f>IF([1]交流线路段!B2702="","",[1]交流线路段!B2702)</f>
        <v>10kV</v>
      </c>
      <c r="F2702" t="e">
        <f ca="1">VLOOKUP(OFFSET($E$2,0,0,10000,1),OFFSET(线路!$A$2,0,0,10000,6),5,FALSE)</f>
        <v>#N/A</v>
      </c>
      <c r="G2702" t="e">
        <f ca="1">VLOOKUP(OFFSET($E$2,0,0,10000,1),OFFSET(线路!$A$2,0,0,10000,6),6,FALSE)</f>
        <v>#N/A</v>
      </c>
    </row>
    <row r="2703" spans="1:7" x14ac:dyDescent="0.15">
      <c r="A2703" t="str">
        <f>IF([1]交流线路段!A2703="","",[1]交流线路段!A2703)</f>
        <v>线路95</v>
      </c>
      <c r="B2703" t="str">
        <f>IF([1]交流线路段!B2703="","",[1]交流线路段!B2703)</f>
        <v>10kV</v>
      </c>
      <c r="F2703" t="e">
        <f ca="1">VLOOKUP(OFFSET($E$2,0,0,10000,1),OFFSET(线路!$A$2,0,0,10000,6),5,FALSE)</f>
        <v>#N/A</v>
      </c>
      <c r="G2703" t="e">
        <f ca="1">VLOOKUP(OFFSET($E$2,0,0,10000,1),OFFSET(线路!$A$2,0,0,10000,6),6,FALSE)</f>
        <v>#N/A</v>
      </c>
    </row>
    <row r="2704" spans="1:7" x14ac:dyDescent="0.15">
      <c r="A2704" t="str">
        <f>IF([1]交流线路段!A2704="","",[1]交流线路段!A2704)</f>
        <v>线路96</v>
      </c>
      <c r="B2704" t="str">
        <f>IF([1]交流线路段!B2704="","",[1]交流线路段!B2704)</f>
        <v>10kV</v>
      </c>
      <c r="F2704" t="e">
        <f ca="1">VLOOKUP(OFFSET($E$2,0,0,10000,1),OFFSET(线路!$A$2,0,0,10000,6),5,FALSE)</f>
        <v>#N/A</v>
      </c>
      <c r="G2704" t="e">
        <f ca="1">VLOOKUP(OFFSET($E$2,0,0,10000,1),OFFSET(线路!$A$2,0,0,10000,6),6,FALSE)</f>
        <v>#N/A</v>
      </c>
    </row>
    <row r="2705" spans="1:7" x14ac:dyDescent="0.15">
      <c r="A2705" t="str">
        <f>IF([1]交流线路段!A2705="","",[1]交流线路段!A2705)</f>
        <v>线路97</v>
      </c>
      <c r="B2705" t="str">
        <f>IF([1]交流线路段!B2705="","",[1]交流线路段!B2705)</f>
        <v>10kV</v>
      </c>
      <c r="F2705" t="e">
        <f ca="1">VLOOKUP(OFFSET($E$2,0,0,10000,1),OFFSET(线路!$A$2,0,0,10000,6),5,FALSE)</f>
        <v>#N/A</v>
      </c>
      <c r="G2705" t="e">
        <f ca="1">VLOOKUP(OFFSET($E$2,0,0,10000,1),OFFSET(线路!$A$2,0,0,10000,6),6,FALSE)</f>
        <v>#N/A</v>
      </c>
    </row>
    <row r="2706" spans="1:7" x14ac:dyDescent="0.15">
      <c r="A2706" t="str">
        <f>IF([1]交流线路段!A2706="","",[1]交流线路段!A2706)</f>
        <v>线路98</v>
      </c>
      <c r="B2706" t="str">
        <f>IF([1]交流线路段!B2706="","",[1]交流线路段!B2706)</f>
        <v>10kV</v>
      </c>
      <c r="F2706" t="e">
        <f ca="1">VLOOKUP(OFFSET($E$2,0,0,10000,1),OFFSET(线路!$A$2,0,0,10000,6),5,FALSE)</f>
        <v>#N/A</v>
      </c>
      <c r="G2706" t="e">
        <f ca="1">VLOOKUP(OFFSET($E$2,0,0,10000,1),OFFSET(线路!$A$2,0,0,10000,6),6,FALSE)</f>
        <v>#N/A</v>
      </c>
    </row>
    <row r="2707" spans="1:7" x14ac:dyDescent="0.15">
      <c r="A2707" t="str">
        <f>IF([1]交流线路段!A2707="","",[1]交流线路段!A2707)</f>
        <v>线路99</v>
      </c>
      <c r="B2707" t="str">
        <f>IF([1]交流线路段!B2707="","",[1]交流线路段!B2707)</f>
        <v>10kV</v>
      </c>
      <c r="F2707" t="e">
        <f ca="1">VLOOKUP(OFFSET($E$2,0,0,10000,1),OFFSET(线路!$A$2,0,0,10000,6),5,FALSE)</f>
        <v>#N/A</v>
      </c>
      <c r="G2707" t="e">
        <f ca="1">VLOOKUP(OFFSET($E$2,0,0,10000,1),OFFSET(线路!$A$2,0,0,10000,6),6,FALSE)</f>
        <v>#N/A</v>
      </c>
    </row>
    <row r="2708" spans="1:7" x14ac:dyDescent="0.15">
      <c r="A2708" t="str">
        <f>IF([1]交流线路段!A2708="","",[1]交流线路段!A2708)</f>
        <v>巷浦线路1</v>
      </c>
      <c r="B2708" t="str">
        <f>IF([1]交流线路段!B2708="","",[1]交流线路段!B2708)</f>
        <v>10kV</v>
      </c>
      <c r="F2708" t="e">
        <f ca="1">VLOOKUP(OFFSET($E$2,0,0,10000,1),OFFSET(线路!$A$2,0,0,10000,6),5,FALSE)</f>
        <v>#N/A</v>
      </c>
      <c r="G2708" t="e">
        <f ca="1">VLOOKUP(OFFSET($E$2,0,0,10000,1),OFFSET(线路!$A$2,0,0,10000,6),6,FALSE)</f>
        <v>#N/A</v>
      </c>
    </row>
    <row r="2709" spans="1:7" x14ac:dyDescent="0.15">
      <c r="A2709" t="str">
        <f>IF([1]交流线路段!A2709="","",[1]交流线路段!A2709)</f>
        <v>巷浦线路10</v>
      </c>
      <c r="B2709" t="str">
        <f>IF([1]交流线路段!B2709="","",[1]交流线路段!B2709)</f>
        <v>10kV</v>
      </c>
      <c r="F2709" t="e">
        <f ca="1">VLOOKUP(OFFSET($E$2,0,0,10000,1),OFFSET(线路!$A$2,0,0,10000,6),5,FALSE)</f>
        <v>#N/A</v>
      </c>
      <c r="G2709" t="e">
        <f ca="1">VLOOKUP(OFFSET($E$2,0,0,10000,1),OFFSET(线路!$A$2,0,0,10000,6),6,FALSE)</f>
        <v>#N/A</v>
      </c>
    </row>
    <row r="2710" spans="1:7" x14ac:dyDescent="0.15">
      <c r="A2710" t="str">
        <f>IF([1]交流线路段!A2710="","",[1]交流线路段!A2710)</f>
        <v>巷浦线路11</v>
      </c>
      <c r="B2710" t="str">
        <f>IF([1]交流线路段!B2710="","",[1]交流线路段!B2710)</f>
        <v>10kV</v>
      </c>
      <c r="F2710" t="e">
        <f ca="1">VLOOKUP(OFFSET($E$2,0,0,10000,1),OFFSET(线路!$A$2,0,0,10000,6),5,FALSE)</f>
        <v>#N/A</v>
      </c>
      <c r="G2710" t="e">
        <f ca="1">VLOOKUP(OFFSET($E$2,0,0,10000,1),OFFSET(线路!$A$2,0,0,10000,6),6,FALSE)</f>
        <v>#N/A</v>
      </c>
    </row>
    <row r="2711" spans="1:7" x14ac:dyDescent="0.15">
      <c r="A2711" t="str">
        <f>IF([1]交流线路段!A2711="","",[1]交流线路段!A2711)</f>
        <v>巷浦线路12</v>
      </c>
      <c r="B2711" t="str">
        <f>IF([1]交流线路段!B2711="","",[1]交流线路段!B2711)</f>
        <v>10kV</v>
      </c>
      <c r="F2711" t="e">
        <f ca="1">VLOOKUP(OFFSET($E$2,0,0,10000,1),OFFSET(线路!$A$2,0,0,10000,6),5,FALSE)</f>
        <v>#N/A</v>
      </c>
      <c r="G2711" t="e">
        <f ca="1">VLOOKUP(OFFSET($E$2,0,0,10000,1),OFFSET(线路!$A$2,0,0,10000,6),6,FALSE)</f>
        <v>#N/A</v>
      </c>
    </row>
    <row r="2712" spans="1:7" x14ac:dyDescent="0.15">
      <c r="A2712" t="str">
        <f>IF([1]交流线路段!A2712="","",[1]交流线路段!A2712)</f>
        <v>巷浦线路13</v>
      </c>
      <c r="B2712" t="str">
        <f>IF([1]交流线路段!B2712="","",[1]交流线路段!B2712)</f>
        <v>10kV</v>
      </c>
      <c r="F2712" t="e">
        <f ca="1">VLOOKUP(OFFSET($E$2,0,0,10000,1),OFFSET(线路!$A$2,0,0,10000,6),5,FALSE)</f>
        <v>#N/A</v>
      </c>
      <c r="G2712" t="e">
        <f ca="1">VLOOKUP(OFFSET($E$2,0,0,10000,1),OFFSET(线路!$A$2,0,0,10000,6),6,FALSE)</f>
        <v>#N/A</v>
      </c>
    </row>
    <row r="2713" spans="1:7" x14ac:dyDescent="0.15">
      <c r="A2713" t="str">
        <f>IF([1]交流线路段!A2713="","",[1]交流线路段!A2713)</f>
        <v>巷浦线路14</v>
      </c>
      <c r="B2713" t="str">
        <f>IF([1]交流线路段!B2713="","",[1]交流线路段!B2713)</f>
        <v>10kV</v>
      </c>
      <c r="F2713" t="e">
        <f ca="1">VLOOKUP(OFFSET($E$2,0,0,10000,1),OFFSET(线路!$A$2,0,0,10000,6),5,FALSE)</f>
        <v>#N/A</v>
      </c>
      <c r="G2713" t="e">
        <f ca="1">VLOOKUP(OFFSET($E$2,0,0,10000,1),OFFSET(线路!$A$2,0,0,10000,6),6,FALSE)</f>
        <v>#N/A</v>
      </c>
    </row>
    <row r="2714" spans="1:7" x14ac:dyDescent="0.15">
      <c r="A2714" t="str">
        <f>IF([1]交流线路段!A2714="","",[1]交流线路段!A2714)</f>
        <v>巷浦线路15</v>
      </c>
      <c r="B2714" t="str">
        <f>IF([1]交流线路段!B2714="","",[1]交流线路段!B2714)</f>
        <v>10kV</v>
      </c>
      <c r="F2714" t="e">
        <f ca="1">VLOOKUP(OFFSET($E$2,0,0,10000,1),OFFSET(线路!$A$2,0,0,10000,6),5,FALSE)</f>
        <v>#N/A</v>
      </c>
      <c r="G2714" t="e">
        <f ca="1">VLOOKUP(OFFSET($E$2,0,0,10000,1),OFFSET(线路!$A$2,0,0,10000,6),6,FALSE)</f>
        <v>#N/A</v>
      </c>
    </row>
    <row r="2715" spans="1:7" x14ac:dyDescent="0.15">
      <c r="A2715" t="str">
        <f>IF([1]交流线路段!A2715="","",[1]交流线路段!A2715)</f>
        <v>巷浦线路16</v>
      </c>
      <c r="B2715" t="str">
        <f>IF([1]交流线路段!B2715="","",[1]交流线路段!B2715)</f>
        <v>10kV</v>
      </c>
      <c r="F2715" t="e">
        <f ca="1">VLOOKUP(OFFSET($E$2,0,0,10000,1),OFFSET(线路!$A$2,0,0,10000,6),5,FALSE)</f>
        <v>#N/A</v>
      </c>
      <c r="G2715" t="e">
        <f ca="1">VLOOKUP(OFFSET($E$2,0,0,10000,1),OFFSET(线路!$A$2,0,0,10000,6),6,FALSE)</f>
        <v>#N/A</v>
      </c>
    </row>
    <row r="2716" spans="1:7" x14ac:dyDescent="0.15">
      <c r="A2716" t="str">
        <f>IF([1]交流线路段!A2716="","",[1]交流线路段!A2716)</f>
        <v>巷浦线路17</v>
      </c>
      <c r="B2716" t="str">
        <f>IF([1]交流线路段!B2716="","",[1]交流线路段!B2716)</f>
        <v>10kV</v>
      </c>
      <c r="F2716" t="e">
        <f ca="1">VLOOKUP(OFFSET($E$2,0,0,10000,1),OFFSET(线路!$A$2,0,0,10000,6),5,FALSE)</f>
        <v>#N/A</v>
      </c>
      <c r="G2716" t="e">
        <f ca="1">VLOOKUP(OFFSET($E$2,0,0,10000,1),OFFSET(线路!$A$2,0,0,10000,6),6,FALSE)</f>
        <v>#N/A</v>
      </c>
    </row>
    <row r="2717" spans="1:7" x14ac:dyDescent="0.15">
      <c r="A2717" t="str">
        <f>IF([1]交流线路段!A2717="","",[1]交流线路段!A2717)</f>
        <v>巷浦线路18</v>
      </c>
      <c r="B2717" t="str">
        <f>IF([1]交流线路段!B2717="","",[1]交流线路段!B2717)</f>
        <v>10kV</v>
      </c>
      <c r="F2717" t="e">
        <f ca="1">VLOOKUP(OFFSET($E$2,0,0,10000,1),OFFSET(线路!$A$2,0,0,10000,6),5,FALSE)</f>
        <v>#N/A</v>
      </c>
      <c r="G2717" t="e">
        <f ca="1">VLOOKUP(OFFSET($E$2,0,0,10000,1),OFFSET(线路!$A$2,0,0,10000,6),6,FALSE)</f>
        <v>#N/A</v>
      </c>
    </row>
    <row r="2718" spans="1:7" x14ac:dyDescent="0.15">
      <c r="A2718" t="str">
        <f>IF([1]交流线路段!A2718="","",[1]交流线路段!A2718)</f>
        <v>巷浦线路19</v>
      </c>
      <c r="B2718" t="str">
        <f>IF([1]交流线路段!B2718="","",[1]交流线路段!B2718)</f>
        <v>10kV</v>
      </c>
      <c r="F2718" t="e">
        <f ca="1">VLOOKUP(OFFSET($E$2,0,0,10000,1),OFFSET(线路!$A$2,0,0,10000,6),5,FALSE)</f>
        <v>#N/A</v>
      </c>
      <c r="G2718" t="e">
        <f ca="1">VLOOKUP(OFFSET($E$2,0,0,10000,1),OFFSET(线路!$A$2,0,0,10000,6),6,FALSE)</f>
        <v>#N/A</v>
      </c>
    </row>
    <row r="2719" spans="1:7" x14ac:dyDescent="0.15">
      <c r="A2719" t="str">
        <f>IF([1]交流线路段!A2719="","",[1]交流线路段!A2719)</f>
        <v>巷浦线路2</v>
      </c>
      <c r="B2719" t="str">
        <f>IF([1]交流线路段!B2719="","",[1]交流线路段!B2719)</f>
        <v>10kV</v>
      </c>
      <c r="F2719" t="e">
        <f ca="1">VLOOKUP(OFFSET($E$2,0,0,10000,1),OFFSET(线路!$A$2,0,0,10000,6),5,FALSE)</f>
        <v>#N/A</v>
      </c>
      <c r="G2719" t="e">
        <f ca="1">VLOOKUP(OFFSET($E$2,0,0,10000,1),OFFSET(线路!$A$2,0,0,10000,6),6,FALSE)</f>
        <v>#N/A</v>
      </c>
    </row>
    <row r="2720" spans="1:7" x14ac:dyDescent="0.15">
      <c r="A2720" t="str">
        <f>IF([1]交流线路段!A2720="","",[1]交流线路段!A2720)</f>
        <v>巷浦线路20</v>
      </c>
      <c r="B2720" t="str">
        <f>IF([1]交流线路段!B2720="","",[1]交流线路段!B2720)</f>
        <v>10kV</v>
      </c>
      <c r="F2720" t="e">
        <f ca="1">VLOOKUP(OFFSET($E$2,0,0,10000,1),OFFSET(线路!$A$2,0,0,10000,6),5,FALSE)</f>
        <v>#N/A</v>
      </c>
      <c r="G2720" t="e">
        <f ca="1">VLOOKUP(OFFSET($E$2,0,0,10000,1),OFFSET(线路!$A$2,0,0,10000,6),6,FALSE)</f>
        <v>#N/A</v>
      </c>
    </row>
    <row r="2721" spans="1:7" x14ac:dyDescent="0.15">
      <c r="A2721" t="str">
        <f>IF([1]交流线路段!A2721="","",[1]交流线路段!A2721)</f>
        <v>巷浦线路21</v>
      </c>
      <c r="B2721" t="str">
        <f>IF([1]交流线路段!B2721="","",[1]交流线路段!B2721)</f>
        <v>10kV</v>
      </c>
      <c r="F2721" t="e">
        <f ca="1">VLOOKUP(OFFSET($E$2,0,0,10000,1),OFFSET(线路!$A$2,0,0,10000,6),5,FALSE)</f>
        <v>#N/A</v>
      </c>
      <c r="G2721" t="e">
        <f ca="1">VLOOKUP(OFFSET($E$2,0,0,10000,1),OFFSET(线路!$A$2,0,0,10000,6),6,FALSE)</f>
        <v>#N/A</v>
      </c>
    </row>
    <row r="2722" spans="1:7" x14ac:dyDescent="0.15">
      <c r="A2722" t="str">
        <f>IF([1]交流线路段!A2722="","",[1]交流线路段!A2722)</f>
        <v>巷浦线路22</v>
      </c>
      <c r="B2722" t="str">
        <f>IF([1]交流线路段!B2722="","",[1]交流线路段!B2722)</f>
        <v>10kV</v>
      </c>
      <c r="F2722" t="e">
        <f ca="1">VLOOKUP(OFFSET($E$2,0,0,10000,1),OFFSET(线路!$A$2,0,0,10000,6),5,FALSE)</f>
        <v>#N/A</v>
      </c>
      <c r="G2722" t="e">
        <f ca="1">VLOOKUP(OFFSET($E$2,0,0,10000,1),OFFSET(线路!$A$2,0,0,10000,6),6,FALSE)</f>
        <v>#N/A</v>
      </c>
    </row>
    <row r="2723" spans="1:7" x14ac:dyDescent="0.15">
      <c r="A2723" t="str">
        <f>IF([1]交流线路段!A2723="","",[1]交流线路段!A2723)</f>
        <v>巷浦线路23</v>
      </c>
      <c r="B2723" t="str">
        <f>IF([1]交流线路段!B2723="","",[1]交流线路段!B2723)</f>
        <v>10kV</v>
      </c>
      <c r="F2723" t="e">
        <f ca="1">VLOOKUP(OFFSET($E$2,0,0,10000,1),OFFSET(线路!$A$2,0,0,10000,6),5,FALSE)</f>
        <v>#N/A</v>
      </c>
      <c r="G2723" t="e">
        <f ca="1">VLOOKUP(OFFSET($E$2,0,0,10000,1),OFFSET(线路!$A$2,0,0,10000,6),6,FALSE)</f>
        <v>#N/A</v>
      </c>
    </row>
    <row r="2724" spans="1:7" x14ac:dyDescent="0.15">
      <c r="A2724" t="str">
        <f>IF([1]交流线路段!A2724="","",[1]交流线路段!A2724)</f>
        <v>巷浦线路24</v>
      </c>
      <c r="B2724" t="str">
        <f>IF([1]交流线路段!B2724="","",[1]交流线路段!B2724)</f>
        <v>10kV</v>
      </c>
      <c r="F2724" t="e">
        <f ca="1">VLOOKUP(OFFSET($E$2,0,0,10000,1),OFFSET(线路!$A$2,0,0,10000,6),5,FALSE)</f>
        <v>#N/A</v>
      </c>
      <c r="G2724" t="e">
        <f ca="1">VLOOKUP(OFFSET($E$2,0,0,10000,1),OFFSET(线路!$A$2,0,0,10000,6),6,FALSE)</f>
        <v>#N/A</v>
      </c>
    </row>
    <row r="2725" spans="1:7" x14ac:dyDescent="0.15">
      <c r="A2725" t="str">
        <f>IF([1]交流线路段!A2725="","",[1]交流线路段!A2725)</f>
        <v>巷浦线路25</v>
      </c>
      <c r="B2725" t="str">
        <f>IF([1]交流线路段!B2725="","",[1]交流线路段!B2725)</f>
        <v>10kV</v>
      </c>
      <c r="F2725" t="e">
        <f ca="1">VLOOKUP(OFFSET($E$2,0,0,10000,1),OFFSET(线路!$A$2,0,0,10000,6),5,FALSE)</f>
        <v>#N/A</v>
      </c>
      <c r="G2725" t="e">
        <f ca="1">VLOOKUP(OFFSET($E$2,0,0,10000,1),OFFSET(线路!$A$2,0,0,10000,6),6,FALSE)</f>
        <v>#N/A</v>
      </c>
    </row>
    <row r="2726" spans="1:7" x14ac:dyDescent="0.15">
      <c r="A2726" t="str">
        <f>IF([1]交流线路段!A2726="","",[1]交流线路段!A2726)</f>
        <v>巷浦线路26</v>
      </c>
      <c r="B2726" t="str">
        <f>IF([1]交流线路段!B2726="","",[1]交流线路段!B2726)</f>
        <v>10kV</v>
      </c>
      <c r="F2726" t="e">
        <f ca="1">VLOOKUP(OFFSET($E$2,0,0,10000,1),OFFSET(线路!$A$2,0,0,10000,6),5,FALSE)</f>
        <v>#N/A</v>
      </c>
      <c r="G2726" t="e">
        <f ca="1">VLOOKUP(OFFSET($E$2,0,0,10000,1),OFFSET(线路!$A$2,0,0,10000,6),6,FALSE)</f>
        <v>#N/A</v>
      </c>
    </row>
    <row r="2727" spans="1:7" x14ac:dyDescent="0.15">
      <c r="A2727" t="str">
        <f>IF([1]交流线路段!A2727="","",[1]交流线路段!A2727)</f>
        <v>巷浦线路27</v>
      </c>
      <c r="B2727" t="str">
        <f>IF([1]交流线路段!B2727="","",[1]交流线路段!B2727)</f>
        <v>10kV</v>
      </c>
      <c r="F2727" t="e">
        <f ca="1">VLOOKUP(OFFSET($E$2,0,0,10000,1),OFFSET(线路!$A$2,0,0,10000,6),5,FALSE)</f>
        <v>#N/A</v>
      </c>
      <c r="G2727" t="e">
        <f ca="1">VLOOKUP(OFFSET($E$2,0,0,10000,1),OFFSET(线路!$A$2,0,0,10000,6),6,FALSE)</f>
        <v>#N/A</v>
      </c>
    </row>
    <row r="2728" spans="1:7" x14ac:dyDescent="0.15">
      <c r="A2728" t="str">
        <f>IF([1]交流线路段!A2728="","",[1]交流线路段!A2728)</f>
        <v>巷浦线路28</v>
      </c>
      <c r="B2728" t="str">
        <f>IF([1]交流线路段!B2728="","",[1]交流线路段!B2728)</f>
        <v>10kV</v>
      </c>
      <c r="F2728" t="e">
        <f ca="1">VLOOKUP(OFFSET($E$2,0,0,10000,1),OFFSET(线路!$A$2,0,0,10000,6),5,FALSE)</f>
        <v>#N/A</v>
      </c>
      <c r="G2728" t="e">
        <f ca="1">VLOOKUP(OFFSET($E$2,0,0,10000,1),OFFSET(线路!$A$2,0,0,10000,6),6,FALSE)</f>
        <v>#N/A</v>
      </c>
    </row>
    <row r="2729" spans="1:7" x14ac:dyDescent="0.15">
      <c r="A2729" t="str">
        <f>IF([1]交流线路段!A2729="","",[1]交流线路段!A2729)</f>
        <v>巷浦线路29</v>
      </c>
      <c r="B2729" t="str">
        <f>IF([1]交流线路段!B2729="","",[1]交流线路段!B2729)</f>
        <v>10kV</v>
      </c>
      <c r="F2729" t="e">
        <f ca="1">VLOOKUP(OFFSET($E$2,0,0,10000,1),OFFSET(线路!$A$2,0,0,10000,6),5,FALSE)</f>
        <v>#N/A</v>
      </c>
      <c r="G2729" t="e">
        <f ca="1">VLOOKUP(OFFSET($E$2,0,0,10000,1),OFFSET(线路!$A$2,0,0,10000,6),6,FALSE)</f>
        <v>#N/A</v>
      </c>
    </row>
    <row r="2730" spans="1:7" x14ac:dyDescent="0.15">
      <c r="A2730" t="str">
        <f>IF([1]交流线路段!A2730="","",[1]交流线路段!A2730)</f>
        <v>巷浦线路3</v>
      </c>
      <c r="B2730" t="str">
        <f>IF([1]交流线路段!B2730="","",[1]交流线路段!B2730)</f>
        <v>10kV</v>
      </c>
      <c r="F2730" t="e">
        <f ca="1">VLOOKUP(OFFSET($E$2,0,0,10000,1),OFFSET(线路!$A$2,0,0,10000,6),5,FALSE)</f>
        <v>#N/A</v>
      </c>
      <c r="G2730" t="e">
        <f ca="1">VLOOKUP(OFFSET($E$2,0,0,10000,1),OFFSET(线路!$A$2,0,0,10000,6),6,FALSE)</f>
        <v>#N/A</v>
      </c>
    </row>
    <row r="2731" spans="1:7" x14ac:dyDescent="0.15">
      <c r="A2731" t="str">
        <f>IF([1]交流线路段!A2731="","",[1]交流线路段!A2731)</f>
        <v>巷浦线路30</v>
      </c>
      <c r="B2731" t="str">
        <f>IF([1]交流线路段!B2731="","",[1]交流线路段!B2731)</f>
        <v>10kV</v>
      </c>
      <c r="F2731" t="e">
        <f ca="1">VLOOKUP(OFFSET($E$2,0,0,10000,1),OFFSET(线路!$A$2,0,0,10000,6),5,FALSE)</f>
        <v>#N/A</v>
      </c>
      <c r="G2731" t="e">
        <f ca="1">VLOOKUP(OFFSET($E$2,0,0,10000,1),OFFSET(线路!$A$2,0,0,10000,6),6,FALSE)</f>
        <v>#N/A</v>
      </c>
    </row>
    <row r="2732" spans="1:7" x14ac:dyDescent="0.15">
      <c r="A2732" t="str">
        <f>IF([1]交流线路段!A2732="","",[1]交流线路段!A2732)</f>
        <v>巷浦线路31</v>
      </c>
      <c r="B2732" t="str">
        <f>IF([1]交流线路段!B2732="","",[1]交流线路段!B2732)</f>
        <v>10kV</v>
      </c>
      <c r="F2732" t="e">
        <f ca="1">VLOOKUP(OFFSET($E$2,0,0,10000,1),OFFSET(线路!$A$2,0,0,10000,6),5,FALSE)</f>
        <v>#N/A</v>
      </c>
      <c r="G2732" t="e">
        <f ca="1">VLOOKUP(OFFSET($E$2,0,0,10000,1),OFFSET(线路!$A$2,0,0,10000,6),6,FALSE)</f>
        <v>#N/A</v>
      </c>
    </row>
    <row r="2733" spans="1:7" x14ac:dyDescent="0.15">
      <c r="A2733" t="str">
        <f>IF([1]交流线路段!A2733="","",[1]交流线路段!A2733)</f>
        <v>巷浦线路32</v>
      </c>
      <c r="B2733" t="str">
        <f>IF([1]交流线路段!B2733="","",[1]交流线路段!B2733)</f>
        <v>10kV</v>
      </c>
      <c r="F2733" t="e">
        <f ca="1">VLOOKUP(OFFSET($E$2,0,0,10000,1),OFFSET(线路!$A$2,0,0,10000,6),5,FALSE)</f>
        <v>#N/A</v>
      </c>
      <c r="G2733" t="e">
        <f ca="1">VLOOKUP(OFFSET($E$2,0,0,10000,1),OFFSET(线路!$A$2,0,0,10000,6),6,FALSE)</f>
        <v>#N/A</v>
      </c>
    </row>
    <row r="2734" spans="1:7" x14ac:dyDescent="0.15">
      <c r="A2734" t="str">
        <f>IF([1]交流线路段!A2734="","",[1]交流线路段!A2734)</f>
        <v>巷浦线路33</v>
      </c>
      <c r="B2734" t="str">
        <f>IF([1]交流线路段!B2734="","",[1]交流线路段!B2734)</f>
        <v>10kV</v>
      </c>
      <c r="F2734" t="e">
        <f ca="1">VLOOKUP(OFFSET($E$2,0,0,10000,1),OFFSET(线路!$A$2,0,0,10000,6),5,FALSE)</f>
        <v>#N/A</v>
      </c>
      <c r="G2734" t="e">
        <f ca="1">VLOOKUP(OFFSET($E$2,0,0,10000,1),OFFSET(线路!$A$2,0,0,10000,6),6,FALSE)</f>
        <v>#N/A</v>
      </c>
    </row>
    <row r="2735" spans="1:7" x14ac:dyDescent="0.15">
      <c r="A2735" t="str">
        <f>IF([1]交流线路段!A2735="","",[1]交流线路段!A2735)</f>
        <v>巷浦线路34</v>
      </c>
      <c r="B2735" t="str">
        <f>IF([1]交流线路段!B2735="","",[1]交流线路段!B2735)</f>
        <v>10kV</v>
      </c>
      <c r="F2735" t="e">
        <f ca="1">VLOOKUP(OFFSET($E$2,0,0,10000,1),OFFSET(线路!$A$2,0,0,10000,6),5,FALSE)</f>
        <v>#N/A</v>
      </c>
      <c r="G2735" t="e">
        <f ca="1">VLOOKUP(OFFSET($E$2,0,0,10000,1),OFFSET(线路!$A$2,0,0,10000,6),6,FALSE)</f>
        <v>#N/A</v>
      </c>
    </row>
    <row r="2736" spans="1:7" x14ac:dyDescent="0.15">
      <c r="A2736" t="str">
        <f>IF([1]交流线路段!A2736="","",[1]交流线路段!A2736)</f>
        <v>巷浦线路35</v>
      </c>
      <c r="B2736" t="str">
        <f>IF([1]交流线路段!B2736="","",[1]交流线路段!B2736)</f>
        <v>10kV</v>
      </c>
      <c r="F2736" t="e">
        <f ca="1">VLOOKUP(OFFSET($E$2,0,0,10000,1),OFFSET(线路!$A$2,0,0,10000,6),5,FALSE)</f>
        <v>#N/A</v>
      </c>
      <c r="G2736" t="e">
        <f ca="1">VLOOKUP(OFFSET($E$2,0,0,10000,1),OFFSET(线路!$A$2,0,0,10000,6),6,FALSE)</f>
        <v>#N/A</v>
      </c>
    </row>
    <row r="2737" spans="1:7" x14ac:dyDescent="0.15">
      <c r="A2737" t="str">
        <f>IF([1]交流线路段!A2737="","",[1]交流线路段!A2737)</f>
        <v>巷浦线路36</v>
      </c>
      <c r="B2737" t="str">
        <f>IF([1]交流线路段!B2737="","",[1]交流线路段!B2737)</f>
        <v>10kV</v>
      </c>
      <c r="F2737" t="e">
        <f ca="1">VLOOKUP(OFFSET($E$2,0,0,10000,1),OFFSET(线路!$A$2,0,0,10000,6),5,FALSE)</f>
        <v>#N/A</v>
      </c>
      <c r="G2737" t="e">
        <f ca="1">VLOOKUP(OFFSET($E$2,0,0,10000,1),OFFSET(线路!$A$2,0,0,10000,6),6,FALSE)</f>
        <v>#N/A</v>
      </c>
    </row>
    <row r="2738" spans="1:7" x14ac:dyDescent="0.15">
      <c r="A2738" t="str">
        <f>IF([1]交流线路段!A2738="","",[1]交流线路段!A2738)</f>
        <v>巷浦线路37</v>
      </c>
      <c r="B2738" t="str">
        <f>IF([1]交流线路段!B2738="","",[1]交流线路段!B2738)</f>
        <v>10kV</v>
      </c>
      <c r="F2738" t="e">
        <f ca="1">VLOOKUP(OFFSET($E$2,0,0,10000,1),OFFSET(线路!$A$2,0,0,10000,6),5,FALSE)</f>
        <v>#N/A</v>
      </c>
      <c r="G2738" t="e">
        <f ca="1">VLOOKUP(OFFSET($E$2,0,0,10000,1),OFFSET(线路!$A$2,0,0,10000,6),6,FALSE)</f>
        <v>#N/A</v>
      </c>
    </row>
    <row r="2739" spans="1:7" x14ac:dyDescent="0.15">
      <c r="A2739" t="str">
        <f>IF([1]交流线路段!A2739="","",[1]交流线路段!A2739)</f>
        <v>巷浦线路38</v>
      </c>
      <c r="B2739" t="str">
        <f>IF([1]交流线路段!B2739="","",[1]交流线路段!B2739)</f>
        <v>10kV</v>
      </c>
      <c r="F2739" t="e">
        <f ca="1">VLOOKUP(OFFSET($E$2,0,0,10000,1),OFFSET(线路!$A$2,0,0,10000,6),5,FALSE)</f>
        <v>#N/A</v>
      </c>
      <c r="G2739" t="e">
        <f ca="1">VLOOKUP(OFFSET($E$2,0,0,10000,1),OFFSET(线路!$A$2,0,0,10000,6),6,FALSE)</f>
        <v>#N/A</v>
      </c>
    </row>
    <row r="2740" spans="1:7" x14ac:dyDescent="0.15">
      <c r="A2740" t="str">
        <f>IF([1]交流线路段!A2740="","",[1]交流线路段!A2740)</f>
        <v>巷浦线路39</v>
      </c>
      <c r="B2740" t="str">
        <f>IF([1]交流线路段!B2740="","",[1]交流线路段!B2740)</f>
        <v>10kV</v>
      </c>
      <c r="F2740" t="e">
        <f ca="1">VLOOKUP(OFFSET($E$2,0,0,10000,1),OFFSET(线路!$A$2,0,0,10000,6),5,FALSE)</f>
        <v>#N/A</v>
      </c>
      <c r="G2740" t="e">
        <f ca="1">VLOOKUP(OFFSET($E$2,0,0,10000,1),OFFSET(线路!$A$2,0,0,10000,6),6,FALSE)</f>
        <v>#N/A</v>
      </c>
    </row>
    <row r="2741" spans="1:7" x14ac:dyDescent="0.15">
      <c r="A2741" t="str">
        <f>IF([1]交流线路段!A2741="","",[1]交流线路段!A2741)</f>
        <v>巷浦线路4</v>
      </c>
      <c r="B2741" t="str">
        <f>IF([1]交流线路段!B2741="","",[1]交流线路段!B2741)</f>
        <v>10kV</v>
      </c>
      <c r="F2741" t="e">
        <f ca="1">VLOOKUP(OFFSET($E$2,0,0,10000,1),OFFSET(线路!$A$2,0,0,10000,6),5,FALSE)</f>
        <v>#N/A</v>
      </c>
      <c r="G2741" t="e">
        <f ca="1">VLOOKUP(OFFSET($E$2,0,0,10000,1),OFFSET(线路!$A$2,0,0,10000,6),6,FALSE)</f>
        <v>#N/A</v>
      </c>
    </row>
    <row r="2742" spans="1:7" x14ac:dyDescent="0.15">
      <c r="A2742" t="str">
        <f>IF([1]交流线路段!A2742="","",[1]交流线路段!A2742)</f>
        <v>巷浦线路40</v>
      </c>
      <c r="B2742" t="str">
        <f>IF([1]交流线路段!B2742="","",[1]交流线路段!B2742)</f>
        <v>10kV</v>
      </c>
      <c r="F2742" t="e">
        <f ca="1">VLOOKUP(OFFSET($E$2,0,0,10000,1),OFFSET(线路!$A$2,0,0,10000,6),5,FALSE)</f>
        <v>#N/A</v>
      </c>
      <c r="G2742" t="e">
        <f ca="1">VLOOKUP(OFFSET($E$2,0,0,10000,1),OFFSET(线路!$A$2,0,0,10000,6),6,FALSE)</f>
        <v>#N/A</v>
      </c>
    </row>
    <row r="2743" spans="1:7" x14ac:dyDescent="0.15">
      <c r="A2743" t="str">
        <f>IF([1]交流线路段!A2743="","",[1]交流线路段!A2743)</f>
        <v>巷浦线路41</v>
      </c>
      <c r="B2743" t="str">
        <f>IF([1]交流线路段!B2743="","",[1]交流线路段!B2743)</f>
        <v>10kV</v>
      </c>
      <c r="F2743" t="e">
        <f ca="1">VLOOKUP(OFFSET($E$2,0,0,10000,1),OFFSET(线路!$A$2,0,0,10000,6),5,FALSE)</f>
        <v>#N/A</v>
      </c>
      <c r="G2743" t="e">
        <f ca="1">VLOOKUP(OFFSET($E$2,0,0,10000,1),OFFSET(线路!$A$2,0,0,10000,6),6,FALSE)</f>
        <v>#N/A</v>
      </c>
    </row>
    <row r="2744" spans="1:7" x14ac:dyDescent="0.15">
      <c r="A2744" t="str">
        <f>IF([1]交流线路段!A2744="","",[1]交流线路段!A2744)</f>
        <v>巷浦线路42</v>
      </c>
      <c r="B2744" t="str">
        <f>IF([1]交流线路段!B2744="","",[1]交流线路段!B2744)</f>
        <v>10kV</v>
      </c>
      <c r="F2744" t="e">
        <f ca="1">VLOOKUP(OFFSET($E$2,0,0,10000,1),OFFSET(线路!$A$2,0,0,10000,6),5,FALSE)</f>
        <v>#N/A</v>
      </c>
      <c r="G2744" t="e">
        <f ca="1">VLOOKUP(OFFSET($E$2,0,0,10000,1),OFFSET(线路!$A$2,0,0,10000,6),6,FALSE)</f>
        <v>#N/A</v>
      </c>
    </row>
    <row r="2745" spans="1:7" x14ac:dyDescent="0.15">
      <c r="A2745" t="str">
        <f>IF([1]交流线路段!A2745="","",[1]交流线路段!A2745)</f>
        <v>巷浦线路43</v>
      </c>
      <c r="B2745" t="str">
        <f>IF([1]交流线路段!B2745="","",[1]交流线路段!B2745)</f>
        <v>10kV</v>
      </c>
      <c r="F2745" t="e">
        <f ca="1">VLOOKUP(OFFSET($E$2,0,0,10000,1),OFFSET(线路!$A$2,0,0,10000,6),5,FALSE)</f>
        <v>#N/A</v>
      </c>
      <c r="G2745" t="e">
        <f ca="1">VLOOKUP(OFFSET($E$2,0,0,10000,1),OFFSET(线路!$A$2,0,0,10000,6),6,FALSE)</f>
        <v>#N/A</v>
      </c>
    </row>
    <row r="2746" spans="1:7" x14ac:dyDescent="0.15">
      <c r="A2746" t="str">
        <f>IF([1]交流线路段!A2746="","",[1]交流线路段!A2746)</f>
        <v>巷浦线路44</v>
      </c>
      <c r="B2746" t="str">
        <f>IF([1]交流线路段!B2746="","",[1]交流线路段!B2746)</f>
        <v>10kV</v>
      </c>
      <c r="F2746" t="e">
        <f ca="1">VLOOKUP(OFFSET($E$2,0,0,10000,1),OFFSET(线路!$A$2,0,0,10000,6),5,FALSE)</f>
        <v>#N/A</v>
      </c>
      <c r="G2746" t="e">
        <f ca="1">VLOOKUP(OFFSET($E$2,0,0,10000,1),OFFSET(线路!$A$2,0,0,10000,6),6,FALSE)</f>
        <v>#N/A</v>
      </c>
    </row>
    <row r="2747" spans="1:7" x14ac:dyDescent="0.15">
      <c r="A2747" t="str">
        <f>IF([1]交流线路段!A2747="","",[1]交流线路段!A2747)</f>
        <v>巷浦线路45</v>
      </c>
      <c r="B2747" t="str">
        <f>IF([1]交流线路段!B2747="","",[1]交流线路段!B2747)</f>
        <v>10kV</v>
      </c>
      <c r="F2747" t="e">
        <f ca="1">VLOOKUP(OFFSET($E$2,0,0,10000,1),OFFSET(线路!$A$2,0,0,10000,6),5,FALSE)</f>
        <v>#N/A</v>
      </c>
      <c r="G2747" t="e">
        <f ca="1">VLOOKUP(OFFSET($E$2,0,0,10000,1),OFFSET(线路!$A$2,0,0,10000,6),6,FALSE)</f>
        <v>#N/A</v>
      </c>
    </row>
    <row r="2748" spans="1:7" x14ac:dyDescent="0.15">
      <c r="A2748" t="str">
        <f>IF([1]交流线路段!A2748="","",[1]交流线路段!A2748)</f>
        <v>巷浦线路46</v>
      </c>
      <c r="B2748" t="str">
        <f>IF([1]交流线路段!B2748="","",[1]交流线路段!B2748)</f>
        <v>10kV</v>
      </c>
      <c r="F2748" t="e">
        <f ca="1">VLOOKUP(OFFSET($E$2,0,0,10000,1),OFFSET(线路!$A$2,0,0,10000,6),5,FALSE)</f>
        <v>#N/A</v>
      </c>
      <c r="G2748" t="e">
        <f ca="1">VLOOKUP(OFFSET($E$2,0,0,10000,1),OFFSET(线路!$A$2,0,0,10000,6),6,FALSE)</f>
        <v>#N/A</v>
      </c>
    </row>
    <row r="2749" spans="1:7" x14ac:dyDescent="0.15">
      <c r="A2749" t="str">
        <f>IF([1]交流线路段!A2749="","",[1]交流线路段!A2749)</f>
        <v>巷浦线路47</v>
      </c>
      <c r="B2749" t="str">
        <f>IF([1]交流线路段!B2749="","",[1]交流线路段!B2749)</f>
        <v>10kV</v>
      </c>
      <c r="F2749" t="e">
        <f ca="1">VLOOKUP(OFFSET($E$2,0,0,10000,1),OFFSET(线路!$A$2,0,0,10000,6),5,FALSE)</f>
        <v>#N/A</v>
      </c>
      <c r="G2749" t="e">
        <f ca="1">VLOOKUP(OFFSET($E$2,0,0,10000,1),OFFSET(线路!$A$2,0,0,10000,6),6,FALSE)</f>
        <v>#N/A</v>
      </c>
    </row>
    <row r="2750" spans="1:7" x14ac:dyDescent="0.15">
      <c r="A2750" t="str">
        <f>IF([1]交流线路段!A2750="","",[1]交流线路段!A2750)</f>
        <v>巷浦线路48</v>
      </c>
      <c r="B2750" t="str">
        <f>IF([1]交流线路段!B2750="","",[1]交流线路段!B2750)</f>
        <v>10kV</v>
      </c>
      <c r="F2750" t="e">
        <f ca="1">VLOOKUP(OFFSET($E$2,0,0,10000,1),OFFSET(线路!$A$2,0,0,10000,6),5,FALSE)</f>
        <v>#N/A</v>
      </c>
      <c r="G2750" t="e">
        <f ca="1">VLOOKUP(OFFSET($E$2,0,0,10000,1),OFFSET(线路!$A$2,0,0,10000,6),6,FALSE)</f>
        <v>#N/A</v>
      </c>
    </row>
    <row r="2751" spans="1:7" x14ac:dyDescent="0.15">
      <c r="A2751" t="str">
        <f>IF([1]交流线路段!A2751="","",[1]交流线路段!A2751)</f>
        <v>巷浦线路49</v>
      </c>
      <c r="B2751" t="str">
        <f>IF([1]交流线路段!B2751="","",[1]交流线路段!B2751)</f>
        <v>10kV</v>
      </c>
      <c r="F2751" t="e">
        <f ca="1">VLOOKUP(OFFSET($E$2,0,0,10000,1),OFFSET(线路!$A$2,0,0,10000,6),5,FALSE)</f>
        <v>#N/A</v>
      </c>
      <c r="G2751" t="e">
        <f ca="1">VLOOKUP(OFFSET($E$2,0,0,10000,1),OFFSET(线路!$A$2,0,0,10000,6),6,FALSE)</f>
        <v>#N/A</v>
      </c>
    </row>
    <row r="2752" spans="1:7" x14ac:dyDescent="0.15">
      <c r="A2752" t="str">
        <f>IF([1]交流线路段!A2752="","",[1]交流线路段!A2752)</f>
        <v>巷浦线路5</v>
      </c>
      <c r="B2752" t="str">
        <f>IF([1]交流线路段!B2752="","",[1]交流线路段!B2752)</f>
        <v>10kV</v>
      </c>
      <c r="F2752" t="e">
        <f ca="1">VLOOKUP(OFFSET($E$2,0,0,10000,1),OFFSET(线路!$A$2,0,0,10000,6),5,FALSE)</f>
        <v>#N/A</v>
      </c>
      <c r="G2752" t="e">
        <f ca="1">VLOOKUP(OFFSET($E$2,0,0,10000,1),OFFSET(线路!$A$2,0,0,10000,6),6,FALSE)</f>
        <v>#N/A</v>
      </c>
    </row>
    <row r="2753" spans="1:7" x14ac:dyDescent="0.15">
      <c r="A2753" t="str">
        <f>IF([1]交流线路段!A2753="","",[1]交流线路段!A2753)</f>
        <v>巷浦线路50</v>
      </c>
      <c r="B2753" t="str">
        <f>IF([1]交流线路段!B2753="","",[1]交流线路段!B2753)</f>
        <v>10kV</v>
      </c>
      <c r="F2753" t="e">
        <f ca="1">VLOOKUP(OFFSET($E$2,0,0,10000,1),OFFSET(线路!$A$2,0,0,10000,6),5,FALSE)</f>
        <v>#N/A</v>
      </c>
      <c r="G2753" t="e">
        <f ca="1">VLOOKUP(OFFSET($E$2,0,0,10000,1),OFFSET(线路!$A$2,0,0,10000,6),6,FALSE)</f>
        <v>#N/A</v>
      </c>
    </row>
    <row r="2754" spans="1:7" x14ac:dyDescent="0.15">
      <c r="A2754" t="str">
        <f>IF([1]交流线路段!A2754="","",[1]交流线路段!A2754)</f>
        <v>巷浦线路51</v>
      </c>
      <c r="B2754" t="str">
        <f>IF([1]交流线路段!B2754="","",[1]交流线路段!B2754)</f>
        <v>10kV</v>
      </c>
      <c r="F2754" t="e">
        <f ca="1">VLOOKUP(OFFSET($E$2,0,0,10000,1),OFFSET(线路!$A$2,0,0,10000,6),5,FALSE)</f>
        <v>#N/A</v>
      </c>
      <c r="G2754" t="e">
        <f ca="1">VLOOKUP(OFFSET($E$2,0,0,10000,1),OFFSET(线路!$A$2,0,0,10000,6),6,FALSE)</f>
        <v>#N/A</v>
      </c>
    </row>
    <row r="2755" spans="1:7" x14ac:dyDescent="0.15">
      <c r="A2755" t="str">
        <f>IF([1]交流线路段!A2755="","",[1]交流线路段!A2755)</f>
        <v>巷浦线路52</v>
      </c>
      <c r="B2755" t="str">
        <f>IF([1]交流线路段!B2755="","",[1]交流线路段!B2755)</f>
        <v>10kV</v>
      </c>
      <c r="F2755" t="e">
        <f ca="1">VLOOKUP(OFFSET($E$2,0,0,10000,1),OFFSET(线路!$A$2,0,0,10000,6),5,FALSE)</f>
        <v>#N/A</v>
      </c>
      <c r="G2755" t="e">
        <f ca="1">VLOOKUP(OFFSET($E$2,0,0,10000,1),OFFSET(线路!$A$2,0,0,10000,6),6,FALSE)</f>
        <v>#N/A</v>
      </c>
    </row>
    <row r="2756" spans="1:7" x14ac:dyDescent="0.15">
      <c r="A2756" t="str">
        <f>IF([1]交流线路段!A2756="","",[1]交流线路段!A2756)</f>
        <v>巷浦线路53</v>
      </c>
      <c r="B2756" t="str">
        <f>IF([1]交流线路段!B2756="","",[1]交流线路段!B2756)</f>
        <v>10kV</v>
      </c>
      <c r="F2756" t="e">
        <f ca="1">VLOOKUP(OFFSET($E$2,0,0,10000,1),OFFSET(线路!$A$2,0,0,10000,6),5,FALSE)</f>
        <v>#N/A</v>
      </c>
      <c r="G2756" t="e">
        <f ca="1">VLOOKUP(OFFSET($E$2,0,0,10000,1),OFFSET(线路!$A$2,0,0,10000,6),6,FALSE)</f>
        <v>#N/A</v>
      </c>
    </row>
    <row r="2757" spans="1:7" x14ac:dyDescent="0.15">
      <c r="A2757" t="str">
        <f>IF([1]交流线路段!A2757="","",[1]交流线路段!A2757)</f>
        <v>巷浦线路55</v>
      </c>
      <c r="B2757" t="str">
        <f>IF([1]交流线路段!B2757="","",[1]交流线路段!B2757)</f>
        <v>10kV</v>
      </c>
      <c r="F2757" t="e">
        <f ca="1">VLOOKUP(OFFSET($E$2,0,0,10000,1),OFFSET(线路!$A$2,0,0,10000,6),5,FALSE)</f>
        <v>#N/A</v>
      </c>
      <c r="G2757" t="e">
        <f ca="1">VLOOKUP(OFFSET($E$2,0,0,10000,1),OFFSET(线路!$A$2,0,0,10000,6),6,FALSE)</f>
        <v>#N/A</v>
      </c>
    </row>
    <row r="2758" spans="1:7" x14ac:dyDescent="0.15">
      <c r="A2758" t="str">
        <f>IF([1]交流线路段!A2758="","",[1]交流线路段!A2758)</f>
        <v>巷浦线路56</v>
      </c>
      <c r="B2758" t="str">
        <f>IF([1]交流线路段!B2758="","",[1]交流线路段!B2758)</f>
        <v>10kV</v>
      </c>
      <c r="F2758" t="e">
        <f ca="1">VLOOKUP(OFFSET($E$2,0,0,10000,1),OFFSET(线路!$A$2,0,0,10000,6),5,FALSE)</f>
        <v>#N/A</v>
      </c>
      <c r="G2758" t="e">
        <f ca="1">VLOOKUP(OFFSET($E$2,0,0,10000,1),OFFSET(线路!$A$2,0,0,10000,6),6,FALSE)</f>
        <v>#N/A</v>
      </c>
    </row>
    <row r="2759" spans="1:7" x14ac:dyDescent="0.15">
      <c r="A2759" t="str">
        <f>IF([1]交流线路段!A2759="","",[1]交流线路段!A2759)</f>
        <v>巷浦线路57</v>
      </c>
      <c r="B2759" t="str">
        <f>IF([1]交流线路段!B2759="","",[1]交流线路段!B2759)</f>
        <v>10kV</v>
      </c>
      <c r="F2759" t="e">
        <f ca="1">VLOOKUP(OFFSET($E$2,0,0,10000,1),OFFSET(线路!$A$2,0,0,10000,6),5,FALSE)</f>
        <v>#N/A</v>
      </c>
      <c r="G2759" t="e">
        <f ca="1">VLOOKUP(OFFSET($E$2,0,0,10000,1),OFFSET(线路!$A$2,0,0,10000,6),6,FALSE)</f>
        <v>#N/A</v>
      </c>
    </row>
    <row r="2760" spans="1:7" x14ac:dyDescent="0.15">
      <c r="A2760" t="str">
        <f>IF([1]交流线路段!A2760="","",[1]交流线路段!A2760)</f>
        <v>巷浦线路58</v>
      </c>
      <c r="B2760" t="str">
        <f>IF([1]交流线路段!B2760="","",[1]交流线路段!B2760)</f>
        <v>10kV</v>
      </c>
      <c r="F2760" t="e">
        <f ca="1">VLOOKUP(OFFSET($E$2,0,0,10000,1),OFFSET(线路!$A$2,0,0,10000,6),5,FALSE)</f>
        <v>#N/A</v>
      </c>
      <c r="G2760" t="e">
        <f ca="1">VLOOKUP(OFFSET($E$2,0,0,10000,1),OFFSET(线路!$A$2,0,0,10000,6),6,FALSE)</f>
        <v>#N/A</v>
      </c>
    </row>
    <row r="2761" spans="1:7" x14ac:dyDescent="0.15">
      <c r="A2761" t="str">
        <f>IF([1]交流线路段!A2761="","",[1]交流线路段!A2761)</f>
        <v>巷浦线路59</v>
      </c>
      <c r="B2761" t="str">
        <f>IF([1]交流线路段!B2761="","",[1]交流线路段!B2761)</f>
        <v>10kV</v>
      </c>
      <c r="F2761" t="e">
        <f ca="1">VLOOKUP(OFFSET($E$2,0,0,10000,1),OFFSET(线路!$A$2,0,0,10000,6),5,FALSE)</f>
        <v>#N/A</v>
      </c>
      <c r="G2761" t="e">
        <f ca="1">VLOOKUP(OFFSET($E$2,0,0,10000,1),OFFSET(线路!$A$2,0,0,10000,6),6,FALSE)</f>
        <v>#N/A</v>
      </c>
    </row>
    <row r="2762" spans="1:7" x14ac:dyDescent="0.15">
      <c r="A2762" t="str">
        <f>IF([1]交流线路段!A2762="","",[1]交流线路段!A2762)</f>
        <v>巷浦线路6</v>
      </c>
      <c r="B2762" t="str">
        <f>IF([1]交流线路段!B2762="","",[1]交流线路段!B2762)</f>
        <v>10kV</v>
      </c>
      <c r="F2762" t="e">
        <f ca="1">VLOOKUP(OFFSET($E$2,0,0,10000,1),OFFSET(线路!$A$2,0,0,10000,6),5,FALSE)</f>
        <v>#N/A</v>
      </c>
      <c r="G2762" t="e">
        <f ca="1">VLOOKUP(OFFSET($E$2,0,0,10000,1),OFFSET(线路!$A$2,0,0,10000,6),6,FALSE)</f>
        <v>#N/A</v>
      </c>
    </row>
    <row r="2763" spans="1:7" x14ac:dyDescent="0.15">
      <c r="A2763" t="str">
        <f>IF([1]交流线路段!A2763="","",[1]交流线路段!A2763)</f>
        <v>巷浦线路60</v>
      </c>
      <c r="B2763" t="str">
        <f>IF([1]交流线路段!B2763="","",[1]交流线路段!B2763)</f>
        <v>10kV</v>
      </c>
      <c r="F2763" t="e">
        <f ca="1">VLOOKUP(OFFSET($E$2,0,0,10000,1),OFFSET(线路!$A$2,0,0,10000,6),5,FALSE)</f>
        <v>#N/A</v>
      </c>
      <c r="G2763" t="e">
        <f ca="1">VLOOKUP(OFFSET($E$2,0,0,10000,1),OFFSET(线路!$A$2,0,0,10000,6),6,FALSE)</f>
        <v>#N/A</v>
      </c>
    </row>
    <row r="2764" spans="1:7" x14ac:dyDescent="0.15">
      <c r="A2764" t="str">
        <f>IF([1]交流线路段!A2764="","",[1]交流线路段!A2764)</f>
        <v>巷浦线路61</v>
      </c>
      <c r="B2764" t="str">
        <f>IF([1]交流线路段!B2764="","",[1]交流线路段!B2764)</f>
        <v>10kV</v>
      </c>
      <c r="F2764" t="e">
        <f ca="1">VLOOKUP(OFFSET($E$2,0,0,10000,1),OFFSET(线路!$A$2,0,0,10000,6),5,FALSE)</f>
        <v>#N/A</v>
      </c>
      <c r="G2764" t="e">
        <f ca="1">VLOOKUP(OFFSET($E$2,0,0,10000,1),OFFSET(线路!$A$2,0,0,10000,6),6,FALSE)</f>
        <v>#N/A</v>
      </c>
    </row>
    <row r="2765" spans="1:7" x14ac:dyDescent="0.15">
      <c r="A2765" t="str">
        <f>IF([1]交流线路段!A2765="","",[1]交流线路段!A2765)</f>
        <v>巷浦线路62</v>
      </c>
      <c r="B2765" t="str">
        <f>IF([1]交流线路段!B2765="","",[1]交流线路段!B2765)</f>
        <v>10kV</v>
      </c>
      <c r="F2765" t="e">
        <f ca="1">VLOOKUP(OFFSET($E$2,0,0,10000,1),OFFSET(线路!$A$2,0,0,10000,6),5,FALSE)</f>
        <v>#N/A</v>
      </c>
      <c r="G2765" t="e">
        <f ca="1">VLOOKUP(OFFSET($E$2,0,0,10000,1),OFFSET(线路!$A$2,0,0,10000,6),6,FALSE)</f>
        <v>#N/A</v>
      </c>
    </row>
    <row r="2766" spans="1:7" x14ac:dyDescent="0.15">
      <c r="A2766" t="str">
        <f>IF([1]交流线路段!A2766="","",[1]交流线路段!A2766)</f>
        <v>巷浦线路63</v>
      </c>
      <c r="B2766" t="str">
        <f>IF([1]交流线路段!B2766="","",[1]交流线路段!B2766)</f>
        <v>10kV</v>
      </c>
      <c r="F2766" t="e">
        <f ca="1">VLOOKUP(OFFSET($E$2,0,0,10000,1),OFFSET(线路!$A$2,0,0,10000,6),5,FALSE)</f>
        <v>#N/A</v>
      </c>
      <c r="G2766" t="e">
        <f ca="1">VLOOKUP(OFFSET($E$2,0,0,10000,1),OFFSET(线路!$A$2,0,0,10000,6),6,FALSE)</f>
        <v>#N/A</v>
      </c>
    </row>
    <row r="2767" spans="1:7" x14ac:dyDescent="0.15">
      <c r="A2767" t="str">
        <f>IF([1]交流线路段!A2767="","",[1]交流线路段!A2767)</f>
        <v>巷浦线路64</v>
      </c>
      <c r="B2767" t="str">
        <f>IF([1]交流线路段!B2767="","",[1]交流线路段!B2767)</f>
        <v>10kV</v>
      </c>
      <c r="F2767" t="e">
        <f ca="1">VLOOKUP(OFFSET($E$2,0,0,10000,1),OFFSET(线路!$A$2,0,0,10000,6),5,FALSE)</f>
        <v>#N/A</v>
      </c>
      <c r="G2767" t="e">
        <f ca="1">VLOOKUP(OFFSET($E$2,0,0,10000,1),OFFSET(线路!$A$2,0,0,10000,6),6,FALSE)</f>
        <v>#N/A</v>
      </c>
    </row>
    <row r="2768" spans="1:7" x14ac:dyDescent="0.15">
      <c r="A2768" t="str">
        <f>IF([1]交流线路段!A2768="","",[1]交流线路段!A2768)</f>
        <v>巷浦线路65</v>
      </c>
      <c r="B2768" t="str">
        <f>IF([1]交流线路段!B2768="","",[1]交流线路段!B2768)</f>
        <v>10kV</v>
      </c>
      <c r="F2768" t="e">
        <f ca="1">VLOOKUP(OFFSET($E$2,0,0,10000,1),OFFSET(线路!$A$2,0,0,10000,6),5,FALSE)</f>
        <v>#N/A</v>
      </c>
      <c r="G2768" t="e">
        <f ca="1">VLOOKUP(OFFSET($E$2,0,0,10000,1),OFFSET(线路!$A$2,0,0,10000,6),6,FALSE)</f>
        <v>#N/A</v>
      </c>
    </row>
    <row r="2769" spans="1:7" x14ac:dyDescent="0.15">
      <c r="A2769" t="str">
        <f>IF([1]交流线路段!A2769="","",[1]交流线路段!A2769)</f>
        <v>巷浦线路66</v>
      </c>
      <c r="B2769" t="str">
        <f>IF([1]交流线路段!B2769="","",[1]交流线路段!B2769)</f>
        <v>10kV</v>
      </c>
      <c r="F2769" t="e">
        <f ca="1">VLOOKUP(OFFSET($E$2,0,0,10000,1),OFFSET(线路!$A$2,0,0,10000,6),5,FALSE)</f>
        <v>#N/A</v>
      </c>
      <c r="G2769" t="e">
        <f ca="1">VLOOKUP(OFFSET($E$2,0,0,10000,1),OFFSET(线路!$A$2,0,0,10000,6),6,FALSE)</f>
        <v>#N/A</v>
      </c>
    </row>
    <row r="2770" spans="1:7" x14ac:dyDescent="0.15">
      <c r="A2770" t="str">
        <f>IF([1]交流线路段!A2770="","",[1]交流线路段!A2770)</f>
        <v>巷浦线路66-1</v>
      </c>
      <c r="B2770" t="str">
        <f>IF([1]交流线路段!B2770="","",[1]交流线路段!B2770)</f>
        <v>10kV</v>
      </c>
      <c r="F2770" t="e">
        <f ca="1">VLOOKUP(OFFSET($E$2,0,0,10000,1),OFFSET(线路!$A$2,0,0,10000,6),5,FALSE)</f>
        <v>#N/A</v>
      </c>
      <c r="G2770" t="e">
        <f ca="1">VLOOKUP(OFFSET($E$2,0,0,10000,1),OFFSET(线路!$A$2,0,0,10000,6),6,FALSE)</f>
        <v>#N/A</v>
      </c>
    </row>
    <row r="2771" spans="1:7" x14ac:dyDescent="0.15">
      <c r="A2771" t="str">
        <f>IF([1]交流线路段!A2771="","",[1]交流线路段!A2771)</f>
        <v>巷浦线路67</v>
      </c>
      <c r="B2771" t="str">
        <f>IF([1]交流线路段!B2771="","",[1]交流线路段!B2771)</f>
        <v>10kV</v>
      </c>
      <c r="F2771" t="e">
        <f ca="1">VLOOKUP(OFFSET($E$2,0,0,10000,1),OFFSET(线路!$A$2,0,0,10000,6),5,FALSE)</f>
        <v>#N/A</v>
      </c>
      <c r="G2771" t="e">
        <f ca="1">VLOOKUP(OFFSET($E$2,0,0,10000,1),OFFSET(线路!$A$2,0,0,10000,6),6,FALSE)</f>
        <v>#N/A</v>
      </c>
    </row>
    <row r="2772" spans="1:7" x14ac:dyDescent="0.15">
      <c r="A2772" t="str">
        <f>IF([1]交流线路段!A2772="","",[1]交流线路段!A2772)</f>
        <v>巷浦线路68</v>
      </c>
      <c r="B2772" t="str">
        <f>IF([1]交流线路段!B2772="","",[1]交流线路段!B2772)</f>
        <v>10kV</v>
      </c>
      <c r="F2772" t="e">
        <f ca="1">VLOOKUP(OFFSET($E$2,0,0,10000,1),OFFSET(线路!$A$2,0,0,10000,6),5,FALSE)</f>
        <v>#N/A</v>
      </c>
      <c r="G2772" t="e">
        <f ca="1">VLOOKUP(OFFSET($E$2,0,0,10000,1),OFFSET(线路!$A$2,0,0,10000,6),6,FALSE)</f>
        <v>#N/A</v>
      </c>
    </row>
    <row r="2773" spans="1:7" x14ac:dyDescent="0.15">
      <c r="A2773" t="str">
        <f>IF([1]交流线路段!A2773="","",[1]交流线路段!A2773)</f>
        <v>巷浦线路69</v>
      </c>
      <c r="B2773" t="str">
        <f>IF([1]交流线路段!B2773="","",[1]交流线路段!B2773)</f>
        <v>10kV</v>
      </c>
      <c r="F2773" t="e">
        <f ca="1">VLOOKUP(OFFSET($E$2,0,0,10000,1),OFFSET(线路!$A$2,0,0,10000,6),5,FALSE)</f>
        <v>#N/A</v>
      </c>
      <c r="G2773" t="e">
        <f ca="1">VLOOKUP(OFFSET($E$2,0,0,10000,1),OFFSET(线路!$A$2,0,0,10000,6),6,FALSE)</f>
        <v>#N/A</v>
      </c>
    </row>
    <row r="2774" spans="1:7" x14ac:dyDescent="0.15">
      <c r="A2774" t="str">
        <f>IF([1]交流线路段!A2774="","",[1]交流线路段!A2774)</f>
        <v>巷浦线路7</v>
      </c>
      <c r="B2774" t="str">
        <f>IF([1]交流线路段!B2774="","",[1]交流线路段!B2774)</f>
        <v>10kV</v>
      </c>
      <c r="F2774" t="e">
        <f ca="1">VLOOKUP(OFFSET($E$2,0,0,10000,1),OFFSET(线路!$A$2,0,0,10000,6),5,FALSE)</f>
        <v>#N/A</v>
      </c>
      <c r="G2774" t="e">
        <f ca="1">VLOOKUP(OFFSET($E$2,0,0,10000,1),OFFSET(线路!$A$2,0,0,10000,6),6,FALSE)</f>
        <v>#N/A</v>
      </c>
    </row>
    <row r="2775" spans="1:7" x14ac:dyDescent="0.15">
      <c r="A2775" t="str">
        <f>IF([1]交流线路段!A2775="","",[1]交流线路段!A2775)</f>
        <v>巷浦线路70</v>
      </c>
      <c r="B2775" t="str">
        <f>IF([1]交流线路段!B2775="","",[1]交流线路段!B2775)</f>
        <v>10kV</v>
      </c>
      <c r="F2775" t="e">
        <f ca="1">VLOOKUP(OFFSET($E$2,0,0,10000,1),OFFSET(线路!$A$2,0,0,10000,6),5,FALSE)</f>
        <v>#N/A</v>
      </c>
      <c r="G2775" t="e">
        <f ca="1">VLOOKUP(OFFSET($E$2,0,0,10000,1),OFFSET(线路!$A$2,0,0,10000,6),6,FALSE)</f>
        <v>#N/A</v>
      </c>
    </row>
    <row r="2776" spans="1:7" x14ac:dyDescent="0.15">
      <c r="A2776" t="str">
        <f>IF([1]交流线路段!A2776="","",[1]交流线路段!A2776)</f>
        <v>巷浦线路71</v>
      </c>
      <c r="B2776" t="str">
        <f>IF([1]交流线路段!B2776="","",[1]交流线路段!B2776)</f>
        <v>10kV</v>
      </c>
      <c r="F2776" t="e">
        <f ca="1">VLOOKUP(OFFSET($E$2,0,0,10000,1),OFFSET(线路!$A$2,0,0,10000,6),5,FALSE)</f>
        <v>#N/A</v>
      </c>
      <c r="G2776" t="e">
        <f ca="1">VLOOKUP(OFFSET($E$2,0,0,10000,1),OFFSET(线路!$A$2,0,0,10000,6),6,FALSE)</f>
        <v>#N/A</v>
      </c>
    </row>
    <row r="2777" spans="1:7" x14ac:dyDescent="0.15">
      <c r="A2777" t="str">
        <f>IF([1]交流线路段!A2777="","",[1]交流线路段!A2777)</f>
        <v>巷浦线路72</v>
      </c>
      <c r="B2777" t="str">
        <f>IF([1]交流线路段!B2777="","",[1]交流线路段!B2777)</f>
        <v>10kV</v>
      </c>
      <c r="F2777" t="e">
        <f ca="1">VLOOKUP(OFFSET($E$2,0,0,10000,1),OFFSET(线路!$A$2,0,0,10000,6),5,FALSE)</f>
        <v>#N/A</v>
      </c>
      <c r="G2777" t="e">
        <f ca="1">VLOOKUP(OFFSET($E$2,0,0,10000,1),OFFSET(线路!$A$2,0,0,10000,6),6,FALSE)</f>
        <v>#N/A</v>
      </c>
    </row>
    <row r="2778" spans="1:7" x14ac:dyDescent="0.15">
      <c r="A2778" t="str">
        <f>IF([1]交流线路段!A2778="","",[1]交流线路段!A2778)</f>
        <v>巷浦线路72-1</v>
      </c>
      <c r="B2778" t="str">
        <f>IF([1]交流线路段!B2778="","",[1]交流线路段!B2778)</f>
        <v>10kV</v>
      </c>
      <c r="F2778" t="e">
        <f ca="1">VLOOKUP(OFFSET($E$2,0,0,10000,1),OFFSET(线路!$A$2,0,0,10000,6),5,FALSE)</f>
        <v>#N/A</v>
      </c>
      <c r="G2778" t="e">
        <f ca="1">VLOOKUP(OFFSET($E$2,0,0,10000,1),OFFSET(线路!$A$2,0,0,10000,6),6,FALSE)</f>
        <v>#N/A</v>
      </c>
    </row>
    <row r="2779" spans="1:7" x14ac:dyDescent="0.15">
      <c r="A2779" t="str">
        <f>IF([1]交流线路段!A2779="","",[1]交流线路段!A2779)</f>
        <v>巷浦线路73</v>
      </c>
      <c r="B2779" t="str">
        <f>IF([1]交流线路段!B2779="","",[1]交流线路段!B2779)</f>
        <v>10kV</v>
      </c>
      <c r="F2779" t="e">
        <f ca="1">VLOOKUP(OFFSET($E$2,0,0,10000,1),OFFSET(线路!$A$2,0,0,10000,6),5,FALSE)</f>
        <v>#N/A</v>
      </c>
      <c r="G2779" t="e">
        <f ca="1">VLOOKUP(OFFSET($E$2,0,0,10000,1),OFFSET(线路!$A$2,0,0,10000,6),6,FALSE)</f>
        <v>#N/A</v>
      </c>
    </row>
    <row r="2780" spans="1:7" x14ac:dyDescent="0.15">
      <c r="A2780" t="str">
        <f>IF([1]交流线路段!A2780="","",[1]交流线路段!A2780)</f>
        <v>巷浦线路74</v>
      </c>
      <c r="B2780" t="str">
        <f>IF([1]交流线路段!B2780="","",[1]交流线路段!B2780)</f>
        <v>10kV</v>
      </c>
      <c r="F2780" t="e">
        <f ca="1">VLOOKUP(OFFSET($E$2,0,0,10000,1),OFFSET(线路!$A$2,0,0,10000,6),5,FALSE)</f>
        <v>#N/A</v>
      </c>
      <c r="G2780" t="e">
        <f ca="1">VLOOKUP(OFFSET($E$2,0,0,10000,1),OFFSET(线路!$A$2,0,0,10000,6),6,FALSE)</f>
        <v>#N/A</v>
      </c>
    </row>
    <row r="2781" spans="1:7" x14ac:dyDescent="0.15">
      <c r="A2781" t="str">
        <f>IF([1]交流线路段!A2781="","",[1]交流线路段!A2781)</f>
        <v>巷浦线路75</v>
      </c>
      <c r="B2781" t="str">
        <f>IF([1]交流线路段!B2781="","",[1]交流线路段!B2781)</f>
        <v>10kV</v>
      </c>
      <c r="F2781" t="e">
        <f ca="1">VLOOKUP(OFFSET($E$2,0,0,10000,1),OFFSET(线路!$A$2,0,0,10000,6),5,FALSE)</f>
        <v>#N/A</v>
      </c>
      <c r="G2781" t="e">
        <f ca="1">VLOOKUP(OFFSET($E$2,0,0,10000,1),OFFSET(线路!$A$2,0,0,10000,6),6,FALSE)</f>
        <v>#N/A</v>
      </c>
    </row>
    <row r="2782" spans="1:7" x14ac:dyDescent="0.15">
      <c r="A2782" t="str">
        <f>IF([1]交流线路段!A2782="","",[1]交流线路段!A2782)</f>
        <v>巷浦线路76</v>
      </c>
      <c r="B2782" t="str">
        <f>IF([1]交流线路段!B2782="","",[1]交流线路段!B2782)</f>
        <v>10kV</v>
      </c>
      <c r="F2782" t="e">
        <f ca="1">VLOOKUP(OFFSET($E$2,0,0,10000,1),OFFSET(线路!$A$2,0,0,10000,6),5,FALSE)</f>
        <v>#N/A</v>
      </c>
      <c r="G2782" t="e">
        <f ca="1">VLOOKUP(OFFSET($E$2,0,0,10000,1),OFFSET(线路!$A$2,0,0,10000,6),6,FALSE)</f>
        <v>#N/A</v>
      </c>
    </row>
    <row r="2783" spans="1:7" x14ac:dyDescent="0.15">
      <c r="A2783" t="str">
        <f>IF([1]交流线路段!A2783="","",[1]交流线路段!A2783)</f>
        <v>巷浦线路77</v>
      </c>
      <c r="B2783" t="str">
        <f>IF([1]交流线路段!B2783="","",[1]交流线路段!B2783)</f>
        <v>10kV</v>
      </c>
      <c r="F2783" t="e">
        <f ca="1">VLOOKUP(OFFSET($E$2,0,0,10000,1),OFFSET(线路!$A$2,0,0,10000,6),5,FALSE)</f>
        <v>#N/A</v>
      </c>
      <c r="G2783" t="e">
        <f ca="1">VLOOKUP(OFFSET($E$2,0,0,10000,1),OFFSET(线路!$A$2,0,0,10000,6),6,FALSE)</f>
        <v>#N/A</v>
      </c>
    </row>
    <row r="2784" spans="1:7" x14ac:dyDescent="0.15">
      <c r="A2784" t="str">
        <f>IF([1]交流线路段!A2784="","",[1]交流线路段!A2784)</f>
        <v>巷浦线路78</v>
      </c>
      <c r="B2784" t="str">
        <f>IF([1]交流线路段!B2784="","",[1]交流线路段!B2784)</f>
        <v>10kV</v>
      </c>
      <c r="F2784" t="e">
        <f ca="1">VLOOKUP(OFFSET($E$2,0,0,10000,1),OFFSET(线路!$A$2,0,0,10000,6),5,FALSE)</f>
        <v>#N/A</v>
      </c>
      <c r="G2784" t="e">
        <f ca="1">VLOOKUP(OFFSET($E$2,0,0,10000,1),OFFSET(线路!$A$2,0,0,10000,6),6,FALSE)</f>
        <v>#N/A</v>
      </c>
    </row>
    <row r="2785" spans="1:7" x14ac:dyDescent="0.15">
      <c r="A2785" t="str">
        <f>IF([1]交流线路段!A2785="","",[1]交流线路段!A2785)</f>
        <v>巷浦线路79</v>
      </c>
      <c r="B2785" t="str">
        <f>IF([1]交流线路段!B2785="","",[1]交流线路段!B2785)</f>
        <v>10kV</v>
      </c>
      <c r="F2785" t="e">
        <f ca="1">VLOOKUP(OFFSET($E$2,0,0,10000,1),OFFSET(线路!$A$2,0,0,10000,6),5,FALSE)</f>
        <v>#N/A</v>
      </c>
      <c r="G2785" t="e">
        <f ca="1">VLOOKUP(OFFSET($E$2,0,0,10000,1),OFFSET(线路!$A$2,0,0,10000,6),6,FALSE)</f>
        <v>#N/A</v>
      </c>
    </row>
    <row r="2786" spans="1:7" x14ac:dyDescent="0.15">
      <c r="A2786" t="str">
        <f>IF([1]交流线路段!A2786="","",[1]交流线路段!A2786)</f>
        <v>巷浦线路8</v>
      </c>
      <c r="B2786" t="str">
        <f>IF([1]交流线路段!B2786="","",[1]交流线路段!B2786)</f>
        <v>10kV</v>
      </c>
      <c r="F2786" t="e">
        <f ca="1">VLOOKUP(OFFSET($E$2,0,0,10000,1),OFFSET(线路!$A$2,0,0,10000,6),5,FALSE)</f>
        <v>#N/A</v>
      </c>
      <c r="G2786" t="e">
        <f ca="1">VLOOKUP(OFFSET($E$2,0,0,10000,1),OFFSET(线路!$A$2,0,0,10000,6),6,FALSE)</f>
        <v>#N/A</v>
      </c>
    </row>
    <row r="2787" spans="1:7" x14ac:dyDescent="0.15">
      <c r="A2787" t="str">
        <f>IF([1]交流线路段!A2787="","",[1]交流线路段!A2787)</f>
        <v>巷浦线路80</v>
      </c>
      <c r="B2787" t="str">
        <f>IF([1]交流线路段!B2787="","",[1]交流线路段!B2787)</f>
        <v>10kV</v>
      </c>
      <c r="F2787" t="e">
        <f ca="1">VLOOKUP(OFFSET($E$2,0,0,10000,1),OFFSET(线路!$A$2,0,0,10000,6),5,FALSE)</f>
        <v>#N/A</v>
      </c>
      <c r="G2787" t="e">
        <f ca="1">VLOOKUP(OFFSET($E$2,0,0,10000,1),OFFSET(线路!$A$2,0,0,10000,6),6,FALSE)</f>
        <v>#N/A</v>
      </c>
    </row>
    <row r="2788" spans="1:7" x14ac:dyDescent="0.15">
      <c r="A2788" t="str">
        <f>IF([1]交流线路段!A2788="","",[1]交流线路段!A2788)</f>
        <v>巷浦线路81</v>
      </c>
      <c r="B2788" t="str">
        <f>IF([1]交流线路段!B2788="","",[1]交流线路段!B2788)</f>
        <v>10kV</v>
      </c>
      <c r="F2788" t="e">
        <f ca="1">VLOOKUP(OFFSET($E$2,0,0,10000,1),OFFSET(线路!$A$2,0,0,10000,6),5,FALSE)</f>
        <v>#N/A</v>
      </c>
      <c r="G2788" t="e">
        <f ca="1">VLOOKUP(OFFSET($E$2,0,0,10000,1),OFFSET(线路!$A$2,0,0,10000,6),6,FALSE)</f>
        <v>#N/A</v>
      </c>
    </row>
    <row r="2789" spans="1:7" x14ac:dyDescent="0.15">
      <c r="A2789" t="str">
        <f>IF([1]交流线路段!A2789="","",[1]交流线路段!A2789)</f>
        <v>巷浦线路82</v>
      </c>
      <c r="B2789" t="str">
        <f>IF([1]交流线路段!B2789="","",[1]交流线路段!B2789)</f>
        <v>10kV</v>
      </c>
      <c r="F2789" t="e">
        <f ca="1">VLOOKUP(OFFSET($E$2,0,0,10000,1),OFFSET(线路!$A$2,0,0,10000,6),5,FALSE)</f>
        <v>#N/A</v>
      </c>
      <c r="G2789" t="e">
        <f ca="1">VLOOKUP(OFFSET($E$2,0,0,10000,1),OFFSET(线路!$A$2,0,0,10000,6),6,FALSE)</f>
        <v>#N/A</v>
      </c>
    </row>
    <row r="2790" spans="1:7" x14ac:dyDescent="0.15">
      <c r="A2790" t="str">
        <f>IF([1]交流线路段!A2790="","",[1]交流线路段!A2790)</f>
        <v>巷浦线路84</v>
      </c>
      <c r="B2790" t="str">
        <f>IF([1]交流线路段!B2790="","",[1]交流线路段!B2790)</f>
        <v>10kV</v>
      </c>
      <c r="F2790" t="e">
        <f ca="1">VLOOKUP(OFFSET($E$2,0,0,10000,1),OFFSET(线路!$A$2,0,0,10000,6),5,FALSE)</f>
        <v>#N/A</v>
      </c>
      <c r="G2790" t="e">
        <f ca="1">VLOOKUP(OFFSET($E$2,0,0,10000,1),OFFSET(线路!$A$2,0,0,10000,6),6,FALSE)</f>
        <v>#N/A</v>
      </c>
    </row>
    <row r="2791" spans="1:7" x14ac:dyDescent="0.15">
      <c r="A2791" t="str">
        <f>IF([1]交流线路段!A2791="","",[1]交流线路段!A2791)</f>
        <v>巷浦线路85</v>
      </c>
      <c r="B2791" t="str">
        <f>IF([1]交流线路段!B2791="","",[1]交流线路段!B2791)</f>
        <v>10kV</v>
      </c>
      <c r="F2791" t="e">
        <f ca="1">VLOOKUP(OFFSET($E$2,0,0,10000,1),OFFSET(线路!$A$2,0,0,10000,6),5,FALSE)</f>
        <v>#N/A</v>
      </c>
      <c r="G2791" t="e">
        <f ca="1">VLOOKUP(OFFSET($E$2,0,0,10000,1),OFFSET(线路!$A$2,0,0,10000,6),6,FALSE)</f>
        <v>#N/A</v>
      </c>
    </row>
    <row r="2792" spans="1:7" x14ac:dyDescent="0.15">
      <c r="A2792" t="str">
        <f>IF([1]交流线路段!A2792="","",[1]交流线路段!A2792)</f>
        <v>巷浦线路85-1</v>
      </c>
      <c r="B2792" t="str">
        <f>IF([1]交流线路段!B2792="","",[1]交流线路段!B2792)</f>
        <v>10kV</v>
      </c>
      <c r="F2792" t="e">
        <f ca="1">VLOOKUP(OFFSET($E$2,0,0,10000,1),OFFSET(线路!$A$2,0,0,10000,6),5,FALSE)</f>
        <v>#N/A</v>
      </c>
      <c r="G2792" t="e">
        <f ca="1">VLOOKUP(OFFSET($E$2,0,0,10000,1),OFFSET(线路!$A$2,0,0,10000,6),6,FALSE)</f>
        <v>#N/A</v>
      </c>
    </row>
    <row r="2793" spans="1:7" x14ac:dyDescent="0.15">
      <c r="A2793" t="str">
        <f>IF([1]交流线路段!A2793="","",[1]交流线路段!A2793)</f>
        <v>巷浦线路86</v>
      </c>
      <c r="B2793" t="str">
        <f>IF([1]交流线路段!B2793="","",[1]交流线路段!B2793)</f>
        <v>10kV</v>
      </c>
      <c r="F2793" t="e">
        <f ca="1">VLOOKUP(OFFSET($E$2,0,0,10000,1),OFFSET(线路!$A$2,0,0,10000,6),5,FALSE)</f>
        <v>#N/A</v>
      </c>
      <c r="G2793" t="e">
        <f ca="1">VLOOKUP(OFFSET($E$2,0,0,10000,1),OFFSET(线路!$A$2,0,0,10000,6),6,FALSE)</f>
        <v>#N/A</v>
      </c>
    </row>
    <row r="2794" spans="1:7" x14ac:dyDescent="0.15">
      <c r="A2794" t="str">
        <f>IF([1]交流线路段!A2794="","",[1]交流线路段!A2794)</f>
        <v>巷浦线路88</v>
      </c>
      <c r="B2794" t="str">
        <f>IF([1]交流线路段!B2794="","",[1]交流线路段!B2794)</f>
        <v>10kV</v>
      </c>
      <c r="F2794" t="e">
        <f ca="1">VLOOKUP(OFFSET($E$2,0,0,10000,1),OFFSET(线路!$A$2,0,0,10000,6),5,FALSE)</f>
        <v>#N/A</v>
      </c>
      <c r="G2794" t="e">
        <f ca="1">VLOOKUP(OFFSET($E$2,0,0,10000,1),OFFSET(线路!$A$2,0,0,10000,6),6,FALSE)</f>
        <v>#N/A</v>
      </c>
    </row>
    <row r="2795" spans="1:7" x14ac:dyDescent="0.15">
      <c r="A2795" t="str">
        <f>IF([1]交流线路段!A2795="","",[1]交流线路段!A2795)</f>
        <v>巷浦线路89</v>
      </c>
      <c r="B2795" t="str">
        <f>IF([1]交流线路段!B2795="","",[1]交流线路段!B2795)</f>
        <v>10kV</v>
      </c>
      <c r="F2795" t="e">
        <f ca="1">VLOOKUP(OFFSET($E$2,0,0,10000,1),OFFSET(线路!$A$2,0,0,10000,6),5,FALSE)</f>
        <v>#N/A</v>
      </c>
      <c r="G2795" t="e">
        <f ca="1">VLOOKUP(OFFSET($E$2,0,0,10000,1),OFFSET(线路!$A$2,0,0,10000,6),6,FALSE)</f>
        <v>#N/A</v>
      </c>
    </row>
    <row r="2796" spans="1:7" x14ac:dyDescent="0.15">
      <c r="A2796" t="str">
        <f>IF([1]交流线路段!A2796="","",[1]交流线路段!A2796)</f>
        <v>巷浦线路9</v>
      </c>
      <c r="B2796" t="str">
        <f>IF([1]交流线路段!B2796="","",[1]交流线路段!B2796)</f>
        <v>10kV</v>
      </c>
      <c r="F2796" t="e">
        <f ca="1">VLOOKUP(OFFSET($E$2,0,0,10000,1),OFFSET(线路!$A$2,0,0,10000,6),5,FALSE)</f>
        <v>#N/A</v>
      </c>
      <c r="G2796" t="e">
        <f ca="1">VLOOKUP(OFFSET($E$2,0,0,10000,1),OFFSET(线路!$A$2,0,0,10000,6),6,FALSE)</f>
        <v>#N/A</v>
      </c>
    </row>
    <row r="2797" spans="1:7" x14ac:dyDescent="0.15">
      <c r="A2797" t="str">
        <f>IF([1]交流线路段!A2797="","",[1]交流线路段!A2797)</f>
        <v>新东线路1</v>
      </c>
      <c r="B2797" t="str">
        <f>IF([1]交流线路段!B2797="","",[1]交流线路段!B2797)</f>
        <v>10kV</v>
      </c>
      <c r="F2797" t="e">
        <f ca="1">VLOOKUP(OFFSET($E$2,0,0,10000,1),OFFSET(线路!$A$2,0,0,10000,6),5,FALSE)</f>
        <v>#N/A</v>
      </c>
      <c r="G2797" t="e">
        <f ca="1">VLOOKUP(OFFSET($E$2,0,0,10000,1),OFFSET(线路!$A$2,0,0,10000,6),6,FALSE)</f>
        <v>#N/A</v>
      </c>
    </row>
    <row r="2798" spans="1:7" x14ac:dyDescent="0.15">
      <c r="A2798" t="str">
        <f>IF([1]交流线路段!A2798="","",[1]交流线路段!A2798)</f>
        <v>远瀚线路1</v>
      </c>
      <c r="B2798" t="str">
        <f>IF([1]交流线路段!B2798="","",[1]交流线路段!B2798)</f>
        <v>10kV</v>
      </c>
      <c r="F2798" t="e">
        <f ca="1">VLOOKUP(OFFSET($E$2,0,0,10000,1),OFFSET(线路!$A$2,0,0,10000,6),5,FALSE)</f>
        <v>#N/A</v>
      </c>
      <c r="G2798" t="e">
        <f ca="1">VLOOKUP(OFFSET($E$2,0,0,10000,1),OFFSET(线路!$A$2,0,0,10000,6),6,FALSE)</f>
        <v>#N/A</v>
      </c>
    </row>
    <row r="2799" spans="1:7" x14ac:dyDescent="0.15">
      <c r="A2799" t="str">
        <f>IF([1]交流线路段!A2799="","",[1]交流线路段!A2799)</f>
        <v>远瀚线路10</v>
      </c>
      <c r="B2799" t="str">
        <f>IF([1]交流线路段!B2799="","",[1]交流线路段!B2799)</f>
        <v>10kV</v>
      </c>
      <c r="F2799" t="e">
        <f ca="1">VLOOKUP(OFFSET($E$2,0,0,10000,1),OFFSET(线路!$A$2,0,0,10000,6),5,FALSE)</f>
        <v>#N/A</v>
      </c>
      <c r="G2799" t="e">
        <f ca="1">VLOOKUP(OFFSET($E$2,0,0,10000,1),OFFSET(线路!$A$2,0,0,10000,6),6,FALSE)</f>
        <v>#N/A</v>
      </c>
    </row>
    <row r="2800" spans="1:7" x14ac:dyDescent="0.15">
      <c r="A2800" t="str">
        <f>IF([1]交流线路段!A2800="","",[1]交流线路段!A2800)</f>
        <v>远瀚线路11</v>
      </c>
      <c r="B2800" t="str">
        <f>IF([1]交流线路段!B2800="","",[1]交流线路段!B2800)</f>
        <v>10kV</v>
      </c>
      <c r="F2800" t="e">
        <f ca="1">VLOOKUP(OFFSET($E$2,0,0,10000,1),OFFSET(线路!$A$2,0,0,10000,6),5,FALSE)</f>
        <v>#N/A</v>
      </c>
      <c r="G2800" t="e">
        <f ca="1">VLOOKUP(OFFSET($E$2,0,0,10000,1),OFFSET(线路!$A$2,0,0,10000,6),6,FALSE)</f>
        <v>#N/A</v>
      </c>
    </row>
    <row r="2801" spans="1:7" x14ac:dyDescent="0.15">
      <c r="A2801" t="str">
        <f>IF([1]交流线路段!A2801="","",[1]交流线路段!A2801)</f>
        <v>远瀚线路12</v>
      </c>
      <c r="B2801" t="str">
        <f>IF([1]交流线路段!B2801="","",[1]交流线路段!B2801)</f>
        <v>10kV</v>
      </c>
      <c r="F2801" t="e">
        <f ca="1">VLOOKUP(OFFSET($E$2,0,0,10000,1),OFFSET(线路!$A$2,0,0,10000,6),5,FALSE)</f>
        <v>#N/A</v>
      </c>
      <c r="G2801" t="e">
        <f ca="1">VLOOKUP(OFFSET($E$2,0,0,10000,1),OFFSET(线路!$A$2,0,0,10000,6),6,FALSE)</f>
        <v>#N/A</v>
      </c>
    </row>
    <row r="2802" spans="1:7" x14ac:dyDescent="0.15">
      <c r="A2802" t="str">
        <f>IF([1]交流线路段!A2802="","",[1]交流线路段!A2802)</f>
        <v>远瀚线路2</v>
      </c>
      <c r="B2802" t="str">
        <f>IF([1]交流线路段!B2802="","",[1]交流线路段!B2802)</f>
        <v>10kV</v>
      </c>
      <c r="F2802" t="e">
        <f ca="1">VLOOKUP(OFFSET($E$2,0,0,10000,1),OFFSET(线路!$A$2,0,0,10000,6),5,FALSE)</f>
        <v>#N/A</v>
      </c>
      <c r="G2802" t="e">
        <f ca="1">VLOOKUP(OFFSET($E$2,0,0,10000,1),OFFSET(线路!$A$2,0,0,10000,6),6,FALSE)</f>
        <v>#N/A</v>
      </c>
    </row>
    <row r="2803" spans="1:7" x14ac:dyDescent="0.15">
      <c r="A2803" t="str">
        <f>IF([1]交流线路段!A2803="","",[1]交流线路段!A2803)</f>
        <v>远瀚线路3</v>
      </c>
      <c r="B2803" t="str">
        <f>IF([1]交流线路段!B2803="","",[1]交流线路段!B2803)</f>
        <v>10kV</v>
      </c>
      <c r="F2803" t="e">
        <f ca="1">VLOOKUP(OFFSET($E$2,0,0,10000,1),OFFSET(线路!$A$2,0,0,10000,6),5,FALSE)</f>
        <v>#N/A</v>
      </c>
      <c r="G2803" t="e">
        <f ca="1">VLOOKUP(OFFSET($E$2,0,0,10000,1),OFFSET(线路!$A$2,0,0,10000,6),6,FALSE)</f>
        <v>#N/A</v>
      </c>
    </row>
    <row r="2804" spans="1:7" x14ac:dyDescent="0.15">
      <c r="A2804" t="str">
        <f>IF([1]交流线路段!A2804="","",[1]交流线路段!A2804)</f>
        <v>远瀚线路4</v>
      </c>
      <c r="B2804" t="str">
        <f>IF([1]交流线路段!B2804="","",[1]交流线路段!B2804)</f>
        <v>10kV</v>
      </c>
      <c r="F2804" t="e">
        <f ca="1">VLOOKUP(OFFSET($E$2,0,0,10000,1),OFFSET(线路!$A$2,0,0,10000,6),5,FALSE)</f>
        <v>#N/A</v>
      </c>
      <c r="G2804" t="e">
        <f ca="1">VLOOKUP(OFFSET($E$2,0,0,10000,1),OFFSET(线路!$A$2,0,0,10000,6),6,FALSE)</f>
        <v>#N/A</v>
      </c>
    </row>
    <row r="2805" spans="1:7" x14ac:dyDescent="0.15">
      <c r="A2805" t="str">
        <f>IF([1]交流线路段!A2805="","",[1]交流线路段!A2805)</f>
        <v>远瀚线路5</v>
      </c>
      <c r="B2805" t="str">
        <f>IF([1]交流线路段!B2805="","",[1]交流线路段!B2805)</f>
        <v>10kV</v>
      </c>
      <c r="F2805" t="e">
        <f ca="1">VLOOKUP(OFFSET($E$2,0,0,10000,1),OFFSET(线路!$A$2,0,0,10000,6),5,FALSE)</f>
        <v>#N/A</v>
      </c>
      <c r="G2805" t="e">
        <f ca="1">VLOOKUP(OFFSET($E$2,0,0,10000,1),OFFSET(线路!$A$2,0,0,10000,6),6,FALSE)</f>
        <v>#N/A</v>
      </c>
    </row>
    <row r="2806" spans="1:7" x14ac:dyDescent="0.15">
      <c r="A2806" t="str">
        <f>IF([1]交流线路段!A2806="","",[1]交流线路段!A2806)</f>
        <v>远瀚线路6</v>
      </c>
      <c r="B2806" t="str">
        <f>IF([1]交流线路段!B2806="","",[1]交流线路段!B2806)</f>
        <v>10kV</v>
      </c>
      <c r="F2806" t="e">
        <f ca="1">VLOOKUP(OFFSET($E$2,0,0,10000,1),OFFSET(线路!$A$2,0,0,10000,6),5,FALSE)</f>
        <v>#N/A</v>
      </c>
      <c r="G2806" t="e">
        <f ca="1">VLOOKUP(OFFSET($E$2,0,0,10000,1),OFFSET(线路!$A$2,0,0,10000,6),6,FALSE)</f>
        <v>#N/A</v>
      </c>
    </row>
    <row r="2807" spans="1:7" x14ac:dyDescent="0.15">
      <c r="A2807" t="str">
        <f>IF([1]交流线路段!A2807="","",[1]交流线路段!A2807)</f>
        <v>远瀚线路7</v>
      </c>
      <c r="B2807" t="str">
        <f>IF([1]交流线路段!B2807="","",[1]交流线路段!B2807)</f>
        <v>10kV</v>
      </c>
      <c r="F2807" t="e">
        <f ca="1">VLOOKUP(OFFSET($E$2,0,0,10000,1),OFFSET(线路!$A$2,0,0,10000,6),5,FALSE)</f>
        <v>#N/A</v>
      </c>
      <c r="G2807" t="e">
        <f ca="1">VLOOKUP(OFFSET($E$2,0,0,10000,1),OFFSET(线路!$A$2,0,0,10000,6),6,FALSE)</f>
        <v>#N/A</v>
      </c>
    </row>
    <row r="2808" spans="1:7" x14ac:dyDescent="0.15">
      <c r="A2808" t="str">
        <f>IF([1]交流线路段!A2808="","",[1]交流线路段!A2808)</f>
        <v>远瀚线路8</v>
      </c>
      <c r="B2808" t="str">
        <f>IF([1]交流线路段!B2808="","",[1]交流线路段!B2808)</f>
        <v>10kV</v>
      </c>
      <c r="F2808" t="e">
        <f ca="1">VLOOKUP(OFFSET($E$2,0,0,10000,1),OFFSET(线路!$A$2,0,0,10000,6),5,FALSE)</f>
        <v>#N/A</v>
      </c>
      <c r="G2808" t="e">
        <f ca="1">VLOOKUP(OFFSET($E$2,0,0,10000,1),OFFSET(线路!$A$2,0,0,10000,6),6,FALSE)</f>
        <v>#N/A</v>
      </c>
    </row>
    <row r="2809" spans="1:7" x14ac:dyDescent="0.15">
      <c r="A2809" t="str">
        <f>IF([1]交流线路段!A2809="","",[1]交流线路段!A2809)</f>
        <v>远瀚线路9</v>
      </c>
      <c r="B2809" t="str">
        <f>IF([1]交流线路段!B2809="","",[1]交流线路段!B2809)</f>
        <v>10kV</v>
      </c>
      <c r="F2809" t="e">
        <f ca="1">VLOOKUP(OFFSET($E$2,0,0,10000,1),OFFSET(线路!$A$2,0,0,10000,6),5,FALSE)</f>
        <v>#N/A</v>
      </c>
      <c r="G2809" t="e">
        <f ca="1">VLOOKUP(OFFSET($E$2,0,0,10000,1),OFFSET(线路!$A$2,0,0,10000,6),6,FALSE)</f>
        <v>#N/A</v>
      </c>
    </row>
    <row r="2810" spans="1:7" x14ac:dyDescent="0.15">
      <c r="A2810" t="str">
        <f>IF([1]交流线路段!A2810="","",[1]交流线路段!A2810)</f>
        <v>兆丰线路1</v>
      </c>
      <c r="B2810" t="str">
        <f>IF([1]交流线路段!B2810="","",[1]交流线路段!B2810)</f>
        <v>10kV</v>
      </c>
      <c r="F2810" t="e">
        <f ca="1">VLOOKUP(OFFSET($E$2,0,0,10000,1),OFFSET(线路!$A$2,0,0,10000,6),5,FALSE)</f>
        <v>#N/A</v>
      </c>
      <c r="G2810" t="e">
        <f ca="1">VLOOKUP(OFFSET($E$2,0,0,10000,1),OFFSET(线路!$A$2,0,0,10000,6),6,FALSE)</f>
        <v>#N/A</v>
      </c>
    </row>
    <row r="2811" spans="1:7" x14ac:dyDescent="0.15">
      <c r="A2811" t="str">
        <f>IF([1]交流线路段!A2811="","",[1]交流线路段!A2811)</f>
        <v>兆丰线路2</v>
      </c>
      <c r="B2811" t="str">
        <f>IF([1]交流线路段!B2811="","",[1]交流线路段!B2811)</f>
        <v>10kV</v>
      </c>
      <c r="F2811" t="e">
        <f ca="1">VLOOKUP(OFFSET($E$2,0,0,10000,1),OFFSET(线路!$A$2,0,0,10000,6),5,FALSE)</f>
        <v>#N/A</v>
      </c>
      <c r="G2811" t="e">
        <f ca="1">VLOOKUP(OFFSET($E$2,0,0,10000,1),OFFSET(线路!$A$2,0,0,10000,6),6,FALSE)</f>
        <v>#N/A</v>
      </c>
    </row>
    <row r="2812" spans="1:7" x14ac:dyDescent="0.15">
      <c r="A2812" t="str">
        <f>IF([1]交流线路段!A2812="","",[1]交流线路段!A2812)</f>
        <v>兆丰线路3</v>
      </c>
      <c r="B2812" t="str">
        <f>IF([1]交流线路段!B2812="","",[1]交流线路段!B2812)</f>
        <v>10kV</v>
      </c>
      <c r="F2812" t="e">
        <f ca="1">VLOOKUP(OFFSET($E$2,0,0,10000,1),OFFSET(线路!$A$2,0,0,10000,6),5,FALSE)</f>
        <v>#N/A</v>
      </c>
      <c r="G2812" t="e">
        <f ca="1">VLOOKUP(OFFSET($E$2,0,0,10000,1),OFFSET(线路!$A$2,0,0,10000,6),6,FALSE)</f>
        <v>#N/A</v>
      </c>
    </row>
    <row r="2813" spans="1:7" x14ac:dyDescent="0.15">
      <c r="A2813" t="str">
        <f>IF([1]交流线路段!A2813="","",[1]交流线路段!A2813)</f>
        <v>中泰线路1</v>
      </c>
      <c r="B2813" t="str">
        <f>IF([1]交流线路段!B2813="","",[1]交流线路段!B2813)</f>
        <v>10kV</v>
      </c>
      <c r="F2813" t="e">
        <f ca="1">VLOOKUP(OFFSET($E$2,0,0,10000,1),OFFSET(线路!$A$2,0,0,10000,6),5,FALSE)</f>
        <v>#N/A</v>
      </c>
      <c r="G2813" t="e">
        <f ca="1">VLOOKUP(OFFSET($E$2,0,0,10000,1),OFFSET(线路!$A$2,0,0,10000,6),6,FALSE)</f>
        <v>#N/A</v>
      </c>
    </row>
    <row r="2814" spans="1:7" x14ac:dyDescent="0.15">
      <c r="A2814" t="str">
        <f>IF([1]交流线路段!A2814="","",[1]交流线路段!A2814)</f>
        <v>中泰线路10</v>
      </c>
      <c r="B2814" t="str">
        <f>IF([1]交流线路段!B2814="","",[1]交流线路段!B2814)</f>
        <v>10kV</v>
      </c>
      <c r="F2814" t="e">
        <f ca="1">VLOOKUP(OFFSET($E$2,0,0,10000,1),OFFSET(线路!$A$2,0,0,10000,6),5,FALSE)</f>
        <v>#N/A</v>
      </c>
      <c r="G2814" t="e">
        <f ca="1">VLOOKUP(OFFSET($E$2,0,0,10000,1),OFFSET(线路!$A$2,0,0,10000,6),6,FALSE)</f>
        <v>#N/A</v>
      </c>
    </row>
    <row r="2815" spans="1:7" x14ac:dyDescent="0.15">
      <c r="A2815" t="str">
        <f>IF([1]交流线路段!A2815="","",[1]交流线路段!A2815)</f>
        <v>中泰线路11</v>
      </c>
      <c r="B2815" t="str">
        <f>IF([1]交流线路段!B2815="","",[1]交流线路段!B2815)</f>
        <v>10kV</v>
      </c>
      <c r="F2815" t="e">
        <f ca="1">VLOOKUP(OFFSET($E$2,0,0,10000,1),OFFSET(线路!$A$2,0,0,10000,6),5,FALSE)</f>
        <v>#N/A</v>
      </c>
      <c r="G2815" t="e">
        <f ca="1">VLOOKUP(OFFSET($E$2,0,0,10000,1),OFFSET(线路!$A$2,0,0,10000,6),6,FALSE)</f>
        <v>#N/A</v>
      </c>
    </row>
    <row r="2816" spans="1:7" x14ac:dyDescent="0.15">
      <c r="A2816" t="str">
        <f>IF([1]交流线路段!A2816="","",[1]交流线路段!A2816)</f>
        <v>中泰线路12</v>
      </c>
      <c r="B2816" t="str">
        <f>IF([1]交流线路段!B2816="","",[1]交流线路段!B2816)</f>
        <v>10kV</v>
      </c>
      <c r="F2816" t="e">
        <f ca="1">VLOOKUP(OFFSET($E$2,0,0,10000,1),OFFSET(线路!$A$2,0,0,10000,6),5,FALSE)</f>
        <v>#N/A</v>
      </c>
      <c r="G2816" t="e">
        <f ca="1">VLOOKUP(OFFSET($E$2,0,0,10000,1),OFFSET(线路!$A$2,0,0,10000,6),6,FALSE)</f>
        <v>#N/A</v>
      </c>
    </row>
    <row r="2817" spans="1:7" x14ac:dyDescent="0.15">
      <c r="A2817" t="str">
        <f>IF([1]交流线路段!A2817="","",[1]交流线路段!A2817)</f>
        <v>中泰线路14</v>
      </c>
      <c r="B2817" t="str">
        <f>IF([1]交流线路段!B2817="","",[1]交流线路段!B2817)</f>
        <v>10kV</v>
      </c>
      <c r="F2817" t="e">
        <f ca="1">VLOOKUP(OFFSET($E$2,0,0,10000,1),OFFSET(线路!$A$2,0,0,10000,6),5,FALSE)</f>
        <v>#N/A</v>
      </c>
      <c r="G2817" t="e">
        <f ca="1">VLOOKUP(OFFSET($E$2,0,0,10000,1),OFFSET(线路!$A$2,0,0,10000,6),6,FALSE)</f>
        <v>#N/A</v>
      </c>
    </row>
    <row r="2818" spans="1:7" x14ac:dyDescent="0.15">
      <c r="A2818" t="str">
        <f>IF([1]交流线路段!A2818="","",[1]交流线路段!A2818)</f>
        <v>中泰线路15</v>
      </c>
      <c r="B2818" t="str">
        <f>IF([1]交流线路段!B2818="","",[1]交流线路段!B2818)</f>
        <v>10kV</v>
      </c>
      <c r="F2818" t="e">
        <f ca="1">VLOOKUP(OFFSET($E$2,0,0,10000,1),OFFSET(线路!$A$2,0,0,10000,6),5,FALSE)</f>
        <v>#N/A</v>
      </c>
      <c r="G2818" t="e">
        <f ca="1">VLOOKUP(OFFSET($E$2,0,0,10000,1),OFFSET(线路!$A$2,0,0,10000,6),6,FALSE)</f>
        <v>#N/A</v>
      </c>
    </row>
    <row r="2819" spans="1:7" x14ac:dyDescent="0.15">
      <c r="A2819" t="str">
        <f>IF([1]交流线路段!A2819="","",[1]交流线路段!A2819)</f>
        <v>中泰线路16</v>
      </c>
      <c r="B2819" t="str">
        <f>IF([1]交流线路段!B2819="","",[1]交流线路段!B2819)</f>
        <v>10kV</v>
      </c>
      <c r="F2819" t="e">
        <f ca="1">VLOOKUP(OFFSET($E$2,0,0,10000,1),OFFSET(线路!$A$2,0,0,10000,6),5,FALSE)</f>
        <v>#N/A</v>
      </c>
      <c r="G2819" t="e">
        <f ca="1">VLOOKUP(OFFSET($E$2,0,0,10000,1),OFFSET(线路!$A$2,0,0,10000,6),6,FALSE)</f>
        <v>#N/A</v>
      </c>
    </row>
    <row r="2820" spans="1:7" x14ac:dyDescent="0.15">
      <c r="A2820" t="str">
        <f>IF([1]交流线路段!A2820="","",[1]交流线路段!A2820)</f>
        <v>中泰线路17</v>
      </c>
      <c r="B2820" t="str">
        <f>IF([1]交流线路段!B2820="","",[1]交流线路段!B2820)</f>
        <v>10kV</v>
      </c>
      <c r="F2820" t="e">
        <f ca="1">VLOOKUP(OFFSET($E$2,0,0,10000,1),OFFSET(线路!$A$2,0,0,10000,6),5,FALSE)</f>
        <v>#N/A</v>
      </c>
      <c r="G2820" t="e">
        <f ca="1">VLOOKUP(OFFSET($E$2,0,0,10000,1),OFFSET(线路!$A$2,0,0,10000,6),6,FALSE)</f>
        <v>#N/A</v>
      </c>
    </row>
    <row r="2821" spans="1:7" x14ac:dyDescent="0.15">
      <c r="A2821" t="str">
        <f>IF([1]交流线路段!A2821="","",[1]交流线路段!A2821)</f>
        <v>中泰线路18</v>
      </c>
      <c r="B2821" t="str">
        <f>IF([1]交流线路段!B2821="","",[1]交流线路段!B2821)</f>
        <v>10kV</v>
      </c>
      <c r="F2821" t="e">
        <f ca="1">VLOOKUP(OFFSET($E$2,0,0,10000,1),OFFSET(线路!$A$2,0,0,10000,6),5,FALSE)</f>
        <v>#N/A</v>
      </c>
      <c r="G2821" t="e">
        <f ca="1">VLOOKUP(OFFSET($E$2,0,0,10000,1),OFFSET(线路!$A$2,0,0,10000,6),6,FALSE)</f>
        <v>#N/A</v>
      </c>
    </row>
    <row r="2822" spans="1:7" x14ac:dyDescent="0.15">
      <c r="A2822" t="str">
        <f>IF([1]交流线路段!A2822="","",[1]交流线路段!A2822)</f>
        <v>中泰线路19</v>
      </c>
      <c r="B2822" t="str">
        <f>IF([1]交流线路段!B2822="","",[1]交流线路段!B2822)</f>
        <v>10kV</v>
      </c>
      <c r="F2822" t="e">
        <f ca="1">VLOOKUP(OFFSET($E$2,0,0,10000,1),OFFSET(线路!$A$2,0,0,10000,6),5,FALSE)</f>
        <v>#N/A</v>
      </c>
      <c r="G2822" t="e">
        <f ca="1">VLOOKUP(OFFSET($E$2,0,0,10000,1),OFFSET(线路!$A$2,0,0,10000,6),6,FALSE)</f>
        <v>#N/A</v>
      </c>
    </row>
    <row r="2823" spans="1:7" x14ac:dyDescent="0.15">
      <c r="A2823" t="str">
        <f>IF([1]交流线路段!A2823="","",[1]交流线路段!A2823)</f>
        <v>中泰线路2</v>
      </c>
      <c r="B2823" t="str">
        <f>IF([1]交流线路段!B2823="","",[1]交流线路段!B2823)</f>
        <v>10kV</v>
      </c>
      <c r="F2823" t="e">
        <f ca="1">VLOOKUP(OFFSET($E$2,0,0,10000,1),OFFSET(线路!$A$2,0,0,10000,6),5,FALSE)</f>
        <v>#N/A</v>
      </c>
      <c r="G2823" t="e">
        <f ca="1">VLOOKUP(OFFSET($E$2,0,0,10000,1),OFFSET(线路!$A$2,0,0,10000,6),6,FALSE)</f>
        <v>#N/A</v>
      </c>
    </row>
    <row r="2824" spans="1:7" x14ac:dyDescent="0.15">
      <c r="A2824" t="str">
        <f>IF([1]交流线路段!A2824="","",[1]交流线路段!A2824)</f>
        <v>中泰线路20</v>
      </c>
      <c r="B2824" t="str">
        <f>IF([1]交流线路段!B2824="","",[1]交流线路段!B2824)</f>
        <v>10kV</v>
      </c>
      <c r="F2824" t="e">
        <f ca="1">VLOOKUP(OFFSET($E$2,0,0,10000,1),OFFSET(线路!$A$2,0,0,10000,6),5,FALSE)</f>
        <v>#N/A</v>
      </c>
      <c r="G2824" t="e">
        <f ca="1">VLOOKUP(OFFSET($E$2,0,0,10000,1),OFFSET(线路!$A$2,0,0,10000,6),6,FALSE)</f>
        <v>#N/A</v>
      </c>
    </row>
    <row r="2825" spans="1:7" x14ac:dyDescent="0.15">
      <c r="A2825" t="str">
        <f>IF([1]交流线路段!A2825="","",[1]交流线路段!A2825)</f>
        <v>中泰线路21</v>
      </c>
      <c r="B2825" t="str">
        <f>IF([1]交流线路段!B2825="","",[1]交流线路段!B2825)</f>
        <v>10kV</v>
      </c>
      <c r="F2825" t="e">
        <f ca="1">VLOOKUP(OFFSET($E$2,0,0,10000,1),OFFSET(线路!$A$2,0,0,10000,6),5,FALSE)</f>
        <v>#N/A</v>
      </c>
      <c r="G2825" t="e">
        <f ca="1">VLOOKUP(OFFSET($E$2,0,0,10000,1),OFFSET(线路!$A$2,0,0,10000,6),6,FALSE)</f>
        <v>#N/A</v>
      </c>
    </row>
    <row r="2826" spans="1:7" x14ac:dyDescent="0.15">
      <c r="A2826" t="str">
        <f>IF([1]交流线路段!A2826="","",[1]交流线路段!A2826)</f>
        <v>中泰线路22</v>
      </c>
      <c r="B2826" t="str">
        <f>IF([1]交流线路段!B2826="","",[1]交流线路段!B2826)</f>
        <v>10kV</v>
      </c>
      <c r="F2826" t="e">
        <f ca="1">VLOOKUP(OFFSET($E$2,0,0,10000,1),OFFSET(线路!$A$2,0,0,10000,6),5,FALSE)</f>
        <v>#N/A</v>
      </c>
      <c r="G2826" t="e">
        <f ca="1">VLOOKUP(OFFSET($E$2,0,0,10000,1),OFFSET(线路!$A$2,0,0,10000,6),6,FALSE)</f>
        <v>#N/A</v>
      </c>
    </row>
    <row r="2827" spans="1:7" x14ac:dyDescent="0.15">
      <c r="A2827" t="str">
        <f>IF([1]交流线路段!A2827="","",[1]交流线路段!A2827)</f>
        <v>中泰线路23</v>
      </c>
      <c r="B2827" t="str">
        <f>IF([1]交流线路段!B2827="","",[1]交流线路段!B2827)</f>
        <v>10kV</v>
      </c>
      <c r="F2827" t="e">
        <f ca="1">VLOOKUP(OFFSET($E$2,0,0,10000,1),OFFSET(线路!$A$2,0,0,10000,6),5,FALSE)</f>
        <v>#N/A</v>
      </c>
      <c r="G2827" t="e">
        <f ca="1">VLOOKUP(OFFSET($E$2,0,0,10000,1),OFFSET(线路!$A$2,0,0,10000,6),6,FALSE)</f>
        <v>#N/A</v>
      </c>
    </row>
    <row r="2828" spans="1:7" x14ac:dyDescent="0.15">
      <c r="A2828" t="str">
        <f>IF([1]交流线路段!A2828="","",[1]交流线路段!A2828)</f>
        <v>中泰线路24</v>
      </c>
      <c r="B2828" t="str">
        <f>IF([1]交流线路段!B2828="","",[1]交流线路段!B2828)</f>
        <v>10kV</v>
      </c>
      <c r="F2828" t="e">
        <f ca="1">VLOOKUP(OFFSET($E$2,0,0,10000,1),OFFSET(线路!$A$2,0,0,10000,6),5,FALSE)</f>
        <v>#N/A</v>
      </c>
      <c r="G2828" t="e">
        <f ca="1">VLOOKUP(OFFSET($E$2,0,0,10000,1),OFFSET(线路!$A$2,0,0,10000,6),6,FALSE)</f>
        <v>#N/A</v>
      </c>
    </row>
    <row r="2829" spans="1:7" x14ac:dyDescent="0.15">
      <c r="A2829" t="str">
        <f>IF([1]交流线路段!A2829="","",[1]交流线路段!A2829)</f>
        <v>中泰线路25</v>
      </c>
      <c r="B2829" t="str">
        <f>IF([1]交流线路段!B2829="","",[1]交流线路段!B2829)</f>
        <v>10kV</v>
      </c>
      <c r="F2829" t="e">
        <f ca="1">VLOOKUP(OFFSET($E$2,0,0,10000,1),OFFSET(线路!$A$2,0,0,10000,6),5,FALSE)</f>
        <v>#N/A</v>
      </c>
      <c r="G2829" t="e">
        <f ca="1">VLOOKUP(OFFSET($E$2,0,0,10000,1),OFFSET(线路!$A$2,0,0,10000,6),6,FALSE)</f>
        <v>#N/A</v>
      </c>
    </row>
    <row r="2830" spans="1:7" x14ac:dyDescent="0.15">
      <c r="A2830" t="str">
        <f>IF([1]交流线路段!A2830="","",[1]交流线路段!A2830)</f>
        <v>中泰线路26</v>
      </c>
      <c r="B2830" t="str">
        <f>IF([1]交流线路段!B2830="","",[1]交流线路段!B2830)</f>
        <v>10kV</v>
      </c>
      <c r="F2830" t="e">
        <f ca="1">VLOOKUP(OFFSET($E$2,0,0,10000,1),OFFSET(线路!$A$2,0,0,10000,6),5,FALSE)</f>
        <v>#N/A</v>
      </c>
      <c r="G2830" t="e">
        <f ca="1">VLOOKUP(OFFSET($E$2,0,0,10000,1),OFFSET(线路!$A$2,0,0,10000,6),6,FALSE)</f>
        <v>#N/A</v>
      </c>
    </row>
    <row r="2831" spans="1:7" x14ac:dyDescent="0.15">
      <c r="A2831" t="str">
        <f>IF([1]交流线路段!A2831="","",[1]交流线路段!A2831)</f>
        <v>中泰线路27</v>
      </c>
      <c r="B2831" t="str">
        <f>IF([1]交流线路段!B2831="","",[1]交流线路段!B2831)</f>
        <v>10kV</v>
      </c>
      <c r="F2831" t="e">
        <f ca="1">VLOOKUP(OFFSET($E$2,0,0,10000,1),OFFSET(线路!$A$2,0,0,10000,6),5,FALSE)</f>
        <v>#N/A</v>
      </c>
      <c r="G2831" t="e">
        <f ca="1">VLOOKUP(OFFSET($E$2,0,0,10000,1),OFFSET(线路!$A$2,0,0,10000,6),6,FALSE)</f>
        <v>#N/A</v>
      </c>
    </row>
    <row r="2832" spans="1:7" x14ac:dyDescent="0.15">
      <c r="A2832" t="str">
        <f>IF([1]交流线路段!A2832="","",[1]交流线路段!A2832)</f>
        <v>中泰线路28</v>
      </c>
      <c r="B2832" t="str">
        <f>IF([1]交流线路段!B2832="","",[1]交流线路段!B2832)</f>
        <v>10kV</v>
      </c>
      <c r="F2832" t="e">
        <f ca="1">VLOOKUP(OFFSET($E$2,0,0,10000,1),OFFSET(线路!$A$2,0,0,10000,6),5,FALSE)</f>
        <v>#N/A</v>
      </c>
      <c r="G2832" t="e">
        <f ca="1">VLOOKUP(OFFSET($E$2,0,0,10000,1),OFFSET(线路!$A$2,0,0,10000,6),6,FALSE)</f>
        <v>#N/A</v>
      </c>
    </row>
    <row r="2833" spans="1:7" x14ac:dyDescent="0.15">
      <c r="A2833" t="str">
        <f>IF([1]交流线路段!A2833="","",[1]交流线路段!A2833)</f>
        <v>中泰线路3</v>
      </c>
      <c r="B2833" t="str">
        <f>IF([1]交流线路段!B2833="","",[1]交流线路段!B2833)</f>
        <v>10kV</v>
      </c>
      <c r="F2833" t="e">
        <f ca="1">VLOOKUP(OFFSET($E$2,0,0,10000,1),OFFSET(线路!$A$2,0,0,10000,6),5,FALSE)</f>
        <v>#N/A</v>
      </c>
      <c r="G2833" t="e">
        <f ca="1">VLOOKUP(OFFSET($E$2,0,0,10000,1),OFFSET(线路!$A$2,0,0,10000,6),6,FALSE)</f>
        <v>#N/A</v>
      </c>
    </row>
    <row r="2834" spans="1:7" x14ac:dyDescent="0.15">
      <c r="A2834" t="str">
        <f>IF([1]交流线路段!A2834="","",[1]交流线路段!A2834)</f>
        <v>中泰线路30</v>
      </c>
      <c r="B2834" t="str">
        <f>IF([1]交流线路段!B2834="","",[1]交流线路段!B2834)</f>
        <v>10kV</v>
      </c>
      <c r="F2834" t="e">
        <f ca="1">VLOOKUP(OFFSET($E$2,0,0,10000,1),OFFSET(线路!$A$2,0,0,10000,6),5,FALSE)</f>
        <v>#N/A</v>
      </c>
      <c r="G2834" t="e">
        <f ca="1">VLOOKUP(OFFSET($E$2,0,0,10000,1),OFFSET(线路!$A$2,0,0,10000,6),6,FALSE)</f>
        <v>#N/A</v>
      </c>
    </row>
    <row r="2835" spans="1:7" x14ac:dyDescent="0.15">
      <c r="A2835" t="str">
        <f>IF([1]交流线路段!A2835="","",[1]交流线路段!A2835)</f>
        <v>中泰线路31</v>
      </c>
      <c r="B2835" t="str">
        <f>IF([1]交流线路段!B2835="","",[1]交流线路段!B2835)</f>
        <v>10kV</v>
      </c>
      <c r="F2835" t="e">
        <f ca="1">VLOOKUP(OFFSET($E$2,0,0,10000,1),OFFSET(线路!$A$2,0,0,10000,6),5,FALSE)</f>
        <v>#N/A</v>
      </c>
      <c r="G2835" t="e">
        <f ca="1">VLOOKUP(OFFSET($E$2,0,0,10000,1),OFFSET(线路!$A$2,0,0,10000,6),6,FALSE)</f>
        <v>#N/A</v>
      </c>
    </row>
    <row r="2836" spans="1:7" x14ac:dyDescent="0.15">
      <c r="A2836" t="str">
        <f>IF([1]交流线路段!A2836="","",[1]交流线路段!A2836)</f>
        <v>中泰线路32</v>
      </c>
      <c r="B2836" t="str">
        <f>IF([1]交流线路段!B2836="","",[1]交流线路段!B2836)</f>
        <v>10kV</v>
      </c>
      <c r="F2836" t="e">
        <f ca="1">VLOOKUP(OFFSET($E$2,0,0,10000,1),OFFSET(线路!$A$2,0,0,10000,6),5,FALSE)</f>
        <v>#N/A</v>
      </c>
      <c r="G2836" t="e">
        <f ca="1">VLOOKUP(OFFSET($E$2,0,0,10000,1),OFFSET(线路!$A$2,0,0,10000,6),6,FALSE)</f>
        <v>#N/A</v>
      </c>
    </row>
    <row r="2837" spans="1:7" x14ac:dyDescent="0.15">
      <c r="A2837" t="str">
        <f>IF([1]交流线路段!A2837="","",[1]交流线路段!A2837)</f>
        <v>中泰线路33</v>
      </c>
      <c r="B2837" t="str">
        <f>IF([1]交流线路段!B2837="","",[1]交流线路段!B2837)</f>
        <v>10kV</v>
      </c>
      <c r="F2837" t="e">
        <f ca="1">VLOOKUP(OFFSET($E$2,0,0,10000,1),OFFSET(线路!$A$2,0,0,10000,6),5,FALSE)</f>
        <v>#N/A</v>
      </c>
      <c r="G2837" t="e">
        <f ca="1">VLOOKUP(OFFSET($E$2,0,0,10000,1),OFFSET(线路!$A$2,0,0,10000,6),6,FALSE)</f>
        <v>#N/A</v>
      </c>
    </row>
    <row r="2838" spans="1:7" x14ac:dyDescent="0.15">
      <c r="A2838" t="str">
        <f>IF([1]交流线路段!A2838="","",[1]交流线路段!A2838)</f>
        <v>中泰线路34</v>
      </c>
      <c r="B2838" t="str">
        <f>IF([1]交流线路段!B2838="","",[1]交流线路段!B2838)</f>
        <v>10kV</v>
      </c>
      <c r="F2838" t="e">
        <f ca="1">VLOOKUP(OFFSET($E$2,0,0,10000,1),OFFSET(线路!$A$2,0,0,10000,6),5,FALSE)</f>
        <v>#N/A</v>
      </c>
      <c r="G2838" t="e">
        <f ca="1">VLOOKUP(OFFSET($E$2,0,0,10000,1),OFFSET(线路!$A$2,0,0,10000,6),6,FALSE)</f>
        <v>#N/A</v>
      </c>
    </row>
    <row r="2839" spans="1:7" x14ac:dyDescent="0.15">
      <c r="A2839" t="str">
        <f>IF([1]交流线路段!A2839="","",[1]交流线路段!A2839)</f>
        <v>中泰线路35</v>
      </c>
      <c r="B2839" t="str">
        <f>IF([1]交流线路段!B2839="","",[1]交流线路段!B2839)</f>
        <v>10kV</v>
      </c>
      <c r="F2839" t="e">
        <f ca="1">VLOOKUP(OFFSET($E$2,0,0,10000,1),OFFSET(线路!$A$2,0,0,10000,6),5,FALSE)</f>
        <v>#N/A</v>
      </c>
      <c r="G2839" t="e">
        <f ca="1">VLOOKUP(OFFSET($E$2,0,0,10000,1),OFFSET(线路!$A$2,0,0,10000,6),6,FALSE)</f>
        <v>#N/A</v>
      </c>
    </row>
    <row r="2840" spans="1:7" x14ac:dyDescent="0.15">
      <c r="A2840" t="str">
        <f>IF([1]交流线路段!A2840="","",[1]交流线路段!A2840)</f>
        <v>中泰线路36</v>
      </c>
      <c r="B2840" t="str">
        <f>IF([1]交流线路段!B2840="","",[1]交流线路段!B2840)</f>
        <v>10kV</v>
      </c>
      <c r="F2840" t="e">
        <f ca="1">VLOOKUP(OFFSET($E$2,0,0,10000,1),OFFSET(线路!$A$2,0,0,10000,6),5,FALSE)</f>
        <v>#N/A</v>
      </c>
      <c r="G2840" t="e">
        <f ca="1">VLOOKUP(OFFSET($E$2,0,0,10000,1),OFFSET(线路!$A$2,0,0,10000,6),6,FALSE)</f>
        <v>#N/A</v>
      </c>
    </row>
    <row r="2841" spans="1:7" x14ac:dyDescent="0.15">
      <c r="A2841" t="str">
        <f>IF([1]交流线路段!A2841="","",[1]交流线路段!A2841)</f>
        <v>中泰线路37</v>
      </c>
      <c r="B2841" t="str">
        <f>IF([1]交流线路段!B2841="","",[1]交流线路段!B2841)</f>
        <v>10kV</v>
      </c>
      <c r="F2841" t="e">
        <f ca="1">VLOOKUP(OFFSET($E$2,0,0,10000,1),OFFSET(线路!$A$2,0,0,10000,6),5,FALSE)</f>
        <v>#N/A</v>
      </c>
      <c r="G2841" t="e">
        <f ca="1">VLOOKUP(OFFSET($E$2,0,0,10000,1),OFFSET(线路!$A$2,0,0,10000,6),6,FALSE)</f>
        <v>#N/A</v>
      </c>
    </row>
    <row r="2842" spans="1:7" x14ac:dyDescent="0.15">
      <c r="A2842" t="str">
        <f>IF([1]交流线路段!A2842="","",[1]交流线路段!A2842)</f>
        <v>中泰线路38</v>
      </c>
      <c r="B2842" t="str">
        <f>IF([1]交流线路段!B2842="","",[1]交流线路段!B2842)</f>
        <v>10kV</v>
      </c>
      <c r="F2842" t="e">
        <f ca="1">VLOOKUP(OFFSET($E$2,0,0,10000,1),OFFSET(线路!$A$2,0,0,10000,6),5,FALSE)</f>
        <v>#N/A</v>
      </c>
      <c r="G2842" t="e">
        <f ca="1">VLOOKUP(OFFSET($E$2,0,0,10000,1),OFFSET(线路!$A$2,0,0,10000,6),6,FALSE)</f>
        <v>#N/A</v>
      </c>
    </row>
    <row r="2843" spans="1:7" x14ac:dyDescent="0.15">
      <c r="A2843" t="str">
        <f>IF([1]交流线路段!A2843="","",[1]交流线路段!A2843)</f>
        <v>中泰线路39</v>
      </c>
      <c r="B2843" t="str">
        <f>IF([1]交流线路段!B2843="","",[1]交流线路段!B2843)</f>
        <v>10kV</v>
      </c>
      <c r="F2843" t="e">
        <f ca="1">VLOOKUP(OFFSET($E$2,0,0,10000,1),OFFSET(线路!$A$2,0,0,10000,6),5,FALSE)</f>
        <v>#N/A</v>
      </c>
      <c r="G2843" t="e">
        <f ca="1">VLOOKUP(OFFSET($E$2,0,0,10000,1),OFFSET(线路!$A$2,0,0,10000,6),6,FALSE)</f>
        <v>#N/A</v>
      </c>
    </row>
    <row r="2844" spans="1:7" x14ac:dyDescent="0.15">
      <c r="A2844" t="str">
        <f>IF([1]交流线路段!A2844="","",[1]交流线路段!A2844)</f>
        <v>中泰线路4</v>
      </c>
      <c r="B2844" t="str">
        <f>IF([1]交流线路段!B2844="","",[1]交流线路段!B2844)</f>
        <v>10kV</v>
      </c>
      <c r="F2844" t="e">
        <f ca="1">VLOOKUP(OFFSET($E$2,0,0,10000,1),OFFSET(线路!$A$2,0,0,10000,6),5,FALSE)</f>
        <v>#N/A</v>
      </c>
      <c r="G2844" t="e">
        <f ca="1">VLOOKUP(OFFSET($E$2,0,0,10000,1),OFFSET(线路!$A$2,0,0,10000,6),6,FALSE)</f>
        <v>#N/A</v>
      </c>
    </row>
    <row r="2845" spans="1:7" x14ac:dyDescent="0.15">
      <c r="A2845" t="str">
        <f>IF([1]交流线路段!A2845="","",[1]交流线路段!A2845)</f>
        <v>中泰线路40</v>
      </c>
      <c r="B2845" t="str">
        <f>IF([1]交流线路段!B2845="","",[1]交流线路段!B2845)</f>
        <v>10kV</v>
      </c>
      <c r="F2845" t="e">
        <f ca="1">VLOOKUP(OFFSET($E$2,0,0,10000,1),OFFSET(线路!$A$2,0,0,10000,6),5,FALSE)</f>
        <v>#N/A</v>
      </c>
      <c r="G2845" t="e">
        <f ca="1">VLOOKUP(OFFSET($E$2,0,0,10000,1),OFFSET(线路!$A$2,0,0,10000,6),6,FALSE)</f>
        <v>#N/A</v>
      </c>
    </row>
    <row r="2846" spans="1:7" x14ac:dyDescent="0.15">
      <c r="A2846" t="str">
        <f>IF([1]交流线路段!A2846="","",[1]交流线路段!A2846)</f>
        <v>中泰线路41</v>
      </c>
      <c r="B2846" t="str">
        <f>IF([1]交流线路段!B2846="","",[1]交流线路段!B2846)</f>
        <v>10kV</v>
      </c>
      <c r="F2846" t="e">
        <f ca="1">VLOOKUP(OFFSET($E$2,0,0,10000,1),OFFSET(线路!$A$2,0,0,10000,6),5,FALSE)</f>
        <v>#N/A</v>
      </c>
      <c r="G2846" t="e">
        <f ca="1">VLOOKUP(OFFSET($E$2,0,0,10000,1),OFFSET(线路!$A$2,0,0,10000,6),6,FALSE)</f>
        <v>#N/A</v>
      </c>
    </row>
    <row r="2847" spans="1:7" x14ac:dyDescent="0.15">
      <c r="A2847" t="str">
        <f>IF([1]交流线路段!A2847="","",[1]交流线路段!A2847)</f>
        <v>中泰线路42</v>
      </c>
      <c r="B2847" t="str">
        <f>IF([1]交流线路段!B2847="","",[1]交流线路段!B2847)</f>
        <v>10kV</v>
      </c>
      <c r="F2847" t="e">
        <f ca="1">VLOOKUP(OFFSET($E$2,0,0,10000,1),OFFSET(线路!$A$2,0,0,10000,6),5,FALSE)</f>
        <v>#N/A</v>
      </c>
      <c r="G2847" t="e">
        <f ca="1">VLOOKUP(OFFSET($E$2,0,0,10000,1),OFFSET(线路!$A$2,0,0,10000,6),6,FALSE)</f>
        <v>#N/A</v>
      </c>
    </row>
    <row r="2848" spans="1:7" x14ac:dyDescent="0.15">
      <c r="A2848" t="str">
        <f>IF([1]交流线路段!A2848="","",[1]交流线路段!A2848)</f>
        <v>中泰线路43</v>
      </c>
      <c r="B2848" t="str">
        <f>IF([1]交流线路段!B2848="","",[1]交流线路段!B2848)</f>
        <v>10kV</v>
      </c>
      <c r="F2848" t="e">
        <f ca="1">VLOOKUP(OFFSET($E$2,0,0,10000,1),OFFSET(线路!$A$2,0,0,10000,6),5,FALSE)</f>
        <v>#N/A</v>
      </c>
      <c r="G2848" t="e">
        <f ca="1">VLOOKUP(OFFSET($E$2,0,0,10000,1),OFFSET(线路!$A$2,0,0,10000,6),6,FALSE)</f>
        <v>#N/A</v>
      </c>
    </row>
    <row r="2849" spans="1:7" x14ac:dyDescent="0.15">
      <c r="A2849" t="str">
        <f>IF([1]交流线路段!A2849="","",[1]交流线路段!A2849)</f>
        <v>中泰线路44</v>
      </c>
      <c r="B2849" t="str">
        <f>IF([1]交流线路段!B2849="","",[1]交流线路段!B2849)</f>
        <v>10kV</v>
      </c>
      <c r="F2849" t="e">
        <f ca="1">VLOOKUP(OFFSET($E$2,0,0,10000,1),OFFSET(线路!$A$2,0,0,10000,6),5,FALSE)</f>
        <v>#N/A</v>
      </c>
      <c r="G2849" t="e">
        <f ca="1">VLOOKUP(OFFSET($E$2,0,0,10000,1),OFFSET(线路!$A$2,0,0,10000,6),6,FALSE)</f>
        <v>#N/A</v>
      </c>
    </row>
    <row r="2850" spans="1:7" x14ac:dyDescent="0.15">
      <c r="A2850" t="str">
        <f>IF([1]交流线路段!A2850="","",[1]交流线路段!A2850)</f>
        <v>中泰线路45</v>
      </c>
      <c r="B2850" t="str">
        <f>IF([1]交流线路段!B2850="","",[1]交流线路段!B2850)</f>
        <v>10kV</v>
      </c>
      <c r="F2850" t="e">
        <f ca="1">VLOOKUP(OFFSET($E$2,0,0,10000,1),OFFSET(线路!$A$2,0,0,10000,6),5,FALSE)</f>
        <v>#N/A</v>
      </c>
      <c r="G2850" t="e">
        <f ca="1">VLOOKUP(OFFSET($E$2,0,0,10000,1),OFFSET(线路!$A$2,0,0,10000,6),6,FALSE)</f>
        <v>#N/A</v>
      </c>
    </row>
    <row r="2851" spans="1:7" x14ac:dyDescent="0.15">
      <c r="A2851" t="str">
        <f>IF([1]交流线路段!A2851="","",[1]交流线路段!A2851)</f>
        <v>中泰线路46</v>
      </c>
      <c r="B2851" t="str">
        <f>IF([1]交流线路段!B2851="","",[1]交流线路段!B2851)</f>
        <v>10kV</v>
      </c>
      <c r="F2851" t="e">
        <f ca="1">VLOOKUP(OFFSET($E$2,0,0,10000,1),OFFSET(线路!$A$2,0,0,10000,6),5,FALSE)</f>
        <v>#N/A</v>
      </c>
      <c r="G2851" t="e">
        <f ca="1">VLOOKUP(OFFSET($E$2,0,0,10000,1),OFFSET(线路!$A$2,0,0,10000,6),6,FALSE)</f>
        <v>#N/A</v>
      </c>
    </row>
    <row r="2852" spans="1:7" x14ac:dyDescent="0.15">
      <c r="A2852" t="str">
        <f>IF([1]交流线路段!A2852="","",[1]交流线路段!A2852)</f>
        <v>中泰线路47</v>
      </c>
      <c r="B2852" t="str">
        <f>IF([1]交流线路段!B2852="","",[1]交流线路段!B2852)</f>
        <v>10kV</v>
      </c>
      <c r="F2852" t="e">
        <f ca="1">VLOOKUP(OFFSET($E$2,0,0,10000,1),OFFSET(线路!$A$2,0,0,10000,6),5,FALSE)</f>
        <v>#N/A</v>
      </c>
      <c r="G2852" t="e">
        <f ca="1">VLOOKUP(OFFSET($E$2,0,0,10000,1),OFFSET(线路!$A$2,0,0,10000,6),6,FALSE)</f>
        <v>#N/A</v>
      </c>
    </row>
    <row r="2853" spans="1:7" x14ac:dyDescent="0.15">
      <c r="A2853" t="str">
        <f>IF([1]交流线路段!A2853="","",[1]交流线路段!A2853)</f>
        <v>中泰线路48</v>
      </c>
      <c r="B2853" t="str">
        <f>IF([1]交流线路段!B2853="","",[1]交流线路段!B2853)</f>
        <v>10kV</v>
      </c>
      <c r="F2853" t="e">
        <f ca="1">VLOOKUP(OFFSET($E$2,0,0,10000,1),OFFSET(线路!$A$2,0,0,10000,6),5,FALSE)</f>
        <v>#N/A</v>
      </c>
      <c r="G2853" t="e">
        <f ca="1">VLOOKUP(OFFSET($E$2,0,0,10000,1),OFFSET(线路!$A$2,0,0,10000,6),6,FALSE)</f>
        <v>#N/A</v>
      </c>
    </row>
    <row r="2854" spans="1:7" x14ac:dyDescent="0.15">
      <c r="A2854" t="str">
        <f>IF([1]交流线路段!A2854="","",[1]交流线路段!A2854)</f>
        <v>中泰线路49</v>
      </c>
      <c r="B2854" t="str">
        <f>IF([1]交流线路段!B2854="","",[1]交流线路段!B2854)</f>
        <v>10kV</v>
      </c>
      <c r="F2854" t="e">
        <f ca="1">VLOOKUP(OFFSET($E$2,0,0,10000,1),OFFSET(线路!$A$2,0,0,10000,6),5,FALSE)</f>
        <v>#N/A</v>
      </c>
      <c r="G2854" t="e">
        <f ca="1">VLOOKUP(OFFSET($E$2,0,0,10000,1),OFFSET(线路!$A$2,0,0,10000,6),6,FALSE)</f>
        <v>#N/A</v>
      </c>
    </row>
    <row r="2855" spans="1:7" x14ac:dyDescent="0.15">
      <c r="A2855" t="str">
        <f>IF([1]交流线路段!A2855="","",[1]交流线路段!A2855)</f>
        <v>中泰线路5</v>
      </c>
      <c r="B2855" t="str">
        <f>IF([1]交流线路段!B2855="","",[1]交流线路段!B2855)</f>
        <v>10kV</v>
      </c>
      <c r="F2855" t="e">
        <f ca="1">VLOOKUP(OFFSET($E$2,0,0,10000,1),OFFSET(线路!$A$2,0,0,10000,6),5,FALSE)</f>
        <v>#N/A</v>
      </c>
      <c r="G2855" t="e">
        <f ca="1">VLOOKUP(OFFSET($E$2,0,0,10000,1),OFFSET(线路!$A$2,0,0,10000,6),6,FALSE)</f>
        <v>#N/A</v>
      </c>
    </row>
    <row r="2856" spans="1:7" x14ac:dyDescent="0.15">
      <c r="A2856" t="str">
        <f>IF([1]交流线路段!A2856="","",[1]交流线路段!A2856)</f>
        <v>中泰线路50</v>
      </c>
      <c r="B2856" t="str">
        <f>IF([1]交流线路段!B2856="","",[1]交流线路段!B2856)</f>
        <v>10kV</v>
      </c>
      <c r="F2856" t="e">
        <f ca="1">VLOOKUP(OFFSET($E$2,0,0,10000,1),OFFSET(线路!$A$2,0,0,10000,6),5,FALSE)</f>
        <v>#N/A</v>
      </c>
      <c r="G2856" t="e">
        <f ca="1">VLOOKUP(OFFSET($E$2,0,0,10000,1),OFFSET(线路!$A$2,0,0,10000,6),6,FALSE)</f>
        <v>#N/A</v>
      </c>
    </row>
    <row r="2857" spans="1:7" x14ac:dyDescent="0.15">
      <c r="A2857" t="str">
        <f>IF([1]交流线路段!A2857="","",[1]交流线路段!A2857)</f>
        <v>中泰线路51</v>
      </c>
      <c r="B2857" t="str">
        <f>IF([1]交流线路段!B2857="","",[1]交流线路段!B2857)</f>
        <v>10kV</v>
      </c>
      <c r="F2857" t="e">
        <f ca="1">VLOOKUP(OFFSET($E$2,0,0,10000,1),OFFSET(线路!$A$2,0,0,10000,6),5,FALSE)</f>
        <v>#N/A</v>
      </c>
      <c r="G2857" t="e">
        <f ca="1">VLOOKUP(OFFSET($E$2,0,0,10000,1),OFFSET(线路!$A$2,0,0,10000,6),6,FALSE)</f>
        <v>#N/A</v>
      </c>
    </row>
    <row r="2858" spans="1:7" x14ac:dyDescent="0.15">
      <c r="A2858" t="str">
        <f>IF([1]交流线路段!A2858="","",[1]交流线路段!A2858)</f>
        <v>中泰线路52</v>
      </c>
      <c r="B2858" t="str">
        <f>IF([1]交流线路段!B2858="","",[1]交流线路段!B2858)</f>
        <v>10kV</v>
      </c>
      <c r="F2858" t="e">
        <f ca="1">VLOOKUP(OFFSET($E$2,0,0,10000,1),OFFSET(线路!$A$2,0,0,10000,6),5,FALSE)</f>
        <v>#N/A</v>
      </c>
      <c r="G2858" t="e">
        <f ca="1">VLOOKUP(OFFSET($E$2,0,0,10000,1),OFFSET(线路!$A$2,0,0,10000,6),6,FALSE)</f>
        <v>#N/A</v>
      </c>
    </row>
    <row r="2859" spans="1:7" x14ac:dyDescent="0.15">
      <c r="A2859" t="str">
        <f>IF([1]交流线路段!A2859="","",[1]交流线路段!A2859)</f>
        <v>中泰线路53</v>
      </c>
      <c r="B2859" t="str">
        <f>IF([1]交流线路段!B2859="","",[1]交流线路段!B2859)</f>
        <v>10kV</v>
      </c>
      <c r="F2859" t="e">
        <f ca="1">VLOOKUP(OFFSET($E$2,0,0,10000,1),OFFSET(线路!$A$2,0,0,10000,6),5,FALSE)</f>
        <v>#N/A</v>
      </c>
      <c r="G2859" t="e">
        <f ca="1">VLOOKUP(OFFSET($E$2,0,0,10000,1),OFFSET(线路!$A$2,0,0,10000,6),6,FALSE)</f>
        <v>#N/A</v>
      </c>
    </row>
    <row r="2860" spans="1:7" x14ac:dyDescent="0.15">
      <c r="A2860" t="str">
        <f>IF([1]交流线路段!A2860="","",[1]交流线路段!A2860)</f>
        <v>中泰线路54</v>
      </c>
      <c r="B2860" t="str">
        <f>IF([1]交流线路段!B2860="","",[1]交流线路段!B2860)</f>
        <v>10kV</v>
      </c>
      <c r="F2860" t="e">
        <f ca="1">VLOOKUP(OFFSET($E$2,0,0,10000,1),OFFSET(线路!$A$2,0,0,10000,6),5,FALSE)</f>
        <v>#N/A</v>
      </c>
      <c r="G2860" t="e">
        <f ca="1">VLOOKUP(OFFSET($E$2,0,0,10000,1),OFFSET(线路!$A$2,0,0,10000,6),6,FALSE)</f>
        <v>#N/A</v>
      </c>
    </row>
    <row r="2861" spans="1:7" x14ac:dyDescent="0.15">
      <c r="A2861" t="str">
        <f>IF([1]交流线路段!A2861="","",[1]交流线路段!A2861)</f>
        <v>中泰线路55</v>
      </c>
      <c r="B2861" t="str">
        <f>IF([1]交流线路段!B2861="","",[1]交流线路段!B2861)</f>
        <v>10kV</v>
      </c>
      <c r="F2861" t="e">
        <f ca="1">VLOOKUP(OFFSET($E$2,0,0,10000,1),OFFSET(线路!$A$2,0,0,10000,6),5,FALSE)</f>
        <v>#N/A</v>
      </c>
      <c r="G2861" t="e">
        <f ca="1">VLOOKUP(OFFSET($E$2,0,0,10000,1),OFFSET(线路!$A$2,0,0,10000,6),6,FALSE)</f>
        <v>#N/A</v>
      </c>
    </row>
    <row r="2862" spans="1:7" x14ac:dyDescent="0.15">
      <c r="A2862" t="str">
        <f>IF([1]交流线路段!A2862="","",[1]交流线路段!A2862)</f>
        <v>中泰线路56</v>
      </c>
      <c r="B2862" t="str">
        <f>IF([1]交流线路段!B2862="","",[1]交流线路段!B2862)</f>
        <v>10kV</v>
      </c>
      <c r="F2862" t="e">
        <f ca="1">VLOOKUP(OFFSET($E$2,0,0,10000,1),OFFSET(线路!$A$2,0,0,10000,6),5,FALSE)</f>
        <v>#N/A</v>
      </c>
      <c r="G2862" t="e">
        <f ca="1">VLOOKUP(OFFSET($E$2,0,0,10000,1),OFFSET(线路!$A$2,0,0,10000,6),6,FALSE)</f>
        <v>#N/A</v>
      </c>
    </row>
    <row r="2863" spans="1:7" x14ac:dyDescent="0.15">
      <c r="A2863" t="str">
        <f>IF([1]交流线路段!A2863="","",[1]交流线路段!A2863)</f>
        <v>中泰线路57</v>
      </c>
      <c r="B2863" t="str">
        <f>IF([1]交流线路段!B2863="","",[1]交流线路段!B2863)</f>
        <v>10kV</v>
      </c>
      <c r="F2863" t="e">
        <f ca="1">VLOOKUP(OFFSET($E$2,0,0,10000,1),OFFSET(线路!$A$2,0,0,10000,6),5,FALSE)</f>
        <v>#N/A</v>
      </c>
      <c r="G2863" t="e">
        <f ca="1">VLOOKUP(OFFSET($E$2,0,0,10000,1),OFFSET(线路!$A$2,0,0,10000,6),6,FALSE)</f>
        <v>#N/A</v>
      </c>
    </row>
    <row r="2864" spans="1:7" x14ac:dyDescent="0.15">
      <c r="A2864" t="str">
        <f>IF([1]交流线路段!A2864="","",[1]交流线路段!A2864)</f>
        <v>中泰线路58</v>
      </c>
      <c r="B2864" t="str">
        <f>IF([1]交流线路段!B2864="","",[1]交流线路段!B2864)</f>
        <v>10kV</v>
      </c>
      <c r="F2864" t="e">
        <f ca="1">VLOOKUP(OFFSET($E$2,0,0,10000,1),OFFSET(线路!$A$2,0,0,10000,6),5,FALSE)</f>
        <v>#N/A</v>
      </c>
      <c r="G2864" t="e">
        <f ca="1">VLOOKUP(OFFSET($E$2,0,0,10000,1),OFFSET(线路!$A$2,0,0,10000,6),6,FALSE)</f>
        <v>#N/A</v>
      </c>
    </row>
    <row r="2865" spans="1:7" x14ac:dyDescent="0.15">
      <c r="A2865" t="str">
        <f>IF([1]交流线路段!A2865="","",[1]交流线路段!A2865)</f>
        <v>中泰线路59</v>
      </c>
      <c r="B2865" t="str">
        <f>IF([1]交流线路段!B2865="","",[1]交流线路段!B2865)</f>
        <v>10kV</v>
      </c>
      <c r="F2865" t="e">
        <f ca="1">VLOOKUP(OFFSET($E$2,0,0,10000,1),OFFSET(线路!$A$2,0,0,10000,6),5,FALSE)</f>
        <v>#N/A</v>
      </c>
      <c r="G2865" t="e">
        <f ca="1">VLOOKUP(OFFSET($E$2,0,0,10000,1),OFFSET(线路!$A$2,0,0,10000,6),6,FALSE)</f>
        <v>#N/A</v>
      </c>
    </row>
    <row r="2866" spans="1:7" x14ac:dyDescent="0.15">
      <c r="A2866" t="str">
        <f>IF([1]交流线路段!A2866="","",[1]交流线路段!A2866)</f>
        <v>中泰线路6</v>
      </c>
      <c r="B2866" t="str">
        <f>IF([1]交流线路段!B2866="","",[1]交流线路段!B2866)</f>
        <v>10kV</v>
      </c>
      <c r="F2866" t="e">
        <f ca="1">VLOOKUP(OFFSET($E$2,0,0,10000,1),OFFSET(线路!$A$2,0,0,10000,6),5,FALSE)</f>
        <v>#N/A</v>
      </c>
      <c r="G2866" t="e">
        <f ca="1">VLOOKUP(OFFSET($E$2,0,0,10000,1),OFFSET(线路!$A$2,0,0,10000,6),6,FALSE)</f>
        <v>#N/A</v>
      </c>
    </row>
    <row r="2867" spans="1:7" x14ac:dyDescent="0.15">
      <c r="A2867" t="str">
        <f>IF([1]交流线路段!A2867="","",[1]交流线路段!A2867)</f>
        <v>中泰线路60</v>
      </c>
      <c r="B2867" t="str">
        <f>IF([1]交流线路段!B2867="","",[1]交流线路段!B2867)</f>
        <v>10kV</v>
      </c>
      <c r="F2867" t="e">
        <f ca="1">VLOOKUP(OFFSET($E$2,0,0,10000,1),OFFSET(线路!$A$2,0,0,10000,6),5,FALSE)</f>
        <v>#N/A</v>
      </c>
      <c r="G2867" t="e">
        <f ca="1">VLOOKUP(OFFSET($E$2,0,0,10000,1),OFFSET(线路!$A$2,0,0,10000,6),6,FALSE)</f>
        <v>#N/A</v>
      </c>
    </row>
    <row r="2868" spans="1:7" x14ac:dyDescent="0.15">
      <c r="A2868" t="str">
        <f>IF([1]交流线路段!A2868="","",[1]交流线路段!A2868)</f>
        <v>中泰线路61</v>
      </c>
      <c r="B2868" t="str">
        <f>IF([1]交流线路段!B2868="","",[1]交流线路段!B2868)</f>
        <v>10kV</v>
      </c>
      <c r="F2868" t="e">
        <f ca="1">VLOOKUP(OFFSET($E$2,0,0,10000,1),OFFSET(线路!$A$2,0,0,10000,6),5,FALSE)</f>
        <v>#N/A</v>
      </c>
      <c r="G2868" t="e">
        <f ca="1">VLOOKUP(OFFSET($E$2,0,0,10000,1),OFFSET(线路!$A$2,0,0,10000,6),6,FALSE)</f>
        <v>#N/A</v>
      </c>
    </row>
    <row r="2869" spans="1:7" x14ac:dyDescent="0.15">
      <c r="A2869" t="str">
        <f>IF([1]交流线路段!A2869="","",[1]交流线路段!A2869)</f>
        <v>中泰线路62</v>
      </c>
      <c r="B2869" t="str">
        <f>IF([1]交流线路段!B2869="","",[1]交流线路段!B2869)</f>
        <v>10kV</v>
      </c>
      <c r="F2869" t="e">
        <f ca="1">VLOOKUP(OFFSET($E$2,0,0,10000,1),OFFSET(线路!$A$2,0,0,10000,6),5,FALSE)</f>
        <v>#N/A</v>
      </c>
      <c r="G2869" t="e">
        <f ca="1">VLOOKUP(OFFSET($E$2,0,0,10000,1),OFFSET(线路!$A$2,0,0,10000,6),6,FALSE)</f>
        <v>#N/A</v>
      </c>
    </row>
    <row r="2870" spans="1:7" x14ac:dyDescent="0.15">
      <c r="A2870" t="str">
        <f>IF([1]交流线路段!A2870="","",[1]交流线路段!A2870)</f>
        <v>中泰线路63</v>
      </c>
      <c r="B2870" t="str">
        <f>IF([1]交流线路段!B2870="","",[1]交流线路段!B2870)</f>
        <v>10kV</v>
      </c>
      <c r="F2870" t="e">
        <f ca="1">VLOOKUP(OFFSET($E$2,0,0,10000,1),OFFSET(线路!$A$2,0,0,10000,6),5,FALSE)</f>
        <v>#N/A</v>
      </c>
      <c r="G2870" t="e">
        <f ca="1">VLOOKUP(OFFSET($E$2,0,0,10000,1),OFFSET(线路!$A$2,0,0,10000,6),6,FALSE)</f>
        <v>#N/A</v>
      </c>
    </row>
    <row r="2871" spans="1:7" x14ac:dyDescent="0.15">
      <c r="A2871" t="str">
        <f>IF([1]交流线路段!A2871="","",[1]交流线路段!A2871)</f>
        <v>中泰线路64</v>
      </c>
      <c r="B2871" t="str">
        <f>IF([1]交流线路段!B2871="","",[1]交流线路段!B2871)</f>
        <v>10kV</v>
      </c>
      <c r="F2871" t="e">
        <f ca="1">VLOOKUP(OFFSET($E$2,0,0,10000,1),OFFSET(线路!$A$2,0,0,10000,6),5,FALSE)</f>
        <v>#N/A</v>
      </c>
      <c r="G2871" t="e">
        <f ca="1">VLOOKUP(OFFSET($E$2,0,0,10000,1),OFFSET(线路!$A$2,0,0,10000,6),6,FALSE)</f>
        <v>#N/A</v>
      </c>
    </row>
    <row r="2872" spans="1:7" x14ac:dyDescent="0.15">
      <c r="A2872" t="str">
        <f>IF([1]交流线路段!A2872="","",[1]交流线路段!A2872)</f>
        <v>中泰线路65</v>
      </c>
      <c r="B2872" t="str">
        <f>IF([1]交流线路段!B2872="","",[1]交流线路段!B2872)</f>
        <v>10kV</v>
      </c>
      <c r="F2872" t="e">
        <f ca="1">VLOOKUP(OFFSET($E$2,0,0,10000,1),OFFSET(线路!$A$2,0,0,10000,6),5,FALSE)</f>
        <v>#N/A</v>
      </c>
      <c r="G2872" t="e">
        <f ca="1">VLOOKUP(OFFSET($E$2,0,0,10000,1),OFFSET(线路!$A$2,0,0,10000,6),6,FALSE)</f>
        <v>#N/A</v>
      </c>
    </row>
    <row r="2873" spans="1:7" x14ac:dyDescent="0.15">
      <c r="A2873" t="str">
        <f>IF([1]交流线路段!A2873="","",[1]交流线路段!A2873)</f>
        <v>中泰线路66</v>
      </c>
      <c r="B2873" t="str">
        <f>IF([1]交流线路段!B2873="","",[1]交流线路段!B2873)</f>
        <v>10kV</v>
      </c>
      <c r="F2873" t="e">
        <f ca="1">VLOOKUP(OFFSET($E$2,0,0,10000,1),OFFSET(线路!$A$2,0,0,10000,6),5,FALSE)</f>
        <v>#N/A</v>
      </c>
      <c r="G2873" t="e">
        <f ca="1">VLOOKUP(OFFSET($E$2,0,0,10000,1),OFFSET(线路!$A$2,0,0,10000,6),6,FALSE)</f>
        <v>#N/A</v>
      </c>
    </row>
    <row r="2874" spans="1:7" x14ac:dyDescent="0.15">
      <c r="A2874" t="str">
        <f>IF([1]交流线路段!A2874="","",[1]交流线路段!A2874)</f>
        <v>中泰线路67</v>
      </c>
      <c r="B2874" t="str">
        <f>IF([1]交流线路段!B2874="","",[1]交流线路段!B2874)</f>
        <v>10kV</v>
      </c>
      <c r="F2874" t="e">
        <f ca="1">VLOOKUP(OFFSET($E$2,0,0,10000,1),OFFSET(线路!$A$2,0,0,10000,6),5,FALSE)</f>
        <v>#N/A</v>
      </c>
      <c r="G2874" t="e">
        <f ca="1">VLOOKUP(OFFSET($E$2,0,0,10000,1),OFFSET(线路!$A$2,0,0,10000,6),6,FALSE)</f>
        <v>#N/A</v>
      </c>
    </row>
    <row r="2875" spans="1:7" x14ac:dyDescent="0.15">
      <c r="A2875" t="str">
        <f>IF([1]交流线路段!A2875="","",[1]交流线路段!A2875)</f>
        <v>中泰线路68</v>
      </c>
      <c r="B2875" t="str">
        <f>IF([1]交流线路段!B2875="","",[1]交流线路段!B2875)</f>
        <v>10kV</v>
      </c>
      <c r="F2875" t="e">
        <f ca="1">VLOOKUP(OFFSET($E$2,0,0,10000,1),OFFSET(线路!$A$2,0,0,10000,6),5,FALSE)</f>
        <v>#N/A</v>
      </c>
      <c r="G2875" t="e">
        <f ca="1">VLOOKUP(OFFSET($E$2,0,0,10000,1),OFFSET(线路!$A$2,0,0,10000,6),6,FALSE)</f>
        <v>#N/A</v>
      </c>
    </row>
    <row r="2876" spans="1:7" x14ac:dyDescent="0.15">
      <c r="A2876" t="str">
        <f>IF([1]交流线路段!A2876="","",[1]交流线路段!A2876)</f>
        <v>中泰线路69</v>
      </c>
      <c r="B2876" t="str">
        <f>IF([1]交流线路段!B2876="","",[1]交流线路段!B2876)</f>
        <v>10kV</v>
      </c>
      <c r="F2876" t="e">
        <f ca="1">VLOOKUP(OFFSET($E$2,0,0,10000,1),OFFSET(线路!$A$2,0,0,10000,6),5,FALSE)</f>
        <v>#N/A</v>
      </c>
      <c r="G2876" t="e">
        <f ca="1">VLOOKUP(OFFSET($E$2,0,0,10000,1),OFFSET(线路!$A$2,0,0,10000,6),6,FALSE)</f>
        <v>#N/A</v>
      </c>
    </row>
    <row r="2877" spans="1:7" x14ac:dyDescent="0.15">
      <c r="A2877" t="str">
        <f>IF([1]交流线路段!A2877="","",[1]交流线路段!A2877)</f>
        <v>中泰线路7</v>
      </c>
      <c r="B2877" t="str">
        <f>IF([1]交流线路段!B2877="","",[1]交流线路段!B2877)</f>
        <v>10kV</v>
      </c>
      <c r="F2877" t="e">
        <f ca="1">VLOOKUP(OFFSET($E$2,0,0,10000,1),OFFSET(线路!$A$2,0,0,10000,6),5,FALSE)</f>
        <v>#N/A</v>
      </c>
      <c r="G2877" t="e">
        <f ca="1">VLOOKUP(OFFSET($E$2,0,0,10000,1),OFFSET(线路!$A$2,0,0,10000,6),6,FALSE)</f>
        <v>#N/A</v>
      </c>
    </row>
    <row r="2878" spans="1:7" x14ac:dyDescent="0.15">
      <c r="A2878" t="str">
        <f>IF([1]交流线路段!A2878="","",[1]交流线路段!A2878)</f>
        <v>中泰线路70</v>
      </c>
      <c r="B2878" t="str">
        <f>IF([1]交流线路段!B2878="","",[1]交流线路段!B2878)</f>
        <v>10kV</v>
      </c>
      <c r="F2878" t="e">
        <f ca="1">VLOOKUP(OFFSET($E$2,0,0,10000,1),OFFSET(线路!$A$2,0,0,10000,6),5,FALSE)</f>
        <v>#N/A</v>
      </c>
      <c r="G2878" t="e">
        <f ca="1">VLOOKUP(OFFSET($E$2,0,0,10000,1),OFFSET(线路!$A$2,0,0,10000,6),6,FALSE)</f>
        <v>#N/A</v>
      </c>
    </row>
    <row r="2879" spans="1:7" x14ac:dyDescent="0.15">
      <c r="A2879" t="str">
        <f>IF([1]交流线路段!A2879="","",[1]交流线路段!A2879)</f>
        <v>中泰线路71</v>
      </c>
      <c r="B2879" t="str">
        <f>IF([1]交流线路段!B2879="","",[1]交流线路段!B2879)</f>
        <v>10kV</v>
      </c>
      <c r="F2879" t="e">
        <f ca="1">VLOOKUP(OFFSET($E$2,0,0,10000,1),OFFSET(线路!$A$2,0,0,10000,6),5,FALSE)</f>
        <v>#N/A</v>
      </c>
      <c r="G2879" t="e">
        <f ca="1">VLOOKUP(OFFSET($E$2,0,0,10000,1),OFFSET(线路!$A$2,0,0,10000,6),6,FALSE)</f>
        <v>#N/A</v>
      </c>
    </row>
    <row r="2880" spans="1:7" x14ac:dyDescent="0.15">
      <c r="A2880" t="str">
        <f>IF([1]交流线路段!A2880="","",[1]交流线路段!A2880)</f>
        <v>中泰线路72</v>
      </c>
      <c r="B2880" t="str">
        <f>IF([1]交流线路段!B2880="","",[1]交流线路段!B2880)</f>
        <v>10kV</v>
      </c>
      <c r="F2880" t="e">
        <f ca="1">VLOOKUP(OFFSET($E$2,0,0,10000,1),OFFSET(线路!$A$2,0,0,10000,6),5,FALSE)</f>
        <v>#N/A</v>
      </c>
      <c r="G2880" t="e">
        <f ca="1">VLOOKUP(OFFSET($E$2,0,0,10000,1),OFFSET(线路!$A$2,0,0,10000,6),6,FALSE)</f>
        <v>#N/A</v>
      </c>
    </row>
    <row r="2881" spans="1:7" x14ac:dyDescent="0.15">
      <c r="A2881" t="str">
        <f>IF([1]交流线路段!A2881="","",[1]交流线路段!A2881)</f>
        <v>中泰线路73</v>
      </c>
      <c r="B2881" t="str">
        <f>IF([1]交流线路段!B2881="","",[1]交流线路段!B2881)</f>
        <v>10kV</v>
      </c>
      <c r="F2881" t="e">
        <f ca="1">VLOOKUP(OFFSET($E$2,0,0,10000,1),OFFSET(线路!$A$2,0,0,10000,6),5,FALSE)</f>
        <v>#N/A</v>
      </c>
      <c r="G2881" t="e">
        <f ca="1">VLOOKUP(OFFSET($E$2,0,0,10000,1),OFFSET(线路!$A$2,0,0,10000,6),6,FALSE)</f>
        <v>#N/A</v>
      </c>
    </row>
    <row r="2882" spans="1:7" x14ac:dyDescent="0.15">
      <c r="A2882" t="str">
        <f>IF([1]交流线路段!A2882="","",[1]交流线路段!A2882)</f>
        <v>中泰线路74</v>
      </c>
      <c r="B2882" t="str">
        <f>IF([1]交流线路段!B2882="","",[1]交流线路段!B2882)</f>
        <v>10kV</v>
      </c>
      <c r="F2882" t="e">
        <f ca="1">VLOOKUP(OFFSET($E$2,0,0,10000,1),OFFSET(线路!$A$2,0,0,10000,6),5,FALSE)</f>
        <v>#N/A</v>
      </c>
      <c r="G2882" t="e">
        <f ca="1">VLOOKUP(OFFSET($E$2,0,0,10000,1),OFFSET(线路!$A$2,0,0,10000,6),6,FALSE)</f>
        <v>#N/A</v>
      </c>
    </row>
    <row r="2883" spans="1:7" x14ac:dyDescent="0.15">
      <c r="A2883" t="str">
        <f>IF([1]交流线路段!A2883="","",[1]交流线路段!A2883)</f>
        <v>中泰线路75</v>
      </c>
      <c r="B2883" t="str">
        <f>IF([1]交流线路段!B2883="","",[1]交流线路段!B2883)</f>
        <v>10kV</v>
      </c>
      <c r="F2883" t="e">
        <f ca="1">VLOOKUP(OFFSET($E$2,0,0,10000,1),OFFSET(线路!$A$2,0,0,10000,6),5,FALSE)</f>
        <v>#N/A</v>
      </c>
      <c r="G2883" t="e">
        <f ca="1">VLOOKUP(OFFSET($E$2,0,0,10000,1),OFFSET(线路!$A$2,0,0,10000,6),6,FALSE)</f>
        <v>#N/A</v>
      </c>
    </row>
    <row r="2884" spans="1:7" x14ac:dyDescent="0.15">
      <c r="A2884" t="str">
        <f>IF([1]交流线路段!A2884="","",[1]交流线路段!A2884)</f>
        <v>中泰线路76</v>
      </c>
      <c r="B2884" t="str">
        <f>IF([1]交流线路段!B2884="","",[1]交流线路段!B2884)</f>
        <v>10kV</v>
      </c>
      <c r="F2884" t="e">
        <f ca="1">VLOOKUP(OFFSET($E$2,0,0,10000,1),OFFSET(线路!$A$2,0,0,10000,6),5,FALSE)</f>
        <v>#N/A</v>
      </c>
      <c r="G2884" t="e">
        <f ca="1">VLOOKUP(OFFSET($E$2,0,0,10000,1),OFFSET(线路!$A$2,0,0,10000,6),6,FALSE)</f>
        <v>#N/A</v>
      </c>
    </row>
    <row r="2885" spans="1:7" x14ac:dyDescent="0.15">
      <c r="A2885" t="str">
        <f>IF([1]交流线路段!A2885="","",[1]交流线路段!A2885)</f>
        <v>中泰线路77</v>
      </c>
      <c r="B2885" t="str">
        <f>IF([1]交流线路段!B2885="","",[1]交流线路段!B2885)</f>
        <v>10kV</v>
      </c>
      <c r="F2885" t="e">
        <f ca="1">VLOOKUP(OFFSET($E$2,0,0,10000,1),OFFSET(线路!$A$2,0,0,10000,6),5,FALSE)</f>
        <v>#N/A</v>
      </c>
      <c r="G2885" t="e">
        <f ca="1">VLOOKUP(OFFSET($E$2,0,0,10000,1),OFFSET(线路!$A$2,0,0,10000,6),6,FALSE)</f>
        <v>#N/A</v>
      </c>
    </row>
    <row r="2886" spans="1:7" x14ac:dyDescent="0.15">
      <c r="A2886" t="str">
        <f>IF([1]交流线路段!A2886="","",[1]交流线路段!A2886)</f>
        <v>中泰线路78</v>
      </c>
      <c r="B2886" t="str">
        <f>IF([1]交流线路段!B2886="","",[1]交流线路段!B2886)</f>
        <v>10kV</v>
      </c>
      <c r="F2886" t="e">
        <f ca="1">VLOOKUP(OFFSET($E$2,0,0,10000,1),OFFSET(线路!$A$2,0,0,10000,6),5,FALSE)</f>
        <v>#N/A</v>
      </c>
      <c r="G2886" t="e">
        <f ca="1">VLOOKUP(OFFSET($E$2,0,0,10000,1),OFFSET(线路!$A$2,0,0,10000,6),6,FALSE)</f>
        <v>#N/A</v>
      </c>
    </row>
    <row r="2887" spans="1:7" x14ac:dyDescent="0.15">
      <c r="A2887" t="str">
        <f>IF([1]交流线路段!A2887="","",[1]交流线路段!A2887)</f>
        <v>中泰线路79</v>
      </c>
      <c r="B2887" t="str">
        <f>IF([1]交流线路段!B2887="","",[1]交流线路段!B2887)</f>
        <v>10kV</v>
      </c>
      <c r="F2887" t="e">
        <f ca="1">VLOOKUP(OFFSET($E$2,0,0,10000,1),OFFSET(线路!$A$2,0,0,10000,6),5,FALSE)</f>
        <v>#N/A</v>
      </c>
      <c r="G2887" t="e">
        <f ca="1">VLOOKUP(OFFSET($E$2,0,0,10000,1),OFFSET(线路!$A$2,0,0,10000,6),6,FALSE)</f>
        <v>#N/A</v>
      </c>
    </row>
    <row r="2888" spans="1:7" x14ac:dyDescent="0.15">
      <c r="A2888" t="str">
        <f>IF([1]交流线路段!A2888="","",[1]交流线路段!A2888)</f>
        <v>中泰线路8</v>
      </c>
      <c r="B2888" t="str">
        <f>IF([1]交流线路段!B2888="","",[1]交流线路段!B2888)</f>
        <v>10kV</v>
      </c>
      <c r="F2888" t="e">
        <f ca="1">VLOOKUP(OFFSET($E$2,0,0,10000,1),OFFSET(线路!$A$2,0,0,10000,6),5,FALSE)</f>
        <v>#N/A</v>
      </c>
      <c r="G2888" t="e">
        <f ca="1">VLOOKUP(OFFSET($E$2,0,0,10000,1),OFFSET(线路!$A$2,0,0,10000,6),6,FALSE)</f>
        <v>#N/A</v>
      </c>
    </row>
    <row r="2889" spans="1:7" x14ac:dyDescent="0.15">
      <c r="A2889" t="str">
        <f>IF([1]交流线路段!A2889="","",[1]交流线路段!A2889)</f>
        <v>中泰线路81</v>
      </c>
      <c r="B2889" t="str">
        <f>IF([1]交流线路段!B2889="","",[1]交流线路段!B2889)</f>
        <v>10kV</v>
      </c>
      <c r="F2889" t="e">
        <f ca="1">VLOOKUP(OFFSET($E$2,0,0,10000,1),OFFSET(线路!$A$2,0,0,10000,6),5,FALSE)</f>
        <v>#N/A</v>
      </c>
      <c r="G2889" t="e">
        <f ca="1">VLOOKUP(OFFSET($E$2,0,0,10000,1),OFFSET(线路!$A$2,0,0,10000,6),6,FALSE)</f>
        <v>#N/A</v>
      </c>
    </row>
    <row r="2890" spans="1:7" x14ac:dyDescent="0.15">
      <c r="A2890" t="str">
        <f>IF([1]交流线路段!A2890="","",[1]交流线路段!A2890)</f>
        <v>中泰线路82</v>
      </c>
      <c r="B2890" t="str">
        <f>IF([1]交流线路段!B2890="","",[1]交流线路段!B2890)</f>
        <v>10kV</v>
      </c>
      <c r="F2890" t="e">
        <f ca="1">VLOOKUP(OFFSET($E$2,0,0,10000,1),OFFSET(线路!$A$2,0,0,10000,6),5,FALSE)</f>
        <v>#N/A</v>
      </c>
      <c r="G2890" t="e">
        <f ca="1">VLOOKUP(OFFSET($E$2,0,0,10000,1),OFFSET(线路!$A$2,0,0,10000,6),6,FALSE)</f>
        <v>#N/A</v>
      </c>
    </row>
    <row r="2891" spans="1:7" x14ac:dyDescent="0.15">
      <c r="A2891" t="str">
        <f>IF([1]交流线路段!A2891="","",[1]交流线路段!A2891)</f>
        <v>中泰线路83</v>
      </c>
      <c r="B2891" t="str">
        <f>IF([1]交流线路段!B2891="","",[1]交流线路段!B2891)</f>
        <v>10kV</v>
      </c>
      <c r="F2891" t="e">
        <f ca="1">VLOOKUP(OFFSET($E$2,0,0,10000,1),OFFSET(线路!$A$2,0,0,10000,6),5,FALSE)</f>
        <v>#N/A</v>
      </c>
      <c r="G2891" t="e">
        <f ca="1">VLOOKUP(OFFSET($E$2,0,0,10000,1),OFFSET(线路!$A$2,0,0,10000,6),6,FALSE)</f>
        <v>#N/A</v>
      </c>
    </row>
    <row r="2892" spans="1:7" x14ac:dyDescent="0.15">
      <c r="A2892" t="str">
        <f>IF([1]交流线路段!A2892="","",[1]交流线路段!A2892)</f>
        <v>中泰线路84</v>
      </c>
      <c r="B2892" t="str">
        <f>IF([1]交流线路段!B2892="","",[1]交流线路段!B2892)</f>
        <v>10kV</v>
      </c>
      <c r="F2892" t="e">
        <f ca="1">VLOOKUP(OFFSET($E$2,0,0,10000,1),OFFSET(线路!$A$2,0,0,10000,6),5,FALSE)</f>
        <v>#N/A</v>
      </c>
      <c r="G2892" t="e">
        <f ca="1">VLOOKUP(OFFSET($E$2,0,0,10000,1),OFFSET(线路!$A$2,0,0,10000,6),6,FALSE)</f>
        <v>#N/A</v>
      </c>
    </row>
    <row r="2893" spans="1:7" x14ac:dyDescent="0.15">
      <c r="A2893" t="str">
        <f>IF([1]交流线路段!A2893="","",[1]交流线路段!A2893)</f>
        <v>中泰线路85</v>
      </c>
      <c r="B2893" t="str">
        <f>IF([1]交流线路段!B2893="","",[1]交流线路段!B2893)</f>
        <v>10kV</v>
      </c>
      <c r="F2893" t="e">
        <f ca="1">VLOOKUP(OFFSET($E$2,0,0,10000,1),OFFSET(线路!$A$2,0,0,10000,6),5,FALSE)</f>
        <v>#N/A</v>
      </c>
      <c r="G2893" t="e">
        <f ca="1">VLOOKUP(OFFSET($E$2,0,0,10000,1),OFFSET(线路!$A$2,0,0,10000,6),6,FALSE)</f>
        <v>#N/A</v>
      </c>
    </row>
    <row r="2894" spans="1:7" x14ac:dyDescent="0.15">
      <c r="A2894" t="str">
        <f>IF([1]交流线路段!A2894="","",[1]交流线路段!A2894)</f>
        <v>中泰线路87</v>
      </c>
      <c r="B2894" t="str">
        <f>IF([1]交流线路段!B2894="","",[1]交流线路段!B2894)</f>
        <v>10kV</v>
      </c>
      <c r="F2894" t="e">
        <f ca="1">VLOOKUP(OFFSET($E$2,0,0,10000,1),OFFSET(线路!$A$2,0,0,10000,6),5,FALSE)</f>
        <v>#N/A</v>
      </c>
      <c r="G2894" t="e">
        <f ca="1">VLOOKUP(OFFSET($E$2,0,0,10000,1),OFFSET(线路!$A$2,0,0,10000,6),6,FALSE)</f>
        <v>#N/A</v>
      </c>
    </row>
    <row r="2895" spans="1:7" x14ac:dyDescent="0.15">
      <c r="A2895" t="str">
        <f>IF([1]交流线路段!A2895="","",[1]交流线路段!A2895)</f>
        <v>中泰线路88</v>
      </c>
      <c r="B2895" t="str">
        <f>IF([1]交流线路段!B2895="","",[1]交流线路段!B2895)</f>
        <v>10kV</v>
      </c>
      <c r="F2895" t="e">
        <f ca="1">VLOOKUP(OFFSET($E$2,0,0,10000,1),OFFSET(线路!$A$2,0,0,10000,6),5,FALSE)</f>
        <v>#N/A</v>
      </c>
      <c r="G2895" t="e">
        <f ca="1">VLOOKUP(OFFSET($E$2,0,0,10000,1),OFFSET(线路!$A$2,0,0,10000,6),6,FALSE)</f>
        <v>#N/A</v>
      </c>
    </row>
    <row r="2896" spans="1:7" x14ac:dyDescent="0.15">
      <c r="A2896" t="str">
        <f>IF([1]交流线路段!A2896="","",[1]交流线路段!A2896)</f>
        <v>中泰线路89</v>
      </c>
      <c r="B2896" t="str">
        <f>IF([1]交流线路段!B2896="","",[1]交流线路段!B2896)</f>
        <v>10kV</v>
      </c>
      <c r="F2896" t="e">
        <f ca="1">VLOOKUP(OFFSET($E$2,0,0,10000,1),OFFSET(线路!$A$2,0,0,10000,6),5,FALSE)</f>
        <v>#N/A</v>
      </c>
      <c r="G2896" t="e">
        <f ca="1">VLOOKUP(OFFSET($E$2,0,0,10000,1),OFFSET(线路!$A$2,0,0,10000,6),6,FALSE)</f>
        <v>#N/A</v>
      </c>
    </row>
    <row r="2897" spans="1:7" x14ac:dyDescent="0.15">
      <c r="A2897" t="str">
        <f>IF([1]交流线路段!A2897="","",[1]交流线路段!A2897)</f>
        <v>中泰线路9</v>
      </c>
      <c r="B2897" t="str">
        <f>IF([1]交流线路段!B2897="","",[1]交流线路段!B2897)</f>
        <v>10kV</v>
      </c>
      <c r="F2897" t="e">
        <f ca="1">VLOOKUP(OFFSET($E$2,0,0,10000,1),OFFSET(线路!$A$2,0,0,10000,6),5,FALSE)</f>
        <v>#N/A</v>
      </c>
      <c r="G2897" t="e">
        <f ca="1">VLOOKUP(OFFSET($E$2,0,0,10000,1),OFFSET(线路!$A$2,0,0,10000,6),6,FALSE)</f>
        <v>#N/A</v>
      </c>
    </row>
    <row r="2898" spans="1:7" x14ac:dyDescent="0.15">
      <c r="A2898" t="str">
        <f>IF([1]交流线路段!A2898="","",[1]交流线路段!A2898)</f>
        <v>中泰线路90</v>
      </c>
      <c r="B2898" t="str">
        <f>IF([1]交流线路段!B2898="","",[1]交流线路段!B2898)</f>
        <v>10kV</v>
      </c>
      <c r="F2898" t="e">
        <f ca="1">VLOOKUP(OFFSET($E$2,0,0,10000,1),OFFSET(线路!$A$2,0,0,10000,6),5,FALSE)</f>
        <v>#N/A</v>
      </c>
      <c r="G2898" t="e">
        <f ca="1">VLOOKUP(OFFSET($E$2,0,0,10000,1),OFFSET(线路!$A$2,0,0,10000,6),6,FALSE)</f>
        <v>#N/A</v>
      </c>
    </row>
    <row r="2899" spans="1:7" x14ac:dyDescent="0.15">
      <c r="A2899" t="str">
        <f>IF([1]交流线路段!A2899="","",[1]交流线路段!A2899)</f>
        <v>中泰线路91</v>
      </c>
      <c r="B2899" t="str">
        <f>IF([1]交流线路段!B2899="","",[1]交流线路段!B2899)</f>
        <v>10kV</v>
      </c>
      <c r="F2899" t="e">
        <f ca="1">VLOOKUP(OFFSET($E$2,0,0,10000,1),OFFSET(线路!$A$2,0,0,10000,6),5,FALSE)</f>
        <v>#N/A</v>
      </c>
      <c r="G2899" t="e">
        <f ca="1">VLOOKUP(OFFSET($E$2,0,0,10000,1),OFFSET(线路!$A$2,0,0,10000,6),6,FALSE)</f>
        <v>#N/A</v>
      </c>
    </row>
    <row r="2900" spans="1:7" x14ac:dyDescent="0.15">
      <c r="A2900" t="str">
        <f>IF([1]交流线路段!A2900="","",[1]交流线路段!A2900)</f>
        <v>中泰线路93</v>
      </c>
      <c r="B2900" t="str">
        <f>IF([1]交流线路段!B2900="","",[1]交流线路段!B2900)</f>
        <v>10kV</v>
      </c>
      <c r="F2900" t="e">
        <f ca="1">VLOOKUP(OFFSET($E$2,0,0,10000,1),OFFSET(线路!$A$2,0,0,10000,6),5,FALSE)</f>
        <v>#N/A</v>
      </c>
      <c r="G2900" t="e">
        <f ca="1">VLOOKUP(OFFSET($E$2,0,0,10000,1),OFFSET(线路!$A$2,0,0,10000,6),6,FALSE)</f>
        <v>#N/A</v>
      </c>
    </row>
    <row r="2901" spans="1:7" x14ac:dyDescent="0.15">
      <c r="A2901" t="str">
        <f>IF([1]交流线路段!A2901="","",[1]交流线路段!A2901)</f>
        <v>中泰线路94</v>
      </c>
      <c r="B2901" t="str">
        <f>IF([1]交流线路段!B2901="","",[1]交流线路段!B2901)</f>
        <v>10kV</v>
      </c>
      <c r="F2901" t="e">
        <f ca="1">VLOOKUP(OFFSET($E$2,0,0,10000,1),OFFSET(线路!$A$2,0,0,10000,6),5,FALSE)</f>
        <v>#N/A</v>
      </c>
      <c r="G2901" t="e">
        <f ca="1">VLOOKUP(OFFSET($E$2,0,0,10000,1),OFFSET(线路!$A$2,0,0,10000,6),6,FALSE)</f>
        <v>#N/A</v>
      </c>
    </row>
    <row r="2902" spans="1:7" x14ac:dyDescent="0.15">
      <c r="A2902" t="str">
        <f>IF([1]交流线路段!A2902="","",[1]交流线路段!A2902)</f>
        <v>中泰线路95</v>
      </c>
      <c r="B2902" t="str">
        <f>IF([1]交流线路段!B2902="","",[1]交流线路段!B2902)</f>
        <v>10kV</v>
      </c>
      <c r="F2902" t="e">
        <f ca="1">VLOOKUP(OFFSET($E$2,0,0,10000,1),OFFSET(线路!$A$2,0,0,10000,6),5,FALSE)</f>
        <v>#N/A</v>
      </c>
      <c r="G2902" t="e">
        <f ca="1">VLOOKUP(OFFSET($E$2,0,0,10000,1),OFFSET(线路!$A$2,0,0,10000,6),6,FALSE)</f>
        <v>#N/A</v>
      </c>
    </row>
    <row r="2903" spans="1:7" x14ac:dyDescent="0.15">
      <c r="A2903" t="str">
        <f>IF([1]交流线路段!A2903="","",[1]交流线路段!A2903)</f>
        <v>中泰线路96</v>
      </c>
      <c r="B2903" t="str">
        <f>IF([1]交流线路段!B2903="","",[1]交流线路段!B2903)</f>
        <v>10kV</v>
      </c>
      <c r="F2903" t="e">
        <f ca="1">VLOOKUP(OFFSET($E$2,0,0,10000,1),OFFSET(线路!$A$2,0,0,10000,6),5,FALSE)</f>
        <v>#N/A</v>
      </c>
      <c r="G2903" t="e">
        <f ca="1">VLOOKUP(OFFSET($E$2,0,0,10000,1),OFFSET(线路!$A$2,0,0,10000,6),6,FALSE)</f>
        <v>#N/A</v>
      </c>
    </row>
    <row r="2904" spans="1:7" x14ac:dyDescent="0.15">
      <c r="A2904" t="str">
        <f>IF([1]交流线路段!A2904="","",[1]交流线路段!A2904)</f>
        <v>中泰线路97</v>
      </c>
      <c r="B2904" t="str">
        <f>IF([1]交流线路段!B2904="","",[1]交流线路段!B2904)</f>
        <v>10kV</v>
      </c>
      <c r="F2904" t="e">
        <f ca="1">VLOOKUP(OFFSET($E$2,0,0,10000,1),OFFSET(线路!$A$2,0,0,10000,6),5,FALSE)</f>
        <v>#N/A</v>
      </c>
      <c r="G2904" t="e">
        <f ca="1">VLOOKUP(OFFSET($E$2,0,0,10000,1),OFFSET(线路!$A$2,0,0,10000,6),6,FALSE)</f>
        <v>#N/A</v>
      </c>
    </row>
    <row r="2905" spans="1:7" x14ac:dyDescent="0.15">
      <c r="A2905" t="str">
        <f>IF([1]交流线路段!A2905="","",[1]交流线路段!A2905)</f>
        <v>中泰线路98</v>
      </c>
      <c r="B2905" t="str">
        <f>IF([1]交流线路段!B2905="","",[1]交流线路段!B2905)</f>
        <v>10kV</v>
      </c>
      <c r="F2905" t="e">
        <f ca="1">VLOOKUP(OFFSET($E$2,0,0,10000,1),OFFSET(线路!$A$2,0,0,10000,6),5,FALSE)</f>
        <v>#N/A</v>
      </c>
      <c r="G2905" t="e">
        <f ca="1">VLOOKUP(OFFSET($E$2,0,0,10000,1),OFFSET(线路!$A$2,0,0,10000,6),6,FALSE)</f>
        <v>#N/A</v>
      </c>
    </row>
    <row r="2906" spans="1:7" x14ac:dyDescent="0.15">
      <c r="A2906" t="str">
        <f>IF([1]交流线路段!A2906="","",[1]交流线路段!A2906)</f>
        <v>主干线1-1-1</v>
      </c>
      <c r="B2906" t="str">
        <f>IF([1]交流线路段!B2906="","",[1]交流线路段!B2906)</f>
        <v>10kV</v>
      </c>
      <c r="F2906" t="e">
        <f ca="1">VLOOKUP(OFFSET($E$2,0,0,10000,1),OFFSET(线路!$A$2,0,0,10000,6),5,FALSE)</f>
        <v>#N/A</v>
      </c>
      <c r="G2906" t="e">
        <f ca="1">VLOOKUP(OFFSET($E$2,0,0,10000,1),OFFSET(线路!$A$2,0,0,10000,6),6,FALSE)</f>
        <v>#N/A</v>
      </c>
    </row>
    <row r="2907" spans="1:7" x14ac:dyDescent="0.15">
      <c r="A2907" t="str">
        <f>IF([1]交流线路段!A2907="","",[1]交流线路段!A2907)</f>
        <v>泗泾线路1-1</v>
      </c>
      <c r="B2907" t="str">
        <f>IF([1]交流线路段!B2907="","",[1]交流线路段!B2907)</f>
        <v>10kV</v>
      </c>
      <c r="F2907" t="e">
        <f ca="1">VLOOKUP(OFFSET($E$2,0,0,10000,1),OFFSET(线路!$A$2,0,0,10000,6),5,FALSE)</f>
        <v>#N/A</v>
      </c>
      <c r="G2907" t="e">
        <f ca="1">VLOOKUP(OFFSET($E$2,0,0,10000,1),OFFSET(线路!$A$2,0,0,10000,6),6,FALSE)</f>
        <v>#N/A</v>
      </c>
    </row>
    <row r="2908" spans="1:7" x14ac:dyDescent="0.15">
      <c r="A2908" t="str">
        <f>IF([1]交流线路段!A2908="","",[1]交流线路段!A2908)</f>
        <v>泗泾线路1-2</v>
      </c>
      <c r="B2908" t="str">
        <f>IF([1]交流线路段!B2908="","",[1]交流线路段!B2908)</f>
        <v>10kV</v>
      </c>
      <c r="F2908" t="e">
        <f ca="1">VLOOKUP(OFFSET($E$2,0,0,10000,1),OFFSET(线路!$A$2,0,0,10000,6),5,FALSE)</f>
        <v>#N/A</v>
      </c>
      <c r="G2908" t="e">
        <f ca="1">VLOOKUP(OFFSET($E$2,0,0,10000,1),OFFSET(线路!$A$2,0,0,10000,6),6,FALSE)</f>
        <v>#N/A</v>
      </c>
    </row>
    <row r="2909" spans="1:7" x14ac:dyDescent="0.15">
      <c r="A2909" t="str">
        <f>IF([1]交流线路段!A2909="","",[1]交流线路段!A2909)</f>
        <v>泗泾线路10</v>
      </c>
      <c r="B2909" t="str">
        <f>IF([1]交流线路段!B2909="","",[1]交流线路段!B2909)</f>
        <v>10kV</v>
      </c>
      <c r="F2909" t="e">
        <f ca="1">VLOOKUP(OFFSET($E$2,0,0,10000,1),OFFSET(线路!$A$2,0,0,10000,6),5,FALSE)</f>
        <v>#N/A</v>
      </c>
      <c r="G2909" t="e">
        <f ca="1">VLOOKUP(OFFSET($E$2,0,0,10000,1),OFFSET(线路!$A$2,0,0,10000,6),6,FALSE)</f>
        <v>#N/A</v>
      </c>
    </row>
    <row r="2910" spans="1:7" x14ac:dyDescent="0.15">
      <c r="A2910" t="str">
        <f>IF([1]交流线路段!A2910="","",[1]交流线路段!A2910)</f>
        <v>泗泾线路11</v>
      </c>
      <c r="B2910" t="str">
        <f>IF([1]交流线路段!B2910="","",[1]交流线路段!B2910)</f>
        <v>10kV</v>
      </c>
      <c r="F2910" t="e">
        <f ca="1">VLOOKUP(OFFSET($E$2,0,0,10000,1),OFFSET(线路!$A$2,0,0,10000,6),5,FALSE)</f>
        <v>#N/A</v>
      </c>
      <c r="G2910" t="e">
        <f ca="1">VLOOKUP(OFFSET($E$2,0,0,10000,1),OFFSET(线路!$A$2,0,0,10000,6),6,FALSE)</f>
        <v>#N/A</v>
      </c>
    </row>
    <row r="2911" spans="1:7" x14ac:dyDescent="0.15">
      <c r="A2911" t="str">
        <f>IF([1]交流线路段!A2911="","",[1]交流线路段!A2911)</f>
        <v>泗泾线路12</v>
      </c>
      <c r="B2911" t="str">
        <f>IF([1]交流线路段!B2911="","",[1]交流线路段!B2911)</f>
        <v>10kV</v>
      </c>
      <c r="F2911" t="e">
        <f ca="1">VLOOKUP(OFFSET($E$2,0,0,10000,1),OFFSET(线路!$A$2,0,0,10000,6),5,FALSE)</f>
        <v>#N/A</v>
      </c>
      <c r="G2911" t="e">
        <f ca="1">VLOOKUP(OFFSET($E$2,0,0,10000,1),OFFSET(线路!$A$2,0,0,10000,6),6,FALSE)</f>
        <v>#N/A</v>
      </c>
    </row>
    <row r="2912" spans="1:7" x14ac:dyDescent="0.15">
      <c r="A2912" t="str">
        <f>IF([1]交流线路段!A2912="","",[1]交流线路段!A2912)</f>
        <v>泗泾线路13</v>
      </c>
      <c r="B2912" t="str">
        <f>IF([1]交流线路段!B2912="","",[1]交流线路段!B2912)</f>
        <v>10kV</v>
      </c>
      <c r="F2912" t="e">
        <f ca="1">VLOOKUP(OFFSET($E$2,0,0,10000,1),OFFSET(线路!$A$2,0,0,10000,6),5,FALSE)</f>
        <v>#N/A</v>
      </c>
      <c r="G2912" t="e">
        <f ca="1">VLOOKUP(OFFSET($E$2,0,0,10000,1),OFFSET(线路!$A$2,0,0,10000,6),6,FALSE)</f>
        <v>#N/A</v>
      </c>
    </row>
    <row r="2913" spans="1:7" x14ac:dyDescent="0.15">
      <c r="A2913" t="str">
        <f>IF([1]交流线路段!A2913="","",[1]交流线路段!A2913)</f>
        <v>泗泾线路14</v>
      </c>
      <c r="B2913" t="str">
        <f>IF([1]交流线路段!B2913="","",[1]交流线路段!B2913)</f>
        <v>10kV</v>
      </c>
      <c r="F2913" t="e">
        <f ca="1">VLOOKUP(OFFSET($E$2,0,0,10000,1),OFFSET(线路!$A$2,0,0,10000,6),5,FALSE)</f>
        <v>#N/A</v>
      </c>
      <c r="G2913" t="e">
        <f ca="1">VLOOKUP(OFFSET($E$2,0,0,10000,1),OFFSET(线路!$A$2,0,0,10000,6),6,FALSE)</f>
        <v>#N/A</v>
      </c>
    </row>
    <row r="2914" spans="1:7" x14ac:dyDescent="0.15">
      <c r="A2914" t="str">
        <f>IF([1]交流线路段!A2914="","",[1]交流线路段!A2914)</f>
        <v>泗泾线路15</v>
      </c>
      <c r="B2914" t="str">
        <f>IF([1]交流线路段!B2914="","",[1]交流线路段!B2914)</f>
        <v>10kV</v>
      </c>
      <c r="F2914" t="e">
        <f ca="1">VLOOKUP(OFFSET($E$2,0,0,10000,1),OFFSET(线路!$A$2,0,0,10000,6),5,FALSE)</f>
        <v>#N/A</v>
      </c>
      <c r="G2914" t="e">
        <f ca="1">VLOOKUP(OFFSET($E$2,0,0,10000,1),OFFSET(线路!$A$2,0,0,10000,6),6,FALSE)</f>
        <v>#N/A</v>
      </c>
    </row>
    <row r="2915" spans="1:7" x14ac:dyDescent="0.15">
      <c r="A2915" t="str">
        <f>IF([1]交流线路段!A2915="","",[1]交流线路段!A2915)</f>
        <v>泗泾线路16</v>
      </c>
      <c r="B2915" t="str">
        <f>IF([1]交流线路段!B2915="","",[1]交流线路段!B2915)</f>
        <v>10kV</v>
      </c>
      <c r="F2915" t="e">
        <f ca="1">VLOOKUP(OFFSET($E$2,0,0,10000,1),OFFSET(线路!$A$2,0,0,10000,6),5,FALSE)</f>
        <v>#N/A</v>
      </c>
      <c r="G2915" t="e">
        <f ca="1">VLOOKUP(OFFSET($E$2,0,0,10000,1),OFFSET(线路!$A$2,0,0,10000,6),6,FALSE)</f>
        <v>#N/A</v>
      </c>
    </row>
    <row r="2916" spans="1:7" x14ac:dyDescent="0.15">
      <c r="A2916" t="str">
        <f>IF([1]交流线路段!A2916="","",[1]交流线路段!A2916)</f>
        <v>泗泾线路17</v>
      </c>
      <c r="B2916" t="str">
        <f>IF([1]交流线路段!B2916="","",[1]交流线路段!B2916)</f>
        <v>10kV</v>
      </c>
      <c r="F2916" t="e">
        <f ca="1">VLOOKUP(OFFSET($E$2,0,0,10000,1),OFFSET(线路!$A$2,0,0,10000,6),5,FALSE)</f>
        <v>#N/A</v>
      </c>
      <c r="G2916" t="e">
        <f ca="1">VLOOKUP(OFFSET($E$2,0,0,10000,1),OFFSET(线路!$A$2,0,0,10000,6),6,FALSE)</f>
        <v>#N/A</v>
      </c>
    </row>
    <row r="2917" spans="1:7" x14ac:dyDescent="0.15">
      <c r="A2917" t="str">
        <f>IF([1]交流线路段!A2917="","",[1]交流线路段!A2917)</f>
        <v>泗泾线路18</v>
      </c>
      <c r="B2917" t="str">
        <f>IF([1]交流线路段!B2917="","",[1]交流线路段!B2917)</f>
        <v>10kV</v>
      </c>
      <c r="F2917" t="e">
        <f ca="1">VLOOKUP(OFFSET($E$2,0,0,10000,1),OFFSET(线路!$A$2,0,0,10000,6),5,FALSE)</f>
        <v>#N/A</v>
      </c>
      <c r="G2917" t="e">
        <f ca="1">VLOOKUP(OFFSET($E$2,0,0,10000,1),OFFSET(线路!$A$2,0,0,10000,6),6,FALSE)</f>
        <v>#N/A</v>
      </c>
    </row>
    <row r="2918" spans="1:7" x14ac:dyDescent="0.15">
      <c r="A2918" t="str">
        <f>IF([1]交流线路段!A2918="","",[1]交流线路段!A2918)</f>
        <v>泗泾线路19</v>
      </c>
      <c r="B2918" t="str">
        <f>IF([1]交流线路段!B2918="","",[1]交流线路段!B2918)</f>
        <v>10kV</v>
      </c>
      <c r="F2918" t="e">
        <f ca="1">VLOOKUP(OFFSET($E$2,0,0,10000,1),OFFSET(线路!$A$2,0,0,10000,6),5,FALSE)</f>
        <v>#N/A</v>
      </c>
      <c r="G2918" t="e">
        <f ca="1">VLOOKUP(OFFSET($E$2,0,0,10000,1),OFFSET(线路!$A$2,0,0,10000,6),6,FALSE)</f>
        <v>#N/A</v>
      </c>
    </row>
    <row r="2919" spans="1:7" x14ac:dyDescent="0.15">
      <c r="A2919" t="str">
        <f>IF([1]交流线路段!A2919="","",[1]交流线路段!A2919)</f>
        <v>泗泾线路2</v>
      </c>
      <c r="B2919" t="str">
        <f>IF([1]交流线路段!B2919="","",[1]交流线路段!B2919)</f>
        <v>10kV</v>
      </c>
      <c r="F2919" t="e">
        <f ca="1">VLOOKUP(OFFSET($E$2,0,0,10000,1),OFFSET(线路!$A$2,0,0,10000,6),5,FALSE)</f>
        <v>#N/A</v>
      </c>
      <c r="G2919" t="e">
        <f ca="1">VLOOKUP(OFFSET($E$2,0,0,10000,1),OFFSET(线路!$A$2,0,0,10000,6),6,FALSE)</f>
        <v>#N/A</v>
      </c>
    </row>
    <row r="2920" spans="1:7" x14ac:dyDescent="0.15">
      <c r="A2920" t="str">
        <f>IF([1]交流线路段!A2920="","",[1]交流线路段!A2920)</f>
        <v>泗泾线路20</v>
      </c>
      <c r="B2920" t="str">
        <f>IF([1]交流线路段!B2920="","",[1]交流线路段!B2920)</f>
        <v>10kV</v>
      </c>
      <c r="F2920" t="e">
        <f ca="1">VLOOKUP(OFFSET($E$2,0,0,10000,1),OFFSET(线路!$A$2,0,0,10000,6),5,FALSE)</f>
        <v>#N/A</v>
      </c>
      <c r="G2920" t="e">
        <f ca="1">VLOOKUP(OFFSET($E$2,0,0,10000,1),OFFSET(线路!$A$2,0,0,10000,6),6,FALSE)</f>
        <v>#N/A</v>
      </c>
    </row>
    <row r="2921" spans="1:7" x14ac:dyDescent="0.15">
      <c r="A2921" t="str">
        <f>IF([1]交流线路段!A2921="","",[1]交流线路段!A2921)</f>
        <v>泗泾线路21</v>
      </c>
      <c r="B2921" t="str">
        <f>IF([1]交流线路段!B2921="","",[1]交流线路段!B2921)</f>
        <v>10kV</v>
      </c>
      <c r="F2921" t="e">
        <f ca="1">VLOOKUP(OFFSET($E$2,0,0,10000,1),OFFSET(线路!$A$2,0,0,10000,6),5,FALSE)</f>
        <v>#N/A</v>
      </c>
      <c r="G2921" t="e">
        <f ca="1">VLOOKUP(OFFSET($E$2,0,0,10000,1),OFFSET(线路!$A$2,0,0,10000,6),6,FALSE)</f>
        <v>#N/A</v>
      </c>
    </row>
    <row r="2922" spans="1:7" x14ac:dyDescent="0.15">
      <c r="A2922" t="str">
        <f>IF([1]交流线路段!A2922="","",[1]交流线路段!A2922)</f>
        <v>泗泾线路22</v>
      </c>
      <c r="B2922" t="str">
        <f>IF([1]交流线路段!B2922="","",[1]交流线路段!B2922)</f>
        <v>10kV</v>
      </c>
      <c r="F2922" t="e">
        <f ca="1">VLOOKUP(OFFSET($E$2,0,0,10000,1),OFFSET(线路!$A$2,0,0,10000,6),5,FALSE)</f>
        <v>#N/A</v>
      </c>
      <c r="G2922" t="e">
        <f ca="1">VLOOKUP(OFFSET($E$2,0,0,10000,1),OFFSET(线路!$A$2,0,0,10000,6),6,FALSE)</f>
        <v>#N/A</v>
      </c>
    </row>
    <row r="2923" spans="1:7" x14ac:dyDescent="0.15">
      <c r="A2923" t="str">
        <f>IF([1]交流线路段!A2923="","",[1]交流线路段!A2923)</f>
        <v>泗泾线路23</v>
      </c>
      <c r="B2923" t="str">
        <f>IF([1]交流线路段!B2923="","",[1]交流线路段!B2923)</f>
        <v>10kV</v>
      </c>
      <c r="F2923" t="e">
        <f ca="1">VLOOKUP(OFFSET($E$2,0,0,10000,1),OFFSET(线路!$A$2,0,0,10000,6),5,FALSE)</f>
        <v>#N/A</v>
      </c>
      <c r="G2923" t="e">
        <f ca="1">VLOOKUP(OFFSET($E$2,0,0,10000,1),OFFSET(线路!$A$2,0,0,10000,6),6,FALSE)</f>
        <v>#N/A</v>
      </c>
    </row>
    <row r="2924" spans="1:7" x14ac:dyDescent="0.15">
      <c r="A2924" t="str">
        <f>IF([1]交流线路段!A2924="","",[1]交流线路段!A2924)</f>
        <v>泗泾线路24</v>
      </c>
      <c r="B2924" t="str">
        <f>IF([1]交流线路段!B2924="","",[1]交流线路段!B2924)</f>
        <v>10kV</v>
      </c>
      <c r="F2924" t="e">
        <f ca="1">VLOOKUP(OFFSET($E$2,0,0,10000,1),OFFSET(线路!$A$2,0,0,10000,6),5,FALSE)</f>
        <v>#N/A</v>
      </c>
      <c r="G2924" t="e">
        <f ca="1">VLOOKUP(OFFSET($E$2,0,0,10000,1),OFFSET(线路!$A$2,0,0,10000,6),6,FALSE)</f>
        <v>#N/A</v>
      </c>
    </row>
    <row r="2925" spans="1:7" x14ac:dyDescent="0.15">
      <c r="A2925" t="str">
        <f>IF([1]交流线路段!A2925="","",[1]交流线路段!A2925)</f>
        <v>泗泾线路25</v>
      </c>
      <c r="B2925" t="str">
        <f>IF([1]交流线路段!B2925="","",[1]交流线路段!B2925)</f>
        <v>10kV</v>
      </c>
      <c r="F2925" t="e">
        <f ca="1">VLOOKUP(OFFSET($E$2,0,0,10000,1),OFFSET(线路!$A$2,0,0,10000,6),5,FALSE)</f>
        <v>#N/A</v>
      </c>
      <c r="G2925" t="e">
        <f ca="1">VLOOKUP(OFFSET($E$2,0,0,10000,1),OFFSET(线路!$A$2,0,0,10000,6),6,FALSE)</f>
        <v>#N/A</v>
      </c>
    </row>
    <row r="2926" spans="1:7" x14ac:dyDescent="0.15">
      <c r="A2926" t="str">
        <f>IF([1]交流线路段!A2926="","",[1]交流线路段!A2926)</f>
        <v>泗泾线路26</v>
      </c>
      <c r="B2926" t="str">
        <f>IF([1]交流线路段!B2926="","",[1]交流线路段!B2926)</f>
        <v>10kV</v>
      </c>
      <c r="F2926" t="e">
        <f ca="1">VLOOKUP(OFFSET($E$2,0,0,10000,1),OFFSET(线路!$A$2,0,0,10000,6),5,FALSE)</f>
        <v>#N/A</v>
      </c>
      <c r="G2926" t="e">
        <f ca="1">VLOOKUP(OFFSET($E$2,0,0,10000,1),OFFSET(线路!$A$2,0,0,10000,6),6,FALSE)</f>
        <v>#N/A</v>
      </c>
    </row>
    <row r="2927" spans="1:7" x14ac:dyDescent="0.15">
      <c r="A2927" t="str">
        <f>IF([1]交流线路段!A2927="","",[1]交流线路段!A2927)</f>
        <v>泗泾线路27</v>
      </c>
      <c r="B2927" t="str">
        <f>IF([1]交流线路段!B2927="","",[1]交流线路段!B2927)</f>
        <v>10kV</v>
      </c>
      <c r="F2927" t="e">
        <f ca="1">VLOOKUP(OFFSET($E$2,0,0,10000,1),OFFSET(线路!$A$2,0,0,10000,6),5,FALSE)</f>
        <v>#N/A</v>
      </c>
      <c r="G2927" t="e">
        <f ca="1">VLOOKUP(OFFSET($E$2,0,0,10000,1),OFFSET(线路!$A$2,0,0,10000,6),6,FALSE)</f>
        <v>#N/A</v>
      </c>
    </row>
    <row r="2928" spans="1:7" x14ac:dyDescent="0.15">
      <c r="A2928" t="str">
        <f>IF([1]交流线路段!A2928="","",[1]交流线路段!A2928)</f>
        <v>泗泾线路28</v>
      </c>
      <c r="B2928" t="str">
        <f>IF([1]交流线路段!B2928="","",[1]交流线路段!B2928)</f>
        <v>10kV</v>
      </c>
      <c r="F2928" t="e">
        <f ca="1">VLOOKUP(OFFSET($E$2,0,0,10000,1),OFFSET(线路!$A$2,0,0,10000,6),5,FALSE)</f>
        <v>#N/A</v>
      </c>
      <c r="G2928" t="e">
        <f ca="1">VLOOKUP(OFFSET($E$2,0,0,10000,1),OFFSET(线路!$A$2,0,0,10000,6),6,FALSE)</f>
        <v>#N/A</v>
      </c>
    </row>
    <row r="2929" spans="1:7" x14ac:dyDescent="0.15">
      <c r="A2929" t="str">
        <f>IF([1]交流线路段!A2929="","",[1]交流线路段!A2929)</f>
        <v>泗泾线路29</v>
      </c>
      <c r="B2929" t="str">
        <f>IF([1]交流线路段!B2929="","",[1]交流线路段!B2929)</f>
        <v>10kV</v>
      </c>
      <c r="F2929" t="e">
        <f ca="1">VLOOKUP(OFFSET($E$2,0,0,10000,1),OFFSET(线路!$A$2,0,0,10000,6),5,FALSE)</f>
        <v>#N/A</v>
      </c>
      <c r="G2929" t="e">
        <f ca="1">VLOOKUP(OFFSET($E$2,0,0,10000,1),OFFSET(线路!$A$2,0,0,10000,6),6,FALSE)</f>
        <v>#N/A</v>
      </c>
    </row>
    <row r="2930" spans="1:7" x14ac:dyDescent="0.15">
      <c r="A2930" t="str">
        <f>IF([1]交流线路段!A2930="","",[1]交流线路段!A2930)</f>
        <v>泗泾线路3</v>
      </c>
      <c r="B2930" t="str">
        <f>IF([1]交流线路段!B2930="","",[1]交流线路段!B2930)</f>
        <v>10kV</v>
      </c>
      <c r="F2930" t="e">
        <f ca="1">VLOOKUP(OFFSET($E$2,0,0,10000,1),OFFSET(线路!$A$2,0,0,10000,6),5,FALSE)</f>
        <v>#N/A</v>
      </c>
      <c r="G2930" t="e">
        <f ca="1">VLOOKUP(OFFSET($E$2,0,0,10000,1),OFFSET(线路!$A$2,0,0,10000,6),6,FALSE)</f>
        <v>#N/A</v>
      </c>
    </row>
    <row r="2931" spans="1:7" x14ac:dyDescent="0.15">
      <c r="A2931" t="str">
        <f>IF([1]交流线路段!A2931="","",[1]交流线路段!A2931)</f>
        <v>泗泾线路30</v>
      </c>
      <c r="B2931" t="str">
        <f>IF([1]交流线路段!B2931="","",[1]交流线路段!B2931)</f>
        <v>10kV</v>
      </c>
      <c r="F2931" t="e">
        <f ca="1">VLOOKUP(OFFSET($E$2,0,0,10000,1),OFFSET(线路!$A$2,0,0,10000,6),5,FALSE)</f>
        <v>#N/A</v>
      </c>
      <c r="G2931" t="e">
        <f ca="1">VLOOKUP(OFFSET($E$2,0,0,10000,1),OFFSET(线路!$A$2,0,0,10000,6),6,FALSE)</f>
        <v>#N/A</v>
      </c>
    </row>
    <row r="2932" spans="1:7" x14ac:dyDescent="0.15">
      <c r="A2932" t="str">
        <f>IF([1]交流线路段!A2932="","",[1]交流线路段!A2932)</f>
        <v>泗泾线路31</v>
      </c>
      <c r="B2932" t="str">
        <f>IF([1]交流线路段!B2932="","",[1]交流线路段!B2932)</f>
        <v>10kV</v>
      </c>
      <c r="F2932" t="e">
        <f ca="1">VLOOKUP(OFFSET($E$2,0,0,10000,1),OFFSET(线路!$A$2,0,0,10000,6),5,FALSE)</f>
        <v>#N/A</v>
      </c>
      <c r="G2932" t="e">
        <f ca="1">VLOOKUP(OFFSET($E$2,0,0,10000,1),OFFSET(线路!$A$2,0,0,10000,6),6,FALSE)</f>
        <v>#N/A</v>
      </c>
    </row>
    <row r="2933" spans="1:7" x14ac:dyDescent="0.15">
      <c r="A2933" t="str">
        <f>IF([1]交流线路段!A2933="","",[1]交流线路段!A2933)</f>
        <v>泗泾线路32</v>
      </c>
      <c r="B2933" t="str">
        <f>IF([1]交流线路段!B2933="","",[1]交流线路段!B2933)</f>
        <v>10kV</v>
      </c>
      <c r="F2933" t="e">
        <f ca="1">VLOOKUP(OFFSET($E$2,0,0,10000,1),OFFSET(线路!$A$2,0,0,10000,6),5,FALSE)</f>
        <v>#N/A</v>
      </c>
      <c r="G2933" t="e">
        <f ca="1">VLOOKUP(OFFSET($E$2,0,0,10000,1),OFFSET(线路!$A$2,0,0,10000,6),6,FALSE)</f>
        <v>#N/A</v>
      </c>
    </row>
    <row r="2934" spans="1:7" x14ac:dyDescent="0.15">
      <c r="A2934" t="str">
        <f>IF([1]交流线路段!A2934="","",[1]交流线路段!A2934)</f>
        <v>泗泾线路33</v>
      </c>
      <c r="B2934" t="str">
        <f>IF([1]交流线路段!B2934="","",[1]交流线路段!B2934)</f>
        <v>10kV</v>
      </c>
      <c r="F2934" t="e">
        <f ca="1">VLOOKUP(OFFSET($E$2,0,0,10000,1),OFFSET(线路!$A$2,0,0,10000,6),5,FALSE)</f>
        <v>#N/A</v>
      </c>
      <c r="G2934" t="e">
        <f ca="1">VLOOKUP(OFFSET($E$2,0,0,10000,1),OFFSET(线路!$A$2,0,0,10000,6),6,FALSE)</f>
        <v>#N/A</v>
      </c>
    </row>
    <row r="2935" spans="1:7" x14ac:dyDescent="0.15">
      <c r="A2935" t="str">
        <f>IF([1]交流线路段!A2935="","",[1]交流线路段!A2935)</f>
        <v>泗泾线路34</v>
      </c>
      <c r="B2935" t="str">
        <f>IF([1]交流线路段!B2935="","",[1]交流线路段!B2935)</f>
        <v>10kV</v>
      </c>
      <c r="F2935" t="e">
        <f ca="1">VLOOKUP(OFFSET($E$2,0,0,10000,1),OFFSET(线路!$A$2,0,0,10000,6),5,FALSE)</f>
        <v>#N/A</v>
      </c>
      <c r="G2935" t="e">
        <f ca="1">VLOOKUP(OFFSET($E$2,0,0,10000,1),OFFSET(线路!$A$2,0,0,10000,6),6,FALSE)</f>
        <v>#N/A</v>
      </c>
    </row>
    <row r="2936" spans="1:7" x14ac:dyDescent="0.15">
      <c r="A2936" t="str">
        <f>IF([1]交流线路段!A2936="","",[1]交流线路段!A2936)</f>
        <v>泗泾线路35</v>
      </c>
      <c r="B2936" t="str">
        <f>IF([1]交流线路段!B2936="","",[1]交流线路段!B2936)</f>
        <v>10kV</v>
      </c>
      <c r="F2936" t="e">
        <f ca="1">VLOOKUP(OFFSET($E$2,0,0,10000,1),OFFSET(线路!$A$2,0,0,10000,6),5,FALSE)</f>
        <v>#N/A</v>
      </c>
      <c r="G2936" t="e">
        <f ca="1">VLOOKUP(OFFSET($E$2,0,0,10000,1),OFFSET(线路!$A$2,0,0,10000,6),6,FALSE)</f>
        <v>#N/A</v>
      </c>
    </row>
    <row r="2937" spans="1:7" x14ac:dyDescent="0.15">
      <c r="A2937" t="str">
        <f>IF([1]交流线路段!A2937="","",[1]交流线路段!A2937)</f>
        <v>泗泾线路36</v>
      </c>
      <c r="B2937" t="str">
        <f>IF([1]交流线路段!B2937="","",[1]交流线路段!B2937)</f>
        <v>10kV</v>
      </c>
      <c r="F2937" t="e">
        <f ca="1">VLOOKUP(OFFSET($E$2,0,0,10000,1),OFFSET(线路!$A$2,0,0,10000,6),5,FALSE)</f>
        <v>#N/A</v>
      </c>
      <c r="G2937" t="e">
        <f ca="1">VLOOKUP(OFFSET($E$2,0,0,10000,1),OFFSET(线路!$A$2,0,0,10000,6),6,FALSE)</f>
        <v>#N/A</v>
      </c>
    </row>
    <row r="2938" spans="1:7" x14ac:dyDescent="0.15">
      <c r="A2938" t="str">
        <f>IF([1]交流线路段!A2938="","",[1]交流线路段!A2938)</f>
        <v>泗泾线路37</v>
      </c>
      <c r="B2938" t="str">
        <f>IF([1]交流线路段!B2938="","",[1]交流线路段!B2938)</f>
        <v>10kV</v>
      </c>
      <c r="F2938" t="e">
        <f ca="1">VLOOKUP(OFFSET($E$2,0,0,10000,1),OFFSET(线路!$A$2,0,0,10000,6),5,FALSE)</f>
        <v>#N/A</v>
      </c>
      <c r="G2938" t="e">
        <f ca="1">VLOOKUP(OFFSET($E$2,0,0,10000,1),OFFSET(线路!$A$2,0,0,10000,6),6,FALSE)</f>
        <v>#N/A</v>
      </c>
    </row>
    <row r="2939" spans="1:7" x14ac:dyDescent="0.15">
      <c r="A2939" t="str">
        <f>IF([1]交流线路段!A2939="","",[1]交流线路段!A2939)</f>
        <v>泗泾线路38</v>
      </c>
      <c r="B2939" t="str">
        <f>IF([1]交流线路段!B2939="","",[1]交流线路段!B2939)</f>
        <v>10kV</v>
      </c>
      <c r="F2939" t="e">
        <f ca="1">VLOOKUP(OFFSET($E$2,0,0,10000,1),OFFSET(线路!$A$2,0,0,10000,6),5,FALSE)</f>
        <v>#N/A</v>
      </c>
      <c r="G2939" t="e">
        <f ca="1">VLOOKUP(OFFSET($E$2,0,0,10000,1),OFFSET(线路!$A$2,0,0,10000,6),6,FALSE)</f>
        <v>#N/A</v>
      </c>
    </row>
    <row r="2940" spans="1:7" x14ac:dyDescent="0.15">
      <c r="A2940" t="str">
        <f>IF([1]交流线路段!A2940="","",[1]交流线路段!A2940)</f>
        <v>泗泾线路4</v>
      </c>
      <c r="B2940" t="str">
        <f>IF([1]交流线路段!B2940="","",[1]交流线路段!B2940)</f>
        <v>10kV</v>
      </c>
      <c r="F2940" t="e">
        <f ca="1">VLOOKUP(OFFSET($E$2,0,0,10000,1),OFFSET(线路!$A$2,0,0,10000,6),5,FALSE)</f>
        <v>#N/A</v>
      </c>
      <c r="G2940" t="e">
        <f ca="1">VLOOKUP(OFFSET($E$2,0,0,10000,1),OFFSET(线路!$A$2,0,0,10000,6),6,FALSE)</f>
        <v>#N/A</v>
      </c>
    </row>
    <row r="2941" spans="1:7" x14ac:dyDescent="0.15">
      <c r="A2941" t="str">
        <f>IF([1]交流线路段!A2941="","",[1]交流线路段!A2941)</f>
        <v>泗泾线路5</v>
      </c>
      <c r="B2941" t="str">
        <f>IF([1]交流线路段!B2941="","",[1]交流线路段!B2941)</f>
        <v>10kV</v>
      </c>
      <c r="F2941" t="e">
        <f ca="1">VLOOKUP(OFFSET($E$2,0,0,10000,1),OFFSET(线路!$A$2,0,0,10000,6),5,FALSE)</f>
        <v>#N/A</v>
      </c>
      <c r="G2941" t="e">
        <f ca="1">VLOOKUP(OFFSET($E$2,0,0,10000,1),OFFSET(线路!$A$2,0,0,10000,6),6,FALSE)</f>
        <v>#N/A</v>
      </c>
    </row>
    <row r="2942" spans="1:7" x14ac:dyDescent="0.15">
      <c r="A2942" t="str">
        <f>IF([1]交流线路段!A2942="","",[1]交流线路段!A2942)</f>
        <v>泗泾线路6</v>
      </c>
      <c r="B2942" t="str">
        <f>IF([1]交流线路段!B2942="","",[1]交流线路段!B2942)</f>
        <v>10kV</v>
      </c>
      <c r="F2942" t="e">
        <f ca="1">VLOOKUP(OFFSET($E$2,0,0,10000,1),OFFSET(线路!$A$2,0,0,10000,6),5,FALSE)</f>
        <v>#N/A</v>
      </c>
      <c r="G2942" t="e">
        <f ca="1">VLOOKUP(OFFSET($E$2,0,0,10000,1),OFFSET(线路!$A$2,0,0,10000,6),6,FALSE)</f>
        <v>#N/A</v>
      </c>
    </row>
    <row r="2943" spans="1:7" x14ac:dyDescent="0.15">
      <c r="A2943" t="str">
        <f>IF([1]交流线路段!A2943="","",[1]交流线路段!A2943)</f>
        <v>泗泾线路7</v>
      </c>
      <c r="B2943" t="str">
        <f>IF([1]交流线路段!B2943="","",[1]交流线路段!B2943)</f>
        <v>10kV</v>
      </c>
      <c r="F2943" t="e">
        <f ca="1">VLOOKUP(OFFSET($E$2,0,0,10000,1),OFFSET(线路!$A$2,0,0,10000,6),5,FALSE)</f>
        <v>#N/A</v>
      </c>
      <c r="G2943" t="e">
        <f ca="1">VLOOKUP(OFFSET($E$2,0,0,10000,1),OFFSET(线路!$A$2,0,0,10000,6),6,FALSE)</f>
        <v>#N/A</v>
      </c>
    </row>
    <row r="2944" spans="1:7" x14ac:dyDescent="0.15">
      <c r="A2944" t="str">
        <f>IF([1]交流线路段!A2944="","",[1]交流线路段!A2944)</f>
        <v>泗泾线路8</v>
      </c>
      <c r="B2944" t="str">
        <f>IF([1]交流线路段!B2944="","",[1]交流线路段!B2944)</f>
        <v>10kV</v>
      </c>
      <c r="F2944" t="e">
        <f ca="1">VLOOKUP(OFFSET($E$2,0,0,10000,1),OFFSET(线路!$A$2,0,0,10000,6),5,FALSE)</f>
        <v>#N/A</v>
      </c>
      <c r="G2944" t="e">
        <f ca="1">VLOOKUP(OFFSET($E$2,0,0,10000,1),OFFSET(线路!$A$2,0,0,10000,6),6,FALSE)</f>
        <v>#N/A</v>
      </c>
    </row>
    <row r="2945" spans="1:7" x14ac:dyDescent="0.15">
      <c r="A2945" t="str">
        <f>IF([1]交流线路段!A2945="","",[1]交流线路段!A2945)</f>
        <v>泗泾线路9</v>
      </c>
      <c r="B2945" t="str">
        <f>IF([1]交流线路段!B2945="","",[1]交流线路段!B2945)</f>
        <v>10kV</v>
      </c>
      <c r="F2945" t="e">
        <f ca="1">VLOOKUP(OFFSET($E$2,0,0,10000,1),OFFSET(线路!$A$2,0,0,10000,6),5,FALSE)</f>
        <v>#N/A</v>
      </c>
      <c r="G2945" t="e">
        <f ca="1">VLOOKUP(OFFSET($E$2,0,0,10000,1),OFFSET(线路!$A$2,0,0,10000,6),6,FALSE)</f>
        <v>#N/A</v>
      </c>
    </row>
    <row r="2946" spans="1:7" x14ac:dyDescent="0.15">
      <c r="A2946" t="str">
        <f>IF([1]交流线路段!A2946="","",[1]交流线路段!A2946)</f>
        <v/>
      </c>
      <c r="B2946" t="str">
        <f>IF([1]交流线路段!B2946="","",[1]交流线路段!B2946)</f>
        <v/>
      </c>
      <c r="F2946" t="e">
        <f ca="1">VLOOKUP(OFFSET($E$2,0,0,10000,1),OFFSET(线路!$A$2,0,0,10000,6),5,FALSE)</f>
        <v>#N/A</v>
      </c>
      <c r="G2946" t="e">
        <f ca="1">VLOOKUP(OFFSET($E$2,0,0,10000,1),OFFSET(线路!$A$2,0,0,10000,6),6,FALSE)</f>
        <v>#N/A</v>
      </c>
    </row>
    <row r="2947" spans="1:7" x14ac:dyDescent="0.15">
      <c r="A2947" t="str">
        <f>IF([1]交流线路段!A2947="","",[1]交流线路段!A2947)</f>
        <v/>
      </c>
      <c r="B2947" t="str">
        <f>IF([1]交流线路段!B2947="","",[1]交流线路段!B2947)</f>
        <v/>
      </c>
      <c r="F2947" t="e">
        <f ca="1">VLOOKUP(OFFSET($E$2,0,0,10000,1),OFFSET(线路!$A$2,0,0,10000,6),5,FALSE)</f>
        <v>#N/A</v>
      </c>
      <c r="G2947" t="e">
        <f ca="1">VLOOKUP(OFFSET($E$2,0,0,10000,1),OFFSET(线路!$A$2,0,0,10000,6),6,FALSE)</f>
        <v>#N/A</v>
      </c>
    </row>
    <row r="2948" spans="1:7" x14ac:dyDescent="0.15">
      <c r="A2948" t="str">
        <f>IF([1]交流线路段!A2948="","",[1]交流线路段!A2948)</f>
        <v/>
      </c>
      <c r="B2948" t="str">
        <f>IF([1]交流线路段!B2948="","",[1]交流线路段!B2948)</f>
        <v/>
      </c>
      <c r="F2948" t="e">
        <f ca="1">VLOOKUP(OFFSET($E$2,0,0,10000,1),OFFSET(线路!$A$2,0,0,10000,6),5,FALSE)</f>
        <v>#N/A</v>
      </c>
      <c r="G2948" t="e">
        <f ca="1">VLOOKUP(OFFSET($E$2,0,0,10000,1),OFFSET(线路!$A$2,0,0,10000,6),6,FALSE)</f>
        <v>#N/A</v>
      </c>
    </row>
    <row r="2949" spans="1:7" x14ac:dyDescent="0.15">
      <c r="A2949" t="str">
        <f>IF([1]交流线路段!A2949="","",[1]交流线路段!A2949)</f>
        <v/>
      </c>
      <c r="B2949" t="str">
        <f>IF([1]交流线路段!B2949="","",[1]交流线路段!B2949)</f>
        <v/>
      </c>
      <c r="F2949" t="e">
        <f ca="1">VLOOKUP(OFFSET($E$2,0,0,10000,1),OFFSET(线路!$A$2,0,0,10000,6),5,FALSE)</f>
        <v>#N/A</v>
      </c>
      <c r="G2949" t="e">
        <f ca="1">VLOOKUP(OFFSET($E$2,0,0,10000,1),OFFSET(线路!$A$2,0,0,10000,6),6,FALSE)</f>
        <v>#N/A</v>
      </c>
    </row>
    <row r="2950" spans="1:7" x14ac:dyDescent="0.15">
      <c r="A2950" t="str">
        <f>IF([1]交流线路段!A2950="","",[1]交流线路段!A2950)</f>
        <v/>
      </c>
      <c r="B2950" t="str">
        <f>IF([1]交流线路段!B2950="","",[1]交流线路段!B2950)</f>
        <v/>
      </c>
      <c r="F2950" t="e">
        <f ca="1">VLOOKUP(OFFSET($E$2,0,0,10000,1),OFFSET(线路!$A$2,0,0,10000,6),5,FALSE)</f>
        <v>#N/A</v>
      </c>
      <c r="G2950" t="e">
        <f ca="1">VLOOKUP(OFFSET($E$2,0,0,10000,1),OFFSET(线路!$A$2,0,0,10000,6),6,FALSE)</f>
        <v>#N/A</v>
      </c>
    </row>
    <row r="2951" spans="1:7" x14ac:dyDescent="0.15">
      <c r="A2951" t="str">
        <f>IF([1]交流线路段!A2951="","",[1]交流线路段!A2951)</f>
        <v/>
      </c>
      <c r="B2951" t="str">
        <f>IF([1]交流线路段!B2951="","",[1]交流线路段!B2951)</f>
        <v/>
      </c>
      <c r="F2951" t="e">
        <f ca="1">VLOOKUP(OFFSET($E$2,0,0,10000,1),OFFSET(线路!$A$2,0,0,10000,6),5,FALSE)</f>
        <v>#N/A</v>
      </c>
      <c r="G2951" t="e">
        <f ca="1">VLOOKUP(OFFSET($E$2,0,0,10000,1),OFFSET(线路!$A$2,0,0,10000,6),6,FALSE)</f>
        <v>#N/A</v>
      </c>
    </row>
    <row r="2952" spans="1:7" x14ac:dyDescent="0.15">
      <c r="A2952" t="str">
        <f>IF([1]交流线路段!A2952="","",[1]交流线路段!A2952)</f>
        <v/>
      </c>
      <c r="B2952" t="str">
        <f>IF([1]交流线路段!B2952="","",[1]交流线路段!B2952)</f>
        <v/>
      </c>
      <c r="F2952" t="e">
        <f ca="1">VLOOKUP(OFFSET($E$2,0,0,10000,1),OFFSET(线路!$A$2,0,0,10000,6),5,FALSE)</f>
        <v>#N/A</v>
      </c>
      <c r="G2952" t="e">
        <f ca="1">VLOOKUP(OFFSET($E$2,0,0,10000,1),OFFSET(线路!$A$2,0,0,10000,6),6,FALSE)</f>
        <v>#N/A</v>
      </c>
    </row>
    <row r="2953" spans="1:7" x14ac:dyDescent="0.15">
      <c r="A2953" t="str">
        <f>IF([1]交流线路段!A2953="","",[1]交流线路段!A2953)</f>
        <v/>
      </c>
      <c r="B2953" t="str">
        <f>IF([1]交流线路段!B2953="","",[1]交流线路段!B2953)</f>
        <v/>
      </c>
      <c r="F2953" t="e">
        <f ca="1">VLOOKUP(OFFSET($E$2,0,0,10000,1),OFFSET(线路!$A$2,0,0,10000,6),5,FALSE)</f>
        <v>#N/A</v>
      </c>
      <c r="G2953" t="e">
        <f ca="1">VLOOKUP(OFFSET($E$2,0,0,10000,1),OFFSET(线路!$A$2,0,0,10000,6),6,FALSE)</f>
        <v>#N/A</v>
      </c>
    </row>
    <row r="2954" spans="1:7" x14ac:dyDescent="0.15">
      <c r="A2954" t="str">
        <f>IF([1]交流线路段!A2954="","",[1]交流线路段!A2954)</f>
        <v/>
      </c>
      <c r="B2954" t="str">
        <f>IF([1]交流线路段!B2954="","",[1]交流线路段!B2954)</f>
        <v/>
      </c>
      <c r="F2954" t="e">
        <f ca="1">VLOOKUP(OFFSET($E$2,0,0,10000,1),OFFSET(线路!$A$2,0,0,10000,6),5,FALSE)</f>
        <v>#N/A</v>
      </c>
      <c r="G2954" t="e">
        <f ca="1">VLOOKUP(OFFSET($E$2,0,0,10000,1),OFFSET(线路!$A$2,0,0,10000,6),6,FALSE)</f>
        <v>#N/A</v>
      </c>
    </row>
    <row r="2955" spans="1:7" x14ac:dyDescent="0.15">
      <c r="A2955" t="str">
        <f>IF([1]交流线路段!A2955="","",[1]交流线路段!A2955)</f>
        <v/>
      </c>
      <c r="B2955" t="str">
        <f>IF([1]交流线路段!B2955="","",[1]交流线路段!B2955)</f>
        <v/>
      </c>
      <c r="F2955" t="e">
        <f ca="1">VLOOKUP(OFFSET($E$2,0,0,10000,1),OFFSET(线路!$A$2,0,0,10000,6),5,FALSE)</f>
        <v>#N/A</v>
      </c>
      <c r="G2955" t="e">
        <f ca="1">VLOOKUP(OFFSET($E$2,0,0,10000,1),OFFSET(线路!$A$2,0,0,10000,6),6,FALSE)</f>
        <v>#N/A</v>
      </c>
    </row>
    <row r="2956" spans="1:7" x14ac:dyDescent="0.15">
      <c r="A2956" t="str">
        <f>IF([1]交流线路段!A2956="","",[1]交流线路段!A2956)</f>
        <v/>
      </c>
      <c r="B2956" t="str">
        <f>IF([1]交流线路段!B2956="","",[1]交流线路段!B2956)</f>
        <v/>
      </c>
      <c r="F2956" t="e">
        <f ca="1">VLOOKUP(OFFSET($E$2,0,0,10000,1),OFFSET(线路!$A$2,0,0,10000,6),5,FALSE)</f>
        <v>#N/A</v>
      </c>
      <c r="G2956" t="e">
        <f ca="1">VLOOKUP(OFFSET($E$2,0,0,10000,1),OFFSET(线路!$A$2,0,0,10000,6),6,FALSE)</f>
        <v>#N/A</v>
      </c>
    </row>
    <row r="2957" spans="1:7" x14ac:dyDescent="0.15">
      <c r="A2957" t="str">
        <f>IF([1]交流线路段!A2957="","",[1]交流线路段!A2957)</f>
        <v/>
      </c>
      <c r="B2957" t="str">
        <f>IF([1]交流线路段!B2957="","",[1]交流线路段!B2957)</f>
        <v/>
      </c>
      <c r="F2957" t="e">
        <f ca="1">VLOOKUP(OFFSET($E$2,0,0,10000,1),OFFSET(线路!$A$2,0,0,10000,6),5,FALSE)</f>
        <v>#N/A</v>
      </c>
      <c r="G2957" t="e">
        <f ca="1">VLOOKUP(OFFSET($E$2,0,0,10000,1),OFFSET(线路!$A$2,0,0,10000,6),6,FALSE)</f>
        <v>#N/A</v>
      </c>
    </row>
    <row r="2958" spans="1:7" x14ac:dyDescent="0.15">
      <c r="A2958" t="str">
        <f>IF([1]交流线路段!A2958="","",[1]交流线路段!A2958)</f>
        <v/>
      </c>
      <c r="B2958" t="str">
        <f>IF([1]交流线路段!B2958="","",[1]交流线路段!B2958)</f>
        <v/>
      </c>
      <c r="F2958" t="e">
        <f ca="1">VLOOKUP(OFFSET($E$2,0,0,10000,1),OFFSET(线路!$A$2,0,0,10000,6),5,FALSE)</f>
        <v>#N/A</v>
      </c>
      <c r="G2958" t="e">
        <f ca="1">VLOOKUP(OFFSET($E$2,0,0,10000,1),OFFSET(线路!$A$2,0,0,10000,6),6,FALSE)</f>
        <v>#N/A</v>
      </c>
    </row>
    <row r="2959" spans="1:7" x14ac:dyDescent="0.15">
      <c r="A2959" t="str">
        <f>IF([1]交流线路段!A2959="","",[1]交流线路段!A2959)</f>
        <v/>
      </c>
      <c r="B2959" t="str">
        <f>IF([1]交流线路段!B2959="","",[1]交流线路段!B2959)</f>
        <v/>
      </c>
      <c r="F2959" t="e">
        <f ca="1">VLOOKUP(OFFSET($E$2,0,0,10000,1),OFFSET(线路!$A$2,0,0,10000,6),5,FALSE)</f>
        <v>#N/A</v>
      </c>
      <c r="G2959" t="e">
        <f ca="1">VLOOKUP(OFFSET($E$2,0,0,10000,1),OFFSET(线路!$A$2,0,0,10000,6),6,FALSE)</f>
        <v>#N/A</v>
      </c>
    </row>
    <row r="2960" spans="1:7" x14ac:dyDescent="0.15">
      <c r="A2960" t="str">
        <f>IF([1]交流线路段!A2960="","",[1]交流线路段!A2960)</f>
        <v/>
      </c>
      <c r="B2960" t="str">
        <f>IF([1]交流线路段!B2960="","",[1]交流线路段!B2960)</f>
        <v/>
      </c>
      <c r="F2960" t="e">
        <f ca="1">VLOOKUP(OFFSET($E$2,0,0,10000,1),OFFSET(线路!$A$2,0,0,10000,6),5,FALSE)</f>
        <v>#N/A</v>
      </c>
      <c r="G2960" t="e">
        <f ca="1">VLOOKUP(OFFSET($E$2,0,0,10000,1),OFFSET(线路!$A$2,0,0,10000,6),6,FALSE)</f>
        <v>#N/A</v>
      </c>
    </row>
    <row r="2961" spans="1:7" x14ac:dyDescent="0.15">
      <c r="A2961" t="str">
        <f>IF([1]交流线路段!A2961="","",[1]交流线路段!A2961)</f>
        <v/>
      </c>
      <c r="B2961" t="str">
        <f>IF([1]交流线路段!B2961="","",[1]交流线路段!B2961)</f>
        <v/>
      </c>
      <c r="F2961" t="e">
        <f ca="1">VLOOKUP(OFFSET($E$2,0,0,10000,1),OFFSET(线路!$A$2,0,0,10000,6),5,FALSE)</f>
        <v>#N/A</v>
      </c>
      <c r="G2961" t="e">
        <f ca="1">VLOOKUP(OFFSET($E$2,0,0,10000,1),OFFSET(线路!$A$2,0,0,10000,6),6,FALSE)</f>
        <v>#N/A</v>
      </c>
    </row>
    <row r="2962" spans="1:7" x14ac:dyDescent="0.15">
      <c r="A2962" t="str">
        <f>IF([1]交流线路段!A2962="","",[1]交流线路段!A2962)</f>
        <v/>
      </c>
      <c r="B2962" t="str">
        <f>IF([1]交流线路段!B2962="","",[1]交流线路段!B2962)</f>
        <v/>
      </c>
      <c r="F2962" t="e">
        <f ca="1">VLOOKUP(OFFSET($E$2,0,0,10000,1),OFFSET(线路!$A$2,0,0,10000,6),5,FALSE)</f>
        <v>#N/A</v>
      </c>
      <c r="G2962" t="e">
        <f ca="1">VLOOKUP(OFFSET($E$2,0,0,10000,1),OFFSET(线路!$A$2,0,0,10000,6),6,FALSE)</f>
        <v>#N/A</v>
      </c>
    </row>
    <row r="2963" spans="1:7" x14ac:dyDescent="0.15">
      <c r="A2963" t="str">
        <f>IF([1]交流线路段!A2963="","",[1]交流线路段!A2963)</f>
        <v/>
      </c>
      <c r="B2963" t="str">
        <f>IF([1]交流线路段!B2963="","",[1]交流线路段!B2963)</f>
        <v/>
      </c>
      <c r="F2963" t="e">
        <f ca="1">VLOOKUP(OFFSET($E$2,0,0,10000,1),OFFSET(线路!$A$2,0,0,10000,6),5,FALSE)</f>
        <v>#N/A</v>
      </c>
      <c r="G2963" t="e">
        <f ca="1">VLOOKUP(OFFSET($E$2,0,0,10000,1),OFFSET(线路!$A$2,0,0,10000,6),6,FALSE)</f>
        <v>#N/A</v>
      </c>
    </row>
    <row r="2964" spans="1:7" x14ac:dyDescent="0.15">
      <c r="A2964" t="str">
        <f>IF([1]交流线路段!A2964="","",[1]交流线路段!A2964)</f>
        <v/>
      </c>
      <c r="B2964" t="str">
        <f>IF([1]交流线路段!B2964="","",[1]交流线路段!B2964)</f>
        <v/>
      </c>
      <c r="F2964" t="e">
        <f ca="1">VLOOKUP(OFFSET($E$2,0,0,10000,1),OFFSET(线路!$A$2,0,0,10000,6),5,FALSE)</f>
        <v>#N/A</v>
      </c>
      <c r="G2964" t="e">
        <f ca="1">VLOOKUP(OFFSET($E$2,0,0,10000,1),OFFSET(线路!$A$2,0,0,10000,6),6,FALSE)</f>
        <v>#N/A</v>
      </c>
    </row>
    <row r="2965" spans="1:7" x14ac:dyDescent="0.15">
      <c r="A2965" t="str">
        <f>IF([1]交流线路段!A2965="","",[1]交流线路段!A2965)</f>
        <v/>
      </c>
      <c r="B2965" t="str">
        <f>IF([1]交流线路段!B2965="","",[1]交流线路段!B2965)</f>
        <v/>
      </c>
      <c r="F2965" t="e">
        <f ca="1">VLOOKUP(OFFSET($E$2,0,0,10000,1),OFFSET(线路!$A$2,0,0,10000,6),5,FALSE)</f>
        <v>#N/A</v>
      </c>
      <c r="G2965" t="e">
        <f ca="1">VLOOKUP(OFFSET($E$2,0,0,10000,1),OFFSET(线路!$A$2,0,0,10000,6),6,FALSE)</f>
        <v>#N/A</v>
      </c>
    </row>
    <row r="2966" spans="1:7" x14ac:dyDescent="0.15">
      <c r="A2966" t="str">
        <f>IF([1]交流线路段!A2966="","",[1]交流线路段!A2966)</f>
        <v/>
      </c>
      <c r="B2966" t="str">
        <f>IF([1]交流线路段!B2966="","",[1]交流线路段!B2966)</f>
        <v/>
      </c>
      <c r="F2966" t="e">
        <f ca="1">VLOOKUP(OFFSET($E$2,0,0,10000,1),OFFSET(线路!$A$2,0,0,10000,6),5,FALSE)</f>
        <v>#N/A</v>
      </c>
      <c r="G2966" t="e">
        <f ca="1">VLOOKUP(OFFSET($E$2,0,0,10000,1),OFFSET(线路!$A$2,0,0,10000,6),6,FALSE)</f>
        <v>#N/A</v>
      </c>
    </row>
    <row r="2967" spans="1:7" x14ac:dyDescent="0.15">
      <c r="A2967" t="str">
        <f>IF([1]交流线路段!A2967="","",[1]交流线路段!A2967)</f>
        <v/>
      </c>
      <c r="B2967" t="str">
        <f>IF([1]交流线路段!B2967="","",[1]交流线路段!B2967)</f>
        <v/>
      </c>
      <c r="F2967" t="e">
        <f ca="1">VLOOKUP(OFFSET($E$2,0,0,10000,1),OFFSET(线路!$A$2,0,0,10000,6),5,FALSE)</f>
        <v>#N/A</v>
      </c>
      <c r="G2967" t="e">
        <f ca="1">VLOOKUP(OFFSET($E$2,0,0,10000,1),OFFSET(线路!$A$2,0,0,10000,6),6,FALSE)</f>
        <v>#N/A</v>
      </c>
    </row>
    <row r="2968" spans="1:7" x14ac:dyDescent="0.15">
      <c r="A2968" t="str">
        <f>IF([1]交流线路段!A2968="","",[1]交流线路段!A2968)</f>
        <v/>
      </c>
      <c r="B2968" t="str">
        <f>IF([1]交流线路段!B2968="","",[1]交流线路段!B2968)</f>
        <v/>
      </c>
      <c r="F2968" t="e">
        <f ca="1">VLOOKUP(OFFSET($E$2,0,0,10000,1),OFFSET(线路!$A$2,0,0,10000,6),5,FALSE)</f>
        <v>#N/A</v>
      </c>
      <c r="G2968" t="e">
        <f ca="1">VLOOKUP(OFFSET($E$2,0,0,10000,1),OFFSET(线路!$A$2,0,0,10000,6),6,FALSE)</f>
        <v>#N/A</v>
      </c>
    </row>
    <row r="2969" spans="1:7" x14ac:dyDescent="0.15">
      <c r="A2969" t="str">
        <f>IF([1]交流线路段!A2969="","",[1]交流线路段!A2969)</f>
        <v/>
      </c>
      <c r="B2969" t="str">
        <f>IF([1]交流线路段!B2969="","",[1]交流线路段!B2969)</f>
        <v/>
      </c>
      <c r="F2969" t="e">
        <f ca="1">VLOOKUP(OFFSET($E$2,0,0,10000,1),OFFSET(线路!$A$2,0,0,10000,6),5,FALSE)</f>
        <v>#N/A</v>
      </c>
      <c r="G2969" t="e">
        <f ca="1">VLOOKUP(OFFSET($E$2,0,0,10000,1),OFFSET(线路!$A$2,0,0,10000,6),6,FALSE)</f>
        <v>#N/A</v>
      </c>
    </row>
    <row r="2970" spans="1:7" x14ac:dyDescent="0.15">
      <c r="A2970" t="str">
        <f>IF([1]交流线路段!A2970="","",[1]交流线路段!A2970)</f>
        <v/>
      </c>
      <c r="B2970" t="str">
        <f>IF([1]交流线路段!B2970="","",[1]交流线路段!B2970)</f>
        <v/>
      </c>
      <c r="F2970" t="e">
        <f ca="1">VLOOKUP(OFFSET($E$2,0,0,10000,1),OFFSET(线路!$A$2,0,0,10000,6),5,FALSE)</f>
        <v>#N/A</v>
      </c>
      <c r="G2970" t="e">
        <f ca="1">VLOOKUP(OFFSET($E$2,0,0,10000,1),OFFSET(线路!$A$2,0,0,10000,6),6,FALSE)</f>
        <v>#N/A</v>
      </c>
    </row>
    <row r="2971" spans="1:7" x14ac:dyDescent="0.15">
      <c r="A2971" t="str">
        <f>IF([1]交流线路段!A2971="","",[1]交流线路段!A2971)</f>
        <v/>
      </c>
      <c r="B2971" t="str">
        <f>IF([1]交流线路段!B2971="","",[1]交流线路段!B2971)</f>
        <v/>
      </c>
      <c r="F2971" t="e">
        <f ca="1">VLOOKUP(OFFSET($E$2,0,0,10000,1),OFFSET(线路!$A$2,0,0,10000,6),5,FALSE)</f>
        <v>#N/A</v>
      </c>
      <c r="G2971" t="e">
        <f ca="1">VLOOKUP(OFFSET($E$2,0,0,10000,1),OFFSET(线路!$A$2,0,0,10000,6),6,FALSE)</f>
        <v>#N/A</v>
      </c>
    </row>
    <row r="2972" spans="1:7" x14ac:dyDescent="0.15">
      <c r="A2972" t="str">
        <f>IF([1]交流线路段!A2972="","",[1]交流线路段!A2972)</f>
        <v/>
      </c>
      <c r="B2972" t="str">
        <f>IF([1]交流线路段!B2972="","",[1]交流线路段!B2972)</f>
        <v/>
      </c>
      <c r="F2972" t="e">
        <f ca="1">VLOOKUP(OFFSET($E$2,0,0,10000,1),OFFSET(线路!$A$2,0,0,10000,6),5,FALSE)</f>
        <v>#N/A</v>
      </c>
      <c r="G2972" t="e">
        <f ca="1">VLOOKUP(OFFSET($E$2,0,0,10000,1),OFFSET(线路!$A$2,0,0,10000,6),6,FALSE)</f>
        <v>#N/A</v>
      </c>
    </row>
    <row r="2973" spans="1:7" x14ac:dyDescent="0.15">
      <c r="A2973" t="str">
        <f>IF([1]交流线路段!A2973="","",[1]交流线路段!A2973)</f>
        <v/>
      </c>
      <c r="B2973" t="str">
        <f>IF([1]交流线路段!B2973="","",[1]交流线路段!B2973)</f>
        <v/>
      </c>
      <c r="F2973" t="e">
        <f ca="1">VLOOKUP(OFFSET($E$2,0,0,10000,1),OFFSET(线路!$A$2,0,0,10000,6),5,FALSE)</f>
        <v>#N/A</v>
      </c>
      <c r="G2973" t="e">
        <f ca="1">VLOOKUP(OFFSET($E$2,0,0,10000,1),OFFSET(线路!$A$2,0,0,10000,6),6,FALSE)</f>
        <v>#N/A</v>
      </c>
    </row>
    <row r="2974" spans="1:7" x14ac:dyDescent="0.15">
      <c r="A2974" t="str">
        <f>IF([1]交流线路段!A2974="","",[1]交流线路段!A2974)</f>
        <v/>
      </c>
      <c r="B2974" t="str">
        <f>IF([1]交流线路段!B2974="","",[1]交流线路段!B2974)</f>
        <v/>
      </c>
      <c r="F2974" t="e">
        <f ca="1">VLOOKUP(OFFSET($E$2,0,0,10000,1),OFFSET(线路!$A$2,0,0,10000,6),5,FALSE)</f>
        <v>#N/A</v>
      </c>
      <c r="G2974" t="e">
        <f ca="1">VLOOKUP(OFFSET($E$2,0,0,10000,1),OFFSET(线路!$A$2,0,0,10000,6),6,FALSE)</f>
        <v>#N/A</v>
      </c>
    </row>
    <row r="2975" spans="1:7" x14ac:dyDescent="0.15">
      <c r="A2975" t="str">
        <f>IF([1]交流线路段!A2975="","",[1]交流线路段!A2975)</f>
        <v/>
      </c>
      <c r="B2975" t="str">
        <f>IF([1]交流线路段!B2975="","",[1]交流线路段!B2975)</f>
        <v/>
      </c>
      <c r="F2975" t="e">
        <f ca="1">VLOOKUP(OFFSET($E$2,0,0,10000,1),OFFSET(线路!$A$2,0,0,10000,6),5,FALSE)</f>
        <v>#N/A</v>
      </c>
      <c r="G2975" t="e">
        <f ca="1">VLOOKUP(OFFSET($E$2,0,0,10000,1),OFFSET(线路!$A$2,0,0,10000,6),6,FALSE)</f>
        <v>#N/A</v>
      </c>
    </row>
    <row r="2976" spans="1:7" x14ac:dyDescent="0.15">
      <c r="A2976" t="str">
        <f>IF([1]交流线路段!A2976="","",[1]交流线路段!A2976)</f>
        <v/>
      </c>
      <c r="B2976" t="str">
        <f>IF([1]交流线路段!B2976="","",[1]交流线路段!B2976)</f>
        <v/>
      </c>
      <c r="F2976" t="e">
        <f ca="1">VLOOKUP(OFFSET($E$2,0,0,10000,1),OFFSET(线路!$A$2,0,0,10000,6),5,FALSE)</f>
        <v>#N/A</v>
      </c>
      <c r="G2976" t="e">
        <f ca="1">VLOOKUP(OFFSET($E$2,0,0,10000,1),OFFSET(线路!$A$2,0,0,10000,6),6,FALSE)</f>
        <v>#N/A</v>
      </c>
    </row>
    <row r="2977" spans="1:7" x14ac:dyDescent="0.15">
      <c r="A2977" t="str">
        <f>IF([1]交流线路段!A2977="","",[1]交流线路段!A2977)</f>
        <v/>
      </c>
      <c r="B2977" t="str">
        <f>IF([1]交流线路段!B2977="","",[1]交流线路段!B2977)</f>
        <v/>
      </c>
      <c r="F2977" t="e">
        <f ca="1">VLOOKUP(OFFSET($E$2,0,0,10000,1),OFFSET(线路!$A$2,0,0,10000,6),5,FALSE)</f>
        <v>#N/A</v>
      </c>
      <c r="G2977" t="e">
        <f ca="1">VLOOKUP(OFFSET($E$2,0,0,10000,1),OFFSET(线路!$A$2,0,0,10000,6),6,FALSE)</f>
        <v>#N/A</v>
      </c>
    </row>
    <row r="2978" spans="1:7" x14ac:dyDescent="0.15">
      <c r="A2978" t="str">
        <f>IF([1]交流线路段!A2978="","",[1]交流线路段!A2978)</f>
        <v/>
      </c>
      <c r="B2978" t="str">
        <f>IF([1]交流线路段!B2978="","",[1]交流线路段!B2978)</f>
        <v/>
      </c>
      <c r="F2978" t="e">
        <f ca="1">VLOOKUP(OFFSET($E$2,0,0,10000,1),OFFSET(线路!$A$2,0,0,10000,6),5,FALSE)</f>
        <v>#N/A</v>
      </c>
      <c r="G2978" t="e">
        <f ca="1">VLOOKUP(OFFSET($E$2,0,0,10000,1),OFFSET(线路!$A$2,0,0,10000,6),6,FALSE)</f>
        <v>#N/A</v>
      </c>
    </row>
    <row r="2979" spans="1:7" x14ac:dyDescent="0.15">
      <c r="A2979" t="str">
        <f>IF([1]交流线路段!A2979="","",[1]交流线路段!A2979)</f>
        <v/>
      </c>
      <c r="B2979" t="str">
        <f>IF([1]交流线路段!B2979="","",[1]交流线路段!B2979)</f>
        <v/>
      </c>
      <c r="F2979" t="e">
        <f ca="1">VLOOKUP(OFFSET($E$2,0,0,10000,1),OFFSET(线路!$A$2,0,0,10000,6),5,FALSE)</f>
        <v>#N/A</v>
      </c>
      <c r="G2979" t="e">
        <f ca="1">VLOOKUP(OFFSET($E$2,0,0,10000,1),OFFSET(线路!$A$2,0,0,10000,6),6,FALSE)</f>
        <v>#N/A</v>
      </c>
    </row>
    <row r="2980" spans="1:7" x14ac:dyDescent="0.15">
      <c r="A2980" t="str">
        <f>IF([1]交流线路段!A2980="","",[1]交流线路段!A2980)</f>
        <v/>
      </c>
      <c r="B2980" t="str">
        <f>IF([1]交流线路段!B2980="","",[1]交流线路段!B2980)</f>
        <v/>
      </c>
      <c r="F2980" t="e">
        <f ca="1">VLOOKUP(OFFSET($E$2,0,0,10000,1),OFFSET(线路!$A$2,0,0,10000,6),5,FALSE)</f>
        <v>#N/A</v>
      </c>
      <c r="G2980" t="e">
        <f ca="1">VLOOKUP(OFFSET($E$2,0,0,10000,1),OFFSET(线路!$A$2,0,0,10000,6),6,FALSE)</f>
        <v>#N/A</v>
      </c>
    </row>
    <row r="2981" spans="1:7" x14ac:dyDescent="0.15">
      <c r="A2981" t="str">
        <f>IF([1]交流线路段!A2981="","",[1]交流线路段!A2981)</f>
        <v/>
      </c>
      <c r="B2981" t="str">
        <f>IF([1]交流线路段!B2981="","",[1]交流线路段!B2981)</f>
        <v/>
      </c>
      <c r="F2981" t="e">
        <f ca="1">VLOOKUP(OFFSET($E$2,0,0,10000,1),OFFSET(线路!$A$2,0,0,10000,6),5,FALSE)</f>
        <v>#N/A</v>
      </c>
      <c r="G2981" t="e">
        <f ca="1">VLOOKUP(OFFSET($E$2,0,0,10000,1),OFFSET(线路!$A$2,0,0,10000,6),6,FALSE)</f>
        <v>#N/A</v>
      </c>
    </row>
    <row r="2982" spans="1:7" x14ac:dyDescent="0.15">
      <c r="A2982" t="str">
        <f>IF([1]交流线路段!A2982="","",[1]交流线路段!A2982)</f>
        <v/>
      </c>
      <c r="B2982" t="str">
        <f>IF([1]交流线路段!B2982="","",[1]交流线路段!B2982)</f>
        <v/>
      </c>
      <c r="F2982" t="e">
        <f ca="1">VLOOKUP(OFFSET($E$2,0,0,10000,1),OFFSET(线路!$A$2,0,0,10000,6),5,FALSE)</f>
        <v>#N/A</v>
      </c>
      <c r="G2982" t="e">
        <f ca="1">VLOOKUP(OFFSET($E$2,0,0,10000,1),OFFSET(线路!$A$2,0,0,10000,6),6,FALSE)</f>
        <v>#N/A</v>
      </c>
    </row>
    <row r="2983" spans="1:7" x14ac:dyDescent="0.15">
      <c r="A2983" t="str">
        <f>IF([1]交流线路段!A2983="","",[1]交流线路段!A2983)</f>
        <v/>
      </c>
      <c r="B2983" t="str">
        <f>IF([1]交流线路段!B2983="","",[1]交流线路段!B2983)</f>
        <v/>
      </c>
      <c r="F2983" t="e">
        <f ca="1">VLOOKUP(OFFSET($E$2,0,0,10000,1),OFFSET(线路!$A$2,0,0,10000,6),5,FALSE)</f>
        <v>#N/A</v>
      </c>
      <c r="G2983" t="e">
        <f ca="1">VLOOKUP(OFFSET($E$2,0,0,10000,1),OFFSET(线路!$A$2,0,0,10000,6),6,FALSE)</f>
        <v>#N/A</v>
      </c>
    </row>
    <row r="2984" spans="1:7" x14ac:dyDescent="0.15">
      <c r="A2984" t="str">
        <f>IF([1]交流线路段!A2984="","",[1]交流线路段!A2984)</f>
        <v/>
      </c>
      <c r="B2984" t="str">
        <f>IF([1]交流线路段!B2984="","",[1]交流线路段!B2984)</f>
        <v/>
      </c>
      <c r="F2984" t="e">
        <f ca="1">VLOOKUP(OFFSET($E$2,0,0,10000,1),OFFSET(线路!$A$2,0,0,10000,6),5,FALSE)</f>
        <v>#N/A</v>
      </c>
      <c r="G2984" t="e">
        <f ca="1">VLOOKUP(OFFSET($E$2,0,0,10000,1),OFFSET(线路!$A$2,0,0,10000,6),6,FALSE)</f>
        <v>#N/A</v>
      </c>
    </row>
    <row r="2985" spans="1:7" x14ac:dyDescent="0.15">
      <c r="A2985" t="str">
        <f>IF([1]交流线路段!A2985="","",[1]交流线路段!A2985)</f>
        <v/>
      </c>
      <c r="B2985" t="str">
        <f>IF([1]交流线路段!B2985="","",[1]交流线路段!B2985)</f>
        <v/>
      </c>
      <c r="F2985" t="e">
        <f ca="1">VLOOKUP(OFFSET($E$2,0,0,10000,1),OFFSET(线路!$A$2,0,0,10000,6),5,FALSE)</f>
        <v>#N/A</v>
      </c>
      <c r="G2985" t="e">
        <f ca="1">VLOOKUP(OFFSET($E$2,0,0,10000,1),OFFSET(线路!$A$2,0,0,10000,6),6,FALSE)</f>
        <v>#N/A</v>
      </c>
    </row>
    <row r="2986" spans="1:7" x14ac:dyDescent="0.15">
      <c r="A2986" t="str">
        <f>IF([1]交流线路段!A2986="","",[1]交流线路段!A2986)</f>
        <v/>
      </c>
      <c r="B2986" t="str">
        <f>IF([1]交流线路段!B2986="","",[1]交流线路段!B2986)</f>
        <v/>
      </c>
      <c r="F2986" t="e">
        <f ca="1">VLOOKUP(OFFSET($E$2,0,0,10000,1),OFFSET(线路!$A$2,0,0,10000,6),5,FALSE)</f>
        <v>#N/A</v>
      </c>
      <c r="G2986" t="e">
        <f ca="1">VLOOKUP(OFFSET($E$2,0,0,10000,1),OFFSET(线路!$A$2,0,0,10000,6),6,FALSE)</f>
        <v>#N/A</v>
      </c>
    </row>
    <row r="2987" spans="1:7" x14ac:dyDescent="0.15">
      <c r="A2987" t="str">
        <f>IF([1]交流线路段!A2987="","",[1]交流线路段!A2987)</f>
        <v/>
      </c>
      <c r="B2987" t="str">
        <f>IF([1]交流线路段!B2987="","",[1]交流线路段!B2987)</f>
        <v/>
      </c>
      <c r="F2987" t="e">
        <f ca="1">VLOOKUP(OFFSET($E$2,0,0,10000,1),OFFSET(线路!$A$2,0,0,10000,6),5,FALSE)</f>
        <v>#N/A</v>
      </c>
      <c r="G2987" t="e">
        <f ca="1">VLOOKUP(OFFSET($E$2,0,0,10000,1),OFFSET(线路!$A$2,0,0,10000,6),6,FALSE)</f>
        <v>#N/A</v>
      </c>
    </row>
    <row r="2988" spans="1:7" x14ac:dyDescent="0.15">
      <c r="A2988" t="str">
        <f>IF([1]交流线路段!A2988="","",[1]交流线路段!A2988)</f>
        <v/>
      </c>
      <c r="B2988" t="str">
        <f>IF([1]交流线路段!B2988="","",[1]交流线路段!B2988)</f>
        <v/>
      </c>
      <c r="F2988" t="e">
        <f ca="1">VLOOKUP(OFFSET($E$2,0,0,10000,1),OFFSET(线路!$A$2,0,0,10000,6),5,FALSE)</f>
        <v>#N/A</v>
      </c>
      <c r="G2988" t="e">
        <f ca="1">VLOOKUP(OFFSET($E$2,0,0,10000,1),OFFSET(线路!$A$2,0,0,10000,6),6,FALSE)</f>
        <v>#N/A</v>
      </c>
    </row>
    <row r="2989" spans="1:7" x14ac:dyDescent="0.15">
      <c r="A2989" t="str">
        <f>IF([1]交流线路段!A2989="","",[1]交流线路段!A2989)</f>
        <v/>
      </c>
      <c r="B2989" t="str">
        <f>IF([1]交流线路段!B2989="","",[1]交流线路段!B2989)</f>
        <v/>
      </c>
      <c r="F2989" t="e">
        <f ca="1">VLOOKUP(OFFSET($E$2,0,0,10000,1),OFFSET(线路!$A$2,0,0,10000,6),5,FALSE)</f>
        <v>#N/A</v>
      </c>
      <c r="G2989" t="e">
        <f ca="1">VLOOKUP(OFFSET($E$2,0,0,10000,1),OFFSET(线路!$A$2,0,0,10000,6),6,FALSE)</f>
        <v>#N/A</v>
      </c>
    </row>
    <row r="2990" spans="1:7" x14ac:dyDescent="0.15">
      <c r="A2990" t="str">
        <f>IF([1]交流线路段!A2990="","",[1]交流线路段!A2990)</f>
        <v/>
      </c>
      <c r="B2990" t="str">
        <f>IF([1]交流线路段!B2990="","",[1]交流线路段!B2990)</f>
        <v/>
      </c>
      <c r="F2990" t="e">
        <f ca="1">VLOOKUP(OFFSET($E$2,0,0,10000,1),OFFSET(线路!$A$2,0,0,10000,6),5,FALSE)</f>
        <v>#N/A</v>
      </c>
      <c r="G2990" t="e">
        <f ca="1">VLOOKUP(OFFSET($E$2,0,0,10000,1),OFFSET(线路!$A$2,0,0,10000,6),6,FALSE)</f>
        <v>#N/A</v>
      </c>
    </row>
    <row r="2991" spans="1:7" x14ac:dyDescent="0.15">
      <c r="A2991" t="str">
        <f>IF([1]交流线路段!A2991="","",[1]交流线路段!A2991)</f>
        <v/>
      </c>
      <c r="B2991" t="str">
        <f>IF([1]交流线路段!B2991="","",[1]交流线路段!B2991)</f>
        <v/>
      </c>
      <c r="F2991" t="e">
        <f ca="1">VLOOKUP(OFFSET($E$2,0,0,10000,1),OFFSET(线路!$A$2,0,0,10000,6),5,FALSE)</f>
        <v>#N/A</v>
      </c>
      <c r="G2991" t="e">
        <f ca="1">VLOOKUP(OFFSET($E$2,0,0,10000,1),OFFSET(线路!$A$2,0,0,10000,6),6,FALSE)</f>
        <v>#N/A</v>
      </c>
    </row>
    <row r="2992" spans="1:7" x14ac:dyDescent="0.15">
      <c r="A2992" t="str">
        <f>IF([1]交流线路段!A2992="","",[1]交流线路段!A2992)</f>
        <v/>
      </c>
      <c r="B2992" t="str">
        <f>IF([1]交流线路段!B2992="","",[1]交流线路段!B2992)</f>
        <v/>
      </c>
      <c r="F2992" t="e">
        <f ca="1">VLOOKUP(OFFSET($E$2,0,0,10000,1),OFFSET(线路!$A$2,0,0,10000,6),5,FALSE)</f>
        <v>#N/A</v>
      </c>
      <c r="G2992" t="e">
        <f ca="1">VLOOKUP(OFFSET($E$2,0,0,10000,1),OFFSET(线路!$A$2,0,0,10000,6),6,FALSE)</f>
        <v>#N/A</v>
      </c>
    </row>
    <row r="2993" spans="1:7" x14ac:dyDescent="0.15">
      <c r="A2993" t="str">
        <f>IF([1]交流线路段!A2993="","",[1]交流线路段!A2993)</f>
        <v/>
      </c>
      <c r="B2993" t="str">
        <f>IF([1]交流线路段!B2993="","",[1]交流线路段!B2993)</f>
        <v/>
      </c>
      <c r="F2993" t="e">
        <f ca="1">VLOOKUP(OFFSET($E$2,0,0,10000,1),OFFSET(线路!$A$2,0,0,10000,6),5,FALSE)</f>
        <v>#N/A</v>
      </c>
      <c r="G2993" t="e">
        <f ca="1">VLOOKUP(OFFSET($E$2,0,0,10000,1),OFFSET(线路!$A$2,0,0,10000,6),6,FALSE)</f>
        <v>#N/A</v>
      </c>
    </row>
    <row r="2994" spans="1:7" x14ac:dyDescent="0.15">
      <c r="A2994" t="str">
        <f>IF([1]交流线路段!A2994="","",[1]交流线路段!A2994)</f>
        <v/>
      </c>
      <c r="B2994" t="str">
        <f>IF([1]交流线路段!B2994="","",[1]交流线路段!B2994)</f>
        <v/>
      </c>
      <c r="F2994" t="e">
        <f ca="1">VLOOKUP(OFFSET($E$2,0,0,10000,1),OFFSET(线路!$A$2,0,0,10000,6),5,FALSE)</f>
        <v>#N/A</v>
      </c>
      <c r="G2994" t="e">
        <f ca="1">VLOOKUP(OFFSET($E$2,0,0,10000,1),OFFSET(线路!$A$2,0,0,10000,6),6,FALSE)</f>
        <v>#N/A</v>
      </c>
    </row>
    <row r="2995" spans="1:7" x14ac:dyDescent="0.15">
      <c r="A2995" t="str">
        <f>IF([1]交流线路段!A2995="","",[1]交流线路段!A2995)</f>
        <v/>
      </c>
      <c r="B2995" t="str">
        <f>IF([1]交流线路段!B2995="","",[1]交流线路段!B2995)</f>
        <v/>
      </c>
      <c r="F2995" t="e">
        <f ca="1">VLOOKUP(OFFSET($E$2,0,0,10000,1),OFFSET(线路!$A$2,0,0,10000,6),5,FALSE)</f>
        <v>#N/A</v>
      </c>
      <c r="G2995" t="e">
        <f ca="1">VLOOKUP(OFFSET($E$2,0,0,10000,1),OFFSET(线路!$A$2,0,0,10000,6),6,FALSE)</f>
        <v>#N/A</v>
      </c>
    </row>
    <row r="2996" spans="1:7" x14ac:dyDescent="0.15">
      <c r="A2996" t="str">
        <f>IF([1]交流线路段!A2996="","",[1]交流线路段!A2996)</f>
        <v/>
      </c>
      <c r="B2996" t="str">
        <f>IF([1]交流线路段!B2996="","",[1]交流线路段!B2996)</f>
        <v/>
      </c>
      <c r="F2996" t="e">
        <f ca="1">VLOOKUP(OFFSET($E$2,0,0,10000,1),OFFSET(线路!$A$2,0,0,10000,6),5,FALSE)</f>
        <v>#N/A</v>
      </c>
      <c r="G2996" t="e">
        <f ca="1">VLOOKUP(OFFSET($E$2,0,0,10000,1),OFFSET(线路!$A$2,0,0,10000,6),6,FALSE)</f>
        <v>#N/A</v>
      </c>
    </row>
    <row r="2997" spans="1:7" x14ac:dyDescent="0.15">
      <c r="A2997" t="str">
        <f>IF([1]交流线路段!A2997="","",[1]交流线路段!A2997)</f>
        <v/>
      </c>
      <c r="B2997" t="str">
        <f>IF([1]交流线路段!B2997="","",[1]交流线路段!B2997)</f>
        <v/>
      </c>
      <c r="F2997" t="e">
        <f ca="1">VLOOKUP(OFFSET($E$2,0,0,10000,1),OFFSET(线路!$A$2,0,0,10000,6),5,FALSE)</f>
        <v>#N/A</v>
      </c>
      <c r="G2997" t="e">
        <f ca="1">VLOOKUP(OFFSET($E$2,0,0,10000,1),OFFSET(线路!$A$2,0,0,10000,6),6,FALSE)</f>
        <v>#N/A</v>
      </c>
    </row>
    <row r="2998" spans="1:7" x14ac:dyDescent="0.15">
      <c r="A2998" t="str">
        <f>IF([1]交流线路段!A2998="","",[1]交流线路段!A2998)</f>
        <v/>
      </c>
      <c r="B2998" t="str">
        <f>IF([1]交流线路段!B2998="","",[1]交流线路段!B2998)</f>
        <v/>
      </c>
      <c r="F2998" t="e">
        <f ca="1">VLOOKUP(OFFSET($E$2,0,0,10000,1),OFFSET(线路!$A$2,0,0,10000,6),5,FALSE)</f>
        <v>#N/A</v>
      </c>
      <c r="G2998" t="e">
        <f ca="1">VLOOKUP(OFFSET($E$2,0,0,10000,1),OFFSET(线路!$A$2,0,0,10000,6),6,FALSE)</f>
        <v>#N/A</v>
      </c>
    </row>
    <row r="2999" spans="1:7" x14ac:dyDescent="0.15">
      <c r="A2999" t="str">
        <f>IF([1]交流线路段!A2999="","",[1]交流线路段!A2999)</f>
        <v/>
      </c>
      <c r="B2999" t="str">
        <f>IF([1]交流线路段!B2999="","",[1]交流线路段!B2999)</f>
        <v/>
      </c>
      <c r="F2999" t="e">
        <f ca="1">VLOOKUP(OFFSET($E$2,0,0,10000,1),OFFSET(线路!$A$2,0,0,10000,6),5,FALSE)</f>
        <v>#N/A</v>
      </c>
      <c r="G2999" t="e">
        <f ca="1">VLOOKUP(OFFSET($E$2,0,0,10000,1),OFFSET(线路!$A$2,0,0,10000,6),6,FALSE)</f>
        <v>#N/A</v>
      </c>
    </row>
    <row r="3000" spans="1:7" x14ac:dyDescent="0.15">
      <c r="A3000" t="str">
        <f>IF([1]交流线路段!A3000="","",[1]交流线路段!A3000)</f>
        <v/>
      </c>
      <c r="B3000" t="str">
        <f>IF([1]交流线路段!B3000="","",[1]交流线路段!B3000)</f>
        <v/>
      </c>
      <c r="F3000" t="e">
        <f ca="1">VLOOKUP(OFFSET($E$2,0,0,10000,1),OFFSET(线路!$A$2,0,0,10000,6),5,FALSE)</f>
        <v>#N/A</v>
      </c>
      <c r="G3000" t="e">
        <f ca="1">VLOOKUP(OFFSET($E$2,0,0,10000,1),OFFSET(线路!$A$2,0,0,10000,6),6,FALSE)</f>
        <v>#N/A</v>
      </c>
    </row>
    <row r="3001" spans="1:7" x14ac:dyDescent="0.15">
      <c r="A3001" t="str">
        <f>IF([1]交流线路段!A3001="","",[1]交流线路段!A3001)</f>
        <v/>
      </c>
      <c r="B3001" t="str">
        <f>IF([1]交流线路段!B3001="","",[1]交流线路段!B3001)</f>
        <v/>
      </c>
      <c r="F3001" t="e">
        <f ca="1">VLOOKUP(OFFSET($E$2,0,0,10000,1),OFFSET(线路!$A$2,0,0,10000,6),5,FALSE)</f>
        <v>#N/A</v>
      </c>
      <c r="G3001" t="e">
        <f ca="1">VLOOKUP(OFFSET($E$2,0,0,10000,1),OFFSET(线路!$A$2,0,0,10000,6),6,FALSE)</f>
        <v>#N/A</v>
      </c>
    </row>
    <row r="3002" spans="1:7" x14ac:dyDescent="0.15">
      <c r="A3002" t="str">
        <f>IF([1]交流线路段!A3002="","",[1]交流线路段!A3002)</f>
        <v/>
      </c>
      <c r="B3002" t="str">
        <f>IF([1]交流线路段!B3002="","",[1]交流线路段!B3002)</f>
        <v/>
      </c>
      <c r="F3002" t="e">
        <f ca="1">VLOOKUP(OFFSET($E$2,0,0,10000,1),OFFSET(线路!$A$2,0,0,10000,6),5,FALSE)</f>
        <v>#N/A</v>
      </c>
      <c r="G3002" t="e">
        <f ca="1">VLOOKUP(OFFSET($E$2,0,0,10000,1),OFFSET(线路!$A$2,0,0,10000,6),6,FALSE)</f>
        <v>#N/A</v>
      </c>
    </row>
    <row r="3003" spans="1:7" x14ac:dyDescent="0.15">
      <c r="A3003" t="str">
        <f>IF([1]交流线路段!A3003="","",[1]交流线路段!A3003)</f>
        <v/>
      </c>
      <c r="B3003" t="str">
        <f>IF([1]交流线路段!B3003="","",[1]交流线路段!B3003)</f>
        <v/>
      </c>
      <c r="F3003" t="e">
        <f ca="1">VLOOKUP(OFFSET($E$2,0,0,10000,1),OFFSET(线路!$A$2,0,0,10000,6),5,FALSE)</f>
        <v>#N/A</v>
      </c>
      <c r="G3003" t="e">
        <f ca="1">VLOOKUP(OFFSET($E$2,0,0,10000,1),OFFSET(线路!$A$2,0,0,10000,6),6,FALSE)</f>
        <v>#N/A</v>
      </c>
    </row>
    <row r="3004" spans="1:7" x14ac:dyDescent="0.15">
      <c r="A3004" t="str">
        <f>IF([1]交流线路段!A3004="","",[1]交流线路段!A3004)</f>
        <v/>
      </c>
      <c r="B3004" t="str">
        <f>IF([1]交流线路段!B3004="","",[1]交流线路段!B3004)</f>
        <v/>
      </c>
      <c r="F3004" t="e">
        <f ca="1">VLOOKUP(OFFSET($E$2,0,0,10000,1),OFFSET(线路!$A$2,0,0,10000,6),5,FALSE)</f>
        <v>#N/A</v>
      </c>
      <c r="G3004" t="e">
        <f ca="1">VLOOKUP(OFFSET($E$2,0,0,10000,1),OFFSET(线路!$A$2,0,0,10000,6),6,FALSE)</f>
        <v>#N/A</v>
      </c>
    </row>
    <row r="3005" spans="1:7" x14ac:dyDescent="0.15">
      <c r="A3005" t="str">
        <f>IF([1]交流线路段!A3005="","",[1]交流线路段!A3005)</f>
        <v/>
      </c>
      <c r="B3005" t="str">
        <f>IF([1]交流线路段!B3005="","",[1]交流线路段!B3005)</f>
        <v/>
      </c>
      <c r="F3005" t="e">
        <f ca="1">VLOOKUP(OFFSET($E$2,0,0,10000,1),OFFSET(线路!$A$2,0,0,10000,6),5,FALSE)</f>
        <v>#N/A</v>
      </c>
      <c r="G3005" t="e">
        <f ca="1">VLOOKUP(OFFSET($E$2,0,0,10000,1),OFFSET(线路!$A$2,0,0,10000,6),6,FALSE)</f>
        <v>#N/A</v>
      </c>
    </row>
    <row r="3006" spans="1:7" x14ac:dyDescent="0.15">
      <c r="A3006" t="str">
        <f>IF([1]交流线路段!A3006="","",[1]交流线路段!A3006)</f>
        <v/>
      </c>
      <c r="B3006" t="str">
        <f>IF([1]交流线路段!B3006="","",[1]交流线路段!B3006)</f>
        <v/>
      </c>
      <c r="F3006" t="e">
        <f ca="1">VLOOKUP(OFFSET($E$2,0,0,10000,1),OFFSET(线路!$A$2,0,0,10000,6),5,FALSE)</f>
        <v>#N/A</v>
      </c>
      <c r="G3006" t="e">
        <f ca="1">VLOOKUP(OFFSET($E$2,0,0,10000,1),OFFSET(线路!$A$2,0,0,10000,6),6,FALSE)</f>
        <v>#N/A</v>
      </c>
    </row>
    <row r="3007" spans="1:7" x14ac:dyDescent="0.15">
      <c r="A3007" t="str">
        <f>IF([1]交流线路段!A3007="","",[1]交流线路段!A3007)</f>
        <v/>
      </c>
      <c r="B3007" t="str">
        <f>IF([1]交流线路段!B3007="","",[1]交流线路段!B3007)</f>
        <v/>
      </c>
      <c r="F3007" t="e">
        <f ca="1">VLOOKUP(OFFSET($E$2,0,0,10000,1),OFFSET(线路!$A$2,0,0,10000,6),5,FALSE)</f>
        <v>#N/A</v>
      </c>
      <c r="G3007" t="e">
        <f ca="1">VLOOKUP(OFFSET($E$2,0,0,10000,1),OFFSET(线路!$A$2,0,0,10000,6),6,FALSE)</f>
        <v>#N/A</v>
      </c>
    </row>
    <row r="3008" spans="1:7" x14ac:dyDescent="0.15">
      <c r="A3008" t="str">
        <f>IF([1]交流线路段!A3008="","",[1]交流线路段!A3008)</f>
        <v/>
      </c>
      <c r="B3008" t="str">
        <f>IF([1]交流线路段!B3008="","",[1]交流线路段!B3008)</f>
        <v/>
      </c>
      <c r="F3008" t="e">
        <f ca="1">VLOOKUP(OFFSET($E$2,0,0,10000,1),OFFSET(线路!$A$2,0,0,10000,6),5,FALSE)</f>
        <v>#N/A</v>
      </c>
      <c r="G3008" t="e">
        <f ca="1">VLOOKUP(OFFSET($E$2,0,0,10000,1),OFFSET(线路!$A$2,0,0,10000,6),6,FALSE)</f>
        <v>#N/A</v>
      </c>
    </row>
    <row r="3009" spans="1:7" x14ac:dyDescent="0.15">
      <c r="A3009" t="str">
        <f>IF([1]交流线路段!A3009="","",[1]交流线路段!A3009)</f>
        <v/>
      </c>
      <c r="B3009" t="str">
        <f>IF([1]交流线路段!B3009="","",[1]交流线路段!B3009)</f>
        <v/>
      </c>
      <c r="F3009" t="e">
        <f ca="1">VLOOKUP(OFFSET($E$2,0,0,10000,1),OFFSET(线路!$A$2,0,0,10000,6),5,FALSE)</f>
        <v>#N/A</v>
      </c>
      <c r="G3009" t="e">
        <f ca="1">VLOOKUP(OFFSET($E$2,0,0,10000,1),OFFSET(线路!$A$2,0,0,10000,6),6,FALSE)</f>
        <v>#N/A</v>
      </c>
    </row>
    <row r="3010" spans="1:7" x14ac:dyDescent="0.15">
      <c r="A3010" t="str">
        <f>IF([1]交流线路段!A3010="","",[1]交流线路段!A3010)</f>
        <v/>
      </c>
      <c r="B3010" t="str">
        <f>IF([1]交流线路段!B3010="","",[1]交流线路段!B3010)</f>
        <v/>
      </c>
      <c r="F3010" t="e">
        <f ca="1">VLOOKUP(OFFSET($E$2,0,0,10000,1),OFFSET(线路!$A$2,0,0,10000,6),5,FALSE)</f>
        <v>#N/A</v>
      </c>
      <c r="G3010" t="e">
        <f ca="1">VLOOKUP(OFFSET($E$2,0,0,10000,1),OFFSET(线路!$A$2,0,0,10000,6),6,FALSE)</f>
        <v>#N/A</v>
      </c>
    </row>
    <row r="3011" spans="1:7" x14ac:dyDescent="0.15">
      <c r="A3011" t="str">
        <f>IF([1]交流线路段!A3011="","",[1]交流线路段!A3011)</f>
        <v/>
      </c>
      <c r="B3011" t="str">
        <f>IF([1]交流线路段!B3011="","",[1]交流线路段!B3011)</f>
        <v/>
      </c>
      <c r="F3011" t="e">
        <f ca="1">VLOOKUP(OFFSET($E$2,0,0,10000,1),OFFSET(线路!$A$2,0,0,10000,6),5,FALSE)</f>
        <v>#N/A</v>
      </c>
      <c r="G3011" t="e">
        <f ca="1">VLOOKUP(OFFSET($E$2,0,0,10000,1),OFFSET(线路!$A$2,0,0,10000,6),6,FALSE)</f>
        <v>#N/A</v>
      </c>
    </row>
    <row r="3012" spans="1:7" x14ac:dyDescent="0.15">
      <c r="A3012" t="str">
        <f>IF([1]交流线路段!A3012="","",[1]交流线路段!A3012)</f>
        <v/>
      </c>
      <c r="B3012" t="str">
        <f>IF([1]交流线路段!B3012="","",[1]交流线路段!B3012)</f>
        <v/>
      </c>
      <c r="F3012" t="e">
        <f ca="1">VLOOKUP(OFFSET($E$2,0,0,10000,1),OFFSET(线路!$A$2,0,0,10000,6),5,FALSE)</f>
        <v>#N/A</v>
      </c>
      <c r="G3012" t="e">
        <f ca="1">VLOOKUP(OFFSET($E$2,0,0,10000,1),OFFSET(线路!$A$2,0,0,10000,6),6,FALSE)</f>
        <v>#N/A</v>
      </c>
    </row>
    <row r="3013" spans="1:7" x14ac:dyDescent="0.15">
      <c r="A3013" t="str">
        <f>IF([1]交流线路段!A3013="","",[1]交流线路段!A3013)</f>
        <v/>
      </c>
      <c r="B3013" t="str">
        <f>IF([1]交流线路段!B3013="","",[1]交流线路段!B3013)</f>
        <v/>
      </c>
      <c r="F3013" t="e">
        <f ca="1">VLOOKUP(OFFSET($E$2,0,0,10000,1),OFFSET(线路!$A$2,0,0,10000,6),5,FALSE)</f>
        <v>#N/A</v>
      </c>
      <c r="G3013" t="e">
        <f ca="1">VLOOKUP(OFFSET($E$2,0,0,10000,1),OFFSET(线路!$A$2,0,0,10000,6),6,FALSE)</f>
        <v>#N/A</v>
      </c>
    </row>
    <row r="3014" spans="1:7" x14ac:dyDescent="0.15">
      <c r="A3014" t="str">
        <f>IF([1]交流线路段!A3014="","",[1]交流线路段!A3014)</f>
        <v/>
      </c>
      <c r="B3014" t="str">
        <f>IF([1]交流线路段!B3014="","",[1]交流线路段!B3014)</f>
        <v/>
      </c>
      <c r="F3014" t="e">
        <f ca="1">VLOOKUP(OFFSET($E$2,0,0,10000,1),OFFSET(线路!$A$2,0,0,10000,6),5,FALSE)</f>
        <v>#N/A</v>
      </c>
      <c r="G3014" t="e">
        <f ca="1">VLOOKUP(OFFSET($E$2,0,0,10000,1),OFFSET(线路!$A$2,0,0,10000,6),6,FALSE)</f>
        <v>#N/A</v>
      </c>
    </row>
    <row r="3015" spans="1:7" x14ac:dyDescent="0.15">
      <c r="A3015" t="str">
        <f>IF([1]交流线路段!A3015="","",[1]交流线路段!A3015)</f>
        <v/>
      </c>
      <c r="B3015" t="str">
        <f>IF([1]交流线路段!B3015="","",[1]交流线路段!B3015)</f>
        <v/>
      </c>
      <c r="F3015" t="e">
        <f ca="1">VLOOKUP(OFFSET($E$2,0,0,10000,1),OFFSET(线路!$A$2,0,0,10000,6),5,FALSE)</f>
        <v>#N/A</v>
      </c>
      <c r="G3015" t="e">
        <f ca="1">VLOOKUP(OFFSET($E$2,0,0,10000,1),OFFSET(线路!$A$2,0,0,10000,6),6,FALSE)</f>
        <v>#N/A</v>
      </c>
    </row>
    <row r="3016" spans="1:7" x14ac:dyDescent="0.15">
      <c r="A3016" t="str">
        <f>IF([1]交流线路段!A3016="","",[1]交流线路段!A3016)</f>
        <v/>
      </c>
      <c r="B3016" t="str">
        <f>IF([1]交流线路段!B3016="","",[1]交流线路段!B3016)</f>
        <v/>
      </c>
      <c r="F3016" t="e">
        <f ca="1">VLOOKUP(OFFSET($E$2,0,0,10000,1),OFFSET(线路!$A$2,0,0,10000,6),5,FALSE)</f>
        <v>#N/A</v>
      </c>
      <c r="G3016" t="e">
        <f ca="1">VLOOKUP(OFFSET($E$2,0,0,10000,1),OFFSET(线路!$A$2,0,0,10000,6),6,FALSE)</f>
        <v>#N/A</v>
      </c>
    </row>
    <row r="3017" spans="1:7" x14ac:dyDescent="0.15">
      <c r="A3017" t="str">
        <f>IF([1]交流线路段!A3017="","",[1]交流线路段!A3017)</f>
        <v/>
      </c>
      <c r="B3017" t="str">
        <f>IF([1]交流线路段!B3017="","",[1]交流线路段!B3017)</f>
        <v/>
      </c>
      <c r="F3017" t="e">
        <f ca="1">VLOOKUP(OFFSET($E$2,0,0,10000,1),OFFSET(线路!$A$2,0,0,10000,6),5,FALSE)</f>
        <v>#N/A</v>
      </c>
      <c r="G3017" t="e">
        <f ca="1">VLOOKUP(OFFSET($E$2,0,0,10000,1),OFFSET(线路!$A$2,0,0,10000,6),6,FALSE)</f>
        <v>#N/A</v>
      </c>
    </row>
    <row r="3018" spans="1:7" x14ac:dyDescent="0.15">
      <c r="A3018" t="str">
        <f>IF([1]交流线路段!A3018="","",[1]交流线路段!A3018)</f>
        <v/>
      </c>
      <c r="B3018" t="str">
        <f>IF([1]交流线路段!B3018="","",[1]交流线路段!B3018)</f>
        <v/>
      </c>
      <c r="F3018" t="e">
        <f ca="1">VLOOKUP(OFFSET($E$2,0,0,10000,1),OFFSET(线路!$A$2,0,0,10000,6),5,FALSE)</f>
        <v>#N/A</v>
      </c>
      <c r="G3018" t="e">
        <f ca="1">VLOOKUP(OFFSET($E$2,0,0,10000,1),OFFSET(线路!$A$2,0,0,10000,6),6,FALSE)</f>
        <v>#N/A</v>
      </c>
    </row>
    <row r="3019" spans="1:7" x14ac:dyDescent="0.15">
      <c r="A3019" t="str">
        <f>IF([1]交流线路段!A3019="","",[1]交流线路段!A3019)</f>
        <v/>
      </c>
      <c r="B3019" t="str">
        <f>IF([1]交流线路段!B3019="","",[1]交流线路段!B3019)</f>
        <v/>
      </c>
      <c r="F3019" t="e">
        <f ca="1">VLOOKUP(OFFSET($E$2,0,0,10000,1),OFFSET(线路!$A$2,0,0,10000,6),5,FALSE)</f>
        <v>#N/A</v>
      </c>
      <c r="G3019" t="e">
        <f ca="1">VLOOKUP(OFFSET($E$2,0,0,10000,1),OFFSET(线路!$A$2,0,0,10000,6),6,FALSE)</f>
        <v>#N/A</v>
      </c>
    </row>
    <row r="3020" spans="1:7" x14ac:dyDescent="0.15">
      <c r="A3020" t="str">
        <f>IF([1]交流线路段!A3020="","",[1]交流线路段!A3020)</f>
        <v/>
      </c>
      <c r="B3020" t="str">
        <f>IF([1]交流线路段!B3020="","",[1]交流线路段!B3020)</f>
        <v/>
      </c>
      <c r="F3020" t="e">
        <f ca="1">VLOOKUP(OFFSET($E$2,0,0,10000,1),OFFSET(线路!$A$2,0,0,10000,6),5,FALSE)</f>
        <v>#N/A</v>
      </c>
      <c r="G3020" t="e">
        <f ca="1">VLOOKUP(OFFSET($E$2,0,0,10000,1),OFFSET(线路!$A$2,0,0,10000,6),6,FALSE)</f>
        <v>#N/A</v>
      </c>
    </row>
    <row r="3021" spans="1:7" x14ac:dyDescent="0.15">
      <c r="A3021" t="str">
        <f>IF([1]交流线路段!A3021="","",[1]交流线路段!A3021)</f>
        <v/>
      </c>
      <c r="B3021" t="str">
        <f>IF([1]交流线路段!B3021="","",[1]交流线路段!B3021)</f>
        <v/>
      </c>
      <c r="F3021" t="e">
        <f ca="1">VLOOKUP(OFFSET($E$2,0,0,10000,1),OFFSET(线路!$A$2,0,0,10000,6),5,FALSE)</f>
        <v>#N/A</v>
      </c>
      <c r="G3021" t="e">
        <f ca="1">VLOOKUP(OFFSET($E$2,0,0,10000,1),OFFSET(线路!$A$2,0,0,10000,6),6,FALSE)</f>
        <v>#N/A</v>
      </c>
    </row>
    <row r="3022" spans="1:7" x14ac:dyDescent="0.15">
      <c r="A3022" t="str">
        <f>IF([1]交流线路段!A3022="","",[1]交流线路段!A3022)</f>
        <v/>
      </c>
      <c r="B3022" t="str">
        <f>IF([1]交流线路段!B3022="","",[1]交流线路段!B3022)</f>
        <v/>
      </c>
      <c r="F3022" t="e">
        <f ca="1">VLOOKUP(OFFSET($E$2,0,0,10000,1),OFFSET(线路!$A$2,0,0,10000,6),5,FALSE)</f>
        <v>#N/A</v>
      </c>
      <c r="G3022" t="e">
        <f ca="1">VLOOKUP(OFFSET($E$2,0,0,10000,1),OFFSET(线路!$A$2,0,0,10000,6),6,FALSE)</f>
        <v>#N/A</v>
      </c>
    </row>
    <row r="3023" spans="1:7" x14ac:dyDescent="0.15">
      <c r="A3023" t="str">
        <f>IF([1]交流线路段!A3023="","",[1]交流线路段!A3023)</f>
        <v/>
      </c>
      <c r="B3023" t="str">
        <f>IF([1]交流线路段!B3023="","",[1]交流线路段!B3023)</f>
        <v/>
      </c>
      <c r="F3023" t="e">
        <f ca="1">VLOOKUP(OFFSET($E$2,0,0,10000,1),OFFSET(线路!$A$2,0,0,10000,6),5,FALSE)</f>
        <v>#N/A</v>
      </c>
      <c r="G3023" t="e">
        <f ca="1">VLOOKUP(OFFSET($E$2,0,0,10000,1),OFFSET(线路!$A$2,0,0,10000,6),6,FALSE)</f>
        <v>#N/A</v>
      </c>
    </row>
    <row r="3024" spans="1:7" x14ac:dyDescent="0.15">
      <c r="A3024" t="str">
        <f>IF([1]交流线路段!A3024="","",[1]交流线路段!A3024)</f>
        <v/>
      </c>
      <c r="B3024" t="str">
        <f>IF([1]交流线路段!B3024="","",[1]交流线路段!B3024)</f>
        <v/>
      </c>
      <c r="F3024" t="e">
        <f ca="1">VLOOKUP(OFFSET($E$2,0,0,10000,1),OFFSET(线路!$A$2,0,0,10000,6),5,FALSE)</f>
        <v>#N/A</v>
      </c>
      <c r="G3024" t="e">
        <f ca="1">VLOOKUP(OFFSET($E$2,0,0,10000,1),OFFSET(线路!$A$2,0,0,10000,6),6,FALSE)</f>
        <v>#N/A</v>
      </c>
    </row>
    <row r="3025" spans="1:7" x14ac:dyDescent="0.15">
      <c r="A3025" t="str">
        <f>IF([1]交流线路段!A3025="","",[1]交流线路段!A3025)</f>
        <v/>
      </c>
      <c r="B3025" t="str">
        <f>IF([1]交流线路段!B3025="","",[1]交流线路段!B3025)</f>
        <v/>
      </c>
      <c r="F3025" t="e">
        <f ca="1">VLOOKUP(OFFSET($E$2,0,0,10000,1),OFFSET(线路!$A$2,0,0,10000,6),5,FALSE)</f>
        <v>#N/A</v>
      </c>
      <c r="G3025" t="e">
        <f ca="1">VLOOKUP(OFFSET($E$2,0,0,10000,1),OFFSET(线路!$A$2,0,0,10000,6),6,FALSE)</f>
        <v>#N/A</v>
      </c>
    </row>
    <row r="3026" spans="1:7" x14ac:dyDescent="0.15">
      <c r="A3026" t="str">
        <f>IF([1]交流线路段!A3026="","",[1]交流线路段!A3026)</f>
        <v/>
      </c>
      <c r="B3026" t="str">
        <f>IF([1]交流线路段!B3026="","",[1]交流线路段!B3026)</f>
        <v/>
      </c>
      <c r="F3026" t="e">
        <f ca="1">VLOOKUP(OFFSET($E$2,0,0,10000,1),OFFSET(线路!$A$2,0,0,10000,6),5,FALSE)</f>
        <v>#N/A</v>
      </c>
      <c r="G3026" t="e">
        <f ca="1">VLOOKUP(OFFSET($E$2,0,0,10000,1),OFFSET(线路!$A$2,0,0,10000,6),6,FALSE)</f>
        <v>#N/A</v>
      </c>
    </row>
    <row r="3027" spans="1:7" x14ac:dyDescent="0.15">
      <c r="A3027" t="str">
        <f>IF([1]交流线路段!A3027="","",[1]交流线路段!A3027)</f>
        <v/>
      </c>
      <c r="B3027" t="str">
        <f>IF([1]交流线路段!B3027="","",[1]交流线路段!B3027)</f>
        <v/>
      </c>
      <c r="F3027" t="e">
        <f ca="1">VLOOKUP(OFFSET($E$2,0,0,10000,1),OFFSET(线路!$A$2,0,0,10000,6),5,FALSE)</f>
        <v>#N/A</v>
      </c>
      <c r="G3027" t="e">
        <f ca="1">VLOOKUP(OFFSET($E$2,0,0,10000,1),OFFSET(线路!$A$2,0,0,10000,6),6,FALSE)</f>
        <v>#N/A</v>
      </c>
    </row>
    <row r="3028" spans="1:7" x14ac:dyDescent="0.15">
      <c r="A3028" t="str">
        <f>IF([1]交流线路段!A3028="","",[1]交流线路段!A3028)</f>
        <v/>
      </c>
      <c r="B3028" t="str">
        <f>IF([1]交流线路段!B3028="","",[1]交流线路段!B3028)</f>
        <v/>
      </c>
      <c r="F3028" t="e">
        <f ca="1">VLOOKUP(OFFSET($E$2,0,0,10000,1),OFFSET(线路!$A$2,0,0,10000,6),5,FALSE)</f>
        <v>#N/A</v>
      </c>
      <c r="G3028" t="e">
        <f ca="1">VLOOKUP(OFFSET($E$2,0,0,10000,1),OFFSET(线路!$A$2,0,0,10000,6),6,FALSE)</f>
        <v>#N/A</v>
      </c>
    </row>
    <row r="3029" spans="1:7" x14ac:dyDescent="0.15">
      <c r="A3029" t="str">
        <f>IF([1]交流线路段!A3029="","",[1]交流线路段!A3029)</f>
        <v/>
      </c>
      <c r="B3029" t="str">
        <f>IF([1]交流线路段!B3029="","",[1]交流线路段!B3029)</f>
        <v/>
      </c>
      <c r="F3029" t="e">
        <f ca="1">VLOOKUP(OFFSET($E$2,0,0,10000,1),OFFSET(线路!$A$2,0,0,10000,6),5,FALSE)</f>
        <v>#N/A</v>
      </c>
      <c r="G3029" t="e">
        <f ca="1">VLOOKUP(OFFSET($E$2,0,0,10000,1),OFFSET(线路!$A$2,0,0,10000,6),6,FALSE)</f>
        <v>#N/A</v>
      </c>
    </row>
    <row r="3030" spans="1:7" x14ac:dyDescent="0.15">
      <c r="A3030" t="str">
        <f>IF([1]交流线路段!A3030="","",[1]交流线路段!A3030)</f>
        <v/>
      </c>
      <c r="B3030" t="str">
        <f>IF([1]交流线路段!B3030="","",[1]交流线路段!B3030)</f>
        <v/>
      </c>
      <c r="F3030" t="e">
        <f ca="1">VLOOKUP(OFFSET($E$2,0,0,10000,1),OFFSET(线路!$A$2,0,0,10000,6),5,FALSE)</f>
        <v>#N/A</v>
      </c>
      <c r="G3030" t="e">
        <f ca="1">VLOOKUP(OFFSET($E$2,0,0,10000,1),OFFSET(线路!$A$2,0,0,10000,6),6,FALSE)</f>
        <v>#N/A</v>
      </c>
    </row>
    <row r="3031" spans="1:7" x14ac:dyDescent="0.15">
      <c r="A3031" t="str">
        <f>IF([1]交流线路段!A3031="","",[1]交流线路段!A3031)</f>
        <v/>
      </c>
      <c r="B3031" t="str">
        <f>IF([1]交流线路段!B3031="","",[1]交流线路段!B3031)</f>
        <v/>
      </c>
      <c r="F3031" t="e">
        <f ca="1">VLOOKUP(OFFSET($E$2,0,0,10000,1),OFFSET(线路!$A$2,0,0,10000,6),5,FALSE)</f>
        <v>#N/A</v>
      </c>
      <c r="G3031" t="e">
        <f ca="1">VLOOKUP(OFFSET($E$2,0,0,10000,1),OFFSET(线路!$A$2,0,0,10000,6),6,FALSE)</f>
        <v>#N/A</v>
      </c>
    </row>
    <row r="3032" spans="1:7" x14ac:dyDescent="0.15">
      <c r="A3032" t="str">
        <f>IF([1]交流线路段!A3032="","",[1]交流线路段!A3032)</f>
        <v/>
      </c>
      <c r="B3032" t="str">
        <f>IF([1]交流线路段!B3032="","",[1]交流线路段!B3032)</f>
        <v/>
      </c>
      <c r="F3032" t="e">
        <f ca="1">VLOOKUP(OFFSET($E$2,0,0,10000,1),OFFSET(线路!$A$2,0,0,10000,6),5,FALSE)</f>
        <v>#N/A</v>
      </c>
      <c r="G3032" t="e">
        <f ca="1">VLOOKUP(OFFSET($E$2,0,0,10000,1),OFFSET(线路!$A$2,0,0,10000,6),6,FALSE)</f>
        <v>#N/A</v>
      </c>
    </row>
    <row r="3033" spans="1:7" x14ac:dyDescent="0.15">
      <c r="A3033" t="str">
        <f>IF([1]交流线路段!A3033="","",[1]交流线路段!A3033)</f>
        <v/>
      </c>
      <c r="B3033" t="str">
        <f>IF([1]交流线路段!B3033="","",[1]交流线路段!B3033)</f>
        <v/>
      </c>
      <c r="F3033" t="e">
        <f ca="1">VLOOKUP(OFFSET($E$2,0,0,10000,1),OFFSET(线路!$A$2,0,0,10000,6),5,FALSE)</f>
        <v>#N/A</v>
      </c>
      <c r="G3033" t="e">
        <f ca="1">VLOOKUP(OFFSET($E$2,0,0,10000,1),OFFSET(线路!$A$2,0,0,10000,6),6,FALSE)</f>
        <v>#N/A</v>
      </c>
    </row>
    <row r="3034" spans="1:7" x14ac:dyDescent="0.15">
      <c r="A3034" t="str">
        <f>IF([1]交流线路段!A3034="","",[1]交流线路段!A3034)</f>
        <v/>
      </c>
      <c r="B3034" t="str">
        <f>IF([1]交流线路段!B3034="","",[1]交流线路段!B3034)</f>
        <v/>
      </c>
      <c r="F3034" t="e">
        <f ca="1">VLOOKUP(OFFSET($E$2,0,0,10000,1),OFFSET(线路!$A$2,0,0,10000,6),5,FALSE)</f>
        <v>#N/A</v>
      </c>
      <c r="G3034" t="e">
        <f ca="1">VLOOKUP(OFFSET($E$2,0,0,10000,1),OFFSET(线路!$A$2,0,0,10000,6),6,FALSE)</f>
        <v>#N/A</v>
      </c>
    </row>
    <row r="3035" spans="1:7" x14ac:dyDescent="0.15">
      <c r="A3035" t="str">
        <f>IF([1]交流线路段!A3035="","",[1]交流线路段!A3035)</f>
        <v/>
      </c>
      <c r="B3035" t="str">
        <f>IF([1]交流线路段!B3035="","",[1]交流线路段!B3035)</f>
        <v/>
      </c>
      <c r="F3035" t="e">
        <f ca="1">VLOOKUP(OFFSET($E$2,0,0,10000,1),OFFSET(线路!$A$2,0,0,10000,6),5,FALSE)</f>
        <v>#N/A</v>
      </c>
      <c r="G3035" t="e">
        <f ca="1">VLOOKUP(OFFSET($E$2,0,0,10000,1),OFFSET(线路!$A$2,0,0,10000,6),6,FALSE)</f>
        <v>#N/A</v>
      </c>
    </row>
    <row r="3036" spans="1:7" x14ac:dyDescent="0.15">
      <c r="A3036" t="str">
        <f>IF([1]交流线路段!A3036="","",[1]交流线路段!A3036)</f>
        <v/>
      </c>
      <c r="B3036" t="str">
        <f>IF([1]交流线路段!B3036="","",[1]交流线路段!B3036)</f>
        <v/>
      </c>
      <c r="F3036" t="e">
        <f ca="1">VLOOKUP(OFFSET($E$2,0,0,10000,1),OFFSET(线路!$A$2,0,0,10000,6),5,FALSE)</f>
        <v>#N/A</v>
      </c>
      <c r="G3036" t="e">
        <f ca="1">VLOOKUP(OFFSET($E$2,0,0,10000,1),OFFSET(线路!$A$2,0,0,10000,6),6,FALSE)</f>
        <v>#N/A</v>
      </c>
    </row>
    <row r="3037" spans="1:7" x14ac:dyDescent="0.15">
      <c r="A3037" t="str">
        <f>IF([1]交流线路段!A3037="","",[1]交流线路段!A3037)</f>
        <v/>
      </c>
      <c r="B3037" t="str">
        <f>IF([1]交流线路段!B3037="","",[1]交流线路段!B3037)</f>
        <v/>
      </c>
      <c r="F3037" t="e">
        <f ca="1">VLOOKUP(OFFSET($E$2,0,0,10000,1),OFFSET(线路!$A$2,0,0,10000,6),5,FALSE)</f>
        <v>#N/A</v>
      </c>
      <c r="G3037" t="e">
        <f ca="1">VLOOKUP(OFFSET($E$2,0,0,10000,1),OFFSET(线路!$A$2,0,0,10000,6),6,FALSE)</f>
        <v>#N/A</v>
      </c>
    </row>
    <row r="3038" spans="1:7" x14ac:dyDescent="0.15">
      <c r="A3038" t="str">
        <f>IF([1]交流线路段!A3038="","",[1]交流线路段!A3038)</f>
        <v/>
      </c>
      <c r="B3038" t="str">
        <f>IF([1]交流线路段!B3038="","",[1]交流线路段!B3038)</f>
        <v/>
      </c>
      <c r="F3038" t="e">
        <f ca="1">VLOOKUP(OFFSET($E$2,0,0,10000,1),OFFSET(线路!$A$2,0,0,10000,6),5,FALSE)</f>
        <v>#N/A</v>
      </c>
      <c r="G3038" t="e">
        <f ca="1">VLOOKUP(OFFSET($E$2,0,0,10000,1),OFFSET(线路!$A$2,0,0,10000,6),6,FALSE)</f>
        <v>#N/A</v>
      </c>
    </row>
    <row r="3039" spans="1:7" x14ac:dyDescent="0.15">
      <c r="A3039" t="str">
        <f>IF([1]交流线路段!A3039="","",[1]交流线路段!A3039)</f>
        <v/>
      </c>
      <c r="B3039" t="str">
        <f>IF([1]交流线路段!B3039="","",[1]交流线路段!B3039)</f>
        <v/>
      </c>
      <c r="F3039" t="e">
        <f ca="1">VLOOKUP(OFFSET($E$2,0,0,10000,1),OFFSET(线路!$A$2,0,0,10000,6),5,FALSE)</f>
        <v>#N/A</v>
      </c>
      <c r="G3039" t="e">
        <f ca="1">VLOOKUP(OFFSET($E$2,0,0,10000,1),OFFSET(线路!$A$2,0,0,10000,6),6,FALSE)</f>
        <v>#N/A</v>
      </c>
    </row>
    <row r="3040" spans="1:7" x14ac:dyDescent="0.15">
      <c r="A3040" t="str">
        <f>IF([1]交流线路段!A3040="","",[1]交流线路段!A3040)</f>
        <v/>
      </c>
      <c r="B3040" t="str">
        <f>IF([1]交流线路段!B3040="","",[1]交流线路段!B3040)</f>
        <v/>
      </c>
      <c r="F3040" t="e">
        <f ca="1">VLOOKUP(OFFSET($E$2,0,0,10000,1),OFFSET(线路!$A$2,0,0,10000,6),5,FALSE)</f>
        <v>#N/A</v>
      </c>
      <c r="G3040" t="e">
        <f ca="1">VLOOKUP(OFFSET($E$2,0,0,10000,1),OFFSET(线路!$A$2,0,0,10000,6),6,FALSE)</f>
        <v>#N/A</v>
      </c>
    </row>
    <row r="3041" spans="1:7" x14ac:dyDescent="0.15">
      <c r="A3041" t="str">
        <f>IF([1]交流线路段!A3041="","",[1]交流线路段!A3041)</f>
        <v/>
      </c>
      <c r="B3041" t="str">
        <f>IF([1]交流线路段!B3041="","",[1]交流线路段!B3041)</f>
        <v/>
      </c>
      <c r="F3041" t="e">
        <f ca="1">VLOOKUP(OFFSET($E$2,0,0,10000,1),OFFSET(线路!$A$2,0,0,10000,6),5,FALSE)</f>
        <v>#N/A</v>
      </c>
      <c r="G3041" t="e">
        <f ca="1">VLOOKUP(OFFSET($E$2,0,0,10000,1),OFFSET(线路!$A$2,0,0,10000,6),6,FALSE)</f>
        <v>#N/A</v>
      </c>
    </row>
    <row r="3042" spans="1:7" x14ac:dyDescent="0.15">
      <c r="A3042" t="str">
        <f>IF([1]交流线路段!A3042="","",[1]交流线路段!A3042)</f>
        <v/>
      </c>
      <c r="B3042" t="str">
        <f>IF([1]交流线路段!B3042="","",[1]交流线路段!B3042)</f>
        <v/>
      </c>
      <c r="F3042" t="e">
        <f ca="1">VLOOKUP(OFFSET($E$2,0,0,10000,1),OFFSET(线路!$A$2,0,0,10000,6),5,FALSE)</f>
        <v>#N/A</v>
      </c>
      <c r="G3042" t="e">
        <f ca="1">VLOOKUP(OFFSET($E$2,0,0,10000,1),OFFSET(线路!$A$2,0,0,10000,6),6,FALSE)</f>
        <v>#N/A</v>
      </c>
    </row>
    <row r="3043" spans="1:7" x14ac:dyDescent="0.15">
      <c r="A3043" t="str">
        <f>IF([1]交流线路段!A3043="","",[1]交流线路段!A3043)</f>
        <v/>
      </c>
      <c r="B3043" t="str">
        <f>IF([1]交流线路段!B3043="","",[1]交流线路段!B3043)</f>
        <v/>
      </c>
      <c r="F3043" t="e">
        <f ca="1">VLOOKUP(OFFSET($E$2,0,0,10000,1),OFFSET(线路!$A$2,0,0,10000,6),5,FALSE)</f>
        <v>#N/A</v>
      </c>
      <c r="G3043" t="e">
        <f ca="1">VLOOKUP(OFFSET($E$2,0,0,10000,1),OFFSET(线路!$A$2,0,0,10000,6),6,FALSE)</f>
        <v>#N/A</v>
      </c>
    </row>
    <row r="3044" spans="1:7" x14ac:dyDescent="0.15">
      <c r="A3044" t="str">
        <f>IF([1]交流线路段!A3044="","",[1]交流线路段!A3044)</f>
        <v/>
      </c>
      <c r="B3044" t="str">
        <f>IF([1]交流线路段!B3044="","",[1]交流线路段!B3044)</f>
        <v/>
      </c>
      <c r="F3044" t="e">
        <f ca="1">VLOOKUP(OFFSET($E$2,0,0,10000,1),OFFSET(线路!$A$2,0,0,10000,6),5,FALSE)</f>
        <v>#N/A</v>
      </c>
      <c r="G3044" t="e">
        <f ca="1">VLOOKUP(OFFSET($E$2,0,0,10000,1),OFFSET(线路!$A$2,0,0,10000,6),6,FALSE)</f>
        <v>#N/A</v>
      </c>
    </row>
    <row r="3045" spans="1:7" x14ac:dyDescent="0.15">
      <c r="A3045" t="str">
        <f>IF([1]交流线路段!A3045="","",[1]交流线路段!A3045)</f>
        <v/>
      </c>
      <c r="B3045" t="str">
        <f>IF([1]交流线路段!B3045="","",[1]交流线路段!B3045)</f>
        <v/>
      </c>
      <c r="F3045" t="e">
        <f ca="1">VLOOKUP(OFFSET($E$2,0,0,10000,1),OFFSET(线路!$A$2,0,0,10000,6),5,FALSE)</f>
        <v>#N/A</v>
      </c>
      <c r="G3045" t="e">
        <f ca="1">VLOOKUP(OFFSET($E$2,0,0,10000,1),OFFSET(线路!$A$2,0,0,10000,6),6,FALSE)</f>
        <v>#N/A</v>
      </c>
    </row>
    <row r="3046" spans="1:7" x14ac:dyDescent="0.15">
      <c r="A3046" t="str">
        <f>IF([1]交流线路段!A3046="","",[1]交流线路段!A3046)</f>
        <v/>
      </c>
      <c r="B3046" t="str">
        <f>IF([1]交流线路段!B3046="","",[1]交流线路段!B3046)</f>
        <v/>
      </c>
      <c r="F3046" t="e">
        <f ca="1">VLOOKUP(OFFSET($E$2,0,0,10000,1),OFFSET(线路!$A$2,0,0,10000,6),5,FALSE)</f>
        <v>#N/A</v>
      </c>
      <c r="G3046" t="e">
        <f ca="1">VLOOKUP(OFFSET($E$2,0,0,10000,1),OFFSET(线路!$A$2,0,0,10000,6),6,FALSE)</f>
        <v>#N/A</v>
      </c>
    </row>
    <row r="3047" spans="1:7" x14ac:dyDescent="0.15">
      <c r="A3047" t="str">
        <f>IF([1]交流线路段!A3047="","",[1]交流线路段!A3047)</f>
        <v/>
      </c>
      <c r="B3047" t="str">
        <f>IF([1]交流线路段!B3047="","",[1]交流线路段!B3047)</f>
        <v/>
      </c>
      <c r="F3047" t="e">
        <f ca="1">VLOOKUP(OFFSET($E$2,0,0,10000,1),OFFSET(线路!$A$2,0,0,10000,6),5,FALSE)</f>
        <v>#N/A</v>
      </c>
      <c r="G3047" t="e">
        <f ca="1">VLOOKUP(OFFSET($E$2,0,0,10000,1),OFFSET(线路!$A$2,0,0,10000,6),6,FALSE)</f>
        <v>#N/A</v>
      </c>
    </row>
    <row r="3048" spans="1:7" x14ac:dyDescent="0.15">
      <c r="A3048" t="str">
        <f>IF([1]交流线路段!A3048="","",[1]交流线路段!A3048)</f>
        <v/>
      </c>
      <c r="B3048" t="str">
        <f>IF([1]交流线路段!B3048="","",[1]交流线路段!B3048)</f>
        <v/>
      </c>
      <c r="F3048" t="e">
        <f ca="1">VLOOKUP(OFFSET($E$2,0,0,10000,1),OFFSET(线路!$A$2,0,0,10000,6),5,FALSE)</f>
        <v>#N/A</v>
      </c>
      <c r="G3048" t="e">
        <f ca="1">VLOOKUP(OFFSET($E$2,0,0,10000,1),OFFSET(线路!$A$2,0,0,10000,6),6,FALSE)</f>
        <v>#N/A</v>
      </c>
    </row>
    <row r="3049" spans="1:7" x14ac:dyDescent="0.15">
      <c r="A3049" t="str">
        <f>IF([1]交流线路段!A3049="","",[1]交流线路段!A3049)</f>
        <v/>
      </c>
      <c r="B3049" t="str">
        <f>IF([1]交流线路段!B3049="","",[1]交流线路段!B3049)</f>
        <v/>
      </c>
      <c r="F3049" t="e">
        <f ca="1">VLOOKUP(OFFSET($E$2,0,0,10000,1),OFFSET(线路!$A$2,0,0,10000,6),5,FALSE)</f>
        <v>#N/A</v>
      </c>
      <c r="G3049" t="e">
        <f ca="1">VLOOKUP(OFFSET($E$2,0,0,10000,1),OFFSET(线路!$A$2,0,0,10000,6),6,FALSE)</f>
        <v>#N/A</v>
      </c>
    </row>
    <row r="3050" spans="1:7" x14ac:dyDescent="0.15">
      <c r="A3050" t="str">
        <f>IF([1]交流线路段!A3050="","",[1]交流线路段!A3050)</f>
        <v/>
      </c>
      <c r="B3050" t="str">
        <f>IF([1]交流线路段!B3050="","",[1]交流线路段!B3050)</f>
        <v/>
      </c>
      <c r="F3050" t="e">
        <f ca="1">VLOOKUP(OFFSET($E$2,0,0,10000,1),OFFSET(线路!$A$2,0,0,10000,6),5,FALSE)</f>
        <v>#N/A</v>
      </c>
      <c r="G3050" t="e">
        <f ca="1">VLOOKUP(OFFSET($E$2,0,0,10000,1),OFFSET(线路!$A$2,0,0,10000,6),6,FALSE)</f>
        <v>#N/A</v>
      </c>
    </row>
    <row r="3051" spans="1:7" x14ac:dyDescent="0.15">
      <c r="A3051" t="str">
        <f>IF([1]交流线路段!A3051="","",[1]交流线路段!A3051)</f>
        <v/>
      </c>
      <c r="B3051" t="str">
        <f>IF([1]交流线路段!B3051="","",[1]交流线路段!B3051)</f>
        <v/>
      </c>
      <c r="F3051" t="e">
        <f ca="1">VLOOKUP(OFFSET($E$2,0,0,10000,1),OFFSET(线路!$A$2,0,0,10000,6),5,FALSE)</f>
        <v>#N/A</v>
      </c>
      <c r="G3051" t="e">
        <f ca="1">VLOOKUP(OFFSET($E$2,0,0,10000,1),OFFSET(线路!$A$2,0,0,10000,6),6,FALSE)</f>
        <v>#N/A</v>
      </c>
    </row>
    <row r="3052" spans="1:7" x14ac:dyDescent="0.15">
      <c r="A3052" t="str">
        <f>IF([1]交流线路段!A3052="","",[1]交流线路段!A3052)</f>
        <v/>
      </c>
      <c r="B3052" t="str">
        <f>IF([1]交流线路段!B3052="","",[1]交流线路段!B3052)</f>
        <v/>
      </c>
      <c r="F3052" t="e">
        <f ca="1">VLOOKUP(OFFSET($E$2,0,0,10000,1),OFFSET(线路!$A$2,0,0,10000,6),5,FALSE)</f>
        <v>#N/A</v>
      </c>
      <c r="G3052" t="e">
        <f ca="1">VLOOKUP(OFFSET($E$2,0,0,10000,1),OFFSET(线路!$A$2,0,0,10000,6),6,FALSE)</f>
        <v>#N/A</v>
      </c>
    </row>
    <row r="3053" spans="1:7" x14ac:dyDescent="0.15">
      <c r="A3053" t="str">
        <f>IF([1]交流线路段!A3053="","",[1]交流线路段!A3053)</f>
        <v/>
      </c>
      <c r="B3053" t="str">
        <f>IF([1]交流线路段!B3053="","",[1]交流线路段!B3053)</f>
        <v/>
      </c>
      <c r="F3053" t="e">
        <f ca="1">VLOOKUP(OFFSET($E$2,0,0,10000,1),OFFSET(线路!$A$2,0,0,10000,6),5,FALSE)</f>
        <v>#N/A</v>
      </c>
      <c r="G3053" t="e">
        <f ca="1">VLOOKUP(OFFSET($E$2,0,0,10000,1),OFFSET(线路!$A$2,0,0,10000,6),6,FALSE)</f>
        <v>#N/A</v>
      </c>
    </row>
    <row r="3054" spans="1:7" x14ac:dyDescent="0.15">
      <c r="A3054" t="str">
        <f>IF([1]交流线路段!A3054="","",[1]交流线路段!A3054)</f>
        <v/>
      </c>
      <c r="B3054" t="str">
        <f>IF([1]交流线路段!B3054="","",[1]交流线路段!B3054)</f>
        <v/>
      </c>
      <c r="F3054" t="e">
        <f ca="1">VLOOKUP(OFFSET($E$2,0,0,10000,1),OFFSET(线路!$A$2,0,0,10000,6),5,FALSE)</f>
        <v>#N/A</v>
      </c>
      <c r="G3054" t="e">
        <f ca="1">VLOOKUP(OFFSET($E$2,0,0,10000,1),OFFSET(线路!$A$2,0,0,10000,6),6,FALSE)</f>
        <v>#N/A</v>
      </c>
    </row>
    <row r="3055" spans="1:7" x14ac:dyDescent="0.15">
      <c r="A3055" t="str">
        <f>IF([1]交流线路段!A3055="","",[1]交流线路段!A3055)</f>
        <v/>
      </c>
      <c r="B3055" t="str">
        <f>IF([1]交流线路段!B3055="","",[1]交流线路段!B3055)</f>
        <v/>
      </c>
      <c r="F3055" t="e">
        <f ca="1">VLOOKUP(OFFSET($E$2,0,0,10000,1),OFFSET(线路!$A$2,0,0,10000,6),5,FALSE)</f>
        <v>#N/A</v>
      </c>
      <c r="G3055" t="e">
        <f ca="1">VLOOKUP(OFFSET($E$2,0,0,10000,1),OFFSET(线路!$A$2,0,0,10000,6),6,FALSE)</f>
        <v>#N/A</v>
      </c>
    </row>
    <row r="3056" spans="1:7" x14ac:dyDescent="0.15">
      <c r="A3056" t="str">
        <f>IF([1]交流线路段!A3056="","",[1]交流线路段!A3056)</f>
        <v/>
      </c>
      <c r="B3056" t="str">
        <f>IF([1]交流线路段!B3056="","",[1]交流线路段!B3056)</f>
        <v/>
      </c>
      <c r="F3056" t="e">
        <f ca="1">VLOOKUP(OFFSET($E$2,0,0,10000,1),OFFSET(线路!$A$2,0,0,10000,6),5,FALSE)</f>
        <v>#N/A</v>
      </c>
      <c r="G3056" t="e">
        <f ca="1">VLOOKUP(OFFSET($E$2,0,0,10000,1),OFFSET(线路!$A$2,0,0,10000,6),6,FALSE)</f>
        <v>#N/A</v>
      </c>
    </row>
    <row r="3057" spans="1:7" x14ac:dyDescent="0.15">
      <c r="A3057" t="str">
        <f>IF([1]交流线路段!A3057="","",[1]交流线路段!A3057)</f>
        <v/>
      </c>
      <c r="B3057" t="str">
        <f>IF([1]交流线路段!B3057="","",[1]交流线路段!B3057)</f>
        <v/>
      </c>
      <c r="F3057" t="e">
        <f ca="1">VLOOKUP(OFFSET($E$2,0,0,10000,1),OFFSET(线路!$A$2,0,0,10000,6),5,FALSE)</f>
        <v>#N/A</v>
      </c>
      <c r="G3057" t="e">
        <f ca="1">VLOOKUP(OFFSET($E$2,0,0,10000,1),OFFSET(线路!$A$2,0,0,10000,6),6,FALSE)</f>
        <v>#N/A</v>
      </c>
    </row>
    <row r="3058" spans="1:7" x14ac:dyDescent="0.15">
      <c r="A3058" t="str">
        <f>IF([1]交流线路段!A3058="","",[1]交流线路段!A3058)</f>
        <v/>
      </c>
      <c r="B3058" t="str">
        <f>IF([1]交流线路段!B3058="","",[1]交流线路段!B3058)</f>
        <v/>
      </c>
      <c r="F3058" t="e">
        <f ca="1">VLOOKUP(OFFSET($E$2,0,0,10000,1),OFFSET(线路!$A$2,0,0,10000,6),5,FALSE)</f>
        <v>#N/A</v>
      </c>
      <c r="G3058" t="e">
        <f ca="1">VLOOKUP(OFFSET($E$2,0,0,10000,1),OFFSET(线路!$A$2,0,0,10000,6),6,FALSE)</f>
        <v>#N/A</v>
      </c>
    </row>
    <row r="3059" spans="1:7" x14ac:dyDescent="0.15">
      <c r="A3059" t="str">
        <f>IF([1]交流线路段!A3059="","",[1]交流线路段!A3059)</f>
        <v/>
      </c>
      <c r="B3059" t="str">
        <f>IF([1]交流线路段!B3059="","",[1]交流线路段!B3059)</f>
        <v/>
      </c>
      <c r="F3059" t="e">
        <f ca="1">VLOOKUP(OFFSET($E$2,0,0,10000,1),OFFSET(线路!$A$2,0,0,10000,6),5,FALSE)</f>
        <v>#N/A</v>
      </c>
      <c r="G3059" t="e">
        <f ca="1">VLOOKUP(OFFSET($E$2,0,0,10000,1),OFFSET(线路!$A$2,0,0,10000,6),6,FALSE)</f>
        <v>#N/A</v>
      </c>
    </row>
    <row r="3060" spans="1:7" x14ac:dyDescent="0.15">
      <c r="A3060" t="str">
        <f>IF([1]交流线路段!A3060="","",[1]交流线路段!A3060)</f>
        <v/>
      </c>
      <c r="B3060" t="str">
        <f>IF([1]交流线路段!B3060="","",[1]交流线路段!B3060)</f>
        <v/>
      </c>
      <c r="F3060" t="e">
        <f ca="1">VLOOKUP(OFFSET($E$2,0,0,10000,1),OFFSET(线路!$A$2,0,0,10000,6),5,FALSE)</f>
        <v>#N/A</v>
      </c>
      <c r="G3060" t="e">
        <f ca="1">VLOOKUP(OFFSET($E$2,0,0,10000,1),OFFSET(线路!$A$2,0,0,10000,6),6,FALSE)</f>
        <v>#N/A</v>
      </c>
    </row>
    <row r="3061" spans="1:7" x14ac:dyDescent="0.15">
      <c r="A3061" t="str">
        <f>IF([1]交流线路段!A3061="","",[1]交流线路段!A3061)</f>
        <v/>
      </c>
      <c r="B3061" t="str">
        <f>IF([1]交流线路段!B3061="","",[1]交流线路段!B3061)</f>
        <v/>
      </c>
      <c r="F3061" t="e">
        <f ca="1">VLOOKUP(OFFSET($E$2,0,0,10000,1),OFFSET(线路!$A$2,0,0,10000,6),5,FALSE)</f>
        <v>#N/A</v>
      </c>
      <c r="G3061" t="e">
        <f ca="1">VLOOKUP(OFFSET($E$2,0,0,10000,1),OFFSET(线路!$A$2,0,0,10000,6),6,FALSE)</f>
        <v>#N/A</v>
      </c>
    </row>
    <row r="3062" spans="1:7" x14ac:dyDescent="0.15">
      <c r="A3062" t="str">
        <f>IF([1]交流线路段!A3062="","",[1]交流线路段!A3062)</f>
        <v/>
      </c>
      <c r="B3062" t="str">
        <f>IF([1]交流线路段!B3062="","",[1]交流线路段!B3062)</f>
        <v/>
      </c>
      <c r="F3062" t="e">
        <f ca="1">VLOOKUP(OFFSET($E$2,0,0,10000,1),OFFSET(线路!$A$2,0,0,10000,6),5,FALSE)</f>
        <v>#N/A</v>
      </c>
      <c r="G3062" t="e">
        <f ca="1">VLOOKUP(OFFSET($E$2,0,0,10000,1),OFFSET(线路!$A$2,0,0,10000,6),6,FALSE)</f>
        <v>#N/A</v>
      </c>
    </row>
    <row r="3063" spans="1:7" x14ac:dyDescent="0.15">
      <c r="A3063" t="str">
        <f>IF([1]交流线路段!A3063="","",[1]交流线路段!A3063)</f>
        <v/>
      </c>
      <c r="B3063" t="str">
        <f>IF([1]交流线路段!B3063="","",[1]交流线路段!B3063)</f>
        <v/>
      </c>
      <c r="F3063" t="e">
        <f ca="1">VLOOKUP(OFFSET($E$2,0,0,10000,1),OFFSET(线路!$A$2,0,0,10000,6),5,FALSE)</f>
        <v>#N/A</v>
      </c>
      <c r="G3063" t="e">
        <f ca="1">VLOOKUP(OFFSET($E$2,0,0,10000,1),OFFSET(线路!$A$2,0,0,10000,6),6,FALSE)</f>
        <v>#N/A</v>
      </c>
    </row>
    <row r="3064" spans="1:7" x14ac:dyDescent="0.15">
      <c r="A3064" t="str">
        <f>IF([1]交流线路段!A3064="","",[1]交流线路段!A3064)</f>
        <v/>
      </c>
      <c r="B3064" t="str">
        <f>IF([1]交流线路段!B3064="","",[1]交流线路段!B3064)</f>
        <v/>
      </c>
      <c r="F3064" t="e">
        <f ca="1">VLOOKUP(OFFSET($E$2,0,0,10000,1),OFFSET(线路!$A$2,0,0,10000,6),5,FALSE)</f>
        <v>#N/A</v>
      </c>
      <c r="G3064" t="e">
        <f ca="1">VLOOKUP(OFFSET($E$2,0,0,10000,1),OFFSET(线路!$A$2,0,0,10000,6),6,FALSE)</f>
        <v>#N/A</v>
      </c>
    </row>
    <row r="3065" spans="1:7" x14ac:dyDescent="0.15">
      <c r="A3065" t="str">
        <f>IF([1]交流线路段!A3065="","",[1]交流线路段!A3065)</f>
        <v/>
      </c>
      <c r="B3065" t="str">
        <f>IF([1]交流线路段!B3065="","",[1]交流线路段!B3065)</f>
        <v/>
      </c>
      <c r="F3065" t="e">
        <f ca="1">VLOOKUP(OFFSET($E$2,0,0,10000,1),OFFSET(线路!$A$2,0,0,10000,6),5,FALSE)</f>
        <v>#N/A</v>
      </c>
      <c r="G3065" t="e">
        <f ca="1">VLOOKUP(OFFSET($E$2,0,0,10000,1),OFFSET(线路!$A$2,0,0,10000,6),6,FALSE)</f>
        <v>#N/A</v>
      </c>
    </row>
    <row r="3066" spans="1:7" x14ac:dyDescent="0.15">
      <c r="A3066" t="str">
        <f>IF([1]交流线路段!A3066="","",[1]交流线路段!A3066)</f>
        <v/>
      </c>
      <c r="B3066" t="str">
        <f>IF([1]交流线路段!B3066="","",[1]交流线路段!B3066)</f>
        <v/>
      </c>
      <c r="F3066" t="e">
        <f ca="1">VLOOKUP(OFFSET($E$2,0,0,10000,1),OFFSET(线路!$A$2,0,0,10000,6),5,FALSE)</f>
        <v>#N/A</v>
      </c>
      <c r="G3066" t="e">
        <f ca="1">VLOOKUP(OFFSET($E$2,0,0,10000,1),OFFSET(线路!$A$2,0,0,10000,6),6,FALSE)</f>
        <v>#N/A</v>
      </c>
    </row>
    <row r="3067" spans="1:7" x14ac:dyDescent="0.15">
      <c r="A3067" t="str">
        <f>IF([1]交流线路段!A3067="","",[1]交流线路段!A3067)</f>
        <v/>
      </c>
      <c r="B3067" t="str">
        <f>IF([1]交流线路段!B3067="","",[1]交流线路段!B3067)</f>
        <v/>
      </c>
      <c r="F3067" t="e">
        <f ca="1">VLOOKUP(OFFSET($E$2,0,0,10000,1),OFFSET(线路!$A$2,0,0,10000,6),5,FALSE)</f>
        <v>#N/A</v>
      </c>
      <c r="G3067" t="e">
        <f ca="1">VLOOKUP(OFFSET($E$2,0,0,10000,1),OFFSET(线路!$A$2,0,0,10000,6),6,FALSE)</f>
        <v>#N/A</v>
      </c>
    </row>
    <row r="3068" spans="1:7" x14ac:dyDescent="0.15">
      <c r="A3068" t="str">
        <f>IF([1]交流线路段!A3068="","",[1]交流线路段!A3068)</f>
        <v/>
      </c>
      <c r="B3068" t="str">
        <f>IF([1]交流线路段!B3068="","",[1]交流线路段!B3068)</f>
        <v/>
      </c>
      <c r="F3068" t="e">
        <f ca="1">VLOOKUP(OFFSET($E$2,0,0,10000,1),OFFSET(线路!$A$2,0,0,10000,6),5,FALSE)</f>
        <v>#N/A</v>
      </c>
      <c r="G3068" t="e">
        <f ca="1">VLOOKUP(OFFSET($E$2,0,0,10000,1),OFFSET(线路!$A$2,0,0,10000,6),6,FALSE)</f>
        <v>#N/A</v>
      </c>
    </row>
    <row r="3069" spans="1:7" x14ac:dyDescent="0.15">
      <c r="A3069" t="str">
        <f>IF([1]交流线路段!A3069="","",[1]交流线路段!A3069)</f>
        <v/>
      </c>
      <c r="B3069" t="str">
        <f>IF([1]交流线路段!B3069="","",[1]交流线路段!B3069)</f>
        <v/>
      </c>
      <c r="F3069" t="e">
        <f ca="1">VLOOKUP(OFFSET($E$2,0,0,10000,1),OFFSET(线路!$A$2,0,0,10000,6),5,FALSE)</f>
        <v>#N/A</v>
      </c>
      <c r="G3069" t="e">
        <f ca="1">VLOOKUP(OFFSET($E$2,0,0,10000,1),OFFSET(线路!$A$2,0,0,10000,6),6,FALSE)</f>
        <v>#N/A</v>
      </c>
    </row>
    <row r="3070" spans="1:7" x14ac:dyDescent="0.15">
      <c r="A3070" t="str">
        <f>IF([1]交流线路段!A3070="","",[1]交流线路段!A3070)</f>
        <v/>
      </c>
      <c r="B3070" t="str">
        <f>IF([1]交流线路段!B3070="","",[1]交流线路段!B3070)</f>
        <v/>
      </c>
      <c r="F3070" t="e">
        <f ca="1">VLOOKUP(OFFSET($E$2,0,0,10000,1),OFFSET(线路!$A$2,0,0,10000,6),5,FALSE)</f>
        <v>#N/A</v>
      </c>
      <c r="G3070" t="e">
        <f ca="1">VLOOKUP(OFFSET($E$2,0,0,10000,1),OFFSET(线路!$A$2,0,0,10000,6),6,FALSE)</f>
        <v>#N/A</v>
      </c>
    </row>
    <row r="3071" spans="1:7" x14ac:dyDescent="0.15">
      <c r="A3071" t="str">
        <f>IF([1]交流线路段!A3071="","",[1]交流线路段!A3071)</f>
        <v/>
      </c>
      <c r="B3071" t="str">
        <f>IF([1]交流线路段!B3071="","",[1]交流线路段!B3071)</f>
        <v/>
      </c>
      <c r="F3071" t="e">
        <f ca="1">VLOOKUP(OFFSET($E$2,0,0,10000,1),OFFSET(线路!$A$2,0,0,10000,6),5,FALSE)</f>
        <v>#N/A</v>
      </c>
      <c r="G3071" t="e">
        <f ca="1">VLOOKUP(OFFSET($E$2,0,0,10000,1),OFFSET(线路!$A$2,0,0,10000,6),6,FALSE)</f>
        <v>#N/A</v>
      </c>
    </row>
    <row r="3072" spans="1:7" x14ac:dyDescent="0.15">
      <c r="A3072" t="str">
        <f>IF([1]交流线路段!A3072="","",[1]交流线路段!A3072)</f>
        <v/>
      </c>
      <c r="B3072" t="str">
        <f>IF([1]交流线路段!B3072="","",[1]交流线路段!B3072)</f>
        <v/>
      </c>
      <c r="F3072" t="e">
        <f ca="1">VLOOKUP(OFFSET($E$2,0,0,10000,1),OFFSET(线路!$A$2,0,0,10000,6),5,FALSE)</f>
        <v>#N/A</v>
      </c>
      <c r="G3072" t="e">
        <f ca="1">VLOOKUP(OFFSET($E$2,0,0,10000,1),OFFSET(线路!$A$2,0,0,10000,6),6,FALSE)</f>
        <v>#N/A</v>
      </c>
    </row>
    <row r="3073" spans="1:7" x14ac:dyDescent="0.15">
      <c r="A3073" t="str">
        <f>IF([1]交流线路段!A3073="","",[1]交流线路段!A3073)</f>
        <v/>
      </c>
      <c r="B3073" t="str">
        <f>IF([1]交流线路段!B3073="","",[1]交流线路段!B3073)</f>
        <v/>
      </c>
      <c r="F3073" t="e">
        <f ca="1">VLOOKUP(OFFSET($E$2,0,0,10000,1),OFFSET(线路!$A$2,0,0,10000,6),5,FALSE)</f>
        <v>#N/A</v>
      </c>
      <c r="G3073" t="e">
        <f ca="1">VLOOKUP(OFFSET($E$2,0,0,10000,1),OFFSET(线路!$A$2,0,0,10000,6),6,FALSE)</f>
        <v>#N/A</v>
      </c>
    </row>
    <row r="3074" spans="1:7" x14ac:dyDescent="0.15">
      <c r="A3074" t="str">
        <f>IF([1]交流线路段!A3074="","",[1]交流线路段!A3074)</f>
        <v/>
      </c>
      <c r="B3074" t="str">
        <f>IF([1]交流线路段!B3074="","",[1]交流线路段!B3074)</f>
        <v/>
      </c>
      <c r="F3074" t="e">
        <f ca="1">VLOOKUP(OFFSET($E$2,0,0,10000,1),OFFSET(线路!$A$2,0,0,10000,6),5,FALSE)</f>
        <v>#N/A</v>
      </c>
      <c r="G3074" t="e">
        <f ca="1">VLOOKUP(OFFSET($E$2,0,0,10000,1),OFFSET(线路!$A$2,0,0,10000,6),6,FALSE)</f>
        <v>#N/A</v>
      </c>
    </row>
    <row r="3075" spans="1:7" x14ac:dyDescent="0.15">
      <c r="A3075" t="str">
        <f>IF([1]交流线路段!A3075="","",[1]交流线路段!A3075)</f>
        <v/>
      </c>
      <c r="B3075" t="str">
        <f>IF([1]交流线路段!B3075="","",[1]交流线路段!B3075)</f>
        <v/>
      </c>
      <c r="F3075" t="e">
        <f ca="1">VLOOKUP(OFFSET($E$2,0,0,10000,1),OFFSET(线路!$A$2,0,0,10000,6),5,FALSE)</f>
        <v>#N/A</v>
      </c>
      <c r="G3075" t="e">
        <f ca="1">VLOOKUP(OFFSET($E$2,0,0,10000,1),OFFSET(线路!$A$2,0,0,10000,6),6,FALSE)</f>
        <v>#N/A</v>
      </c>
    </row>
    <row r="3076" spans="1:7" x14ac:dyDescent="0.15">
      <c r="A3076" t="str">
        <f>IF([1]交流线路段!A3076="","",[1]交流线路段!A3076)</f>
        <v/>
      </c>
      <c r="B3076" t="str">
        <f>IF([1]交流线路段!B3076="","",[1]交流线路段!B3076)</f>
        <v/>
      </c>
      <c r="F3076" t="e">
        <f ca="1">VLOOKUP(OFFSET($E$2,0,0,10000,1),OFFSET(线路!$A$2,0,0,10000,6),5,FALSE)</f>
        <v>#N/A</v>
      </c>
      <c r="G3076" t="e">
        <f ca="1">VLOOKUP(OFFSET($E$2,0,0,10000,1),OFFSET(线路!$A$2,0,0,10000,6),6,FALSE)</f>
        <v>#N/A</v>
      </c>
    </row>
    <row r="3077" spans="1:7" x14ac:dyDescent="0.15">
      <c r="A3077" t="str">
        <f>IF([1]交流线路段!A3077="","",[1]交流线路段!A3077)</f>
        <v/>
      </c>
      <c r="B3077" t="str">
        <f>IF([1]交流线路段!B3077="","",[1]交流线路段!B3077)</f>
        <v/>
      </c>
      <c r="F3077" t="e">
        <f ca="1">VLOOKUP(OFFSET($E$2,0,0,10000,1),OFFSET(线路!$A$2,0,0,10000,6),5,FALSE)</f>
        <v>#N/A</v>
      </c>
      <c r="G3077" t="e">
        <f ca="1">VLOOKUP(OFFSET($E$2,0,0,10000,1),OFFSET(线路!$A$2,0,0,10000,6),6,FALSE)</f>
        <v>#N/A</v>
      </c>
    </row>
    <row r="3078" spans="1:7" x14ac:dyDescent="0.15">
      <c r="A3078" t="str">
        <f>IF([1]交流线路段!A3078="","",[1]交流线路段!A3078)</f>
        <v/>
      </c>
      <c r="B3078" t="str">
        <f>IF([1]交流线路段!B3078="","",[1]交流线路段!B3078)</f>
        <v/>
      </c>
      <c r="F3078" t="e">
        <f ca="1">VLOOKUP(OFFSET($E$2,0,0,10000,1),OFFSET(线路!$A$2,0,0,10000,6),5,FALSE)</f>
        <v>#N/A</v>
      </c>
      <c r="G3078" t="e">
        <f ca="1">VLOOKUP(OFFSET($E$2,0,0,10000,1),OFFSET(线路!$A$2,0,0,10000,6),6,FALSE)</f>
        <v>#N/A</v>
      </c>
    </row>
    <row r="3079" spans="1:7" x14ac:dyDescent="0.15">
      <c r="A3079" t="str">
        <f>IF([1]交流线路段!A3079="","",[1]交流线路段!A3079)</f>
        <v/>
      </c>
      <c r="B3079" t="str">
        <f>IF([1]交流线路段!B3079="","",[1]交流线路段!B3079)</f>
        <v/>
      </c>
      <c r="F3079" t="e">
        <f ca="1">VLOOKUP(OFFSET($E$2,0,0,10000,1),OFFSET(线路!$A$2,0,0,10000,6),5,FALSE)</f>
        <v>#N/A</v>
      </c>
      <c r="G3079" t="e">
        <f ca="1">VLOOKUP(OFFSET($E$2,0,0,10000,1),OFFSET(线路!$A$2,0,0,10000,6),6,FALSE)</f>
        <v>#N/A</v>
      </c>
    </row>
    <row r="3080" spans="1:7" x14ac:dyDescent="0.15">
      <c r="A3080" t="str">
        <f>IF([1]交流线路段!A3080="","",[1]交流线路段!A3080)</f>
        <v/>
      </c>
      <c r="B3080" t="str">
        <f>IF([1]交流线路段!B3080="","",[1]交流线路段!B3080)</f>
        <v/>
      </c>
      <c r="F3080" t="e">
        <f ca="1">VLOOKUP(OFFSET($E$2,0,0,10000,1),OFFSET(线路!$A$2,0,0,10000,6),5,FALSE)</f>
        <v>#N/A</v>
      </c>
      <c r="G3080" t="e">
        <f ca="1">VLOOKUP(OFFSET($E$2,0,0,10000,1),OFFSET(线路!$A$2,0,0,10000,6),6,FALSE)</f>
        <v>#N/A</v>
      </c>
    </row>
    <row r="3081" spans="1:7" x14ac:dyDescent="0.15">
      <c r="A3081" t="str">
        <f>IF([1]交流线路段!A3081="","",[1]交流线路段!A3081)</f>
        <v/>
      </c>
      <c r="B3081" t="str">
        <f>IF([1]交流线路段!B3081="","",[1]交流线路段!B3081)</f>
        <v/>
      </c>
      <c r="F3081" t="e">
        <f ca="1">VLOOKUP(OFFSET($E$2,0,0,10000,1),OFFSET(线路!$A$2,0,0,10000,6),5,FALSE)</f>
        <v>#N/A</v>
      </c>
      <c r="G3081" t="e">
        <f ca="1">VLOOKUP(OFFSET($E$2,0,0,10000,1),OFFSET(线路!$A$2,0,0,10000,6),6,FALSE)</f>
        <v>#N/A</v>
      </c>
    </row>
    <row r="3082" spans="1:7" x14ac:dyDescent="0.15">
      <c r="A3082" t="str">
        <f>IF([1]交流线路段!A3082="","",[1]交流线路段!A3082)</f>
        <v/>
      </c>
      <c r="B3082" t="str">
        <f>IF([1]交流线路段!B3082="","",[1]交流线路段!B3082)</f>
        <v/>
      </c>
      <c r="F3082" t="e">
        <f ca="1">VLOOKUP(OFFSET($E$2,0,0,10000,1),OFFSET(线路!$A$2,0,0,10000,6),5,FALSE)</f>
        <v>#N/A</v>
      </c>
      <c r="G3082" t="e">
        <f ca="1">VLOOKUP(OFFSET($E$2,0,0,10000,1),OFFSET(线路!$A$2,0,0,10000,6),6,FALSE)</f>
        <v>#N/A</v>
      </c>
    </row>
    <row r="3083" spans="1:7" x14ac:dyDescent="0.15">
      <c r="A3083" t="str">
        <f>IF([1]交流线路段!A3083="","",[1]交流线路段!A3083)</f>
        <v/>
      </c>
      <c r="B3083" t="str">
        <f>IF([1]交流线路段!B3083="","",[1]交流线路段!B3083)</f>
        <v/>
      </c>
      <c r="F3083" t="e">
        <f ca="1">VLOOKUP(OFFSET($E$2,0,0,10000,1),OFFSET(线路!$A$2,0,0,10000,6),5,FALSE)</f>
        <v>#N/A</v>
      </c>
      <c r="G3083" t="e">
        <f ca="1">VLOOKUP(OFFSET($E$2,0,0,10000,1),OFFSET(线路!$A$2,0,0,10000,6),6,FALSE)</f>
        <v>#N/A</v>
      </c>
    </row>
    <row r="3084" spans="1:7" x14ac:dyDescent="0.15">
      <c r="A3084" t="str">
        <f>IF([1]交流线路段!A3084="","",[1]交流线路段!A3084)</f>
        <v/>
      </c>
      <c r="B3084" t="str">
        <f>IF([1]交流线路段!B3084="","",[1]交流线路段!B3084)</f>
        <v/>
      </c>
      <c r="F3084" t="e">
        <f ca="1">VLOOKUP(OFFSET($E$2,0,0,10000,1),OFFSET(线路!$A$2,0,0,10000,6),5,FALSE)</f>
        <v>#N/A</v>
      </c>
      <c r="G3084" t="e">
        <f ca="1">VLOOKUP(OFFSET($E$2,0,0,10000,1),OFFSET(线路!$A$2,0,0,10000,6),6,FALSE)</f>
        <v>#N/A</v>
      </c>
    </row>
    <row r="3085" spans="1:7" x14ac:dyDescent="0.15">
      <c r="A3085" t="str">
        <f>IF([1]交流线路段!A3085="","",[1]交流线路段!A3085)</f>
        <v/>
      </c>
      <c r="B3085" t="str">
        <f>IF([1]交流线路段!B3085="","",[1]交流线路段!B3085)</f>
        <v/>
      </c>
      <c r="F3085" t="e">
        <f ca="1">VLOOKUP(OFFSET($E$2,0,0,10000,1),OFFSET(线路!$A$2,0,0,10000,6),5,FALSE)</f>
        <v>#N/A</v>
      </c>
      <c r="G3085" t="e">
        <f ca="1">VLOOKUP(OFFSET($E$2,0,0,10000,1),OFFSET(线路!$A$2,0,0,10000,6),6,FALSE)</f>
        <v>#N/A</v>
      </c>
    </row>
    <row r="3086" spans="1:7" x14ac:dyDescent="0.15">
      <c r="A3086" t="str">
        <f>IF([1]交流线路段!A3086="","",[1]交流线路段!A3086)</f>
        <v/>
      </c>
      <c r="B3086" t="str">
        <f>IF([1]交流线路段!B3086="","",[1]交流线路段!B3086)</f>
        <v/>
      </c>
      <c r="F3086" t="e">
        <f ca="1">VLOOKUP(OFFSET($E$2,0,0,10000,1),OFFSET(线路!$A$2,0,0,10000,6),5,FALSE)</f>
        <v>#N/A</v>
      </c>
      <c r="G3086" t="e">
        <f ca="1">VLOOKUP(OFFSET($E$2,0,0,10000,1),OFFSET(线路!$A$2,0,0,10000,6),6,FALSE)</f>
        <v>#N/A</v>
      </c>
    </row>
    <row r="3087" spans="1:7" x14ac:dyDescent="0.15">
      <c r="A3087" t="str">
        <f>IF([1]交流线路段!A3087="","",[1]交流线路段!A3087)</f>
        <v/>
      </c>
      <c r="B3087" t="str">
        <f>IF([1]交流线路段!B3087="","",[1]交流线路段!B3087)</f>
        <v/>
      </c>
      <c r="F3087" t="e">
        <f ca="1">VLOOKUP(OFFSET($E$2,0,0,10000,1),OFFSET(线路!$A$2,0,0,10000,6),5,FALSE)</f>
        <v>#N/A</v>
      </c>
      <c r="G3087" t="e">
        <f ca="1">VLOOKUP(OFFSET($E$2,0,0,10000,1),OFFSET(线路!$A$2,0,0,10000,6),6,FALSE)</f>
        <v>#N/A</v>
      </c>
    </row>
    <row r="3088" spans="1:7" x14ac:dyDescent="0.15">
      <c r="A3088" t="str">
        <f>IF([1]交流线路段!A3088="","",[1]交流线路段!A3088)</f>
        <v/>
      </c>
      <c r="B3088" t="str">
        <f>IF([1]交流线路段!B3088="","",[1]交流线路段!B3088)</f>
        <v/>
      </c>
      <c r="F3088" t="e">
        <f ca="1">VLOOKUP(OFFSET($E$2,0,0,10000,1),OFFSET(线路!$A$2,0,0,10000,6),5,FALSE)</f>
        <v>#N/A</v>
      </c>
      <c r="G3088" t="e">
        <f ca="1">VLOOKUP(OFFSET($E$2,0,0,10000,1),OFFSET(线路!$A$2,0,0,10000,6),6,FALSE)</f>
        <v>#N/A</v>
      </c>
    </row>
    <row r="3089" spans="1:7" x14ac:dyDescent="0.15">
      <c r="A3089" t="str">
        <f>IF([1]交流线路段!A3089="","",[1]交流线路段!A3089)</f>
        <v/>
      </c>
      <c r="B3089" t="str">
        <f>IF([1]交流线路段!B3089="","",[1]交流线路段!B3089)</f>
        <v/>
      </c>
      <c r="F3089" t="e">
        <f ca="1">VLOOKUP(OFFSET($E$2,0,0,10000,1),OFFSET(线路!$A$2,0,0,10000,6),5,FALSE)</f>
        <v>#N/A</v>
      </c>
      <c r="G3089" t="e">
        <f ca="1">VLOOKUP(OFFSET($E$2,0,0,10000,1),OFFSET(线路!$A$2,0,0,10000,6),6,FALSE)</f>
        <v>#N/A</v>
      </c>
    </row>
    <row r="3090" spans="1:7" x14ac:dyDescent="0.15">
      <c r="A3090" t="str">
        <f>IF([1]交流线路段!A3090="","",[1]交流线路段!A3090)</f>
        <v/>
      </c>
      <c r="B3090" t="str">
        <f>IF([1]交流线路段!B3090="","",[1]交流线路段!B3090)</f>
        <v/>
      </c>
      <c r="F3090" t="e">
        <f ca="1">VLOOKUP(OFFSET($E$2,0,0,10000,1),OFFSET(线路!$A$2,0,0,10000,6),5,FALSE)</f>
        <v>#N/A</v>
      </c>
      <c r="G3090" t="e">
        <f ca="1">VLOOKUP(OFFSET($E$2,0,0,10000,1),OFFSET(线路!$A$2,0,0,10000,6),6,FALSE)</f>
        <v>#N/A</v>
      </c>
    </row>
    <row r="3091" spans="1:7" x14ac:dyDescent="0.15">
      <c r="A3091" t="str">
        <f>IF([1]交流线路段!A3091="","",[1]交流线路段!A3091)</f>
        <v/>
      </c>
      <c r="B3091" t="str">
        <f>IF([1]交流线路段!B3091="","",[1]交流线路段!B3091)</f>
        <v/>
      </c>
      <c r="F3091" t="e">
        <f ca="1">VLOOKUP(OFFSET($E$2,0,0,10000,1),OFFSET(线路!$A$2,0,0,10000,6),5,FALSE)</f>
        <v>#N/A</v>
      </c>
      <c r="G3091" t="e">
        <f ca="1">VLOOKUP(OFFSET($E$2,0,0,10000,1),OFFSET(线路!$A$2,0,0,10000,6),6,FALSE)</f>
        <v>#N/A</v>
      </c>
    </row>
    <row r="3092" spans="1:7" x14ac:dyDescent="0.15">
      <c r="A3092" t="str">
        <f>IF([1]交流线路段!A3092="","",[1]交流线路段!A3092)</f>
        <v/>
      </c>
      <c r="B3092" t="str">
        <f>IF([1]交流线路段!B3092="","",[1]交流线路段!B3092)</f>
        <v/>
      </c>
      <c r="F3092" t="e">
        <f ca="1">VLOOKUP(OFFSET($E$2,0,0,10000,1),OFFSET(线路!$A$2,0,0,10000,6),5,FALSE)</f>
        <v>#N/A</v>
      </c>
      <c r="G3092" t="e">
        <f ca="1">VLOOKUP(OFFSET($E$2,0,0,10000,1),OFFSET(线路!$A$2,0,0,10000,6),6,FALSE)</f>
        <v>#N/A</v>
      </c>
    </row>
    <row r="3093" spans="1:7" x14ac:dyDescent="0.15">
      <c r="A3093" t="str">
        <f>IF([1]交流线路段!A3093="","",[1]交流线路段!A3093)</f>
        <v/>
      </c>
      <c r="B3093" t="str">
        <f>IF([1]交流线路段!B3093="","",[1]交流线路段!B3093)</f>
        <v/>
      </c>
      <c r="F3093" t="e">
        <f ca="1">VLOOKUP(OFFSET($E$2,0,0,10000,1),OFFSET(线路!$A$2,0,0,10000,6),5,FALSE)</f>
        <v>#N/A</v>
      </c>
      <c r="G3093" t="e">
        <f ca="1">VLOOKUP(OFFSET($E$2,0,0,10000,1),OFFSET(线路!$A$2,0,0,10000,6),6,FALSE)</f>
        <v>#N/A</v>
      </c>
    </row>
    <row r="3094" spans="1:7" x14ac:dyDescent="0.15">
      <c r="A3094" t="str">
        <f>IF([1]交流线路段!A3094="","",[1]交流线路段!A3094)</f>
        <v/>
      </c>
      <c r="B3094" t="str">
        <f>IF([1]交流线路段!B3094="","",[1]交流线路段!B3094)</f>
        <v/>
      </c>
      <c r="F3094" t="e">
        <f ca="1">VLOOKUP(OFFSET($E$2,0,0,10000,1),OFFSET(线路!$A$2,0,0,10000,6),5,FALSE)</f>
        <v>#N/A</v>
      </c>
      <c r="G3094" t="e">
        <f ca="1">VLOOKUP(OFFSET($E$2,0,0,10000,1),OFFSET(线路!$A$2,0,0,10000,6),6,FALSE)</f>
        <v>#N/A</v>
      </c>
    </row>
    <row r="3095" spans="1:7" x14ac:dyDescent="0.15">
      <c r="A3095" t="str">
        <f>IF([1]交流线路段!A3095="","",[1]交流线路段!A3095)</f>
        <v/>
      </c>
      <c r="B3095" t="str">
        <f>IF([1]交流线路段!B3095="","",[1]交流线路段!B3095)</f>
        <v/>
      </c>
      <c r="F3095" t="e">
        <f ca="1">VLOOKUP(OFFSET($E$2,0,0,10000,1),OFFSET(线路!$A$2,0,0,10000,6),5,FALSE)</f>
        <v>#N/A</v>
      </c>
      <c r="G3095" t="e">
        <f ca="1">VLOOKUP(OFFSET($E$2,0,0,10000,1),OFFSET(线路!$A$2,0,0,10000,6),6,FALSE)</f>
        <v>#N/A</v>
      </c>
    </row>
    <row r="3096" spans="1:7" x14ac:dyDescent="0.15">
      <c r="A3096" t="str">
        <f>IF([1]交流线路段!A3096="","",[1]交流线路段!A3096)</f>
        <v/>
      </c>
      <c r="B3096" t="str">
        <f>IF([1]交流线路段!B3096="","",[1]交流线路段!B3096)</f>
        <v/>
      </c>
      <c r="F3096" t="e">
        <f ca="1">VLOOKUP(OFFSET($E$2,0,0,10000,1),OFFSET(线路!$A$2,0,0,10000,6),5,FALSE)</f>
        <v>#N/A</v>
      </c>
      <c r="G3096" t="e">
        <f ca="1">VLOOKUP(OFFSET($E$2,0,0,10000,1),OFFSET(线路!$A$2,0,0,10000,6),6,FALSE)</f>
        <v>#N/A</v>
      </c>
    </row>
    <row r="3097" spans="1:7" x14ac:dyDescent="0.15">
      <c r="A3097" t="str">
        <f>IF([1]交流线路段!A3097="","",[1]交流线路段!A3097)</f>
        <v/>
      </c>
      <c r="B3097" t="str">
        <f>IF([1]交流线路段!B3097="","",[1]交流线路段!B3097)</f>
        <v/>
      </c>
      <c r="F3097" t="e">
        <f ca="1">VLOOKUP(OFFSET($E$2,0,0,10000,1),OFFSET(线路!$A$2,0,0,10000,6),5,FALSE)</f>
        <v>#N/A</v>
      </c>
      <c r="G3097" t="e">
        <f ca="1">VLOOKUP(OFFSET($E$2,0,0,10000,1),OFFSET(线路!$A$2,0,0,10000,6),6,FALSE)</f>
        <v>#N/A</v>
      </c>
    </row>
    <row r="3098" spans="1:7" x14ac:dyDescent="0.15">
      <c r="A3098" t="str">
        <f>IF([1]交流线路段!A3098="","",[1]交流线路段!A3098)</f>
        <v/>
      </c>
      <c r="B3098" t="str">
        <f>IF([1]交流线路段!B3098="","",[1]交流线路段!B3098)</f>
        <v/>
      </c>
      <c r="F3098" t="e">
        <f ca="1">VLOOKUP(OFFSET($E$2,0,0,10000,1),OFFSET(线路!$A$2,0,0,10000,6),5,FALSE)</f>
        <v>#N/A</v>
      </c>
      <c r="G3098" t="e">
        <f ca="1">VLOOKUP(OFFSET($E$2,0,0,10000,1),OFFSET(线路!$A$2,0,0,10000,6),6,FALSE)</f>
        <v>#N/A</v>
      </c>
    </row>
    <row r="3099" spans="1:7" x14ac:dyDescent="0.15">
      <c r="A3099" t="str">
        <f>IF([1]交流线路段!A3099="","",[1]交流线路段!A3099)</f>
        <v/>
      </c>
      <c r="B3099" t="str">
        <f>IF([1]交流线路段!B3099="","",[1]交流线路段!B3099)</f>
        <v/>
      </c>
      <c r="F3099" t="e">
        <f ca="1">VLOOKUP(OFFSET($E$2,0,0,10000,1),OFFSET(线路!$A$2,0,0,10000,6),5,FALSE)</f>
        <v>#N/A</v>
      </c>
      <c r="G3099" t="e">
        <f ca="1">VLOOKUP(OFFSET($E$2,0,0,10000,1),OFFSET(线路!$A$2,0,0,10000,6),6,FALSE)</f>
        <v>#N/A</v>
      </c>
    </row>
    <row r="3100" spans="1:7" x14ac:dyDescent="0.15">
      <c r="A3100" t="str">
        <f>IF([1]交流线路段!A3100="","",[1]交流线路段!A3100)</f>
        <v/>
      </c>
      <c r="B3100" t="str">
        <f>IF([1]交流线路段!B3100="","",[1]交流线路段!B3100)</f>
        <v/>
      </c>
      <c r="F3100" t="e">
        <f ca="1">VLOOKUP(OFFSET($E$2,0,0,10000,1),OFFSET(线路!$A$2,0,0,10000,6),5,FALSE)</f>
        <v>#N/A</v>
      </c>
      <c r="G3100" t="e">
        <f ca="1">VLOOKUP(OFFSET($E$2,0,0,10000,1),OFFSET(线路!$A$2,0,0,10000,6),6,FALSE)</f>
        <v>#N/A</v>
      </c>
    </row>
    <row r="3101" spans="1:7" x14ac:dyDescent="0.15">
      <c r="A3101" t="str">
        <f>IF([1]交流线路段!A3101="","",[1]交流线路段!A3101)</f>
        <v/>
      </c>
      <c r="B3101" t="str">
        <f>IF([1]交流线路段!B3101="","",[1]交流线路段!B3101)</f>
        <v/>
      </c>
      <c r="F3101" t="e">
        <f ca="1">VLOOKUP(OFFSET($E$2,0,0,10000,1),OFFSET(线路!$A$2,0,0,10000,6),5,FALSE)</f>
        <v>#N/A</v>
      </c>
      <c r="G3101" t="e">
        <f ca="1">VLOOKUP(OFFSET($E$2,0,0,10000,1),OFFSET(线路!$A$2,0,0,10000,6),6,FALSE)</f>
        <v>#N/A</v>
      </c>
    </row>
    <row r="3102" spans="1:7" x14ac:dyDescent="0.15">
      <c r="A3102" t="str">
        <f>IF([1]交流线路段!A3102="","",[1]交流线路段!A3102)</f>
        <v/>
      </c>
      <c r="B3102" t="str">
        <f>IF([1]交流线路段!B3102="","",[1]交流线路段!B3102)</f>
        <v/>
      </c>
      <c r="F3102" t="e">
        <f ca="1">VLOOKUP(OFFSET($E$2,0,0,10000,1),OFFSET(线路!$A$2,0,0,10000,6),5,FALSE)</f>
        <v>#N/A</v>
      </c>
      <c r="G3102" t="e">
        <f ca="1">VLOOKUP(OFFSET($E$2,0,0,10000,1),OFFSET(线路!$A$2,0,0,10000,6),6,FALSE)</f>
        <v>#N/A</v>
      </c>
    </row>
    <row r="3103" spans="1:7" x14ac:dyDescent="0.15">
      <c r="A3103" t="str">
        <f>IF([1]交流线路段!A3103="","",[1]交流线路段!A3103)</f>
        <v/>
      </c>
      <c r="B3103" t="str">
        <f>IF([1]交流线路段!B3103="","",[1]交流线路段!B3103)</f>
        <v/>
      </c>
      <c r="F3103" t="e">
        <f ca="1">VLOOKUP(OFFSET($E$2,0,0,10000,1),OFFSET(线路!$A$2,0,0,10000,6),5,FALSE)</f>
        <v>#N/A</v>
      </c>
      <c r="G3103" t="e">
        <f ca="1">VLOOKUP(OFFSET($E$2,0,0,10000,1),OFFSET(线路!$A$2,0,0,10000,6),6,FALSE)</f>
        <v>#N/A</v>
      </c>
    </row>
    <row r="3104" spans="1:7" x14ac:dyDescent="0.15">
      <c r="A3104" t="str">
        <f>IF([1]交流线路段!A3104="","",[1]交流线路段!A3104)</f>
        <v/>
      </c>
      <c r="B3104" t="str">
        <f>IF([1]交流线路段!B3104="","",[1]交流线路段!B3104)</f>
        <v/>
      </c>
      <c r="F3104" t="e">
        <f ca="1">VLOOKUP(OFFSET($E$2,0,0,10000,1),OFFSET(线路!$A$2,0,0,10000,6),5,FALSE)</f>
        <v>#N/A</v>
      </c>
      <c r="G3104" t="e">
        <f ca="1">VLOOKUP(OFFSET($E$2,0,0,10000,1),OFFSET(线路!$A$2,0,0,10000,6),6,FALSE)</f>
        <v>#N/A</v>
      </c>
    </row>
    <row r="3105" spans="1:7" x14ac:dyDescent="0.15">
      <c r="A3105" t="str">
        <f>IF([1]交流线路段!A3105="","",[1]交流线路段!A3105)</f>
        <v/>
      </c>
      <c r="B3105" t="str">
        <f>IF([1]交流线路段!B3105="","",[1]交流线路段!B3105)</f>
        <v/>
      </c>
      <c r="F3105" t="e">
        <f ca="1">VLOOKUP(OFFSET($E$2,0,0,10000,1),OFFSET(线路!$A$2,0,0,10000,6),5,FALSE)</f>
        <v>#N/A</v>
      </c>
      <c r="G3105" t="e">
        <f ca="1">VLOOKUP(OFFSET($E$2,0,0,10000,1),OFFSET(线路!$A$2,0,0,10000,6),6,FALSE)</f>
        <v>#N/A</v>
      </c>
    </row>
    <row r="3106" spans="1:7" x14ac:dyDescent="0.15">
      <c r="A3106" t="str">
        <f>IF([1]交流线路段!A3106="","",[1]交流线路段!A3106)</f>
        <v/>
      </c>
      <c r="B3106" t="str">
        <f>IF([1]交流线路段!B3106="","",[1]交流线路段!B3106)</f>
        <v/>
      </c>
      <c r="F3106" t="e">
        <f ca="1">VLOOKUP(OFFSET($E$2,0,0,10000,1),OFFSET(线路!$A$2,0,0,10000,6),5,FALSE)</f>
        <v>#N/A</v>
      </c>
      <c r="G3106" t="e">
        <f ca="1">VLOOKUP(OFFSET($E$2,0,0,10000,1),OFFSET(线路!$A$2,0,0,10000,6),6,FALSE)</f>
        <v>#N/A</v>
      </c>
    </row>
    <row r="3107" spans="1:7" x14ac:dyDescent="0.15">
      <c r="A3107" t="str">
        <f>IF([1]交流线路段!A3107="","",[1]交流线路段!A3107)</f>
        <v/>
      </c>
      <c r="B3107" t="str">
        <f>IF([1]交流线路段!B3107="","",[1]交流线路段!B3107)</f>
        <v/>
      </c>
      <c r="F3107" t="e">
        <f ca="1">VLOOKUP(OFFSET($E$2,0,0,10000,1),OFFSET(线路!$A$2,0,0,10000,6),5,FALSE)</f>
        <v>#N/A</v>
      </c>
      <c r="G3107" t="e">
        <f ca="1">VLOOKUP(OFFSET($E$2,0,0,10000,1),OFFSET(线路!$A$2,0,0,10000,6),6,FALSE)</f>
        <v>#N/A</v>
      </c>
    </row>
    <row r="3108" spans="1:7" x14ac:dyDescent="0.15">
      <c r="A3108" t="str">
        <f>IF([1]交流线路段!A3108="","",[1]交流线路段!A3108)</f>
        <v/>
      </c>
      <c r="B3108" t="str">
        <f>IF([1]交流线路段!B3108="","",[1]交流线路段!B3108)</f>
        <v/>
      </c>
      <c r="F3108" t="e">
        <f ca="1">VLOOKUP(OFFSET($E$2,0,0,10000,1),OFFSET(线路!$A$2,0,0,10000,6),5,FALSE)</f>
        <v>#N/A</v>
      </c>
      <c r="G3108" t="e">
        <f ca="1">VLOOKUP(OFFSET($E$2,0,0,10000,1),OFFSET(线路!$A$2,0,0,10000,6),6,FALSE)</f>
        <v>#N/A</v>
      </c>
    </row>
    <row r="3109" spans="1:7" x14ac:dyDescent="0.15">
      <c r="A3109" t="str">
        <f>IF([1]交流线路段!A3109="","",[1]交流线路段!A3109)</f>
        <v/>
      </c>
      <c r="B3109" t="str">
        <f>IF([1]交流线路段!B3109="","",[1]交流线路段!B3109)</f>
        <v/>
      </c>
      <c r="F3109" t="e">
        <f ca="1">VLOOKUP(OFFSET($E$2,0,0,10000,1),OFFSET(线路!$A$2,0,0,10000,6),5,FALSE)</f>
        <v>#N/A</v>
      </c>
      <c r="G3109" t="e">
        <f ca="1">VLOOKUP(OFFSET($E$2,0,0,10000,1),OFFSET(线路!$A$2,0,0,10000,6),6,FALSE)</f>
        <v>#N/A</v>
      </c>
    </row>
    <row r="3110" spans="1:7" x14ac:dyDescent="0.15">
      <c r="A3110" t="str">
        <f>IF([1]交流线路段!A3110="","",[1]交流线路段!A3110)</f>
        <v/>
      </c>
      <c r="B3110" t="str">
        <f>IF([1]交流线路段!B3110="","",[1]交流线路段!B3110)</f>
        <v/>
      </c>
      <c r="F3110" t="e">
        <f ca="1">VLOOKUP(OFFSET($E$2,0,0,10000,1),OFFSET(线路!$A$2,0,0,10000,6),5,FALSE)</f>
        <v>#N/A</v>
      </c>
      <c r="G3110" t="e">
        <f ca="1">VLOOKUP(OFFSET($E$2,0,0,10000,1),OFFSET(线路!$A$2,0,0,10000,6),6,FALSE)</f>
        <v>#N/A</v>
      </c>
    </row>
    <row r="3111" spans="1:7" x14ac:dyDescent="0.15">
      <c r="A3111" t="str">
        <f>IF([1]交流线路段!A3111="","",[1]交流线路段!A3111)</f>
        <v/>
      </c>
      <c r="B3111" t="str">
        <f>IF([1]交流线路段!B3111="","",[1]交流线路段!B3111)</f>
        <v/>
      </c>
      <c r="F3111" t="e">
        <f ca="1">VLOOKUP(OFFSET($E$2,0,0,10000,1),OFFSET(线路!$A$2,0,0,10000,6),5,FALSE)</f>
        <v>#N/A</v>
      </c>
      <c r="G3111" t="e">
        <f ca="1">VLOOKUP(OFFSET($E$2,0,0,10000,1),OFFSET(线路!$A$2,0,0,10000,6),6,FALSE)</f>
        <v>#N/A</v>
      </c>
    </row>
    <row r="3112" spans="1:7" x14ac:dyDescent="0.15">
      <c r="A3112" t="str">
        <f>IF([1]交流线路段!A3112="","",[1]交流线路段!A3112)</f>
        <v/>
      </c>
      <c r="B3112" t="str">
        <f>IF([1]交流线路段!B3112="","",[1]交流线路段!B3112)</f>
        <v/>
      </c>
      <c r="F3112" t="e">
        <f ca="1">VLOOKUP(OFFSET($E$2,0,0,10000,1),OFFSET(线路!$A$2,0,0,10000,6),5,FALSE)</f>
        <v>#N/A</v>
      </c>
      <c r="G3112" t="e">
        <f ca="1">VLOOKUP(OFFSET($E$2,0,0,10000,1),OFFSET(线路!$A$2,0,0,10000,6),6,FALSE)</f>
        <v>#N/A</v>
      </c>
    </row>
    <row r="3113" spans="1:7" x14ac:dyDescent="0.15">
      <c r="A3113" t="str">
        <f>IF([1]交流线路段!A3113="","",[1]交流线路段!A3113)</f>
        <v/>
      </c>
      <c r="B3113" t="str">
        <f>IF([1]交流线路段!B3113="","",[1]交流线路段!B3113)</f>
        <v/>
      </c>
      <c r="F3113" t="e">
        <f ca="1">VLOOKUP(OFFSET($E$2,0,0,10000,1),OFFSET(线路!$A$2,0,0,10000,6),5,FALSE)</f>
        <v>#N/A</v>
      </c>
      <c r="G3113" t="e">
        <f ca="1">VLOOKUP(OFFSET($E$2,0,0,10000,1),OFFSET(线路!$A$2,0,0,10000,6),6,FALSE)</f>
        <v>#N/A</v>
      </c>
    </row>
    <row r="3114" spans="1:7" x14ac:dyDescent="0.15">
      <c r="A3114" t="str">
        <f>IF([1]交流线路段!A3114="","",[1]交流线路段!A3114)</f>
        <v/>
      </c>
      <c r="B3114" t="str">
        <f>IF([1]交流线路段!B3114="","",[1]交流线路段!B3114)</f>
        <v/>
      </c>
      <c r="F3114" t="e">
        <f ca="1">VLOOKUP(OFFSET($E$2,0,0,10000,1),OFFSET(线路!$A$2,0,0,10000,6),5,FALSE)</f>
        <v>#N/A</v>
      </c>
      <c r="G3114" t="e">
        <f ca="1">VLOOKUP(OFFSET($E$2,0,0,10000,1),OFFSET(线路!$A$2,0,0,10000,6),6,FALSE)</f>
        <v>#N/A</v>
      </c>
    </row>
    <row r="3115" spans="1:7" x14ac:dyDescent="0.15">
      <c r="A3115" t="str">
        <f>IF([1]交流线路段!A3115="","",[1]交流线路段!A3115)</f>
        <v/>
      </c>
      <c r="B3115" t="str">
        <f>IF([1]交流线路段!B3115="","",[1]交流线路段!B3115)</f>
        <v/>
      </c>
      <c r="F3115" t="e">
        <f ca="1">VLOOKUP(OFFSET($E$2,0,0,10000,1),OFFSET(线路!$A$2,0,0,10000,6),5,FALSE)</f>
        <v>#N/A</v>
      </c>
      <c r="G3115" t="e">
        <f ca="1">VLOOKUP(OFFSET($E$2,0,0,10000,1),OFFSET(线路!$A$2,0,0,10000,6),6,FALSE)</f>
        <v>#N/A</v>
      </c>
    </row>
    <row r="3116" spans="1:7" x14ac:dyDescent="0.15">
      <c r="A3116" t="str">
        <f>IF([1]交流线路段!A3116="","",[1]交流线路段!A3116)</f>
        <v/>
      </c>
      <c r="B3116" t="str">
        <f>IF([1]交流线路段!B3116="","",[1]交流线路段!B3116)</f>
        <v/>
      </c>
      <c r="F3116" t="e">
        <f ca="1">VLOOKUP(OFFSET($E$2,0,0,10000,1),OFFSET(线路!$A$2,0,0,10000,6),5,FALSE)</f>
        <v>#N/A</v>
      </c>
      <c r="G3116" t="e">
        <f ca="1">VLOOKUP(OFFSET($E$2,0,0,10000,1),OFFSET(线路!$A$2,0,0,10000,6),6,FALSE)</f>
        <v>#N/A</v>
      </c>
    </row>
    <row r="3117" spans="1:7" x14ac:dyDescent="0.15">
      <c r="A3117" t="str">
        <f>IF([1]交流线路段!A3117="","",[1]交流线路段!A3117)</f>
        <v/>
      </c>
      <c r="B3117" t="str">
        <f>IF([1]交流线路段!B3117="","",[1]交流线路段!B3117)</f>
        <v/>
      </c>
      <c r="F3117" t="e">
        <f ca="1">VLOOKUP(OFFSET($E$2,0,0,10000,1),OFFSET(线路!$A$2,0,0,10000,6),5,FALSE)</f>
        <v>#N/A</v>
      </c>
      <c r="G3117" t="e">
        <f ca="1">VLOOKUP(OFFSET($E$2,0,0,10000,1),OFFSET(线路!$A$2,0,0,10000,6),6,FALSE)</f>
        <v>#N/A</v>
      </c>
    </row>
    <row r="3118" spans="1:7" x14ac:dyDescent="0.15">
      <c r="A3118" t="str">
        <f>IF([1]交流线路段!A3118="","",[1]交流线路段!A3118)</f>
        <v/>
      </c>
      <c r="B3118" t="str">
        <f>IF([1]交流线路段!B3118="","",[1]交流线路段!B3118)</f>
        <v/>
      </c>
      <c r="F3118" t="e">
        <f ca="1">VLOOKUP(OFFSET($E$2,0,0,10000,1),OFFSET(线路!$A$2,0,0,10000,6),5,FALSE)</f>
        <v>#N/A</v>
      </c>
      <c r="G3118" t="e">
        <f ca="1">VLOOKUP(OFFSET($E$2,0,0,10000,1),OFFSET(线路!$A$2,0,0,10000,6),6,FALSE)</f>
        <v>#N/A</v>
      </c>
    </row>
    <row r="3119" spans="1:7" x14ac:dyDescent="0.15">
      <c r="A3119" t="str">
        <f>IF([1]交流线路段!A3119="","",[1]交流线路段!A3119)</f>
        <v/>
      </c>
      <c r="B3119" t="str">
        <f>IF([1]交流线路段!B3119="","",[1]交流线路段!B3119)</f>
        <v/>
      </c>
      <c r="F3119" t="e">
        <f ca="1">VLOOKUP(OFFSET($E$2,0,0,10000,1),OFFSET(线路!$A$2,0,0,10000,6),5,FALSE)</f>
        <v>#N/A</v>
      </c>
      <c r="G3119" t="e">
        <f ca="1">VLOOKUP(OFFSET($E$2,0,0,10000,1),OFFSET(线路!$A$2,0,0,10000,6),6,FALSE)</f>
        <v>#N/A</v>
      </c>
    </row>
    <row r="3120" spans="1:7" x14ac:dyDescent="0.15">
      <c r="A3120" t="str">
        <f>IF([1]交流线路段!A3120="","",[1]交流线路段!A3120)</f>
        <v/>
      </c>
      <c r="B3120" t="str">
        <f>IF([1]交流线路段!B3120="","",[1]交流线路段!B3120)</f>
        <v/>
      </c>
      <c r="F3120" t="e">
        <f ca="1">VLOOKUP(OFFSET($E$2,0,0,10000,1),OFFSET(线路!$A$2,0,0,10000,6),5,FALSE)</f>
        <v>#N/A</v>
      </c>
      <c r="G3120" t="e">
        <f ca="1">VLOOKUP(OFFSET($E$2,0,0,10000,1),OFFSET(线路!$A$2,0,0,10000,6),6,FALSE)</f>
        <v>#N/A</v>
      </c>
    </row>
    <row r="3121" spans="1:7" x14ac:dyDescent="0.15">
      <c r="A3121" t="str">
        <f>IF([1]交流线路段!A3121="","",[1]交流线路段!A3121)</f>
        <v/>
      </c>
      <c r="B3121" t="str">
        <f>IF([1]交流线路段!B3121="","",[1]交流线路段!B3121)</f>
        <v/>
      </c>
      <c r="F3121" t="e">
        <f ca="1">VLOOKUP(OFFSET($E$2,0,0,10000,1),OFFSET(线路!$A$2,0,0,10000,6),5,FALSE)</f>
        <v>#N/A</v>
      </c>
      <c r="G3121" t="e">
        <f ca="1">VLOOKUP(OFFSET($E$2,0,0,10000,1),OFFSET(线路!$A$2,0,0,10000,6),6,FALSE)</f>
        <v>#N/A</v>
      </c>
    </row>
    <row r="3122" spans="1:7" x14ac:dyDescent="0.15">
      <c r="A3122" t="str">
        <f>IF([1]交流线路段!A3122="","",[1]交流线路段!A3122)</f>
        <v/>
      </c>
      <c r="B3122" t="str">
        <f>IF([1]交流线路段!B3122="","",[1]交流线路段!B3122)</f>
        <v/>
      </c>
      <c r="F3122" t="e">
        <f ca="1">VLOOKUP(OFFSET($E$2,0,0,10000,1),OFFSET(线路!$A$2,0,0,10000,6),5,FALSE)</f>
        <v>#N/A</v>
      </c>
      <c r="G3122" t="e">
        <f ca="1">VLOOKUP(OFFSET($E$2,0,0,10000,1),OFFSET(线路!$A$2,0,0,10000,6),6,FALSE)</f>
        <v>#N/A</v>
      </c>
    </row>
    <row r="3123" spans="1:7" x14ac:dyDescent="0.15">
      <c r="A3123" t="str">
        <f>IF([1]交流线路段!A3123="","",[1]交流线路段!A3123)</f>
        <v/>
      </c>
      <c r="B3123" t="str">
        <f>IF([1]交流线路段!B3123="","",[1]交流线路段!B3123)</f>
        <v/>
      </c>
      <c r="F3123" t="e">
        <f ca="1">VLOOKUP(OFFSET($E$2,0,0,10000,1),OFFSET(线路!$A$2,0,0,10000,6),5,FALSE)</f>
        <v>#N/A</v>
      </c>
      <c r="G3123" t="e">
        <f ca="1">VLOOKUP(OFFSET($E$2,0,0,10000,1),OFFSET(线路!$A$2,0,0,10000,6),6,FALSE)</f>
        <v>#N/A</v>
      </c>
    </row>
    <row r="3124" spans="1:7" x14ac:dyDescent="0.15">
      <c r="A3124" t="str">
        <f>IF([1]交流线路段!A3124="","",[1]交流线路段!A3124)</f>
        <v/>
      </c>
      <c r="B3124" t="str">
        <f>IF([1]交流线路段!B3124="","",[1]交流线路段!B3124)</f>
        <v/>
      </c>
      <c r="F3124" t="e">
        <f ca="1">VLOOKUP(OFFSET($E$2,0,0,10000,1),OFFSET(线路!$A$2,0,0,10000,6),5,FALSE)</f>
        <v>#N/A</v>
      </c>
      <c r="G3124" t="e">
        <f ca="1">VLOOKUP(OFFSET($E$2,0,0,10000,1),OFFSET(线路!$A$2,0,0,10000,6),6,FALSE)</f>
        <v>#N/A</v>
      </c>
    </row>
    <row r="3125" spans="1:7" x14ac:dyDescent="0.15">
      <c r="A3125" t="str">
        <f>IF([1]交流线路段!A3125="","",[1]交流线路段!A3125)</f>
        <v/>
      </c>
      <c r="B3125" t="str">
        <f>IF([1]交流线路段!B3125="","",[1]交流线路段!B3125)</f>
        <v/>
      </c>
      <c r="F3125" t="e">
        <f ca="1">VLOOKUP(OFFSET($E$2,0,0,10000,1),OFFSET(线路!$A$2,0,0,10000,6),5,FALSE)</f>
        <v>#N/A</v>
      </c>
      <c r="G3125" t="e">
        <f ca="1">VLOOKUP(OFFSET($E$2,0,0,10000,1),OFFSET(线路!$A$2,0,0,10000,6),6,FALSE)</f>
        <v>#N/A</v>
      </c>
    </row>
    <row r="3126" spans="1:7" x14ac:dyDescent="0.15">
      <c r="A3126" t="str">
        <f>IF([1]交流线路段!A3126="","",[1]交流线路段!A3126)</f>
        <v/>
      </c>
      <c r="B3126" t="str">
        <f>IF([1]交流线路段!B3126="","",[1]交流线路段!B3126)</f>
        <v/>
      </c>
      <c r="F3126" t="e">
        <f ca="1">VLOOKUP(OFFSET($E$2,0,0,10000,1),OFFSET(线路!$A$2,0,0,10000,6),5,FALSE)</f>
        <v>#N/A</v>
      </c>
      <c r="G3126" t="e">
        <f ca="1">VLOOKUP(OFFSET($E$2,0,0,10000,1),OFFSET(线路!$A$2,0,0,10000,6),6,FALSE)</f>
        <v>#N/A</v>
      </c>
    </row>
    <row r="3127" spans="1:7" x14ac:dyDescent="0.15">
      <c r="A3127" t="str">
        <f>IF([1]交流线路段!A3127="","",[1]交流线路段!A3127)</f>
        <v/>
      </c>
      <c r="B3127" t="str">
        <f>IF([1]交流线路段!B3127="","",[1]交流线路段!B3127)</f>
        <v/>
      </c>
      <c r="F3127" t="e">
        <f ca="1">VLOOKUP(OFFSET($E$2,0,0,10000,1),OFFSET(线路!$A$2,0,0,10000,6),5,FALSE)</f>
        <v>#N/A</v>
      </c>
      <c r="G3127" t="e">
        <f ca="1">VLOOKUP(OFFSET($E$2,0,0,10000,1),OFFSET(线路!$A$2,0,0,10000,6),6,FALSE)</f>
        <v>#N/A</v>
      </c>
    </row>
    <row r="3128" spans="1:7" x14ac:dyDescent="0.15">
      <c r="A3128" t="str">
        <f>IF([1]交流线路段!A3128="","",[1]交流线路段!A3128)</f>
        <v/>
      </c>
      <c r="B3128" t="str">
        <f>IF([1]交流线路段!B3128="","",[1]交流线路段!B3128)</f>
        <v/>
      </c>
      <c r="F3128" t="e">
        <f ca="1">VLOOKUP(OFFSET($E$2,0,0,10000,1),OFFSET(线路!$A$2,0,0,10000,6),5,FALSE)</f>
        <v>#N/A</v>
      </c>
      <c r="G3128" t="e">
        <f ca="1">VLOOKUP(OFFSET($E$2,0,0,10000,1),OFFSET(线路!$A$2,0,0,10000,6),6,FALSE)</f>
        <v>#N/A</v>
      </c>
    </row>
    <row r="3129" spans="1:7" x14ac:dyDescent="0.15">
      <c r="A3129" t="str">
        <f>IF([1]交流线路段!A3129="","",[1]交流线路段!A3129)</f>
        <v/>
      </c>
      <c r="B3129" t="str">
        <f>IF([1]交流线路段!B3129="","",[1]交流线路段!B3129)</f>
        <v/>
      </c>
      <c r="F3129" t="e">
        <f ca="1">VLOOKUP(OFFSET($E$2,0,0,10000,1),OFFSET(线路!$A$2,0,0,10000,6),5,FALSE)</f>
        <v>#N/A</v>
      </c>
      <c r="G3129" t="e">
        <f ca="1">VLOOKUP(OFFSET($E$2,0,0,10000,1),OFFSET(线路!$A$2,0,0,10000,6),6,FALSE)</f>
        <v>#N/A</v>
      </c>
    </row>
    <row r="3130" spans="1:7" x14ac:dyDescent="0.15">
      <c r="A3130" t="str">
        <f>IF([1]交流线路段!A3130="","",[1]交流线路段!A3130)</f>
        <v/>
      </c>
      <c r="B3130" t="str">
        <f>IF([1]交流线路段!B3130="","",[1]交流线路段!B3130)</f>
        <v/>
      </c>
      <c r="F3130" t="e">
        <f ca="1">VLOOKUP(OFFSET($E$2,0,0,10000,1),OFFSET(线路!$A$2,0,0,10000,6),5,FALSE)</f>
        <v>#N/A</v>
      </c>
      <c r="G3130" t="e">
        <f ca="1">VLOOKUP(OFFSET($E$2,0,0,10000,1),OFFSET(线路!$A$2,0,0,10000,6),6,FALSE)</f>
        <v>#N/A</v>
      </c>
    </row>
    <row r="3131" spans="1:7" x14ac:dyDescent="0.15">
      <c r="A3131" t="str">
        <f>IF([1]交流线路段!A3131="","",[1]交流线路段!A3131)</f>
        <v/>
      </c>
      <c r="B3131" t="str">
        <f>IF([1]交流线路段!B3131="","",[1]交流线路段!B3131)</f>
        <v/>
      </c>
      <c r="F3131" t="e">
        <f ca="1">VLOOKUP(OFFSET($E$2,0,0,10000,1),OFFSET(线路!$A$2,0,0,10000,6),5,FALSE)</f>
        <v>#N/A</v>
      </c>
      <c r="G3131" t="e">
        <f ca="1">VLOOKUP(OFFSET($E$2,0,0,10000,1),OFFSET(线路!$A$2,0,0,10000,6),6,FALSE)</f>
        <v>#N/A</v>
      </c>
    </row>
    <row r="3132" spans="1:7" x14ac:dyDescent="0.15">
      <c r="A3132" t="str">
        <f>IF([1]交流线路段!A3132="","",[1]交流线路段!A3132)</f>
        <v/>
      </c>
      <c r="B3132" t="str">
        <f>IF([1]交流线路段!B3132="","",[1]交流线路段!B3132)</f>
        <v/>
      </c>
      <c r="F3132" t="e">
        <f ca="1">VLOOKUP(OFFSET($E$2,0,0,10000,1),OFFSET(线路!$A$2,0,0,10000,6),5,FALSE)</f>
        <v>#N/A</v>
      </c>
      <c r="G3132" t="e">
        <f ca="1">VLOOKUP(OFFSET($E$2,0,0,10000,1),OFFSET(线路!$A$2,0,0,10000,6),6,FALSE)</f>
        <v>#N/A</v>
      </c>
    </row>
    <row r="3133" spans="1:7" x14ac:dyDescent="0.15">
      <c r="A3133" t="str">
        <f>IF([1]交流线路段!A3133="","",[1]交流线路段!A3133)</f>
        <v/>
      </c>
      <c r="B3133" t="str">
        <f>IF([1]交流线路段!B3133="","",[1]交流线路段!B3133)</f>
        <v/>
      </c>
      <c r="F3133" t="e">
        <f ca="1">VLOOKUP(OFFSET($E$2,0,0,10000,1),OFFSET(线路!$A$2,0,0,10000,6),5,FALSE)</f>
        <v>#N/A</v>
      </c>
      <c r="G3133" t="e">
        <f ca="1">VLOOKUP(OFFSET($E$2,0,0,10000,1),OFFSET(线路!$A$2,0,0,10000,6),6,FALSE)</f>
        <v>#N/A</v>
      </c>
    </row>
    <row r="3134" spans="1:7" x14ac:dyDescent="0.15">
      <c r="A3134" t="str">
        <f>IF([1]交流线路段!A3134="","",[1]交流线路段!A3134)</f>
        <v/>
      </c>
      <c r="B3134" t="str">
        <f>IF([1]交流线路段!B3134="","",[1]交流线路段!B3134)</f>
        <v/>
      </c>
      <c r="F3134" t="e">
        <f ca="1">VLOOKUP(OFFSET($E$2,0,0,10000,1),OFFSET(线路!$A$2,0,0,10000,6),5,FALSE)</f>
        <v>#N/A</v>
      </c>
      <c r="G3134" t="e">
        <f ca="1">VLOOKUP(OFFSET($E$2,0,0,10000,1),OFFSET(线路!$A$2,0,0,10000,6),6,FALSE)</f>
        <v>#N/A</v>
      </c>
    </row>
    <row r="3135" spans="1:7" x14ac:dyDescent="0.15">
      <c r="A3135" t="str">
        <f>IF([1]交流线路段!A3135="","",[1]交流线路段!A3135)</f>
        <v/>
      </c>
      <c r="B3135" t="str">
        <f>IF([1]交流线路段!B3135="","",[1]交流线路段!B3135)</f>
        <v/>
      </c>
      <c r="F3135" t="e">
        <f ca="1">VLOOKUP(OFFSET($E$2,0,0,10000,1),OFFSET(线路!$A$2,0,0,10000,6),5,FALSE)</f>
        <v>#N/A</v>
      </c>
      <c r="G3135" t="e">
        <f ca="1">VLOOKUP(OFFSET($E$2,0,0,10000,1),OFFSET(线路!$A$2,0,0,10000,6),6,FALSE)</f>
        <v>#N/A</v>
      </c>
    </row>
    <row r="3136" spans="1:7" x14ac:dyDescent="0.15">
      <c r="A3136" t="str">
        <f>IF([1]交流线路段!A3136="","",[1]交流线路段!A3136)</f>
        <v/>
      </c>
      <c r="B3136" t="str">
        <f>IF([1]交流线路段!B3136="","",[1]交流线路段!B3136)</f>
        <v/>
      </c>
      <c r="F3136" t="e">
        <f ca="1">VLOOKUP(OFFSET($E$2,0,0,10000,1),OFFSET(线路!$A$2,0,0,10000,6),5,FALSE)</f>
        <v>#N/A</v>
      </c>
      <c r="G3136" t="e">
        <f ca="1">VLOOKUP(OFFSET($E$2,0,0,10000,1),OFFSET(线路!$A$2,0,0,10000,6),6,FALSE)</f>
        <v>#N/A</v>
      </c>
    </row>
    <row r="3137" spans="1:7" x14ac:dyDescent="0.15">
      <c r="A3137" t="str">
        <f>IF([1]交流线路段!A3137="","",[1]交流线路段!A3137)</f>
        <v/>
      </c>
      <c r="B3137" t="str">
        <f>IF([1]交流线路段!B3137="","",[1]交流线路段!B3137)</f>
        <v/>
      </c>
      <c r="F3137" t="e">
        <f ca="1">VLOOKUP(OFFSET($E$2,0,0,10000,1),OFFSET(线路!$A$2,0,0,10000,6),5,FALSE)</f>
        <v>#N/A</v>
      </c>
      <c r="G3137" t="e">
        <f ca="1">VLOOKUP(OFFSET($E$2,0,0,10000,1),OFFSET(线路!$A$2,0,0,10000,6),6,FALSE)</f>
        <v>#N/A</v>
      </c>
    </row>
    <row r="3138" spans="1:7" x14ac:dyDescent="0.15">
      <c r="A3138" t="str">
        <f>IF([1]交流线路段!A3138="","",[1]交流线路段!A3138)</f>
        <v/>
      </c>
      <c r="B3138" t="str">
        <f>IF([1]交流线路段!B3138="","",[1]交流线路段!B3138)</f>
        <v/>
      </c>
      <c r="F3138" t="e">
        <f ca="1">VLOOKUP(OFFSET($E$2,0,0,10000,1),OFFSET(线路!$A$2,0,0,10000,6),5,FALSE)</f>
        <v>#N/A</v>
      </c>
      <c r="G3138" t="e">
        <f ca="1">VLOOKUP(OFFSET($E$2,0,0,10000,1),OFFSET(线路!$A$2,0,0,10000,6),6,FALSE)</f>
        <v>#N/A</v>
      </c>
    </row>
    <row r="3139" spans="1:7" x14ac:dyDescent="0.15">
      <c r="A3139" t="str">
        <f>IF([1]交流线路段!A3139="","",[1]交流线路段!A3139)</f>
        <v/>
      </c>
      <c r="B3139" t="str">
        <f>IF([1]交流线路段!B3139="","",[1]交流线路段!B3139)</f>
        <v/>
      </c>
      <c r="F3139" t="e">
        <f ca="1">VLOOKUP(OFFSET($E$2,0,0,10000,1),OFFSET(线路!$A$2,0,0,10000,6),5,FALSE)</f>
        <v>#N/A</v>
      </c>
      <c r="G3139" t="e">
        <f ca="1">VLOOKUP(OFFSET($E$2,0,0,10000,1),OFFSET(线路!$A$2,0,0,10000,6),6,FALSE)</f>
        <v>#N/A</v>
      </c>
    </row>
    <row r="3140" spans="1:7" x14ac:dyDescent="0.15">
      <c r="A3140" t="str">
        <f>IF([1]交流线路段!A3140="","",[1]交流线路段!A3140)</f>
        <v/>
      </c>
      <c r="B3140" t="str">
        <f>IF([1]交流线路段!B3140="","",[1]交流线路段!B3140)</f>
        <v/>
      </c>
      <c r="F3140" t="e">
        <f ca="1">VLOOKUP(OFFSET($E$2,0,0,10000,1),OFFSET(线路!$A$2,0,0,10000,6),5,FALSE)</f>
        <v>#N/A</v>
      </c>
      <c r="G3140" t="e">
        <f ca="1">VLOOKUP(OFFSET($E$2,0,0,10000,1),OFFSET(线路!$A$2,0,0,10000,6),6,FALSE)</f>
        <v>#N/A</v>
      </c>
    </row>
    <row r="3141" spans="1:7" x14ac:dyDescent="0.15">
      <c r="A3141" t="str">
        <f>IF([1]交流线路段!A3141="","",[1]交流线路段!A3141)</f>
        <v/>
      </c>
      <c r="B3141" t="str">
        <f>IF([1]交流线路段!B3141="","",[1]交流线路段!B3141)</f>
        <v/>
      </c>
      <c r="F3141" t="e">
        <f ca="1">VLOOKUP(OFFSET($E$2,0,0,10000,1),OFFSET(线路!$A$2,0,0,10000,6),5,FALSE)</f>
        <v>#N/A</v>
      </c>
      <c r="G3141" t="e">
        <f ca="1">VLOOKUP(OFFSET($E$2,0,0,10000,1),OFFSET(线路!$A$2,0,0,10000,6),6,FALSE)</f>
        <v>#N/A</v>
      </c>
    </row>
    <row r="3142" spans="1:7" x14ac:dyDescent="0.15">
      <c r="A3142" t="str">
        <f>IF([1]交流线路段!A3142="","",[1]交流线路段!A3142)</f>
        <v/>
      </c>
      <c r="B3142" t="str">
        <f>IF([1]交流线路段!B3142="","",[1]交流线路段!B3142)</f>
        <v/>
      </c>
      <c r="F3142" t="e">
        <f ca="1">VLOOKUP(OFFSET($E$2,0,0,10000,1),OFFSET(线路!$A$2,0,0,10000,6),5,FALSE)</f>
        <v>#N/A</v>
      </c>
      <c r="G3142" t="e">
        <f ca="1">VLOOKUP(OFFSET($E$2,0,0,10000,1),OFFSET(线路!$A$2,0,0,10000,6),6,FALSE)</f>
        <v>#N/A</v>
      </c>
    </row>
    <row r="3143" spans="1:7" x14ac:dyDescent="0.15">
      <c r="A3143" t="str">
        <f>IF([1]交流线路段!A3143="","",[1]交流线路段!A3143)</f>
        <v/>
      </c>
      <c r="B3143" t="str">
        <f>IF([1]交流线路段!B3143="","",[1]交流线路段!B3143)</f>
        <v/>
      </c>
      <c r="F3143" t="e">
        <f ca="1">VLOOKUP(OFFSET($E$2,0,0,10000,1),OFFSET(线路!$A$2,0,0,10000,6),5,FALSE)</f>
        <v>#N/A</v>
      </c>
      <c r="G3143" t="e">
        <f ca="1">VLOOKUP(OFFSET($E$2,0,0,10000,1),OFFSET(线路!$A$2,0,0,10000,6),6,FALSE)</f>
        <v>#N/A</v>
      </c>
    </row>
    <row r="3144" spans="1:7" x14ac:dyDescent="0.15">
      <c r="A3144" t="str">
        <f>IF([1]交流线路段!A3144="","",[1]交流线路段!A3144)</f>
        <v/>
      </c>
      <c r="B3144" t="str">
        <f>IF([1]交流线路段!B3144="","",[1]交流线路段!B3144)</f>
        <v/>
      </c>
      <c r="F3144" t="e">
        <f ca="1">VLOOKUP(OFFSET($E$2,0,0,10000,1),OFFSET(线路!$A$2,0,0,10000,6),5,FALSE)</f>
        <v>#N/A</v>
      </c>
      <c r="G3144" t="e">
        <f ca="1">VLOOKUP(OFFSET($E$2,0,0,10000,1),OFFSET(线路!$A$2,0,0,10000,6),6,FALSE)</f>
        <v>#N/A</v>
      </c>
    </row>
    <row r="3145" spans="1:7" x14ac:dyDescent="0.15">
      <c r="A3145" t="str">
        <f>IF([1]交流线路段!A3145="","",[1]交流线路段!A3145)</f>
        <v/>
      </c>
      <c r="B3145" t="str">
        <f>IF([1]交流线路段!B3145="","",[1]交流线路段!B3145)</f>
        <v/>
      </c>
      <c r="F3145" t="e">
        <f ca="1">VLOOKUP(OFFSET($E$2,0,0,10000,1),OFFSET(线路!$A$2,0,0,10000,6),5,FALSE)</f>
        <v>#N/A</v>
      </c>
      <c r="G3145" t="e">
        <f ca="1">VLOOKUP(OFFSET($E$2,0,0,10000,1),OFFSET(线路!$A$2,0,0,10000,6),6,FALSE)</f>
        <v>#N/A</v>
      </c>
    </row>
    <row r="3146" spans="1:7" x14ac:dyDescent="0.15">
      <c r="A3146" t="str">
        <f>IF([1]交流线路段!A3146="","",[1]交流线路段!A3146)</f>
        <v/>
      </c>
      <c r="B3146" t="str">
        <f>IF([1]交流线路段!B3146="","",[1]交流线路段!B3146)</f>
        <v/>
      </c>
      <c r="F3146" t="e">
        <f ca="1">VLOOKUP(OFFSET($E$2,0,0,10000,1),OFFSET(线路!$A$2,0,0,10000,6),5,FALSE)</f>
        <v>#N/A</v>
      </c>
      <c r="G3146" t="e">
        <f ca="1">VLOOKUP(OFFSET($E$2,0,0,10000,1),OFFSET(线路!$A$2,0,0,10000,6),6,FALSE)</f>
        <v>#N/A</v>
      </c>
    </row>
    <row r="3147" spans="1:7" x14ac:dyDescent="0.15">
      <c r="A3147" t="str">
        <f>IF([1]交流线路段!A3147="","",[1]交流线路段!A3147)</f>
        <v/>
      </c>
      <c r="B3147" t="str">
        <f>IF([1]交流线路段!B3147="","",[1]交流线路段!B3147)</f>
        <v/>
      </c>
      <c r="F3147" t="e">
        <f ca="1">VLOOKUP(OFFSET($E$2,0,0,10000,1),OFFSET(线路!$A$2,0,0,10000,6),5,FALSE)</f>
        <v>#N/A</v>
      </c>
      <c r="G3147" t="e">
        <f ca="1">VLOOKUP(OFFSET($E$2,0,0,10000,1),OFFSET(线路!$A$2,0,0,10000,6),6,FALSE)</f>
        <v>#N/A</v>
      </c>
    </row>
    <row r="3148" spans="1:7" x14ac:dyDescent="0.15">
      <c r="A3148" t="str">
        <f>IF([1]交流线路段!A3148="","",[1]交流线路段!A3148)</f>
        <v/>
      </c>
      <c r="B3148" t="str">
        <f>IF([1]交流线路段!B3148="","",[1]交流线路段!B3148)</f>
        <v/>
      </c>
      <c r="F3148" t="e">
        <f ca="1">VLOOKUP(OFFSET($E$2,0,0,10000,1),OFFSET(线路!$A$2,0,0,10000,6),5,FALSE)</f>
        <v>#N/A</v>
      </c>
      <c r="G3148" t="e">
        <f ca="1">VLOOKUP(OFFSET($E$2,0,0,10000,1),OFFSET(线路!$A$2,0,0,10000,6),6,FALSE)</f>
        <v>#N/A</v>
      </c>
    </row>
    <row r="3149" spans="1:7" x14ac:dyDescent="0.15">
      <c r="A3149" t="str">
        <f>IF([1]交流线路段!A3149="","",[1]交流线路段!A3149)</f>
        <v/>
      </c>
      <c r="B3149" t="str">
        <f>IF([1]交流线路段!B3149="","",[1]交流线路段!B3149)</f>
        <v/>
      </c>
      <c r="F3149" t="e">
        <f ca="1">VLOOKUP(OFFSET($E$2,0,0,10000,1),OFFSET(线路!$A$2,0,0,10000,6),5,FALSE)</f>
        <v>#N/A</v>
      </c>
      <c r="G3149" t="e">
        <f ca="1">VLOOKUP(OFFSET($E$2,0,0,10000,1),OFFSET(线路!$A$2,0,0,10000,6),6,FALSE)</f>
        <v>#N/A</v>
      </c>
    </row>
    <row r="3150" spans="1:7" x14ac:dyDescent="0.15">
      <c r="A3150" t="str">
        <f>IF([1]交流线路段!A3150="","",[1]交流线路段!A3150)</f>
        <v/>
      </c>
      <c r="B3150" t="str">
        <f>IF([1]交流线路段!B3150="","",[1]交流线路段!B3150)</f>
        <v/>
      </c>
      <c r="F3150" t="e">
        <f ca="1">VLOOKUP(OFFSET($E$2,0,0,10000,1),OFFSET(线路!$A$2,0,0,10000,6),5,FALSE)</f>
        <v>#N/A</v>
      </c>
      <c r="G3150" t="e">
        <f ca="1">VLOOKUP(OFFSET($E$2,0,0,10000,1),OFFSET(线路!$A$2,0,0,10000,6),6,FALSE)</f>
        <v>#N/A</v>
      </c>
    </row>
    <row r="3151" spans="1:7" x14ac:dyDescent="0.15">
      <c r="A3151" t="str">
        <f>IF([1]交流线路段!A3151="","",[1]交流线路段!A3151)</f>
        <v/>
      </c>
      <c r="B3151" t="str">
        <f>IF([1]交流线路段!B3151="","",[1]交流线路段!B3151)</f>
        <v/>
      </c>
      <c r="F3151" t="e">
        <f ca="1">VLOOKUP(OFFSET($E$2,0,0,10000,1),OFFSET(线路!$A$2,0,0,10000,6),5,FALSE)</f>
        <v>#N/A</v>
      </c>
      <c r="G3151" t="e">
        <f ca="1">VLOOKUP(OFFSET($E$2,0,0,10000,1),OFFSET(线路!$A$2,0,0,10000,6),6,FALSE)</f>
        <v>#N/A</v>
      </c>
    </row>
    <row r="3152" spans="1:7" x14ac:dyDescent="0.15">
      <c r="A3152" t="str">
        <f>IF([1]交流线路段!A3152="","",[1]交流线路段!A3152)</f>
        <v/>
      </c>
      <c r="B3152" t="str">
        <f>IF([1]交流线路段!B3152="","",[1]交流线路段!B3152)</f>
        <v/>
      </c>
      <c r="F3152" t="e">
        <f ca="1">VLOOKUP(OFFSET($E$2,0,0,10000,1),OFFSET(线路!$A$2,0,0,10000,6),5,FALSE)</f>
        <v>#N/A</v>
      </c>
      <c r="G3152" t="e">
        <f ca="1">VLOOKUP(OFFSET($E$2,0,0,10000,1),OFFSET(线路!$A$2,0,0,10000,6),6,FALSE)</f>
        <v>#N/A</v>
      </c>
    </row>
    <row r="3153" spans="1:7" x14ac:dyDescent="0.15">
      <c r="A3153" t="str">
        <f>IF([1]交流线路段!A3153="","",[1]交流线路段!A3153)</f>
        <v/>
      </c>
      <c r="B3153" t="str">
        <f>IF([1]交流线路段!B3153="","",[1]交流线路段!B3153)</f>
        <v/>
      </c>
      <c r="F3153" t="e">
        <f ca="1">VLOOKUP(OFFSET($E$2,0,0,10000,1),OFFSET(线路!$A$2,0,0,10000,6),5,FALSE)</f>
        <v>#N/A</v>
      </c>
      <c r="G3153" t="e">
        <f ca="1">VLOOKUP(OFFSET($E$2,0,0,10000,1),OFFSET(线路!$A$2,0,0,10000,6),6,FALSE)</f>
        <v>#N/A</v>
      </c>
    </row>
    <row r="3154" spans="1:7" x14ac:dyDescent="0.15">
      <c r="A3154" t="str">
        <f>IF([1]交流线路段!A3154="","",[1]交流线路段!A3154)</f>
        <v/>
      </c>
      <c r="B3154" t="str">
        <f>IF([1]交流线路段!B3154="","",[1]交流线路段!B3154)</f>
        <v/>
      </c>
      <c r="F3154" t="e">
        <f ca="1">VLOOKUP(OFFSET($E$2,0,0,10000,1),OFFSET(线路!$A$2,0,0,10000,6),5,FALSE)</f>
        <v>#N/A</v>
      </c>
      <c r="G3154" t="e">
        <f ca="1">VLOOKUP(OFFSET($E$2,0,0,10000,1),OFFSET(线路!$A$2,0,0,10000,6),6,FALSE)</f>
        <v>#N/A</v>
      </c>
    </row>
    <row r="3155" spans="1:7" x14ac:dyDescent="0.15">
      <c r="A3155" t="str">
        <f>IF([1]交流线路段!A3155="","",[1]交流线路段!A3155)</f>
        <v/>
      </c>
      <c r="B3155" t="str">
        <f>IF([1]交流线路段!B3155="","",[1]交流线路段!B3155)</f>
        <v/>
      </c>
      <c r="F3155" t="e">
        <f ca="1">VLOOKUP(OFFSET($E$2,0,0,10000,1),OFFSET(线路!$A$2,0,0,10000,6),5,FALSE)</f>
        <v>#N/A</v>
      </c>
      <c r="G3155" t="e">
        <f ca="1">VLOOKUP(OFFSET($E$2,0,0,10000,1),OFFSET(线路!$A$2,0,0,10000,6),6,FALSE)</f>
        <v>#N/A</v>
      </c>
    </row>
    <row r="3156" spans="1:7" x14ac:dyDescent="0.15">
      <c r="A3156" t="str">
        <f>IF([1]交流线路段!A3156="","",[1]交流线路段!A3156)</f>
        <v/>
      </c>
      <c r="B3156" t="str">
        <f>IF([1]交流线路段!B3156="","",[1]交流线路段!B3156)</f>
        <v/>
      </c>
      <c r="F3156" t="e">
        <f ca="1">VLOOKUP(OFFSET($E$2,0,0,10000,1),OFFSET(线路!$A$2,0,0,10000,6),5,FALSE)</f>
        <v>#N/A</v>
      </c>
      <c r="G3156" t="e">
        <f ca="1">VLOOKUP(OFFSET($E$2,0,0,10000,1),OFFSET(线路!$A$2,0,0,10000,6),6,FALSE)</f>
        <v>#N/A</v>
      </c>
    </row>
    <row r="3157" spans="1:7" x14ac:dyDescent="0.15">
      <c r="A3157" t="str">
        <f>IF([1]交流线路段!A3157="","",[1]交流线路段!A3157)</f>
        <v/>
      </c>
      <c r="B3157" t="str">
        <f>IF([1]交流线路段!B3157="","",[1]交流线路段!B3157)</f>
        <v/>
      </c>
      <c r="F3157" t="e">
        <f ca="1">VLOOKUP(OFFSET($E$2,0,0,10000,1),OFFSET(线路!$A$2,0,0,10000,6),5,FALSE)</f>
        <v>#N/A</v>
      </c>
      <c r="G3157" t="e">
        <f ca="1">VLOOKUP(OFFSET($E$2,0,0,10000,1),OFFSET(线路!$A$2,0,0,10000,6),6,FALSE)</f>
        <v>#N/A</v>
      </c>
    </row>
    <row r="3158" spans="1:7" x14ac:dyDescent="0.15">
      <c r="A3158" t="str">
        <f>IF([1]交流线路段!A3158="","",[1]交流线路段!A3158)</f>
        <v/>
      </c>
      <c r="B3158" t="str">
        <f>IF([1]交流线路段!B3158="","",[1]交流线路段!B3158)</f>
        <v/>
      </c>
      <c r="F3158" t="e">
        <f ca="1">VLOOKUP(OFFSET($E$2,0,0,10000,1),OFFSET(线路!$A$2,0,0,10000,6),5,FALSE)</f>
        <v>#N/A</v>
      </c>
      <c r="G3158" t="e">
        <f ca="1">VLOOKUP(OFFSET($E$2,0,0,10000,1),OFFSET(线路!$A$2,0,0,10000,6),6,FALSE)</f>
        <v>#N/A</v>
      </c>
    </row>
    <row r="3159" spans="1:7" x14ac:dyDescent="0.15">
      <c r="A3159" t="str">
        <f>IF([1]交流线路段!A3159="","",[1]交流线路段!A3159)</f>
        <v/>
      </c>
      <c r="B3159" t="str">
        <f>IF([1]交流线路段!B3159="","",[1]交流线路段!B3159)</f>
        <v/>
      </c>
      <c r="F3159" t="e">
        <f ca="1">VLOOKUP(OFFSET($E$2,0,0,10000,1),OFFSET(线路!$A$2,0,0,10000,6),5,FALSE)</f>
        <v>#N/A</v>
      </c>
      <c r="G3159" t="e">
        <f ca="1">VLOOKUP(OFFSET($E$2,0,0,10000,1),OFFSET(线路!$A$2,0,0,10000,6),6,FALSE)</f>
        <v>#N/A</v>
      </c>
    </row>
    <row r="3160" spans="1:7" x14ac:dyDescent="0.15">
      <c r="A3160" t="str">
        <f>IF([1]交流线路段!A3160="","",[1]交流线路段!A3160)</f>
        <v/>
      </c>
      <c r="B3160" t="str">
        <f>IF([1]交流线路段!B3160="","",[1]交流线路段!B3160)</f>
        <v/>
      </c>
      <c r="F3160" t="e">
        <f ca="1">VLOOKUP(OFFSET($E$2,0,0,10000,1),OFFSET(线路!$A$2,0,0,10000,6),5,FALSE)</f>
        <v>#N/A</v>
      </c>
      <c r="G3160" t="e">
        <f ca="1">VLOOKUP(OFFSET($E$2,0,0,10000,1),OFFSET(线路!$A$2,0,0,10000,6),6,FALSE)</f>
        <v>#N/A</v>
      </c>
    </row>
    <row r="3161" spans="1:7" x14ac:dyDescent="0.15">
      <c r="A3161" t="str">
        <f>IF([1]交流线路段!A3161="","",[1]交流线路段!A3161)</f>
        <v/>
      </c>
      <c r="B3161" t="str">
        <f>IF([1]交流线路段!B3161="","",[1]交流线路段!B3161)</f>
        <v/>
      </c>
      <c r="F3161" t="e">
        <f ca="1">VLOOKUP(OFFSET($E$2,0,0,10000,1),OFFSET(线路!$A$2,0,0,10000,6),5,FALSE)</f>
        <v>#N/A</v>
      </c>
      <c r="G3161" t="e">
        <f ca="1">VLOOKUP(OFFSET($E$2,0,0,10000,1),OFFSET(线路!$A$2,0,0,10000,6),6,FALSE)</f>
        <v>#N/A</v>
      </c>
    </row>
    <row r="3162" spans="1:7" x14ac:dyDescent="0.15">
      <c r="A3162" t="str">
        <f>IF([1]交流线路段!A3162="","",[1]交流线路段!A3162)</f>
        <v/>
      </c>
      <c r="B3162" t="str">
        <f>IF([1]交流线路段!B3162="","",[1]交流线路段!B3162)</f>
        <v/>
      </c>
      <c r="F3162" t="e">
        <f ca="1">VLOOKUP(OFFSET($E$2,0,0,10000,1),OFFSET(线路!$A$2,0,0,10000,6),5,FALSE)</f>
        <v>#N/A</v>
      </c>
      <c r="G3162" t="e">
        <f ca="1">VLOOKUP(OFFSET($E$2,0,0,10000,1),OFFSET(线路!$A$2,0,0,10000,6),6,FALSE)</f>
        <v>#N/A</v>
      </c>
    </row>
    <row r="3163" spans="1:7" x14ac:dyDescent="0.15">
      <c r="A3163" t="str">
        <f>IF([1]交流线路段!A3163="","",[1]交流线路段!A3163)</f>
        <v/>
      </c>
      <c r="B3163" t="str">
        <f>IF([1]交流线路段!B3163="","",[1]交流线路段!B3163)</f>
        <v/>
      </c>
      <c r="F3163" t="e">
        <f ca="1">VLOOKUP(OFFSET($E$2,0,0,10000,1),OFFSET(线路!$A$2,0,0,10000,6),5,FALSE)</f>
        <v>#N/A</v>
      </c>
      <c r="G3163" t="e">
        <f ca="1">VLOOKUP(OFFSET($E$2,0,0,10000,1),OFFSET(线路!$A$2,0,0,10000,6),6,FALSE)</f>
        <v>#N/A</v>
      </c>
    </row>
    <row r="3164" spans="1:7" x14ac:dyDescent="0.15">
      <c r="A3164" t="str">
        <f>IF([1]交流线路段!A3164="","",[1]交流线路段!A3164)</f>
        <v/>
      </c>
      <c r="B3164" t="str">
        <f>IF([1]交流线路段!B3164="","",[1]交流线路段!B3164)</f>
        <v/>
      </c>
      <c r="F3164" t="e">
        <f ca="1">VLOOKUP(OFFSET($E$2,0,0,10000,1),OFFSET(线路!$A$2,0,0,10000,6),5,FALSE)</f>
        <v>#N/A</v>
      </c>
      <c r="G3164" t="e">
        <f ca="1">VLOOKUP(OFFSET($E$2,0,0,10000,1),OFFSET(线路!$A$2,0,0,10000,6),6,FALSE)</f>
        <v>#N/A</v>
      </c>
    </row>
    <row r="3165" spans="1:7" x14ac:dyDescent="0.15">
      <c r="A3165" t="str">
        <f>IF([1]交流线路段!A3165="","",[1]交流线路段!A3165)</f>
        <v/>
      </c>
      <c r="B3165" t="str">
        <f>IF([1]交流线路段!B3165="","",[1]交流线路段!B3165)</f>
        <v/>
      </c>
      <c r="F3165" t="e">
        <f ca="1">VLOOKUP(OFFSET($E$2,0,0,10000,1),OFFSET(线路!$A$2,0,0,10000,6),5,FALSE)</f>
        <v>#N/A</v>
      </c>
      <c r="G3165" t="e">
        <f ca="1">VLOOKUP(OFFSET($E$2,0,0,10000,1),OFFSET(线路!$A$2,0,0,10000,6),6,FALSE)</f>
        <v>#N/A</v>
      </c>
    </row>
    <row r="3166" spans="1:7" x14ac:dyDescent="0.15">
      <c r="A3166" t="str">
        <f>IF([1]交流线路段!A3166="","",[1]交流线路段!A3166)</f>
        <v/>
      </c>
      <c r="B3166" t="str">
        <f>IF([1]交流线路段!B3166="","",[1]交流线路段!B3166)</f>
        <v/>
      </c>
      <c r="F3166" t="e">
        <f ca="1">VLOOKUP(OFFSET($E$2,0,0,10000,1),OFFSET(线路!$A$2,0,0,10000,6),5,FALSE)</f>
        <v>#N/A</v>
      </c>
      <c r="G3166" t="e">
        <f ca="1">VLOOKUP(OFFSET($E$2,0,0,10000,1),OFFSET(线路!$A$2,0,0,10000,6),6,FALSE)</f>
        <v>#N/A</v>
      </c>
    </row>
    <row r="3167" spans="1:7" x14ac:dyDescent="0.15">
      <c r="A3167" t="str">
        <f>IF([1]交流线路段!A3167="","",[1]交流线路段!A3167)</f>
        <v/>
      </c>
      <c r="B3167" t="str">
        <f>IF([1]交流线路段!B3167="","",[1]交流线路段!B3167)</f>
        <v/>
      </c>
      <c r="F3167" t="e">
        <f ca="1">VLOOKUP(OFFSET($E$2,0,0,10000,1),OFFSET(线路!$A$2,0,0,10000,6),5,FALSE)</f>
        <v>#N/A</v>
      </c>
      <c r="G3167" t="e">
        <f ca="1">VLOOKUP(OFFSET($E$2,0,0,10000,1),OFFSET(线路!$A$2,0,0,10000,6),6,FALSE)</f>
        <v>#N/A</v>
      </c>
    </row>
    <row r="3168" spans="1:7" x14ac:dyDescent="0.15">
      <c r="A3168" t="str">
        <f>IF([1]交流线路段!A3168="","",[1]交流线路段!A3168)</f>
        <v/>
      </c>
      <c r="B3168" t="str">
        <f>IF([1]交流线路段!B3168="","",[1]交流线路段!B3168)</f>
        <v/>
      </c>
      <c r="F3168" t="e">
        <f ca="1">VLOOKUP(OFFSET($E$2,0,0,10000,1),OFFSET(线路!$A$2,0,0,10000,6),5,FALSE)</f>
        <v>#N/A</v>
      </c>
      <c r="G3168" t="e">
        <f ca="1">VLOOKUP(OFFSET($E$2,0,0,10000,1),OFFSET(线路!$A$2,0,0,10000,6),6,FALSE)</f>
        <v>#N/A</v>
      </c>
    </row>
    <row r="3169" spans="1:7" x14ac:dyDescent="0.15">
      <c r="A3169" t="str">
        <f>IF([1]交流线路段!A3169="","",[1]交流线路段!A3169)</f>
        <v/>
      </c>
      <c r="B3169" t="str">
        <f>IF([1]交流线路段!B3169="","",[1]交流线路段!B3169)</f>
        <v/>
      </c>
      <c r="F3169" t="e">
        <f ca="1">VLOOKUP(OFFSET($E$2,0,0,10000,1),OFFSET(线路!$A$2,0,0,10000,6),5,FALSE)</f>
        <v>#N/A</v>
      </c>
      <c r="G3169" t="e">
        <f ca="1">VLOOKUP(OFFSET($E$2,0,0,10000,1),OFFSET(线路!$A$2,0,0,10000,6),6,FALSE)</f>
        <v>#N/A</v>
      </c>
    </row>
    <row r="3170" spans="1:7" x14ac:dyDescent="0.15">
      <c r="A3170" t="str">
        <f>IF([1]交流线路段!A3170="","",[1]交流线路段!A3170)</f>
        <v/>
      </c>
      <c r="B3170" t="str">
        <f>IF([1]交流线路段!B3170="","",[1]交流线路段!B3170)</f>
        <v/>
      </c>
      <c r="F3170" t="e">
        <f ca="1">VLOOKUP(OFFSET($E$2,0,0,10000,1),OFFSET(线路!$A$2,0,0,10000,6),5,FALSE)</f>
        <v>#N/A</v>
      </c>
      <c r="G3170" t="e">
        <f ca="1">VLOOKUP(OFFSET($E$2,0,0,10000,1),OFFSET(线路!$A$2,0,0,10000,6),6,FALSE)</f>
        <v>#N/A</v>
      </c>
    </row>
    <row r="3171" spans="1:7" x14ac:dyDescent="0.15">
      <c r="A3171" t="str">
        <f>IF([1]交流线路段!A3171="","",[1]交流线路段!A3171)</f>
        <v/>
      </c>
      <c r="B3171" t="str">
        <f>IF([1]交流线路段!B3171="","",[1]交流线路段!B3171)</f>
        <v/>
      </c>
      <c r="F3171" t="e">
        <f ca="1">VLOOKUP(OFFSET($E$2,0,0,10000,1),OFFSET(线路!$A$2,0,0,10000,6),5,FALSE)</f>
        <v>#N/A</v>
      </c>
      <c r="G3171" t="e">
        <f ca="1">VLOOKUP(OFFSET($E$2,0,0,10000,1),OFFSET(线路!$A$2,0,0,10000,6),6,FALSE)</f>
        <v>#N/A</v>
      </c>
    </row>
    <row r="3172" spans="1:7" x14ac:dyDescent="0.15">
      <c r="A3172" t="str">
        <f>IF([1]交流线路段!A3172="","",[1]交流线路段!A3172)</f>
        <v/>
      </c>
      <c r="B3172" t="str">
        <f>IF([1]交流线路段!B3172="","",[1]交流线路段!B3172)</f>
        <v/>
      </c>
      <c r="F3172" t="e">
        <f ca="1">VLOOKUP(OFFSET($E$2,0,0,10000,1),OFFSET(线路!$A$2,0,0,10000,6),5,FALSE)</f>
        <v>#N/A</v>
      </c>
      <c r="G3172" t="e">
        <f ca="1">VLOOKUP(OFFSET($E$2,0,0,10000,1),OFFSET(线路!$A$2,0,0,10000,6),6,FALSE)</f>
        <v>#N/A</v>
      </c>
    </row>
    <row r="3173" spans="1:7" x14ac:dyDescent="0.15">
      <c r="A3173" t="str">
        <f>IF([1]交流线路段!A3173="","",[1]交流线路段!A3173)</f>
        <v/>
      </c>
      <c r="B3173" t="str">
        <f>IF([1]交流线路段!B3173="","",[1]交流线路段!B3173)</f>
        <v/>
      </c>
      <c r="F3173" t="e">
        <f ca="1">VLOOKUP(OFFSET($E$2,0,0,10000,1),OFFSET(线路!$A$2,0,0,10000,6),5,FALSE)</f>
        <v>#N/A</v>
      </c>
      <c r="G3173" t="e">
        <f ca="1">VLOOKUP(OFFSET($E$2,0,0,10000,1),OFFSET(线路!$A$2,0,0,10000,6),6,FALSE)</f>
        <v>#N/A</v>
      </c>
    </row>
    <row r="3174" spans="1:7" x14ac:dyDescent="0.15">
      <c r="A3174" t="str">
        <f>IF([1]交流线路段!A3174="","",[1]交流线路段!A3174)</f>
        <v/>
      </c>
      <c r="B3174" t="str">
        <f>IF([1]交流线路段!B3174="","",[1]交流线路段!B3174)</f>
        <v/>
      </c>
      <c r="F3174" t="e">
        <f ca="1">VLOOKUP(OFFSET($E$2,0,0,10000,1),OFFSET(线路!$A$2,0,0,10000,6),5,FALSE)</f>
        <v>#N/A</v>
      </c>
      <c r="G3174" t="e">
        <f ca="1">VLOOKUP(OFFSET($E$2,0,0,10000,1),OFFSET(线路!$A$2,0,0,10000,6),6,FALSE)</f>
        <v>#N/A</v>
      </c>
    </row>
    <row r="3175" spans="1:7" x14ac:dyDescent="0.15">
      <c r="A3175" t="str">
        <f>IF([1]交流线路段!A3175="","",[1]交流线路段!A3175)</f>
        <v/>
      </c>
      <c r="B3175" t="str">
        <f>IF([1]交流线路段!B3175="","",[1]交流线路段!B3175)</f>
        <v/>
      </c>
      <c r="F3175" t="e">
        <f ca="1">VLOOKUP(OFFSET($E$2,0,0,10000,1),OFFSET(线路!$A$2,0,0,10000,6),5,FALSE)</f>
        <v>#N/A</v>
      </c>
      <c r="G3175" t="e">
        <f ca="1">VLOOKUP(OFFSET($E$2,0,0,10000,1),OFFSET(线路!$A$2,0,0,10000,6),6,FALSE)</f>
        <v>#N/A</v>
      </c>
    </row>
    <row r="3176" spans="1:7" x14ac:dyDescent="0.15">
      <c r="A3176" t="str">
        <f>IF([1]交流线路段!A3176="","",[1]交流线路段!A3176)</f>
        <v/>
      </c>
      <c r="B3176" t="str">
        <f>IF([1]交流线路段!B3176="","",[1]交流线路段!B3176)</f>
        <v/>
      </c>
      <c r="F3176" t="e">
        <f ca="1">VLOOKUP(OFFSET($E$2,0,0,10000,1),OFFSET(线路!$A$2,0,0,10000,6),5,FALSE)</f>
        <v>#N/A</v>
      </c>
      <c r="G3176" t="e">
        <f ca="1">VLOOKUP(OFFSET($E$2,0,0,10000,1),OFFSET(线路!$A$2,0,0,10000,6),6,FALSE)</f>
        <v>#N/A</v>
      </c>
    </row>
    <row r="3177" spans="1:7" x14ac:dyDescent="0.15">
      <c r="A3177" t="str">
        <f>IF([1]交流线路段!A3177="","",[1]交流线路段!A3177)</f>
        <v/>
      </c>
      <c r="B3177" t="str">
        <f>IF([1]交流线路段!B3177="","",[1]交流线路段!B3177)</f>
        <v/>
      </c>
      <c r="F3177" t="e">
        <f ca="1">VLOOKUP(OFFSET($E$2,0,0,10000,1),OFFSET(线路!$A$2,0,0,10000,6),5,FALSE)</f>
        <v>#N/A</v>
      </c>
      <c r="G3177" t="e">
        <f ca="1">VLOOKUP(OFFSET($E$2,0,0,10000,1),OFFSET(线路!$A$2,0,0,10000,6),6,FALSE)</f>
        <v>#N/A</v>
      </c>
    </row>
    <row r="3178" spans="1:7" x14ac:dyDescent="0.15">
      <c r="A3178" t="str">
        <f>IF([1]交流线路段!A3178="","",[1]交流线路段!A3178)</f>
        <v/>
      </c>
      <c r="B3178" t="str">
        <f>IF([1]交流线路段!B3178="","",[1]交流线路段!B3178)</f>
        <v/>
      </c>
      <c r="F3178" t="e">
        <f ca="1">VLOOKUP(OFFSET($E$2,0,0,10000,1),OFFSET(线路!$A$2,0,0,10000,6),5,FALSE)</f>
        <v>#N/A</v>
      </c>
      <c r="G3178" t="e">
        <f ca="1">VLOOKUP(OFFSET($E$2,0,0,10000,1),OFFSET(线路!$A$2,0,0,10000,6),6,FALSE)</f>
        <v>#N/A</v>
      </c>
    </row>
    <row r="3179" spans="1:7" x14ac:dyDescent="0.15">
      <c r="A3179" t="str">
        <f>IF([1]交流线路段!A3179="","",[1]交流线路段!A3179)</f>
        <v/>
      </c>
      <c r="B3179" t="str">
        <f>IF([1]交流线路段!B3179="","",[1]交流线路段!B3179)</f>
        <v/>
      </c>
      <c r="F3179" t="e">
        <f ca="1">VLOOKUP(OFFSET($E$2,0,0,10000,1),OFFSET(线路!$A$2,0,0,10000,6),5,FALSE)</f>
        <v>#N/A</v>
      </c>
      <c r="G3179" t="e">
        <f ca="1">VLOOKUP(OFFSET($E$2,0,0,10000,1),OFFSET(线路!$A$2,0,0,10000,6),6,FALSE)</f>
        <v>#N/A</v>
      </c>
    </row>
    <row r="3180" spans="1:7" x14ac:dyDescent="0.15">
      <c r="A3180" t="str">
        <f>IF([1]交流线路段!A3180="","",[1]交流线路段!A3180)</f>
        <v/>
      </c>
      <c r="B3180" t="str">
        <f>IF([1]交流线路段!B3180="","",[1]交流线路段!B3180)</f>
        <v/>
      </c>
      <c r="F3180" t="e">
        <f ca="1">VLOOKUP(OFFSET($E$2,0,0,10000,1),OFFSET(线路!$A$2,0,0,10000,6),5,FALSE)</f>
        <v>#N/A</v>
      </c>
      <c r="G3180" t="e">
        <f ca="1">VLOOKUP(OFFSET($E$2,0,0,10000,1),OFFSET(线路!$A$2,0,0,10000,6),6,FALSE)</f>
        <v>#N/A</v>
      </c>
    </row>
    <row r="3181" spans="1:7" x14ac:dyDescent="0.15">
      <c r="A3181" t="str">
        <f>IF([1]交流线路段!A3181="","",[1]交流线路段!A3181)</f>
        <v/>
      </c>
      <c r="B3181" t="str">
        <f>IF([1]交流线路段!B3181="","",[1]交流线路段!B3181)</f>
        <v/>
      </c>
      <c r="F3181" t="e">
        <f ca="1">VLOOKUP(OFFSET($E$2,0,0,10000,1),OFFSET(线路!$A$2,0,0,10000,6),5,FALSE)</f>
        <v>#N/A</v>
      </c>
      <c r="G3181" t="e">
        <f ca="1">VLOOKUP(OFFSET($E$2,0,0,10000,1),OFFSET(线路!$A$2,0,0,10000,6),6,FALSE)</f>
        <v>#N/A</v>
      </c>
    </row>
    <row r="3182" spans="1:7" x14ac:dyDescent="0.15">
      <c r="A3182" t="str">
        <f>IF([1]交流线路段!A3182="","",[1]交流线路段!A3182)</f>
        <v/>
      </c>
      <c r="B3182" t="str">
        <f>IF([1]交流线路段!B3182="","",[1]交流线路段!B3182)</f>
        <v/>
      </c>
      <c r="F3182" t="e">
        <f ca="1">VLOOKUP(OFFSET($E$2,0,0,10000,1),OFFSET(线路!$A$2,0,0,10000,6),5,FALSE)</f>
        <v>#N/A</v>
      </c>
      <c r="G3182" t="e">
        <f ca="1">VLOOKUP(OFFSET($E$2,0,0,10000,1),OFFSET(线路!$A$2,0,0,10000,6),6,FALSE)</f>
        <v>#N/A</v>
      </c>
    </row>
    <row r="3183" spans="1:7" x14ac:dyDescent="0.15">
      <c r="A3183" t="str">
        <f>IF([1]交流线路段!A3183="","",[1]交流线路段!A3183)</f>
        <v/>
      </c>
      <c r="B3183" t="str">
        <f>IF([1]交流线路段!B3183="","",[1]交流线路段!B3183)</f>
        <v/>
      </c>
      <c r="F3183" t="e">
        <f ca="1">VLOOKUP(OFFSET($E$2,0,0,10000,1),OFFSET(线路!$A$2,0,0,10000,6),5,FALSE)</f>
        <v>#N/A</v>
      </c>
      <c r="G3183" t="e">
        <f ca="1">VLOOKUP(OFFSET($E$2,0,0,10000,1),OFFSET(线路!$A$2,0,0,10000,6),6,FALSE)</f>
        <v>#N/A</v>
      </c>
    </row>
    <row r="3184" spans="1:7" x14ac:dyDescent="0.15">
      <c r="A3184" t="str">
        <f>IF([1]交流线路段!A3184="","",[1]交流线路段!A3184)</f>
        <v/>
      </c>
      <c r="B3184" t="str">
        <f>IF([1]交流线路段!B3184="","",[1]交流线路段!B3184)</f>
        <v/>
      </c>
      <c r="F3184" t="e">
        <f ca="1">VLOOKUP(OFFSET($E$2,0,0,10000,1),OFFSET(线路!$A$2,0,0,10000,6),5,FALSE)</f>
        <v>#N/A</v>
      </c>
      <c r="G3184" t="e">
        <f ca="1">VLOOKUP(OFFSET($E$2,0,0,10000,1),OFFSET(线路!$A$2,0,0,10000,6),6,FALSE)</f>
        <v>#N/A</v>
      </c>
    </row>
    <row r="3185" spans="1:7" x14ac:dyDescent="0.15">
      <c r="A3185" t="str">
        <f>IF([1]交流线路段!A3185="","",[1]交流线路段!A3185)</f>
        <v/>
      </c>
      <c r="B3185" t="str">
        <f>IF([1]交流线路段!B3185="","",[1]交流线路段!B3185)</f>
        <v/>
      </c>
      <c r="F3185" t="e">
        <f ca="1">VLOOKUP(OFFSET($E$2,0,0,10000,1),OFFSET(线路!$A$2,0,0,10000,6),5,FALSE)</f>
        <v>#N/A</v>
      </c>
      <c r="G3185" t="e">
        <f ca="1">VLOOKUP(OFFSET($E$2,0,0,10000,1),OFFSET(线路!$A$2,0,0,10000,6),6,FALSE)</f>
        <v>#N/A</v>
      </c>
    </row>
    <row r="3186" spans="1:7" x14ac:dyDescent="0.15">
      <c r="A3186" t="str">
        <f>IF([1]交流线路段!A3186="","",[1]交流线路段!A3186)</f>
        <v/>
      </c>
      <c r="B3186" t="str">
        <f>IF([1]交流线路段!B3186="","",[1]交流线路段!B3186)</f>
        <v/>
      </c>
      <c r="F3186" t="e">
        <f ca="1">VLOOKUP(OFFSET($E$2,0,0,10000,1),OFFSET(线路!$A$2,0,0,10000,6),5,FALSE)</f>
        <v>#N/A</v>
      </c>
      <c r="G3186" t="e">
        <f ca="1">VLOOKUP(OFFSET($E$2,0,0,10000,1),OFFSET(线路!$A$2,0,0,10000,6),6,FALSE)</f>
        <v>#N/A</v>
      </c>
    </row>
    <row r="3187" spans="1:7" x14ac:dyDescent="0.15">
      <c r="A3187" t="str">
        <f>IF([1]交流线路段!A3187="","",[1]交流线路段!A3187)</f>
        <v/>
      </c>
      <c r="B3187" t="str">
        <f>IF([1]交流线路段!B3187="","",[1]交流线路段!B3187)</f>
        <v/>
      </c>
      <c r="F3187" t="e">
        <f ca="1">VLOOKUP(OFFSET($E$2,0,0,10000,1),OFFSET(线路!$A$2,0,0,10000,6),5,FALSE)</f>
        <v>#N/A</v>
      </c>
      <c r="G3187" t="e">
        <f ca="1">VLOOKUP(OFFSET($E$2,0,0,10000,1),OFFSET(线路!$A$2,0,0,10000,6),6,FALSE)</f>
        <v>#N/A</v>
      </c>
    </row>
    <row r="3188" spans="1:7" x14ac:dyDescent="0.15">
      <c r="A3188" t="str">
        <f>IF([1]交流线路段!A3188="","",[1]交流线路段!A3188)</f>
        <v/>
      </c>
      <c r="B3188" t="str">
        <f>IF([1]交流线路段!B3188="","",[1]交流线路段!B3188)</f>
        <v/>
      </c>
      <c r="F3188" t="e">
        <f ca="1">VLOOKUP(OFFSET($E$2,0,0,10000,1),OFFSET(线路!$A$2,0,0,10000,6),5,FALSE)</f>
        <v>#N/A</v>
      </c>
      <c r="G3188" t="e">
        <f ca="1">VLOOKUP(OFFSET($E$2,0,0,10000,1),OFFSET(线路!$A$2,0,0,10000,6),6,FALSE)</f>
        <v>#N/A</v>
      </c>
    </row>
    <row r="3189" spans="1:7" x14ac:dyDescent="0.15">
      <c r="A3189" t="str">
        <f>IF([1]交流线路段!A3189="","",[1]交流线路段!A3189)</f>
        <v/>
      </c>
      <c r="B3189" t="str">
        <f>IF([1]交流线路段!B3189="","",[1]交流线路段!B3189)</f>
        <v/>
      </c>
      <c r="F3189" t="e">
        <f ca="1">VLOOKUP(OFFSET($E$2,0,0,10000,1),OFFSET(线路!$A$2,0,0,10000,6),5,FALSE)</f>
        <v>#N/A</v>
      </c>
      <c r="G3189" t="e">
        <f ca="1">VLOOKUP(OFFSET($E$2,0,0,10000,1),OFFSET(线路!$A$2,0,0,10000,6),6,FALSE)</f>
        <v>#N/A</v>
      </c>
    </row>
    <row r="3190" spans="1:7" x14ac:dyDescent="0.15">
      <c r="A3190" t="str">
        <f>IF([1]交流线路段!A3190="","",[1]交流线路段!A3190)</f>
        <v/>
      </c>
      <c r="B3190" t="str">
        <f>IF([1]交流线路段!B3190="","",[1]交流线路段!B3190)</f>
        <v/>
      </c>
      <c r="F3190" t="e">
        <f ca="1">VLOOKUP(OFFSET($E$2,0,0,10000,1),OFFSET(线路!$A$2,0,0,10000,6),5,FALSE)</f>
        <v>#N/A</v>
      </c>
      <c r="G3190" t="e">
        <f ca="1">VLOOKUP(OFFSET($E$2,0,0,10000,1),OFFSET(线路!$A$2,0,0,10000,6),6,FALSE)</f>
        <v>#N/A</v>
      </c>
    </row>
    <row r="3191" spans="1:7" x14ac:dyDescent="0.15">
      <c r="A3191" t="str">
        <f>IF([1]交流线路段!A3191="","",[1]交流线路段!A3191)</f>
        <v/>
      </c>
      <c r="B3191" t="str">
        <f>IF([1]交流线路段!B3191="","",[1]交流线路段!B3191)</f>
        <v/>
      </c>
      <c r="F3191" t="e">
        <f ca="1">VLOOKUP(OFFSET($E$2,0,0,10000,1),OFFSET(线路!$A$2,0,0,10000,6),5,FALSE)</f>
        <v>#N/A</v>
      </c>
      <c r="G3191" t="e">
        <f ca="1">VLOOKUP(OFFSET($E$2,0,0,10000,1),OFFSET(线路!$A$2,0,0,10000,6),6,FALSE)</f>
        <v>#N/A</v>
      </c>
    </row>
    <row r="3192" spans="1:7" x14ac:dyDescent="0.15">
      <c r="A3192" t="str">
        <f>IF([1]交流线路段!A3192="","",[1]交流线路段!A3192)</f>
        <v/>
      </c>
      <c r="B3192" t="str">
        <f>IF([1]交流线路段!B3192="","",[1]交流线路段!B3192)</f>
        <v/>
      </c>
      <c r="F3192" t="e">
        <f ca="1">VLOOKUP(OFFSET($E$2,0,0,10000,1),OFFSET(线路!$A$2,0,0,10000,6),5,FALSE)</f>
        <v>#N/A</v>
      </c>
      <c r="G3192" t="e">
        <f ca="1">VLOOKUP(OFFSET($E$2,0,0,10000,1),OFFSET(线路!$A$2,0,0,10000,6),6,FALSE)</f>
        <v>#N/A</v>
      </c>
    </row>
    <row r="3193" spans="1:7" x14ac:dyDescent="0.15">
      <c r="A3193" t="str">
        <f>IF([1]交流线路段!A3193="","",[1]交流线路段!A3193)</f>
        <v/>
      </c>
      <c r="B3193" t="str">
        <f>IF([1]交流线路段!B3193="","",[1]交流线路段!B3193)</f>
        <v/>
      </c>
      <c r="F3193" t="e">
        <f ca="1">VLOOKUP(OFFSET($E$2,0,0,10000,1),OFFSET(线路!$A$2,0,0,10000,6),5,FALSE)</f>
        <v>#N/A</v>
      </c>
      <c r="G3193" t="e">
        <f ca="1">VLOOKUP(OFFSET($E$2,0,0,10000,1),OFFSET(线路!$A$2,0,0,10000,6),6,FALSE)</f>
        <v>#N/A</v>
      </c>
    </row>
    <row r="3194" spans="1:7" x14ac:dyDescent="0.15">
      <c r="A3194" t="str">
        <f>IF([1]交流线路段!A3194="","",[1]交流线路段!A3194)</f>
        <v/>
      </c>
      <c r="B3194" t="str">
        <f>IF([1]交流线路段!B3194="","",[1]交流线路段!B3194)</f>
        <v/>
      </c>
      <c r="F3194" t="e">
        <f ca="1">VLOOKUP(OFFSET($E$2,0,0,10000,1),OFFSET(线路!$A$2,0,0,10000,6),5,FALSE)</f>
        <v>#N/A</v>
      </c>
      <c r="G3194" t="e">
        <f ca="1">VLOOKUP(OFFSET($E$2,0,0,10000,1),OFFSET(线路!$A$2,0,0,10000,6),6,FALSE)</f>
        <v>#N/A</v>
      </c>
    </row>
    <row r="3195" spans="1:7" x14ac:dyDescent="0.15">
      <c r="A3195" t="str">
        <f>IF([1]交流线路段!A3195="","",[1]交流线路段!A3195)</f>
        <v/>
      </c>
      <c r="B3195" t="str">
        <f>IF([1]交流线路段!B3195="","",[1]交流线路段!B3195)</f>
        <v/>
      </c>
      <c r="F3195" t="e">
        <f ca="1">VLOOKUP(OFFSET($E$2,0,0,10000,1),OFFSET(线路!$A$2,0,0,10000,6),5,FALSE)</f>
        <v>#N/A</v>
      </c>
      <c r="G3195" t="e">
        <f ca="1">VLOOKUP(OFFSET($E$2,0,0,10000,1),OFFSET(线路!$A$2,0,0,10000,6),6,FALSE)</f>
        <v>#N/A</v>
      </c>
    </row>
    <row r="3196" spans="1:7" x14ac:dyDescent="0.15">
      <c r="A3196" t="str">
        <f>IF([1]交流线路段!A3196="","",[1]交流线路段!A3196)</f>
        <v/>
      </c>
      <c r="B3196" t="str">
        <f>IF([1]交流线路段!B3196="","",[1]交流线路段!B3196)</f>
        <v/>
      </c>
      <c r="F3196" t="e">
        <f ca="1">VLOOKUP(OFFSET($E$2,0,0,10000,1),OFFSET(线路!$A$2,0,0,10000,6),5,FALSE)</f>
        <v>#N/A</v>
      </c>
      <c r="G3196" t="e">
        <f ca="1">VLOOKUP(OFFSET($E$2,0,0,10000,1),OFFSET(线路!$A$2,0,0,10000,6),6,FALSE)</f>
        <v>#N/A</v>
      </c>
    </row>
    <row r="3197" spans="1:7" x14ac:dyDescent="0.15">
      <c r="A3197" t="str">
        <f>IF([1]交流线路段!A3197="","",[1]交流线路段!A3197)</f>
        <v/>
      </c>
      <c r="B3197" t="str">
        <f>IF([1]交流线路段!B3197="","",[1]交流线路段!B3197)</f>
        <v/>
      </c>
      <c r="F3197" t="e">
        <f ca="1">VLOOKUP(OFFSET($E$2,0,0,10000,1),OFFSET(线路!$A$2,0,0,10000,6),5,FALSE)</f>
        <v>#N/A</v>
      </c>
      <c r="G3197" t="e">
        <f ca="1">VLOOKUP(OFFSET($E$2,0,0,10000,1),OFFSET(线路!$A$2,0,0,10000,6),6,FALSE)</f>
        <v>#N/A</v>
      </c>
    </row>
    <row r="3198" spans="1:7" x14ac:dyDescent="0.15">
      <c r="A3198" t="str">
        <f>IF([1]交流线路段!A3198="","",[1]交流线路段!A3198)</f>
        <v/>
      </c>
      <c r="B3198" t="str">
        <f>IF([1]交流线路段!B3198="","",[1]交流线路段!B3198)</f>
        <v/>
      </c>
      <c r="F3198" t="e">
        <f ca="1">VLOOKUP(OFFSET($E$2,0,0,10000,1),OFFSET(线路!$A$2,0,0,10000,6),5,FALSE)</f>
        <v>#N/A</v>
      </c>
      <c r="G3198" t="e">
        <f ca="1">VLOOKUP(OFFSET($E$2,0,0,10000,1),OFFSET(线路!$A$2,0,0,10000,6),6,FALSE)</f>
        <v>#N/A</v>
      </c>
    </row>
    <row r="3199" spans="1:7" x14ac:dyDescent="0.15">
      <c r="A3199" t="str">
        <f>IF([1]交流线路段!A3199="","",[1]交流线路段!A3199)</f>
        <v/>
      </c>
      <c r="B3199" t="str">
        <f>IF([1]交流线路段!B3199="","",[1]交流线路段!B3199)</f>
        <v/>
      </c>
      <c r="F3199" t="e">
        <f ca="1">VLOOKUP(OFFSET($E$2,0,0,10000,1),OFFSET(线路!$A$2,0,0,10000,6),5,FALSE)</f>
        <v>#N/A</v>
      </c>
      <c r="G3199" t="e">
        <f ca="1">VLOOKUP(OFFSET($E$2,0,0,10000,1),OFFSET(线路!$A$2,0,0,10000,6),6,FALSE)</f>
        <v>#N/A</v>
      </c>
    </row>
    <row r="3200" spans="1:7" x14ac:dyDescent="0.15">
      <c r="A3200" t="str">
        <f>IF([1]交流线路段!A3200="","",[1]交流线路段!A3200)</f>
        <v/>
      </c>
      <c r="B3200" t="str">
        <f>IF([1]交流线路段!B3200="","",[1]交流线路段!B3200)</f>
        <v/>
      </c>
      <c r="F3200" t="e">
        <f ca="1">VLOOKUP(OFFSET($E$2,0,0,10000,1),OFFSET(线路!$A$2,0,0,10000,6),5,FALSE)</f>
        <v>#N/A</v>
      </c>
      <c r="G3200" t="e">
        <f ca="1">VLOOKUP(OFFSET($E$2,0,0,10000,1),OFFSET(线路!$A$2,0,0,10000,6),6,FALSE)</f>
        <v>#N/A</v>
      </c>
    </row>
    <row r="3201" spans="1:7" x14ac:dyDescent="0.15">
      <c r="A3201" t="str">
        <f>IF([1]交流线路段!A3201="","",[1]交流线路段!A3201)</f>
        <v/>
      </c>
      <c r="B3201" t="str">
        <f>IF([1]交流线路段!B3201="","",[1]交流线路段!B3201)</f>
        <v/>
      </c>
      <c r="F3201" t="e">
        <f ca="1">VLOOKUP(OFFSET($E$2,0,0,10000,1),OFFSET(线路!$A$2,0,0,10000,6),5,FALSE)</f>
        <v>#N/A</v>
      </c>
      <c r="G3201" t="e">
        <f ca="1">VLOOKUP(OFFSET($E$2,0,0,10000,1),OFFSET(线路!$A$2,0,0,10000,6),6,FALSE)</f>
        <v>#N/A</v>
      </c>
    </row>
    <row r="3202" spans="1:7" x14ac:dyDescent="0.15">
      <c r="A3202" t="str">
        <f>IF([1]交流线路段!A3202="","",[1]交流线路段!A3202)</f>
        <v/>
      </c>
      <c r="B3202" t="str">
        <f>IF([1]交流线路段!B3202="","",[1]交流线路段!B3202)</f>
        <v/>
      </c>
      <c r="F3202" t="e">
        <f ca="1">VLOOKUP(OFFSET($E$2,0,0,10000,1),OFFSET(线路!$A$2,0,0,10000,6),5,FALSE)</f>
        <v>#N/A</v>
      </c>
      <c r="G3202" t="e">
        <f ca="1">VLOOKUP(OFFSET($E$2,0,0,10000,1),OFFSET(线路!$A$2,0,0,10000,6),6,FALSE)</f>
        <v>#N/A</v>
      </c>
    </row>
    <row r="3203" spans="1:7" x14ac:dyDescent="0.15">
      <c r="A3203" t="str">
        <f>IF([1]交流线路段!A3203="","",[1]交流线路段!A3203)</f>
        <v/>
      </c>
      <c r="B3203" t="str">
        <f>IF([1]交流线路段!B3203="","",[1]交流线路段!B3203)</f>
        <v/>
      </c>
      <c r="F3203" t="e">
        <f ca="1">VLOOKUP(OFFSET($E$2,0,0,10000,1),OFFSET(线路!$A$2,0,0,10000,6),5,FALSE)</f>
        <v>#N/A</v>
      </c>
      <c r="G3203" t="e">
        <f ca="1">VLOOKUP(OFFSET($E$2,0,0,10000,1),OFFSET(线路!$A$2,0,0,10000,6),6,FALSE)</f>
        <v>#N/A</v>
      </c>
    </row>
    <row r="3204" spans="1:7" x14ac:dyDescent="0.15">
      <c r="A3204" t="str">
        <f>IF([1]交流线路段!A3204="","",[1]交流线路段!A3204)</f>
        <v/>
      </c>
      <c r="B3204" t="str">
        <f>IF([1]交流线路段!B3204="","",[1]交流线路段!B3204)</f>
        <v/>
      </c>
      <c r="F3204" t="e">
        <f ca="1">VLOOKUP(OFFSET($E$2,0,0,10000,1),OFFSET(线路!$A$2,0,0,10000,6),5,FALSE)</f>
        <v>#N/A</v>
      </c>
      <c r="G3204" t="e">
        <f ca="1">VLOOKUP(OFFSET($E$2,0,0,10000,1),OFFSET(线路!$A$2,0,0,10000,6),6,FALSE)</f>
        <v>#N/A</v>
      </c>
    </row>
    <row r="3205" spans="1:7" x14ac:dyDescent="0.15">
      <c r="A3205" t="str">
        <f>IF([1]交流线路段!A3205="","",[1]交流线路段!A3205)</f>
        <v/>
      </c>
      <c r="B3205" t="str">
        <f>IF([1]交流线路段!B3205="","",[1]交流线路段!B3205)</f>
        <v/>
      </c>
      <c r="F3205" t="e">
        <f ca="1">VLOOKUP(OFFSET($E$2,0,0,10000,1),OFFSET(线路!$A$2,0,0,10000,6),5,FALSE)</f>
        <v>#N/A</v>
      </c>
      <c r="G3205" t="e">
        <f ca="1">VLOOKUP(OFFSET($E$2,0,0,10000,1),OFFSET(线路!$A$2,0,0,10000,6),6,FALSE)</f>
        <v>#N/A</v>
      </c>
    </row>
    <row r="3206" spans="1:7" x14ac:dyDescent="0.15">
      <c r="A3206" t="str">
        <f>IF([1]交流线路段!A3206="","",[1]交流线路段!A3206)</f>
        <v/>
      </c>
      <c r="B3206" t="str">
        <f>IF([1]交流线路段!B3206="","",[1]交流线路段!B3206)</f>
        <v/>
      </c>
      <c r="F3206" t="e">
        <f ca="1">VLOOKUP(OFFSET($E$2,0,0,10000,1),OFFSET(线路!$A$2,0,0,10000,6),5,FALSE)</f>
        <v>#N/A</v>
      </c>
      <c r="G3206" t="e">
        <f ca="1">VLOOKUP(OFFSET($E$2,0,0,10000,1),OFFSET(线路!$A$2,0,0,10000,6),6,FALSE)</f>
        <v>#N/A</v>
      </c>
    </row>
    <row r="3207" spans="1:7" x14ac:dyDescent="0.15">
      <c r="A3207" t="str">
        <f>IF([1]交流线路段!A3207="","",[1]交流线路段!A3207)</f>
        <v/>
      </c>
      <c r="B3207" t="str">
        <f>IF([1]交流线路段!B3207="","",[1]交流线路段!B3207)</f>
        <v/>
      </c>
      <c r="F3207" t="e">
        <f ca="1">VLOOKUP(OFFSET($E$2,0,0,10000,1),OFFSET(线路!$A$2,0,0,10000,6),5,FALSE)</f>
        <v>#N/A</v>
      </c>
      <c r="G3207" t="e">
        <f ca="1">VLOOKUP(OFFSET($E$2,0,0,10000,1),OFFSET(线路!$A$2,0,0,10000,6),6,FALSE)</f>
        <v>#N/A</v>
      </c>
    </row>
    <row r="3208" spans="1:7" x14ac:dyDescent="0.15">
      <c r="A3208" t="str">
        <f>IF([1]交流线路段!A3208="","",[1]交流线路段!A3208)</f>
        <v/>
      </c>
      <c r="B3208" t="str">
        <f>IF([1]交流线路段!B3208="","",[1]交流线路段!B3208)</f>
        <v/>
      </c>
      <c r="F3208" t="e">
        <f ca="1">VLOOKUP(OFFSET($E$2,0,0,10000,1),OFFSET(线路!$A$2,0,0,10000,6),5,FALSE)</f>
        <v>#N/A</v>
      </c>
      <c r="G3208" t="e">
        <f ca="1">VLOOKUP(OFFSET($E$2,0,0,10000,1),OFFSET(线路!$A$2,0,0,10000,6),6,FALSE)</f>
        <v>#N/A</v>
      </c>
    </row>
    <row r="3209" spans="1:7" x14ac:dyDescent="0.15">
      <c r="A3209" t="str">
        <f>IF([1]交流线路段!A3209="","",[1]交流线路段!A3209)</f>
        <v/>
      </c>
      <c r="B3209" t="str">
        <f>IF([1]交流线路段!B3209="","",[1]交流线路段!B3209)</f>
        <v/>
      </c>
      <c r="F3209" t="e">
        <f ca="1">VLOOKUP(OFFSET($E$2,0,0,10000,1),OFFSET(线路!$A$2,0,0,10000,6),5,FALSE)</f>
        <v>#N/A</v>
      </c>
      <c r="G3209" t="e">
        <f ca="1">VLOOKUP(OFFSET($E$2,0,0,10000,1),OFFSET(线路!$A$2,0,0,10000,6),6,FALSE)</f>
        <v>#N/A</v>
      </c>
    </row>
    <row r="3210" spans="1:7" x14ac:dyDescent="0.15">
      <c r="A3210" t="str">
        <f>IF([1]交流线路段!A3210="","",[1]交流线路段!A3210)</f>
        <v/>
      </c>
      <c r="B3210" t="str">
        <f>IF([1]交流线路段!B3210="","",[1]交流线路段!B3210)</f>
        <v/>
      </c>
      <c r="F3210" t="e">
        <f ca="1">VLOOKUP(OFFSET($E$2,0,0,10000,1),OFFSET(线路!$A$2,0,0,10000,6),5,FALSE)</f>
        <v>#N/A</v>
      </c>
      <c r="G3210" t="e">
        <f ca="1">VLOOKUP(OFFSET($E$2,0,0,10000,1),OFFSET(线路!$A$2,0,0,10000,6),6,FALSE)</f>
        <v>#N/A</v>
      </c>
    </row>
    <row r="3211" spans="1:7" x14ac:dyDescent="0.15">
      <c r="A3211" t="str">
        <f>IF([1]交流线路段!A3211="","",[1]交流线路段!A3211)</f>
        <v/>
      </c>
      <c r="B3211" t="str">
        <f>IF([1]交流线路段!B3211="","",[1]交流线路段!B3211)</f>
        <v/>
      </c>
      <c r="F3211" t="e">
        <f ca="1">VLOOKUP(OFFSET($E$2,0,0,10000,1),OFFSET(线路!$A$2,0,0,10000,6),5,FALSE)</f>
        <v>#N/A</v>
      </c>
      <c r="G3211" t="e">
        <f ca="1">VLOOKUP(OFFSET($E$2,0,0,10000,1),OFFSET(线路!$A$2,0,0,10000,6),6,FALSE)</f>
        <v>#N/A</v>
      </c>
    </row>
    <row r="3212" spans="1:7" x14ac:dyDescent="0.15">
      <c r="A3212" t="str">
        <f>IF([1]交流线路段!A3212="","",[1]交流线路段!A3212)</f>
        <v/>
      </c>
      <c r="B3212" t="str">
        <f>IF([1]交流线路段!B3212="","",[1]交流线路段!B3212)</f>
        <v/>
      </c>
      <c r="F3212" t="e">
        <f ca="1">VLOOKUP(OFFSET($E$2,0,0,10000,1),OFFSET(线路!$A$2,0,0,10000,6),5,FALSE)</f>
        <v>#N/A</v>
      </c>
      <c r="G3212" t="e">
        <f ca="1">VLOOKUP(OFFSET($E$2,0,0,10000,1),OFFSET(线路!$A$2,0,0,10000,6),6,FALSE)</f>
        <v>#N/A</v>
      </c>
    </row>
    <row r="3213" spans="1:7" x14ac:dyDescent="0.15">
      <c r="A3213" t="str">
        <f>IF([1]交流线路段!A3213="","",[1]交流线路段!A3213)</f>
        <v/>
      </c>
      <c r="B3213" t="str">
        <f>IF([1]交流线路段!B3213="","",[1]交流线路段!B3213)</f>
        <v/>
      </c>
      <c r="F3213" t="e">
        <f ca="1">VLOOKUP(OFFSET($E$2,0,0,10000,1),OFFSET(线路!$A$2,0,0,10000,6),5,FALSE)</f>
        <v>#N/A</v>
      </c>
      <c r="G3213" t="e">
        <f ca="1">VLOOKUP(OFFSET($E$2,0,0,10000,1),OFFSET(线路!$A$2,0,0,10000,6),6,FALSE)</f>
        <v>#N/A</v>
      </c>
    </row>
    <row r="3214" spans="1:7" x14ac:dyDescent="0.15">
      <c r="A3214" t="str">
        <f>IF([1]交流线路段!A3214="","",[1]交流线路段!A3214)</f>
        <v/>
      </c>
      <c r="B3214" t="str">
        <f>IF([1]交流线路段!B3214="","",[1]交流线路段!B3214)</f>
        <v/>
      </c>
      <c r="F3214" t="e">
        <f ca="1">VLOOKUP(OFFSET($E$2,0,0,10000,1),OFFSET(线路!$A$2,0,0,10000,6),5,FALSE)</f>
        <v>#N/A</v>
      </c>
      <c r="G3214" t="e">
        <f ca="1">VLOOKUP(OFFSET($E$2,0,0,10000,1),OFFSET(线路!$A$2,0,0,10000,6),6,FALSE)</f>
        <v>#N/A</v>
      </c>
    </row>
    <row r="3215" spans="1:7" x14ac:dyDescent="0.15">
      <c r="A3215" t="str">
        <f>IF([1]交流线路段!A3215="","",[1]交流线路段!A3215)</f>
        <v/>
      </c>
      <c r="B3215" t="str">
        <f>IF([1]交流线路段!B3215="","",[1]交流线路段!B3215)</f>
        <v/>
      </c>
      <c r="F3215" t="e">
        <f ca="1">VLOOKUP(OFFSET($E$2,0,0,10000,1),OFFSET(线路!$A$2,0,0,10000,6),5,FALSE)</f>
        <v>#N/A</v>
      </c>
      <c r="G3215" t="e">
        <f ca="1">VLOOKUP(OFFSET($E$2,0,0,10000,1),OFFSET(线路!$A$2,0,0,10000,6),6,FALSE)</f>
        <v>#N/A</v>
      </c>
    </row>
    <row r="3216" spans="1:7" x14ac:dyDescent="0.15">
      <c r="A3216" t="str">
        <f>IF([1]交流线路段!A3216="","",[1]交流线路段!A3216)</f>
        <v/>
      </c>
      <c r="B3216" t="str">
        <f>IF([1]交流线路段!B3216="","",[1]交流线路段!B3216)</f>
        <v/>
      </c>
      <c r="F3216" t="e">
        <f ca="1">VLOOKUP(OFFSET($E$2,0,0,10000,1),OFFSET(线路!$A$2,0,0,10000,6),5,FALSE)</f>
        <v>#N/A</v>
      </c>
      <c r="G3216" t="e">
        <f ca="1">VLOOKUP(OFFSET($E$2,0,0,10000,1),OFFSET(线路!$A$2,0,0,10000,6),6,FALSE)</f>
        <v>#N/A</v>
      </c>
    </row>
    <row r="3217" spans="1:7" x14ac:dyDescent="0.15">
      <c r="A3217" t="str">
        <f>IF([1]交流线路段!A3217="","",[1]交流线路段!A3217)</f>
        <v/>
      </c>
      <c r="B3217" t="str">
        <f>IF([1]交流线路段!B3217="","",[1]交流线路段!B3217)</f>
        <v/>
      </c>
      <c r="F3217" t="e">
        <f ca="1">VLOOKUP(OFFSET($E$2,0,0,10000,1),OFFSET(线路!$A$2,0,0,10000,6),5,FALSE)</f>
        <v>#N/A</v>
      </c>
      <c r="G3217" t="e">
        <f ca="1">VLOOKUP(OFFSET($E$2,0,0,10000,1),OFFSET(线路!$A$2,0,0,10000,6),6,FALSE)</f>
        <v>#N/A</v>
      </c>
    </row>
    <row r="3218" spans="1:7" x14ac:dyDescent="0.15">
      <c r="A3218" t="str">
        <f>IF([1]交流线路段!A3218="","",[1]交流线路段!A3218)</f>
        <v/>
      </c>
      <c r="B3218" t="str">
        <f>IF([1]交流线路段!B3218="","",[1]交流线路段!B3218)</f>
        <v/>
      </c>
      <c r="F3218" t="e">
        <f ca="1">VLOOKUP(OFFSET($E$2,0,0,10000,1),OFFSET(线路!$A$2,0,0,10000,6),5,FALSE)</f>
        <v>#N/A</v>
      </c>
      <c r="G3218" t="e">
        <f ca="1">VLOOKUP(OFFSET($E$2,0,0,10000,1),OFFSET(线路!$A$2,0,0,10000,6),6,FALSE)</f>
        <v>#N/A</v>
      </c>
    </row>
    <row r="3219" spans="1:7" x14ac:dyDescent="0.15">
      <c r="A3219" t="str">
        <f>IF([1]交流线路段!A3219="","",[1]交流线路段!A3219)</f>
        <v/>
      </c>
      <c r="B3219" t="str">
        <f>IF([1]交流线路段!B3219="","",[1]交流线路段!B3219)</f>
        <v/>
      </c>
      <c r="F3219" t="e">
        <f ca="1">VLOOKUP(OFFSET($E$2,0,0,10000,1),OFFSET(线路!$A$2,0,0,10000,6),5,FALSE)</f>
        <v>#N/A</v>
      </c>
      <c r="G3219" t="e">
        <f ca="1">VLOOKUP(OFFSET($E$2,0,0,10000,1),OFFSET(线路!$A$2,0,0,10000,6),6,FALSE)</f>
        <v>#N/A</v>
      </c>
    </row>
    <row r="3220" spans="1:7" x14ac:dyDescent="0.15">
      <c r="A3220" t="str">
        <f>IF([1]交流线路段!A3220="","",[1]交流线路段!A3220)</f>
        <v/>
      </c>
      <c r="B3220" t="str">
        <f>IF([1]交流线路段!B3220="","",[1]交流线路段!B3220)</f>
        <v/>
      </c>
      <c r="F3220" t="e">
        <f ca="1">VLOOKUP(OFFSET($E$2,0,0,10000,1),OFFSET(线路!$A$2,0,0,10000,6),5,FALSE)</f>
        <v>#N/A</v>
      </c>
      <c r="G3220" t="e">
        <f ca="1">VLOOKUP(OFFSET($E$2,0,0,10000,1),OFFSET(线路!$A$2,0,0,10000,6),6,FALSE)</f>
        <v>#N/A</v>
      </c>
    </row>
    <row r="3221" spans="1:7" x14ac:dyDescent="0.15">
      <c r="A3221" t="str">
        <f>IF([1]交流线路段!A3221="","",[1]交流线路段!A3221)</f>
        <v/>
      </c>
      <c r="B3221" t="str">
        <f>IF([1]交流线路段!B3221="","",[1]交流线路段!B3221)</f>
        <v/>
      </c>
      <c r="F3221" t="e">
        <f ca="1">VLOOKUP(OFFSET($E$2,0,0,10000,1),OFFSET(线路!$A$2,0,0,10000,6),5,FALSE)</f>
        <v>#N/A</v>
      </c>
      <c r="G3221" t="e">
        <f ca="1">VLOOKUP(OFFSET($E$2,0,0,10000,1),OFFSET(线路!$A$2,0,0,10000,6),6,FALSE)</f>
        <v>#N/A</v>
      </c>
    </row>
    <row r="3222" spans="1:7" x14ac:dyDescent="0.15">
      <c r="A3222" t="str">
        <f>IF([1]交流线路段!A3222="","",[1]交流线路段!A3222)</f>
        <v/>
      </c>
      <c r="B3222" t="str">
        <f>IF([1]交流线路段!B3222="","",[1]交流线路段!B3222)</f>
        <v/>
      </c>
      <c r="F3222" t="e">
        <f ca="1">VLOOKUP(OFFSET($E$2,0,0,10000,1),OFFSET(线路!$A$2,0,0,10000,6),5,FALSE)</f>
        <v>#N/A</v>
      </c>
      <c r="G3222" t="e">
        <f ca="1">VLOOKUP(OFFSET($E$2,0,0,10000,1),OFFSET(线路!$A$2,0,0,10000,6),6,FALSE)</f>
        <v>#N/A</v>
      </c>
    </row>
    <row r="3223" spans="1:7" x14ac:dyDescent="0.15">
      <c r="A3223" t="str">
        <f>IF([1]交流线路段!A3223="","",[1]交流线路段!A3223)</f>
        <v/>
      </c>
      <c r="B3223" t="str">
        <f>IF([1]交流线路段!B3223="","",[1]交流线路段!B3223)</f>
        <v/>
      </c>
      <c r="F3223" t="e">
        <f ca="1">VLOOKUP(OFFSET($E$2,0,0,10000,1),OFFSET(线路!$A$2,0,0,10000,6),5,FALSE)</f>
        <v>#N/A</v>
      </c>
      <c r="G3223" t="e">
        <f ca="1">VLOOKUP(OFFSET($E$2,0,0,10000,1),OFFSET(线路!$A$2,0,0,10000,6),6,FALSE)</f>
        <v>#N/A</v>
      </c>
    </row>
    <row r="3224" spans="1:7" x14ac:dyDescent="0.15">
      <c r="A3224" t="str">
        <f>IF([1]交流线路段!A3224="","",[1]交流线路段!A3224)</f>
        <v/>
      </c>
      <c r="B3224" t="str">
        <f>IF([1]交流线路段!B3224="","",[1]交流线路段!B3224)</f>
        <v/>
      </c>
      <c r="F3224" t="e">
        <f ca="1">VLOOKUP(OFFSET($E$2,0,0,10000,1),OFFSET(线路!$A$2,0,0,10000,6),5,FALSE)</f>
        <v>#N/A</v>
      </c>
      <c r="G3224" t="e">
        <f ca="1">VLOOKUP(OFFSET($E$2,0,0,10000,1),OFFSET(线路!$A$2,0,0,10000,6),6,FALSE)</f>
        <v>#N/A</v>
      </c>
    </row>
    <row r="3225" spans="1:7" x14ac:dyDescent="0.15">
      <c r="A3225" t="str">
        <f>IF([1]交流线路段!A3225="","",[1]交流线路段!A3225)</f>
        <v/>
      </c>
      <c r="B3225" t="str">
        <f>IF([1]交流线路段!B3225="","",[1]交流线路段!B3225)</f>
        <v/>
      </c>
      <c r="F3225" t="e">
        <f ca="1">VLOOKUP(OFFSET($E$2,0,0,10000,1),OFFSET(线路!$A$2,0,0,10000,6),5,FALSE)</f>
        <v>#N/A</v>
      </c>
      <c r="G3225" t="e">
        <f ca="1">VLOOKUP(OFFSET($E$2,0,0,10000,1),OFFSET(线路!$A$2,0,0,10000,6),6,FALSE)</f>
        <v>#N/A</v>
      </c>
    </row>
    <row r="3226" spans="1:7" x14ac:dyDescent="0.15">
      <c r="A3226" t="str">
        <f>IF([1]交流线路段!A3226="","",[1]交流线路段!A3226)</f>
        <v/>
      </c>
      <c r="B3226" t="str">
        <f>IF([1]交流线路段!B3226="","",[1]交流线路段!B3226)</f>
        <v/>
      </c>
      <c r="F3226" t="e">
        <f ca="1">VLOOKUP(OFFSET($E$2,0,0,10000,1),OFFSET(线路!$A$2,0,0,10000,6),5,FALSE)</f>
        <v>#N/A</v>
      </c>
      <c r="G3226" t="e">
        <f ca="1">VLOOKUP(OFFSET($E$2,0,0,10000,1),OFFSET(线路!$A$2,0,0,10000,6),6,FALSE)</f>
        <v>#N/A</v>
      </c>
    </row>
    <row r="3227" spans="1:7" x14ac:dyDescent="0.15">
      <c r="A3227" t="str">
        <f>IF([1]交流线路段!A3227="","",[1]交流线路段!A3227)</f>
        <v/>
      </c>
      <c r="B3227" t="str">
        <f>IF([1]交流线路段!B3227="","",[1]交流线路段!B3227)</f>
        <v/>
      </c>
      <c r="F3227" t="e">
        <f ca="1">VLOOKUP(OFFSET($E$2,0,0,10000,1),OFFSET(线路!$A$2,0,0,10000,6),5,FALSE)</f>
        <v>#N/A</v>
      </c>
      <c r="G3227" t="e">
        <f ca="1">VLOOKUP(OFFSET($E$2,0,0,10000,1),OFFSET(线路!$A$2,0,0,10000,6),6,FALSE)</f>
        <v>#N/A</v>
      </c>
    </row>
    <row r="3228" spans="1:7" x14ac:dyDescent="0.15">
      <c r="A3228" t="str">
        <f>IF([1]交流线路段!A3228="","",[1]交流线路段!A3228)</f>
        <v/>
      </c>
      <c r="B3228" t="str">
        <f>IF([1]交流线路段!B3228="","",[1]交流线路段!B3228)</f>
        <v/>
      </c>
      <c r="F3228" t="e">
        <f ca="1">VLOOKUP(OFFSET($E$2,0,0,10000,1),OFFSET(线路!$A$2,0,0,10000,6),5,FALSE)</f>
        <v>#N/A</v>
      </c>
      <c r="G3228" t="e">
        <f ca="1">VLOOKUP(OFFSET($E$2,0,0,10000,1),OFFSET(线路!$A$2,0,0,10000,6),6,FALSE)</f>
        <v>#N/A</v>
      </c>
    </row>
    <row r="3229" spans="1:7" x14ac:dyDescent="0.15">
      <c r="A3229" t="str">
        <f>IF([1]交流线路段!A3229="","",[1]交流线路段!A3229)</f>
        <v/>
      </c>
      <c r="B3229" t="str">
        <f>IF([1]交流线路段!B3229="","",[1]交流线路段!B3229)</f>
        <v/>
      </c>
      <c r="F3229" t="e">
        <f ca="1">VLOOKUP(OFFSET($E$2,0,0,10000,1),OFFSET(线路!$A$2,0,0,10000,6),5,FALSE)</f>
        <v>#N/A</v>
      </c>
      <c r="G3229" t="e">
        <f ca="1">VLOOKUP(OFFSET($E$2,0,0,10000,1),OFFSET(线路!$A$2,0,0,10000,6),6,FALSE)</f>
        <v>#N/A</v>
      </c>
    </row>
    <row r="3230" spans="1:7" x14ac:dyDescent="0.15">
      <c r="A3230" t="str">
        <f>IF([1]交流线路段!A3230="","",[1]交流线路段!A3230)</f>
        <v/>
      </c>
      <c r="B3230" t="str">
        <f>IF([1]交流线路段!B3230="","",[1]交流线路段!B3230)</f>
        <v/>
      </c>
      <c r="F3230" t="e">
        <f ca="1">VLOOKUP(OFFSET($E$2,0,0,10000,1),OFFSET(线路!$A$2,0,0,10000,6),5,FALSE)</f>
        <v>#N/A</v>
      </c>
      <c r="G3230" t="e">
        <f ca="1">VLOOKUP(OFFSET($E$2,0,0,10000,1),OFFSET(线路!$A$2,0,0,10000,6),6,FALSE)</f>
        <v>#N/A</v>
      </c>
    </row>
    <row r="3231" spans="1:7" x14ac:dyDescent="0.15">
      <c r="A3231" t="str">
        <f>IF([1]交流线路段!A3231="","",[1]交流线路段!A3231)</f>
        <v/>
      </c>
      <c r="B3231" t="str">
        <f>IF([1]交流线路段!B3231="","",[1]交流线路段!B3231)</f>
        <v/>
      </c>
      <c r="F3231" t="e">
        <f ca="1">VLOOKUP(OFFSET($E$2,0,0,10000,1),OFFSET(线路!$A$2,0,0,10000,6),5,FALSE)</f>
        <v>#N/A</v>
      </c>
      <c r="G3231" t="e">
        <f ca="1">VLOOKUP(OFFSET($E$2,0,0,10000,1),OFFSET(线路!$A$2,0,0,10000,6),6,FALSE)</f>
        <v>#N/A</v>
      </c>
    </row>
    <row r="3232" spans="1:7" x14ac:dyDescent="0.15">
      <c r="A3232" t="str">
        <f>IF([1]交流线路段!A3232="","",[1]交流线路段!A3232)</f>
        <v/>
      </c>
      <c r="B3232" t="str">
        <f>IF([1]交流线路段!B3232="","",[1]交流线路段!B3232)</f>
        <v/>
      </c>
      <c r="F3232" t="e">
        <f ca="1">VLOOKUP(OFFSET($E$2,0,0,10000,1),OFFSET(线路!$A$2,0,0,10000,6),5,FALSE)</f>
        <v>#N/A</v>
      </c>
      <c r="G3232" t="e">
        <f ca="1">VLOOKUP(OFFSET($E$2,0,0,10000,1),OFFSET(线路!$A$2,0,0,10000,6),6,FALSE)</f>
        <v>#N/A</v>
      </c>
    </row>
    <row r="3233" spans="1:7" x14ac:dyDescent="0.15">
      <c r="A3233" t="str">
        <f>IF([1]交流线路段!A3233="","",[1]交流线路段!A3233)</f>
        <v/>
      </c>
      <c r="B3233" t="str">
        <f>IF([1]交流线路段!B3233="","",[1]交流线路段!B3233)</f>
        <v/>
      </c>
      <c r="F3233" t="e">
        <f ca="1">VLOOKUP(OFFSET($E$2,0,0,10000,1),OFFSET(线路!$A$2,0,0,10000,6),5,FALSE)</f>
        <v>#N/A</v>
      </c>
      <c r="G3233" t="e">
        <f ca="1">VLOOKUP(OFFSET($E$2,0,0,10000,1),OFFSET(线路!$A$2,0,0,10000,6),6,FALSE)</f>
        <v>#N/A</v>
      </c>
    </row>
    <row r="3234" spans="1:7" x14ac:dyDescent="0.15">
      <c r="A3234" t="str">
        <f>IF([1]交流线路段!A3234="","",[1]交流线路段!A3234)</f>
        <v/>
      </c>
      <c r="B3234" t="str">
        <f>IF([1]交流线路段!B3234="","",[1]交流线路段!B3234)</f>
        <v/>
      </c>
      <c r="F3234" t="e">
        <f ca="1">VLOOKUP(OFFSET($E$2,0,0,10000,1),OFFSET(线路!$A$2,0,0,10000,6),5,FALSE)</f>
        <v>#N/A</v>
      </c>
      <c r="G3234" t="e">
        <f ca="1">VLOOKUP(OFFSET($E$2,0,0,10000,1),OFFSET(线路!$A$2,0,0,10000,6),6,FALSE)</f>
        <v>#N/A</v>
      </c>
    </row>
    <row r="3235" spans="1:7" x14ac:dyDescent="0.15">
      <c r="A3235" t="str">
        <f>IF([1]交流线路段!A3235="","",[1]交流线路段!A3235)</f>
        <v/>
      </c>
      <c r="B3235" t="str">
        <f>IF([1]交流线路段!B3235="","",[1]交流线路段!B3235)</f>
        <v/>
      </c>
      <c r="F3235" t="e">
        <f ca="1">VLOOKUP(OFFSET($E$2,0,0,10000,1),OFFSET(线路!$A$2,0,0,10000,6),5,FALSE)</f>
        <v>#N/A</v>
      </c>
      <c r="G3235" t="e">
        <f ca="1">VLOOKUP(OFFSET($E$2,0,0,10000,1),OFFSET(线路!$A$2,0,0,10000,6),6,FALSE)</f>
        <v>#N/A</v>
      </c>
    </row>
    <row r="3236" spans="1:7" x14ac:dyDescent="0.15">
      <c r="A3236" t="str">
        <f>IF([1]交流线路段!A3236="","",[1]交流线路段!A3236)</f>
        <v/>
      </c>
      <c r="B3236" t="str">
        <f>IF([1]交流线路段!B3236="","",[1]交流线路段!B3236)</f>
        <v/>
      </c>
      <c r="F3236" t="e">
        <f ca="1">VLOOKUP(OFFSET($E$2,0,0,10000,1),OFFSET(线路!$A$2,0,0,10000,6),5,FALSE)</f>
        <v>#N/A</v>
      </c>
      <c r="G3236" t="e">
        <f ca="1">VLOOKUP(OFFSET($E$2,0,0,10000,1),OFFSET(线路!$A$2,0,0,10000,6),6,FALSE)</f>
        <v>#N/A</v>
      </c>
    </row>
    <row r="3237" spans="1:7" x14ac:dyDescent="0.15">
      <c r="A3237" t="str">
        <f>IF([1]交流线路段!A3237="","",[1]交流线路段!A3237)</f>
        <v/>
      </c>
      <c r="B3237" t="str">
        <f>IF([1]交流线路段!B3237="","",[1]交流线路段!B3237)</f>
        <v/>
      </c>
      <c r="F3237" t="e">
        <f ca="1">VLOOKUP(OFFSET($E$2,0,0,10000,1),OFFSET(线路!$A$2,0,0,10000,6),5,FALSE)</f>
        <v>#N/A</v>
      </c>
      <c r="G3237" t="e">
        <f ca="1">VLOOKUP(OFFSET($E$2,0,0,10000,1),OFFSET(线路!$A$2,0,0,10000,6),6,FALSE)</f>
        <v>#N/A</v>
      </c>
    </row>
    <row r="3238" spans="1:7" x14ac:dyDescent="0.15">
      <c r="A3238" t="str">
        <f>IF([1]交流线路段!A3238="","",[1]交流线路段!A3238)</f>
        <v/>
      </c>
      <c r="B3238" t="str">
        <f>IF([1]交流线路段!B3238="","",[1]交流线路段!B3238)</f>
        <v/>
      </c>
      <c r="F3238" t="e">
        <f ca="1">VLOOKUP(OFFSET($E$2,0,0,10000,1),OFFSET(线路!$A$2,0,0,10000,6),5,FALSE)</f>
        <v>#N/A</v>
      </c>
      <c r="G3238" t="e">
        <f ca="1">VLOOKUP(OFFSET($E$2,0,0,10000,1),OFFSET(线路!$A$2,0,0,10000,6),6,FALSE)</f>
        <v>#N/A</v>
      </c>
    </row>
    <row r="3239" spans="1:7" x14ac:dyDescent="0.15">
      <c r="A3239" t="str">
        <f>IF([1]交流线路段!A3239="","",[1]交流线路段!A3239)</f>
        <v/>
      </c>
      <c r="B3239" t="str">
        <f>IF([1]交流线路段!B3239="","",[1]交流线路段!B3239)</f>
        <v/>
      </c>
      <c r="F3239" t="e">
        <f ca="1">VLOOKUP(OFFSET($E$2,0,0,10000,1),OFFSET(线路!$A$2,0,0,10000,6),5,FALSE)</f>
        <v>#N/A</v>
      </c>
      <c r="G3239" t="e">
        <f ca="1">VLOOKUP(OFFSET($E$2,0,0,10000,1),OFFSET(线路!$A$2,0,0,10000,6),6,FALSE)</f>
        <v>#N/A</v>
      </c>
    </row>
    <row r="3240" spans="1:7" x14ac:dyDescent="0.15">
      <c r="A3240" t="str">
        <f>IF([1]交流线路段!A3240="","",[1]交流线路段!A3240)</f>
        <v/>
      </c>
      <c r="B3240" t="str">
        <f>IF([1]交流线路段!B3240="","",[1]交流线路段!B3240)</f>
        <v/>
      </c>
      <c r="F3240" t="e">
        <f ca="1">VLOOKUP(OFFSET($E$2,0,0,10000,1),OFFSET(线路!$A$2,0,0,10000,6),5,FALSE)</f>
        <v>#N/A</v>
      </c>
      <c r="G3240" t="e">
        <f ca="1">VLOOKUP(OFFSET($E$2,0,0,10000,1),OFFSET(线路!$A$2,0,0,10000,6),6,FALSE)</f>
        <v>#N/A</v>
      </c>
    </row>
    <row r="3241" spans="1:7" x14ac:dyDescent="0.15">
      <c r="A3241" t="str">
        <f>IF([1]交流线路段!A3241="","",[1]交流线路段!A3241)</f>
        <v/>
      </c>
      <c r="B3241" t="str">
        <f>IF([1]交流线路段!B3241="","",[1]交流线路段!B3241)</f>
        <v/>
      </c>
      <c r="F3241" t="e">
        <f ca="1">VLOOKUP(OFFSET($E$2,0,0,10000,1),OFFSET(线路!$A$2,0,0,10000,6),5,FALSE)</f>
        <v>#N/A</v>
      </c>
      <c r="G3241" t="e">
        <f ca="1">VLOOKUP(OFFSET($E$2,0,0,10000,1),OFFSET(线路!$A$2,0,0,10000,6),6,FALSE)</f>
        <v>#N/A</v>
      </c>
    </row>
    <row r="3242" spans="1:7" x14ac:dyDescent="0.15">
      <c r="A3242" t="str">
        <f>IF([1]交流线路段!A3242="","",[1]交流线路段!A3242)</f>
        <v/>
      </c>
      <c r="B3242" t="str">
        <f>IF([1]交流线路段!B3242="","",[1]交流线路段!B3242)</f>
        <v/>
      </c>
      <c r="F3242" t="e">
        <f ca="1">VLOOKUP(OFFSET($E$2,0,0,10000,1),OFFSET(线路!$A$2,0,0,10000,6),5,FALSE)</f>
        <v>#N/A</v>
      </c>
      <c r="G3242" t="e">
        <f ca="1">VLOOKUP(OFFSET($E$2,0,0,10000,1),OFFSET(线路!$A$2,0,0,10000,6),6,FALSE)</f>
        <v>#N/A</v>
      </c>
    </row>
    <row r="3243" spans="1:7" x14ac:dyDescent="0.15">
      <c r="A3243" t="str">
        <f>IF([1]交流线路段!A3243="","",[1]交流线路段!A3243)</f>
        <v/>
      </c>
      <c r="B3243" t="str">
        <f>IF([1]交流线路段!B3243="","",[1]交流线路段!B3243)</f>
        <v/>
      </c>
      <c r="F3243" t="e">
        <f ca="1">VLOOKUP(OFFSET($E$2,0,0,10000,1),OFFSET(线路!$A$2,0,0,10000,6),5,FALSE)</f>
        <v>#N/A</v>
      </c>
      <c r="G3243" t="e">
        <f ca="1">VLOOKUP(OFFSET($E$2,0,0,10000,1),OFFSET(线路!$A$2,0,0,10000,6),6,FALSE)</f>
        <v>#N/A</v>
      </c>
    </row>
    <row r="3244" spans="1:7" x14ac:dyDescent="0.15">
      <c r="A3244" t="str">
        <f>IF([1]交流线路段!A3244="","",[1]交流线路段!A3244)</f>
        <v/>
      </c>
      <c r="B3244" t="str">
        <f>IF([1]交流线路段!B3244="","",[1]交流线路段!B3244)</f>
        <v/>
      </c>
      <c r="F3244" t="e">
        <f ca="1">VLOOKUP(OFFSET($E$2,0,0,10000,1),OFFSET(线路!$A$2,0,0,10000,6),5,FALSE)</f>
        <v>#N/A</v>
      </c>
      <c r="G3244" t="e">
        <f ca="1">VLOOKUP(OFFSET($E$2,0,0,10000,1),OFFSET(线路!$A$2,0,0,10000,6),6,FALSE)</f>
        <v>#N/A</v>
      </c>
    </row>
    <row r="3245" spans="1:7" x14ac:dyDescent="0.15">
      <c r="A3245" t="str">
        <f>IF([1]交流线路段!A3245="","",[1]交流线路段!A3245)</f>
        <v/>
      </c>
      <c r="B3245" t="str">
        <f>IF([1]交流线路段!B3245="","",[1]交流线路段!B3245)</f>
        <v/>
      </c>
      <c r="F3245" t="e">
        <f ca="1">VLOOKUP(OFFSET($E$2,0,0,10000,1),OFFSET(线路!$A$2,0,0,10000,6),5,FALSE)</f>
        <v>#N/A</v>
      </c>
      <c r="G3245" t="e">
        <f ca="1">VLOOKUP(OFFSET($E$2,0,0,10000,1),OFFSET(线路!$A$2,0,0,10000,6),6,FALSE)</f>
        <v>#N/A</v>
      </c>
    </row>
    <row r="3246" spans="1:7" x14ac:dyDescent="0.15">
      <c r="A3246" t="str">
        <f>IF([1]交流线路段!A3246="","",[1]交流线路段!A3246)</f>
        <v/>
      </c>
      <c r="B3246" t="str">
        <f>IF([1]交流线路段!B3246="","",[1]交流线路段!B3246)</f>
        <v/>
      </c>
      <c r="F3246" t="e">
        <f ca="1">VLOOKUP(OFFSET($E$2,0,0,10000,1),OFFSET(线路!$A$2,0,0,10000,6),5,FALSE)</f>
        <v>#N/A</v>
      </c>
      <c r="G3246" t="e">
        <f ca="1">VLOOKUP(OFFSET($E$2,0,0,10000,1),OFFSET(线路!$A$2,0,0,10000,6),6,FALSE)</f>
        <v>#N/A</v>
      </c>
    </row>
    <row r="3247" spans="1:7" x14ac:dyDescent="0.15">
      <c r="A3247" t="str">
        <f>IF([1]交流线路段!A3247="","",[1]交流线路段!A3247)</f>
        <v/>
      </c>
      <c r="B3247" t="str">
        <f>IF([1]交流线路段!B3247="","",[1]交流线路段!B3247)</f>
        <v/>
      </c>
      <c r="F3247" t="e">
        <f ca="1">VLOOKUP(OFFSET($E$2,0,0,10000,1),OFFSET(线路!$A$2,0,0,10000,6),5,FALSE)</f>
        <v>#N/A</v>
      </c>
      <c r="G3247" t="e">
        <f ca="1">VLOOKUP(OFFSET($E$2,0,0,10000,1),OFFSET(线路!$A$2,0,0,10000,6),6,FALSE)</f>
        <v>#N/A</v>
      </c>
    </row>
    <row r="3248" spans="1:7" x14ac:dyDescent="0.15">
      <c r="A3248" t="str">
        <f>IF([1]交流线路段!A3248="","",[1]交流线路段!A3248)</f>
        <v/>
      </c>
      <c r="B3248" t="str">
        <f>IF([1]交流线路段!B3248="","",[1]交流线路段!B3248)</f>
        <v/>
      </c>
      <c r="F3248" t="e">
        <f ca="1">VLOOKUP(OFFSET($E$2,0,0,10000,1),OFFSET(线路!$A$2,0,0,10000,6),5,FALSE)</f>
        <v>#N/A</v>
      </c>
      <c r="G3248" t="e">
        <f ca="1">VLOOKUP(OFFSET($E$2,0,0,10000,1),OFFSET(线路!$A$2,0,0,10000,6),6,FALSE)</f>
        <v>#N/A</v>
      </c>
    </row>
    <row r="3249" spans="1:7" x14ac:dyDescent="0.15">
      <c r="A3249" t="str">
        <f>IF([1]交流线路段!A3249="","",[1]交流线路段!A3249)</f>
        <v/>
      </c>
      <c r="B3249" t="str">
        <f>IF([1]交流线路段!B3249="","",[1]交流线路段!B3249)</f>
        <v/>
      </c>
      <c r="F3249" t="e">
        <f ca="1">VLOOKUP(OFFSET($E$2,0,0,10000,1),OFFSET(线路!$A$2,0,0,10000,6),5,FALSE)</f>
        <v>#N/A</v>
      </c>
      <c r="G3249" t="e">
        <f ca="1">VLOOKUP(OFFSET($E$2,0,0,10000,1),OFFSET(线路!$A$2,0,0,10000,6),6,FALSE)</f>
        <v>#N/A</v>
      </c>
    </row>
    <row r="3250" spans="1:7" x14ac:dyDescent="0.15">
      <c r="A3250" t="str">
        <f>IF([1]交流线路段!A3250="","",[1]交流线路段!A3250)</f>
        <v/>
      </c>
      <c r="B3250" t="str">
        <f>IF([1]交流线路段!B3250="","",[1]交流线路段!B3250)</f>
        <v/>
      </c>
      <c r="F3250" t="e">
        <f ca="1">VLOOKUP(OFFSET($E$2,0,0,10000,1),OFFSET(线路!$A$2,0,0,10000,6),5,FALSE)</f>
        <v>#N/A</v>
      </c>
      <c r="G3250" t="e">
        <f ca="1">VLOOKUP(OFFSET($E$2,0,0,10000,1),OFFSET(线路!$A$2,0,0,10000,6),6,FALSE)</f>
        <v>#N/A</v>
      </c>
    </row>
    <row r="3251" spans="1:7" x14ac:dyDescent="0.15">
      <c r="A3251" t="str">
        <f>IF([1]交流线路段!A3251="","",[1]交流线路段!A3251)</f>
        <v/>
      </c>
      <c r="B3251" t="str">
        <f>IF([1]交流线路段!B3251="","",[1]交流线路段!B3251)</f>
        <v/>
      </c>
      <c r="F3251" t="e">
        <f ca="1">VLOOKUP(OFFSET($E$2,0,0,10000,1),OFFSET(线路!$A$2,0,0,10000,6),5,FALSE)</f>
        <v>#N/A</v>
      </c>
      <c r="G3251" t="e">
        <f ca="1">VLOOKUP(OFFSET($E$2,0,0,10000,1),OFFSET(线路!$A$2,0,0,10000,6),6,FALSE)</f>
        <v>#N/A</v>
      </c>
    </row>
    <row r="3252" spans="1:7" x14ac:dyDescent="0.15">
      <c r="A3252" t="str">
        <f>IF([1]交流线路段!A3252="","",[1]交流线路段!A3252)</f>
        <v/>
      </c>
      <c r="B3252" t="str">
        <f>IF([1]交流线路段!B3252="","",[1]交流线路段!B3252)</f>
        <v/>
      </c>
      <c r="F3252" t="e">
        <f ca="1">VLOOKUP(OFFSET($E$2,0,0,10000,1),OFFSET(线路!$A$2,0,0,10000,6),5,FALSE)</f>
        <v>#N/A</v>
      </c>
      <c r="G3252" t="e">
        <f ca="1">VLOOKUP(OFFSET($E$2,0,0,10000,1),OFFSET(线路!$A$2,0,0,10000,6),6,FALSE)</f>
        <v>#N/A</v>
      </c>
    </row>
    <row r="3253" spans="1:7" x14ac:dyDescent="0.15">
      <c r="A3253" t="str">
        <f>IF([1]交流线路段!A3253="","",[1]交流线路段!A3253)</f>
        <v/>
      </c>
      <c r="B3253" t="str">
        <f>IF([1]交流线路段!B3253="","",[1]交流线路段!B3253)</f>
        <v/>
      </c>
      <c r="F3253" t="e">
        <f ca="1">VLOOKUP(OFFSET($E$2,0,0,10000,1),OFFSET(线路!$A$2,0,0,10000,6),5,FALSE)</f>
        <v>#N/A</v>
      </c>
      <c r="G3253" t="e">
        <f ca="1">VLOOKUP(OFFSET($E$2,0,0,10000,1),OFFSET(线路!$A$2,0,0,10000,6),6,FALSE)</f>
        <v>#N/A</v>
      </c>
    </row>
    <row r="3254" spans="1:7" x14ac:dyDescent="0.15">
      <c r="A3254" t="str">
        <f>IF([1]交流线路段!A3254="","",[1]交流线路段!A3254)</f>
        <v/>
      </c>
      <c r="B3254" t="str">
        <f>IF([1]交流线路段!B3254="","",[1]交流线路段!B3254)</f>
        <v/>
      </c>
      <c r="F3254" t="e">
        <f ca="1">VLOOKUP(OFFSET($E$2,0,0,10000,1),OFFSET(线路!$A$2,0,0,10000,6),5,FALSE)</f>
        <v>#N/A</v>
      </c>
      <c r="G3254" t="e">
        <f ca="1">VLOOKUP(OFFSET($E$2,0,0,10000,1),OFFSET(线路!$A$2,0,0,10000,6),6,FALSE)</f>
        <v>#N/A</v>
      </c>
    </row>
    <row r="3255" spans="1:7" x14ac:dyDescent="0.15">
      <c r="A3255" t="str">
        <f>IF([1]交流线路段!A3255="","",[1]交流线路段!A3255)</f>
        <v/>
      </c>
      <c r="B3255" t="str">
        <f>IF([1]交流线路段!B3255="","",[1]交流线路段!B3255)</f>
        <v/>
      </c>
      <c r="F3255" t="e">
        <f ca="1">VLOOKUP(OFFSET($E$2,0,0,10000,1),OFFSET(线路!$A$2,0,0,10000,6),5,FALSE)</f>
        <v>#N/A</v>
      </c>
      <c r="G3255" t="e">
        <f ca="1">VLOOKUP(OFFSET($E$2,0,0,10000,1),OFFSET(线路!$A$2,0,0,10000,6),6,FALSE)</f>
        <v>#N/A</v>
      </c>
    </row>
    <row r="3256" spans="1:7" x14ac:dyDescent="0.15">
      <c r="A3256" t="str">
        <f>IF([1]交流线路段!A3256="","",[1]交流线路段!A3256)</f>
        <v/>
      </c>
      <c r="B3256" t="str">
        <f>IF([1]交流线路段!B3256="","",[1]交流线路段!B3256)</f>
        <v/>
      </c>
      <c r="F3256" t="e">
        <f ca="1">VLOOKUP(OFFSET($E$2,0,0,10000,1),OFFSET(线路!$A$2,0,0,10000,6),5,FALSE)</f>
        <v>#N/A</v>
      </c>
      <c r="G3256" t="e">
        <f ca="1">VLOOKUP(OFFSET($E$2,0,0,10000,1),OFFSET(线路!$A$2,0,0,10000,6),6,FALSE)</f>
        <v>#N/A</v>
      </c>
    </row>
    <row r="3257" spans="1:7" x14ac:dyDescent="0.15">
      <c r="A3257" t="str">
        <f>IF([1]交流线路段!A3257="","",[1]交流线路段!A3257)</f>
        <v/>
      </c>
      <c r="B3257" t="str">
        <f>IF([1]交流线路段!B3257="","",[1]交流线路段!B3257)</f>
        <v/>
      </c>
      <c r="F3257" t="e">
        <f ca="1">VLOOKUP(OFFSET($E$2,0,0,10000,1),OFFSET(线路!$A$2,0,0,10000,6),5,FALSE)</f>
        <v>#N/A</v>
      </c>
      <c r="G3257" t="e">
        <f ca="1">VLOOKUP(OFFSET($E$2,0,0,10000,1),OFFSET(线路!$A$2,0,0,10000,6),6,FALSE)</f>
        <v>#N/A</v>
      </c>
    </row>
    <row r="3258" spans="1:7" x14ac:dyDescent="0.15">
      <c r="A3258" t="str">
        <f>IF([1]交流线路段!A3258="","",[1]交流线路段!A3258)</f>
        <v/>
      </c>
      <c r="B3258" t="str">
        <f>IF([1]交流线路段!B3258="","",[1]交流线路段!B3258)</f>
        <v/>
      </c>
      <c r="F3258" t="e">
        <f ca="1">VLOOKUP(OFFSET($E$2,0,0,10000,1),OFFSET(线路!$A$2,0,0,10000,6),5,FALSE)</f>
        <v>#N/A</v>
      </c>
      <c r="G3258" t="e">
        <f ca="1">VLOOKUP(OFFSET($E$2,0,0,10000,1),OFFSET(线路!$A$2,0,0,10000,6),6,FALSE)</f>
        <v>#N/A</v>
      </c>
    </row>
    <row r="3259" spans="1:7" x14ac:dyDescent="0.15">
      <c r="A3259" t="str">
        <f>IF([1]交流线路段!A3259="","",[1]交流线路段!A3259)</f>
        <v/>
      </c>
      <c r="B3259" t="str">
        <f>IF([1]交流线路段!B3259="","",[1]交流线路段!B3259)</f>
        <v/>
      </c>
      <c r="F3259" t="e">
        <f ca="1">VLOOKUP(OFFSET($E$2,0,0,10000,1),OFFSET(线路!$A$2,0,0,10000,6),5,FALSE)</f>
        <v>#N/A</v>
      </c>
      <c r="G3259" t="e">
        <f ca="1">VLOOKUP(OFFSET($E$2,0,0,10000,1),OFFSET(线路!$A$2,0,0,10000,6),6,FALSE)</f>
        <v>#N/A</v>
      </c>
    </row>
    <row r="3260" spans="1:7" x14ac:dyDescent="0.15">
      <c r="A3260" t="str">
        <f>IF([1]交流线路段!A3260="","",[1]交流线路段!A3260)</f>
        <v/>
      </c>
      <c r="B3260" t="str">
        <f>IF([1]交流线路段!B3260="","",[1]交流线路段!B3260)</f>
        <v/>
      </c>
      <c r="F3260" t="e">
        <f ca="1">VLOOKUP(OFFSET($E$2,0,0,10000,1),OFFSET(线路!$A$2,0,0,10000,6),5,FALSE)</f>
        <v>#N/A</v>
      </c>
      <c r="G3260" t="e">
        <f ca="1">VLOOKUP(OFFSET($E$2,0,0,10000,1),OFFSET(线路!$A$2,0,0,10000,6),6,FALSE)</f>
        <v>#N/A</v>
      </c>
    </row>
    <row r="3261" spans="1:7" x14ac:dyDescent="0.15">
      <c r="A3261" t="str">
        <f>IF([1]交流线路段!A3261="","",[1]交流线路段!A3261)</f>
        <v/>
      </c>
      <c r="B3261" t="str">
        <f>IF([1]交流线路段!B3261="","",[1]交流线路段!B3261)</f>
        <v/>
      </c>
      <c r="F3261" t="e">
        <f ca="1">VLOOKUP(OFFSET($E$2,0,0,10000,1),OFFSET(线路!$A$2,0,0,10000,6),5,FALSE)</f>
        <v>#N/A</v>
      </c>
      <c r="G3261" t="e">
        <f ca="1">VLOOKUP(OFFSET($E$2,0,0,10000,1),OFFSET(线路!$A$2,0,0,10000,6),6,FALSE)</f>
        <v>#N/A</v>
      </c>
    </row>
    <row r="3262" spans="1:7" x14ac:dyDescent="0.15">
      <c r="A3262" t="str">
        <f>IF([1]交流线路段!A3262="","",[1]交流线路段!A3262)</f>
        <v/>
      </c>
      <c r="B3262" t="str">
        <f>IF([1]交流线路段!B3262="","",[1]交流线路段!B3262)</f>
        <v/>
      </c>
      <c r="F3262" t="e">
        <f ca="1">VLOOKUP(OFFSET($E$2,0,0,10000,1),OFFSET(线路!$A$2,0,0,10000,6),5,FALSE)</f>
        <v>#N/A</v>
      </c>
      <c r="G3262" t="e">
        <f ca="1">VLOOKUP(OFFSET($E$2,0,0,10000,1),OFFSET(线路!$A$2,0,0,10000,6),6,FALSE)</f>
        <v>#N/A</v>
      </c>
    </row>
    <row r="3263" spans="1:7" x14ac:dyDescent="0.15">
      <c r="A3263" t="str">
        <f>IF([1]交流线路段!A3263="","",[1]交流线路段!A3263)</f>
        <v/>
      </c>
      <c r="B3263" t="str">
        <f>IF([1]交流线路段!B3263="","",[1]交流线路段!B3263)</f>
        <v/>
      </c>
      <c r="F3263" t="e">
        <f ca="1">VLOOKUP(OFFSET($E$2,0,0,10000,1),OFFSET(线路!$A$2,0,0,10000,6),5,FALSE)</f>
        <v>#N/A</v>
      </c>
      <c r="G3263" t="e">
        <f ca="1">VLOOKUP(OFFSET($E$2,0,0,10000,1),OFFSET(线路!$A$2,0,0,10000,6),6,FALSE)</f>
        <v>#N/A</v>
      </c>
    </row>
    <row r="3264" spans="1:7" x14ac:dyDescent="0.15">
      <c r="A3264" t="str">
        <f>IF([1]交流线路段!A3264="","",[1]交流线路段!A3264)</f>
        <v/>
      </c>
      <c r="B3264" t="str">
        <f>IF([1]交流线路段!B3264="","",[1]交流线路段!B3264)</f>
        <v/>
      </c>
      <c r="F3264" t="e">
        <f ca="1">VLOOKUP(OFFSET($E$2,0,0,10000,1),OFFSET(线路!$A$2,0,0,10000,6),5,FALSE)</f>
        <v>#N/A</v>
      </c>
      <c r="G3264" t="e">
        <f ca="1">VLOOKUP(OFFSET($E$2,0,0,10000,1),OFFSET(线路!$A$2,0,0,10000,6),6,FALSE)</f>
        <v>#N/A</v>
      </c>
    </row>
    <row r="3265" spans="1:7" x14ac:dyDescent="0.15">
      <c r="A3265" t="str">
        <f>IF([1]交流线路段!A3265="","",[1]交流线路段!A3265)</f>
        <v/>
      </c>
      <c r="B3265" t="str">
        <f>IF([1]交流线路段!B3265="","",[1]交流线路段!B3265)</f>
        <v/>
      </c>
      <c r="F3265" t="e">
        <f ca="1">VLOOKUP(OFFSET($E$2,0,0,10000,1),OFFSET(线路!$A$2,0,0,10000,6),5,FALSE)</f>
        <v>#N/A</v>
      </c>
      <c r="G3265" t="e">
        <f ca="1">VLOOKUP(OFFSET($E$2,0,0,10000,1),OFFSET(线路!$A$2,0,0,10000,6),6,FALSE)</f>
        <v>#N/A</v>
      </c>
    </row>
    <row r="3266" spans="1:7" x14ac:dyDescent="0.15">
      <c r="A3266" t="str">
        <f>IF([1]交流线路段!A3266="","",[1]交流线路段!A3266)</f>
        <v/>
      </c>
      <c r="B3266" t="str">
        <f>IF([1]交流线路段!B3266="","",[1]交流线路段!B3266)</f>
        <v/>
      </c>
      <c r="F3266" t="e">
        <f ca="1">VLOOKUP(OFFSET($E$2,0,0,10000,1),OFFSET(线路!$A$2,0,0,10000,6),5,FALSE)</f>
        <v>#N/A</v>
      </c>
      <c r="G3266" t="e">
        <f ca="1">VLOOKUP(OFFSET($E$2,0,0,10000,1),OFFSET(线路!$A$2,0,0,10000,6),6,FALSE)</f>
        <v>#N/A</v>
      </c>
    </row>
    <row r="3267" spans="1:7" x14ac:dyDescent="0.15">
      <c r="A3267" t="str">
        <f>IF([1]交流线路段!A3267="","",[1]交流线路段!A3267)</f>
        <v/>
      </c>
      <c r="B3267" t="str">
        <f>IF([1]交流线路段!B3267="","",[1]交流线路段!B3267)</f>
        <v/>
      </c>
      <c r="F3267" t="e">
        <f ca="1">VLOOKUP(OFFSET($E$2,0,0,10000,1),OFFSET(线路!$A$2,0,0,10000,6),5,FALSE)</f>
        <v>#N/A</v>
      </c>
      <c r="G3267" t="e">
        <f ca="1">VLOOKUP(OFFSET($E$2,0,0,10000,1),OFFSET(线路!$A$2,0,0,10000,6),6,FALSE)</f>
        <v>#N/A</v>
      </c>
    </row>
    <row r="3268" spans="1:7" x14ac:dyDescent="0.15">
      <c r="A3268" t="str">
        <f>IF([1]交流线路段!A3268="","",[1]交流线路段!A3268)</f>
        <v/>
      </c>
      <c r="B3268" t="str">
        <f>IF([1]交流线路段!B3268="","",[1]交流线路段!B3268)</f>
        <v/>
      </c>
      <c r="F3268" t="e">
        <f ca="1">VLOOKUP(OFFSET($E$2,0,0,10000,1),OFFSET(线路!$A$2,0,0,10000,6),5,FALSE)</f>
        <v>#N/A</v>
      </c>
      <c r="G3268" t="e">
        <f ca="1">VLOOKUP(OFFSET($E$2,0,0,10000,1),OFFSET(线路!$A$2,0,0,10000,6),6,FALSE)</f>
        <v>#N/A</v>
      </c>
    </row>
    <row r="3269" spans="1:7" x14ac:dyDescent="0.15">
      <c r="A3269" t="str">
        <f>IF([1]交流线路段!A3269="","",[1]交流线路段!A3269)</f>
        <v/>
      </c>
      <c r="B3269" t="str">
        <f>IF([1]交流线路段!B3269="","",[1]交流线路段!B3269)</f>
        <v/>
      </c>
      <c r="F3269" t="e">
        <f ca="1">VLOOKUP(OFFSET($E$2,0,0,10000,1),OFFSET(线路!$A$2,0,0,10000,6),5,FALSE)</f>
        <v>#N/A</v>
      </c>
      <c r="G3269" t="e">
        <f ca="1">VLOOKUP(OFFSET($E$2,0,0,10000,1),OFFSET(线路!$A$2,0,0,10000,6),6,FALSE)</f>
        <v>#N/A</v>
      </c>
    </row>
    <row r="3270" spans="1:7" x14ac:dyDescent="0.15">
      <c r="A3270" t="str">
        <f>IF([1]交流线路段!A3270="","",[1]交流线路段!A3270)</f>
        <v/>
      </c>
      <c r="B3270" t="str">
        <f>IF([1]交流线路段!B3270="","",[1]交流线路段!B3270)</f>
        <v/>
      </c>
      <c r="F3270" t="e">
        <f ca="1">VLOOKUP(OFFSET($E$2,0,0,10000,1),OFFSET(线路!$A$2,0,0,10000,6),5,FALSE)</f>
        <v>#N/A</v>
      </c>
      <c r="G3270" t="e">
        <f ca="1">VLOOKUP(OFFSET($E$2,0,0,10000,1),OFFSET(线路!$A$2,0,0,10000,6),6,FALSE)</f>
        <v>#N/A</v>
      </c>
    </row>
    <row r="3271" spans="1:7" x14ac:dyDescent="0.15">
      <c r="A3271" t="str">
        <f>IF([1]交流线路段!A3271="","",[1]交流线路段!A3271)</f>
        <v/>
      </c>
      <c r="B3271" t="str">
        <f>IF([1]交流线路段!B3271="","",[1]交流线路段!B3271)</f>
        <v/>
      </c>
      <c r="F3271" t="e">
        <f ca="1">VLOOKUP(OFFSET($E$2,0,0,10000,1),OFFSET(线路!$A$2,0,0,10000,6),5,FALSE)</f>
        <v>#N/A</v>
      </c>
      <c r="G3271" t="e">
        <f ca="1">VLOOKUP(OFFSET($E$2,0,0,10000,1),OFFSET(线路!$A$2,0,0,10000,6),6,FALSE)</f>
        <v>#N/A</v>
      </c>
    </row>
    <row r="3272" spans="1:7" x14ac:dyDescent="0.15">
      <c r="A3272" t="str">
        <f>IF([1]交流线路段!A3272="","",[1]交流线路段!A3272)</f>
        <v/>
      </c>
      <c r="B3272" t="str">
        <f>IF([1]交流线路段!B3272="","",[1]交流线路段!B3272)</f>
        <v/>
      </c>
      <c r="F3272" t="e">
        <f ca="1">VLOOKUP(OFFSET($E$2,0,0,10000,1),OFFSET(线路!$A$2,0,0,10000,6),5,FALSE)</f>
        <v>#N/A</v>
      </c>
      <c r="G3272" t="e">
        <f ca="1">VLOOKUP(OFFSET($E$2,0,0,10000,1),OFFSET(线路!$A$2,0,0,10000,6),6,FALSE)</f>
        <v>#N/A</v>
      </c>
    </row>
    <row r="3273" spans="1:7" x14ac:dyDescent="0.15">
      <c r="A3273" t="str">
        <f>IF([1]交流线路段!A3273="","",[1]交流线路段!A3273)</f>
        <v/>
      </c>
      <c r="B3273" t="str">
        <f>IF([1]交流线路段!B3273="","",[1]交流线路段!B3273)</f>
        <v/>
      </c>
      <c r="F3273" t="e">
        <f ca="1">VLOOKUP(OFFSET($E$2,0,0,10000,1),OFFSET(线路!$A$2,0,0,10000,6),5,FALSE)</f>
        <v>#N/A</v>
      </c>
      <c r="G3273" t="e">
        <f ca="1">VLOOKUP(OFFSET($E$2,0,0,10000,1),OFFSET(线路!$A$2,0,0,10000,6),6,FALSE)</f>
        <v>#N/A</v>
      </c>
    </row>
    <row r="3274" spans="1:7" x14ac:dyDescent="0.15">
      <c r="A3274" t="str">
        <f>IF([1]交流线路段!A3274="","",[1]交流线路段!A3274)</f>
        <v/>
      </c>
      <c r="B3274" t="str">
        <f>IF([1]交流线路段!B3274="","",[1]交流线路段!B3274)</f>
        <v/>
      </c>
      <c r="F3274" t="e">
        <f ca="1">VLOOKUP(OFFSET($E$2,0,0,10000,1),OFFSET(线路!$A$2,0,0,10000,6),5,FALSE)</f>
        <v>#N/A</v>
      </c>
      <c r="G3274" t="e">
        <f ca="1">VLOOKUP(OFFSET($E$2,0,0,10000,1),OFFSET(线路!$A$2,0,0,10000,6),6,FALSE)</f>
        <v>#N/A</v>
      </c>
    </row>
    <row r="3275" spans="1:7" x14ac:dyDescent="0.15">
      <c r="A3275" t="str">
        <f>IF([1]交流线路段!A3275="","",[1]交流线路段!A3275)</f>
        <v/>
      </c>
      <c r="B3275" t="str">
        <f>IF([1]交流线路段!B3275="","",[1]交流线路段!B3275)</f>
        <v/>
      </c>
      <c r="F3275" t="e">
        <f ca="1">VLOOKUP(OFFSET($E$2,0,0,10000,1),OFFSET(线路!$A$2,0,0,10000,6),5,FALSE)</f>
        <v>#N/A</v>
      </c>
      <c r="G3275" t="e">
        <f ca="1">VLOOKUP(OFFSET($E$2,0,0,10000,1),OFFSET(线路!$A$2,0,0,10000,6),6,FALSE)</f>
        <v>#N/A</v>
      </c>
    </row>
    <row r="3276" spans="1:7" x14ac:dyDescent="0.15">
      <c r="A3276" t="str">
        <f>IF([1]交流线路段!A3276="","",[1]交流线路段!A3276)</f>
        <v/>
      </c>
      <c r="B3276" t="str">
        <f>IF([1]交流线路段!B3276="","",[1]交流线路段!B3276)</f>
        <v/>
      </c>
      <c r="F3276" t="e">
        <f ca="1">VLOOKUP(OFFSET($E$2,0,0,10000,1),OFFSET(线路!$A$2,0,0,10000,6),5,FALSE)</f>
        <v>#N/A</v>
      </c>
      <c r="G3276" t="e">
        <f ca="1">VLOOKUP(OFFSET($E$2,0,0,10000,1),OFFSET(线路!$A$2,0,0,10000,6),6,FALSE)</f>
        <v>#N/A</v>
      </c>
    </row>
    <row r="3277" spans="1:7" x14ac:dyDescent="0.15">
      <c r="A3277" t="str">
        <f>IF([1]交流线路段!A3277="","",[1]交流线路段!A3277)</f>
        <v/>
      </c>
      <c r="B3277" t="str">
        <f>IF([1]交流线路段!B3277="","",[1]交流线路段!B3277)</f>
        <v/>
      </c>
      <c r="F3277" t="e">
        <f ca="1">VLOOKUP(OFFSET($E$2,0,0,10000,1),OFFSET(线路!$A$2,0,0,10000,6),5,FALSE)</f>
        <v>#N/A</v>
      </c>
      <c r="G3277" t="e">
        <f ca="1">VLOOKUP(OFFSET($E$2,0,0,10000,1),OFFSET(线路!$A$2,0,0,10000,6),6,FALSE)</f>
        <v>#N/A</v>
      </c>
    </row>
    <row r="3278" spans="1:7" x14ac:dyDescent="0.15">
      <c r="A3278" t="str">
        <f>IF([1]交流线路段!A3278="","",[1]交流线路段!A3278)</f>
        <v/>
      </c>
      <c r="B3278" t="str">
        <f>IF([1]交流线路段!B3278="","",[1]交流线路段!B3278)</f>
        <v/>
      </c>
      <c r="F3278" t="e">
        <f ca="1">VLOOKUP(OFFSET($E$2,0,0,10000,1),OFFSET(线路!$A$2,0,0,10000,6),5,FALSE)</f>
        <v>#N/A</v>
      </c>
      <c r="G3278" t="e">
        <f ca="1">VLOOKUP(OFFSET($E$2,0,0,10000,1),OFFSET(线路!$A$2,0,0,10000,6),6,FALSE)</f>
        <v>#N/A</v>
      </c>
    </row>
    <row r="3279" spans="1:7" x14ac:dyDescent="0.15">
      <c r="A3279" t="str">
        <f>IF([1]交流线路段!A3279="","",[1]交流线路段!A3279)</f>
        <v/>
      </c>
      <c r="B3279" t="str">
        <f>IF([1]交流线路段!B3279="","",[1]交流线路段!B3279)</f>
        <v/>
      </c>
      <c r="F3279" t="e">
        <f ca="1">VLOOKUP(OFFSET($E$2,0,0,10000,1),OFFSET(线路!$A$2,0,0,10000,6),5,FALSE)</f>
        <v>#N/A</v>
      </c>
      <c r="G3279" t="e">
        <f ca="1">VLOOKUP(OFFSET($E$2,0,0,10000,1),OFFSET(线路!$A$2,0,0,10000,6),6,FALSE)</f>
        <v>#N/A</v>
      </c>
    </row>
    <row r="3280" spans="1:7" x14ac:dyDescent="0.15">
      <c r="A3280" t="str">
        <f>IF([1]交流线路段!A3280="","",[1]交流线路段!A3280)</f>
        <v/>
      </c>
      <c r="B3280" t="str">
        <f>IF([1]交流线路段!B3280="","",[1]交流线路段!B3280)</f>
        <v/>
      </c>
      <c r="F3280" t="e">
        <f ca="1">VLOOKUP(OFFSET($E$2,0,0,10000,1),OFFSET(线路!$A$2,0,0,10000,6),5,FALSE)</f>
        <v>#N/A</v>
      </c>
      <c r="G3280" t="e">
        <f ca="1">VLOOKUP(OFFSET($E$2,0,0,10000,1),OFFSET(线路!$A$2,0,0,10000,6),6,FALSE)</f>
        <v>#N/A</v>
      </c>
    </row>
    <row r="3281" spans="1:7" x14ac:dyDescent="0.15">
      <c r="A3281" t="str">
        <f>IF([1]交流线路段!A3281="","",[1]交流线路段!A3281)</f>
        <v/>
      </c>
      <c r="B3281" t="str">
        <f>IF([1]交流线路段!B3281="","",[1]交流线路段!B3281)</f>
        <v/>
      </c>
      <c r="F3281" t="e">
        <f ca="1">VLOOKUP(OFFSET($E$2,0,0,10000,1),OFFSET(线路!$A$2,0,0,10000,6),5,FALSE)</f>
        <v>#N/A</v>
      </c>
      <c r="G3281" t="e">
        <f ca="1">VLOOKUP(OFFSET($E$2,0,0,10000,1),OFFSET(线路!$A$2,0,0,10000,6),6,FALSE)</f>
        <v>#N/A</v>
      </c>
    </row>
    <row r="3282" spans="1:7" x14ac:dyDescent="0.15">
      <c r="A3282" t="str">
        <f>IF([1]交流线路段!A3282="","",[1]交流线路段!A3282)</f>
        <v/>
      </c>
      <c r="B3282" t="str">
        <f>IF([1]交流线路段!B3282="","",[1]交流线路段!B3282)</f>
        <v/>
      </c>
      <c r="F3282" t="e">
        <f ca="1">VLOOKUP(OFFSET($E$2,0,0,10000,1),OFFSET(线路!$A$2,0,0,10000,6),5,FALSE)</f>
        <v>#N/A</v>
      </c>
      <c r="G3282" t="e">
        <f ca="1">VLOOKUP(OFFSET($E$2,0,0,10000,1),OFFSET(线路!$A$2,0,0,10000,6),6,FALSE)</f>
        <v>#N/A</v>
      </c>
    </row>
    <row r="3283" spans="1:7" x14ac:dyDescent="0.15">
      <c r="A3283" t="str">
        <f>IF([1]交流线路段!A3283="","",[1]交流线路段!A3283)</f>
        <v/>
      </c>
      <c r="B3283" t="str">
        <f>IF([1]交流线路段!B3283="","",[1]交流线路段!B3283)</f>
        <v/>
      </c>
      <c r="F3283" t="e">
        <f ca="1">VLOOKUP(OFFSET($E$2,0,0,10000,1),OFFSET(线路!$A$2,0,0,10000,6),5,FALSE)</f>
        <v>#N/A</v>
      </c>
      <c r="G3283" t="e">
        <f ca="1">VLOOKUP(OFFSET($E$2,0,0,10000,1),OFFSET(线路!$A$2,0,0,10000,6),6,FALSE)</f>
        <v>#N/A</v>
      </c>
    </row>
    <row r="3284" spans="1:7" x14ac:dyDescent="0.15">
      <c r="A3284" t="str">
        <f>IF([1]交流线路段!A3284="","",[1]交流线路段!A3284)</f>
        <v/>
      </c>
      <c r="B3284" t="str">
        <f>IF([1]交流线路段!B3284="","",[1]交流线路段!B3284)</f>
        <v/>
      </c>
      <c r="F3284" t="e">
        <f ca="1">VLOOKUP(OFFSET($E$2,0,0,10000,1),OFFSET(线路!$A$2,0,0,10000,6),5,FALSE)</f>
        <v>#N/A</v>
      </c>
      <c r="G3284" t="e">
        <f ca="1">VLOOKUP(OFFSET($E$2,0,0,10000,1),OFFSET(线路!$A$2,0,0,10000,6),6,FALSE)</f>
        <v>#N/A</v>
      </c>
    </row>
    <row r="3285" spans="1:7" x14ac:dyDescent="0.15">
      <c r="A3285" t="str">
        <f>IF([1]交流线路段!A3285="","",[1]交流线路段!A3285)</f>
        <v/>
      </c>
      <c r="B3285" t="str">
        <f>IF([1]交流线路段!B3285="","",[1]交流线路段!B3285)</f>
        <v/>
      </c>
      <c r="F3285" t="e">
        <f ca="1">VLOOKUP(OFFSET($E$2,0,0,10000,1),OFFSET(线路!$A$2,0,0,10000,6),5,FALSE)</f>
        <v>#N/A</v>
      </c>
      <c r="G3285" t="e">
        <f ca="1">VLOOKUP(OFFSET($E$2,0,0,10000,1),OFFSET(线路!$A$2,0,0,10000,6),6,FALSE)</f>
        <v>#N/A</v>
      </c>
    </row>
    <row r="3286" spans="1:7" x14ac:dyDescent="0.15">
      <c r="A3286" t="str">
        <f>IF([1]交流线路段!A3286="","",[1]交流线路段!A3286)</f>
        <v/>
      </c>
      <c r="B3286" t="str">
        <f>IF([1]交流线路段!B3286="","",[1]交流线路段!B3286)</f>
        <v/>
      </c>
      <c r="F3286" t="e">
        <f ca="1">VLOOKUP(OFFSET($E$2,0,0,10000,1),OFFSET(线路!$A$2,0,0,10000,6),5,FALSE)</f>
        <v>#N/A</v>
      </c>
      <c r="G3286" t="e">
        <f ca="1">VLOOKUP(OFFSET($E$2,0,0,10000,1),OFFSET(线路!$A$2,0,0,10000,6),6,FALSE)</f>
        <v>#N/A</v>
      </c>
    </row>
    <row r="3287" spans="1:7" x14ac:dyDescent="0.15">
      <c r="A3287" t="str">
        <f>IF([1]交流线路段!A3287="","",[1]交流线路段!A3287)</f>
        <v/>
      </c>
      <c r="B3287" t="str">
        <f>IF([1]交流线路段!B3287="","",[1]交流线路段!B3287)</f>
        <v/>
      </c>
      <c r="F3287" t="e">
        <f ca="1">VLOOKUP(OFFSET($E$2,0,0,10000,1),OFFSET(线路!$A$2,0,0,10000,6),5,FALSE)</f>
        <v>#N/A</v>
      </c>
      <c r="G3287" t="e">
        <f ca="1">VLOOKUP(OFFSET($E$2,0,0,10000,1),OFFSET(线路!$A$2,0,0,10000,6),6,FALSE)</f>
        <v>#N/A</v>
      </c>
    </row>
    <row r="3288" spans="1:7" x14ac:dyDescent="0.15">
      <c r="A3288" t="str">
        <f>IF([1]交流线路段!A3288="","",[1]交流线路段!A3288)</f>
        <v/>
      </c>
      <c r="B3288" t="str">
        <f>IF([1]交流线路段!B3288="","",[1]交流线路段!B3288)</f>
        <v/>
      </c>
      <c r="F3288" t="e">
        <f ca="1">VLOOKUP(OFFSET($E$2,0,0,10000,1),OFFSET(线路!$A$2,0,0,10000,6),5,FALSE)</f>
        <v>#N/A</v>
      </c>
      <c r="G3288" t="e">
        <f ca="1">VLOOKUP(OFFSET($E$2,0,0,10000,1),OFFSET(线路!$A$2,0,0,10000,6),6,FALSE)</f>
        <v>#N/A</v>
      </c>
    </row>
    <row r="3289" spans="1:7" x14ac:dyDescent="0.15">
      <c r="A3289" t="str">
        <f>IF([1]交流线路段!A3289="","",[1]交流线路段!A3289)</f>
        <v/>
      </c>
      <c r="B3289" t="str">
        <f>IF([1]交流线路段!B3289="","",[1]交流线路段!B3289)</f>
        <v/>
      </c>
      <c r="F3289" t="e">
        <f ca="1">VLOOKUP(OFFSET($E$2,0,0,10000,1),OFFSET(线路!$A$2,0,0,10000,6),5,FALSE)</f>
        <v>#N/A</v>
      </c>
      <c r="G3289" t="e">
        <f ca="1">VLOOKUP(OFFSET($E$2,0,0,10000,1),OFFSET(线路!$A$2,0,0,10000,6),6,FALSE)</f>
        <v>#N/A</v>
      </c>
    </row>
    <row r="3290" spans="1:7" x14ac:dyDescent="0.15">
      <c r="A3290" t="str">
        <f>IF([1]交流线路段!A3290="","",[1]交流线路段!A3290)</f>
        <v/>
      </c>
      <c r="B3290" t="str">
        <f>IF([1]交流线路段!B3290="","",[1]交流线路段!B3290)</f>
        <v/>
      </c>
      <c r="F3290" t="e">
        <f ca="1">VLOOKUP(OFFSET($E$2,0,0,10000,1),OFFSET(线路!$A$2,0,0,10000,6),5,FALSE)</f>
        <v>#N/A</v>
      </c>
      <c r="G3290" t="e">
        <f ca="1">VLOOKUP(OFFSET($E$2,0,0,10000,1),OFFSET(线路!$A$2,0,0,10000,6),6,FALSE)</f>
        <v>#N/A</v>
      </c>
    </row>
    <row r="3291" spans="1:7" x14ac:dyDescent="0.15">
      <c r="A3291" t="str">
        <f>IF([1]交流线路段!A3291="","",[1]交流线路段!A3291)</f>
        <v/>
      </c>
      <c r="B3291" t="str">
        <f>IF([1]交流线路段!B3291="","",[1]交流线路段!B3291)</f>
        <v/>
      </c>
      <c r="F3291" t="e">
        <f ca="1">VLOOKUP(OFFSET($E$2,0,0,10000,1),OFFSET(线路!$A$2,0,0,10000,6),5,FALSE)</f>
        <v>#N/A</v>
      </c>
      <c r="G3291" t="e">
        <f ca="1">VLOOKUP(OFFSET($E$2,0,0,10000,1),OFFSET(线路!$A$2,0,0,10000,6),6,FALSE)</f>
        <v>#N/A</v>
      </c>
    </row>
    <row r="3292" spans="1:7" x14ac:dyDescent="0.15">
      <c r="A3292" t="str">
        <f>IF([1]交流线路段!A3292="","",[1]交流线路段!A3292)</f>
        <v/>
      </c>
      <c r="B3292" t="str">
        <f>IF([1]交流线路段!B3292="","",[1]交流线路段!B3292)</f>
        <v/>
      </c>
      <c r="F3292" t="e">
        <f ca="1">VLOOKUP(OFFSET($E$2,0,0,10000,1),OFFSET(线路!$A$2,0,0,10000,6),5,FALSE)</f>
        <v>#N/A</v>
      </c>
      <c r="G3292" t="e">
        <f ca="1">VLOOKUP(OFFSET($E$2,0,0,10000,1),OFFSET(线路!$A$2,0,0,10000,6),6,FALSE)</f>
        <v>#N/A</v>
      </c>
    </row>
    <row r="3293" spans="1:7" x14ac:dyDescent="0.15">
      <c r="A3293" t="str">
        <f>IF([1]交流线路段!A3293="","",[1]交流线路段!A3293)</f>
        <v/>
      </c>
      <c r="B3293" t="str">
        <f>IF([1]交流线路段!B3293="","",[1]交流线路段!B3293)</f>
        <v/>
      </c>
      <c r="F3293" t="e">
        <f ca="1">VLOOKUP(OFFSET($E$2,0,0,10000,1),OFFSET(线路!$A$2,0,0,10000,6),5,FALSE)</f>
        <v>#N/A</v>
      </c>
      <c r="G3293" t="e">
        <f ca="1">VLOOKUP(OFFSET($E$2,0,0,10000,1),OFFSET(线路!$A$2,0,0,10000,6),6,FALSE)</f>
        <v>#N/A</v>
      </c>
    </row>
    <row r="3294" spans="1:7" x14ac:dyDescent="0.15">
      <c r="A3294" t="str">
        <f>IF([1]交流线路段!A3294="","",[1]交流线路段!A3294)</f>
        <v/>
      </c>
      <c r="B3294" t="str">
        <f>IF([1]交流线路段!B3294="","",[1]交流线路段!B3294)</f>
        <v/>
      </c>
      <c r="F3294" t="e">
        <f ca="1">VLOOKUP(OFFSET($E$2,0,0,10000,1),OFFSET(线路!$A$2,0,0,10000,6),5,FALSE)</f>
        <v>#N/A</v>
      </c>
      <c r="G3294" t="e">
        <f ca="1">VLOOKUP(OFFSET($E$2,0,0,10000,1),OFFSET(线路!$A$2,0,0,10000,6),6,FALSE)</f>
        <v>#N/A</v>
      </c>
    </row>
    <row r="3295" spans="1:7" x14ac:dyDescent="0.15">
      <c r="A3295" t="str">
        <f>IF([1]交流线路段!A3295="","",[1]交流线路段!A3295)</f>
        <v/>
      </c>
      <c r="B3295" t="str">
        <f>IF([1]交流线路段!B3295="","",[1]交流线路段!B3295)</f>
        <v/>
      </c>
      <c r="F3295" t="e">
        <f ca="1">VLOOKUP(OFFSET($E$2,0,0,10000,1),OFFSET(线路!$A$2,0,0,10000,6),5,FALSE)</f>
        <v>#N/A</v>
      </c>
      <c r="G3295" t="e">
        <f ca="1">VLOOKUP(OFFSET($E$2,0,0,10000,1),OFFSET(线路!$A$2,0,0,10000,6),6,FALSE)</f>
        <v>#N/A</v>
      </c>
    </row>
    <row r="3296" spans="1:7" x14ac:dyDescent="0.15">
      <c r="A3296" t="str">
        <f>IF([1]交流线路段!A3296="","",[1]交流线路段!A3296)</f>
        <v/>
      </c>
      <c r="B3296" t="str">
        <f>IF([1]交流线路段!B3296="","",[1]交流线路段!B3296)</f>
        <v/>
      </c>
      <c r="F3296" t="e">
        <f ca="1">VLOOKUP(OFFSET($E$2,0,0,10000,1),OFFSET(线路!$A$2,0,0,10000,6),5,FALSE)</f>
        <v>#N/A</v>
      </c>
      <c r="G3296" t="e">
        <f ca="1">VLOOKUP(OFFSET($E$2,0,0,10000,1),OFFSET(线路!$A$2,0,0,10000,6),6,FALSE)</f>
        <v>#N/A</v>
      </c>
    </row>
    <row r="3297" spans="1:7" x14ac:dyDescent="0.15">
      <c r="A3297" t="str">
        <f>IF([1]交流线路段!A3297="","",[1]交流线路段!A3297)</f>
        <v/>
      </c>
      <c r="B3297" t="str">
        <f>IF([1]交流线路段!B3297="","",[1]交流线路段!B3297)</f>
        <v/>
      </c>
      <c r="F3297" t="e">
        <f ca="1">VLOOKUP(OFFSET($E$2,0,0,10000,1),OFFSET(线路!$A$2,0,0,10000,6),5,FALSE)</f>
        <v>#N/A</v>
      </c>
      <c r="G3297" t="e">
        <f ca="1">VLOOKUP(OFFSET($E$2,0,0,10000,1),OFFSET(线路!$A$2,0,0,10000,6),6,FALSE)</f>
        <v>#N/A</v>
      </c>
    </row>
    <row r="3298" spans="1:7" x14ac:dyDescent="0.15">
      <c r="A3298" t="str">
        <f>IF([1]交流线路段!A3298="","",[1]交流线路段!A3298)</f>
        <v/>
      </c>
      <c r="B3298" t="str">
        <f>IF([1]交流线路段!B3298="","",[1]交流线路段!B3298)</f>
        <v/>
      </c>
      <c r="F3298" t="e">
        <f ca="1">VLOOKUP(OFFSET($E$2,0,0,10000,1),OFFSET(线路!$A$2,0,0,10000,6),5,FALSE)</f>
        <v>#N/A</v>
      </c>
      <c r="G3298" t="e">
        <f ca="1">VLOOKUP(OFFSET($E$2,0,0,10000,1),OFFSET(线路!$A$2,0,0,10000,6),6,FALSE)</f>
        <v>#N/A</v>
      </c>
    </row>
    <row r="3299" spans="1:7" x14ac:dyDescent="0.15">
      <c r="A3299" t="str">
        <f>IF([1]交流线路段!A3299="","",[1]交流线路段!A3299)</f>
        <v/>
      </c>
      <c r="B3299" t="str">
        <f>IF([1]交流线路段!B3299="","",[1]交流线路段!B3299)</f>
        <v/>
      </c>
      <c r="F3299" t="e">
        <f ca="1">VLOOKUP(OFFSET($E$2,0,0,10000,1),OFFSET(线路!$A$2,0,0,10000,6),5,FALSE)</f>
        <v>#N/A</v>
      </c>
      <c r="G3299" t="e">
        <f ca="1">VLOOKUP(OFFSET($E$2,0,0,10000,1),OFFSET(线路!$A$2,0,0,10000,6),6,FALSE)</f>
        <v>#N/A</v>
      </c>
    </row>
    <row r="3300" spans="1:7" x14ac:dyDescent="0.15">
      <c r="A3300" t="str">
        <f>IF([1]交流线路段!A3300="","",[1]交流线路段!A3300)</f>
        <v/>
      </c>
      <c r="B3300" t="str">
        <f>IF([1]交流线路段!B3300="","",[1]交流线路段!B3300)</f>
        <v/>
      </c>
      <c r="F3300" t="e">
        <f ca="1">VLOOKUP(OFFSET($E$2,0,0,10000,1),OFFSET(线路!$A$2,0,0,10000,6),5,FALSE)</f>
        <v>#N/A</v>
      </c>
      <c r="G3300" t="e">
        <f ca="1">VLOOKUP(OFFSET($E$2,0,0,10000,1),OFFSET(线路!$A$2,0,0,10000,6),6,FALSE)</f>
        <v>#N/A</v>
      </c>
    </row>
    <row r="3301" spans="1:7" x14ac:dyDescent="0.15">
      <c r="A3301" t="str">
        <f>IF([1]交流线路段!A3301="","",[1]交流线路段!A3301)</f>
        <v/>
      </c>
      <c r="B3301" t="str">
        <f>IF([1]交流线路段!B3301="","",[1]交流线路段!B3301)</f>
        <v/>
      </c>
      <c r="F3301" t="e">
        <f ca="1">VLOOKUP(OFFSET($E$2,0,0,10000,1),OFFSET(线路!$A$2,0,0,10000,6),5,FALSE)</f>
        <v>#N/A</v>
      </c>
      <c r="G3301" t="e">
        <f ca="1">VLOOKUP(OFFSET($E$2,0,0,10000,1),OFFSET(线路!$A$2,0,0,10000,6),6,FALSE)</f>
        <v>#N/A</v>
      </c>
    </row>
    <row r="3302" spans="1:7" x14ac:dyDescent="0.15">
      <c r="A3302" t="str">
        <f>IF([1]交流线路段!A3302="","",[1]交流线路段!A3302)</f>
        <v/>
      </c>
      <c r="B3302" t="str">
        <f>IF([1]交流线路段!B3302="","",[1]交流线路段!B3302)</f>
        <v/>
      </c>
      <c r="F3302" t="e">
        <f ca="1">VLOOKUP(OFFSET($E$2,0,0,10000,1),OFFSET(线路!$A$2,0,0,10000,6),5,FALSE)</f>
        <v>#N/A</v>
      </c>
      <c r="G3302" t="e">
        <f ca="1">VLOOKUP(OFFSET($E$2,0,0,10000,1),OFFSET(线路!$A$2,0,0,10000,6),6,FALSE)</f>
        <v>#N/A</v>
      </c>
    </row>
    <row r="3303" spans="1:7" x14ac:dyDescent="0.15">
      <c r="A3303" t="str">
        <f>IF([1]交流线路段!A3303="","",[1]交流线路段!A3303)</f>
        <v/>
      </c>
      <c r="B3303" t="str">
        <f>IF([1]交流线路段!B3303="","",[1]交流线路段!B3303)</f>
        <v/>
      </c>
      <c r="F3303" t="e">
        <f ca="1">VLOOKUP(OFFSET($E$2,0,0,10000,1),OFFSET(线路!$A$2,0,0,10000,6),5,FALSE)</f>
        <v>#N/A</v>
      </c>
      <c r="G3303" t="e">
        <f ca="1">VLOOKUP(OFFSET($E$2,0,0,10000,1),OFFSET(线路!$A$2,0,0,10000,6),6,FALSE)</f>
        <v>#N/A</v>
      </c>
    </row>
    <row r="3304" spans="1:7" x14ac:dyDescent="0.15">
      <c r="A3304" t="str">
        <f>IF([1]交流线路段!A3304="","",[1]交流线路段!A3304)</f>
        <v/>
      </c>
      <c r="B3304" t="str">
        <f>IF([1]交流线路段!B3304="","",[1]交流线路段!B3304)</f>
        <v/>
      </c>
      <c r="F3304" t="e">
        <f ca="1">VLOOKUP(OFFSET($E$2,0,0,10000,1),OFFSET(线路!$A$2,0,0,10000,6),5,FALSE)</f>
        <v>#N/A</v>
      </c>
      <c r="G3304" t="e">
        <f ca="1">VLOOKUP(OFFSET($E$2,0,0,10000,1),OFFSET(线路!$A$2,0,0,10000,6),6,FALSE)</f>
        <v>#N/A</v>
      </c>
    </row>
    <row r="3305" spans="1:7" x14ac:dyDescent="0.15">
      <c r="A3305" t="str">
        <f>IF([1]交流线路段!A3305="","",[1]交流线路段!A3305)</f>
        <v/>
      </c>
      <c r="B3305" t="str">
        <f>IF([1]交流线路段!B3305="","",[1]交流线路段!B3305)</f>
        <v/>
      </c>
      <c r="F3305" t="e">
        <f ca="1">VLOOKUP(OFFSET($E$2,0,0,10000,1),OFFSET(线路!$A$2,0,0,10000,6),5,FALSE)</f>
        <v>#N/A</v>
      </c>
      <c r="G3305" t="e">
        <f ca="1">VLOOKUP(OFFSET($E$2,0,0,10000,1),OFFSET(线路!$A$2,0,0,10000,6),6,FALSE)</f>
        <v>#N/A</v>
      </c>
    </row>
    <row r="3306" spans="1:7" x14ac:dyDescent="0.15">
      <c r="A3306" t="str">
        <f>IF([1]交流线路段!A3306="","",[1]交流线路段!A3306)</f>
        <v/>
      </c>
      <c r="B3306" t="str">
        <f>IF([1]交流线路段!B3306="","",[1]交流线路段!B3306)</f>
        <v/>
      </c>
      <c r="F3306" t="e">
        <f ca="1">VLOOKUP(OFFSET($E$2,0,0,10000,1),OFFSET(线路!$A$2,0,0,10000,6),5,FALSE)</f>
        <v>#N/A</v>
      </c>
      <c r="G3306" t="e">
        <f ca="1">VLOOKUP(OFFSET($E$2,0,0,10000,1),OFFSET(线路!$A$2,0,0,10000,6),6,FALSE)</f>
        <v>#N/A</v>
      </c>
    </row>
    <row r="3307" spans="1:7" x14ac:dyDescent="0.15">
      <c r="A3307" t="str">
        <f>IF([1]交流线路段!A3307="","",[1]交流线路段!A3307)</f>
        <v/>
      </c>
      <c r="B3307" t="str">
        <f>IF([1]交流线路段!B3307="","",[1]交流线路段!B3307)</f>
        <v/>
      </c>
      <c r="F3307" t="e">
        <f ca="1">VLOOKUP(OFFSET($E$2,0,0,10000,1),OFFSET(线路!$A$2,0,0,10000,6),5,FALSE)</f>
        <v>#N/A</v>
      </c>
      <c r="G3307" t="e">
        <f ca="1">VLOOKUP(OFFSET($E$2,0,0,10000,1),OFFSET(线路!$A$2,0,0,10000,6),6,FALSE)</f>
        <v>#N/A</v>
      </c>
    </row>
    <row r="3308" spans="1:7" x14ac:dyDescent="0.15">
      <c r="A3308" t="str">
        <f>IF([1]交流线路段!A3308="","",[1]交流线路段!A3308)</f>
        <v/>
      </c>
      <c r="B3308" t="str">
        <f>IF([1]交流线路段!B3308="","",[1]交流线路段!B3308)</f>
        <v/>
      </c>
      <c r="F3308" t="e">
        <f ca="1">VLOOKUP(OFFSET($E$2,0,0,10000,1),OFFSET(线路!$A$2,0,0,10000,6),5,FALSE)</f>
        <v>#N/A</v>
      </c>
      <c r="G3308" t="e">
        <f ca="1">VLOOKUP(OFFSET($E$2,0,0,10000,1),OFFSET(线路!$A$2,0,0,10000,6),6,FALSE)</f>
        <v>#N/A</v>
      </c>
    </row>
    <row r="3309" spans="1:7" x14ac:dyDescent="0.15">
      <c r="A3309" t="str">
        <f>IF([1]交流线路段!A3309="","",[1]交流线路段!A3309)</f>
        <v/>
      </c>
      <c r="B3309" t="str">
        <f>IF([1]交流线路段!B3309="","",[1]交流线路段!B3309)</f>
        <v/>
      </c>
      <c r="F3309" t="e">
        <f ca="1">VLOOKUP(OFFSET($E$2,0,0,10000,1),OFFSET(线路!$A$2,0,0,10000,6),5,FALSE)</f>
        <v>#N/A</v>
      </c>
      <c r="G3309" t="e">
        <f ca="1">VLOOKUP(OFFSET($E$2,0,0,10000,1),OFFSET(线路!$A$2,0,0,10000,6),6,FALSE)</f>
        <v>#N/A</v>
      </c>
    </row>
    <row r="3310" spans="1:7" x14ac:dyDescent="0.15">
      <c r="A3310" t="str">
        <f>IF([1]交流线路段!A3310="","",[1]交流线路段!A3310)</f>
        <v/>
      </c>
      <c r="B3310" t="str">
        <f>IF([1]交流线路段!B3310="","",[1]交流线路段!B3310)</f>
        <v/>
      </c>
      <c r="F3310" t="e">
        <f ca="1">VLOOKUP(OFFSET($E$2,0,0,10000,1),OFFSET(线路!$A$2,0,0,10000,6),5,FALSE)</f>
        <v>#N/A</v>
      </c>
      <c r="G3310" t="e">
        <f ca="1">VLOOKUP(OFFSET($E$2,0,0,10000,1),OFFSET(线路!$A$2,0,0,10000,6),6,FALSE)</f>
        <v>#N/A</v>
      </c>
    </row>
    <row r="3311" spans="1:7" x14ac:dyDescent="0.15">
      <c r="A3311" t="str">
        <f>IF([1]交流线路段!A3311="","",[1]交流线路段!A3311)</f>
        <v/>
      </c>
      <c r="B3311" t="str">
        <f>IF([1]交流线路段!B3311="","",[1]交流线路段!B3311)</f>
        <v/>
      </c>
      <c r="F3311" t="e">
        <f ca="1">VLOOKUP(OFFSET($E$2,0,0,10000,1),OFFSET(线路!$A$2,0,0,10000,6),5,FALSE)</f>
        <v>#N/A</v>
      </c>
      <c r="G3311" t="e">
        <f ca="1">VLOOKUP(OFFSET($E$2,0,0,10000,1),OFFSET(线路!$A$2,0,0,10000,6),6,FALSE)</f>
        <v>#N/A</v>
      </c>
    </row>
    <row r="3312" spans="1:7" x14ac:dyDescent="0.15">
      <c r="A3312" t="str">
        <f>IF([1]交流线路段!A3312="","",[1]交流线路段!A3312)</f>
        <v/>
      </c>
      <c r="B3312" t="str">
        <f>IF([1]交流线路段!B3312="","",[1]交流线路段!B3312)</f>
        <v/>
      </c>
      <c r="F3312" t="e">
        <f ca="1">VLOOKUP(OFFSET($E$2,0,0,10000,1),OFFSET(线路!$A$2,0,0,10000,6),5,FALSE)</f>
        <v>#N/A</v>
      </c>
      <c r="G3312" t="e">
        <f ca="1">VLOOKUP(OFFSET($E$2,0,0,10000,1),OFFSET(线路!$A$2,0,0,10000,6),6,FALSE)</f>
        <v>#N/A</v>
      </c>
    </row>
    <row r="3313" spans="1:7" x14ac:dyDescent="0.15">
      <c r="A3313" t="str">
        <f>IF([1]交流线路段!A3313="","",[1]交流线路段!A3313)</f>
        <v/>
      </c>
      <c r="B3313" t="str">
        <f>IF([1]交流线路段!B3313="","",[1]交流线路段!B3313)</f>
        <v/>
      </c>
      <c r="F3313" t="e">
        <f ca="1">VLOOKUP(OFFSET($E$2,0,0,10000,1),OFFSET(线路!$A$2,0,0,10000,6),5,FALSE)</f>
        <v>#N/A</v>
      </c>
      <c r="G3313" t="e">
        <f ca="1">VLOOKUP(OFFSET($E$2,0,0,10000,1),OFFSET(线路!$A$2,0,0,10000,6),6,FALSE)</f>
        <v>#N/A</v>
      </c>
    </row>
    <row r="3314" spans="1:7" x14ac:dyDescent="0.15">
      <c r="A3314" t="str">
        <f>IF([1]交流线路段!A3314="","",[1]交流线路段!A3314)</f>
        <v/>
      </c>
      <c r="B3314" t="str">
        <f>IF([1]交流线路段!B3314="","",[1]交流线路段!B3314)</f>
        <v/>
      </c>
      <c r="F3314" t="e">
        <f ca="1">VLOOKUP(OFFSET($E$2,0,0,10000,1),OFFSET(线路!$A$2,0,0,10000,6),5,FALSE)</f>
        <v>#N/A</v>
      </c>
      <c r="G3314" t="e">
        <f ca="1">VLOOKUP(OFFSET($E$2,0,0,10000,1),OFFSET(线路!$A$2,0,0,10000,6),6,FALSE)</f>
        <v>#N/A</v>
      </c>
    </row>
    <row r="3315" spans="1:7" x14ac:dyDescent="0.15">
      <c r="A3315" t="str">
        <f>IF([1]交流线路段!A3315="","",[1]交流线路段!A3315)</f>
        <v/>
      </c>
      <c r="B3315" t="str">
        <f>IF([1]交流线路段!B3315="","",[1]交流线路段!B3315)</f>
        <v/>
      </c>
      <c r="F3315" t="e">
        <f ca="1">VLOOKUP(OFFSET($E$2,0,0,10000,1),OFFSET(线路!$A$2,0,0,10000,6),5,FALSE)</f>
        <v>#N/A</v>
      </c>
      <c r="G3315" t="e">
        <f ca="1">VLOOKUP(OFFSET($E$2,0,0,10000,1),OFFSET(线路!$A$2,0,0,10000,6),6,FALSE)</f>
        <v>#N/A</v>
      </c>
    </row>
    <row r="3316" spans="1:7" x14ac:dyDescent="0.15">
      <c r="A3316" t="str">
        <f>IF([1]交流线路段!A3316="","",[1]交流线路段!A3316)</f>
        <v/>
      </c>
      <c r="B3316" t="str">
        <f>IF([1]交流线路段!B3316="","",[1]交流线路段!B3316)</f>
        <v/>
      </c>
      <c r="F3316" t="e">
        <f ca="1">VLOOKUP(OFFSET($E$2,0,0,10000,1),OFFSET(线路!$A$2,0,0,10000,6),5,FALSE)</f>
        <v>#N/A</v>
      </c>
      <c r="G3316" t="e">
        <f ca="1">VLOOKUP(OFFSET($E$2,0,0,10000,1),OFFSET(线路!$A$2,0,0,10000,6),6,FALSE)</f>
        <v>#N/A</v>
      </c>
    </row>
    <row r="3317" spans="1:7" x14ac:dyDescent="0.15">
      <c r="A3317" t="str">
        <f>IF([1]交流线路段!A3317="","",[1]交流线路段!A3317)</f>
        <v/>
      </c>
      <c r="B3317" t="str">
        <f>IF([1]交流线路段!B3317="","",[1]交流线路段!B3317)</f>
        <v/>
      </c>
      <c r="F3317" t="e">
        <f ca="1">VLOOKUP(OFFSET($E$2,0,0,10000,1),OFFSET(线路!$A$2,0,0,10000,6),5,FALSE)</f>
        <v>#N/A</v>
      </c>
      <c r="G3317" t="e">
        <f ca="1">VLOOKUP(OFFSET($E$2,0,0,10000,1),OFFSET(线路!$A$2,0,0,10000,6),6,FALSE)</f>
        <v>#N/A</v>
      </c>
    </row>
    <row r="3318" spans="1:7" x14ac:dyDescent="0.15">
      <c r="A3318" t="str">
        <f>IF([1]交流线路段!A3318="","",[1]交流线路段!A3318)</f>
        <v/>
      </c>
      <c r="B3318" t="str">
        <f>IF([1]交流线路段!B3318="","",[1]交流线路段!B3318)</f>
        <v/>
      </c>
      <c r="F3318" t="e">
        <f ca="1">VLOOKUP(OFFSET($E$2,0,0,10000,1),OFFSET(线路!$A$2,0,0,10000,6),5,FALSE)</f>
        <v>#N/A</v>
      </c>
      <c r="G3318" t="e">
        <f ca="1">VLOOKUP(OFFSET($E$2,0,0,10000,1),OFFSET(线路!$A$2,0,0,10000,6),6,FALSE)</f>
        <v>#N/A</v>
      </c>
    </row>
    <row r="3319" spans="1:7" x14ac:dyDescent="0.15">
      <c r="A3319" t="str">
        <f>IF([1]交流线路段!A3319="","",[1]交流线路段!A3319)</f>
        <v/>
      </c>
      <c r="B3319" t="str">
        <f>IF([1]交流线路段!B3319="","",[1]交流线路段!B3319)</f>
        <v/>
      </c>
      <c r="F3319" t="e">
        <f ca="1">VLOOKUP(OFFSET($E$2,0,0,10000,1),OFFSET(线路!$A$2,0,0,10000,6),5,FALSE)</f>
        <v>#N/A</v>
      </c>
      <c r="G3319" t="e">
        <f ca="1">VLOOKUP(OFFSET($E$2,0,0,10000,1),OFFSET(线路!$A$2,0,0,10000,6),6,FALSE)</f>
        <v>#N/A</v>
      </c>
    </row>
    <row r="3320" spans="1:7" x14ac:dyDescent="0.15">
      <c r="A3320" t="str">
        <f>IF([1]交流线路段!A3320="","",[1]交流线路段!A3320)</f>
        <v/>
      </c>
      <c r="B3320" t="str">
        <f>IF([1]交流线路段!B3320="","",[1]交流线路段!B3320)</f>
        <v/>
      </c>
      <c r="F3320" t="e">
        <f ca="1">VLOOKUP(OFFSET($E$2,0,0,10000,1),OFFSET(线路!$A$2,0,0,10000,6),5,FALSE)</f>
        <v>#N/A</v>
      </c>
      <c r="G3320" t="e">
        <f ca="1">VLOOKUP(OFFSET($E$2,0,0,10000,1),OFFSET(线路!$A$2,0,0,10000,6),6,FALSE)</f>
        <v>#N/A</v>
      </c>
    </row>
    <row r="3321" spans="1:7" x14ac:dyDescent="0.15">
      <c r="A3321" t="str">
        <f>IF([1]交流线路段!A3321="","",[1]交流线路段!A3321)</f>
        <v/>
      </c>
      <c r="B3321" t="str">
        <f>IF([1]交流线路段!B3321="","",[1]交流线路段!B3321)</f>
        <v/>
      </c>
      <c r="F3321" t="e">
        <f ca="1">VLOOKUP(OFFSET($E$2,0,0,10000,1),OFFSET(线路!$A$2,0,0,10000,6),5,FALSE)</f>
        <v>#N/A</v>
      </c>
      <c r="G3321" t="e">
        <f ca="1">VLOOKUP(OFFSET($E$2,0,0,10000,1),OFFSET(线路!$A$2,0,0,10000,6),6,FALSE)</f>
        <v>#N/A</v>
      </c>
    </row>
    <row r="3322" spans="1:7" x14ac:dyDescent="0.15">
      <c r="A3322" t="str">
        <f>IF([1]交流线路段!A3322="","",[1]交流线路段!A3322)</f>
        <v/>
      </c>
      <c r="B3322" t="str">
        <f>IF([1]交流线路段!B3322="","",[1]交流线路段!B3322)</f>
        <v/>
      </c>
      <c r="F3322" t="e">
        <f ca="1">VLOOKUP(OFFSET($E$2,0,0,10000,1),OFFSET(线路!$A$2,0,0,10000,6),5,FALSE)</f>
        <v>#N/A</v>
      </c>
      <c r="G3322" t="e">
        <f ca="1">VLOOKUP(OFFSET($E$2,0,0,10000,1),OFFSET(线路!$A$2,0,0,10000,6),6,FALSE)</f>
        <v>#N/A</v>
      </c>
    </row>
    <row r="3323" spans="1:7" x14ac:dyDescent="0.15">
      <c r="A3323" t="str">
        <f>IF([1]交流线路段!A3323="","",[1]交流线路段!A3323)</f>
        <v/>
      </c>
      <c r="B3323" t="str">
        <f>IF([1]交流线路段!B3323="","",[1]交流线路段!B3323)</f>
        <v/>
      </c>
      <c r="F3323" t="e">
        <f ca="1">VLOOKUP(OFFSET($E$2,0,0,10000,1),OFFSET(线路!$A$2,0,0,10000,6),5,FALSE)</f>
        <v>#N/A</v>
      </c>
      <c r="G3323" t="e">
        <f ca="1">VLOOKUP(OFFSET($E$2,0,0,10000,1),OFFSET(线路!$A$2,0,0,10000,6),6,FALSE)</f>
        <v>#N/A</v>
      </c>
    </row>
    <row r="3324" spans="1:7" x14ac:dyDescent="0.15">
      <c r="A3324" t="str">
        <f>IF([1]交流线路段!A3324="","",[1]交流线路段!A3324)</f>
        <v/>
      </c>
      <c r="B3324" t="str">
        <f>IF([1]交流线路段!B3324="","",[1]交流线路段!B3324)</f>
        <v/>
      </c>
      <c r="F3324" t="e">
        <f ca="1">VLOOKUP(OFFSET($E$2,0,0,10000,1),OFFSET(线路!$A$2,0,0,10000,6),5,FALSE)</f>
        <v>#N/A</v>
      </c>
      <c r="G3324" t="e">
        <f ca="1">VLOOKUP(OFFSET($E$2,0,0,10000,1),OFFSET(线路!$A$2,0,0,10000,6),6,FALSE)</f>
        <v>#N/A</v>
      </c>
    </row>
    <row r="3325" spans="1:7" x14ac:dyDescent="0.15">
      <c r="A3325" t="str">
        <f>IF([1]交流线路段!A3325="","",[1]交流线路段!A3325)</f>
        <v/>
      </c>
      <c r="B3325" t="str">
        <f>IF([1]交流线路段!B3325="","",[1]交流线路段!B3325)</f>
        <v/>
      </c>
      <c r="F3325" t="e">
        <f ca="1">VLOOKUP(OFFSET($E$2,0,0,10000,1),OFFSET(线路!$A$2,0,0,10000,6),5,FALSE)</f>
        <v>#N/A</v>
      </c>
      <c r="G3325" t="e">
        <f ca="1">VLOOKUP(OFFSET($E$2,0,0,10000,1),OFFSET(线路!$A$2,0,0,10000,6),6,FALSE)</f>
        <v>#N/A</v>
      </c>
    </row>
    <row r="3326" spans="1:7" x14ac:dyDescent="0.15">
      <c r="A3326" t="str">
        <f>IF([1]交流线路段!A3326="","",[1]交流线路段!A3326)</f>
        <v/>
      </c>
      <c r="B3326" t="str">
        <f>IF([1]交流线路段!B3326="","",[1]交流线路段!B3326)</f>
        <v/>
      </c>
      <c r="F3326" t="e">
        <f ca="1">VLOOKUP(OFFSET($E$2,0,0,10000,1),OFFSET(线路!$A$2,0,0,10000,6),5,FALSE)</f>
        <v>#N/A</v>
      </c>
      <c r="G3326" t="e">
        <f ca="1">VLOOKUP(OFFSET($E$2,0,0,10000,1),OFFSET(线路!$A$2,0,0,10000,6),6,FALSE)</f>
        <v>#N/A</v>
      </c>
    </row>
    <row r="3327" spans="1:7" x14ac:dyDescent="0.15">
      <c r="A3327" t="str">
        <f>IF([1]交流线路段!A3327="","",[1]交流线路段!A3327)</f>
        <v/>
      </c>
      <c r="B3327" t="str">
        <f>IF([1]交流线路段!B3327="","",[1]交流线路段!B3327)</f>
        <v/>
      </c>
      <c r="F3327" t="e">
        <f ca="1">VLOOKUP(OFFSET($E$2,0,0,10000,1),OFFSET(线路!$A$2,0,0,10000,6),5,FALSE)</f>
        <v>#N/A</v>
      </c>
      <c r="G3327" t="e">
        <f ca="1">VLOOKUP(OFFSET($E$2,0,0,10000,1),OFFSET(线路!$A$2,0,0,10000,6),6,FALSE)</f>
        <v>#N/A</v>
      </c>
    </row>
    <row r="3328" spans="1:7" x14ac:dyDescent="0.15">
      <c r="A3328" t="str">
        <f>IF([1]交流线路段!A3328="","",[1]交流线路段!A3328)</f>
        <v/>
      </c>
      <c r="B3328" t="str">
        <f>IF([1]交流线路段!B3328="","",[1]交流线路段!B3328)</f>
        <v/>
      </c>
      <c r="F3328" t="e">
        <f ca="1">VLOOKUP(OFFSET($E$2,0,0,10000,1),OFFSET(线路!$A$2,0,0,10000,6),5,FALSE)</f>
        <v>#N/A</v>
      </c>
      <c r="G3328" t="e">
        <f ca="1">VLOOKUP(OFFSET($E$2,0,0,10000,1),OFFSET(线路!$A$2,0,0,10000,6),6,FALSE)</f>
        <v>#N/A</v>
      </c>
    </row>
    <row r="3329" spans="1:7" x14ac:dyDescent="0.15">
      <c r="A3329" t="str">
        <f>IF([1]交流线路段!A3329="","",[1]交流线路段!A3329)</f>
        <v/>
      </c>
      <c r="B3329" t="str">
        <f>IF([1]交流线路段!B3329="","",[1]交流线路段!B3329)</f>
        <v/>
      </c>
      <c r="F3329" t="e">
        <f ca="1">VLOOKUP(OFFSET($E$2,0,0,10000,1),OFFSET(线路!$A$2,0,0,10000,6),5,FALSE)</f>
        <v>#N/A</v>
      </c>
      <c r="G3329" t="e">
        <f ca="1">VLOOKUP(OFFSET($E$2,0,0,10000,1),OFFSET(线路!$A$2,0,0,10000,6),6,FALSE)</f>
        <v>#N/A</v>
      </c>
    </row>
    <row r="3330" spans="1:7" x14ac:dyDescent="0.15">
      <c r="A3330" t="str">
        <f>IF([1]交流线路段!A3330="","",[1]交流线路段!A3330)</f>
        <v/>
      </c>
      <c r="B3330" t="str">
        <f>IF([1]交流线路段!B3330="","",[1]交流线路段!B3330)</f>
        <v/>
      </c>
      <c r="F3330" t="e">
        <f ca="1">VLOOKUP(OFFSET($E$2,0,0,10000,1),OFFSET(线路!$A$2,0,0,10000,6),5,FALSE)</f>
        <v>#N/A</v>
      </c>
      <c r="G3330" t="e">
        <f ca="1">VLOOKUP(OFFSET($E$2,0,0,10000,1),OFFSET(线路!$A$2,0,0,10000,6),6,FALSE)</f>
        <v>#N/A</v>
      </c>
    </row>
    <row r="3331" spans="1:7" x14ac:dyDescent="0.15">
      <c r="A3331" t="str">
        <f>IF([1]交流线路段!A3331="","",[1]交流线路段!A3331)</f>
        <v/>
      </c>
      <c r="B3331" t="str">
        <f>IF([1]交流线路段!B3331="","",[1]交流线路段!B3331)</f>
        <v/>
      </c>
      <c r="F3331" t="e">
        <f ca="1">VLOOKUP(OFFSET($E$2,0,0,10000,1),OFFSET(线路!$A$2,0,0,10000,6),5,FALSE)</f>
        <v>#N/A</v>
      </c>
      <c r="G3331" t="e">
        <f ca="1">VLOOKUP(OFFSET($E$2,0,0,10000,1),OFFSET(线路!$A$2,0,0,10000,6),6,FALSE)</f>
        <v>#N/A</v>
      </c>
    </row>
    <row r="3332" spans="1:7" x14ac:dyDescent="0.15">
      <c r="A3332" t="str">
        <f>IF([1]交流线路段!A3332="","",[1]交流线路段!A3332)</f>
        <v/>
      </c>
      <c r="B3332" t="str">
        <f>IF([1]交流线路段!B3332="","",[1]交流线路段!B3332)</f>
        <v/>
      </c>
      <c r="F3332" t="e">
        <f ca="1">VLOOKUP(OFFSET($E$2,0,0,10000,1),OFFSET(线路!$A$2,0,0,10000,6),5,FALSE)</f>
        <v>#N/A</v>
      </c>
      <c r="G3332" t="e">
        <f ca="1">VLOOKUP(OFFSET($E$2,0,0,10000,1),OFFSET(线路!$A$2,0,0,10000,6),6,FALSE)</f>
        <v>#N/A</v>
      </c>
    </row>
    <row r="3333" spans="1:7" x14ac:dyDescent="0.15">
      <c r="A3333" t="str">
        <f>IF([1]交流线路段!A3333="","",[1]交流线路段!A3333)</f>
        <v/>
      </c>
      <c r="B3333" t="str">
        <f>IF([1]交流线路段!B3333="","",[1]交流线路段!B3333)</f>
        <v/>
      </c>
      <c r="F3333" t="e">
        <f ca="1">VLOOKUP(OFFSET($E$2,0,0,10000,1),OFFSET(线路!$A$2,0,0,10000,6),5,FALSE)</f>
        <v>#N/A</v>
      </c>
      <c r="G3333" t="e">
        <f ca="1">VLOOKUP(OFFSET($E$2,0,0,10000,1),OFFSET(线路!$A$2,0,0,10000,6),6,FALSE)</f>
        <v>#N/A</v>
      </c>
    </row>
    <row r="3334" spans="1:7" x14ac:dyDescent="0.15">
      <c r="A3334" t="str">
        <f>IF([1]交流线路段!A3334="","",[1]交流线路段!A3334)</f>
        <v/>
      </c>
      <c r="B3334" t="str">
        <f>IF([1]交流线路段!B3334="","",[1]交流线路段!B3334)</f>
        <v/>
      </c>
      <c r="F3334" t="e">
        <f ca="1">VLOOKUP(OFFSET($E$2,0,0,10000,1),OFFSET(线路!$A$2,0,0,10000,6),5,FALSE)</f>
        <v>#N/A</v>
      </c>
      <c r="G3334" t="e">
        <f ca="1">VLOOKUP(OFFSET($E$2,0,0,10000,1),OFFSET(线路!$A$2,0,0,10000,6),6,FALSE)</f>
        <v>#N/A</v>
      </c>
    </row>
    <row r="3335" spans="1:7" x14ac:dyDescent="0.15">
      <c r="A3335" t="str">
        <f>IF([1]交流线路段!A3335="","",[1]交流线路段!A3335)</f>
        <v/>
      </c>
      <c r="B3335" t="str">
        <f>IF([1]交流线路段!B3335="","",[1]交流线路段!B3335)</f>
        <v/>
      </c>
      <c r="F3335" t="e">
        <f ca="1">VLOOKUP(OFFSET($E$2,0,0,10000,1),OFFSET(线路!$A$2,0,0,10000,6),5,FALSE)</f>
        <v>#N/A</v>
      </c>
      <c r="G3335" t="e">
        <f ca="1">VLOOKUP(OFFSET($E$2,0,0,10000,1),OFFSET(线路!$A$2,0,0,10000,6),6,FALSE)</f>
        <v>#N/A</v>
      </c>
    </row>
    <row r="3336" spans="1:7" x14ac:dyDescent="0.15">
      <c r="A3336" t="str">
        <f>IF([1]交流线路段!A3336="","",[1]交流线路段!A3336)</f>
        <v/>
      </c>
      <c r="B3336" t="str">
        <f>IF([1]交流线路段!B3336="","",[1]交流线路段!B3336)</f>
        <v/>
      </c>
      <c r="F3336" t="e">
        <f ca="1">VLOOKUP(OFFSET($E$2,0,0,10000,1),OFFSET(线路!$A$2,0,0,10000,6),5,FALSE)</f>
        <v>#N/A</v>
      </c>
      <c r="G3336" t="e">
        <f ca="1">VLOOKUP(OFFSET($E$2,0,0,10000,1),OFFSET(线路!$A$2,0,0,10000,6),6,FALSE)</f>
        <v>#N/A</v>
      </c>
    </row>
    <row r="3337" spans="1:7" x14ac:dyDescent="0.15">
      <c r="A3337" t="str">
        <f>IF([1]交流线路段!A3337="","",[1]交流线路段!A3337)</f>
        <v/>
      </c>
      <c r="B3337" t="str">
        <f>IF([1]交流线路段!B3337="","",[1]交流线路段!B3337)</f>
        <v/>
      </c>
      <c r="F3337" t="e">
        <f ca="1">VLOOKUP(OFFSET($E$2,0,0,10000,1),OFFSET(线路!$A$2,0,0,10000,6),5,FALSE)</f>
        <v>#N/A</v>
      </c>
      <c r="G3337" t="e">
        <f ca="1">VLOOKUP(OFFSET($E$2,0,0,10000,1),OFFSET(线路!$A$2,0,0,10000,6),6,FALSE)</f>
        <v>#N/A</v>
      </c>
    </row>
    <row r="3338" spans="1:7" x14ac:dyDescent="0.15">
      <c r="A3338" t="str">
        <f>IF([1]交流线路段!A3338="","",[1]交流线路段!A3338)</f>
        <v/>
      </c>
      <c r="B3338" t="str">
        <f>IF([1]交流线路段!B3338="","",[1]交流线路段!B3338)</f>
        <v/>
      </c>
      <c r="F3338" t="e">
        <f ca="1">VLOOKUP(OFFSET($E$2,0,0,10000,1),OFFSET(线路!$A$2,0,0,10000,6),5,FALSE)</f>
        <v>#N/A</v>
      </c>
      <c r="G3338" t="e">
        <f ca="1">VLOOKUP(OFFSET($E$2,0,0,10000,1),OFFSET(线路!$A$2,0,0,10000,6),6,FALSE)</f>
        <v>#N/A</v>
      </c>
    </row>
    <row r="3339" spans="1:7" x14ac:dyDescent="0.15">
      <c r="A3339" t="str">
        <f>IF([1]交流线路段!A3339="","",[1]交流线路段!A3339)</f>
        <v/>
      </c>
      <c r="B3339" t="str">
        <f>IF([1]交流线路段!B3339="","",[1]交流线路段!B3339)</f>
        <v/>
      </c>
      <c r="F3339" t="e">
        <f ca="1">VLOOKUP(OFFSET($E$2,0,0,10000,1),OFFSET(线路!$A$2,0,0,10000,6),5,FALSE)</f>
        <v>#N/A</v>
      </c>
      <c r="G3339" t="e">
        <f ca="1">VLOOKUP(OFFSET($E$2,0,0,10000,1),OFFSET(线路!$A$2,0,0,10000,6),6,FALSE)</f>
        <v>#N/A</v>
      </c>
    </row>
    <row r="3340" spans="1:7" x14ac:dyDescent="0.15">
      <c r="A3340" t="str">
        <f>IF([1]交流线路段!A3340="","",[1]交流线路段!A3340)</f>
        <v/>
      </c>
      <c r="B3340" t="str">
        <f>IF([1]交流线路段!B3340="","",[1]交流线路段!B3340)</f>
        <v/>
      </c>
      <c r="F3340" t="e">
        <f ca="1">VLOOKUP(OFFSET($E$2,0,0,10000,1),OFFSET(线路!$A$2,0,0,10000,6),5,FALSE)</f>
        <v>#N/A</v>
      </c>
      <c r="G3340" t="e">
        <f ca="1">VLOOKUP(OFFSET($E$2,0,0,10000,1),OFFSET(线路!$A$2,0,0,10000,6),6,FALSE)</f>
        <v>#N/A</v>
      </c>
    </row>
    <row r="3341" spans="1:7" x14ac:dyDescent="0.15">
      <c r="A3341" t="str">
        <f>IF([1]交流线路段!A3341="","",[1]交流线路段!A3341)</f>
        <v/>
      </c>
      <c r="B3341" t="str">
        <f>IF([1]交流线路段!B3341="","",[1]交流线路段!B3341)</f>
        <v/>
      </c>
      <c r="F3341" t="e">
        <f ca="1">VLOOKUP(OFFSET($E$2,0,0,10000,1),OFFSET(线路!$A$2,0,0,10000,6),5,FALSE)</f>
        <v>#N/A</v>
      </c>
      <c r="G3341" t="e">
        <f ca="1">VLOOKUP(OFFSET($E$2,0,0,10000,1),OFFSET(线路!$A$2,0,0,10000,6),6,FALSE)</f>
        <v>#N/A</v>
      </c>
    </row>
    <row r="3342" spans="1:7" x14ac:dyDescent="0.15">
      <c r="A3342" t="str">
        <f>IF([1]交流线路段!A3342="","",[1]交流线路段!A3342)</f>
        <v/>
      </c>
      <c r="B3342" t="str">
        <f>IF([1]交流线路段!B3342="","",[1]交流线路段!B3342)</f>
        <v/>
      </c>
      <c r="F3342" t="e">
        <f ca="1">VLOOKUP(OFFSET($E$2,0,0,10000,1),OFFSET(线路!$A$2,0,0,10000,6),5,FALSE)</f>
        <v>#N/A</v>
      </c>
      <c r="G3342" t="e">
        <f ca="1">VLOOKUP(OFFSET($E$2,0,0,10000,1),OFFSET(线路!$A$2,0,0,10000,6),6,FALSE)</f>
        <v>#N/A</v>
      </c>
    </row>
    <row r="3343" spans="1:7" x14ac:dyDescent="0.15">
      <c r="A3343" t="str">
        <f>IF([1]交流线路段!A3343="","",[1]交流线路段!A3343)</f>
        <v/>
      </c>
      <c r="B3343" t="str">
        <f>IF([1]交流线路段!B3343="","",[1]交流线路段!B3343)</f>
        <v/>
      </c>
      <c r="F3343" t="e">
        <f ca="1">VLOOKUP(OFFSET($E$2,0,0,10000,1),OFFSET(线路!$A$2,0,0,10000,6),5,FALSE)</f>
        <v>#N/A</v>
      </c>
      <c r="G3343" t="e">
        <f ca="1">VLOOKUP(OFFSET($E$2,0,0,10000,1),OFFSET(线路!$A$2,0,0,10000,6),6,FALSE)</f>
        <v>#N/A</v>
      </c>
    </row>
    <row r="3344" spans="1:7" x14ac:dyDescent="0.15">
      <c r="A3344" t="str">
        <f>IF([1]交流线路段!A3344="","",[1]交流线路段!A3344)</f>
        <v/>
      </c>
      <c r="B3344" t="str">
        <f>IF([1]交流线路段!B3344="","",[1]交流线路段!B3344)</f>
        <v/>
      </c>
      <c r="F3344" t="e">
        <f ca="1">VLOOKUP(OFFSET($E$2,0,0,10000,1),OFFSET(线路!$A$2,0,0,10000,6),5,FALSE)</f>
        <v>#N/A</v>
      </c>
      <c r="G3344" t="e">
        <f ca="1">VLOOKUP(OFFSET($E$2,0,0,10000,1),OFFSET(线路!$A$2,0,0,10000,6),6,FALSE)</f>
        <v>#N/A</v>
      </c>
    </row>
    <row r="3345" spans="1:7" x14ac:dyDescent="0.15">
      <c r="A3345" t="str">
        <f>IF([1]交流线路段!A3345="","",[1]交流线路段!A3345)</f>
        <v/>
      </c>
      <c r="B3345" t="str">
        <f>IF([1]交流线路段!B3345="","",[1]交流线路段!B3345)</f>
        <v/>
      </c>
      <c r="F3345" t="e">
        <f ca="1">VLOOKUP(OFFSET($E$2,0,0,10000,1),OFFSET(线路!$A$2,0,0,10000,6),5,FALSE)</f>
        <v>#N/A</v>
      </c>
      <c r="G3345" t="e">
        <f ca="1">VLOOKUP(OFFSET($E$2,0,0,10000,1),OFFSET(线路!$A$2,0,0,10000,6),6,FALSE)</f>
        <v>#N/A</v>
      </c>
    </row>
    <row r="3346" spans="1:7" x14ac:dyDescent="0.15">
      <c r="A3346" t="str">
        <f>IF([1]交流线路段!A3346="","",[1]交流线路段!A3346)</f>
        <v/>
      </c>
      <c r="B3346" t="str">
        <f>IF([1]交流线路段!B3346="","",[1]交流线路段!B3346)</f>
        <v/>
      </c>
      <c r="F3346" t="e">
        <f ca="1">VLOOKUP(OFFSET($E$2,0,0,10000,1),OFFSET(线路!$A$2,0,0,10000,6),5,FALSE)</f>
        <v>#N/A</v>
      </c>
      <c r="G3346" t="e">
        <f ca="1">VLOOKUP(OFFSET($E$2,0,0,10000,1),OFFSET(线路!$A$2,0,0,10000,6),6,FALSE)</f>
        <v>#N/A</v>
      </c>
    </row>
    <row r="3347" spans="1:7" x14ac:dyDescent="0.15">
      <c r="A3347" t="str">
        <f>IF([1]交流线路段!A3347="","",[1]交流线路段!A3347)</f>
        <v/>
      </c>
      <c r="B3347" t="str">
        <f>IF([1]交流线路段!B3347="","",[1]交流线路段!B3347)</f>
        <v/>
      </c>
      <c r="F3347" t="e">
        <f ca="1">VLOOKUP(OFFSET($E$2,0,0,10000,1),OFFSET(线路!$A$2,0,0,10000,6),5,FALSE)</f>
        <v>#N/A</v>
      </c>
      <c r="G3347" t="e">
        <f ca="1">VLOOKUP(OFFSET($E$2,0,0,10000,1),OFFSET(线路!$A$2,0,0,10000,6),6,FALSE)</f>
        <v>#N/A</v>
      </c>
    </row>
    <row r="3348" spans="1:7" x14ac:dyDescent="0.15">
      <c r="A3348" t="str">
        <f>IF([1]交流线路段!A3348="","",[1]交流线路段!A3348)</f>
        <v/>
      </c>
      <c r="B3348" t="str">
        <f>IF([1]交流线路段!B3348="","",[1]交流线路段!B3348)</f>
        <v/>
      </c>
      <c r="F3348" t="e">
        <f ca="1">VLOOKUP(OFFSET($E$2,0,0,10000,1),OFFSET(线路!$A$2,0,0,10000,6),5,FALSE)</f>
        <v>#N/A</v>
      </c>
      <c r="G3348" t="e">
        <f ca="1">VLOOKUP(OFFSET($E$2,0,0,10000,1),OFFSET(线路!$A$2,0,0,10000,6),6,FALSE)</f>
        <v>#N/A</v>
      </c>
    </row>
    <row r="3349" spans="1:7" x14ac:dyDescent="0.15">
      <c r="A3349" t="str">
        <f>IF([1]交流线路段!A3349="","",[1]交流线路段!A3349)</f>
        <v/>
      </c>
      <c r="B3349" t="str">
        <f>IF([1]交流线路段!B3349="","",[1]交流线路段!B3349)</f>
        <v/>
      </c>
      <c r="F3349" t="e">
        <f ca="1">VLOOKUP(OFFSET($E$2,0,0,10000,1),OFFSET(线路!$A$2,0,0,10000,6),5,FALSE)</f>
        <v>#N/A</v>
      </c>
      <c r="G3349" t="e">
        <f ca="1">VLOOKUP(OFFSET($E$2,0,0,10000,1),OFFSET(线路!$A$2,0,0,10000,6),6,FALSE)</f>
        <v>#N/A</v>
      </c>
    </row>
    <row r="3350" spans="1:7" x14ac:dyDescent="0.15">
      <c r="A3350" t="str">
        <f>IF([1]交流线路段!A3350="","",[1]交流线路段!A3350)</f>
        <v/>
      </c>
      <c r="B3350" t="str">
        <f>IF([1]交流线路段!B3350="","",[1]交流线路段!B3350)</f>
        <v/>
      </c>
      <c r="F3350" t="e">
        <f ca="1">VLOOKUP(OFFSET($E$2,0,0,10000,1),OFFSET(线路!$A$2,0,0,10000,6),5,FALSE)</f>
        <v>#N/A</v>
      </c>
      <c r="G3350" t="e">
        <f ca="1">VLOOKUP(OFFSET($E$2,0,0,10000,1),OFFSET(线路!$A$2,0,0,10000,6),6,FALSE)</f>
        <v>#N/A</v>
      </c>
    </row>
    <row r="3351" spans="1:7" x14ac:dyDescent="0.15">
      <c r="A3351" t="str">
        <f>IF([1]交流线路段!A3351="","",[1]交流线路段!A3351)</f>
        <v/>
      </c>
      <c r="B3351" t="str">
        <f>IF([1]交流线路段!B3351="","",[1]交流线路段!B3351)</f>
        <v/>
      </c>
      <c r="F3351" t="e">
        <f ca="1">VLOOKUP(OFFSET($E$2,0,0,10000,1),OFFSET(线路!$A$2,0,0,10000,6),5,FALSE)</f>
        <v>#N/A</v>
      </c>
      <c r="G3351" t="e">
        <f ca="1">VLOOKUP(OFFSET($E$2,0,0,10000,1),OFFSET(线路!$A$2,0,0,10000,6),6,FALSE)</f>
        <v>#N/A</v>
      </c>
    </row>
    <row r="3352" spans="1:7" x14ac:dyDescent="0.15">
      <c r="A3352" t="str">
        <f>IF([1]交流线路段!A3352="","",[1]交流线路段!A3352)</f>
        <v/>
      </c>
      <c r="B3352" t="str">
        <f>IF([1]交流线路段!B3352="","",[1]交流线路段!B3352)</f>
        <v/>
      </c>
      <c r="F3352" t="e">
        <f ca="1">VLOOKUP(OFFSET($E$2,0,0,10000,1),OFFSET(线路!$A$2,0,0,10000,6),5,FALSE)</f>
        <v>#N/A</v>
      </c>
      <c r="G3352" t="e">
        <f ca="1">VLOOKUP(OFFSET($E$2,0,0,10000,1),OFFSET(线路!$A$2,0,0,10000,6),6,FALSE)</f>
        <v>#N/A</v>
      </c>
    </row>
    <row r="3353" spans="1:7" x14ac:dyDescent="0.15">
      <c r="A3353" t="str">
        <f>IF([1]交流线路段!A3353="","",[1]交流线路段!A3353)</f>
        <v/>
      </c>
      <c r="B3353" t="str">
        <f>IF([1]交流线路段!B3353="","",[1]交流线路段!B3353)</f>
        <v/>
      </c>
      <c r="F3353" t="e">
        <f ca="1">VLOOKUP(OFFSET($E$2,0,0,10000,1),OFFSET(线路!$A$2,0,0,10000,6),5,FALSE)</f>
        <v>#N/A</v>
      </c>
      <c r="G3353" t="e">
        <f ca="1">VLOOKUP(OFFSET($E$2,0,0,10000,1),OFFSET(线路!$A$2,0,0,10000,6),6,FALSE)</f>
        <v>#N/A</v>
      </c>
    </row>
    <row r="3354" spans="1:7" x14ac:dyDescent="0.15">
      <c r="A3354" t="str">
        <f>IF([1]交流线路段!A3354="","",[1]交流线路段!A3354)</f>
        <v/>
      </c>
      <c r="B3354" t="str">
        <f>IF([1]交流线路段!B3354="","",[1]交流线路段!B3354)</f>
        <v/>
      </c>
      <c r="F3354" t="e">
        <f ca="1">VLOOKUP(OFFSET($E$2,0,0,10000,1),OFFSET(线路!$A$2,0,0,10000,6),5,FALSE)</f>
        <v>#N/A</v>
      </c>
      <c r="G3354" t="e">
        <f ca="1">VLOOKUP(OFFSET($E$2,0,0,10000,1),OFFSET(线路!$A$2,0,0,10000,6),6,FALSE)</f>
        <v>#N/A</v>
      </c>
    </row>
    <row r="3355" spans="1:7" x14ac:dyDescent="0.15">
      <c r="A3355" t="str">
        <f>IF([1]交流线路段!A3355="","",[1]交流线路段!A3355)</f>
        <v/>
      </c>
      <c r="B3355" t="str">
        <f>IF([1]交流线路段!B3355="","",[1]交流线路段!B3355)</f>
        <v/>
      </c>
      <c r="F3355" t="e">
        <f ca="1">VLOOKUP(OFFSET($E$2,0,0,10000,1),OFFSET(线路!$A$2,0,0,10000,6),5,FALSE)</f>
        <v>#N/A</v>
      </c>
      <c r="G3355" t="e">
        <f ca="1">VLOOKUP(OFFSET($E$2,0,0,10000,1),OFFSET(线路!$A$2,0,0,10000,6),6,FALSE)</f>
        <v>#N/A</v>
      </c>
    </row>
    <row r="3356" spans="1:7" x14ac:dyDescent="0.15">
      <c r="A3356" t="str">
        <f>IF([1]交流线路段!A3356="","",[1]交流线路段!A3356)</f>
        <v/>
      </c>
      <c r="B3356" t="str">
        <f>IF([1]交流线路段!B3356="","",[1]交流线路段!B3356)</f>
        <v/>
      </c>
      <c r="F3356" t="e">
        <f ca="1">VLOOKUP(OFFSET($E$2,0,0,10000,1),OFFSET(线路!$A$2,0,0,10000,6),5,FALSE)</f>
        <v>#N/A</v>
      </c>
      <c r="G3356" t="e">
        <f ca="1">VLOOKUP(OFFSET($E$2,0,0,10000,1),OFFSET(线路!$A$2,0,0,10000,6),6,FALSE)</f>
        <v>#N/A</v>
      </c>
    </row>
    <row r="3357" spans="1:7" x14ac:dyDescent="0.15">
      <c r="A3357" t="str">
        <f>IF([1]交流线路段!A3357="","",[1]交流线路段!A3357)</f>
        <v/>
      </c>
      <c r="B3357" t="str">
        <f>IF([1]交流线路段!B3357="","",[1]交流线路段!B3357)</f>
        <v/>
      </c>
      <c r="F3357" t="e">
        <f ca="1">VLOOKUP(OFFSET($E$2,0,0,10000,1),OFFSET(线路!$A$2,0,0,10000,6),5,FALSE)</f>
        <v>#N/A</v>
      </c>
      <c r="G3357" t="e">
        <f ca="1">VLOOKUP(OFFSET($E$2,0,0,10000,1),OFFSET(线路!$A$2,0,0,10000,6),6,FALSE)</f>
        <v>#N/A</v>
      </c>
    </row>
    <row r="3358" spans="1:7" x14ac:dyDescent="0.15">
      <c r="A3358" t="str">
        <f>IF([1]交流线路段!A3358="","",[1]交流线路段!A3358)</f>
        <v/>
      </c>
      <c r="B3358" t="str">
        <f>IF([1]交流线路段!B3358="","",[1]交流线路段!B3358)</f>
        <v/>
      </c>
      <c r="F3358" t="e">
        <f ca="1">VLOOKUP(OFFSET($E$2,0,0,10000,1),OFFSET(线路!$A$2,0,0,10000,6),5,FALSE)</f>
        <v>#N/A</v>
      </c>
      <c r="G3358" t="e">
        <f ca="1">VLOOKUP(OFFSET($E$2,0,0,10000,1),OFFSET(线路!$A$2,0,0,10000,6),6,FALSE)</f>
        <v>#N/A</v>
      </c>
    </row>
    <row r="3359" spans="1:7" x14ac:dyDescent="0.15">
      <c r="A3359" t="str">
        <f>IF([1]交流线路段!A3359="","",[1]交流线路段!A3359)</f>
        <v/>
      </c>
      <c r="B3359" t="str">
        <f>IF([1]交流线路段!B3359="","",[1]交流线路段!B3359)</f>
        <v/>
      </c>
      <c r="F3359" t="e">
        <f ca="1">VLOOKUP(OFFSET($E$2,0,0,10000,1),OFFSET(线路!$A$2,0,0,10000,6),5,FALSE)</f>
        <v>#N/A</v>
      </c>
      <c r="G3359" t="e">
        <f ca="1">VLOOKUP(OFFSET($E$2,0,0,10000,1),OFFSET(线路!$A$2,0,0,10000,6),6,FALSE)</f>
        <v>#N/A</v>
      </c>
    </row>
    <row r="3360" spans="1:7" x14ac:dyDescent="0.15">
      <c r="A3360" t="str">
        <f>IF([1]交流线路段!A3360="","",[1]交流线路段!A3360)</f>
        <v/>
      </c>
      <c r="B3360" t="str">
        <f>IF([1]交流线路段!B3360="","",[1]交流线路段!B3360)</f>
        <v/>
      </c>
      <c r="F3360" t="e">
        <f ca="1">VLOOKUP(OFFSET($E$2,0,0,10000,1),OFFSET(线路!$A$2,0,0,10000,6),5,FALSE)</f>
        <v>#N/A</v>
      </c>
      <c r="G3360" t="e">
        <f ca="1">VLOOKUP(OFFSET($E$2,0,0,10000,1),OFFSET(线路!$A$2,0,0,10000,6),6,FALSE)</f>
        <v>#N/A</v>
      </c>
    </row>
    <row r="3361" spans="1:7" x14ac:dyDescent="0.15">
      <c r="A3361" t="str">
        <f>IF([1]交流线路段!A3361="","",[1]交流线路段!A3361)</f>
        <v/>
      </c>
      <c r="B3361" t="str">
        <f>IF([1]交流线路段!B3361="","",[1]交流线路段!B3361)</f>
        <v/>
      </c>
      <c r="F3361" t="e">
        <f ca="1">VLOOKUP(OFFSET($E$2,0,0,10000,1),OFFSET(线路!$A$2,0,0,10000,6),5,FALSE)</f>
        <v>#N/A</v>
      </c>
      <c r="G3361" t="e">
        <f ca="1">VLOOKUP(OFFSET($E$2,0,0,10000,1),OFFSET(线路!$A$2,0,0,10000,6),6,FALSE)</f>
        <v>#N/A</v>
      </c>
    </row>
    <row r="3362" spans="1:7" x14ac:dyDescent="0.15">
      <c r="A3362" t="str">
        <f>IF([1]交流线路段!A3362="","",[1]交流线路段!A3362)</f>
        <v/>
      </c>
      <c r="B3362" t="str">
        <f>IF([1]交流线路段!B3362="","",[1]交流线路段!B3362)</f>
        <v/>
      </c>
      <c r="F3362" t="e">
        <f ca="1">VLOOKUP(OFFSET($E$2,0,0,10000,1),OFFSET(线路!$A$2,0,0,10000,6),5,FALSE)</f>
        <v>#N/A</v>
      </c>
      <c r="G3362" t="e">
        <f ca="1">VLOOKUP(OFFSET($E$2,0,0,10000,1),OFFSET(线路!$A$2,0,0,10000,6),6,FALSE)</f>
        <v>#N/A</v>
      </c>
    </row>
    <row r="3363" spans="1:7" x14ac:dyDescent="0.15">
      <c r="A3363" t="str">
        <f>IF([1]交流线路段!A3363="","",[1]交流线路段!A3363)</f>
        <v/>
      </c>
      <c r="B3363" t="str">
        <f>IF([1]交流线路段!B3363="","",[1]交流线路段!B3363)</f>
        <v/>
      </c>
      <c r="F3363" t="e">
        <f ca="1">VLOOKUP(OFFSET($E$2,0,0,10000,1),OFFSET(线路!$A$2,0,0,10000,6),5,FALSE)</f>
        <v>#N/A</v>
      </c>
      <c r="G3363" t="e">
        <f ca="1">VLOOKUP(OFFSET($E$2,0,0,10000,1),OFFSET(线路!$A$2,0,0,10000,6),6,FALSE)</f>
        <v>#N/A</v>
      </c>
    </row>
    <row r="3364" spans="1:7" x14ac:dyDescent="0.15">
      <c r="A3364" t="str">
        <f>IF([1]交流线路段!A3364="","",[1]交流线路段!A3364)</f>
        <v/>
      </c>
      <c r="B3364" t="str">
        <f>IF([1]交流线路段!B3364="","",[1]交流线路段!B3364)</f>
        <v/>
      </c>
      <c r="F3364" t="e">
        <f ca="1">VLOOKUP(OFFSET($E$2,0,0,10000,1),OFFSET(线路!$A$2,0,0,10000,6),5,FALSE)</f>
        <v>#N/A</v>
      </c>
      <c r="G3364" t="e">
        <f ca="1">VLOOKUP(OFFSET($E$2,0,0,10000,1),OFFSET(线路!$A$2,0,0,10000,6),6,FALSE)</f>
        <v>#N/A</v>
      </c>
    </row>
    <row r="3365" spans="1:7" x14ac:dyDescent="0.15">
      <c r="A3365" t="str">
        <f>IF([1]交流线路段!A3365="","",[1]交流线路段!A3365)</f>
        <v/>
      </c>
      <c r="B3365" t="str">
        <f>IF([1]交流线路段!B3365="","",[1]交流线路段!B3365)</f>
        <v/>
      </c>
      <c r="F3365" t="e">
        <f ca="1">VLOOKUP(OFFSET($E$2,0,0,10000,1),OFFSET(线路!$A$2,0,0,10000,6),5,FALSE)</f>
        <v>#N/A</v>
      </c>
      <c r="G3365" t="e">
        <f ca="1">VLOOKUP(OFFSET($E$2,0,0,10000,1),OFFSET(线路!$A$2,0,0,10000,6),6,FALSE)</f>
        <v>#N/A</v>
      </c>
    </row>
    <row r="3366" spans="1:7" x14ac:dyDescent="0.15">
      <c r="A3366" t="str">
        <f>IF([1]交流线路段!A3366="","",[1]交流线路段!A3366)</f>
        <v/>
      </c>
      <c r="B3366" t="str">
        <f>IF([1]交流线路段!B3366="","",[1]交流线路段!B3366)</f>
        <v/>
      </c>
      <c r="F3366" t="e">
        <f ca="1">VLOOKUP(OFFSET($E$2,0,0,10000,1),OFFSET(线路!$A$2,0,0,10000,6),5,FALSE)</f>
        <v>#N/A</v>
      </c>
      <c r="G3366" t="e">
        <f ca="1">VLOOKUP(OFFSET($E$2,0,0,10000,1),OFFSET(线路!$A$2,0,0,10000,6),6,FALSE)</f>
        <v>#N/A</v>
      </c>
    </row>
    <row r="3367" spans="1:7" x14ac:dyDescent="0.15">
      <c r="A3367" t="str">
        <f>IF([1]交流线路段!A3367="","",[1]交流线路段!A3367)</f>
        <v/>
      </c>
      <c r="B3367" t="str">
        <f>IF([1]交流线路段!B3367="","",[1]交流线路段!B3367)</f>
        <v/>
      </c>
      <c r="F3367" t="e">
        <f ca="1">VLOOKUP(OFFSET($E$2,0,0,10000,1),OFFSET(线路!$A$2,0,0,10000,6),5,FALSE)</f>
        <v>#N/A</v>
      </c>
      <c r="G3367" t="e">
        <f ca="1">VLOOKUP(OFFSET($E$2,0,0,10000,1),OFFSET(线路!$A$2,0,0,10000,6),6,FALSE)</f>
        <v>#N/A</v>
      </c>
    </row>
    <row r="3368" spans="1:7" x14ac:dyDescent="0.15">
      <c r="A3368" t="str">
        <f>IF([1]交流线路段!A3368="","",[1]交流线路段!A3368)</f>
        <v/>
      </c>
      <c r="B3368" t="str">
        <f>IF([1]交流线路段!B3368="","",[1]交流线路段!B3368)</f>
        <v/>
      </c>
      <c r="F3368" t="e">
        <f ca="1">VLOOKUP(OFFSET($E$2,0,0,10000,1),OFFSET(线路!$A$2,0,0,10000,6),5,FALSE)</f>
        <v>#N/A</v>
      </c>
      <c r="G3368" t="e">
        <f ca="1">VLOOKUP(OFFSET($E$2,0,0,10000,1),OFFSET(线路!$A$2,0,0,10000,6),6,FALSE)</f>
        <v>#N/A</v>
      </c>
    </row>
    <row r="3369" spans="1:7" x14ac:dyDescent="0.15">
      <c r="A3369" t="str">
        <f>IF([1]交流线路段!A3369="","",[1]交流线路段!A3369)</f>
        <v/>
      </c>
      <c r="B3369" t="str">
        <f>IF([1]交流线路段!B3369="","",[1]交流线路段!B3369)</f>
        <v/>
      </c>
      <c r="F3369" t="e">
        <f ca="1">VLOOKUP(OFFSET($E$2,0,0,10000,1),OFFSET(线路!$A$2,0,0,10000,6),5,FALSE)</f>
        <v>#N/A</v>
      </c>
      <c r="G3369" t="e">
        <f ca="1">VLOOKUP(OFFSET($E$2,0,0,10000,1),OFFSET(线路!$A$2,0,0,10000,6),6,FALSE)</f>
        <v>#N/A</v>
      </c>
    </row>
    <row r="3370" spans="1:7" x14ac:dyDescent="0.15">
      <c r="A3370" t="str">
        <f>IF([1]交流线路段!A3370="","",[1]交流线路段!A3370)</f>
        <v/>
      </c>
      <c r="B3370" t="str">
        <f>IF([1]交流线路段!B3370="","",[1]交流线路段!B3370)</f>
        <v/>
      </c>
      <c r="F3370" t="e">
        <f ca="1">VLOOKUP(OFFSET($E$2,0,0,10000,1),OFFSET(线路!$A$2,0,0,10000,6),5,FALSE)</f>
        <v>#N/A</v>
      </c>
      <c r="G3370" t="e">
        <f ca="1">VLOOKUP(OFFSET($E$2,0,0,10000,1),OFFSET(线路!$A$2,0,0,10000,6),6,FALSE)</f>
        <v>#N/A</v>
      </c>
    </row>
    <row r="3371" spans="1:7" x14ac:dyDescent="0.15">
      <c r="A3371" t="str">
        <f>IF([1]交流线路段!A3371="","",[1]交流线路段!A3371)</f>
        <v/>
      </c>
      <c r="B3371" t="str">
        <f>IF([1]交流线路段!B3371="","",[1]交流线路段!B3371)</f>
        <v/>
      </c>
      <c r="F3371" t="e">
        <f ca="1">VLOOKUP(OFFSET($E$2,0,0,10000,1),OFFSET(线路!$A$2,0,0,10000,6),5,FALSE)</f>
        <v>#N/A</v>
      </c>
      <c r="G3371" t="e">
        <f ca="1">VLOOKUP(OFFSET($E$2,0,0,10000,1),OFFSET(线路!$A$2,0,0,10000,6),6,FALSE)</f>
        <v>#N/A</v>
      </c>
    </row>
    <row r="3372" spans="1:7" x14ac:dyDescent="0.15">
      <c r="A3372" t="str">
        <f>IF([1]交流线路段!A3372="","",[1]交流线路段!A3372)</f>
        <v/>
      </c>
      <c r="B3372" t="str">
        <f>IF([1]交流线路段!B3372="","",[1]交流线路段!B3372)</f>
        <v/>
      </c>
      <c r="F3372" t="e">
        <f ca="1">VLOOKUP(OFFSET($E$2,0,0,10000,1),OFFSET(线路!$A$2,0,0,10000,6),5,FALSE)</f>
        <v>#N/A</v>
      </c>
      <c r="G3372" t="e">
        <f ca="1">VLOOKUP(OFFSET($E$2,0,0,10000,1),OFFSET(线路!$A$2,0,0,10000,6),6,FALSE)</f>
        <v>#N/A</v>
      </c>
    </row>
    <row r="3373" spans="1:7" x14ac:dyDescent="0.15">
      <c r="A3373" t="str">
        <f>IF([1]交流线路段!A3373="","",[1]交流线路段!A3373)</f>
        <v/>
      </c>
      <c r="B3373" t="str">
        <f>IF([1]交流线路段!B3373="","",[1]交流线路段!B3373)</f>
        <v/>
      </c>
      <c r="F3373" t="e">
        <f ca="1">VLOOKUP(OFFSET($E$2,0,0,10000,1),OFFSET(线路!$A$2,0,0,10000,6),5,FALSE)</f>
        <v>#N/A</v>
      </c>
      <c r="G3373" t="e">
        <f ca="1">VLOOKUP(OFFSET($E$2,0,0,10000,1),OFFSET(线路!$A$2,0,0,10000,6),6,FALSE)</f>
        <v>#N/A</v>
      </c>
    </row>
    <row r="3374" spans="1:7" x14ac:dyDescent="0.15">
      <c r="A3374" t="str">
        <f>IF([1]交流线路段!A3374="","",[1]交流线路段!A3374)</f>
        <v/>
      </c>
      <c r="B3374" t="str">
        <f>IF([1]交流线路段!B3374="","",[1]交流线路段!B3374)</f>
        <v/>
      </c>
      <c r="F3374" t="e">
        <f ca="1">VLOOKUP(OFFSET($E$2,0,0,10000,1),OFFSET(线路!$A$2,0,0,10000,6),5,FALSE)</f>
        <v>#N/A</v>
      </c>
      <c r="G3374" t="e">
        <f ca="1">VLOOKUP(OFFSET($E$2,0,0,10000,1),OFFSET(线路!$A$2,0,0,10000,6),6,FALSE)</f>
        <v>#N/A</v>
      </c>
    </row>
    <row r="3375" spans="1:7" x14ac:dyDescent="0.15">
      <c r="A3375" t="str">
        <f>IF([1]交流线路段!A3375="","",[1]交流线路段!A3375)</f>
        <v/>
      </c>
      <c r="B3375" t="str">
        <f>IF([1]交流线路段!B3375="","",[1]交流线路段!B3375)</f>
        <v/>
      </c>
      <c r="F3375" t="e">
        <f ca="1">VLOOKUP(OFFSET($E$2,0,0,10000,1),OFFSET(线路!$A$2,0,0,10000,6),5,FALSE)</f>
        <v>#N/A</v>
      </c>
      <c r="G3375" t="e">
        <f ca="1">VLOOKUP(OFFSET($E$2,0,0,10000,1),OFFSET(线路!$A$2,0,0,10000,6),6,FALSE)</f>
        <v>#N/A</v>
      </c>
    </row>
    <row r="3376" spans="1:7" x14ac:dyDescent="0.15">
      <c r="A3376" t="str">
        <f>IF([1]交流线路段!A3376="","",[1]交流线路段!A3376)</f>
        <v/>
      </c>
      <c r="B3376" t="str">
        <f>IF([1]交流线路段!B3376="","",[1]交流线路段!B3376)</f>
        <v/>
      </c>
      <c r="F3376" t="e">
        <f ca="1">VLOOKUP(OFFSET($E$2,0,0,10000,1),OFFSET(线路!$A$2,0,0,10000,6),5,FALSE)</f>
        <v>#N/A</v>
      </c>
      <c r="G3376" t="e">
        <f ca="1">VLOOKUP(OFFSET($E$2,0,0,10000,1),OFFSET(线路!$A$2,0,0,10000,6),6,FALSE)</f>
        <v>#N/A</v>
      </c>
    </row>
    <row r="3377" spans="1:7" x14ac:dyDescent="0.15">
      <c r="A3377" t="str">
        <f>IF([1]交流线路段!A3377="","",[1]交流线路段!A3377)</f>
        <v/>
      </c>
      <c r="B3377" t="str">
        <f>IF([1]交流线路段!B3377="","",[1]交流线路段!B3377)</f>
        <v/>
      </c>
      <c r="F3377" t="e">
        <f ca="1">VLOOKUP(OFFSET($E$2,0,0,10000,1),OFFSET(线路!$A$2,0,0,10000,6),5,FALSE)</f>
        <v>#N/A</v>
      </c>
      <c r="G3377" t="e">
        <f ca="1">VLOOKUP(OFFSET($E$2,0,0,10000,1),OFFSET(线路!$A$2,0,0,10000,6),6,FALSE)</f>
        <v>#N/A</v>
      </c>
    </row>
    <row r="3378" spans="1:7" x14ac:dyDescent="0.15">
      <c r="A3378" t="str">
        <f>IF([1]交流线路段!A3378="","",[1]交流线路段!A3378)</f>
        <v/>
      </c>
      <c r="B3378" t="str">
        <f>IF([1]交流线路段!B3378="","",[1]交流线路段!B3378)</f>
        <v/>
      </c>
      <c r="F3378" t="e">
        <f ca="1">VLOOKUP(OFFSET($E$2,0,0,10000,1),OFFSET(线路!$A$2,0,0,10000,6),5,FALSE)</f>
        <v>#N/A</v>
      </c>
      <c r="G3378" t="e">
        <f ca="1">VLOOKUP(OFFSET($E$2,0,0,10000,1),OFFSET(线路!$A$2,0,0,10000,6),6,FALSE)</f>
        <v>#N/A</v>
      </c>
    </row>
    <row r="3379" spans="1:7" x14ac:dyDescent="0.15">
      <c r="A3379" t="str">
        <f>IF([1]交流线路段!A3379="","",[1]交流线路段!A3379)</f>
        <v/>
      </c>
      <c r="B3379" t="str">
        <f>IF([1]交流线路段!B3379="","",[1]交流线路段!B3379)</f>
        <v/>
      </c>
      <c r="F3379" t="e">
        <f ca="1">VLOOKUP(OFFSET($E$2,0,0,10000,1),OFFSET(线路!$A$2,0,0,10000,6),5,FALSE)</f>
        <v>#N/A</v>
      </c>
      <c r="G3379" t="e">
        <f ca="1">VLOOKUP(OFFSET($E$2,0,0,10000,1),OFFSET(线路!$A$2,0,0,10000,6),6,FALSE)</f>
        <v>#N/A</v>
      </c>
    </row>
    <row r="3380" spans="1:7" x14ac:dyDescent="0.15">
      <c r="A3380" t="str">
        <f>IF([1]交流线路段!A3380="","",[1]交流线路段!A3380)</f>
        <v/>
      </c>
      <c r="B3380" t="str">
        <f>IF([1]交流线路段!B3380="","",[1]交流线路段!B3380)</f>
        <v/>
      </c>
      <c r="F3380" t="e">
        <f ca="1">VLOOKUP(OFFSET($E$2,0,0,10000,1),OFFSET(线路!$A$2,0,0,10000,6),5,FALSE)</f>
        <v>#N/A</v>
      </c>
      <c r="G3380" t="e">
        <f ca="1">VLOOKUP(OFFSET($E$2,0,0,10000,1),OFFSET(线路!$A$2,0,0,10000,6),6,FALSE)</f>
        <v>#N/A</v>
      </c>
    </row>
    <row r="3381" spans="1:7" x14ac:dyDescent="0.15">
      <c r="A3381" t="str">
        <f>IF([1]交流线路段!A3381="","",[1]交流线路段!A3381)</f>
        <v/>
      </c>
      <c r="B3381" t="str">
        <f>IF([1]交流线路段!B3381="","",[1]交流线路段!B3381)</f>
        <v/>
      </c>
      <c r="F3381" t="e">
        <f ca="1">VLOOKUP(OFFSET($E$2,0,0,10000,1),OFFSET(线路!$A$2,0,0,10000,6),5,FALSE)</f>
        <v>#N/A</v>
      </c>
      <c r="G3381" t="e">
        <f ca="1">VLOOKUP(OFFSET($E$2,0,0,10000,1),OFFSET(线路!$A$2,0,0,10000,6),6,FALSE)</f>
        <v>#N/A</v>
      </c>
    </row>
    <row r="3382" spans="1:7" x14ac:dyDescent="0.15">
      <c r="A3382" t="str">
        <f>IF([1]交流线路段!A3382="","",[1]交流线路段!A3382)</f>
        <v/>
      </c>
      <c r="B3382" t="str">
        <f>IF([1]交流线路段!B3382="","",[1]交流线路段!B3382)</f>
        <v/>
      </c>
      <c r="F3382" t="e">
        <f ca="1">VLOOKUP(OFFSET($E$2,0,0,10000,1),OFFSET(线路!$A$2,0,0,10000,6),5,FALSE)</f>
        <v>#N/A</v>
      </c>
      <c r="G3382" t="e">
        <f ca="1">VLOOKUP(OFFSET($E$2,0,0,10000,1),OFFSET(线路!$A$2,0,0,10000,6),6,FALSE)</f>
        <v>#N/A</v>
      </c>
    </row>
    <row r="3383" spans="1:7" x14ac:dyDescent="0.15">
      <c r="A3383" t="str">
        <f>IF([1]交流线路段!A3383="","",[1]交流线路段!A3383)</f>
        <v/>
      </c>
      <c r="B3383" t="str">
        <f>IF([1]交流线路段!B3383="","",[1]交流线路段!B3383)</f>
        <v/>
      </c>
      <c r="F3383" t="e">
        <f ca="1">VLOOKUP(OFFSET($E$2,0,0,10000,1),OFFSET(线路!$A$2,0,0,10000,6),5,FALSE)</f>
        <v>#N/A</v>
      </c>
      <c r="G3383" t="e">
        <f ca="1">VLOOKUP(OFFSET($E$2,0,0,10000,1),OFFSET(线路!$A$2,0,0,10000,6),6,FALSE)</f>
        <v>#N/A</v>
      </c>
    </row>
    <row r="3384" spans="1:7" x14ac:dyDescent="0.15">
      <c r="A3384" t="str">
        <f>IF([1]交流线路段!A3384="","",[1]交流线路段!A3384)</f>
        <v/>
      </c>
      <c r="B3384" t="str">
        <f>IF([1]交流线路段!B3384="","",[1]交流线路段!B3384)</f>
        <v/>
      </c>
      <c r="F3384" t="e">
        <f ca="1">VLOOKUP(OFFSET($E$2,0,0,10000,1),OFFSET(线路!$A$2,0,0,10000,6),5,FALSE)</f>
        <v>#N/A</v>
      </c>
      <c r="G3384" t="e">
        <f ca="1">VLOOKUP(OFFSET($E$2,0,0,10000,1),OFFSET(线路!$A$2,0,0,10000,6),6,FALSE)</f>
        <v>#N/A</v>
      </c>
    </row>
    <row r="3385" spans="1:7" x14ac:dyDescent="0.15">
      <c r="A3385" t="str">
        <f>IF([1]交流线路段!A3385="","",[1]交流线路段!A3385)</f>
        <v/>
      </c>
      <c r="B3385" t="str">
        <f>IF([1]交流线路段!B3385="","",[1]交流线路段!B3385)</f>
        <v/>
      </c>
      <c r="F3385" t="e">
        <f ca="1">VLOOKUP(OFFSET($E$2,0,0,10000,1),OFFSET(线路!$A$2,0,0,10000,6),5,FALSE)</f>
        <v>#N/A</v>
      </c>
      <c r="G3385" t="e">
        <f ca="1">VLOOKUP(OFFSET($E$2,0,0,10000,1),OFFSET(线路!$A$2,0,0,10000,6),6,FALSE)</f>
        <v>#N/A</v>
      </c>
    </row>
    <row r="3386" spans="1:7" x14ac:dyDescent="0.15">
      <c r="A3386" t="str">
        <f>IF([1]交流线路段!A3386="","",[1]交流线路段!A3386)</f>
        <v/>
      </c>
      <c r="B3386" t="str">
        <f>IF([1]交流线路段!B3386="","",[1]交流线路段!B3386)</f>
        <v/>
      </c>
      <c r="F3386" t="e">
        <f ca="1">VLOOKUP(OFFSET($E$2,0,0,10000,1),OFFSET(线路!$A$2,0,0,10000,6),5,FALSE)</f>
        <v>#N/A</v>
      </c>
      <c r="G3386" t="e">
        <f ca="1">VLOOKUP(OFFSET($E$2,0,0,10000,1),OFFSET(线路!$A$2,0,0,10000,6),6,FALSE)</f>
        <v>#N/A</v>
      </c>
    </row>
    <row r="3387" spans="1:7" x14ac:dyDescent="0.15">
      <c r="A3387" t="str">
        <f>IF([1]交流线路段!A3387="","",[1]交流线路段!A3387)</f>
        <v/>
      </c>
      <c r="B3387" t="str">
        <f>IF([1]交流线路段!B3387="","",[1]交流线路段!B3387)</f>
        <v/>
      </c>
      <c r="F3387" t="e">
        <f ca="1">VLOOKUP(OFFSET($E$2,0,0,10000,1),OFFSET(线路!$A$2,0,0,10000,6),5,FALSE)</f>
        <v>#N/A</v>
      </c>
      <c r="G3387" t="e">
        <f ca="1">VLOOKUP(OFFSET($E$2,0,0,10000,1),OFFSET(线路!$A$2,0,0,10000,6),6,FALSE)</f>
        <v>#N/A</v>
      </c>
    </row>
    <row r="3388" spans="1:7" x14ac:dyDescent="0.15">
      <c r="A3388" t="str">
        <f>IF([1]交流线路段!A3388="","",[1]交流线路段!A3388)</f>
        <v/>
      </c>
      <c r="B3388" t="str">
        <f>IF([1]交流线路段!B3388="","",[1]交流线路段!B3388)</f>
        <v/>
      </c>
      <c r="F3388" t="e">
        <f ca="1">VLOOKUP(OFFSET($E$2,0,0,10000,1),OFFSET(线路!$A$2,0,0,10000,6),5,FALSE)</f>
        <v>#N/A</v>
      </c>
      <c r="G3388" t="e">
        <f ca="1">VLOOKUP(OFFSET($E$2,0,0,10000,1),OFFSET(线路!$A$2,0,0,10000,6),6,FALSE)</f>
        <v>#N/A</v>
      </c>
    </row>
    <row r="3389" spans="1:7" x14ac:dyDescent="0.15">
      <c r="A3389" t="str">
        <f>IF([1]交流线路段!A3389="","",[1]交流线路段!A3389)</f>
        <v/>
      </c>
      <c r="B3389" t="str">
        <f>IF([1]交流线路段!B3389="","",[1]交流线路段!B3389)</f>
        <v/>
      </c>
      <c r="F3389" t="e">
        <f ca="1">VLOOKUP(OFFSET($E$2,0,0,10000,1),OFFSET(线路!$A$2,0,0,10000,6),5,FALSE)</f>
        <v>#N/A</v>
      </c>
      <c r="G3389" t="e">
        <f ca="1">VLOOKUP(OFFSET($E$2,0,0,10000,1),OFFSET(线路!$A$2,0,0,10000,6),6,FALSE)</f>
        <v>#N/A</v>
      </c>
    </row>
    <row r="3390" spans="1:7" x14ac:dyDescent="0.15">
      <c r="A3390" t="str">
        <f>IF([1]交流线路段!A3390="","",[1]交流线路段!A3390)</f>
        <v/>
      </c>
      <c r="B3390" t="str">
        <f>IF([1]交流线路段!B3390="","",[1]交流线路段!B3390)</f>
        <v/>
      </c>
      <c r="F3390" t="e">
        <f ca="1">VLOOKUP(OFFSET($E$2,0,0,10000,1),OFFSET(线路!$A$2,0,0,10000,6),5,FALSE)</f>
        <v>#N/A</v>
      </c>
      <c r="G3390" t="e">
        <f ca="1">VLOOKUP(OFFSET($E$2,0,0,10000,1),OFFSET(线路!$A$2,0,0,10000,6),6,FALSE)</f>
        <v>#N/A</v>
      </c>
    </row>
    <row r="3391" spans="1:7" x14ac:dyDescent="0.15">
      <c r="A3391" t="str">
        <f>IF([1]交流线路段!A3391="","",[1]交流线路段!A3391)</f>
        <v/>
      </c>
      <c r="B3391" t="str">
        <f>IF([1]交流线路段!B3391="","",[1]交流线路段!B3391)</f>
        <v/>
      </c>
      <c r="F3391" t="e">
        <f ca="1">VLOOKUP(OFFSET($E$2,0,0,10000,1),OFFSET(线路!$A$2,0,0,10000,6),5,FALSE)</f>
        <v>#N/A</v>
      </c>
      <c r="G3391" t="e">
        <f ca="1">VLOOKUP(OFFSET($E$2,0,0,10000,1),OFFSET(线路!$A$2,0,0,10000,6),6,FALSE)</f>
        <v>#N/A</v>
      </c>
    </row>
    <row r="3392" spans="1:7" x14ac:dyDescent="0.15">
      <c r="A3392" t="str">
        <f>IF([1]交流线路段!A3392="","",[1]交流线路段!A3392)</f>
        <v/>
      </c>
      <c r="B3392" t="str">
        <f>IF([1]交流线路段!B3392="","",[1]交流线路段!B3392)</f>
        <v/>
      </c>
      <c r="F3392" t="e">
        <f ca="1">VLOOKUP(OFFSET($E$2,0,0,10000,1),OFFSET(线路!$A$2,0,0,10000,6),5,FALSE)</f>
        <v>#N/A</v>
      </c>
      <c r="G3392" t="e">
        <f ca="1">VLOOKUP(OFFSET($E$2,0,0,10000,1),OFFSET(线路!$A$2,0,0,10000,6),6,FALSE)</f>
        <v>#N/A</v>
      </c>
    </row>
    <row r="3393" spans="1:7" x14ac:dyDescent="0.15">
      <c r="A3393" t="str">
        <f>IF([1]交流线路段!A3393="","",[1]交流线路段!A3393)</f>
        <v/>
      </c>
      <c r="B3393" t="str">
        <f>IF([1]交流线路段!B3393="","",[1]交流线路段!B3393)</f>
        <v/>
      </c>
      <c r="F3393" t="e">
        <f ca="1">VLOOKUP(OFFSET($E$2,0,0,10000,1),OFFSET(线路!$A$2,0,0,10000,6),5,FALSE)</f>
        <v>#N/A</v>
      </c>
      <c r="G3393" t="e">
        <f ca="1">VLOOKUP(OFFSET($E$2,0,0,10000,1),OFFSET(线路!$A$2,0,0,10000,6),6,FALSE)</f>
        <v>#N/A</v>
      </c>
    </row>
    <row r="3394" spans="1:7" x14ac:dyDescent="0.15">
      <c r="A3394" t="str">
        <f>IF([1]交流线路段!A3394="","",[1]交流线路段!A3394)</f>
        <v/>
      </c>
      <c r="B3394" t="str">
        <f>IF([1]交流线路段!B3394="","",[1]交流线路段!B3394)</f>
        <v/>
      </c>
      <c r="F3394" t="e">
        <f ca="1">VLOOKUP(OFFSET($E$2,0,0,10000,1),OFFSET(线路!$A$2,0,0,10000,6),5,FALSE)</f>
        <v>#N/A</v>
      </c>
      <c r="G3394" t="e">
        <f ca="1">VLOOKUP(OFFSET($E$2,0,0,10000,1),OFFSET(线路!$A$2,0,0,10000,6),6,FALSE)</f>
        <v>#N/A</v>
      </c>
    </row>
    <row r="3395" spans="1:7" x14ac:dyDescent="0.15">
      <c r="A3395" t="str">
        <f>IF([1]交流线路段!A3395="","",[1]交流线路段!A3395)</f>
        <v/>
      </c>
      <c r="B3395" t="str">
        <f>IF([1]交流线路段!B3395="","",[1]交流线路段!B3395)</f>
        <v/>
      </c>
      <c r="F3395" t="e">
        <f ca="1">VLOOKUP(OFFSET($E$2,0,0,10000,1),OFFSET(线路!$A$2,0,0,10000,6),5,FALSE)</f>
        <v>#N/A</v>
      </c>
      <c r="G3395" t="e">
        <f ca="1">VLOOKUP(OFFSET($E$2,0,0,10000,1),OFFSET(线路!$A$2,0,0,10000,6),6,FALSE)</f>
        <v>#N/A</v>
      </c>
    </row>
    <row r="3396" spans="1:7" x14ac:dyDescent="0.15">
      <c r="A3396" t="str">
        <f>IF([1]交流线路段!A3396="","",[1]交流线路段!A3396)</f>
        <v/>
      </c>
      <c r="B3396" t="str">
        <f>IF([1]交流线路段!B3396="","",[1]交流线路段!B3396)</f>
        <v/>
      </c>
      <c r="F3396" t="e">
        <f ca="1">VLOOKUP(OFFSET($E$2,0,0,10000,1),OFFSET(线路!$A$2,0,0,10000,6),5,FALSE)</f>
        <v>#N/A</v>
      </c>
      <c r="G3396" t="e">
        <f ca="1">VLOOKUP(OFFSET($E$2,0,0,10000,1),OFFSET(线路!$A$2,0,0,10000,6),6,FALSE)</f>
        <v>#N/A</v>
      </c>
    </row>
    <row r="3397" spans="1:7" x14ac:dyDescent="0.15">
      <c r="A3397" t="str">
        <f>IF([1]交流线路段!A3397="","",[1]交流线路段!A3397)</f>
        <v/>
      </c>
      <c r="B3397" t="str">
        <f>IF([1]交流线路段!B3397="","",[1]交流线路段!B3397)</f>
        <v/>
      </c>
      <c r="F3397" t="e">
        <f ca="1">VLOOKUP(OFFSET($E$2,0,0,10000,1),OFFSET(线路!$A$2,0,0,10000,6),5,FALSE)</f>
        <v>#N/A</v>
      </c>
      <c r="G3397" t="e">
        <f ca="1">VLOOKUP(OFFSET($E$2,0,0,10000,1),OFFSET(线路!$A$2,0,0,10000,6),6,FALSE)</f>
        <v>#N/A</v>
      </c>
    </row>
    <row r="3398" spans="1:7" x14ac:dyDescent="0.15">
      <c r="A3398" t="str">
        <f>IF([1]交流线路段!A3398="","",[1]交流线路段!A3398)</f>
        <v/>
      </c>
      <c r="B3398" t="str">
        <f>IF([1]交流线路段!B3398="","",[1]交流线路段!B3398)</f>
        <v/>
      </c>
      <c r="F3398" t="e">
        <f ca="1">VLOOKUP(OFFSET($E$2,0,0,10000,1),OFFSET(线路!$A$2,0,0,10000,6),5,FALSE)</f>
        <v>#N/A</v>
      </c>
      <c r="G3398" t="e">
        <f ca="1">VLOOKUP(OFFSET($E$2,0,0,10000,1),OFFSET(线路!$A$2,0,0,10000,6),6,FALSE)</f>
        <v>#N/A</v>
      </c>
    </row>
    <row r="3399" spans="1:7" x14ac:dyDescent="0.15">
      <c r="A3399" t="str">
        <f>IF([1]交流线路段!A3399="","",[1]交流线路段!A3399)</f>
        <v/>
      </c>
      <c r="B3399" t="str">
        <f>IF([1]交流线路段!B3399="","",[1]交流线路段!B3399)</f>
        <v/>
      </c>
      <c r="F3399" t="e">
        <f ca="1">VLOOKUP(OFFSET($E$2,0,0,10000,1),OFFSET(线路!$A$2,0,0,10000,6),5,FALSE)</f>
        <v>#N/A</v>
      </c>
      <c r="G3399" t="e">
        <f ca="1">VLOOKUP(OFFSET($E$2,0,0,10000,1),OFFSET(线路!$A$2,0,0,10000,6),6,FALSE)</f>
        <v>#N/A</v>
      </c>
    </row>
    <row r="3400" spans="1:7" x14ac:dyDescent="0.15">
      <c r="A3400" t="str">
        <f>IF([1]交流线路段!A3400="","",[1]交流线路段!A3400)</f>
        <v/>
      </c>
      <c r="B3400" t="str">
        <f>IF([1]交流线路段!B3400="","",[1]交流线路段!B3400)</f>
        <v/>
      </c>
      <c r="F3400" t="e">
        <f ca="1">VLOOKUP(OFFSET($E$2,0,0,10000,1),OFFSET(线路!$A$2,0,0,10000,6),5,FALSE)</f>
        <v>#N/A</v>
      </c>
      <c r="G3400" t="e">
        <f ca="1">VLOOKUP(OFFSET($E$2,0,0,10000,1),OFFSET(线路!$A$2,0,0,10000,6),6,FALSE)</f>
        <v>#N/A</v>
      </c>
    </row>
    <row r="3401" spans="1:7" x14ac:dyDescent="0.15">
      <c r="A3401" t="str">
        <f>IF([1]交流线路段!A3401="","",[1]交流线路段!A3401)</f>
        <v/>
      </c>
      <c r="B3401" t="str">
        <f>IF([1]交流线路段!B3401="","",[1]交流线路段!B3401)</f>
        <v/>
      </c>
      <c r="F3401" t="e">
        <f ca="1">VLOOKUP(OFFSET($E$2,0,0,10000,1),OFFSET(线路!$A$2,0,0,10000,6),5,FALSE)</f>
        <v>#N/A</v>
      </c>
      <c r="G3401" t="e">
        <f ca="1">VLOOKUP(OFFSET($E$2,0,0,10000,1),OFFSET(线路!$A$2,0,0,10000,6),6,FALSE)</f>
        <v>#N/A</v>
      </c>
    </row>
    <row r="3402" spans="1:7" x14ac:dyDescent="0.15">
      <c r="A3402" t="str">
        <f>IF([1]交流线路段!A3402="","",[1]交流线路段!A3402)</f>
        <v/>
      </c>
      <c r="B3402" t="str">
        <f>IF([1]交流线路段!B3402="","",[1]交流线路段!B3402)</f>
        <v/>
      </c>
      <c r="F3402" t="e">
        <f ca="1">VLOOKUP(OFFSET($E$2,0,0,10000,1),OFFSET(线路!$A$2,0,0,10000,6),5,FALSE)</f>
        <v>#N/A</v>
      </c>
      <c r="G3402" t="e">
        <f ca="1">VLOOKUP(OFFSET($E$2,0,0,10000,1),OFFSET(线路!$A$2,0,0,10000,6),6,FALSE)</f>
        <v>#N/A</v>
      </c>
    </row>
    <row r="3403" spans="1:7" x14ac:dyDescent="0.15">
      <c r="A3403" t="str">
        <f>IF([1]交流线路段!A3403="","",[1]交流线路段!A3403)</f>
        <v/>
      </c>
      <c r="B3403" t="str">
        <f>IF([1]交流线路段!B3403="","",[1]交流线路段!B3403)</f>
        <v/>
      </c>
      <c r="F3403" t="e">
        <f ca="1">VLOOKUP(OFFSET($E$2,0,0,10000,1),OFFSET(线路!$A$2,0,0,10000,6),5,FALSE)</f>
        <v>#N/A</v>
      </c>
      <c r="G3403" t="e">
        <f ca="1">VLOOKUP(OFFSET($E$2,0,0,10000,1),OFFSET(线路!$A$2,0,0,10000,6),6,FALSE)</f>
        <v>#N/A</v>
      </c>
    </row>
    <row r="3404" spans="1:7" x14ac:dyDescent="0.15">
      <c r="A3404" t="str">
        <f>IF([1]交流线路段!A3404="","",[1]交流线路段!A3404)</f>
        <v/>
      </c>
      <c r="B3404" t="str">
        <f>IF([1]交流线路段!B3404="","",[1]交流线路段!B3404)</f>
        <v/>
      </c>
      <c r="F3404" t="e">
        <f ca="1">VLOOKUP(OFFSET($E$2,0,0,10000,1),OFFSET(线路!$A$2,0,0,10000,6),5,FALSE)</f>
        <v>#N/A</v>
      </c>
      <c r="G3404" t="e">
        <f ca="1">VLOOKUP(OFFSET($E$2,0,0,10000,1),OFFSET(线路!$A$2,0,0,10000,6),6,FALSE)</f>
        <v>#N/A</v>
      </c>
    </row>
    <row r="3405" spans="1:7" x14ac:dyDescent="0.15">
      <c r="A3405" t="str">
        <f>IF([1]交流线路段!A3405="","",[1]交流线路段!A3405)</f>
        <v/>
      </c>
      <c r="B3405" t="str">
        <f>IF([1]交流线路段!B3405="","",[1]交流线路段!B3405)</f>
        <v/>
      </c>
      <c r="F3405" t="e">
        <f ca="1">VLOOKUP(OFFSET($E$2,0,0,10000,1),OFFSET(线路!$A$2,0,0,10000,6),5,FALSE)</f>
        <v>#N/A</v>
      </c>
      <c r="G3405" t="e">
        <f ca="1">VLOOKUP(OFFSET($E$2,0,0,10000,1),OFFSET(线路!$A$2,0,0,10000,6),6,FALSE)</f>
        <v>#N/A</v>
      </c>
    </row>
    <row r="3406" spans="1:7" x14ac:dyDescent="0.15">
      <c r="A3406" t="str">
        <f>IF([1]交流线路段!A3406="","",[1]交流线路段!A3406)</f>
        <v/>
      </c>
      <c r="B3406" t="str">
        <f>IF([1]交流线路段!B3406="","",[1]交流线路段!B3406)</f>
        <v/>
      </c>
      <c r="F3406" t="e">
        <f ca="1">VLOOKUP(OFFSET($E$2,0,0,10000,1),OFFSET(线路!$A$2,0,0,10000,6),5,FALSE)</f>
        <v>#N/A</v>
      </c>
      <c r="G3406" t="e">
        <f ca="1">VLOOKUP(OFFSET($E$2,0,0,10000,1),OFFSET(线路!$A$2,0,0,10000,6),6,FALSE)</f>
        <v>#N/A</v>
      </c>
    </row>
    <row r="3407" spans="1:7" x14ac:dyDescent="0.15">
      <c r="A3407" t="str">
        <f>IF([1]交流线路段!A3407="","",[1]交流线路段!A3407)</f>
        <v/>
      </c>
      <c r="B3407" t="str">
        <f>IF([1]交流线路段!B3407="","",[1]交流线路段!B3407)</f>
        <v/>
      </c>
      <c r="F3407" t="e">
        <f ca="1">VLOOKUP(OFFSET($E$2,0,0,10000,1),OFFSET(线路!$A$2,0,0,10000,6),5,FALSE)</f>
        <v>#N/A</v>
      </c>
      <c r="G3407" t="e">
        <f ca="1">VLOOKUP(OFFSET($E$2,0,0,10000,1),OFFSET(线路!$A$2,0,0,10000,6),6,FALSE)</f>
        <v>#N/A</v>
      </c>
    </row>
    <row r="3408" spans="1:7" x14ac:dyDescent="0.15">
      <c r="A3408" t="str">
        <f>IF([1]交流线路段!A3408="","",[1]交流线路段!A3408)</f>
        <v/>
      </c>
      <c r="B3408" t="str">
        <f>IF([1]交流线路段!B3408="","",[1]交流线路段!B3408)</f>
        <v/>
      </c>
      <c r="F3408" t="e">
        <f ca="1">VLOOKUP(OFFSET($E$2,0,0,10000,1),OFFSET(线路!$A$2,0,0,10000,6),5,FALSE)</f>
        <v>#N/A</v>
      </c>
      <c r="G3408" t="e">
        <f ca="1">VLOOKUP(OFFSET($E$2,0,0,10000,1),OFFSET(线路!$A$2,0,0,10000,6),6,FALSE)</f>
        <v>#N/A</v>
      </c>
    </row>
    <row r="3409" spans="1:7" x14ac:dyDescent="0.15">
      <c r="A3409" t="str">
        <f>IF([1]交流线路段!A3409="","",[1]交流线路段!A3409)</f>
        <v/>
      </c>
      <c r="B3409" t="str">
        <f>IF([1]交流线路段!B3409="","",[1]交流线路段!B3409)</f>
        <v/>
      </c>
      <c r="F3409" t="e">
        <f ca="1">VLOOKUP(OFFSET($E$2,0,0,10000,1),OFFSET(线路!$A$2,0,0,10000,6),5,FALSE)</f>
        <v>#N/A</v>
      </c>
      <c r="G3409" t="e">
        <f ca="1">VLOOKUP(OFFSET($E$2,0,0,10000,1),OFFSET(线路!$A$2,0,0,10000,6),6,FALSE)</f>
        <v>#N/A</v>
      </c>
    </row>
    <row r="3410" spans="1:7" x14ac:dyDescent="0.15">
      <c r="A3410" t="str">
        <f>IF([1]交流线路段!A3410="","",[1]交流线路段!A3410)</f>
        <v/>
      </c>
      <c r="B3410" t="str">
        <f>IF([1]交流线路段!B3410="","",[1]交流线路段!B3410)</f>
        <v/>
      </c>
      <c r="F3410" t="e">
        <f ca="1">VLOOKUP(OFFSET($E$2,0,0,10000,1),OFFSET(线路!$A$2,0,0,10000,6),5,FALSE)</f>
        <v>#N/A</v>
      </c>
      <c r="G3410" t="e">
        <f ca="1">VLOOKUP(OFFSET($E$2,0,0,10000,1),OFFSET(线路!$A$2,0,0,10000,6),6,FALSE)</f>
        <v>#N/A</v>
      </c>
    </row>
    <row r="3411" spans="1:7" x14ac:dyDescent="0.15">
      <c r="A3411" t="str">
        <f>IF([1]交流线路段!A3411="","",[1]交流线路段!A3411)</f>
        <v/>
      </c>
      <c r="B3411" t="str">
        <f>IF([1]交流线路段!B3411="","",[1]交流线路段!B3411)</f>
        <v/>
      </c>
      <c r="F3411" t="e">
        <f ca="1">VLOOKUP(OFFSET($E$2,0,0,10000,1),OFFSET(线路!$A$2,0,0,10000,6),5,FALSE)</f>
        <v>#N/A</v>
      </c>
      <c r="G3411" t="e">
        <f ca="1">VLOOKUP(OFFSET($E$2,0,0,10000,1),OFFSET(线路!$A$2,0,0,10000,6),6,FALSE)</f>
        <v>#N/A</v>
      </c>
    </row>
    <row r="3412" spans="1:7" x14ac:dyDescent="0.15">
      <c r="A3412" t="str">
        <f>IF([1]交流线路段!A3412="","",[1]交流线路段!A3412)</f>
        <v/>
      </c>
      <c r="B3412" t="str">
        <f>IF([1]交流线路段!B3412="","",[1]交流线路段!B3412)</f>
        <v/>
      </c>
      <c r="F3412" t="e">
        <f ca="1">VLOOKUP(OFFSET($E$2,0,0,10000,1),OFFSET(线路!$A$2,0,0,10000,6),5,FALSE)</f>
        <v>#N/A</v>
      </c>
      <c r="G3412" t="e">
        <f ca="1">VLOOKUP(OFFSET($E$2,0,0,10000,1),OFFSET(线路!$A$2,0,0,10000,6),6,FALSE)</f>
        <v>#N/A</v>
      </c>
    </row>
    <row r="3413" spans="1:7" x14ac:dyDescent="0.15">
      <c r="A3413" t="str">
        <f>IF([1]交流线路段!A3413="","",[1]交流线路段!A3413)</f>
        <v/>
      </c>
      <c r="B3413" t="str">
        <f>IF([1]交流线路段!B3413="","",[1]交流线路段!B3413)</f>
        <v/>
      </c>
      <c r="F3413" t="e">
        <f ca="1">VLOOKUP(OFFSET($E$2,0,0,10000,1),OFFSET(线路!$A$2,0,0,10000,6),5,FALSE)</f>
        <v>#N/A</v>
      </c>
      <c r="G3413" t="e">
        <f ca="1">VLOOKUP(OFFSET($E$2,0,0,10000,1),OFFSET(线路!$A$2,0,0,10000,6),6,FALSE)</f>
        <v>#N/A</v>
      </c>
    </row>
    <row r="3414" spans="1:7" x14ac:dyDescent="0.15">
      <c r="A3414" t="str">
        <f>IF([1]交流线路段!A3414="","",[1]交流线路段!A3414)</f>
        <v/>
      </c>
      <c r="B3414" t="str">
        <f>IF([1]交流线路段!B3414="","",[1]交流线路段!B3414)</f>
        <v/>
      </c>
      <c r="F3414" t="e">
        <f ca="1">VLOOKUP(OFFSET($E$2,0,0,10000,1),OFFSET(线路!$A$2,0,0,10000,6),5,FALSE)</f>
        <v>#N/A</v>
      </c>
      <c r="G3414" t="e">
        <f ca="1">VLOOKUP(OFFSET($E$2,0,0,10000,1),OFFSET(线路!$A$2,0,0,10000,6),6,FALSE)</f>
        <v>#N/A</v>
      </c>
    </row>
    <row r="3415" spans="1:7" x14ac:dyDescent="0.15">
      <c r="A3415" t="str">
        <f>IF([1]交流线路段!A3415="","",[1]交流线路段!A3415)</f>
        <v/>
      </c>
      <c r="B3415" t="str">
        <f>IF([1]交流线路段!B3415="","",[1]交流线路段!B3415)</f>
        <v/>
      </c>
      <c r="F3415" t="e">
        <f ca="1">VLOOKUP(OFFSET($E$2,0,0,10000,1),OFFSET(线路!$A$2,0,0,10000,6),5,FALSE)</f>
        <v>#N/A</v>
      </c>
      <c r="G3415" t="e">
        <f ca="1">VLOOKUP(OFFSET($E$2,0,0,10000,1),OFFSET(线路!$A$2,0,0,10000,6),6,FALSE)</f>
        <v>#N/A</v>
      </c>
    </row>
    <row r="3416" spans="1:7" x14ac:dyDescent="0.15">
      <c r="A3416" t="str">
        <f>IF([1]交流线路段!A3416="","",[1]交流线路段!A3416)</f>
        <v/>
      </c>
      <c r="B3416" t="str">
        <f>IF([1]交流线路段!B3416="","",[1]交流线路段!B3416)</f>
        <v/>
      </c>
      <c r="F3416" t="e">
        <f ca="1">VLOOKUP(OFFSET($E$2,0,0,10000,1),OFFSET(线路!$A$2,0,0,10000,6),5,FALSE)</f>
        <v>#N/A</v>
      </c>
      <c r="G3416" t="e">
        <f ca="1">VLOOKUP(OFFSET($E$2,0,0,10000,1),OFFSET(线路!$A$2,0,0,10000,6),6,FALSE)</f>
        <v>#N/A</v>
      </c>
    </row>
    <row r="3417" spans="1:7" x14ac:dyDescent="0.15">
      <c r="A3417" t="str">
        <f>IF([1]交流线路段!A3417="","",[1]交流线路段!A3417)</f>
        <v/>
      </c>
      <c r="B3417" t="str">
        <f>IF([1]交流线路段!B3417="","",[1]交流线路段!B3417)</f>
        <v/>
      </c>
      <c r="F3417" t="e">
        <f ca="1">VLOOKUP(OFFSET($E$2,0,0,10000,1),OFFSET(线路!$A$2,0,0,10000,6),5,FALSE)</f>
        <v>#N/A</v>
      </c>
      <c r="G3417" t="e">
        <f ca="1">VLOOKUP(OFFSET($E$2,0,0,10000,1),OFFSET(线路!$A$2,0,0,10000,6),6,FALSE)</f>
        <v>#N/A</v>
      </c>
    </row>
    <row r="3418" spans="1:7" x14ac:dyDescent="0.15">
      <c r="A3418" t="str">
        <f>IF([1]交流线路段!A3418="","",[1]交流线路段!A3418)</f>
        <v/>
      </c>
      <c r="B3418" t="str">
        <f>IF([1]交流线路段!B3418="","",[1]交流线路段!B3418)</f>
        <v/>
      </c>
      <c r="F3418" t="e">
        <f ca="1">VLOOKUP(OFFSET($E$2,0,0,10000,1),OFFSET(线路!$A$2,0,0,10000,6),5,FALSE)</f>
        <v>#N/A</v>
      </c>
      <c r="G3418" t="e">
        <f ca="1">VLOOKUP(OFFSET($E$2,0,0,10000,1),OFFSET(线路!$A$2,0,0,10000,6),6,FALSE)</f>
        <v>#N/A</v>
      </c>
    </row>
    <row r="3419" spans="1:7" x14ac:dyDescent="0.15">
      <c r="A3419" t="str">
        <f>IF([1]交流线路段!A3419="","",[1]交流线路段!A3419)</f>
        <v/>
      </c>
      <c r="B3419" t="str">
        <f>IF([1]交流线路段!B3419="","",[1]交流线路段!B3419)</f>
        <v/>
      </c>
      <c r="F3419" t="e">
        <f ca="1">VLOOKUP(OFFSET($E$2,0,0,10000,1),OFFSET(线路!$A$2,0,0,10000,6),5,FALSE)</f>
        <v>#N/A</v>
      </c>
      <c r="G3419" t="e">
        <f ca="1">VLOOKUP(OFFSET($E$2,0,0,10000,1),OFFSET(线路!$A$2,0,0,10000,6),6,FALSE)</f>
        <v>#N/A</v>
      </c>
    </row>
    <row r="3420" spans="1:7" x14ac:dyDescent="0.15">
      <c r="A3420" t="str">
        <f>IF([1]交流线路段!A3420="","",[1]交流线路段!A3420)</f>
        <v/>
      </c>
      <c r="B3420" t="str">
        <f>IF([1]交流线路段!B3420="","",[1]交流线路段!B3420)</f>
        <v/>
      </c>
      <c r="F3420" t="e">
        <f ca="1">VLOOKUP(OFFSET($E$2,0,0,10000,1),OFFSET(线路!$A$2,0,0,10000,6),5,FALSE)</f>
        <v>#N/A</v>
      </c>
      <c r="G3420" t="e">
        <f ca="1">VLOOKUP(OFFSET($E$2,0,0,10000,1),OFFSET(线路!$A$2,0,0,10000,6),6,FALSE)</f>
        <v>#N/A</v>
      </c>
    </row>
    <row r="3421" spans="1:7" x14ac:dyDescent="0.15">
      <c r="A3421" t="str">
        <f>IF([1]交流线路段!A3421="","",[1]交流线路段!A3421)</f>
        <v/>
      </c>
      <c r="B3421" t="str">
        <f>IF([1]交流线路段!B3421="","",[1]交流线路段!B3421)</f>
        <v/>
      </c>
      <c r="F3421" t="e">
        <f ca="1">VLOOKUP(OFFSET($E$2,0,0,10000,1),OFFSET(线路!$A$2,0,0,10000,6),5,FALSE)</f>
        <v>#N/A</v>
      </c>
      <c r="G3421" t="e">
        <f ca="1">VLOOKUP(OFFSET($E$2,0,0,10000,1),OFFSET(线路!$A$2,0,0,10000,6),6,FALSE)</f>
        <v>#N/A</v>
      </c>
    </row>
    <row r="3422" spans="1:7" x14ac:dyDescent="0.15">
      <c r="A3422" t="str">
        <f>IF([1]交流线路段!A3422="","",[1]交流线路段!A3422)</f>
        <v/>
      </c>
      <c r="B3422" t="str">
        <f>IF([1]交流线路段!B3422="","",[1]交流线路段!B3422)</f>
        <v/>
      </c>
      <c r="F3422" t="e">
        <f ca="1">VLOOKUP(OFFSET($E$2,0,0,10000,1),OFFSET(线路!$A$2,0,0,10000,6),5,FALSE)</f>
        <v>#N/A</v>
      </c>
      <c r="G3422" t="e">
        <f ca="1">VLOOKUP(OFFSET($E$2,0,0,10000,1),OFFSET(线路!$A$2,0,0,10000,6),6,FALSE)</f>
        <v>#N/A</v>
      </c>
    </row>
    <row r="3423" spans="1:7" x14ac:dyDescent="0.15">
      <c r="A3423" t="str">
        <f>IF([1]交流线路段!A3423="","",[1]交流线路段!A3423)</f>
        <v/>
      </c>
      <c r="B3423" t="str">
        <f>IF([1]交流线路段!B3423="","",[1]交流线路段!B3423)</f>
        <v/>
      </c>
      <c r="F3423" t="e">
        <f ca="1">VLOOKUP(OFFSET($E$2,0,0,10000,1),OFFSET(线路!$A$2,0,0,10000,6),5,FALSE)</f>
        <v>#N/A</v>
      </c>
      <c r="G3423" t="e">
        <f ca="1">VLOOKUP(OFFSET($E$2,0,0,10000,1),OFFSET(线路!$A$2,0,0,10000,6),6,FALSE)</f>
        <v>#N/A</v>
      </c>
    </row>
    <row r="3424" spans="1:7" x14ac:dyDescent="0.15">
      <c r="A3424" t="str">
        <f>IF([1]交流线路段!A3424="","",[1]交流线路段!A3424)</f>
        <v/>
      </c>
      <c r="B3424" t="str">
        <f>IF([1]交流线路段!B3424="","",[1]交流线路段!B3424)</f>
        <v/>
      </c>
      <c r="F3424" t="e">
        <f ca="1">VLOOKUP(OFFSET($E$2,0,0,10000,1),OFFSET(线路!$A$2,0,0,10000,6),5,FALSE)</f>
        <v>#N/A</v>
      </c>
      <c r="G3424" t="e">
        <f ca="1">VLOOKUP(OFFSET($E$2,0,0,10000,1),OFFSET(线路!$A$2,0,0,10000,6),6,FALSE)</f>
        <v>#N/A</v>
      </c>
    </row>
    <row r="3425" spans="1:7" x14ac:dyDescent="0.15">
      <c r="A3425" t="str">
        <f>IF([1]交流线路段!A3425="","",[1]交流线路段!A3425)</f>
        <v/>
      </c>
      <c r="B3425" t="str">
        <f>IF([1]交流线路段!B3425="","",[1]交流线路段!B3425)</f>
        <v/>
      </c>
      <c r="F3425" t="e">
        <f ca="1">VLOOKUP(OFFSET($E$2,0,0,10000,1),OFFSET(线路!$A$2,0,0,10000,6),5,FALSE)</f>
        <v>#N/A</v>
      </c>
      <c r="G3425" t="e">
        <f ca="1">VLOOKUP(OFFSET($E$2,0,0,10000,1),OFFSET(线路!$A$2,0,0,10000,6),6,FALSE)</f>
        <v>#N/A</v>
      </c>
    </row>
    <row r="3426" spans="1:7" x14ac:dyDescent="0.15">
      <c r="A3426" t="str">
        <f>IF([1]交流线路段!A3426="","",[1]交流线路段!A3426)</f>
        <v/>
      </c>
      <c r="B3426" t="str">
        <f>IF([1]交流线路段!B3426="","",[1]交流线路段!B3426)</f>
        <v/>
      </c>
      <c r="F3426" t="e">
        <f ca="1">VLOOKUP(OFFSET($E$2,0,0,10000,1),OFFSET(线路!$A$2,0,0,10000,6),5,FALSE)</f>
        <v>#N/A</v>
      </c>
      <c r="G3426" t="e">
        <f ca="1">VLOOKUP(OFFSET($E$2,0,0,10000,1),OFFSET(线路!$A$2,0,0,10000,6),6,FALSE)</f>
        <v>#N/A</v>
      </c>
    </row>
    <row r="3427" spans="1:7" x14ac:dyDescent="0.15">
      <c r="A3427" t="str">
        <f>IF([1]交流线路段!A3427="","",[1]交流线路段!A3427)</f>
        <v/>
      </c>
      <c r="B3427" t="str">
        <f>IF([1]交流线路段!B3427="","",[1]交流线路段!B3427)</f>
        <v/>
      </c>
      <c r="F3427" t="e">
        <f ca="1">VLOOKUP(OFFSET($E$2,0,0,10000,1),OFFSET(线路!$A$2,0,0,10000,6),5,FALSE)</f>
        <v>#N/A</v>
      </c>
      <c r="G3427" t="e">
        <f ca="1">VLOOKUP(OFFSET($E$2,0,0,10000,1),OFFSET(线路!$A$2,0,0,10000,6),6,FALSE)</f>
        <v>#N/A</v>
      </c>
    </row>
    <row r="3428" spans="1:7" x14ac:dyDescent="0.15">
      <c r="A3428" t="str">
        <f>IF([1]交流线路段!A3428="","",[1]交流线路段!A3428)</f>
        <v/>
      </c>
      <c r="B3428" t="str">
        <f>IF([1]交流线路段!B3428="","",[1]交流线路段!B3428)</f>
        <v/>
      </c>
      <c r="F3428" t="e">
        <f ca="1">VLOOKUP(OFFSET($E$2,0,0,10000,1),OFFSET(线路!$A$2,0,0,10000,6),5,FALSE)</f>
        <v>#N/A</v>
      </c>
      <c r="G3428" t="e">
        <f ca="1">VLOOKUP(OFFSET($E$2,0,0,10000,1),OFFSET(线路!$A$2,0,0,10000,6),6,FALSE)</f>
        <v>#N/A</v>
      </c>
    </row>
    <row r="3429" spans="1:7" x14ac:dyDescent="0.15">
      <c r="A3429" t="str">
        <f>IF([1]交流线路段!A3429="","",[1]交流线路段!A3429)</f>
        <v/>
      </c>
      <c r="B3429" t="str">
        <f>IF([1]交流线路段!B3429="","",[1]交流线路段!B3429)</f>
        <v/>
      </c>
      <c r="F3429" t="e">
        <f ca="1">VLOOKUP(OFFSET($E$2,0,0,10000,1),OFFSET(线路!$A$2,0,0,10000,6),5,FALSE)</f>
        <v>#N/A</v>
      </c>
      <c r="G3429" t="e">
        <f ca="1">VLOOKUP(OFFSET($E$2,0,0,10000,1),OFFSET(线路!$A$2,0,0,10000,6),6,FALSE)</f>
        <v>#N/A</v>
      </c>
    </row>
    <row r="3430" spans="1:7" x14ac:dyDescent="0.15">
      <c r="A3430" t="str">
        <f>IF([1]交流线路段!A3430="","",[1]交流线路段!A3430)</f>
        <v/>
      </c>
      <c r="B3430" t="str">
        <f>IF([1]交流线路段!B3430="","",[1]交流线路段!B3430)</f>
        <v/>
      </c>
      <c r="F3430" t="e">
        <f ca="1">VLOOKUP(OFFSET($E$2,0,0,10000,1),OFFSET(线路!$A$2,0,0,10000,6),5,FALSE)</f>
        <v>#N/A</v>
      </c>
      <c r="G3430" t="e">
        <f ca="1">VLOOKUP(OFFSET($E$2,0,0,10000,1),OFFSET(线路!$A$2,0,0,10000,6),6,FALSE)</f>
        <v>#N/A</v>
      </c>
    </row>
    <row r="3431" spans="1:7" x14ac:dyDescent="0.15">
      <c r="A3431" t="str">
        <f>IF([1]交流线路段!A3431="","",[1]交流线路段!A3431)</f>
        <v/>
      </c>
      <c r="B3431" t="str">
        <f>IF([1]交流线路段!B3431="","",[1]交流线路段!B3431)</f>
        <v/>
      </c>
      <c r="F3431" t="e">
        <f ca="1">VLOOKUP(OFFSET($E$2,0,0,10000,1),OFFSET(线路!$A$2,0,0,10000,6),5,FALSE)</f>
        <v>#N/A</v>
      </c>
      <c r="G3431" t="e">
        <f ca="1">VLOOKUP(OFFSET($E$2,0,0,10000,1),OFFSET(线路!$A$2,0,0,10000,6),6,FALSE)</f>
        <v>#N/A</v>
      </c>
    </row>
    <row r="3432" spans="1:7" x14ac:dyDescent="0.15">
      <c r="A3432" t="str">
        <f>IF([1]交流线路段!A3432="","",[1]交流线路段!A3432)</f>
        <v/>
      </c>
      <c r="B3432" t="str">
        <f>IF([1]交流线路段!B3432="","",[1]交流线路段!B3432)</f>
        <v/>
      </c>
      <c r="F3432" t="e">
        <f ca="1">VLOOKUP(OFFSET($E$2,0,0,10000,1),OFFSET(线路!$A$2,0,0,10000,6),5,FALSE)</f>
        <v>#N/A</v>
      </c>
      <c r="G3432" t="e">
        <f ca="1">VLOOKUP(OFFSET($E$2,0,0,10000,1),OFFSET(线路!$A$2,0,0,10000,6),6,FALSE)</f>
        <v>#N/A</v>
      </c>
    </row>
    <row r="3433" spans="1:7" x14ac:dyDescent="0.15">
      <c r="A3433" t="str">
        <f>IF([1]交流线路段!A3433="","",[1]交流线路段!A3433)</f>
        <v/>
      </c>
      <c r="B3433" t="str">
        <f>IF([1]交流线路段!B3433="","",[1]交流线路段!B3433)</f>
        <v/>
      </c>
      <c r="F3433" t="e">
        <f ca="1">VLOOKUP(OFFSET($E$2,0,0,10000,1),OFFSET(线路!$A$2,0,0,10000,6),5,FALSE)</f>
        <v>#N/A</v>
      </c>
      <c r="G3433" t="e">
        <f ca="1">VLOOKUP(OFFSET($E$2,0,0,10000,1),OFFSET(线路!$A$2,0,0,10000,6),6,FALSE)</f>
        <v>#N/A</v>
      </c>
    </row>
    <row r="3434" spans="1:7" x14ac:dyDescent="0.15">
      <c r="A3434" t="str">
        <f>IF([1]交流线路段!A3434="","",[1]交流线路段!A3434)</f>
        <v/>
      </c>
      <c r="B3434" t="str">
        <f>IF([1]交流线路段!B3434="","",[1]交流线路段!B3434)</f>
        <v/>
      </c>
      <c r="F3434" t="e">
        <f ca="1">VLOOKUP(OFFSET($E$2,0,0,10000,1),OFFSET(线路!$A$2,0,0,10000,6),5,FALSE)</f>
        <v>#N/A</v>
      </c>
      <c r="G3434" t="e">
        <f ca="1">VLOOKUP(OFFSET($E$2,0,0,10000,1),OFFSET(线路!$A$2,0,0,10000,6),6,FALSE)</f>
        <v>#N/A</v>
      </c>
    </row>
    <row r="3435" spans="1:7" x14ac:dyDescent="0.15">
      <c r="A3435" t="str">
        <f>IF([1]交流线路段!A3435="","",[1]交流线路段!A3435)</f>
        <v/>
      </c>
      <c r="B3435" t="str">
        <f>IF([1]交流线路段!B3435="","",[1]交流线路段!B3435)</f>
        <v/>
      </c>
      <c r="F3435" t="e">
        <f ca="1">VLOOKUP(OFFSET($E$2,0,0,10000,1),OFFSET(线路!$A$2,0,0,10000,6),5,FALSE)</f>
        <v>#N/A</v>
      </c>
      <c r="G3435" t="e">
        <f ca="1">VLOOKUP(OFFSET($E$2,0,0,10000,1),OFFSET(线路!$A$2,0,0,10000,6),6,FALSE)</f>
        <v>#N/A</v>
      </c>
    </row>
    <row r="3436" spans="1:7" x14ac:dyDescent="0.15">
      <c r="A3436" t="str">
        <f>IF([1]交流线路段!A3436="","",[1]交流线路段!A3436)</f>
        <v/>
      </c>
      <c r="B3436" t="str">
        <f>IF([1]交流线路段!B3436="","",[1]交流线路段!B3436)</f>
        <v/>
      </c>
      <c r="F3436" t="e">
        <f ca="1">VLOOKUP(OFFSET($E$2,0,0,10000,1),OFFSET(线路!$A$2,0,0,10000,6),5,FALSE)</f>
        <v>#N/A</v>
      </c>
      <c r="G3436" t="e">
        <f ca="1">VLOOKUP(OFFSET($E$2,0,0,10000,1),OFFSET(线路!$A$2,0,0,10000,6),6,FALSE)</f>
        <v>#N/A</v>
      </c>
    </row>
    <row r="3437" spans="1:7" x14ac:dyDescent="0.15">
      <c r="A3437" t="str">
        <f>IF([1]交流线路段!A3437="","",[1]交流线路段!A3437)</f>
        <v/>
      </c>
      <c r="B3437" t="str">
        <f>IF([1]交流线路段!B3437="","",[1]交流线路段!B3437)</f>
        <v/>
      </c>
      <c r="F3437" t="e">
        <f ca="1">VLOOKUP(OFFSET($E$2,0,0,10000,1),OFFSET(线路!$A$2,0,0,10000,6),5,FALSE)</f>
        <v>#N/A</v>
      </c>
      <c r="G3437" t="e">
        <f ca="1">VLOOKUP(OFFSET($E$2,0,0,10000,1),OFFSET(线路!$A$2,0,0,10000,6),6,FALSE)</f>
        <v>#N/A</v>
      </c>
    </row>
    <row r="3438" spans="1:7" x14ac:dyDescent="0.15">
      <c r="A3438" t="str">
        <f>IF([1]交流线路段!A3438="","",[1]交流线路段!A3438)</f>
        <v/>
      </c>
      <c r="B3438" t="str">
        <f>IF([1]交流线路段!B3438="","",[1]交流线路段!B3438)</f>
        <v/>
      </c>
      <c r="F3438" t="e">
        <f ca="1">VLOOKUP(OFFSET($E$2,0,0,10000,1),OFFSET(线路!$A$2,0,0,10000,6),5,FALSE)</f>
        <v>#N/A</v>
      </c>
      <c r="G3438" t="e">
        <f ca="1">VLOOKUP(OFFSET($E$2,0,0,10000,1),OFFSET(线路!$A$2,0,0,10000,6),6,FALSE)</f>
        <v>#N/A</v>
      </c>
    </row>
    <row r="3439" spans="1:7" x14ac:dyDescent="0.15">
      <c r="A3439" t="str">
        <f>IF([1]交流线路段!A3439="","",[1]交流线路段!A3439)</f>
        <v/>
      </c>
      <c r="B3439" t="str">
        <f>IF([1]交流线路段!B3439="","",[1]交流线路段!B3439)</f>
        <v/>
      </c>
      <c r="F3439" t="e">
        <f ca="1">VLOOKUP(OFFSET($E$2,0,0,10000,1),OFFSET(线路!$A$2,0,0,10000,6),5,FALSE)</f>
        <v>#N/A</v>
      </c>
      <c r="G3439" t="e">
        <f ca="1">VLOOKUP(OFFSET($E$2,0,0,10000,1),OFFSET(线路!$A$2,0,0,10000,6),6,FALSE)</f>
        <v>#N/A</v>
      </c>
    </row>
    <row r="3440" spans="1:7" x14ac:dyDescent="0.15">
      <c r="A3440" t="str">
        <f>IF([1]交流线路段!A3440="","",[1]交流线路段!A3440)</f>
        <v/>
      </c>
      <c r="B3440" t="str">
        <f>IF([1]交流线路段!B3440="","",[1]交流线路段!B3440)</f>
        <v/>
      </c>
      <c r="F3440" t="e">
        <f ca="1">VLOOKUP(OFFSET($E$2,0,0,10000,1),OFFSET(线路!$A$2,0,0,10000,6),5,FALSE)</f>
        <v>#N/A</v>
      </c>
      <c r="G3440" t="e">
        <f ca="1">VLOOKUP(OFFSET($E$2,0,0,10000,1),OFFSET(线路!$A$2,0,0,10000,6),6,FALSE)</f>
        <v>#N/A</v>
      </c>
    </row>
    <row r="3441" spans="1:7" x14ac:dyDescent="0.15">
      <c r="A3441" t="str">
        <f>IF([1]交流线路段!A3441="","",[1]交流线路段!A3441)</f>
        <v/>
      </c>
      <c r="B3441" t="str">
        <f>IF([1]交流线路段!B3441="","",[1]交流线路段!B3441)</f>
        <v/>
      </c>
      <c r="F3441" t="e">
        <f ca="1">VLOOKUP(OFFSET($E$2,0,0,10000,1),OFFSET(线路!$A$2,0,0,10000,6),5,FALSE)</f>
        <v>#N/A</v>
      </c>
      <c r="G3441" t="e">
        <f ca="1">VLOOKUP(OFFSET($E$2,0,0,10000,1),OFFSET(线路!$A$2,0,0,10000,6),6,FALSE)</f>
        <v>#N/A</v>
      </c>
    </row>
    <row r="3442" spans="1:7" x14ac:dyDescent="0.15">
      <c r="A3442" t="str">
        <f>IF([1]交流线路段!A3442="","",[1]交流线路段!A3442)</f>
        <v/>
      </c>
      <c r="B3442" t="str">
        <f>IF([1]交流线路段!B3442="","",[1]交流线路段!B3442)</f>
        <v/>
      </c>
      <c r="F3442" t="e">
        <f ca="1">VLOOKUP(OFFSET($E$2,0,0,10000,1),OFFSET(线路!$A$2,0,0,10000,6),5,FALSE)</f>
        <v>#N/A</v>
      </c>
      <c r="G3442" t="e">
        <f ca="1">VLOOKUP(OFFSET($E$2,0,0,10000,1),OFFSET(线路!$A$2,0,0,10000,6),6,FALSE)</f>
        <v>#N/A</v>
      </c>
    </row>
    <row r="3443" spans="1:7" x14ac:dyDescent="0.15">
      <c r="A3443" t="str">
        <f>IF([1]交流线路段!A3443="","",[1]交流线路段!A3443)</f>
        <v/>
      </c>
      <c r="B3443" t="str">
        <f>IF([1]交流线路段!B3443="","",[1]交流线路段!B3443)</f>
        <v/>
      </c>
      <c r="F3443" t="e">
        <f ca="1">VLOOKUP(OFFSET($E$2,0,0,10000,1),OFFSET(线路!$A$2,0,0,10000,6),5,FALSE)</f>
        <v>#N/A</v>
      </c>
      <c r="G3443" t="e">
        <f ca="1">VLOOKUP(OFFSET($E$2,0,0,10000,1),OFFSET(线路!$A$2,0,0,10000,6),6,FALSE)</f>
        <v>#N/A</v>
      </c>
    </row>
    <row r="3444" spans="1:7" x14ac:dyDescent="0.15">
      <c r="A3444" t="str">
        <f>IF([1]交流线路段!A3444="","",[1]交流线路段!A3444)</f>
        <v/>
      </c>
      <c r="B3444" t="str">
        <f>IF([1]交流线路段!B3444="","",[1]交流线路段!B3444)</f>
        <v/>
      </c>
      <c r="F3444" t="e">
        <f ca="1">VLOOKUP(OFFSET($E$2,0,0,10000,1),OFFSET(线路!$A$2,0,0,10000,6),5,FALSE)</f>
        <v>#N/A</v>
      </c>
      <c r="G3444" t="e">
        <f ca="1">VLOOKUP(OFFSET($E$2,0,0,10000,1),OFFSET(线路!$A$2,0,0,10000,6),6,FALSE)</f>
        <v>#N/A</v>
      </c>
    </row>
    <row r="3445" spans="1:7" x14ac:dyDescent="0.15">
      <c r="A3445" t="str">
        <f>IF([1]交流线路段!A3445="","",[1]交流线路段!A3445)</f>
        <v/>
      </c>
      <c r="B3445" t="str">
        <f>IF([1]交流线路段!B3445="","",[1]交流线路段!B3445)</f>
        <v/>
      </c>
      <c r="F3445" t="e">
        <f ca="1">VLOOKUP(OFFSET($E$2,0,0,10000,1),OFFSET(线路!$A$2,0,0,10000,6),5,FALSE)</f>
        <v>#N/A</v>
      </c>
      <c r="G3445" t="e">
        <f ca="1">VLOOKUP(OFFSET($E$2,0,0,10000,1),OFFSET(线路!$A$2,0,0,10000,6),6,FALSE)</f>
        <v>#N/A</v>
      </c>
    </row>
    <row r="3446" spans="1:7" x14ac:dyDescent="0.15">
      <c r="A3446" t="str">
        <f>IF([1]交流线路段!A3446="","",[1]交流线路段!A3446)</f>
        <v/>
      </c>
      <c r="B3446" t="str">
        <f>IF([1]交流线路段!B3446="","",[1]交流线路段!B3446)</f>
        <v/>
      </c>
      <c r="F3446" t="e">
        <f ca="1">VLOOKUP(OFFSET($E$2,0,0,10000,1),OFFSET(线路!$A$2,0,0,10000,6),5,FALSE)</f>
        <v>#N/A</v>
      </c>
      <c r="G3446" t="e">
        <f ca="1">VLOOKUP(OFFSET($E$2,0,0,10000,1),OFFSET(线路!$A$2,0,0,10000,6),6,FALSE)</f>
        <v>#N/A</v>
      </c>
    </row>
    <row r="3447" spans="1:7" x14ac:dyDescent="0.15">
      <c r="A3447" t="str">
        <f>IF([1]交流线路段!A3447="","",[1]交流线路段!A3447)</f>
        <v/>
      </c>
      <c r="B3447" t="str">
        <f>IF([1]交流线路段!B3447="","",[1]交流线路段!B3447)</f>
        <v/>
      </c>
      <c r="F3447" t="e">
        <f ca="1">VLOOKUP(OFFSET($E$2,0,0,10000,1),OFFSET(线路!$A$2,0,0,10000,6),5,FALSE)</f>
        <v>#N/A</v>
      </c>
      <c r="G3447" t="e">
        <f ca="1">VLOOKUP(OFFSET($E$2,0,0,10000,1),OFFSET(线路!$A$2,0,0,10000,6),6,FALSE)</f>
        <v>#N/A</v>
      </c>
    </row>
    <row r="3448" spans="1:7" x14ac:dyDescent="0.15">
      <c r="A3448" t="str">
        <f>IF([1]交流线路段!A3448="","",[1]交流线路段!A3448)</f>
        <v/>
      </c>
      <c r="B3448" t="str">
        <f>IF([1]交流线路段!B3448="","",[1]交流线路段!B3448)</f>
        <v/>
      </c>
      <c r="F3448" t="e">
        <f ca="1">VLOOKUP(OFFSET($E$2,0,0,10000,1),OFFSET(线路!$A$2,0,0,10000,6),5,FALSE)</f>
        <v>#N/A</v>
      </c>
      <c r="G3448" t="e">
        <f ca="1">VLOOKUP(OFFSET($E$2,0,0,10000,1),OFFSET(线路!$A$2,0,0,10000,6),6,FALSE)</f>
        <v>#N/A</v>
      </c>
    </row>
    <row r="3449" spans="1:7" x14ac:dyDescent="0.15">
      <c r="A3449" t="str">
        <f>IF([1]交流线路段!A3449="","",[1]交流线路段!A3449)</f>
        <v/>
      </c>
      <c r="B3449" t="str">
        <f>IF([1]交流线路段!B3449="","",[1]交流线路段!B3449)</f>
        <v/>
      </c>
      <c r="F3449" t="e">
        <f ca="1">VLOOKUP(OFFSET($E$2,0,0,10000,1),OFFSET(线路!$A$2,0,0,10000,6),5,FALSE)</f>
        <v>#N/A</v>
      </c>
      <c r="G3449" t="e">
        <f ca="1">VLOOKUP(OFFSET($E$2,0,0,10000,1),OFFSET(线路!$A$2,0,0,10000,6),6,FALSE)</f>
        <v>#N/A</v>
      </c>
    </row>
    <row r="3450" spans="1:7" x14ac:dyDescent="0.15">
      <c r="A3450" t="str">
        <f>IF([1]交流线路段!A3450="","",[1]交流线路段!A3450)</f>
        <v/>
      </c>
      <c r="B3450" t="str">
        <f>IF([1]交流线路段!B3450="","",[1]交流线路段!B3450)</f>
        <v/>
      </c>
      <c r="F3450" t="e">
        <f ca="1">VLOOKUP(OFFSET($E$2,0,0,10000,1),OFFSET(线路!$A$2,0,0,10000,6),5,FALSE)</f>
        <v>#N/A</v>
      </c>
      <c r="G3450" t="e">
        <f ca="1">VLOOKUP(OFFSET($E$2,0,0,10000,1),OFFSET(线路!$A$2,0,0,10000,6),6,FALSE)</f>
        <v>#N/A</v>
      </c>
    </row>
    <row r="3451" spans="1:7" x14ac:dyDescent="0.15">
      <c r="A3451" t="str">
        <f>IF([1]交流线路段!A3451="","",[1]交流线路段!A3451)</f>
        <v/>
      </c>
      <c r="B3451" t="str">
        <f>IF([1]交流线路段!B3451="","",[1]交流线路段!B3451)</f>
        <v/>
      </c>
      <c r="F3451" t="e">
        <f ca="1">VLOOKUP(OFFSET($E$2,0,0,10000,1),OFFSET(线路!$A$2,0,0,10000,6),5,FALSE)</f>
        <v>#N/A</v>
      </c>
      <c r="G3451" t="e">
        <f ca="1">VLOOKUP(OFFSET($E$2,0,0,10000,1),OFFSET(线路!$A$2,0,0,10000,6),6,FALSE)</f>
        <v>#N/A</v>
      </c>
    </row>
    <row r="3452" spans="1:7" x14ac:dyDescent="0.15">
      <c r="A3452" t="str">
        <f>IF([1]交流线路段!A3452="","",[1]交流线路段!A3452)</f>
        <v/>
      </c>
      <c r="B3452" t="str">
        <f>IF([1]交流线路段!B3452="","",[1]交流线路段!B3452)</f>
        <v/>
      </c>
      <c r="F3452" t="e">
        <f ca="1">VLOOKUP(OFFSET($E$2,0,0,10000,1),OFFSET(线路!$A$2,0,0,10000,6),5,FALSE)</f>
        <v>#N/A</v>
      </c>
      <c r="G3452" t="e">
        <f ca="1">VLOOKUP(OFFSET($E$2,0,0,10000,1),OFFSET(线路!$A$2,0,0,10000,6),6,FALSE)</f>
        <v>#N/A</v>
      </c>
    </row>
    <row r="3453" spans="1:7" x14ac:dyDescent="0.15">
      <c r="A3453" t="str">
        <f>IF([1]交流线路段!A3453="","",[1]交流线路段!A3453)</f>
        <v/>
      </c>
      <c r="B3453" t="str">
        <f>IF([1]交流线路段!B3453="","",[1]交流线路段!B3453)</f>
        <v/>
      </c>
      <c r="F3453" t="e">
        <f ca="1">VLOOKUP(OFFSET($E$2,0,0,10000,1),OFFSET(线路!$A$2,0,0,10000,6),5,FALSE)</f>
        <v>#N/A</v>
      </c>
      <c r="G3453" t="e">
        <f ca="1">VLOOKUP(OFFSET($E$2,0,0,10000,1),OFFSET(线路!$A$2,0,0,10000,6),6,FALSE)</f>
        <v>#N/A</v>
      </c>
    </row>
    <row r="3454" spans="1:7" x14ac:dyDescent="0.15">
      <c r="A3454" t="str">
        <f>IF([1]交流线路段!A3454="","",[1]交流线路段!A3454)</f>
        <v/>
      </c>
      <c r="B3454" t="str">
        <f>IF([1]交流线路段!B3454="","",[1]交流线路段!B3454)</f>
        <v/>
      </c>
      <c r="F3454" t="e">
        <f ca="1">VLOOKUP(OFFSET($E$2,0,0,10000,1),OFFSET(线路!$A$2,0,0,10000,6),5,FALSE)</f>
        <v>#N/A</v>
      </c>
      <c r="G3454" t="e">
        <f ca="1">VLOOKUP(OFFSET($E$2,0,0,10000,1),OFFSET(线路!$A$2,0,0,10000,6),6,FALSE)</f>
        <v>#N/A</v>
      </c>
    </row>
    <row r="3455" spans="1:7" x14ac:dyDescent="0.15">
      <c r="A3455" t="str">
        <f>IF([1]交流线路段!A3455="","",[1]交流线路段!A3455)</f>
        <v/>
      </c>
      <c r="B3455" t="str">
        <f>IF([1]交流线路段!B3455="","",[1]交流线路段!B3455)</f>
        <v/>
      </c>
      <c r="F3455" t="e">
        <f ca="1">VLOOKUP(OFFSET($E$2,0,0,10000,1),OFFSET(线路!$A$2,0,0,10000,6),5,FALSE)</f>
        <v>#N/A</v>
      </c>
      <c r="G3455" t="e">
        <f ca="1">VLOOKUP(OFFSET($E$2,0,0,10000,1),OFFSET(线路!$A$2,0,0,10000,6),6,FALSE)</f>
        <v>#N/A</v>
      </c>
    </row>
    <row r="3456" spans="1:7" x14ac:dyDescent="0.15">
      <c r="A3456" t="str">
        <f>IF([1]交流线路段!A3456="","",[1]交流线路段!A3456)</f>
        <v/>
      </c>
      <c r="B3456" t="str">
        <f>IF([1]交流线路段!B3456="","",[1]交流线路段!B3456)</f>
        <v/>
      </c>
      <c r="F3456" t="e">
        <f ca="1">VLOOKUP(OFFSET($E$2,0,0,10000,1),OFFSET(线路!$A$2,0,0,10000,6),5,FALSE)</f>
        <v>#N/A</v>
      </c>
      <c r="G3456" t="e">
        <f ca="1">VLOOKUP(OFFSET($E$2,0,0,10000,1),OFFSET(线路!$A$2,0,0,10000,6),6,FALSE)</f>
        <v>#N/A</v>
      </c>
    </row>
    <row r="3457" spans="1:7" x14ac:dyDescent="0.15">
      <c r="A3457" t="str">
        <f>IF([1]交流线路段!A3457="","",[1]交流线路段!A3457)</f>
        <v/>
      </c>
      <c r="B3457" t="str">
        <f>IF([1]交流线路段!B3457="","",[1]交流线路段!B3457)</f>
        <v/>
      </c>
      <c r="F3457" t="e">
        <f ca="1">VLOOKUP(OFFSET($E$2,0,0,10000,1),OFFSET(线路!$A$2,0,0,10000,6),5,FALSE)</f>
        <v>#N/A</v>
      </c>
      <c r="G3457" t="e">
        <f ca="1">VLOOKUP(OFFSET($E$2,0,0,10000,1),OFFSET(线路!$A$2,0,0,10000,6),6,FALSE)</f>
        <v>#N/A</v>
      </c>
    </row>
    <row r="3458" spans="1:7" x14ac:dyDescent="0.15">
      <c r="A3458" t="str">
        <f>IF([1]交流线路段!A3458="","",[1]交流线路段!A3458)</f>
        <v/>
      </c>
      <c r="B3458" t="str">
        <f>IF([1]交流线路段!B3458="","",[1]交流线路段!B3458)</f>
        <v/>
      </c>
      <c r="F3458" t="e">
        <f ca="1">VLOOKUP(OFFSET($E$2,0,0,10000,1),OFFSET(线路!$A$2,0,0,10000,6),5,FALSE)</f>
        <v>#N/A</v>
      </c>
      <c r="G3458" t="e">
        <f ca="1">VLOOKUP(OFFSET($E$2,0,0,10000,1),OFFSET(线路!$A$2,0,0,10000,6),6,FALSE)</f>
        <v>#N/A</v>
      </c>
    </row>
    <row r="3459" spans="1:7" x14ac:dyDescent="0.15">
      <c r="A3459" t="str">
        <f>IF([1]交流线路段!A3459="","",[1]交流线路段!A3459)</f>
        <v/>
      </c>
      <c r="B3459" t="str">
        <f>IF([1]交流线路段!B3459="","",[1]交流线路段!B3459)</f>
        <v/>
      </c>
      <c r="F3459" t="e">
        <f ca="1">VLOOKUP(OFFSET($E$2,0,0,10000,1),OFFSET(线路!$A$2,0,0,10000,6),5,FALSE)</f>
        <v>#N/A</v>
      </c>
      <c r="G3459" t="e">
        <f ca="1">VLOOKUP(OFFSET($E$2,0,0,10000,1),OFFSET(线路!$A$2,0,0,10000,6),6,FALSE)</f>
        <v>#N/A</v>
      </c>
    </row>
    <row r="3460" spans="1:7" x14ac:dyDescent="0.15">
      <c r="A3460" t="str">
        <f>IF([1]交流线路段!A3460="","",[1]交流线路段!A3460)</f>
        <v/>
      </c>
      <c r="B3460" t="str">
        <f>IF([1]交流线路段!B3460="","",[1]交流线路段!B3460)</f>
        <v/>
      </c>
      <c r="F3460" t="e">
        <f ca="1">VLOOKUP(OFFSET($E$2,0,0,10000,1),OFFSET(线路!$A$2,0,0,10000,6),5,FALSE)</f>
        <v>#N/A</v>
      </c>
      <c r="G3460" t="e">
        <f ca="1">VLOOKUP(OFFSET($E$2,0,0,10000,1),OFFSET(线路!$A$2,0,0,10000,6),6,FALSE)</f>
        <v>#N/A</v>
      </c>
    </row>
    <row r="3461" spans="1:7" x14ac:dyDescent="0.15">
      <c r="A3461" t="str">
        <f>IF([1]交流线路段!A3461="","",[1]交流线路段!A3461)</f>
        <v/>
      </c>
      <c r="B3461" t="str">
        <f>IF([1]交流线路段!B3461="","",[1]交流线路段!B3461)</f>
        <v/>
      </c>
      <c r="F3461" t="e">
        <f ca="1">VLOOKUP(OFFSET($E$2,0,0,10000,1),OFFSET(线路!$A$2,0,0,10000,6),5,FALSE)</f>
        <v>#N/A</v>
      </c>
      <c r="G3461" t="e">
        <f ca="1">VLOOKUP(OFFSET($E$2,0,0,10000,1),OFFSET(线路!$A$2,0,0,10000,6),6,FALSE)</f>
        <v>#N/A</v>
      </c>
    </row>
    <row r="3462" spans="1:7" x14ac:dyDescent="0.15">
      <c r="A3462" t="str">
        <f>IF([1]交流线路段!A3462="","",[1]交流线路段!A3462)</f>
        <v/>
      </c>
      <c r="B3462" t="str">
        <f>IF([1]交流线路段!B3462="","",[1]交流线路段!B3462)</f>
        <v/>
      </c>
      <c r="F3462" t="e">
        <f ca="1">VLOOKUP(OFFSET($E$2,0,0,10000,1),OFFSET(线路!$A$2,0,0,10000,6),5,FALSE)</f>
        <v>#N/A</v>
      </c>
      <c r="G3462" t="e">
        <f ca="1">VLOOKUP(OFFSET($E$2,0,0,10000,1),OFFSET(线路!$A$2,0,0,10000,6),6,FALSE)</f>
        <v>#N/A</v>
      </c>
    </row>
    <row r="3463" spans="1:7" x14ac:dyDescent="0.15">
      <c r="A3463" t="str">
        <f>IF([1]交流线路段!A3463="","",[1]交流线路段!A3463)</f>
        <v/>
      </c>
      <c r="B3463" t="str">
        <f>IF([1]交流线路段!B3463="","",[1]交流线路段!B3463)</f>
        <v/>
      </c>
      <c r="F3463" t="e">
        <f ca="1">VLOOKUP(OFFSET($E$2,0,0,10000,1),OFFSET(线路!$A$2,0,0,10000,6),5,FALSE)</f>
        <v>#N/A</v>
      </c>
      <c r="G3463" t="e">
        <f ca="1">VLOOKUP(OFFSET($E$2,0,0,10000,1),OFFSET(线路!$A$2,0,0,10000,6),6,FALSE)</f>
        <v>#N/A</v>
      </c>
    </row>
    <row r="3464" spans="1:7" x14ac:dyDescent="0.15">
      <c r="A3464" t="str">
        <f>IF([1]交流线路段!A3464="","",[1]交流线路段!A3464)</f>
        <v/>
      </c>
      <c r="B3464" t="str">
        <f>IF([1]交流线路段!B3464="","",[1]交流线路段!B3464)</f>
        <v/>
      </c>
      <c r="F3464" t="e">
        <f ca="1">VLOOKUP(OFFSET($E$2,0,0,10000,1),OFFSET(线路!$A$2,0,0,10000,6),5,FALSE)</f>
        <v>#N/A</v>
      </c>
      <c r="G3464" t="e">
        <f ca="1">VLOOKUP(OFFSET($E$2,0,0,10000,1),OFFSET(线路!$A$2,0,0,10000,6),6,FALSE)</f>
        <v>#N/A</v>
      </c>
    </row>
    <row r="3465" spans="1:7" x14ac:dyDescent="0.15">
      <c r="A3465" t="str">
        <f>IF([1]交流线路段!A3465="","",[1]交流线路段!A3465)</f>
        <v/>
      </c>
      <c r="B3465" t="str">
        <f>IF([1]交流线路段!B3465="","",[1]交流线路段!B3465)</f>
        <v/>
      </c>
      <c r="F3465" t="e">
        <f ca="1">VLOOKUP(OFFSET($E$2,0,0,10000,1),OFFSET(线路!$A$2,0,0,10000,6),5,FALSE)</f>
        <v>#N/A</v>
      </c>
      <c r="G3465" t="e">
        <f ca="1">VLOOKUP(OFFSET($E$2,0,0,10000,1),OFFSET(线路!$A$2,0,0,10000,6),6,FALSE)</f>
        <v>#N/A</v>
      </c>
    </row>
    <row r="3466" spans="1:7" x14ac:dyDescent="0.15">
      <c r="A3466" t="str">
        <f>IF([1]交流线路段!A3466="","",[1]交流线路段!A3466)</f>
        <v/>
      </c>
      <c r="B3466" t="str">
        <f>IF([1]交流线路段!B3466="","",[1]交流线路段!B3466)</f>
        <v/>
      </c>
      <c r="F3466" t="e">
        <f ca="1">VLOOKUP(OFFSET($E$2,0,0,10000,1),OFFSET(线路!$A$2,0,0,10000,6),5,FALSE)</f>
        <v>#N/A</v>
      </c>
      <c r="G3466" t="e">
        <f ca="1">VLOOKUP(OFFSET($E$2,0,0,10000,1),OFFSET(线路!$A$2,0,0,10000,6),6,FALSE)</f>
        <v>#N/A</v>
      </c>
    </row>
    <row r="3467" spans="1:7" x14ac:dyDescent="0.15">
      <c r="A3467" t="str">
        <f>IF([1]交流线路段!A3467="","",[1]交流线路段!A3467)</f>
        <v/>
      </c>
      <c r="B3467" t="str">
        <f>IF([1]交流线路段!B3467="","",[1]交流线路段!B3467)</f>
        <v/>
      </c>
      <c r="F3467" t="e">
        <f ca="1">VLOOKUP(OFFSET($E$2,0,0,10000,1),OFFSET(线路!$A$2,0,0,10000,6),5,FALSE)</f>
        <v>#N/A</v>
      </c>
      <c r="G3467" t="e">
        <f ca="1">VLOOKUP(OFFSET($E$2,0,0,10000,1),OFFSET(线路!$A$2,0,0,10000,6),6,FALSE)</f>
        <v>#N/A</v>
      </c>
    </row>
    <row r="3468" spans="1:7" x14ac:dyDescent="0.15">
      <c r="A3468" t="str">
        <f>IF([1]交流线路段!A3468="","",[1]交流线路段!A3468)</f>
        <v/>
      </c>
      <c r="B3468" t="str">
        <f>IF([1]交流线路段!B3468="","",[1]交流线路段!B3468)</f>
        <v/>
      </c>
      <c r="F3468" t="e">
        <f ca="1">VLOOKUP(OFFSET($E$2,0,0,10000,1),OFFSET(线路!$A$2,0,0,10000,6),5,FALSE)</f>
        <v>#N/A</v>
      </c>
      <c r="G3468" t="e">
        <f ca="1">VLOOKUP(OFFSET($E$2,0,0,10000,1),OFFSET(线路!$A$2,0,0,10000,6),6,FALSE)</f>
        <v>#N/A</v>
      </c>
    </row>
    <row r="3469" spans="1:7" x14ac:dyDescent="0.15">
      <c r="A3469" t="str">
        <f>IF([1]交流线路段!A3469="","",[1]交流线路段!A3469)</f>
        <v/>
      </c>
      <c r="B3469" t="str">
        <f>IF([1]交流线路段!B3469="","",[1]交流线路段!B3469)</f>
        <v/>
      </c>
      <c r="F3469" t="e">
        <f ca="1">VLOOKUP(OFFSET($E$2,0,0,10000,1),OFFSET(线路!$A$2,0,0,10000,6),5,FALSE)</f>
        <v>#N/A</v>
      </c>
      <c r="G3469" t="e">
        <f ca="1">VLOOKUP(OFFSET($E$2,0,0,10000,1),OFFSET(线路!$A$2,0,0,10000,6),6,FALSE)</f>
        <v>#N/A</v>
      </c>
    </row>
    <row r="3470" spans="1:7" x14ac:dyDescent="0.15">
      <c r="A3470" t="str">
        <f>IF([1]交流线路段!A3470="","",[1]交流线路段!A3470)</f>
        <v/>
      </c>
      <c r="B3470" t="str">
        <f>IF([1]交流线路段!B3470="","",[1]交流线路段!B3470)</f>
        <v/>
      </c>
      <c r="F3470" t="e">
        <f ca="1">VLOOKUP(OFFSET($E$2,0,0,10000,1),OFFSET(线路!$A$2,0,0,10000,6),5,FALSE)</f>
        <v>#N/A</v>
      </c>
      <c r="G3470" t="e">
        <f ca="1">VLOOKUP(OFFSET($E$2,0,0,10000,1),OFFSET(线路!$A$2,0,0,10000,6),6,FALSE)</f>
        <v>#N/A</v>
      </c>
    </row>
    <row r="3471" spans="1:7" x14ac:dyDescent="0.15">
      <c r="A3471" t="str">
        <f>IF([1]交流线路段!A3471="","",[1]交流线路段!A3471)</f>
        <v/>
      </c>
      <c r="B3471" t="str">
        <f>IF([1]交流线路段!B3471="","",[1]交流线路段!B3471)</f>
        <v/>
      </c>
      <c r="F3471" t="e">
        <f ca="1">VLOOKUP(OFFSET($E$2,0,0,10000,1),OFFSET(线路!$A$2,0,0,10000,6),5,FALSE)</f>
        <v>#N/A</v>
      </c>
      <c r="G3471" t="e">
        <f ca="1">VLOOKUP(OFFSET($E$2,0,0,10000,1),OFFSET(线路!$A$2,0,0,10000,6),6,FALSE)</f>
        <v>#N/A</v>
      </c>
    </row>
    <row r="3472" spans="1:7" x14ac:dyDescent="0.15">
      <c r="A3472" t="str">
        <f>IF([1]交流线路段!A3472="","",[1]交流线路段!A3472)</f>
        <v/>
      </c>
      <c r="B3472" t="str">
        <f>IF([1]交流线路段!B3472="","",[1]交流线路段!B3472)</f>
        <v/>
      </c>
      <c r="F3472" t="e">
        <f ca="1">VLOOKUP(OFFSET($E$2,0,0,10000,1),OFFSET(线路!$A$2,0,0,10000,6),5,FALSE)</f>
        <v>#N/A</v>
      </c>
      <c r="G3472" t="e">
        <f ca="1">VLOOKUP(OFFSET($E$2,0,0,10000,1),OFFSET(线路!$A$2,0,0,10000,6),6,FALSE)</f>
        <v>#N/A</v>
      </c>
    </row>
    <row r="3473" spans="1:7" x14ac:dyDescent="0.15">
      <c r="A3473" t="str">
        <f>IF([1]交流线路段!A3473="","",[1]交流线路段!A3473)</f>
        <v/>
      </c>
      <c r="B3473" t="str">
        <f>IF([1]交流线路段!B3473="","",[1]交流线路段!B3473)</f>
        <v/>
      </c>
      <c r="F3473" t="e">
        <f ca="1">VLOOKUP(OFFSET($E$2,0,0,10000,1),OFFSET(线路!$A$2,0,0,10000,6),5,FALSE)</f>
        <v>#N/A</v>
      </c>
      <c r="G3473" t="e">
        <f ca="1">VLOOKUP(OFFSET($E$2,0,0,10000,1),OFFSET(线路!$A$2,0,0,10000,6),6,FALSE)</f>
        <v>#N/A</v>
      </c>
    </row>
    <row r="3474" spans="1:7" x14ac:dyDescent="0.15">
      <c r="A3474" t="str">
        <f>IF([1]交流线路段!A3474="","",[1]交流线路段!A3474)</f>
        <v/>
      </c>
      <c r="B3474" t="str">
        <f>IF([1]交流线路段!B3474="","",[1]交流线路段!B3474)</f>
        <v/>
      </c>
      <c r="F3474" t="e">
        <f ca="1">VLOOKUP(OFFSET($E$2,0,0,10000,1),OFFSET(线路!$A$2,0,0,10000,6),5,FALSE)</f>
        <v>#N/A</v>
      </c>
      <c r="G3474" t="e">
        <f ca="1">VLOOKUP(OFFSET($E$2,0,0,10000,1),OFFSET(线路!$A$2,0,0,10000,6),6,FALSE)</f>
        <v>#N/A</v>
      </c>
    </row>
    <row r="3475" spans="1:7" x14ac:dyDescent="0.15">
      <c r="A3475" t="str">
        <f>IF([1]交流线路段!A3475="","",[1]交流线路段!A3475)</f>
        <v/>
      </c>
      <c r="B3475" t="str">
        <f>IF([1]交流线路段!B3475="","",[1]交流线路段!B3475)</f>
        <v/>
      </c>
      <c r="F3475" t="e">
        <f ca="1">VLOOKUP(OFFSET($E$2,0,0,10000,1),OFFSET(线路!$A$2,0,0,10000,6),5,FALSE)</f>
        <v>#N/A</v>
      </c>
      <c r="G3475" t="e">
        <f ca="1">VLOOKUP(OFFSET($E$2,0,0,10000,1),OFFSET(线路!$A$2,0,0,10000,6),6,FALSE)</f>
        <v>#N/A</v>
      </c>
    </row>
    <row r="3476" spans="1:7" x14ac:dyDescent="0.15">
      <c r="A3476" t="str">
        <f>IF([1]交流线路段!A3476="","",[1]交流线路段!A3476)</f>
        <v/>
      </c>
      <c r="B3476" t="str">
        <f>IF([1]交流线路段!B3476="","",[1]交流线路段!B3476)</f>
        <v/>
      </c>
      <c r="F3476" t="e">
        <f ca="1">VLOOKUP(OFFSET($E$2,0,0,10000,1),OFFSET(线路!$A$2,0,0,10000,6),5,FALSE)</f>
        <v>#N/A</v>
      </c>
      <c r="G3476" t="e">
        <f ca="1">VLOOKUP(OFFSET($E$2,0,0,10000,1),OFFSET(线路!$A$2,0,0,10000,6),6,FALSE)</f>
        <v>#N/A</v>
      </c>
    </row>
    <row r="3477" spans="1:7" x14ac:dyDescent="0.15">
      <c r="A3477" t="str">
        <f>IF([1]交流线路段!A3477="","",[1]交流线路段!A3477)</f>
        <v/>
      </c>
      <c r="B3477" t="str">
        <f>IF([1]交流线路段!B3477="","",[1]交流线路段!B3477)</f>
        <v/>
      </c>
      <c r="F3477" t="e">
        <f ca="1">VLOOKUP(OFFSET($E$2,0,0,10000,1),OFFSET(线路!$A$2,0,0,10000,6),5,FALSE)</f>
        <v>#N/A</v>
      </c>
      <c r="G3477" t="e">
        <f ca="1">VLOOKUP(OFFSET($E$2,0,0,10000,1),OFFSET(线路!$A$2,0,0,10000,6),6,FALSE)</f>
        <v>#N/A</v>
      </c>
    </row>
    <row r="3478" spans="1:7" x14ac:dyDescent="0.15">
      <c r="A3478" t="str">
        <f>IF([1]交流线路段!A3478="","",[1]交流线路段!A3478)</f>
        <v/>
      </c>
      <c r="B3478" t="str">
        <f>IF([1]交流线路段!B3478="","",[1]交流线路段!B3478)</f>
        <v/>
      </c>
      <c r="F3478" t="e">
        <f ca="1">VLOOKUP(OFFSET($E$2,0,0,10000,1),OFFSET(线路!$A$2,0,0,10000,6),5,FALSE)</f>
        <v>#N/A</v>
      </c>
      <c r="G3478" t="e">
        <f ca="1">VLOOKUP(OFFSET($E$2,0,0,10000,1),OFFSET(线路!$A$2,0,0,10000,6),6,FALSE)</f>
        <v>#N/A</v>
      </c>
    </row>
    <row r="3479" spans="1:7" x14ac:dyDescent="0.15">
      <c r="A3479" t="str">
        <f>IF([1]交流线路段!A3479="","",[1]交流线路段!A3479)</f>
        <v/>
      </c>
      <c r="B3479" t="str">
        <f>IF([1]交流线路段!B3479="","",[1]交流线路段!B3479)</f>
        <v/>
      </c>
      <c r="F3479" t="e">
        <f ca="1">VLOOKUP(OFFSET($E$2,0,0,10000,1),OFFSET(线路!$A$2,0,0,10000,6),5,FALSE)</f>
        <v>#N/A</v>
      </c>
      <c r="G3479" t="e">
        <f ca="1">VLOOKUP(OFFSET($E$2,0,0,10000,1),OFFSET(线路!$A$2,0,0,10000,6),6,FALSE)</f>
        <v>#N/A</v>
      </c>
    </row>
    <row r="3480" spans="1:7" x14ac:dyDescent="0.15">
      <c r="A3480" t="str">
        <f>IF([1]交流线路段!A3480="","",[1]交流线路段!A3480)</f>
        <v/>
      </c>
      <c r="B3480" t="str">
        <f>IF([1]交流线路段!B3480="","",[1]交流线路段!B3480)</f>
        <v/>
      </c>
      <c r="F3480" t="e">
        <f ca="1">VLOOKUP(OFFSET($E$2,0,0,10000,1),OFFSET(线路!$A$2,0,0,10000,6),5,FALSE)</f>
        <v>#N/A</v>
      </c>
      <c r="G3480" t="e">
        <f ca="1">VLOOKUP(OFFSET($E$2,0,0,10000,1),OFFSET(线路!$A$2,0,0,10000,6),6,FALSE)</f>
        <v>#N/A</v>
      </c>
    </row>
    <row r="3481" spans="1:7" x14ac:dyDescent="0.15">
      <c r="A3481" t="str">
        <f>IF([1]交流线路段!A3481="","",[1]交流线路段!A3481)</f>
        <v/>
      </c>
      <c r="B3481" t="str">
        <f>IF([1]交流线路段!B3481="","",[1]交流线路段!B3481)</f>
        <v/>
      </c>
      <c r="F3481" t="e">
        <f ca="1">VLOOKUP(OFFSET($E$2,0,0,10000,1),OFFSET(线路!$A$2,0,0,10000,6),5,FALSE)</f>
        <v>#N/A</v>
      </c>
      <c r="G3481" t="e">
        <f ca="1">VLOOKUP(OFFSET($E$2,0,0,10000,1),OFFSET(线路!$A$2,0,0,10000,6),6,FALSE)</f>
        <v>#N/A</v>
      </c>
    </row>
    <row r="3482" spans="1:7" x14ac:dyDescent="0.15">
      <c r="A3482" t="str">
        <f>IF([1]交流线路段!A3482="","",[1]交流线路段!A3482)</f>
        <v/>
      </c>
      <c r="B3482" t="str">
        <f>IF([1]交流线路段!B3482="","",[1]交流线路段!B3482)</f>
        <v/>
      </c>
      <c r="F3482" t="e">
        <f ca="1">VLOOKUP(OFFSET($E$2,0,0,10000,1),OFFSET(线路!$A$2,0,0,10000,6),5,FALSE)</f>
        <v>#N/A</v>
      </c>
      <c r="G3482" t="e">
        <f ca="1">VLOOKUP(OFFSET($E$2,0,0,10000,1),OFFSET(线路!$A$2,0,0,10000,6),6,FALSE)</f>
        <v>#N/A</v>
      </c>
    </row>
    <row r="3483" spans="1:7" x14ac:dyDescent="0.15">
      <c r="A3483" t="str">
        <f>IF([1]交流线路段!A3483="","",[1]交流线路段!A3483)</f>
        <v/>
      </c>
      <c r="B3483" t="str">
        <f>IF([1]交流线路段!B3483="","",[1]交流线路段!B3483)</f>
        <v/>
      </c>
      <c r="F3483" t="e">
        <f ca="1">VLOOKUP(OFFSET($E$2,0,0,10000,1),OFFSET(线路!$A$2,0,0,10000,6),5,FALSE)</f>
        <v>#N/A</v>
      </c>
      <c r="G3483" t="e">
        <f ca="1">VLOOKUP(OFFSET($E$2,0,0,10000,1),OFFSET(线路!$A$2,0,0,10000,6),6,FALSE)</f>
        <v>#N/A</v>
      </c>
    </row>
    <row r="3484" spans="1:7" x14ac:dyDescent="0.15">
      <c r="A3484" t="str">
        <f>IF([1]交流线路段!A3484="","",[1]交流线路段!A3484)</f>
        <v/>
      </c>
      <c r="B3484" t="str">
        <f>IF([1]交流线路段!B3484="","",[1]交流线路段!B3484)</f>
        <v/>
      </c>
      <c r="F3484" t="e">
        <f ca="1">VLOOKUP(OFFSET($E$2,0,0,10000,1),OFFSET(线路!$A$2,0,0,10000,6),5,FALSE)</f>
        <v>#N/A</v>
      </c>
      <c r="G3484" t="e">
        <f ca="1">VLOOKUP(OFFSET($E$2,0,0,10000,1),OFFSET(线路!$A$2,0,0,10000,6),6,FALSE)</f>
        <v>#N/A</v>
      </c>
    </row>
    <row r="3485" spans="1:7" x14ac:dyDescent="0.15">
      <c r="A3485" t="str">
        <f>IF([1]交流线路段!A3485="","",[1]交流线路段!A3485)</f>
        <v/>
      </c>
      <c r="B3485" t="str">
        <f>IF([1]交流线路段!B3485="","",[1]交流线路段!B3485)</f>
        <v/>
      </c>
      <c r="F3485" t="e">
        <f ca="1">VLOOKUP(OFFSET($E$2,0,0,10000,1),OFFSET(线路!$A$2,0,0,10000,6),5,FALSE)</f>
        <v>#N/A</v>
      </c>
      <c r="G3485" t="e">
        <f ca="1">VLOOKUP(OFFSET($E$2,0,0,10000,1),OFFSET(线路!$A$2,0,0,10000,6),6,FALSE)</f>
        <v>#N/A</v>
      </c>
    </row>
    <row r="3486" spans="1:7" x14ac:dyDescent="0.15">
      <c r="A3486" t="str">
        <f>IF([1]交流线路段!A3486="","",[1]交流线路段!A3486)</f>
        <v/>
      </c>
      <c r="B3486" t="str">
        <f>IF([1]交流线路段!B3486="","",[1]交流线路段!B3486)</f>
        <v/>
      </c>
      <c r="F3486" t="e">
        <f ca="1">VLOOKUP(OFFSET($E$2,0,0,10000,1),OFFSET(线路!$A$2,0,0,10000,6),5,FALSE)</f>
        <v>#N/A</v>
      </c>
      <c r="G3486" t="e">
        <f ca="1">VLOOKUP(OFFSET($E$2,0,0,10000,1),OFFSET(线路!$A$2,0,0,10000,6),6,FALSE)</f>
        <v>#N/A</v>
      </c>
    </row>
    <row r="3487" spans="1:7" x14ac:dyDescent="0.15">
      <c r="A3487" t="str">
        <f>IF([1]交流线路段!A3487="","",[1]交流线路段!A3487)</f>
        <v/>
      </c>
      <c r="B3487" t="str">
        <f>IF([1]交流线路段!B3487="","",[1]交流线路段!B3487)</f>
        <v/>
      </c>
      <c r="F3487" t="e">
        <f ca="1">VLOOKUP(OFFSET($E$2,0,0,10000,1),OFFSET(线路!$A$2,0,0,10000,6),5,FALSE)</f>
        <v>#N/A</v>
      </c>
      <c r="G3487" t="e">
        <f ca="1">VLOOKUP(OFFSET($E$2,0,0,10000,1),OFFSET(线路!$A$2,0,0,10000,6),6,FALSE)</f>
        <v>#N/A</v>
      </c>
    </row>
    <row r="3488" spans="1:7" x14ac:dyDescent="0.15">
      <c r="A3488" t="str">
        <f>IF([1]交流线路段!A3488="","",[1]交流线路段!A3488)</f>
        <v/>
      </c>
      <c r="B3488" t="str">
        <f>IF([1]交流线路段!B3488="","",[1]交流线路段!B3488)</f>
        <v/>
      </c>
      <c r="F3488" t="e">
        <f ca="1">VLOOKUP(OFFSET($E$2,0,0,10000,1),OFFSET(线路!$A$2,0,0,10000,6),5,FALSE)</f>
        <v>#N/A</v>
      </c>
      <c r="G3488" t="e">
        <f ca="1">VLOOKUP(OFFSET($E$2,0,0,10000,1),OFFSET(线路!$A$2,0,0,10000,6),6,FALSE)</f>
        <v>#N/A</v>
      </c>
    </row>
    <row r="3489" spans="1:7" x14ac:dyDescent="0.15">
      <c r="A3489" t="str">
        <f>IF([1]交流线路段!A3489="","",[1]交流线路段!A3489)</f>
        <v/>
      </c>
      <c r="B3489" t="str">
        <f>IF([1]交流线路段!B3489="","",[1]交流线路段!B3489)</f>
        <v/>
      </c>
      <c r="F3489" t="e">
        <f ca="1">VLOOKUP(OFFSET($E$2,0,0,10000,1),OFFSET(线路!$A$2,0,0,10000,6),5,FALSE)</f>
        <v>#N/A</v>
      </c>
      <c r="G3489" t="e">
        <f ca="1">VLOOKUP(OFFSET($E$2,0,0,10000,1),OFFSET(线路!$A$2,0,0,10000,6),6,FALSE)</f>
        <v>#N/A</v>
      </c>
    </row>
    <row r="3490" spans="1:7" x14ac:dyDescent="0.15">
      <c r="A3490" t="str">
        <f>IF([1]交流线路段!A3490="","",[1]交流线路段!A3490)</f>
        <v/>
      </c>
      <c r="B3490" t="str">
        <f>IF([1]交流线路段!B3490="","",[1]交流线路段!B3490)</f>
        <v/>
      </c>
      <c r="F3490" t="e">
        <f ca="1">VLOOKUP(OFFSET($E$2,0,0,10000,1),OFFSET(线路!$A$2,0,0,10000,6),5,FALSE)</f>
        <v>#N/A</v>
      </c>
      <c r="G3490" t="e">
        <f ca="1">VLOOKUP(OFFSET($E$2,0,0,10000,1),OFFSET(线路!$A$2,0,0,10000,6),6,FALSE)</f>
        <v>#N/A</v>
      </c>
    </row>
    <row r="3491" spans="1:7" x14ac:dyDescent="0.15">
      <c r="A3491" t="str">
        <f>IF([1]交流线路段!A3491="","",[1]交流线路段!A3491)</f>
        <v/>
      </c>
      <c r="B3491" t="str">
        <f>IF([1]交流线路段!B3491="","",[1]交流线路段!B3491)</f>
        <v/>
      </c>
      <c r="F3491" t="e">
        <f ca="1">VLOOKUP(OFFSET($E$2,0,0,10000,1),OFFSET(线路!$A$2,0,0,10000,6),5,FALSE)</f>
        <v>#N/A</v>
      </c>
      <c r="G3491" t="e">
        <f ca="1">VLOOKUP(OFFSET($E$2,0,0,10000,1),OFFSET(线路!$A$2,0,0,10000,6),6,FALSE)</f>
        <v>#N/A</v>
      </c>
    </row>
    <row r="3492" spans="1:7" x14ac:dyDescent="0.15">
      <c r="A3492" t="str">
        <f>IF([1]交流线路段!A3492="","",[1]交流线路段!A3492)</f>
        <v/>
      </c>
      <c r="B3492" t="str">
        <f>IF([1]交流线路段!B3492="","",[1]交流线路段!B3492)</f>
        <v/>
      </c>
      <c r="F3492" t="e">
        <f ca="1">VLOOKUP(OFFSET($E$2,0,0,10000,1),OFFSET(线路!$A$2,0,0,10000,6),5,FALSE)</f>
        <v>#N/A</v>
      </c>
      <c r="G3492" t="e">
        <f ca="1">VLOOKUP(OFFSET($E$2,0,0,10000,1),OFFSET(线路!$A$2,0,0,10000,6),6,FALSE)</f>
        <v>#N/A</v>
      </c>
    </row>
    <row r="3493" spans="1:7" x14ac:dyDescent="0.15">
      <c r="A3493" t="str">
        <f>IF([1]交流线路段!A3493="","",[1]交流线路段!A3493)</f>
        <v/>
      </c>
      <c r="B3493" t="str">
        <f>IF([1]交流线路段!B3493="","",[1]交流线路段!B3493)</f>
        <v/>
      </c>
      <c r="F3493" t="e">
        <f ca="1">VLOOKUP(OFFSET($E$2,0,0,10000,1),OFFSET(线路!$A$2,0,0,10000,6),5,FALSE)</f>
        <v>#N/A</v>
      </c>
      <c r="G3493" t="e">
        <f ca="1">VLOOKUP(OFFSET($E$2,0,0,10000,1),OFFSET(线路!$A$2,0,0,10000,6),6,FALSE)</f>
        <v>#N/A</v>
      </c>
    </row>
    <row r="3494" spans="1:7" x14ac:dyDescent="0.15">
      <c r="A3494" t="str">
        <f>IF([1]交流线路段!A3494="","",[1]交流线路段!A3494)</f>
        <v/>
      </c>
      <c r="B3494" t="str">
        <f>IF([1]交流线路段!B3494="","",[1]交流线路段!B3494)</f>
        <v/>
      </c>
      <c r="F3494" t="e">
        <f ca="1">VLOOKUP(OFFSET($E$2,0,0,10000,1),OFFSET(线路!$A$2,0,0,10000,6),5,FALSE)</f>
        <v>#N/A</v>
      </c>
      <c r="G3494" t="e">
        <f ca="1">VLOOKUP(OFFSET($E$2,0,0,10000,1),OFFSET(线路!$A$2,0,0,10000,6),6,FALSE)</f>
        <v>#N/A</v>
      </c>
    </row>
    <row r="3495" spans="1:7" x14ac:dyDescent="0.15">
      <c r="A3495" t="str">
        <f>IF([1]交流线路段!A3495="","",[1]交流线路段!A3495)</f>
        <v/>
      </c>
      <c r="B3495" t="str">
        <f>IF([1]交流线路段!B3495="","",[1]交流线路段!B3495)</f>
        <v/>
      </c>
      <c r="F3495" t="e">
        <f ca="1">VLOOKUP(OFFSET($E$2,0,0,10000,1),OFFSET(线路!$A$2,0,0,10000,6),5,FALSE)</f>
        <v>#N/A</v>
      </c>
      <c r="G3495" t="e">
        <f ca="1">VLOOKUP(OFFSET($E$2,0,0,10000,1),OFFSET(线路!$A$2,0,0,10000,6),6,FALSE)</f>
        <v>#N/A</v>
      </c>
    </row>
    <row r="3496" spans="1:7" x14ac:dyDescent="0.15">
      <c r="A3496" t="str">
        <f>IF([1]交流线路段!A3496="","",[1]交流线路段!A3496)</f>
        <v/>
      </c>
      <c r="B3496" t="str">
        <f>IF([1]交流线路段!B3496="","",[1]交流线路段!B3496)</f>
        <v/>
      </c>
      <c r="F3496" t="e">
        <f ca="1">VLOOKUP(OFFSET($E$2,0,0,10000,1),OFFSET(线路!$A$2,0,0,10000,6),5,FALSE)</f>
        <v>#N/A</v>
      </c>
      <c r="G3496" t="e">
        <f ca="1">VLOOKUP(OFFSET($E$2,0,0,10000,1),OFFSET(线路!$A$2,0,0,10000,6),6,FALSE)</f>
        <v>#N/A</v>
      </c>
    </row>
    <row r="3497" spans="1:7" x14ac:dyDescent="0.15">
      <c r="A3497" t="str">
        <f>IF([1]交流线路段!A3497="","",[1]交流线路段!A3497)</f>
        <v/>
      </c>
      <c r="B3497" t="str">
        <f>IF([1]交流线路段!B3497="","",[1]交流线路段!B3497)</f>
        <v/>
      </c>
      <c r="F3497" t="e">
        <f ca="1">VLOOKUP(OFFSET($E$2,0,0,10000,1),OFFSET(线路!$A$2,0,0,10000,6),5,FALSE)</f>
        <v>#N/A</v>
      </c>
      <c r="G3497" t="e">
        <f ca="1">VLOOKUP(OFFSET($E$2,0,0,10000,1),OFFSET(线路!$A$2,0,0,10000,6),6,FALSE)</f>
        <v>#N/A</v>
      </c>
    </row>
    <row r="3498" spans="1:7" x14ac:dyDescent="0.15">
      <c r="A3498" t="str">
        <f>IF([1]交流线路段!A3498="","",[1]交流线路段!A3498)</f>
        <v/>
      </c>
      <c r="B3498" t="str">
        <f>IF([1]交流线路段!B3498="","",[1]交流线路段!B3498)</f>
        <v/>
      </c>
      <c r="F3498" t="e">
        <f ca="1">VLOOKUP(OFFSET($E$2,0,0,10000,1),OFFSET(线路!$A$2,0,0,10000,6),5,FALSE)</f>
        <v>#N/A</v>
      </c>
      <c r="G3498" t="e">
        <f ca="1">VLOOKUP(OFFSET($E$2,0,0,10000,1),OFFSET(线路!$A$2,0,0,10000,6),6,FALSE)</f>
        <v>#N/A</v>
      </c>
    </row>
    <row r="3499" spans="1:7" x14ac:dyDescent="0.15">
      <c r="A3499" t="str">
        <f>IF([1]交流线路段!A3499="","",[1]交流线路段!A3499)</f>
        <v/>
      </c>
      <c r="B3499" t="str">
        <f>IF([1]交流线路段!B3499="","",[1]交流线路段!B3499)</f>
        <v/>
      </c>
      <c r="F3499" t="e">
        <f ca="1">VLOOKUP(OFFSET($E$2,0,0,10000,1),OFFSET(线路!$A$2,0,0,10000,6),5,FALSE)</f>
        <v>#N/A</v>
      </c>
      <c r="G3499" t="e">
        <f ca="1">VLOOKUP(OFFSET($E$2,0,0,10000,1),OFFSET(线路!$A$2,0,0,10000,6),6,FALSE)</f>
        <v>#N/A</v>
      </c>
    </row>
    <row r="3500" spans="1:7" x14ac:dyDescent="0.15">
      <c r="A3500" t="str">
        <f>IF([1]交流线路段!A3500="","",[1]交流线路段!A3500)</f>
        <v/>
      </c>
      <c r="B3500" t="str">
        <f>IF([1]交流线路段!B3500="","",[1]交流线路段!B3500)</f>
        <v/>
      </c>
      <c r="F3500" t="e">
        <f ca="1">VLOOKUP(OFFSET($E$2,0,0,10000,1),OFFSET(线路!$A$2,0,0,10000,6),5,FALSE)</f>
        <v>#N/A</v>
      </c>
      <c r="G3500" t="e">
        <f ca="1">VLOOKUP(OFFSET($E$2,0,0,10000,1),OFFSET(线路!$A$2,0,0,10000,6),6,FALSE)</f>
        <v>#N/A</v>
      </c>
    </row>
    <row r="3501" spans="1:7" x14ac:dyDescent="0.15">
      <c r="A3501" t="str">
        <f>IF([1]交流线路段!A3501="","",[1]交流线路段!A3501)</f>
        <v/>
      </c>
      <c r="B3501" t="str">
        <f>IF([1]交流线路段!B3501="","",[1]交流线路段!B3501)</f>
        <v/>
      </c>
      <c r="F3501" t="e">
        <f ca="1">VLOOKUP(OFFSET($E$2,0,0,10000,1),OFFSET(线路!$A$2,0,0,10000,6),5,FALSE)</f>
        <v>#N/A</v>
      </c>
      <c r="G3501" t="e">
        <f ca="1">VLOOKUP(OFFSET($E$2,0,0,10000,1),OFFSET(线路!$A$2,0,0,10000,6),6,FALSE)</f>
        <v>#N/A</v>
      </c>
    </row>
    <row r="3502" spans="1:7" x14ac:dyDescent="0.15">
      <c r="A3502" t="str">
        <f>IF([1]交流线路段!A3502="","",[1]交流线路段!A3502)</f>
        <v/>
      </c>
      <c r="B3502" t="str">
        <f>IF([1]交流线路段!B3502="","",[1]交流线路段!B3502)</f>
        <v/>
      </c>
      <c r="F3502" t="e">
        <f ca="1">VLOOKUP(OFFSET($E$2,0,0,10000,1),OFFSET(线路!$A$2,0,0,10000,6),5,FALSE)</f>
        <v>#N/A</v>
      </c>
      <c r="G3502" t="e">
        <f ca="1">VLOOKUP(OFFSET($E$2,0,0,10000,1),OFFSET(线路!$A$2,0,0,10000,6),6,FALSE)</f>
        <v>#N/A</v>
      </c>
    </row>
    <row r="3503" spans="1:7" x14ac:dyDescent="0.15">
      <c r="A3503" t="str">
        <f>IF([1]交流线路段!A3503="","",[1]交流线路段!A3503)</f>
        <v/>
      </c>
      <c r="B3503" t="str">
        <f>IF([1]交流线路段!B3503="","",[1]交流线路段!B3503)</f>
        <v/>
      </c>
      <c r="F3503" t="e">
        <f ca="1">VLOOKUP(OFFSET($E$2,0,0,10000,1),OFFSET(线路!$A$2,0,0,10000,6),5,FALSE)</f>
        <v>#N/A</v>
      </c>
      <c r="G3503" t="e">
        <f ca="1">VLOOKUP(OFFSET($E$2,0,0,10000,1),OFFSET(线路!$A$2,0,0,10000,6),6,FALSE)</f>
        <v>#N/A</v>
      </c>
    </row>
    <row r="3504" spans="1:7" x14ac:dyDescent="0.15">
      <c r="A3504" t="str">
        <f>IF([1]交流线路段!A3504="","",[1]交流线路段!A3504)</f>
        <v/>
      </c>
      <c r="B3504" t="str">
        <f>IF([1]交流线路段!B3504="","",[1]交流线路段!B3504)</f>
        <v/>
      </c>
      <c r="F3504" t="e">
        <f ca="1">VLOOKUP(OFFSET($E$2,0,0,10000,1),OFFSET(线路!$A$2,0,0,10000,6),5,FALSE)</f>
        <v>#N/A</v>
      </c>
      <c r="G3504" t="e">
        <f ca="1">VLOOKUP(OFFSET($E$2,0,0,10000,1),OFFSET(线路!$A$2,0,0,10000,6),6,FALSE)</f>
        <v>#N/A</v>
      </c>
    </row>
    <row r="3505" spans="1:7" x14ac:dyDescent="0.15">
      <c r="A3505" t="str">
        <f>IF([1]交流线路段!A3505="","",[1]交流线路段!A3505)</f>
        <v/>
      </c>
      <c r="B3505" t="str">
        <f>IF([1]交流线路段!B3505="","",[1]交流线路段!B3505)</f>
        <v/>
      </c>
      <c r="F3505" t="e">
        <f ca="1">VLOOKUP(OFFSET($E$2,0,0,10000,1),OFFSET(线路!$A$2,0,0,10000,6),5,FALSE)</f>
        <v>#N/A</v>
      </c>
      <c r="G3505" t="e">
        <f ca="1">VLOOKUP(OFFSET($E$2,0,0,10000,1),OFFSET(线路!$A$2,0,0,10000,6),6,FALSE)</f>
        <v>#N/A</v>
      </c>
    </row>
    <row r="3506" spans="1:7" x14ac:dyDescent="0.15">
      <c r="A3506" t="str">
        <f>IF([1]交流线路段!A3506="","",[1]交流线路段!A3506)</f>
        <v/>
      </c>
      <c r="B3506" t="str">
        <f>IF([1]交流线路段!B3506="","",[1]交流线路段!B3506)</f>
        <v/>
      </c>
      <c r="F3506" t="e">
        <f ca="1">VLOOKUP(OFFSET($E$2,0,0,10000,1),OFFSET(线路!$A$2,0,0,10000,6),5,FALSE)</f>
        <v>#N/A</v>
      </c>
      <c r="G3506" t="e">
        <f ca="1">VLOOKUP(OFFSET($E$2,0,0,10000,1),OFFSET(线路!$A$2,0,0,10000,6),6,FALSE)</f>
        <v>#N/A</v>
      </c>
    </row>
    <row r="3507" spans="1:7" x14ac:dyDescent="0.15">
      <c r="A3507" t="str">
        <f>IF([1]交流线路段!A3507="","",[1]交流线路段!A3507)</f>
        <v/>
      </c>
      <c r="B3507" t="str">
        <f>IF([1]交流线路段!B3507="","",[1]交流线路段!B3507)</f>
        <v/>
      </c>
      <c r="F3507" t="e">
        <f ca="1">VLOOKUP(OFFSET($E$2,0,0,10000,1),OFFSET(线路!$A$2,0,0,10000,6),5,FALSE)</f>
        <v>#N/A</v>
      </c>
      <c r="G3507" t="e">
        <f ca="1">VLOOKUP(OFFSET($E$2,0,0,10000,1),OFFSET(线路!$A$2,0,0,10000,6),6,FALSE)</f>
        <v>#N/A</v>
      </c>
    </row>
    <row r="3508" spans="1:7" x14ac:dyDescent="0.15">
      <c r="A3508" t="str">
        <f>IF([1]交流线路段!A3508="","",[1]交流线路段!A3508)</f>
        <v/>
      </c>
      <c r="B3508" t="str">
        <f>IF([1]交流线路段!B3508="","",[1]交流线路段!B3508)</f>
        <v/>
      </c>
      <c r="F3508" t="e">
        <f ca="1">VLOOKUP(OFFSET($E$2,0,0,10000,1),OFFSET(线路!$A$2,0,0,10000,6),5,FALSE)</f>
        <v>#N/A</v>
      </c>
      <c r="G3508" t="e">
        <f ca="1">VLOOKUP(OFFSET($E$2,0,0,10000,1),OFFSET(线路!$A$2,0,0,10000,6),6,FALSE)</f>
        <v>#N/A</v>
      </c>
    </row>
    <row r="3509" spans="1:7" x14ac:dyDescent="0.15">
      <c r="A3509" t="str">
        <f>IF([1]交流线路段!A3509="","",[1]交流线路段!A3509)</f>
        <v/>
      </c>
      <c r="B3509" t="str">
        <f>IF([1]交流线路段!B3509="","",[1]交流线路段!B3509)</f>
        <v/>
      </c>
      <c r="F3509" t="e">
        <f ca="1">VLOOKUP(OFFSET($E$2,0,0,10000,1),OFFSET(线路!$A$2,0,0,10000,6),5,FALSE)</f>
        <v>#N/A</v>
      </c>
      <c r="G3509" t="e">
        <f ca="1">VLOOKUP(OFFSET($E$2,0,0,10000,1),OFFSET(线路!$A$2,0,0,10000,6),6,FALSE)</f>
        <v>#N/A</v>
      </c>
    </row>
    <row r="3510" spans="1:7" x14ac:dyDescent="0.15">
      <c r="A3510" t="str">
        <f>IF([1]交流线路段!A3510="","",[1]交流线路段!A3510)</f>
        <v/>
      </c>
      <c r="B3510" t="str">
        <f>IF([1]交流线路段!B3510="","",[1]交流线路段!B3510)</f>
        <v/>
      </c>
      <c r="F3510" t="e">
        <f ca="1">VLOOKUP(OFFSET($E$2,0,0,10000,1),OFFSET(线路!$A$2,0,0,10000,6),5,FALSE)</f>
        <v>#N/A</v>
      </c>
      <c r="G3510" t="e">
        <f ca="1">VLOOKUP(OFFSET($E$2,0,0,10000,1),OFFSET(线路!$A$2,0,0,10000,6),6,FALSE)</f>
        <v>#N/A</v>
      </c>
    </row>
    <row r="3511" spans="1:7" x14ac:dyDescent="0.15">
      <c r="A3511" t="str">
        <f>IF([1]交流线路段!A3511="","",[1]交流线路段!A3511)</f>
        <v/>
      </c>
      <c r="B3511" t="str">
        <f>IF([1]交流线路段!B3511="","",[1]交流线路段!B3511)</f>
        <v/>
      </c>
      <c r="F3511" t="e">
        <f ca="1">VLOOKUP(OFFSET($E$2,0,0,10000,1),OFFSET(线路!$A$2,0,0,10000,6),5,FALSE)</f>
        <v>#N/A</v>
      </c>
      <c r="G3511" t="e">
        <f ca="1">VLOOKUP(OFFSET($E$2,0,0,10000,1),OFFSET(线路!$A$2,0,0,10000,6),6,FALSE)</f>
        <v>#N/A</v>
      </c>
    </row>
    <row r="3512" spans="1:7" x14ac:dyDescent="0.15">
      <c r="A3512" t="str">
        <f>IF([1]交流线路段!A3512="","",[1]交流线路段!A3512)</f>
        <v/>
      </c>
      <c r="B3512" t="str">
        <f>IF([1]交流线路段!B3512="","",[1]交流线路段!B3512)</f>
        <v/>
      </c>
      <c r="F3512" t="e">
        <f ca="1">VLOOKUP(OFFSET($E$2,0,0,10000,1),OFFSET(线路!$A$2,0,0,10000,6),5,FALSE)</f>
        <v>#N/A</v>
      </c>
      <c r="G3512" t="e">
        <f ca="1">VLOOKUP(OFFSET($E$2,0,0,10000,1),OFFSET(线路!$A$2,0,0,10000,6),6,FALSE)</f>
        <v>#N/A</v>
      </c>
    </row>
    <row r="3513" spans="1:7" x14ac:dyDescent="0.15">
      <c r="A3513" t="str">
        <f>IF([1]交流线路段!A3513="","",[1]交流线路段!A3513)</f>
        <v/>
      </c>
      <c r="B3513" t="str">
        <f>IF([1]交流线路段!B3513="","",[1]交流线路段!B3513)</f>
        <v/>
      </c>
      <c r="F3513" t="e">
        <f ca="1">VLOOKUP(OFFSET($E$2,0,0,10000,1),OFFSET(线路!$A$2,0,0,10000,6),5,FALSE)</f>
        <v>#N/A</v>
      </c>
      <c r="G3513" t="e">
        <f ca="1">VLOOKUP(OFFSET($E$2,0,0,10000,1),OFFSET(线路!$A$2,0,0,10000,6),6,FALSE)</f>
        <v>#N/A</v>
      </c>
    </row>
    <row r="3514" spans="1:7" x14ac:dyDescent="0.15">
      <c r="A3514" t="str">
        <f>IF([1]交流线路段!A3514="","",[1]交流线路段!A3514)</f>
        <v/>
      </c>
      <c r="B3514" t="str">
        <f>IF([1]交流线路段!B3514="","",[1]交流线路段!B3514)</f>
        <v/>
      </c>
      <c r="F3514" t="e">
        <f ca="1">VLOOKUP(OFFSET($E$2,0,0,10000,1),OFFSET(线路!$A$2,0,0,10000,6),5,FALSE)</f>
        <v>#N/A</v>
      </c>
      <c r="G3514" t="e">
        <f ca="1">VLOOKUP(OFFSET($E$2,0,0,10000,1),OFFSET(线路!$A$2,0,0,10000,6),6,FALSE)</f>
        <v>#N/A</v>
      </c>
    </row>
    <row r="3515" spans="1:7" x14ac:dyDescent="0.15">
      <c r="A3515" t="str">
        <f>IF([1]交流线路段!A3515="","",[1]交流线路段!A3515)</f>
        <v/>
      </c>
      <c r="B3515" t="str">
        <f>IF([1]交流线路段!B3515="","",[1]交流线路段!B3515)</f>
        <v/>
      </c>
      <c r="F3515" t="e">
        <f ca="1">VLOOKUP(OFFSET($E$2,0,0,10000,1),OFFSET(线路!$A$2,0,0,10000,6),5,FALSE)</f>
        <v>#N/A</v>
      </c>
      <c r="G3515" t="e">
        <f ca="1">VLOOKUP(OFFSET($E$2,0,0,10000,1),OFFSET(线路!$A$2,0,0,10000,6),6,FALSE)</f>
        <v>#N/A</v>
      </c>
    </row>
    <row r="3516" spans="1:7" x14ac:dyDescent="0.15">
      <c r="A3516" t="str">
        <f>IF([1]交流线路段!A3516="","",[1]交流线路段!A3516)</f>
        <v/>
      </c>
      <c r="B3516" t="str">
        <f>IF([1]交流线路段!B3516="","",[1]交流线路段!B3516)</f>
        <v/>
      </c>
      <c r="F3516" t="e">
        <f ca="1">VLOOKUP(OFFSET($E$2,0,0,10000,1),OFFSET(线路!$A$2,0,0,10000,6),5,FALSE)</f>
        <v>#N/A</v>
      </c>
      <c r="G3516" t="e">
        <f ca="1">VLOOKUP(OFFSET($E$2,0,0,10000,1),OFFSET(线路!$A$2,0,0,10000,6),6,FALSE)</f>
        <v>#N/A</v>
      </c>
    </row>
    <row r="3517" spans="1:7" x14ac:dyDescent="0.15">
      <c r="A3517" t="str">
        <f>IF([1]交流线路段!A3517="","",[1]交流线路段!A3517)</f>
        <v/>
      </c>
      <c r="B3517" t="str">
        <f>IF([1]交流线路段!B3517="","",[1]交流线路段!B3517)</f>
        <v/>
      </c>
      <c r="F3517" t="e">
        <f ca="1">VLOOKUP(OFFSET($E$2,0,0,10000,1),OFFSET(线路!$A$2,0,0,10000,6),5,FALSE)</f>
        <v>#N/A</v>
      </c>
      <c r="G3517" t="e">
        <f ca="1">VLOOKUP(OFFSET($E$2,0,0,10000,1),OFFSET(线路!$A$2,0,0,10000,6),6,FALSE)</f>
        <v>#N/A</v>
      </c>
    </row>
    <row r="3518" spans="1:7" x14ac:dyDescent="0.15">
      <c r="A3518" t="str">
        <f>IF([1]交流线路段!A3518="","",[1]交流线路段!A3518)</f>
        <v/>
      </c>
      <c r="B3518" t="str">
        <f>IF([1]交流线路段!B3518="","",[1]交流线路段!B3518)</f>
        <v/>
      </c>
      <c r="F3518" t="e">
        <f ca="1">VLOOKUP(OFFSET($E$2,0,0,10000,1),OFFSET(线路!$A$2,0,0,10000,6),5,FALSE)</f>
        <v>#N/A</v>
      </c>
      <c r="G3518" t="e">
        <f ca="1">VLOOKUP(OFFSET($E$2,0,0,10000,1),OFFSET(线路!$A$2,0,0,10000,6),6,FALSE)</f>
        <v>#N/A</v>
      </c>
    </row>
    <row r="3519" spans="1:7" x14ac:dyDescent="0.15">
      <c r="A3519" t="str">
        <f>IF([1]交流线路段!A3519="","",[1]交流线路段!A3519)</f>
        <v/>
      </c>
      <c r="B3519" t="str">
        <f>IF([1]交流线路段!B3519="","",[1]交流线路段!B3519)</f>
        <v/>
      </c>
      <c r="F3519" t="e">
        <f ca="1">VLOOKUP(OFFSET($E$2,0,0,10000,1),OFFSET(线路!$A$2,0,0,10000,6),5,FALSE)</f>
        <v>#N/A</v>
      </c>
      <c r="G3519" t="e">
        <f ca="1">VLOOKUP(OFFSET($E$2,0,0,10000,1),OFFSET(线路!$A$2,0,0,10000,6),6,FALSE)</f>
        <v>#N/A</v>
      </c>
    </row>
    <row r="3520" spans="1:7" x14ac:dyDescent="0.15">
      <c r="A3520" t="str">
        <f>IF([1]交流线路段!A3520="","",[1]交流线路段!A3520)</f>
        <v/>
      </c>
      <c r="B3520" t="str">
        <f>IF([1]交流线路段!B3520="","",[1]交流线路段!B3520)</f>
        <v/>
      </c>
      <c r="F3520" t="e">
        <f ca="1">VLOOKUP(OFFSET($E$2,0,0,10000,1),OFFSET(线路!$A$2,0,0,10000,6),5,FALSE)</f>
        <v>#N/A</v>
      </c>
      <c r="G3520" t="e">
        <f ca="1">VLOOKUP(OFFSET($E$2,0,0,10000,1),OFFSET(线路!$A$2,0,0,10000,6),6,FALSE)</f>
        <v>#N/A</v>
      </c>
    </row>
    <row r="3521" spans="1:7" x14ac:dyDescent="0.15">
      <c r="A3521" t="str">
        <f>IF([1]交流线路段!A3521="","",[1]交流线路段!A3521)</f>
        <v/>
      </c>
      <c r="B3521" t="str">
        <f>IF([1]交流线路段!B3521="","",[1]交流线路段!B3521)</f>
        <v/>
      </c>
      <c r="F3521" t="e">
        <f ca="1">VLOOKUP(OFFSET($E$2,0,0,10000,1),OFFSET(线路!$A$2,0,0,10000,6),5,FALSE)</f>
        <v>#N/A</v>
      </c>
      <c r="G3521" t="e">
        <f ca="1">VLOOKUP(OFFSET($E$2,0,0,10000,1),OFFSET(线路!$A$2,0,0,10000,6),6,FALSE)</f>
        <v>#N/A</v>
      </c>
    </row>
    <row r="3522" spans="1:7" x14ac:dyDescent="0.15">
      <c r="A3522" t="str">
        <f>IF([1]交流线路段!A3522="","",[1]交流线路段!A3522)</f>
        <v/>
      </c>
      <c r="B3522" t="str">
        <f>IF([1]交流线路段!B3522="","",[1]交流线路段!B3522)</f>
        <v/>
      </c>
      <c r="F3522" t="e">
        <f ca="1">VLOOKUP(OFFSET($E$2,0,0,10000,1),OFFSET(线路!$A$2,0,0,10000,6),5,FALSE)</f>
        <v>#N/A</v>
      </c>
      <c r="G3522" t="e">
        <f ca="1">VLOOKUP(OFFSET($E$2,0,0,10000,1),OFFSET(线路!$A$2,0,0,10000,6),6,FALSE)</f>
        <v>#N/A</v>
      </c>
    </row>
    <row r="3523" spans="1:7" x14ac:dyDescent="0.15">
      <c r="A3523" t="str">
        <f>IF([1]交流线路段!A3523="","",[1]交流线路段!A3523)</f>
        <v/>
      </c>
      <c r="B3523" t="str">
        <f>IF([1]交流线路段!B3523="","",[1]交流线路段!B3523)</f>
        <v/>
      </c>
      <c r="F3523" t="e">
        <f ca="1">VLOOKUP(OFFSET($E$2,0,0,10000,1),OFFSET(线路!$A$2,0,0,10000,6),5,FALSE)</f>
        <v>#N/A</v>
      </c>
      <c r="G3523" t="e">
        <f ca="1">VLOOKUP(OFFSET($E$2,0,0,10000,1),OFFSET(线路!$A$2,0,0,10000,6),6,FALSE)</f>
        <v>#N/A</v>
      </c>
    </row>
    <row r="3524" spans="1:7" x14ac:dyDescent="0.15">
      <c r="A3524" t="str">
        <f>IF([1]交流线路段!A3524="","",[1]交流线路段!A3524)</f>
        <v/>
      </c>
      <c r="B3524" t="str">
        <f>IF([1]交流线路段!B3524="","",[1]交流线路段!B3524)</f>
        <v/>
      </c>
      <c r="F3524" t="e">
        <f ca="1">VLOOKUP(OFFSET($E$2,0,0,10000,1),OFFSET(线路!$A$2,0,0,10000,6),5,FALSE)</f>
        <v>#N/A</v>
      </c>
      <c r="G3524" t="e">
        <f ca="1">VLOOKUP(OFFSET($E$2,0,0,10000,1),OFFSET(线路!$A$2,0,0,10000,6),6,FALSE)</f>
        <v>#N/A</v>
      </c>
    </row>
    <row r="3525" spans="1:7" x14ac:dyDescent="0.15">
      <c r="A3525" t="str">
        <f>IF([1]交流线路段!A3525="","",[1]交流线路段!A3525)</f>
        <v/>
      </c>
      <c r="B3525" t="str">
        <f>IF([1]交流线路段!B3525="","",[1]交流线路段!B3525)</f>
        <v/>
      </c>
      <c r="F3525" t="e">
        <f ca="1">VLOOKUP(OFFSET($E$2,0,0,10000,1),OFFSET(线路!$A$2,0,0,10000,6),5,FALSE)</f>
        <v>#N/A</v>
      </c>
      <c r="G3525" t="e">
        <f ca="1">VLOOKUP(OFFSET($E$2,0,0,10000,1),OFFSET(线路!$A$2,0,0,10000,6),6,FALSE)</f>
        <v>#N/A</v>
      </c>
    </row>
    <row r="3526" spans="1:7" x14ac:dyDescent="0.15">
      <c r="A3526" t="str">
        <f>IF([1]交流线路段!A3526="","",[1]交流线路段!A3526)</f>
        <v/>
      </c>
      <c r="B3526" t="str">
        <f>IF([1]交流线路段!B3526="","",[1]交流线路段!B3526)</f>
        <v/>
      </c>
      <c r="F3526" t="e">
        <f ca="1">VLOOKUP(OFFSET($E$2,0,0,10000,1),OFFSET(线路!$A$2,0,0,10000,6),5,FALSE)</f>
        <v>#N/A</v>
      </c>
      <c r="G3526" t="e">
        <f ca="1">VLOOKUP(OFFSET($E$2,0,0,10000,1),OFFSET(线路!$A$2,0,0,10000,6),6,FALSE)</f>
        <v>#N/A</v>
      </c>
    </row>
    <row r="3527" spans="1:7" x14ac:dyDescent="0.15">
      <c r="A3527" t="str">
        <f>IF([1]交流线路段!A3527="","",[1]交流线路段!A3527)</f>
        <v/>
      </c>
      <c r="B3527" t="str">
        <f>IF([1]交流线路段!B3527="","",[1]交流线路段!B3527)</f>
        <v/>
      </c>
      <c r="F3527" t="e">
        <f ca="1">VLOOKUP(OFFSET($E$2,0,0,10000,1),OFFSET(线路!$A$2,0,0,10000,6),5,FALSE)</f>
        <v>#N/A</v>
      </c>
      <c r="G3527" t="e">
        <f ca="1">VLOOKUP(OFFSET($E$2,0,0,10000,1),OFFSET(线路!$A$2,0,0,10000,6),6,FALSE)</f>
        <v>#N/A</v>
      </c>
    </row>
    <row r="3528" spans="1:7" x14ac:dyDescent="0.15">
      <c r="A3528" t="str">
        <f>IF([1]交流线路段!A3528="","",[1]交流线路段!A3528)</f>
        <v/>
      </c>
      <c r="B3528" t="str">
        <f>IF([1]交流线路段!B3528="","",[1]交流线路段!B3528)</f>
        <v/>
      </c>
      <c r="F3528" t="e">
        <f ca="1">VLOOKUP(OFFSET($E$2,0,0,10000,1),OFFSET(线路!$A$2,0,0,10000,6),5,FALSE)</f>
        <v>#N/A</v>
      </c>
      <c r="G3528" t="e">
        <f ca="1">VLOOKUP(OFFSET($E$2,0,0,10000,1),OFFSET(线路!$A$2,0,0,10000,6),6,FALSE)</f>
        <v>#N/A</v>
      </c>
    </row>
    <row r="3529" spans="1:7" x14ac:dyDescent="0.15">
      <c r="A3529" t="str">
        <f>IF([1]交流线路段!A3529="","",[1]交流线路段!A3529)</f>
        <v/>
      </c>
      <c r="B3529" t="str">
        <f>IF([1]交流线路段!B3529="","",[1]交流线路段!B3529)</f>
        <v/>
      </c>
      <c r="F3529" t="e">
        <f ca="1">VLOOKUP(OFFSET($E$2,0,0,10000,1),OFFSET(线路!$A$2,0,0,10000,6),5,FALSE)</f>
        <v>#N/A</v>
      </c>
      <c r="G3529" t="e">
        <f ca="1">VLOOKUP(OFFSET($E$2,0,0,10000,1),OFFSET(线路!$A$2,0,0,10000,6),6,FALSE)</f>
        <v>#N/A</v>
      </c>
    </row>
    <row r="3530" spans="1:7" x14ac:dyDescent="0.15">
      <c r="A3530" t="str">
        <f>IF([1]交流线路段!A3530="","",[1]交流线路段!A3530)</f>
        <v/>
      </c>
      <c r="B3530" t="str">
        <f>IF([1]交流线路段!B3530="","",[1]交流线路段!B3530)</f>
        <v/>
      </c>
      <c r="F3530" t="e">
        <f ca="1">VLOOKUP(OFFSET($E$2,0,0,10000,1),OFFSET(线路!$A$2,0,0,10000,6),5,FALSE)</f>
        <v>#N/A</v>
      </c>
      <c r="G3530" t="e">
        <f ca="1">VLOOKUP(OFFSET($E$2,0,0,10000,1),OFFSET(线路!$A$2,0,0,10000,6),6,FALSE)</f>
        <v>#N/A</v>
      </c>
    </row>
    <row r="3531" spans="1:7" x14ac:dyDescent="0.15">
      <c r="A3531" t="str">
        <f>IF([1]交流线路段!A3531="","",[1]交流线路段!A3531)</f>
        <v/>
      </c>
      <c r="B3531" t="str">
        <f>IF([1]交流线路段!B3531="","",[1]交流线路段!B3531)</f>
        <v/>
      </c>
      <c r="F3531" t="e">
        <f ca="1">VLOOKUP(OFFSET($E$2,0,0,10000,1),OFFSET(线路!$A$2,0,0,10000,6),5,FALSE)</f>
        <v>#N/A</v>
      </c>
      <c r="G3531" t="e">
        <f ca="1">VLOOKUP(OFFSET($E$2,0,0,10000,1),OFFSET(线路!$A$2,0,0,10000,6),6,FALSE)</f>
        <v>#N/A</v>
      </c>
    </row>
    <row r="3532" spans="1:7" x14ac:dyDescent="0.15">
      <c r="A3532" t="str">
        <f>IF([1]交流线路段!A3532="","",[1]交流线路段!A3532)</f>
        <v/>
      </c>
      <c r="B3532" t="str">
        <f>IF([1]交流线路段!B3532="","",[1]交流线路段!B3532)</f>
        <v/>
      </c>
      <c r="F3532" t="e">
        <f ca="1">VLOOKUP(OFFSET($E$2,0,0,10000,1),OFFSET(线路!$A$2,0,0,10000,6),5,FALSE)</f>
        <v>#N/A</v>
      </c>
      <c r="G3532" t="e">
        <f ca="1">VLOOKUP(OFFSET($E$2,0,0,10000,1),OFFSET(线路!$A$2,0,0,10000,6),6,FALSE)</f>
        <v>#N/A</v>
      </c>
    </row>
    <row r="3533" spans="1:7" x14ac:dyDescent="0.15">
      <c r="A3533" t="str">
        <f>IF([1]交流线路段!A3533="","",[1]交流线路段!A3533)</f>
        <v/>
      </c>
      <c r="B3533" t="str">
        <f>IF([1]交流线路段!B3533="","",[1]交流线路段!B3533)</f>
        <v/>
      </c>
      <c r="F3533" t="e">
        <f ca="1">VLOOKUP(OFFSET($E$2,0,0,10000,1),OFFSET(线路!$A$2,0,0,10000,6),5,FALSE)</f>
        <v>#N/A</v>
      </c>
      <c r="G3533" t="e">
        <f ca="1">VLOOKUP(OFFSET($E$2,0,0,10000,1),OFFSET(线路!$A$2,0,0,10000,6),6,FALSE)</f>
        <v>#N/A</v>
      </c>
    </row>
    <row r="3534" spans="1:7" x14ac:dyDescent="0.15">
      <c r="A3534" t="str">
        <f>IF([1]交流线路段!A3534="","",[1]交流线路段!A3534)</f>
        <v/>
      </c>
      <c r="B3534" t="str">
        <f>IF([1]交流线路段!B3534="","",[1]交流线路段!B3534)</f>
        <v/>
      </c>
      <c r="F3534" t="e">
        <f ca="1">VLOOKUP(OFFSET($E$2,0,0,10000,1),OFFSET(线路!$A$2,0,0,10000,6),5,FALSE)</f>
        <v>#N/A</v>
      </c>
      <c r="G3534" t="e">
        <f ca="1">VLOOKUP(OFFSET($E$2,0,0,10000,1),OFFSET(线路!$A$2,0,0,10000,6),6,FALSE)</f>
        <v>#N/A</v>
      </c>
    </row>
    <row r="3535" spans="1:7" x14ac:dyDescent="0.15">
      <c r="A3535" t="str">
        <f>IF([1]交流线路段!A3535="","",[1]交流线路段!A3535)</f>
        <v/>
      </c>
      <c r="B3535" t="str">
        <f>IF([1]交流线路段!B3535="","",[1]交流线路段!B3535)</f>
        <v/>
      </c>
      <c r="F3535" t="e">
        <f ca="1">VLOOKUP(OFFSET($E$2,0,0,10000,1),OFFSET(线路!$A$2,0,0,10000,6),5,FALSE)</f>
        <v>#N/A</v>
      </c>
      <c r="G3535" t="e">
        <f ca="1">VLOOKUP(OFFSET($E$2,0,0,10000,1),OFFSET(线路!$A$2,0,0,10000,6),6,FALSE)</f>
        <v>#N/A</v>
      </c>
    </row>
    <row r="3536" spans="1:7" x14ac:dyDescent="0.15">
      <c r="A3536" t="str">
        <f>IF([1]交流线路段!A3536="","",[1]交流线路段!A3536)</f>
        <v/>
      </c>
      <c r="B3536" t="str">
        <f>IF([1]交流线路段!B3536="","",[1]交流线路段!B3536)</f>
        <v/>
      </c>
      <c r="F3536" t="e">
        <f ca="1">VLOOKUP(OFFSET($E$2,0,0,10000,1),OFFSET(线路!$A$2,0,0,10000,6),5,FALSE)</f>
        <v>#N/A</v>
      </c>
      <c r="G3536" t="e">
        <f ca="1">VLOOKUP(OFFSET($E$2,0,0,10000,1),OFFSET(线路!$A$2,0,0,10000,6),6,FALSE)</f>
        <v>#N/A</v>
      </c>
    </row>
    <row r="3537" spans="1:7" x14ac:dyDescent="0.15">
      <c r="A3537" t="str">
        <f>IF([1]交流线路段!A3537="","",[1]交流线路段!A3537)</f>
        <v/>
      </c>
      <c r="B3537" t="str">
        <f>IF([1]交流线路段!B3537="","",[1]交流线路段!B3537)</f>
        <v/>
      </c>
      <c r="F3537" t="e">
        <f ca="1">VLOOKUP(OFFSET($E$2,0,0,10000,1),OFFSET(线路!$A$2,0,0,10000,6),5,FALSE)</f>
        <v>#N/A</v>
      </c>
      <c r="G3537" t="e">
        <f ca="1">VLOOKUP(OFFSET($E$2,0,0,10000,1),OFFSET(线路!$A$2,0,0,10000,6),6,FALSE)</f>
        <v>#N/A</v>
      </c>
    </row>
    <row r="3538" spans="1:7" x14ac:dyDescent="0.15">
      <c r="A3538" t="str">
        <f>IF([1]交流线路段!A3538="","",[1]交流线路段!A3538)</f>
        <v/>
      </c>
      <c r="B3538" t="str">
        <f>IF([1]交流线路段!B3538="","",[1]交流线路段!B3538)</f>
        <v/>
      </c>
      <c r="F3538" t="e">
        <f ca="1">VLOOKUP(OFFSET($E$2,0,0,10000,1),OFFSET(线路!$A$2,0,0,10000,6),5,FALSE)</f>
        <v>#N/A</v>
      </c>
      <c r="G3538" t="e">
        <f ca="1">VLOOKUP(OFFSET($E$2,0,0,10000,1),OFFSET(线路!$A$2,0,0,10000,6),6,FALSE)</f>
        <v>#N/A</v>
      </c>
    </row>
    <row r="3539" spans="1:7" x14ac:dyDescent="0.15">
      <c r="A3539" t="str">
        <f>IF([1]交流线路段!A3539="","",[1]交流线路段!A3539)</f>
        <v/>
      </c>
      <c r="B3539" t="str">
        <f>IF([1]交流线路段!B3539="","",[1]交流线路段!B3539)</f>
        <v/>
      </c>
      <c r="F3539" t="e">
        <f ca="1">VLOOKUP(OFFSET($E$2,0,0,10000,1),OFFSET(线路!$A$2,0,0,10000,6),5,FALSE)</f>
        <v>#N/A</v>
      </c>
      <c r="G3539" t="e">
        <f ca="1">VLOOKUP(OFFSET($E$2,0,0,10000,1),OFFSET(线路!$A$2,0,0,10000,6),6,FALSE)</f>
        <v>#N/A</v>
      </c>
    </row>
    <row r="3540" spans="1:7" x14ac:dyDescent="0.15">
      <c r="A3540" t="str">
        <f>IF([1]交流线路段!A3540="","",[1]交流线路段!A3540)</f>
        <v/>
      </c>
      <c r="B3540" t="str">
        <f>IF([1]交流线路段!B3540="","",[1]交流线路段!B3540)</f>
        <v/>
      </c>
      <c r="F3540" t="e">
        <f ca="1">VLOOKUP(OFFSET($E$2,0,0,10000,1),OFFSET(线路!$A$2,0,0,10000,6),5,FALSE)</f>
        <v>#N/A</v>
      </c>
      <c r="G3540" t="e">
        <f ca="1">VLOOKUP(OFFSET($E$2,0,0,10000,1),OFFSET(线路!$A$2,0,0,10000,6),6,FALSE)</f>
        <v>#N/A</v>
      </c>
    </row>
    <row r="3541" spans="1:7" x14ac:dyDescent="0.15">
      <c r="A3541" t="str">
        <f>IF([1]交流线路段!A3541="","",[1]交流线路段!A3541)</f>
        <v/>
      </c>
      <c r="B3541" t="str">
        <f>IF([1]交流线路段!B3541="","",[1]交流线路段!B3541)</f>
        <v/>
      </c>
      <c r="F3541" t="e">
        <f ca="1">VLOOKUP(OFFSET($E$2,0,0,10000,1),OFFSET(线路!$A$2,0,0,10000,6),5,FALSE)</f>
        <v>#N/A</v>
      </c>
      <c r="G3541" t="e">
        <f ca="1">VLOOKUP(OFFSET($E$2,0,0,10000,1),OFFSET(线路!$A$2,0,0,10000,6),6,FALSE)</f>
        <v>#N/A</v>
      </c>
    </row>
    <row r="3542" spans="1:7" x14ac:dyDescent="0.15">
      <c r="A3542" t="str">
        <f>IF([1]交流线路段!A3542="","",[1]交流线路段!A3542)</f>
        <v/>
      </c>
      <c r="B3542" t="str">
        <f>IF([1]交流线路段!B3542="","",[1]交流线路段!B3542)</f>
        <v/>
      </c>
      <c r="F3542" t="e">
        <f ca="1">VLOOKUP(OFFSET($E$2,0,0,10000,1),OFFSET(线路!$A$2,0,0,10000,6),5,FALSE)</f>
        <v>#N/A</v>
      </c>
      <c r="G3542" t="e">
        <f ca="1">VLOOKUP(OFFSET($E$2,0,0,10000,1),OFFSET(线路!$A$2,0,0,10000,6),6,FALSE)</f>
        <v>#N/A</v>
      </c>
    </row>
    <row r="3543" spans="1:7" x14ac:dyDescent="0.15">
      <c r="A3543" t="str">
        <f>IF([1]交流线路段!A3543="","",[1]交流线路段!A3543)</f>
        <v/>
      </c>
      <c r="B3543" t="str">
        <f>IF([1]交流线路段!B3543="","",[1]交流线路段!B3543)</f>
        <v/>
      </c>
      <c r="F3543" t="e">
        <f ca="1">VLOOKUP(OFFSET($E$2,0,0,10000,1),OFFSET(线路!$A$2,0,0,10000,6),5,FALSE)</f>
        <v>#N/A</v>
      </c>
      <c r="G3543" t="e">
        <f ca="1">VLOOKUP(OFFSET($E$2,0,0,10000,1),OFFSET(线路!$A$2,0,0,10000,6),6,FALSE)</f>
        <v>#N/A</v>
      </c>
    </row>
    <row r="3544" spans="1:7" x14ac:dyDescent="0.15">
      <c r="A3544" t="str">
        <f>IF([1]交流线路段!A3544="","",[1]交流线路段!A3544)</f>
        <v/>
      </c>
      <c r="B3544" t="str">
        <f>IF([1]交流线路段!B3544="","",[1]交流线路段!B3544)</f>
        <v/>
      </c>
      <c r="F3544" t="e">
        <f ca="1">VLOOKUP(OFFSET($E$2,0,0,10000,1),OFFSET(线路!$A$2,0,0,10000,6),5,FALSE)</f>
        <v>#N/A</v>
      </c>
      <c r="G3544" t="e">
        <f ca="1">VLOOKUP(OFFSET($E$2,0,0,10000,1),OFFSET(线路!$A$2,0,0,10000,6),6,FALSE)</f>
        <v>#N/A</v>
      </c>
    </row>
    <row r="3545" spans="1:7" x14ac:dyDescent="0.15">
      <c r="A3545" t="str">
        <f>IF([1]交流线路段!A3545="","",[1]交流线路段!A3545)</f>
        <v/>
      </c>
      <c r="B3545" t="str">
        <f>IF([1]交流线路段!B3545="","",[1]交流线路段!B3545)</f>
        <v/>
      </c>
      <c r="F3545" t="e">
        <f ca="1">VLOOKUP(OFFSET($E$2,0,0,10000,1),OFFSET(线路!$A$2,0,0,10000,6),5,FALSE)</f>
        <v>#N/A</v>
      </c>
      <c r="G3545" t="e">
        <f ca="1">VLOOKUP(OFFSET($E$2,0,0,10000,1),OFFSET(线路!$A$2,0,0,10000,6),6,FALSE)</f>
        <v>#N/A</v>
      </c>
    </row>
    <row r="3546" spans="1:7" x14ac:dyDescent="0.15">
      <c r="A3546" t="str">
        <f>IF([1]交流线路段!A3546="","",[1]交流线路段!A3546)</f>
        <v/>
      </c>
      <c r="B3546" t="str">
        <f>IF([1]交流线路段!B3546="","",[1]交流线路段!B3546)</f>
        <v/>
      </c>
      <c r="F3546" t="e">
        <f ca="1">VLOOKUP(OFFSET($E$2,0,0,10000,1),OFFSET(线路!$A$2,0,0,10000,6),5,FALSE)</f>
        <v>#N/A</v>
      </c>
      <c r="G3546" t="e">
        <f ca="1">VLOOKUP(OFFSET($E$2,0,0,10000,1),OFFSET(线路!$A$2,0,0,10000,6),6,FALSE)</f>
        <v>#N/A</v>
      </c>
    </row>
    <row r="3547" spans="1:7" x14ac:dyDescent="0.15">
      <c r="A3547" t="str">
        <f>IF([1]交流线路段!A3547="","",[1]交流线路段!A3547)</f>
        <v/>
      </c>
      <c r="B3547" t="str">
        <f>IF([1]交流线路段!B3547="","",[1]交流线路段!B3547)</f>
        <v/>
      </c>
      <c r="F3547" t="e">
        <f ca="1">VLOOKUP(OFFSET($E$2,0,0,10000,1),OFFSET(线路!$A$2,0,0,10000,6),5,FALSE)</f>
        <v>#N/A</v>
      </c>
      <c r="G3547" t="e">
        <f ca="1">VLOOKUP(OFFSET($E$2,0,0,10000,1),OFFSET(线路!$A$2,0,0,10000,6),6,FALSE)</f>
        <v>#N/A</v>
      </c>
    </row>
    <row r="3548" spans="1:7" x14ac:dyDescent="0.15">
      <c r="A3548" t="str">
        <f>IF([1]交流线路段!A3548="","",[1]交流线路段!A3548)</f>
        <v/>
      </c>
      <c r="B3548" t="str">
        <f>IF([1]交流线路段!B3548="","",[1]交流线路段!B3548)</f>
        <v/>
      </c>
      <c r="F3548" t="e">
        <f ca="1">VLOOKUP(OFFSET($E$2,0,0,10000,1),OFFSET(线路!$A$2,0,0,10000,6),5,FALSE)</f>
        <v>#N/A</v>
      </c>
      <c r="G3548" t="e">
        <f ca="1">VLOOKUP(OFFSET($E$2,0,0,10000,1),OFFSET(线路!$A$2,0,0,10000,6),6,FALSE)</f>
        <v>#N/A</v>
      </c>
    </row>
    <row r="3549" spans="1:7" x14ac:dyDescent="0.15">
      <c r="A3549" t="str">
        <f>IF([1]交流线路段!A3549="","",[1]交流线路段!A3549)</f>
        <v/>
      </c>
      <c r="B3549" t="str">
        <f>IF([1]交流线路段!B3549="","",[1]交流线路段!B3549)</f>
        <v/>
      </c>
      <c r="F3549" t="e">
        <f ca="1">VLOOKUP(OFFSET($E$2,0,0,10000,1),OFFSET(线路!$A$2,0,0,10000,6),5,FALSE)</f>
        <v>#N/A</v>
      </c>
      <c r="G3549" t="e">
        <f ca="1">VLOOKUP(OFFSET($E$2,0,0,10000,1),OFFSET(线路!$A$2,0,0,10000,6),6,FALSE)</f>
        <v>#N/A</v>
      </c>
    </row>
    <row r="3550" spans="1:7" x14ac:dyDescent="0.15">
      <c r="A3550" t="str">
        <f>IF([1]交流线路段!A3550="","",[1]交流线路段!A3550)</f>
        <v/>
      </c>
      <c r="B3550" t="str">
        <f>IF([1]交流线路段!B3550="","",[1]交流线路段!B3550)</f>
        <v/>
      </c>
      <c r="F3550" t="e">
        <f ca="1">VLOOKUP(OFFSET($E$2,0,0,10000,1),OFFSET(线路!$A$2,0,0,10000,6),5,FALSE)</f>
        <v>#N/A</v>
      </c>
      <c r="G3550" t="e">
        <f ca="1">VLOOKUP(OFFSET($E$2,0,0,10000,1),OFFSET(线路!$A$2,0,0,10000,6),6,FALSE)</f>
        <v>#N/A</v>
      </c>
    </row>
    <row r="3551" spans="1:7" x14ac:dyDescent="0.15">
      <c r="A3551" t="str">
        <f>IF([1]交流线路段!A3551="","",[1]交流线路段!A3551)</f>
        <v/>
      </c>
      <c r="B3551" t="str">
        <f>IF([1]交流线路段!B3551="","",[1]交流线路段!B3551)</f>
        <v/>
      </c>
      <c r="F3551" t="e">
        <f ca="1">VLOOKUP(OFFSET($E$2,0,0,10000,1),OFFSET(线路!$A$2,0,0,10000,6),5,FALSE)</f>
        <v>#N/A</v>
      </c>
      <c r="G3551" t="e">
        <f ca="1">VLOOKUP(OFFSET($E$2,0,0,10000,1),OFFSET(线路!$A$2,0,0,10000,6),6,FALSE)</f>
        <v>#N/A</v>
      </c>
    </row>
    <row r="3552" spans="1:7" x14ac:dyDescent="0.15">
      <c r="A3552" t="str">
        <f>IF([1]交流线路段!A3552="","",[1]交流线路段!A3552)</f>
        <v/>
      </c>
      <c r="B3552" t="str">
        <f>IF([1]交流线路段!B3552="","",[1]交流线路段!B3552)</f>
        <v/>
      </c>
      <c r="F3552" t="e">
        <f ca="1">VLOOKUP(OFFSET($E$2,0,0,10000,1),OFFSET(线路!$A$2,0,0,10000,6),5,FALSE)</f>
        <v>#N/A</v>
      </c>
      <c r="G3552" t="e">
        <f ca="1">VLOOKUP(OFFSET($E$2,0,0,10000,1),OFFSET(线路!$A$2,0,0,10000,6),6,FALSE)</f>
        <v>#N/A</v>
      </c>
    </row>
    <row r="3553" spans="1:7" x14ac:dyDescent="0.15">
      <c r="A3553" t="str">
        <f>IF([1]交流线路段!A3553="","",[1]交流线路段!A3553)</f>
        <v/>
      </c>
      <c r="B3553" t="str">
        <f>IF([1]交流线路段!B3553="","",[1]交流线路段!B3553)</f>
        <v/>
      </c>
      <c r="F3553" t="e">
        <f ca="1">VLOOKUP(OFFSET($E$2,0,0,10000,1),OFFSET(线路!$A$2,0,0,10000,6),5,FALSE)</f>
        <v>#N/A</v>
      </c>
      <c r="G3553" t="e">
        <f ca="1">VLOOKUP(OFFSET($E$2,0,0,10000,1),OFFSET(线路!$A$2,0,0,10000,6),6,FALSE)</f>
        <v>#N/A</v>
      </c>
    </row>
    <row r="3554" spans="1:7" x14ac:dyDescent="0.15">
      <c r="A3554" t="str">
        <f>IF([1]交流线路段!A3554="","",[1]交流线路段!A3554)</f>
        <v/>
      </c>
      <c r="B3554" t="str">
        <f>IF([1]交流线路段!B3554="","",[1]交流线路段!B3554)</f>
        <v/>
      </c>
      <c r="F3554" t="e">
        <f ca="1">VLOOKUP(OFFSET($E$2,0,0,10000,1),OFFSET(线路!$A$2,0,0,10000,6),5,FALSE)</f>
        <v>#N/A</v>
      </c>
      <c r="G3554" t="e">
        <f ca="1">VLOOKUP(OFFSET($E$2,0,0,10000,1),OFFSET(线路!$A$2,0,0,10000,6),6,FALSE)</f>
        <v>#N/A</v>
      </c>
    </row>
    <row r="3555" spans="1:7" x14ac:dyDescent="0.15">
      <c r="A3555" t="str">
        <f>IF([1]交流线路段!A3555="","",[1]交流线路段!A3555)</f>
        <v/>
      </c>
      <c r="B3555" t="str">
        <f>IF([1]交流线路段!B3555="","",[1]交流线路段!B3555)</f>
        <v/>
      </c>
      <c r="F3555" t="e">
        <f ca="1">VLOOKUP(OFFSET($E$2,0,0,10000,1),OFFSET(线路!$A$2,0,0,10000,6),5,FALSE)</f>
        <v>#N/A</v>
      </c>
      <c r="G3555" t="e">
        <f ca="1">VLOOKUP(OFFSET($E$2,0,0,10000,1),OFFSET(线路!$A$2,0,0,10000,6),6,FALSE)</f>
        <v>#N/A</v>
      </c>
    </row>
    <row r="3556" spans="1:7" x14ac:dyDescent="0.15">
      <c r="A3556" t="str">
        <f>IF([1]交流线路段!A3556="","",[1]交流线路段!A3556)</f>
        <v/>
      </c>
      <c r="B3556" t="str">
        <f>IF([1]交流线路段!B3556="","",[1]交流线路段!B3556)</f>
        <v/>
      </c>
      <c r="F3556" t="e">
        <f ca="1">VLOOKUP(OFFSET($E$2,0,0,10000,1),OFFSET(线路!$A$2,0,0,10000,6),5,FALSE)</f>
        <v>#N/A</v>
      </c>
      <c r="G3556" t="e">
        <f ca="1">VLOOKUP(OFFSET($E$2,0,0,10000,1),OFFSET(线路!$A$2,0,0,10000,6),6,FALSE)</f>
        <v>#N/A</v>
      </c>
    </row>
    <row r="3557" spans="1:7" x14ac:dyDescent="0.15">
      <c r="A3557" t="str">
        <f>IF([1]交流线路段!A3557="","",[1]交流线路段!A3557)</f>
        <v/>
      </c>
      <c r="B3557" t="str">
        <f>IF([1]交流线路段!B3557="","",[1]交流线路段!B3557)</f>
        <v/>
      </c>
      <c r="F3557" t="e">
        <f ca="1">VLOOKUP(OFFSET($E$2,0,0,10000,1),OFFSET(线路!$A$2,0,0,10000,6),5,FALSE)</f>
        <v>#N/A</v>
      </c>
      <c r="G3557" t="e">
        <f ca="1">VLOOKUP(OFFSET($E$2,0,0,10000,1),OFFSET(线路!$A$2,0,0,10000,6),6,FALSE)</f>
        <v>#N/A</v>
      </c>
    </row>
    <row r="3558" spans="1:7" x14ac:dyDescent="0.15">
      <c r="A3558" t="str">
        <f>IF([1]交流线路段!A3558="","",[1]交流线路段!A3558)</f>
        <v/>
      </c>
      <c r="B3558" t="str">
        <f>IF([1]交流线路段!B3558="","",[1]交流线路段!B3558)</f>
        <v/>
      </c>
      <c r="F3558" t="e">
        <f ca="1">VLOOKUP(OFFSET($E$2,0,0,10000,1),OFFSET(线路!$A$2,0,0,10000,6),5,FALSE)</f>
        <v>#N/A</v>
      </c>
      <c r="G3558" t="e">
        <f ca="1">VLOOKUP(OFFSET($E$2,0,0,10000,1),OFFSET(线路!$A$2,0,0,10000,6),6,FALSE)</f>
        <v>#N/A</v>
      </c>
    </row>
    <row r="3559" spans="1:7" x14ac:dyDescent="0.15">
      <c r="A3559" t="str">
        <f>IF([1]交流线路段!A3559="","",[1]交流线路段!A3559)</f>
        <v/>
      </c>
      <c r="B3559" t="str">
        <f>IF([1]交流线路段!B3559="","",[1]交流线路段!B3559)</f>
        <v/>
      </c>
      <c r="F3559" t="e">
        <f ca="1">VLOOKUP(OFFSET($E$2,0,0,10000,1),OFFSET(线路!$A$2,0,0,10000,6),5,FALSE)</f>
        <v>#N/A</v>
      </c>
      <c r="G3559" t="e">
        <f ca="1">VLOOKUP(OFFSET($E$2,0,0,10000,1),OFFSET(线路!$A$2,0,0,10000,6),6,FALSE)</f>
        <v>#N/A</v>
      </c>
    </row>
    <row r="3560" spans="1:7" x14ac:dyDescent="0.15">
      <c r="A3560" t="str">
        <f>IF([1]交流线路段!A3560="","",[1]交流线路段!A3560)</f>
        <v/>
      </c>
      <c r="B3560" t="str">
        <f>IF([1]交流线路段!B3560="","",[1]交流线路段!B3560)</f>
        <v/>
      </c>
      <c r="F3560" t="e">
        <f ca="1">VLOOKUP(OFFSET($E$2,0,0,10000,1),OFFSET(线路!$A$2,0,0,10000,6),5,FALSE)</f>
        <v>#N/A</v>
      </c>
      <c r="G3560" t="e">
        <f ca="1">VLOOKUP(OFFSET($E$2,0,0,10000,1),OFFSET(线路!$A$2,0,0,10000,6),6,FALSE)</f>
        <v>#N/A</v>
      </c>
    </row>
    <row r="3561" spans="1:7" x14ac:dyDescent="0.15">
      <c r="A3561" t="str">
        <f>IF([1]交流线路段!A3561="","",[1]交流线路段!A3561)</f>
        <v/>
      </c>
      <c r="B3561" t="str">
        <f>IF([1]交流线路段!B3561="","",[1]交流线路段!B3561)</f>
        <v/>
      </c>
      <c r="F3561" t="e">
        <f ca="1">VLOOKUP(OFFSET($E$2,0,0,10000,1),OFFSET(线路!$A$2,0,0,10000,6),5,FALSE)</f>
        <v>#N/A</v>
      </c>
      <c r="G3561" t="e">
        <f ca="1">VLOOKUP(OFFSET($E$2,0,0,10000,1),OFFSET(线路!$A$2,0,0,10000,6),6,FALSE)</f>
        <v>#N/A</v>
      </c>
    </row>
    <row r="3562" spans="1:7" x14ac:dyDescent="0.15">
      <c r="A3562" t="str">
        <f>IF([1]交流线路段!A3562="","",[1]交流线路段!A3562)</f>
        <v/>
      </c>
      <c r="B3562" t="str">
        <f>IF([1]交流线路段!B3562="","",[1]交流线路段!B3562)</f>
        <v/>
      </c>
      <c r="F3562" t="e">
        <f ca="1">VLOOKUP(OFFSET($E$2,0,0,10000,1),OFFSET(线路!$A$2,0,0,10000,6),5,FALSE)</f>
        <v>#N/A</v>
      </c>
      <c r="G3562" t="e">
        <f ca="1">VLOOKUP(OFFSET($E$2,0,0,10000,1),OFFSET(线路!$A$2,0,0,10000,6),6,FALSE)</f>
        <v>#N/A</v>
      </c>
    </row>
    <row r="3563" spans="1:7" x14ac:dyDescent="0.15">
      <c r="A3563" t="str">
        <f>IF([1]交流线路段!A3563="","",[1]交流线路段!A3563)</f>
        <v/>
      </c>
      <c r="B3563" t="str">
        <f>IF([1]交流线路段!B3563="","",[1]交流线路段!B3563)</f>
        <v/>
      </c>
      <c r="F3563" t="e">
        <f ca="1">VLOOKUP(OFFSET($E$2,0,0,10000,1),OFFSET(线路!$A$2,0,0,10000,6),5,FALSE)</f>
        <v>#N/A</v>
      </c>
      <c r="G3563" t="e">
        <f ca="1">VLOOKUP(OFFSET($E$2,0,0,10000,1),OFFSET(线路!$A$2,0,0,10000,6),6,FALSE)</f>
        <v>#N/A</v>
      </c>
    </row>
    <row r="3564" spans="1:7" x14ac:dyDescent="0.15">
      <c r="A3564" t="str">
        <f>IF([1]交流线路段!A3564="","",[1]交流线路段!A3564)</f>
        <v/>
      </c>
      <c r="B3564" t="str">
        <f>IF([1]交流线路段!B3564="","",[1]交流线路段!B3564)</f>
        <v/>
      </c>
      <c r="F3564" t="e">
        <f ca="1">VLOOKUP(OFFSET($E$2,0,0,10000,1),OFFSET(线路!$A$2,0,0,10000,6),5,FALSE)</f>
        <v>#N/A</v>
      </c>
      <c r="G3564" t="e">
        <f ca="1">VLOOKUP(OFFSET($E$2,0,0,10000,1),OFFSET(线路!$A$2,0,0,10000,6),6,FALSE)</f>
        <v>#N/A</v>
      </c>
    </row>
    <row r="3565" spans="1:7" x14ac:dyDescent="0.15">
      <c r="A3565" t="str">
        <f>IF([1]交流线路段!A3565="","",[1]交流线路段!A3565)</f>
        <v/>
      </c>
      <c r="B3565" t="str">
        <f>IF([1]交流线路段!B3565="","",[1]交流线路段!B3565)</f>
        <v/>
      </c>
      <c r="F3565" t="e">
        <f ca="1">VLOOKUP(OFFSET($E$2,0,0,10000,1),OFFSET(线路!$A$2,0,0,10000,6),5,FALSE)</f>
        <v>#N/A</v>
      </c>
      <c r="G3565" t="e">
        <f ca="1">VLOOKUP(OFFSET($E$2,0,0,10000,1),OFFSET(线路!$A$2,0,0,10000,6),6,FALSE)</f>
        <v>#N/A</v>
      </c>
    </row>
    <row r="3566" spans="1:7" x14ac:dyDescent="0.15">
      <c r="A3566" t="str">
        <f>IF([1]交流线路段!A3566="","",[1]交流线路段!A3566)</f>
        <v/>
      </c>
      <c r="B3566" t="str">
        <f>IF([1]交流线路段!B3566="","",[1]交流线路段!B3566)</f>
        <v/>
      </c>
      <c r="F3566" t="e">
        <f ca="1">VLOOKUP(OFFSET($E$2,0,0,10000,1),OFFSET(线路!$A$2,0,0,10000,6),5,FALSE)</f>
        <v>#N/A</v>
      </c>
      <c r="G3566" t="e">
        <f ca="1">VLOOKUP(OFFSET($E$2,0,0,10000,1),OFFSET(线路!$A$2,0,0,10000,6),6,FALSE)</f>
        <v>#N/A</v>
      </c>
    </row>
    <row r="3567" spans="1:7" x14ac:dyDescent="0.15">
      <c r="A3567" t="str">
        <f>IF([1]交流线路段!A3567="","",[1]交流线路段!A3567)</f>
        <v/>
      </c>
      <c r="B3567" t="str">
        <f>IF([1]交流线路段!B3567="","",[1]交流线路段!B3567)</f>
        <v/>
      </c>
      <c r="F3567" t="e">
        <f ca="1">VLOOKUP(OFFSET($E$2,0,0,10000,1),OFFSET(线路!$A$2,0,0,10000,6),5,FALSE)</f>
        <v>#N/A</v>
      </c>
      <c r="G3567" t="e">
        <f ca="1">VLOOKUP(OFFSET($E$2,0,0,10000,1),OFFSET(线路!$A$2,0,0,10000,6),6,FALSE)</f>
        <v>#N/A</v>
      </c>
    </row>
    <row r="3568" spans="1:7" x14ac:dyDescent="0.15">
      <c r="A3568" t="str">
        <f>IF([1]交流线路段!A3568="","",[1]交流线路段!A3568)</f>
        <v/>
      </c>
      <c r="B3568" t="str">
        <f>IF([1]交流线路段!B3568="","",[1]交流线路段!B3568)</f>
        <v/>
      </c>
      <c r="F3568" t="e">
        <f ca="1">VLOOKUP(OFFSET($E$2,0,0,10000,1),OFFSET(线路!$A$2,0,0,10000,6),5,FALSE)</f>
        <v>#N/A</v>
      </c>
      <c r="G3568" t="e">
        <f ca="1">VLOOKUP(OFFSET($E$2,0,0,10000,1),OFFSET(线路!$A$2,0,0,10000,6),6,FALSE)</f>
        <v>#N/A</v>
      </c>
    </row>
    <row r="3569" spans="1:7" x14ac:dyDescent="0.15">
      <c r="A3569" t="str">
        <f>IF([1]交流线路段!A3569="","",[1]交流线路段!A3569)</f>
        <v/>
      </c>
      <c r="B3569" t="str">
        <f>IF([1]交流线路段!B3569="","",[1]交流线路段!B3569)</f>
        <v/>
      </c>
      <c r="F3569" t="e">
        <f ca="1">VLOOKUP(OFFSET($E$2,0,0,10000,1),OFFSET(线路!$A$2,0,0,10000,6),5,FALSE)</f>
        <v>#N/A</v>
      </c>
      <c r="G3569" t="e">
        <f ca="1">VLOOKUP(OFFSET($E$2,0,0,10000,1),OFFSET(线路!$A$2,0,0,10000,6),6,FALSE)</f>
        <v>#N/A</v>
      </c>
    </row>
    <row r="3570" spans="1:7" x14ac:dyDescent="0.15">
      <c r="A3570" t="str">
        <f>IF([1]交流线路段!A3570="","",[1]交流线路段!A3570)</f>
        <v/>
      </c>
      <c r="B3570" t="str">
        <f>IF([1]交流线路段!B3570="","",[1]交流线路段!B3570)</f>
        <v/>
      </c>
      <c r="F3570" t="e">
        <f ca="1">VLOOKUP(OFFSET($E$2,0,0,10000,1),OFFSET(线路!$A$2,0,0,10000,6),5,FALSE)</f>
        <v>#N/A</v>
      </c>
      <c r="G3570" t="e">
        <f ca="1">VLOOKUP(OFFSET($E$2,0,0,10000,1),OFFSET(线路!$A$2,0,0,10000,6),6,FALSE)</f>
        <v>#N/A</v>
      </c>
    </row>
    <row r="3571" spans="1:7" x14ac:dyDescent="0.15">
      <c r="A3571" t="str">
        <f>IF([1]交流线路段!A3571="","",[1]交流线路段!A3571)</f>
        <v/>
      </c>
      <c r="B3571" t="str">
        <f>IF([1]交流线路段!B3571="","",[1]交流线路段!B3571)</f>
        <v/>
      </c>
      <c r="F3571" t="e">
        <f ca="1">VLOOKUP(OFFSET($E$2,0,0,10000,1),OFFSET(线路!$A$2,0,0,10000,6),5,FALSE)</f>
        <v>#N/A</v>
      </c>
      <c r="G3571" t="e">
        <f ca="1">VLOOKUP(OFFSET($E$2,0,0,10000,1),OFFSET(线路!$A$2,0,0,10000,6),6,FALSE)</f>
        <v>#N/A</v>
      </c>
    </row>
    <row r="3572" spans="1:7" x14ac:dyDescent="0.15">
      <c r="A3572" t="str">
        <f>IF([1]交流线路段!A3572="","",[1]交流线路段!A3572)</f>
        <v/>
      </c>
      <c r="B3572" t="str">
        <f>IF([1]交流线路段!B3572="","",[1]交流线路段!B3572)</f>
        <v/>
      </c>
      <c r="F3572" t="e">
        <f ca="1">VLOOKUP(OFFSET($E$2,0,0,10000,1),OFFSET(线路!$A$2,0,0,10000,6),5,FALSE)</f>
        <v>#N/A</v>
      </c>
      <c r="G3572" t="e">
        <f ca="1">VLOOKUP(OFFSET($E$2,0,0,10000,1),OFFSET(线路!$A$2,0,0,10000,6),6,FALSE)</f>
        <v>#N/A</v>
      </c>
    </row>
    <row r="3573" spans="1:7" x14ac:dyDescent="0.15">
      <c r="A3573" t="str">
        <f>IF([1]交流线路段!A3573="","",[1]交流线路段!A3573)</f>
        <v/>
      </c>
      <c r="B3573" t="str">
        <f>IF([1]交流线路段!B3573="","",[1]交流线路段!B3573)</f>
        <v/>
      </c>
      <c r="F3573" t="e">
        <f ca="1">VLOOKUP(OFFSET($E$2,0,0,10000,1),OFFSET(线路!$A$2,0,0,10000,6),5,FALSE)</f>
        <v>#N/A</v>
      </c>
      <c r="G3573" t="e">
        <f ca="1">VLOOKUP(OFFSET($E$2,0,0,10000,1),OFFSET(线路!$A$2,0,0,10000,6),6,FALSE)</f>
        <v>#N/A</v>
      </c>
    </row>
    <row r="3574" spans="1:7" x14ac:dyDescent="0.15">
      <c r="A3574" t="str">
        <f>IF([1]交流线路段!A3574="","",[1]交流线路段!A3574)</f>
        <v/>
      </c>
      <c r="B3574" t="str">
        <f>IF([1]交流线路段!B3574="","",[1]交流线路段!B3574)</f>
        <v/>
      </c>
      <c r="F3574" t="e">
        <f ca="1">VLOOKUP(OFFSET($E$2,0,0,10000,1),OFFSET(线路!$A$2,0,0,10000,6),5,FALSE)</f>
        <v>#N/A</v>
      </c>
      <c r="G3574" t="e">
        <f ca="1">VLOOKUP(OFFSET($E$2,0,0,10000,1),OFFSET(线路!$A$2,0,0,10000,6),6,FALSE)</f>
        <v>#N/A</v>
      </c>
    </row>
    <row r="3575" spans="1:7" x14ac:dyDescent="0.15">
      <c r="A3575" t="str">
        <f>IF([1]交流线路段!A3575="","",[1]交流线路段!A3575)</f>
        <v/>
      </c>
      <c r="B3575" t="str">
        <f>IF([1]交流线路段!B3575="","",[1]交流线路段!B3575)</f>
        <v/>
      </c>
      <c r="F3575" t="e">
        <f ca="1">VLOOKUP(OFFSET($E$2,0,0,10000,1),OFFSET(线路!$A$2,0,0,10000,6),5,FALSE)</f>
        <v>#N/A</v>
      </c>
      <c r="G3575" t="e">
        <f ca="1">VLOOKUP(OFFSET($E$2,0,0,10000,1),OFFSET(线路!$A$2,0,0,10000,6),6,FALSE)</f>
        <v>#N/A</v>
      </c>
    </row>
    <row r="3576" spans="1:7" x14ac:dyDescent="0.15">
      <c r="A3576" t="str">
        <f>IF([1]交流线路段!A3576="","",[1]交流线路段!A3576)</f>
        <v/>
      </c>
      <c r="B3576" t="str">
        <f>IF([1]交流线路段!B3576="","",[1]交流线路段!B3576)</f>
        <v/>
      </c>
      <c r="F3576" t="e">
        <f ca="1">VLOOKUP(OFFSET($E$2,0,0,10000,1),OFFSET(线路!$A$2,0,0,10000,6),5,FALSE)</f>
        <v>#N/A</v>
      </c>
      <c r="G3576" t="e">
        <f ca="1">VLOOKUP(OFFSET($E$2,0,0,10000,1),OFFSET(线路!$A$2,0,0,10000,6),6,FALSE)</f>
        <v>#N/A</v>
      </c>
    </row>
    <row r="3577" spans="1:7" x14ac:dyDescent="0.15">
      <c r="A3577" t="str">
        <f>IF([1]交流线路段!A3577="","",[1]交流线路段!A3577)</f>
        <v/>
      </c>
      <c r="B3577" t="str">
        <f>IF([1]交流线路段!B3577="","",[1]交流线路段!B3577)</f>
        <v/>
      </c>
      <c r="F3577" t="e">
        <f ca="1">VLOOKUP(OFFSET($E$2,0,0,10000,1),OFFSET(线路!$A$2,0,0,10000,6),5,FALSE)</f>
        <v>#N/A</v>
      </c>
      <c r="G3577" t="e">
        <f ca="1">VLOOKUP(OFFSET($E$2,0,0,10000,1),OFFSET(线路!$A$2,0,0,10000,6),6,FALSE)</f>
        <v>#N/A</v>
      </c>
    </row>
    <row r="3578" spans="1:7" x14ac:dyDescent="0.15">
      <c r="A3578" t="str">
        <f>IF([1]交流线路段!A3578="","",[1]交流线路段!A3578)</f>
        <v/>
      </c>
      <c r="B3578" t="str">
        <f>IF([1]交流线路段!B3578="","",[1]交流线路段!B3578)</f>
        <v/>
      </c>
      <c r="F3578" t="e">
        <f ca="1">VLOOKUP(OFFSET($E$2,0,0,10000,1),OFFSET(线路!$A$2,0,0,10000,6),5,FALSE)</f>
        <v>#N/A</v>
      </c>
      <c r="G3578" t="e">
        <f ca="1">VLOOKUP(OFFSET($E$2,0,0,10000,1),OFFSET(线路!$A$2,0,0,10000,6),6,FALSE)</f>
        <v>#N/A</v>
      </c>
    </row>
    <row r="3579" spans="1:7" x14ac:dyDescent="0.15">
      <c r="A3579" t="str">
        <f>IF([1]交流线路段!A3579="","",[1]交流线路段!A3579)</f>
        <v/>
      </c>
      <c r="B3579" t="str">
        <f>IF([1]交流线路段!B3579="","",[1]交流线路段!B3579)</f>
        <v/>
      </c>
      <c r="F3579" t="e">
        <f ca="1">VLOOKUP(OFFSET($E$2,0,0,10000,1),OFFSET(线路!$A$2,0,0,10000,6),5,FALSE)</f>
        <v>#N/A</v>
      </c>
      <c r="G3579" t="e">
        <f ca="1">VLOOKUP(OFFSET($E$2,0,0,10000,1),OFFSET(线路!$A$2,0,0,10000,6),6,FALSE)</f>
        <v>#N/A</v>
      </c>
    </row>
    <row r="3580" spans="1:7" x14ac:dyDescent="0.15">
      <c r="A3580" t="str">
        <f>IF([1]交流线路段!A3580="","",[1]交流线路段!A3580)</f>
        <v/>
      </c>
      <c r="B3580" t="str">
        <f>IF([1]交流线路段!B3580="","",[1]交流线路段!B3580)</f>
        <v/>
      </c>
      <c r="F3580" t="e">
        <f ca="1">VLOOKUP(OFFSET($E$2,0,0,10000,1),OFFSET(线路!$A$2,0,0,10000,6),5,FALSE)</f>
        <v>#N/A</v>
      </c>
      <c r="G3580" t="e">
        <f ca="1">VLOOKUP(OFFSET($E$2,0,0,10000,1),OFFSET(线路!$A$2,0,0,10000,6),6,FALSE)</f>
        <v>#N/A</v>
      </c>
    </row>
    <row r="3581" spans="1:7" x14ac:dyDescent="0.15">
      <c r="A3581" t="str">
        <f>IF([1]交流线路段!A3581="","",[1]交流线路段!A3581)</f>
        <v/>
      </c>
      <c r="B3581" t="str">
        <f>IF([1]交流线路段!B3581="","",[1]交流线路段!B3581)</f>
        <v/>
      </c>
      <c r="F3581" t="e">
        <f ca="1">VLOOKUP(OFFSET($E$2,0,0,10000,1),OFFSET(线路!$A$2,0,0,10000,6),5,FALSE)</f>
        <v>#N/A</v>
      </c>
      <c r="G3581" t="e">
        <f ca="1">VLOOKUP(OFFSET($E$2,0,0,10000,1),OFFSET(线路!$A$2,0,0,10000,6),6,FALSE)</f>
        <v>#N/A</v>
      </c>
    </row>
    <row r="3582" spans="1:7" x14ac:dyDescent="0.15">
      <c r="A3582" t="str">
        <f>IF([1]交流线路段!A3582="","",[1]交流线路段!A3582)</f>
        <v/>
      </c>
      <c r="B3582" t="str">
        <f>IF([1]交流线路段!B3582="","",[1]交流线路段!B3582)</f>
        <v/>
      </c>
      <c r="F3582" t="e">
        <f ca="1">VLOOKUP(OFFSET($E$2,0,0,10000,1),OFFSET(线路!$A$2,0,0,10000,6),5,FALSE)</f>
        <v>#N/A</v>
      </c>
      <c r="G3582" t="e">
        <f ca="1">VLOOKUP(OFFSET($E$2,0,0,10000,1),OFFSET(线路!$A$2,0,0,10000,6),6,FALSE)</f>
        <v>#N/A</v>
      </c>
    </row>
    <row r="3583" spans="1:7" x14ac:dyDescent="0.15">
      <c r="A3583" t="str">
        <f>IF([1]交流线路段!A3583="","",[1]交流线路段!A3583)</f>
        <v/>
      </c>
      <c r="B3583" t="str">
        <f>IF([1]交流线路段!B3583="","",[1]交流线路段!B3583)</f>
        <v/>
      </c>
      <c r="F3583" t="e">
        <f ca="1">VLOOKUP(OFFSET($E$2,0,0,10000,1),OFFSET(线路!$A$2,0,0,10000,6),5,FALSE)</f>
        <v>#N/A</v>
      </c>
      <c r="G3583" t="e">
        <f ca="1">VLOOKUP(OFFSET($E$2,0,0,10000,1),OFFSET(线路!$A$2,0,0,10000,6),6,FALSE)</f>
        <v>#N/A</v>
      </c>
    </row>
    <row r="3584" spans="1:7" x14ac:dyDescent="0.15">
      <c r="A3584" t="str">
        <f>IF([1]交流线路段!A3584="","",[1]交流线路段!A3584)</f>
        <v/>
      </c>
      <c r="B3584" t="str">
        <f>IF([1]交流线路段!B3584="","",[1]交流线路段!B3584)</f>
        <v/>
      </c>
      <c r="F3584" t="e">
        <f ca="1">VLOOKUP(OFFSET($E$2,0,0,10000,1),OFFSET(线路!$A$2,0,0,10000,6),5,FALSE)</f>
        <v>#N/A</v>
      </c>
      <c r="G3584" t="e">
        <f ca="1">VLOOKUP(OFFSET($E$2,0,0,10000,1),OFFSET(线路!$A$2,0,0,10000,6),6,FALSE)</f>
        <v>#N/A</v>
      </c>
    </row>
    <row r="3585" spans="1:7" x14ac:dyDescent="0.15">
      <c r="A3585" t="str">
        <f>IF([1]交流线路段!A3585="","",[1]交流线路段!A3585)</f>
        <v/>
      </c>
      <c r="B3585" t="str">
        <f>IF([1]交流线路段!B3585="","",[1]交流线路段!B3585)</f>
        <v/>
      </c>
      <c r="F3585" t="e">
        <f ca="1">VLOOKUP(OFFSET($E$2,0,0,10000,1),OFFSET(线路!$A$2,0,0,10000,6),5,FALSE)</f>
        <v>#N/A</v>
      </c>
      <c r="G3585" t="e">
        <f ca="1">VLOOKUP(OFFSET($E$2,0,0,10000,1),OFFSET(线路!$A$2,0,0,10000,6),6,FALSE)</f>
        <v>#N/A</v>
      </c>
    </row>
    <row r="3586" spans="1:7" x14ac:dyDescent="0.15">
      <c r="A3586" t="str">
        <f>IF([1]交流线路段!A3586="","",[1]交流线路段!A3586)</f>
        <v/>
      </c>
      <c r="B3586" t="str">
        <f>IF([1]交流线路段!B3586="","",[1]交流线路段!B3586)</f>
        <v/>
      </c>
      <c r="F3586" t="e">
        <f ca="1">VLOOKUP(OFFSET($E$2,0,0,10000,1),OFFSET(线路!$A$2,0,0,10000,6),5,FALSE)</f>
        <v>#N/A</v>
      </c>
      <c r="G3586" t="e">
        <f ca="1">VLOOKUP(OFFSET($E$2,0,0,10000,1),OFFSET(线路!$A$2,0,0,10000,6),6,FALSE)</f>
        <v>#N/A</v>
      </c>
    </row>
    <row r="3587" spans="1:7" x14ac:dyDescent="0.15">
      <c r="A3587" t="str">
        <f>IF([1]交流线路段!A3587="","",[1]交流线路段!A3587)</f>
        <v/>
      </c>
      <c r="B3587" t="str">
        <f>IF([1]交流线路段!B3587="","",[1]交流线路段!B3587)</f>
        <v/>
      </c>
      <c r="F3587" t="e">
        <f ca="1">VLOOKUP(OFFSET($E$2,0,0,10000,1),OFFSET(线路!$A$2,0,0,10000,6),5,FALSE)</f>
        <v>#N/A</v>
      </c>
      <c r="G3587" t="e">
        <f ca="1">VLOOKUP(OFFSET($E$2,0,0,10000,1),OFFSET(线路!$A$2,0,0,10000,6),6,FALSE)</f>
        <v>#N/A</v>
      </c>
    </row>
    <row r="3588" spans="1:7" x14ac:dyDescent="0.15">
      <c r="A3588" t="str">
        <f>IF([1]交流线路段!A3588="","",[1]交流线路段!A3588)</f>
        <v/>
      </c>
      <c r="B3588" t="str">
        <f>IF([1]交流线路段!B3588="","",[1]交流线路段!B3588)</f>
        <v/>
      </c>
      <c r="F3588" t="e">
        <f ca="1">VLOOKUP(OFFSET($E$2,0,0,10000,1),OFFSET(线路!$A$2,0,0,10000,6),5,FALSE)</f>
        <v>#N/A</v>
      </c>
      <c r="G3588" t="e">
        <f ca="1">VLOOKUP(OFFSET($E$2,0,0,10000,1),OFFSET(线路!$A$2,0,0,10000,6),6,FALSE)</f>
        <v>#N/A</v>
      </c>
    </row>
    <row r="3589" spans="1:7" x14ac:dyDescent="0.15">
      <c r="A3589" t="str">
        <f>IF([1]交流线路段!A3589="","",[1]交流线路段!A3589)</f>
        <v/>
      </c>
      <c r="B3589" t="str">
        <f>IF([1]交流线路段!B3589="","",[1]交流线路段!B3589)</f>
        <v/>
      </c>
      <c r="F3589" t="e">
        <f ca="1">VLOOKUP(OFFSET($E$2,0,0,10000,1),OFFSET(线路!$A$2,0,0,10000,6),5,FALSE)</f>
        <v>#N/A</v>
      </c>
      <c r="G3589" t="e">
        <f ca="1">VLOOKUP(OFFSET($E$2,0,0,10000,1),OFFSET(线路!$A$2,0,0,10000,6),6,FALSE)</f>
        <v>#N/A</v>
      </c>
    </row>
    <row r="3590" spans="1:7" x14ac:dyDescent="0.15">
      <c r="A3590" t="str">
        <f>IF([1]交流线路段!A3590="","",[1]交流线路段!A3590)</f>
        <v/>
      </c>
      <c r="B3590" t="str">
        <f>IF([1]交流线路段!B3590="","",[1]交流线路段!B3590)</f>
        <v/>
      </c>
      <c r="F3590" t="e">
        <f ca="1">VLOOKUP(OFFSET($E$2,0,0,10000,1),OFFSET(线路!$A$2,0,0,10000,6),5,FALSE)</f>
        <v>#N/A</v>
      </c>
      <c r="G3590" t="e">
        <f ca="1">VLOOKUP(OFFSET($E$2,0,0,10000,1),OFFSET(线路!$A$2,0,0,10000,6),6,FALSE)</f>
        <v>#N/A</v>
      </c>
    </row>
    <row r="3591" spans="1:7" x14ac:dyDescent="0.15">
      <c r="A3591" t="str">
        <f>IF([1]交流线路段!A3591="","",[1]交流线路段!A3591)</f>
        <v/>
      </c>
      <c r="B3591" t="str">
        <f>IF([1]交流线路段!B3591="","",[1]交流线路段!B3591)</f>
        <v/>
      </c>
      <c r="F3591" t="e">
        <f ca="1">VLOOKUP(OFFSET($E$2,0,0,10000,1),OFFSET(线路!$A$2,0,0,10000,6),5,FALSE)</f>
        <v>#N/A</v>
      </c>
      <c r="G3591" t="e">
        <f ca="1">VLOOKUP(OFFSET($E$2,0,0,10000,1),OFFSET(线路!$A$2,0,0,10000,6),6,FALSE)</f>
        <v>#N/A</v>
      </c>
    </row>
    <row r="3592" spans="1:7" x14ac:dyDescent="0.15">
      <c r="A3592" t="str">
        <f>IF([1]交流线路段!A3592="","",[1]交流线路段!A3592)</f>
        <v/>
      </c>
      <c r="B3592" t="str">
        <f>IF([1]交流线路段!B3592="","",[1]交流线路段!B3592)</f>
        <v/>
      </c>
      <c r="F3592" t="e">
        <f ca="1">VLOOKUP(OFFSET($E$2,0,0,10000,1),OFFSET(线路!$A$2,0,0,10000,6),5,FALSE)</f>
        <v>#N/A</v>
      </c>
      <c r="G3592" t="e">
        <f ca="1">VLOOKUP(OFFSET($E$2,0,0,10000,1),OFFSET(线路!$A$2,0,0,10000,6),6,FALSE)</f>
        <v>#N/A</v>
      </c>
    </row>
    <row r="3593" spans="1:7" x14ac:dyDescent="0.15">
      <c r="A3593" t="str">
        <f>IF([1]交流线路段!A3593="","",[1]交流线路段!A3593)</f>
        <v/>
      </c>
      <c r="B3593" t="str">
        <f>IF([1]交流线路段!B3593="","",[1]交流线路段!B3593)</f>
        <v/>
      </c>
      <c r="F3593" t="e">
        <f ca="1">VLOOKUP(OFFSET($E$2,0,0,10000,1),OFFSET(线路!$A$2,0,0,10000,6),5,FALSE)</f>
        <v>#N/A</v>
      </c>
      <c r="G3593" t="e">
        <f ca="1">VLOOKUP(OFFSET($E$2,0,0,10000,1),OFFSET(线路!$A$2,0,0,10000,6),6,FALSE)</f>
        <v>#N/A</v>
      </c>
    </row>
    <row r="3594" spans="1:7" x14ac:dyDescent="0.15">
      <c r="A3594" t="str">
        <f>IF([1]交流线路段!A3594="","",[1]交流线路段!A3594)</f>
        <v/>
      </c>
      <c r="B3594" t="str">
        <f>IF([1]交流线路段!B3594="","",[1]交流线路段!B3594)</f>
        <v/>
      </c>
      <c r="F3594" t="e">
        <f ca="1">VLOOKUP(OFFSET($E$2,0,0,10000,1),OFFSET(线路!$A$2,0,0,10000,6),5,FALSE)</f>
        <v>#N/A</v>
      </c>
      <c r="G3594" t="e">
        <f ca="1">VLOOKUP(OFFSET($E$2,0,0,10000,1),OFFSET(线路!$A$2,0,0,10000,6),6,FALSE)</f>
        <v>#N/A</v>
      </c>
    </row>
    <row r="3595" spans="1:7" x14ac:dyDescent="0.15">
      <c r="A3595" t="str">
        <f>IF([1]交流线路段!A3595="","",[1]交流线路段!A3595)</f>
        <v/>
      </c>
      <c r="B3595" t="str">
        <f>IF([1]交流线路段!B3595="","",[1]交流线路段!B3595)</f>
        <v/>
      </c>
      <c r="F3595" t="e">
        <f ca="1">VLOOKUP(OFFSET($E$2,0,0,10000,1),OFFSET(线路!$A$2,0,0,10000,6),5,FALSE)</f>
        <v>#N/A</v>
      </c>
      <c r="G3595" t="e">
        <f ca="1">VLOOKUP(OFFSET($E$2,0,0,10000,1),OFFSET(线路!$A$2,0,0,10000,6),6,FALSE)</f>
        <v>#N/A</v>
      </c>
    </row>
    <row r="3596" spans="1:7" x14ac:dyDescent="0.15">
      <c r="A3596" t="str">
        <f>IF([1]交流线路段!A3596="","",[1]交流线路段!A3596)</f>
        <v/>
      </c>
      <c r="B3596" t="str">
        <f>IF([1]交流线路段!B3596="","",[1]交流线路段!B3596)</f>
        <v/>
      </c>
      <c r="F3596" t="e">
        <f ca="1">VLOOKUP(OFFSET($E$2,0,0,10000,1),OFFSET(线路!$A$2,0,0,10000,6),5,FALSE)</f>
        <v>#N/A</v>
      </c>
      <c r="G3596" t="e">
        <f ca="1">VLOOKUP(OFFSET($E$2,0,0,10000,1),OFFSET(线路!$A$2,0,0,10000,6),6,FALSE)</f>
        <v>#N/A</v>
      </c>
    </row>
    <row r="3597" spans="1:7" x14ac:dyDescent="0.15">
      <c r="A3597" t="str">
        <f>IF([1]交流线路段!A3597="","",[1]交流线路段!A3597)</f>
        <v/>
      </c>
      <c r="B3597" t="str">
        <f>IF([1]交流线路段!B3597="","",[1]交流线路段!B3597)</f>
        <v/>
      </c>
      <c r="F3597" t="e">
        <f ca="1">VLOOKUP(OFFSET($E$2,0,0,10000,1),OFFSET(线路!$A$2,0,0,10000,6),5,FALSE)</f>
        <v>#N/A</v>
      </c>
      <c r="G3597" t="e">
        <f ca="1">VLOOKUP(OFFSET($E$2,0,0,10000,1),OFFSET(线路!$A$2,0,0,10000,6),6,FALSE)</f>
        <v>#N/A</v>
      </c>
    </row>
    <row r="3598" spans="1:7" x14ac:dyDescent="0.15">
      <c r="A3598" t="str">
        <f>IF([1]交流线路段!A3598="","",[1]交流线路段!A3598)</f>
        <v/>
      </c>
      <c r="B3598" t="str">
        <f>IF([1]交流线路段!B3598="","",[1]交流线路段!B3598)</f>
        <v/>
      </c>
      <c r="F3598" t="e">
        <f ca="1">VLOOKUP(OFFSET($E$2,0,0,10000,1),OFFSET(线路!$A$2,0,0,10000,6),5,FALSE)</f>
        <v>#N/A</v>
      </c>
      <c r="G3598" t="e">
        <f ca="1">VLOOKUP(OFFSET($E$2,0,0,10000,1),OFFSET(线路!$A$2,0,0,10000,6),6,FALSE)</f>
        <v>#N/A</v>
      </c>
    </row>
    <row r="3599" spans="1:7" x14ac:dyDescent="0.15">
      <c r="A3599" t="str">
        <f>IF([1]交流线路段!A3599="","",[1]交流线路段!A3599)</f>
        <v/>
      </c>
      <c r="B3599" t="str">
        <f>IF([1]交流线路段!B3599="","",[1]交流线路段!B3599)</f>
        <v/>
      </c>
      <c r="F3599" t="e">
        <f ca="1">VLOOKUP(OFFSET($E$2,0,0,10000,1),OFFSET(线路!$A$2,0,0,10000,6),5,FALSE)</f>
        <v>#N/A</v>
      </c>
      <c r="G3599" t="e">
        <f ca="1">VLOOKUP(OFFSET($E$2,0,0,10000,1),OFFSET(线路!$A$2,0,0,10000,6),6,FALSE)</f>
        <v>#N/A</v>
      </c>
    </row>
    <row r="3600" spans="1:7" x14ac:dyDescent="0.15">
      <c r="A3600" t="str">
        <f>IF([1]交流线路段!A3600="","",[1]交流线路段!A3600)</f>
        <v/>
      </c>
      <c r="B3600" t="str">
        <f>IF([1]交流线路段!B3600="","",[1]交流线路段!B3600)</f>
        <v/>
      </c>
      <c r="F3600" t="e">
        <f ca="1">VLOOKUP(OFFSET($E$2,0,0,10000,1),OFFSET(线路!$A$2,0,0,10000,6),5,FALSE)</f>
        <v>#N/A</v>
      </c>
      <c r="G3600" t="e">
        <f ca="1">VLOOKUP(OFFSET($E$2,0,0,10000,1),OFFSET(线路!$A$2,0,0,10000,6),6,FALSE)</f>
        <v>#N/A</v>
      </c>
    </row>
    <row r="3601" spans="1:7" x14ac:dyDescent="0.15">
      <c r="A3601" t="str">
        <f>IF([1]交流线路段!A3601="","",[1]交流线路段!A3601)</f>
        <v/>
      </c>
      <c r="B3601" t="str">
        <f>IF([1]交流线路段!B3601="","",[1]交流线路段!B3601)</f>
        <v/>
      </c>
      <c r="F3601" t="e">
        <f ca="1">VLOOKUP(OFFSET($E$2,0,0,10000,1),OFFSET(线路!$A$2,0,0,10000,6),5,FALSE)</f>
        <v>#N/A</v>
      </c>
      <c r="G3601" t="e">
        <f ca="1">VLOOKUP(OFFSET($E$2,0,0,10000,1),OFFSET(线路!$A$2,0,0,10000,6),6,FALSE)</f>
        <v>#N/A</v>
      </c>
    </row>
    <row r="3602" spans="1:7" x14ac:dyDescent="0.15">
      <c r="A3602" t="str">
        <f>IF([1]交流线路段!A3602="","",[1]交流线路段!A3602)</f>
        <v/>
      </c>
      <c r="B3602" t="str">
        <f>IF([1]交流线路段!B3602="","",[1]交流线路段!B3602)</f>
        <v/>
      </c>
      <c r="F3602" t="e">
        <f ca="1">VLOOKUP(OFFSET($E$2,0,0,10000,1),OFFSET(线路!$A$2,0,0,10000,6),5,FALSE)</f>
        <v>#N/A</v>
      </c>
      <c r="G3602" t="e">
        <f ca="1">VLOOKUP(OFFSET($E$2,0,0,10000,1),OFFSET(线路!$A$2,0,0,10000,6),6,FALSE)</f>
        <v>#N/A</v>
      </c>
    </row>
    <row r="3603" spans="1:7" x14ac:dyDescent="0.15">
      <c r="A3603" t="str">
        <f>IF([1]交流线路段!A3603="","",[1]交流线路段!A3603)</f>
        <v/>
      </c>
      <c r="B3603" t="str">
        <f>IF([1]交流线路段!B3603="","",[1]交流线路段!B3603)</f>
        <v/>
      </c>
      <c r="F3603" t="e">
        <f ca="1">VLOOKUP(OFFSET($E$2,0,0,10000,1),OFFSET(线路!$A$2,0,0,10000,6),5,FALSE)</f>
        <v>#N/A</v>
      </c>
      <c r="G3603" t="e">
        <f ca="1">VLOOKUP(OFFSET($E$2,0,0,10000,1),OFFSET(线路!$A$2,0,0,10000,6),6,FALSE)</f>
        <v>#N/A</v>
      </c>
    </row>
    <row r="3604" spans="1:7" x14ac:dyDescent="0.15">
      <c r="A3604" t="str">
        <f>IF([1]交流线路段!A3604="","",[1]交流线路段!A3604)</f>
        <v/>
      </c>
      <c r="B3604" t="str">
        <f>IF([1]交流线路段!B3604="","",[1]交流线路段!B3604)</f>
        <v/>
      </c>
      <c r="F3604" t="e">
        <f ca="1">VLOOKUP(OFFSET($E$2,0,0,10000,1),OFFSET(线路!$A$2,0,0,10000,6),5,FALSE)</f>
        <v>#N/A</v>
      </c>
      <c r="G3604" t="e">
        <f ca="1">VLOOKUP(OFFSET($E$2,0,0,10000,1),OFFSET(线路!$A$2,0,0,10000,6),6,FALSE)</f>
        <v>#N/A</v>
      </c>
    </row>
    <row r="3605" spans="1:7" x14ac:dyDescent="0.15">
      <c r="A3605" t="str">
        <f>IF([1]交流线路段!A3605="","",[1]交流线路段!A3605)</f>
        <v/>
      </c>
      <c r="B3605" t="str">
        <f>IF([1]交流线路段!B3605="","",[1]交流线路段!B3605)</f>
        <v/>
      </c>
      <c r="F3605" t="e">
        <f ca="1">VLOOKUP(OFFSET($E$2,0,0,10000,1),OFFSET(线路!$A$2,0,0,10000,6),5,FALSE)</f>
        <v>#N/A</v>
      </c>
      <c r="G3605" t="e">
        <f ca="1">VLOOKUP(OFFSET($E$2,0,0,10000,1),OFFSET(线路!$A$2,0,0,10000,6),6,FALSE)</f>
        <v>#N/A</v>
      </c>
    </row>
    <row r="3606" spans="1:7" x14ac:dyDescent="0.15">
      <c r="A3606" t="str">
        <f>IF([1]交流线路段!A3606="","",[1]交流线路段!A3606)</f>
        <v/>
      </c>
      <c r="B3606" t="str">
        <f>IF([1]交流线路段!B3606="","",[1]交流线路段!B3606)</f>
        <v/>
      </c>
      <c r="F3606" t="e">
        <f ca="1">VLOOKUP(OFFSET($E$2,0,0,10000,1),OFFSET(线路!$A$2,0,0,10000,6),5,FALSE)</f>
        <v>#N/A</v>
      </c>
      <c r="G3606" t="e">
        <f ca="1">VLOOKUP(OFFSET($E$2,0,0,10000,1),OFFSET(线路!$A$2,0,0,10000,6),6,FALSE)</f>
        <v>#N/A</v>
      </c>
    </row>
    <row r="3607" spans="1:7" x14ac:dyDescent="0.15">
      <c r="A3607" t="str">
        <f>IF([1]交流线路段!A3607="","",[1]交流线路段!A3607)</f>
        <v/>
      </c>
      <c r="B3607" t="str">
        <f>IF([1]交流线路段!B3607="","",[1]交流线路段!B3607)</f>
        <v/>
      </c>
      <c r="F3607" t="e">
        <f ca="1">VLOOKUP(OFFSET($E$2,0,0,10000,1),OFFSET(线路!$A$2,0,0,10000,6),5,FALSE)</f>
        <v>#N/A</v>
      </c>
      <c r="G3607" t="e">
        <f ca="1">VLOOKUP(OFFSET($E$2,0,0,10000,1),OFFSET(线路!$A$2,0,0,10000,6),6,FALSE)</f>
        <v>#N/A</v>
      </c>
    </row>
    <row r="3608" spans="1:7" x14ac:dyDescent="0.15">
      <c r="A3608" t="str">
        <f>IF([1]交流线路段!A3608="","",[1]交流线路段!A3608)</f>
        <v/>
      </c>
      <c r="B3608" t="str">
        <f>IF([1]交流线路段!B3608="","",[1]交流线路段!B3608)</f>
        <v/>
      </c>
      <c r="F3608" t="e">
        <f ca="1">VLOOKUP(OFFSET($E$2,0,0,10000,1),OFFSET(线路!$A$2,0,0,10000,6),5,FALSE)</f>
        <v>#N/A</v>
      </c>
      <c r="G3608" t="e">
        <f ca="1">VLOOKUP(OFFSET($E$2,0,0,10000,1),OFFSET(线路!$A$2,0,0,10000,6),6,FALSE)</f>
        <v>#N/A</v>
      </c>
    </row>
    <row r="3609" spans="1:7" x14ac:dyDescent="0.15">
      <c r="A3609" t="str">
        <f>IF([1]交流线路段!A3609="","",[1]交流线路段!A3609)</f>
        <v/>
      </c>
      <c r="B3609" t="str">
        <f>IF([1]交流线路段!B3609="","",[1]交流线路段!B3609)</f>
        <v/>
      </c>
      <c r="F3609" t="e">
        <f ca="1">VLOOKUP(OFFSET($E$2,0,0,10000,1),OFFSET(线路!$A$2,0,0,10000,6),5,FALSE)</f>
        <v>#N/A</v>
      </c>
      <c r="G3609" t="e">
        <f ca="1">VLOOKUP(OFFSET($E$2,0,0,10000,1),OFFSET(线路!$A$2,0,0,10000,6),6,FALSE)</f>
        <v>#N/A</v>
      </c>
    </row>
    <row r="3610" spans="1:7" x14ac:dyDescent="0.15">
      <c r="A3610" t="str">
        <f>IF([1]交流线路段!A3610="","",[1]交流线路段!A3610)</f>
        <v/>
      </c>
      <c r="B3610" t="str">
        <f>IF([1]交流线路段!B3610="","",[1]交流线路段!B3610)</f>
        <v/>
      </c>
      <c r="F3610" t="e">
        <f ca="1">VLOOKUP(OFFSET($E$2,0,0,10000,1),OFFSET(线路!$A$2,0,0,10000,6),5,FALSE)</f>
        <v>#N/A</v>
      </c>
      <c r="G3610" t="e">
        <f ca="1">VLOOKUP(OFFSET($E$2,0,0,10000,1),OFFSET(线路!$A$2,0,0,10000,6),6,FALSE)</f>
        <v>#N/A</v>
      </c>
    </row>
    <row r="3611" spans="1:7" x14ac:dyDescent="0.15">
      <c r="A3611" t="str">
        <f>IF([1]交流线路段!A3611="","",[1]交流线路段!A3611)</f>
        <v/>
      </c>
      <c r="B3611" t="str">
        <f>IF([1]交流线路段!B3611="","",[1]交流线路段!B3611)</f>
        <v/>
      </c>
      <c r="F3611" t="e">
        <f ca="1">VLOOKUP(OFFSET($E$2,0,0,10000,1),OFFSET(线路!$A$2,0,0,10000,6),5,FALSE)</f>
        <v>#N/A</v>
      </c>
      <c r="G3611" t="e">
        <f ca="1">VLOOKUP(OFFSET($E$2,0,0,10000,1),OFFSET(线路!$A$2,0,0,10000,6),6,FALSE)</f>
        <v>#N/A</v>
      </c>
    </row>
    <row r="3612" spans="1:7" x14ac:dyDescent="0.15">
      <c r="A3612" t="str">
        <f>IF([1]交流线路段!A3612="","",[1]交流线路段!A3612)</f>
        <v/>
      </c>
      <c r="B3612" t="str">
        <f>IF([1]交流线路段!B3612="","",[1]交流线路段!B3612)</f>
        <v/>
      </c>
      <c r="F3612" t="e">
        <f ca="1">VLOOKUP(OFFSET($E$2,0,0,10000,1),OFFSET(线路!$A$2,0,0,10000,6),5,FALSE)</f>
        <v>#N/A</v>
      </c>
      <c r="G3612" t="e">
        <f ca="1">VLOOKUP(OFFSET($E$2,0,0,10000,1),OFFSET(线路!$A$2,0,0,10000,6),6,FALSE)</f>
        <v>#N/A</v>
      </c>
    </row>
    <row r="3613" spans="1:7" x14ac:dyDescent="0.15">
      <c r="A3613" t="str">
        <f>IF([1]交流线路段!A3613="","",[1]交流线路段!A3613)</f>
        <v/>
      </c>
      <c r="B3613" t="str">
        <f>IF([1]交流线路段!B3613="","",[1]交流线路段!B3613)</f>
        <v/>
      </c>
      <c r="F3613" t="e">
        <f ca="1">VLOOKUP(OFFSET($E$2,0,0,10000,1),OFFSET(线路!$A$2,0,0,10000,6),5,FALSE)</f>
        <v>#N/A</v>
      </c>
      <c r="G3613" t="e">
        <f ca="1">VLOOKUP(OFFSET($E$2,0,0,10000,1),OFFSET(线路!$A$2,0,0,10000,6),6,FALSE)</f>
        <v>#N/A</v>
      </c>
    </row>
    <row r="3614" spans="1:7" x14ac:dyDescent="0.15">
      <c r="A3614" t="str">
        <f>IF([1]交流线路段!A3614="","",[1]交流线路段!A3614)</f>
        <v/>
      </c>
      <c r="B3614" t="str">
        <f>IF([1]交流线路段!B3614="","",[1]交流线路段!B3614)</f>
        <v/>
      </c>
      <c r="F3614" t="e">
        <f ca="1">VLOOKUP(OFFSET($E$2,0,0,10000,1),OFFSET(线路!$A$2,0,0,10000,6),5,FALSE)</f>
        <v>#N/A</v>
      </c>
      <c r="G3614" t="e">
        <f ca="1">VLOOKUP(OFFSET($E$2,0,0,10000,1),OFFSET(线路!$A$2,0,0,10000,6),6,FALSE)</f>
        <v>#N/A</v>
      </c>
    </row>
    <row r="3615" spans="1:7" x14ac:dyDescent="0.15">
      <c r="A3615" t="str">
        <f>IF([1]交流线路段!A3615="","",[1]交流线路段!A3615)</f>
        <v/>
      </c>
      <c r="B3615" t="str">
        <f>IF([1]交流线路段!B3615="","",[1]交流线路段!B3615)</f>
        <v/>
      </c>
      <c r="F3615" t="e">
        <f ca="1">VLOOKUP(OFFSET($E$2,0,0,10000,1),OFFSET(线路!$A$2,0,0,10000,6),5,FALSE)</f>
        <v>#N/A</v>
      </c>
      <c r="G3615" t="e">
        <f ca="1">VLOOKUP(OFFSET($E$2,0,0,10000,1),OFFSET(线路!$A$2,0,0,10000,6),6,FALSE)</f>
        <v>#N/A</v>
      </c>
    </row>
    <row r="3616" spans="1:7" x14ac:dyDescent="0.15">
      <c r="A3616" t="str">
        <f>IF([1]交流线路段!A3616="","",[1]交流线路段!A3616)</f>
        <v/>
      </c>
      <c r="B3616" t="str">
        <f>IF([1]交流线路段!B3616="","",[1]交流线路段!B3616)</f>
        <v/>
      </c>
      <c r="F3616" t="e">
        <f ca="1">VLOOKUP(OFFSET($E$2,0,0,10000,1),OFFSET(线路!$A$2,0,0,10000,6),5,FALSE)</f>
        <v>#N/A</v>
      </c>
      <c r="G3616" t="e">
        <f ca="1">VLOOKUP(OFFSET($E$2,0,0,10000,1),OFFSET(线路!$A$2,0,0,10000,6),6,FALSE)</f>
        <v>#N/A</v>
      </c>
    </row>
    <row r="3617" spans="1:7" x14ac:dyDescent="0.15">
      <c r="A3617" t="str">
        <f>IF([1]交流线路段!A3617="","",[1]交流线路段!A3617)</f>
        <v/>
      </c>
      <c r="B3617" t="str">
        <f>IF([1]交流线路段!B3617="","",[1]交流线路段!B3617)</f>
        <v/>
      </c>
      <c r="F3617" t="e">
        <f ca="1">VLOOKUP(OFFSET($E$2,0,0,10000,1),OFFSET(线路!$A$2,0,0,10000,6),5,FALSE)</f>
        <v>#N/A</v>
      </c>
      <c r="G3617" t="e">
        <f ca="1">VLOOKUP(OFFSET($E$2,0,0,10000,1),OFFSET(线路!$A$2,0,0,10000,6),6,FALSE)</f>
        <v>#N/A</v>
      </c>
    </row>
    <row r="3618" spans="1:7" x14ac:dyDescent="0.15">
      <c r="A3618" t="str">
        <f>IF([1]交流线路段!A3618="","",[1]交流线路段!A3618)</f>
        <v/>
      </c>
      <c r="B3618" t="str">
        <f>IF([1]交流线路段!B3618="","",[1]交流线路段!B3618)</f>
        <v/>
      </c>
      <c r="F3618" t="e">
        <f ca="1">VLOOKUP(OFFSET($E$2,0,0,10000,1),OFFSET(线路!$A$2,0,0,10000,6),5,FALSE)</f>
        <v>#N/A</v>
      </c>
      <c r="G3618" t="e">
        <f ca="1">VLOOKUP(OFFSET($E$2,0,0,10000,1),OFFSET(线路!$A$2,0,0,10000,6),6,FALSE)</f>
        <v>#N/A</v>
      </c>
    </row>
    <row r="3619" spans="1:7" x14ac:dyDescent="0.15">
      <c r="A3619" t="str">
        <f>IF([1]交流线路段!A3619="","",[1]交流线路段!A3619)</f>
        <v/>
      </c>
      <c r="B3619" t="str">
        <f>IF([1]交流线路段!B3619="","",[1]交流线路段!B3619)</f>
        <v/>
      </c>
      <c r="F3619" t="e">
        <f ca="1">VLOOKUP(OFFSET($E$2,0,0,10000,1),OFFSET(线路!$A$2,0,0,10000,6),5,FALSE)</f>
        <v>#N/A</v>
      </c>
      <c r="G3619" t="e">
        <f ca="1">VLOOKUP(OFFSET($E$2,0,0,10000,1),OFFSET(线路!$A$2,0,0,10000,6),6,FALSE)</f>
        <v>#N/A</v>
      </c>
    </row>
    <row r="3620" spans="1:7" x14ac:dyDescent="0.15">
      <c r="A3620" t="str">
        <f>IF([1]交流线路段!A3620="","",[1]交流线路段!A3620)</f>
        <v/>
      </c>
      <c r="B3620" t="str">
        <f>IF([1]交流线路段!B3620="","",[1]交流线路段!B3620)</f>
        <v/>
      </c>
      <c r="F3620" t="e">
        <f ca="1">VLOOKUP(OFFSET($E$2,0,0,10000,1),OFFSET(线路!$A$2,0,0,10000,6),5,FALSE)</f>
        <v>#N/A</v>
      </c>
      <c r="G3620" t="e">
        <f ca="1">VLOOKUP(OFFSET($E$2,0,0,10000,1),OFFSET(线路!$A$2,0,0,10000,6),6,FALSE)</f>
        <v>#N/A</v>
      </c>
    </row>
    <row r="3621" spans="1:7" x14ac:dyDescent="0.15">
      <c r="A3621" t="str">
        <f>IF([1]交流线路段!A3621="","",[1]交流线路段!A3621)</f>
        <v/>
      </c>
      <c r="B3621" t="str">
        <f>IF([1]交流线路段!B3621="","",[1]交流线路段!B3621)</f>
        <v/>
      </c>
      <c r="F3621" t="e">
        <f ca="1">VLOOKUP(OFFSET($E$2,0,0,10000,1),OFFSET(线路!$A$2,0,0,10000,6),5,FALSE)</f>
        <v>#N/A</v>
      </c>
      <c r="G3621" t="e">
        <f ca="1">VLOOKUP(OFFSET($E$2,0,0,10000,1),OFFSET(线路!$A$2,0,0,10000,6),6,FALSE)</f>
        <v>#N/A</v>
      </c>
    </row>
    <row r="3622" spans="1:7" x14ac:dyDescent="0.15">
      <c r="A3622" t="str">
        <f>IF([1]交流线路段!A3622="","",[1]交流线路段!A3622)</f>
        <v/>
      </c>
      <c r="B3622" t="str">
        <f>IF([1]交流线路段!B3622="","",[1]交流线路段!B3622)</f>
        <v/>
      </c>
      <c r="F3622" t="e">
        <f ca="1">VLOOKUP(OFFSET($E$2,0,0,10000,1),OFFSET(线路!$A$2,0,0,10000,6),5,FALSE)</f>
        <v>#N/A</v>
      </c>
      <c r="G3622" t="e">
        <f ca="1">VLOOKUP(OFFSET($E$2,0,0,10000,1),OFFSET(线路!$A$2,0,0,10000,6),6,FALSE)</f>
        <v>#N/A</v>
      </c>
    </row>
    <row r="3623" spans="1:7" x14ac:dyDescent="0.15">
      <c r="A3623" t="str">
        <f>IF([1]交流线路段!A3623="","",[1]交流线路段!A3623)</f>
        <v/>
      </c>
      <c r="B3623" t="str">
        <f>IF([1]交流线路段!B3623="","",[1]交流线路段!B3623)</f>
        <v/>
      </c>
      <c r="F3623" t="e">
        <f ca="1">VLOOKUP(OFFSET($E$2,0,0,10000,1),OFFSET(线路!$A$2,0,0,10000,6),5,FALSE)</f>
        <v>#N/A</v>
      </c>
      <c r="G3623" t="e">
        <f ca="1">VLOOKUP(OFFSET($E$2,0,0,10000,1),OFFSET(线路!$A$2,0,0,10000,6),6,FALSE)</f>
        <v>#N/A</v>
      </c>
    </row>
    <row r="3624" spans="1:7" x14ac:dyDescent="0.15">
      <c r="A3624" t="str">
        <f>IF([1]交流线路段!A3624="","",[1]交流线路段!A3624)</f>
        <v/>
      </c>
      <c r="B3624" t="str">
        <f>IF([1]交流线路段!B3624="","",[1]交流线路段!B3624)</f>
        <v/>
      </c>
      <c r="F3624" t="e">
        <f ca="1">VLOOKUP(OFFSET($E$2,0,0,10000,1),OFFSET(线路!$A$2,0,0,10000,6),5,FALSE)</f>
        <v>#N/A</v>
      </c>
      <c r="G3624" t="e">
        <f ca="1">VLOOKUP(OFFSET($E$2,0,0,10000,1),OFFSET(线路!$A$2,0,0,10000,6),6,FALSE)</f>
        <v>#N/A</v>
      </c>
    </row>
    <row r="3625" spans="1:7" x14ac:dyDescent="0.15">
      <c r="A3625" t="str">
        <f>IF([1]交流线路段!A3625="","",[1]交流线路段!A3625)</f>
        <v/>
      </c>
      <c r="B3625" t="str">
        <f>IF([1]交流线路段!B3625="","",[1]交流线路段!B3625)</f>
        <v/>
      </c>
      <c r="F3625" t="e">
        <f ca="1">VLOOKUP(OFFSET($E$2,0,0,10000,1),OFFSET(线路!$A$2,0,0,10000,6),5,FALSE)</f>
        <v>#N/A</v>
      </c>
      <c r="G3625" t="e">
        <f ca="1">VLOOKUP(OFFSET($E$2,0,0,10000,1),OFFSET(线路!$A$2,0,0,10000,6),6,FALSE)</f>
        <v>#N/A</v>
      </c>
    </row>
    <row r="3626" spans="1:7" x14ac:dyDescent="0.15">
      <c r="A3626" t="str">
        <f>IF([1]交流线路段!A3626="","",[1]交流线路段!A3626)</f>
        <v/>
      </c>
      <c r="B3626" t="str">
        <f>IF([1]交流线路段!B3626="","",[1]交流线路段!B3626)</f>
        <v/>
      </c>
      <c r="F3626" t="e">
        <f ca="1">VLOOKUP(OFFSET($E$2,0,0,10000,1),OFFSET(线路!$A$2,0,0,10000,6),5,FALSE)</f>
        <v>#N/A</v>
      </c>
      <c r="G3626" t="e">
        <f ca="1">VLOOKUP(OFFSET($E$2,0,0,10000,1),OFFSET(线路!$A$2,0,0,10000,6),6,FALSE)</f>
        <v>#N/A</v>
      </c>
    </row>
    <row r="3627" spans="1:7" x14ac:dyDescent="0.15">
      <c r="A3627" t="str">
        <f>IF([1]交流线路段!A3627="","",[1]交流线路段!A3627)</f>
        <v/>
      </c>
      <c r="B3627" t="str">
        <f>IF([1]交流线路段!B3627="","",[1]交流线路段!B3627)</f>
        <v/>
      </c>
      <c r="F3627" t="e">
        <f ca="1">VLOOKUP(OFFSET($E$2,0,0,10000,1),OFFSET(线路!$A$2,0,0,10000,6),5,FALSE)</f>
        <v>#N/A</v>
      </c>
      <c r="G3627" t="e">
        <f ca="1">VLOOKUP(OFFSET($E$2,0,0,10000,1),OFFSET(线路!$A$2,0,0,10000,6),6,FALSE)</f>
        <v>#N/A</v>
      </c>
    </row>
    <row r="3628" spans="1:7" x14ac:dyDescent="0.15">
      <c r="A3628" t="str">
        <f>IF([1]交流线路段!A3628="","",[1]交流线路段!A3628)</f>
        <v/>
      </c>
      <c r="B3628" t="str">
        <f>IF([1]交流线路段!B3628="","",[1]交流线路段!B3628)</f>
        <v/>
      </c>
      <c r="F3628" t="e">
        <f ca="1">VLOOKUP(OFFSET($E$2,0,0,10000,1),OFFSET(线路!$A$2,0,0,10000,6),5,FALSE)</f>
        <v>#N/A</v>
      </c>
      <c r="G3628" t="e">
        <f ca="1">VLOOKUP(OFFSET($E$2,0,0,10000,1),OFFSET(线路!$A$2,0,0,10000,6),6,FALSE)</f>
        <v>#N/A</v>
      </c>
    </row>
    <row r="3629" spans="1:7" x14ac:dyDescent="0.15">
      <c r="A3629" t="str">
        <f>IF([1]交流线路段!A3629="","",[1]交流线路段!A3629)</f>
        <v/>
      </c>
      <c r="B3629" t="str">
        <f>IF([1]交流线路段!B3629="","",[1]交流线路段!B3629)</f>
        <v/>
      </c>
      <c r="F3629" t="e">
        <f ca="1">VLOOKUP(OFFSET($E$2,0,0,10000,1),OFFSET(线路!$A$2,0,0,10000,6),5,FALSE)</f>
        <v>#N/A</v>
      </c>
      <c r="G3629" t="e">
        <f ca="1">VLOOKUP(OFFSET($E$2,0,0,10000,1),OFFSET(线路!$A$2,0,0,10000,6),6,FALSE)</f>
        <v>#N/A</v>
      </c>
    </row>
    <row r="3630" spans="1:7" x14ac:dyDescent="0.15">
      <c r="A3630" t="str">
        <f>IF([1]交流线路段!A3630="","",[1]交流线路段!A3630)</f>
        <v/>
      </c>
      <c r="B3630" t="str">
        <f>IF([1]交流线路段!B3630="","",[1]交流线路段!B3630)</f>
        <v/>
      </c>
      <c r="F3630" t="e">
        <f ca="1">VLOOKUP(OFFSET($E$2,0,0,10000,1),OFFSET(线路!$A$2,0,0,10000,6),5,FALSE)</f>
        <v>#N/A</v>
      </c>
      <c r="G3630" t="e">
        <f ca="1">VLOOKUP(OFFSET($E$2,0,0,10000,1),OFFSET(线路!$A$2,0,0,10000,6),6,FALSE)</f>
        <v>#N/A</v>
      </c>
    </row>
    <row r="3631" spans="1:7" x14ac:dyDescent="0.15">
      <c r="A3631" t="str">
        <f>IF([1]交流线路段!A3631="","",[1]交流线路段!A3631)</f>
        <v/>
      </c>
      <c r="B3631" t="str">
        <f>IF([1]交流线路段!B3631="","",[1]交流线路段!B3631)</f>
        <v/>
      </c>
      <c r="F3631" t="e">
        <f ca="1">VLOOKUP(OFFSET($E$2,0,0,10000,1),OFFSET(线路!$A$2,0,0,10000,6),5,FALSE)</f>
        <v>#N/A</v>
      </c>
      <c r="G3631" t="e">
        <f ca="1">VLOOKUP(OFFSET($E$2,0,0,10000,1),OFFSET(线路!$A$2,0,0,10000,6),6,FALSE)</f>
        <v>#N/A</v>
      </c>
    </row>
    <row r="3632" spans="1:7" x14ac:dyDescent="0.15">
      <c r="A3632" t="str">
        <f>IF([1]交流线路段!A3632="","",[1]交流线路段!A3632)</f>
        <v/>
      </c>
      <c r="B3632" t="str">
        <f>IF([1]交流线路段!B3632="","",[1]交流线路段!B3632)</f>
        <v/>
      </c>
      <c r="F3632" t="e">
        <f ca="1">VLOOKUP(OFFSET($E$2,0,0,10000,1),OFFSET(线路!$A$2,0,0,10000,6),5,FALSE)</f>
        <v>#N/A</v>
      </c>
      <c r="G3632" t="e">
        <f ca="1">VLOOKUP(OFFSET($E$2,0,0,10000,1),OFFSET(线路!$A$2,0,0,10000,6),6,FALSE)</f>
        <v>#N/A</v>
      </c>
    </row>
    <row r="3633" spans="1:7" x14ac:dyDescent="0.15">
      <c r="A3633" t="str">
        <f>IF([1]交流线路段!A3633="","",[1]交流线路段!A3633)</f>
        <v/>
      </c>
      <c r="B3633" t="str">
        <f>IF([1]交流线路段!B3633="","",[1]交流线路段!B3633)</f>
        <v/>
      </c>
      <c r="F3633" t="e">
        <f ca="1">VLOOKUP(OFFSET($E$2,0,0,10000,1),OFFSET(线路!$A$2,0,0,10000,6),5,FALSE)</f>
        <v>#N/A</v>
      </c>
      <c r="G3633" t="e">
        <f ca="1">VLOOKUP(OFFSET($E$2,0,0,10000,1),OFFSET(线路!$A$2,0,0,10000,6),6,FALSE)</f>
        <v>#N/A</v>
      </c>
    </row>
    <row r="3634" spans="1:7" x14ac:dyDescent="0.15">
      <c r="A3634" t="str">
        <f>IF([1]交流线路段!A3634="","",[1]交流线路段!A3634)</f>
        <v/>
      </c>
      <c r="B3634" t="str">
        <f>IF([1]交流线路段!B3634="","",[1]交流线路段!B3634)</f>
        <v/>
      </c>
      <c r="F3634" t="e">
        <f ca="1">VLOOKUP(OFFSET($E$2,0,0,10000,1),OFFSET(线路!$A$2,0,0,10000,6),5,FALSE)</f>
        <v>#N/A</v>
      </c>
      <c r="G3634" t="e">
        <f ca="1">VLOOKUP(OFFSET($E$2,0,0,10000,1),OFFSET(线路!$A$2,0,0,10000,6),6,FALSE)</f>
        <v>#N/A</v>
      </c>
    </row>
    <row r="3635" spans="1:7" x14ac:dyDescent="0.15">
      <c r="A3635" t="str">
        <f>IF([1]交流线路段!A3635="","",[1]交流线路段!A3635)</f>
        <v/>
      </c>
      <c r="B3635" t="str">
        <f>IF([1]交流线路段!B3635="","",[1]交流线路段!B3635)</f>
        <v/>
      </c>
      <c r="F3635" t="e">
        <f ca="1">VLOOKUP(OFFSET($E$2,0,0,10000,1),OFFSET(线路!$A$2,0,0,10000,6),5,FALSE)</f>
        <v>#N/A</v>
      </c>
      <c r="G3635" t="e">
        <f ca="1">VLOOKUP(OFFSET($E$2,0,0,10000,1),OFFSET(线路!$A$2,0,0,10000,6),6,FALSE)</f>
        <v>#N/A</v>
      </c>
    </row>
    <row r="3636" spans="1:7" x14ac:dyDescent="0.15">
      <c r="A3636" t="str">
        <f>IF([1]交流线路段!A3636="","",[1]交流线路段!A3636)</f>
        <v/>
      </c>
      <c r="B3636" t="str">
        <f>IF([1]交流线路段!B3636="","",[1]交流线路段!B3636)</f>
        <v/>
      </c>
      <c r="F3636" t="e">
        <f ca="1">VLOOKUP(OFFSET($E$2,0,0,10000,1),OFFSET(线路!$A$2,0,0,10000,6),5,FALSE)</f>
        <v>#N/A</v>
      </c>
      <c r="G3636" t="e">
        <f ca="1">VLOOKUP(OFFSET($E$2,0,0,10000,1),OFFSET(线路!$A$2,0,0,10000,6),6,FALSE)</f>
        <v>#N/A</v>
      </c>
    </row>
    <row r="3637" spans="1:7" x14ac:dyDescent="0.15">
      <c r="A3637" t="str">
        <f>IF([1]交流线路段!A3637="","",[1]交流线路段!A3637)</f>
        <v/>
      </c>
      <c r="B3637" t="str">
        <f>IF([1]交流线路段!B3637="","",[1]交流线路段!B3637)</f>
        <v/>
      </c>
      <c r="F3637" t="e">
        <f ca="1">VLOOKUP(OFFSET($E$2,0,0,10000,1),OFFSET(线路!$A$2,0,0,10000,6),5,FALSE)</f>
        <v>#N/A</v>
      </c>
      <c r="G3637" t="e">
        <f ca="1">VLOOKUP(OFFSET($E$2,0,0,10000,1),OFFSET(线路!$A$2,0,0,10000,6),6,FALSE)</f>
        <v>#N/A</v>
      </c>
    </row>
    <row r="3638" spans="1:7" x14ac:dyDescent="0.15">
      <c r="A3638" t="str">
        <f>IF([1]交流线路段!A3638="","",[1]交流线路段!A3638)</f>
        <v/>
      </c>
      <c r="B3638" t="str">
        <f>IF([1]交流线路段!B3638="","",[1]交流线路段!B3638)</f>
        <v/>
      </c>
      <c r="F3638" t="e">
        <f ca="1">VLOOKUP(OFFSET($E$2,0,0,10000,1),OFFSET(线路!$A$2,0,0,10000,6),5,FALSE)</f>
        <v>#N/A</v>
      </c>
      <c r="G3638" t="e">
        <f ca="1">VLOOKUP(OFFSET($E$2,0,0,10000,1),OFFSET(线路!$A$2,0,0,10000,6),6,FALSE)</f>
        <v>#N/A</v>
      </c>
    </row>
    <row r="3639" spans="1:7" x14ac:dyDescent="0.15">
      <c r="A3639" t="str">
        <f>IF([1]交流线路段!A3639="","",[1]交流线路段!A3639)</f>
        <v/>
      </c>
      <c r="B3639" t="str">
        <f>IF([1]交流线路段!B3639="","",[1]交流线路段!B3639)</f>
        <v/>
      </c>
      <c r="F3639" t="e">
        <f ca="1">VLOOKUP(OFFSET($E$2,0,0,10000,1),OFFSET(线路!$A$2,0,0,10000,6),5,FALSE)</f>
        <v>#N/A</v>
      </c>
      <c r="G3639" t="e">
        <f ca="1">VLOOKUP(OFFSET($E$2,0,0,10000,1),OFFSET(线路!$A$2,0,0,10000,6),6,FALSE)</f>
        <v>#N/A</v>
      </c>
    </row>
    <row r="3640" spans="1:7" x14ac:dyDescent="0.15">
      <c r="A3640" t="str">
        <f>IF([1]交流线路段!A3640="","",[1]交流线路段!A3640)</f>
        <v/>
      </c>
      <c r="B3640" t="str">
        <f>IF([1]交流线路段!B3640="","",[1]交流线路段!B3640)</f>
        <v/>
      </c>
      <c r="F3640" t="e">
        <f ca="1">VLOOKUP(OFFSET($E$2,0,0,10000,1),OFFSET(线路!$A$2,0,0,10000,6),5,FALSE)</f>
        <v>#N/A</v>
      </c>
      <c r="G3640" t="e">
        <f ca="1">VLOOKUP(OFFSET($E$2,0,0,10000,1),OFFSET(线路!$A$2,0,0,10000,6),6,FALSE)</f>
        <v>#N/A</v>
      </c>
    </row>
    <row r="3641" spans="1:7" x14ac:dyDescent="0.15">
      <c r="A3641" t="str">
        <f>IF([1]交流线路段!A3641="","",[1]交流线路段!A3641)</f>
        <v/>
      </c>
      <c r="B3641" t="str">
        <f>IF([1]交流线路段!B3641="","",[1]交流线路段!B3641)</f>
        <v/>
      </c>
      <c r="F3641" t="e">
        <f ca="1">VLOOKUP(OFFSET($E$2,0,0,10000,1),OFFSET(线路!$A$2,0,0,10000,6),5,FALSE)</f>
        <v>#N/A</v>
      </c>
      <c r="G3641" t="e">
        <f ca="1">VLOOKUP(OFFSET($E$2,0,0,10000,1),OFFSET(线路!$A$2,0,0,10000,6),6,FALSE)</f>
        <v>#N/A</v>
      </c>
    </row>
    <row r="3642" spans="1:7" x14ac:dyDescent="0.15">
      <c r="A3642" t="str">
        <f>IF([1]交流线路段!A3642="","",[1]交流线路段!A3642)</f>
        <v/>
      </c>
      <c r="B3642" t="str">
        <f>IF([1]交流线路段!B3642="","",[1]交流线路段!B3642)</f>
        <v/>
      </c>
      <c r="F3642" t="e">
        <f ca="1">VLOOKUP(OFFSET($E$2,0,0,10000,1),OFFSET(线路!$A$2,0,0,10000,6),5,FALSE)</f>
        <v>#N/A</v>
      </c>
      <c r="G3642" t="e">
        <f ca="1">VLOOKUP(OFFSET($E$2,0,0,10000,1),OFFSET(线路!$A$2,0,0,10000,6),6,FALSE)</f>
        <v>#N/A</v>
      </c>
    </row>
    <row r="3643" spans="1:7" x14ac:dyDescent="0.15">
      <c r="A3643" t="str">
        <f>IF([1]交流线路段!A3643="","",[1]交流线路段!A3643)</f>
        <v/>
      </c>
      <c r="B3643" t="str">
        <f>IF([1]交流线路段!B3643="","",[1]交流线路段!B3643)</f>
        <v/>
      </c>
      <c r="F3643" t="e">
        <f ca="1">VLOOKUP(OFFSET($E$2,0,0,10000,1),OFFSET(线路!$A$2,0,0,10000,6),5,FALSE)</f>
        <v>#N/A</v>
      </c>
      <c r="G3643" t="e">
        <f ca="1">VLOOKUP(OFFSET($E$2,0,0,10000,1),OFFSET(线路!$A$2,0,0,10000,6),6,FALSE)</f>
        <v>#N/A</v>
      </c>
    </row>
    <row r="3644" spans="1:7" x14ac:dyDescent="0.15">
      <c r="A3644" t="str">
        <f>IF([1]交流线路段!A3644="","",[1]交流线路段!A3644)</f>
        <v/>
      </c>
      <c r="B3644" t="str">
        <f>IF([1]交流线路段!B3644="","",[1]交流线路段!B3644)</f>
        <v/>
      </c>
      <c r="F3644" t="e">
        <f ca="1">VLOOKUP(OFFSET($E$2,0,0,10000,1),OFFSET(线路!$A$2,0,0,10000,6),5,FALSE)</f>
        <v>#N/A</v>
      </c>
      <c r="G3644" t="e">
        <f ca="1">VLOOKUP(OFFSET($E$2,0,0,10000,1),OFFSET(线路!$A$2,0,0,10000,6),6,FALSE)</f>
        <v>#N/A</v>
      </c>
    </row>
    <row r="3645" spans="1:7" x14ac:dyDescent="0.15">
      <c r="A3645" t="str">
        <f>IF([1]交流线路段!A3645="","",[1]交流线路段!A3645)</f>
        <v/>
      </c>
      <c r="B3645" t="str">
        <f>IF([1]交流线路段!B3645="","",[1]交流线路段!B3645)</f>
        <v/>
      </c>
      <c r="F3645" t="e">
        <f ca="1">VLOOKUP(OFFSET($E$2,0,0,10000,1),OFFSET(线路!$A$2,0,0,10000,6),5,FALSE)</f>
        <v>#N/A</v>
      </c>
      <c r="G3645" t="e">
        <f ca="1">VLOOKUP(OFFSET($E$2,0,0,10000,1),OFFSET(线路!$A$2,0,0,10000,6),6,FALSE)</f>
        <v>#N/A</v>
      </c>
    </row>
    <row r="3646" spans="1:7" x14ac:dyDescent="0.15">
      <c r="A3646" t="str">
        <f>IF([1]交流线路段!A3646="","",[1]交流线路段!A3646)</f>
        <v/>
      </c>
      <c r="B3646" t="str">
        <f>IF([1]交流线路段!B3646="","",[1]交流线路段!B3646)</f>
        <v/>
      </c>
      <c r="F3646" t="e">
        <f ca="1">VLOOKUP(OFFSET($E$2,0,0,10000,1),OFFSET(线路!$A$2,0,0,10000,6),5,FALSE)</f>
        <v>#N/A</v>
      </c>
      <c r="G3646" t="e">
        <f ca="1">VLOOKUP(OFFSET($E$2,0,0,10000,1),OFFSET(线路!$A$2,0,0,10000,6),6,FALSE)</f>
        <v>#N/A</v>
      </c>
    </row>
    <row r="3647" spans="1:7" x14ac:dyDescent="0.15">
      <c r="A3647" t="str">
        <f>IF([1]交流线路段!A3647="","",[1]交流线路段!A3647)</f>
        <v/>
      </c>
      <c r="B3647" t="str">
        <f>IF([1]交流线路段!B3647="","",[1]交流线路段!B3647)</f>
        <v/>
      </c>
      <c r="F3647" t="e">
        <f ca="1">VLOOKUP(OFFSET($E$2,0,0,10000,1),OFFSET(线路!$A$2,0,0,10000,6),5,FALSE)</f>
        <v>#N/A</v>
      </c>
      <c r="G3647" t="e">
        <f ca="1">VLOOKUP(OFFSET($E$2,0,0,10000,1),OFFSET(线路!$A$2,0,0,10000,6),6,FALSE)</f>
        <v>#N/A</v>
      </c>
    </row>
    <row r="3648" spans="1:7" x14ac:dyDescent="0.15">
      <c r="A3648" t="str">
        <f>IF([1]交流线路段!A3648="","",[1]交流线路段!A3648)</f>
        <v/>
      </c>
      <c r="B3648" t="str">
        <f>IF([1]交流线路段!B3648="","",[1]交流线路段!B3648)</f>
        <v/>
      </c>
      <c r="F3648" t="e">
        <f ca="1">VLOOKUP(OFFSET($E$2,0,0,10000,1),OFFSET(线路!$A$2,0,0,10000,6),5,FALSE)</f>
        <v>#N/A</v>
      </c>
      <c r="G3648" t="e">
        <f ca="1">VLOOKUP(OFFSET($E$2,0,0,10000,1),OFFSET(线路!$A$2,0,0,10000,6),6,FALSE)</f>
        <v>#N/A</v>
      </c>
    </row>
    <row r="3649" spans="1:7" x14ac:dyDescent="0.15">
      <c r="A3649" t="str">
        <f>IF([1]交流线路段!A3649="","",[1]交流线路段!A3649)</f>
        <v/>
      </c>
      <c r="B3649" t="str">
        <f>IF([1]交流线路段!B3649="","",[1]交流线路段!B3649)</f>
        <v/>
      </c>
      <c r="F3649" t="e">
        <f ca="1">VLOOKUP(OFFSET($E$2,0,0,10000,1),OFFSET(线路!$A$2,0,0,10000,6),5,FALSE)</f>
        <v>#N/A</v>
      </c>
      <c r="G3649" t="e">
        <f ca="1">VLOOKUP(OFFSET($E$2,0,0,10000,1),OFFSET(线路!$A$2,0,0,10000,6),6,FALSE)</f>
        <v>#N/A</v>
      </c>
    </row>
    <row r="3650" spans="1:7" x14ac:dyDescent="0.15">
      <c r="A3650" t="str">
        <f>IF([1]交流线路段!A3650="","",[1]交流线路段!A3650)</f>
        <v/>
      </c>
      <c r="B3650" t="str">
        <f>IF([1]交流线路段!B3650="","",[1]交流线路段!B3650)</f>
        <v/>
      </c>
      <c r="F3650" t="e">
        <f ca="1">VLOOKUP(OFFSET($E$2,0,0,10000,1),OFFSET(线路!$A$2,0,0,10000,6),5,FALSE)</f>
        <v>#N/A</v>
      </c>
      <c r="G3650" t="e">
        <f ca="1">VLOOKUP(OFFSET($E$2,0,0,10000,1),OFFSET(线路!$A$2,0,0,10000,6),6,FALSE)</f>
        <v>#N/A</v>
      </c>
    </row>
    <row r="3651" spans="1:7" x14ac:dyDescent="0.15">
      <c r="A3651" t="str">
        <f>IF([1]交流线路段!A3651="","",[1]交流线路段!A3651)</f>
        <v/>
      </c>
      <c r="B3651" t="str">
        <f>IF([1]交流线路段!B3651="","",[1]交流线路段!B3651)</f>
        <v/>
      </c>
      <c r="F3651" t="e">
        <f ca="1">VLOOKUP(OFFSET($E$2,0,0,10000,1),OFFSET(线路!$A$2,0,0,10000,6),5,FALSE)</f>
        <v>#N/A</v>
      </c>
      <c r="G3651" t="e">
        <f ca="1">VLOOKUP(OFFSET($E$2,0,0,10000,1),OFFSET(线路!$A$2,0,0,10000,6),6,FALSE)</f>
        <v>#N/A</v>
      </c>
    </row>
    <row r="3652" spans="1:7" x14ac:dyDescent="0.15">
      <c r="A3652" t="str">
        <f>IF([1]交流线路段!A3652="","",[1]交流线路段!A3652)</f>
        <v/>
      </c>
      <c r="B3652" t="str">
        <f>IF([1]交流线路段!B3652="","",[1]交流线路段!B3652)</f>
        <v/>
      </c>
      <c r="F3652" t="e">
        <f ca="1">VLOOKUP(OFFSET($E$2,0,0,10000,1),OFFSET(线路!$A$2,0,0,10000,6),5,FALSE)</f>
        <v>#N/A</v>
      </c>
      <c r="G3652" t="e">
        <f ca="1">VLOOKUP(OFFSET($E$2,0,0,10000,1),OFFSET(线路!$A$2,0,0,10000,6),6,FALSE)</f>
        <v>#N/A</v>
      </c>
    </row>
    <row r="3653" spans="1:7" x14ac:dyDescent="0.15">
      <c r="A3653" t="str">
        <f>IF([1]交流线路段!A3653="","",[1]交流线路段!A3653)</f>
        <v/>
      </c>
      <c r="B3653" t="str">
        <f>IF([1]交流线路段!B3653="","",[1]交流线路段!B3653)</f>
        <v/>
      </c>
      <c r="F3653" t="e">
        <f ca="1">VLOOKUP(OFFSET($E$2,0,0,10000,1),OFFSET(线路!$A$2,0,0,10000,6),5,FALSE)</f>
        <v>#N/A</v>
      </c>
      <c r="G3653" t="e">
        <f ca="1">VLOOKUP(OFFSET($E$2,0,0,10000,1),OFFSET(线路!$A$2,0,0,10000,6),6,FALSE)</f>
        <v>#N/A</v>
      </c>
    </row>
    <row r="3654" spans="1:7" x14ac:dyDescent="0.15">
      <c r="A3654" t="str">
        <f>IF([1]交流线路段!A3654="","",[1]交流线路段!A3654)</f>
        <v/>
      </c>
      <c r="B3654" t="str">
        <f>IF([1]交流线路段!B3654="","",[1]交流线路段!B3654)</f>
        <v/>
      </c>
      <c r="F3654" t="e">
        <f ca="1">VLOOKUP(OFFSET($E$2,0,0,10000,1),OFFSET(线路!$A$2,0,0,10000,6),5,FALSE)</f>
        <v>#N/A</v>
      </c>
      <c r="G3654" t="e">
        <f ca="1">VLOOKUP(OFFSET($E$2,0,0,10000,1),OFFSET(线路!$A$2,0,0,10000,6),6,FALSE)</f>
        <v>#N/A</v>
      </c>
    </row>
    <row r="3655" spans="1:7" x14ac:dyDescent="0.15">
      <c r="A3655" t="str">
        <f>IF([1]交流线路段!A3655="","",[1]交流线路段!A3655)</f>
        <v/>
      </c>
      <c r="B3655" t="str">
        <f>IF([1]交流线路段!B3655="","",[1]交流线路段!B3655)</f>
        <v/>
      </c>
      <c r="F3655" t="e">
        <f ca="1">VLOOKUP(OFFSET($E$2,0,0,10000,1),OFFSET(线路!$A$2,0,0,10000,6),5,FALSE)</f>
        <v>#N/A</v>
      </c>
      <c r="G3655" t="e">
        <f ca="1">VLOOKUP(OFFSET($E$2,0,0,10000,1),OFFSET(线路!$A$2,0,0,10000,6),6,FALSE)</f>
        <v>#N/A</v>
      </c>
    </row>
    <row r="3656" spans="1:7" x14ac:dyDescent="0.15">
      <c r="A3656" t="str">
        <f>IF([1]交流线路段!A3656="","",[1]交流线路段!A3656)</f>
        <v/>
      </c>
      <c r="B3656" t="str">
        <f>IF([1]交流线路段!B3656="","",[1]交流线路段!B3656)</f>
        <v/>
      </c>
      <c r="F3656" t="e">
        <f ca="1">VLOOKUP(OFFSET($E$2,0,0,10000,1),OFFSET(线路!$A$2,0,0,10000,6),5,FALSE)</f>
        <v>#N/A</v>
      </c>
      <c r="G3656" t="e">
        <f ca="1">VLOOKUP(OFFSET($E$2,0,0,10000,1),OFFSET(线路!$A$2,0,0,10000,6),6,FALSE)</f>
        <v>#N/A</v>
      </c>
    </row>
    <row r="3657" spans="1:7" x14ac:dyDescent="0.15">
      <c r="A3657" t="str">
        <f>IF([1]交流线路段!A3657="","",[1]交流线路段!A3657)</f>
        <v/>
      </c>
      <c r="B3657" t="str">
        <f>IF([1]交流线路段!B3657="","",[1]交流线路段!B3657)</f>
        <v/>
      </c>
      <c r="F3657" t="e">
        <f ca="1">VLOOKUP(OFFSET($E$2,0,0,10000,1),OFFSET(线路!$A$2,0,0,10000,6),5,FALSE)</f>
        <v>#N/A</v>
      </c>
      <c r="G3657" t="e">
        <f ca="1">VLOOKUP(OFFSET($E$2,0,0,10000,1),OFFSET(线路!$A$2,0,0,10000,6),6,FALSE)</f>
        <v>#N/A</v>
      </c>
    </row>
    <row r="3658" spans="1:7" x14ac:dyDescent="0.15">
      <c r="A3658" t="str">
        <f>IF([1]交流线路段!A3658="","",[1]交流线路段!A3658)</f>
        <v/>
      </c>
      <c r="B3658" t="str">
        <f>IF([1]交流线路段!B3658="","",[1]交流线路段!B3658)</f>
        <v/>
      </c>
      <c r="F3658" t="e">
        <f ca="1">VLOOKUP(OFFSET($E$2,0,0,10000,1),OFFSET(线路!$A$2,0,0,10000,6),5,FALSE)</f>
        <v>#N/A</v>
      </c>
      <c r="G3658" t="e">
        <f ca="1">VLOOKUP(OFFSET($E$2,0,0,10000,1),OFFSET(线路!$A$2,0,0,10000,6),6,FALSE)</f>
        <v>#N/A</v>
      </c>
    </row>
    <row r="3659" spans="1:7" x14ac:dyDescent="0.15">
      <c r="A3659" t="str">
        <f>IF([1]交流线路段!A3659="","",[1]交流线路段!A3659)</f>
        <v/>
      </c>
      <c r="B3659" t="str">
        <f>IF([1]交流线路段!B3659="","",[1]交流线路段!B3659)</f>
        <v/>
      </c>
      <c r="F3659" t="e">
        <f ca="1">VLOOKUP(OFFSET($E$2,0,0,10000,1),OFFSET(线路!$A$2,0,0,10000,6),5,FALSE)</f>
        <v>#N/A</v>
      </c>
      <c r="G3659" t="e">
        <f ca="1">VLOOKUP(OFFSET($E$2,0,0,10000,1),OFFSET(线路!$A$2,0,0,10000,6),6,FALSE)</f>
        <v>#N/A</v>
      </c>
    </row>
    <row r="3660" spans="1:7" x14ac:dyDescent="0.15">
      <c r="A3660" t="str">
        <f>IF([1]交流线路段!A3660="","",[1]交流线路段!A3660)</f>
        <v/>
      </c>
      <c r="B3660" t="str">
        <f>IF([1]交流线路段!B3660="","",[1]交流线路段!B3660)</f>
        <v/>
      </c>
      <c r="F3660" t="e">
        <f ca="1">VLOOKUP(OFFSET($E$2,0,0,10000,1),OFFSET(线路!$A$2,0,0,10000,6),5,FALSE)</f>
        <v>#N/A</v>
      </c>
      <c r="G3660" t="e">
        <f ca="1">VLOOKUP(OFFSET($E$2,0,0,10000,1),OFFSET(线路!$A$2,0,0,10000,6),6,FALSE)</f>
        <v>#N/A</v>
      </c>
    </row>
    <row r="3661" spans="1:7" x14ac:dyDescent="0.15">
      <c r="A3661" t="str">
        <f>IF([1]交流线路段!A3661="","",[1]交流线路段!A3661)</f>
        <v/>
      </c>
      <c r="B3661" t="str">
        <f>IF([1]交流线路段!B3661="","",[1]交流线路段!B3661)</f>
        <v/>
      </c>
      <c r="F3661" t="e">
        <f ca="1">VLOOKUP(OFFSET($E$2,0,0,10000,1),OFFSET(线路!$A$2,0,0,10000,6),5,FALSE)</f>
        <v>#N/A</v>
      </c>
      <c r="G3661" t="e">
        <f ca="1">VLOOKUP(OFFSET($E$2,0,0,10000,1),OFFSET(线路!$A$2,0,0,10000,6),6,FALSE)</f>
        <v>#N/A</v>
      </c>
    </row>
    <row r="3662" spans="1:7" x14ac:dyDescent="0.15">
      <c r="A3662" t="str">
        <f>IF([1]交流线路段!A3662="","",[1]交流线路段!A3662)</f>
        <v/>
      </c>
      <c r="B3662" t="str">
        <f>IF([1]交流线路段!B3662="","",[1]交流线路段!B3662)</f>
        <v/>
      </c>
      <c r="F3662" t="e">
        <f ca="1">VLOOKUP(OFFSET($E$2,0,0,10000,1),OFFSET(线路!$A$2,0,0,10000,6),5,FALSE)</f>
        <v>#N/A</v>
      </c>
      <c r="G3662" t="e">
        <f ca="1">VLOOKUP(OFFSET($E$2,0,0,10000,1),OFFSET(线路!$A$2,0,0,10000,6),6,FALSE)</f>
        <v>#N/A</v>
      </c>
    </row>
    <row r="3663" spans="1:7" x14ac:dyDescent="0.15">
      <c r="A3663" t="str">
        <f>IF([1]交流线路段!A3663="","",[1]交流线路段!A3663)</f>
        <v/>
      </c>
      <c r="B3663" t="str">
        <f>IF([1]交流线路段!B3663="","",[1]交流线路段!B3663)</f>
        <v/>
      </c>
      <c r="F3663" t="e">
        <f ca="1">VLOOKUP(OFFSET($E$2,0,0,10000,1),OFFSET(线路!$A$2,0,0,10000,6),5,FALSE)</f>
        <v>#N/A</v>
      </c>
      <c r="G3663" t="e">
        <f ca="1">VLOOKUP(OFFSET($E$2,0,0,10000,1),OFFSET(线路!$A$2,0,0,10000,6),6,FALSE)</f>
        <v>#N/A</v>
      </c>
    </row>
    <row r="3664" spans="1:7" x14ac:dyDescent="0.15">
      <c r="A3664" t="str">
        <f>IF([1]交流线路段!A3664="","",[1]交流线路段!A3664)</f>
        <v/>
      </c>
      <c r="B3664" t="str">
        <f>IF([1]交流线路段!B3664="","",[1]交流线路段!B3664)</f>
        <v/>
      </c>
      <c r="F3664" t="e">
        <f ca="1">VLOOKUP(OFFSET($E$2,0,0,10000,1),OFFSET(线路!$A$2,0,0,10000,6),5,FALSE)</f>
        <v>#N/A</v>
      </c>
      <c r="G3664" t="e">
        <f ca="1">VLOOKUP(OFFSET($E$2,0,0,10000,1),OFFSET(线路!$A$2,0,0,10000,6),6,FALSE)</f>
        <v>#N/A</v>
      </c>
    </row>
    <row r="3665" spans="1:7" x14ac:dyDescent="0.15">
      <c r="A3665" t="str">
        <f>IF([1]交流线路段!A3665="","",[1]交流线路段!A3665)</f>
        <v/>
      </c>
      <c r="B3665" t="str">
        <f>IF([1]交流线路段!B3665="","",[1]交流线路段!B3665)</f>
        <v/>
      </c>
      <c r="F3665" t="e">
        <f ca="1">VLOOKUP(OFFSET($E$2,0,0,10000,1),OFFSET(线路!$A$2,0,0,10000,6),5,FALSE)</f>
        <v>#N/A</v>
      </c>
      <c r="G3665" t="e">
        <f ca="1">VLOOKUP(OFFSET($E$2,0,0,10000,1),OFFSET(线路!$A$2,0,0,10000,6),6,FALSE)</f>
        <v>#N/A</v>
      </c>
    </row>
    <row r="3666" spans="1:7" x14ac:dyDescent="0.15">
      <c r="A3666" t="str">
        <f>IF([1]交流线路段!A3666="","",[1]交流线路段!A3666)</f>
        <v/>
      </c>
      <c r="B3666" t="str">
        <f>IF([1]交流线路段!B3666="","",[1]交流线路段!B3666)</f>
        <v/>
      </c>
      <c r="F3666" t="e">
        <f ca="1">VLOOKUP(OFFSET($E$2,0,0,10000,1),OFFSET(线路!$A$2,0,0,10000,6),5,FALSE)</f>
        <v>#N/A</v>
      </c>
      <c r="G3666" t="e">
        <f ca="1">VLOOKUP(OFFSET($E$2,0,0,10000,1),OFFSET(线路!$A$2,0,0,10000,6),6,FALSE)</f>
        <v>#N/A</v>
      </c>
    </row>
    <row r="3667" spans="1:7" x14ac:dyDescent="0.15">
      <c r="A3667" t="str">
        <f>IF([1]交流线路段!A3667="","",[1]交流线路段!A3667)</f>
        <v/>
      </c>
      <c r="B3667" t="str">
        <f>IF([1]交流线路段!B3667="","",[1]交流线路段!B3667)</f>
        <v/>
      </c>
      <c r="F3667" t="e">
        <f ca="1">VLOOKUP(OFFSET($E$2,0,0,10000,1),OFFSET(线路!$A$2,0,0,10000,6),5,FALSE)</f>
        <v>#N/A</v>
      </c>
      <c r="G3667" t="e">
        <f ca="1">VLOOKUP(OFFSET($E$2,0,0,10000,1),OFFSET(线路!$A$2,0,0,10000,6),6,FALSE)</f>
        <v>#N/A</v>
      </c>
    </row>
    <row r="3668" spans="1:7" x14ac:dyDescent="0.15">
      <c r="A3668" t="str">
        <f>IF([1]交流线路段!A3668="","",[1]交流线路段!A3668)</f>
        <v/>
      </c>
      <c r="B3668" t="str">
        <f>IF([1]交流线路段!B3668="","",[1]交流线路段!B3668)</f>
        <v/>
      </c>
      <c r="F3668" t="e">
        <f ca="1">VLOOKUP(OFFSET($E$2,0,0,10000,1),OFFSET(线路!$A$2,0,0,10000,6),5,FALSE)</f>
        <v>#N/A</v>
      </c>
      <c r="G3668" t="e">
        <f ca="1">VLOOKUP(OFFSET($E$2,0,0,10000,1),OFFSET(线路!$A$2,0,0,10000,6),6,FALSE)</f>
        <v>#N/A</v>
      </c>
    </row>
    <row r="3669" spans="1:7" x14ac:dyDescent="0.15">
      <c r="A3669" t="str">
        <f>IF([1]交流线路段!A3669="","",[1]交流线路段!A3669)</f>
        <v/>
      </c>
      <c r="B3669" t="str">
        <f>IF([1]交流线路段!B3669="","",[1]交流线路段!B3669)</f>
        <v/>
      </c>
      <c r="F3669" t="e">
        <f ca="1">VLOOKUP(OFFSET($E$2,0,0,10000,1),OFFSET(线路!$A$2,0,0,10000,6),5,FALSE)</f>
        <v>#N/A</v>
      </c>
      <c r="G3669" t="e">
        <f ca="1">VLOOKUP(OFFSET($E$2,0,0,10000,1),OFFSET(线路!$A$2,0,0,10000,6),6,FALSE)</f>
        <v>#N/A</v>
      </c>
    </row>
    <row r="3670" spans="1:7" x14ac:dyDescent="0.15">
      <c r="A3670" t="str">
        <f>IF([1]交流线路段!A3670="","",[1]交流线路段!A3670)</f>
        <v/>
      </c>
      <c r="B3670" t="str">
        <f>IF([1]交流线路段!B3670="","",[1]交流线路段!B3670)</f>
        <v/>
      </c>
      <c r="F3670" t="e">
        <f ca="1">VLOOKUP(OFFSET($E$2,0,0,10000,1),OFFSET(线路!$A$2,0,0,10000,6),5,FALSE)</f>
        <v>#N/A</v>
      </c>
      <c r="G3670" t="e">
        <f ca="1">VLOOKUP(OFFSET($E$2,0,0,10000,1),OFFSET(线路!$A$2,0,0,10000,6),6,FALSE)</f>
        <v>#N/A</v>
      </c>
    </row>
    <row r="3671" spans="1:7" x14ac:dyDescent="0.15">
      <c r="A3671" t="str">
        <f>IF([1]交流线路段!A3671="","",[1]交流线路段!A3671)</f>
        <v/>
      </c>
      <c r="B3671" t="str">
        <f>IF([1]交流线路段!B3671="","",[1]交流线路段!B3671)</f>
        <v/>
      </c>
      <c r="F3671" t="e">
        <f ca="1">VLOOKUP(OFFSET($E$2,0,0,10000,1),OFFSET(线路!$A$2,0,0,10000,6),5,FALSE)</f>
        <v>#N/A</v>
      </c>
      <c r="G3671" t="e">
        <f ca="1">VLOOKUP(OFFSET($E$2,0,0,10000,1),OFFSET(线路!$A$2,0,0,10000,6),6,FALSE)</f>
        <v>#N/A</v>
      </c>
    </row>
    <row r="3672" spans="1:7" x14ac:dyDescent="0.15">
      <c r="A3672" t="str">
        <f>IF([1]交流线路段!A3672="","",[1]交流线路段!A3672)</f>
        <v/>
      </c>
      <c r="B3672" t="str">
        <f>IF([1]交流线路段!B3672="","",[1]交流线路段!B3672)</f>
        <v/>
      </c>
      <c r="F3672" t="e">
        <f ca="1">VLOOKUP(OFFSET($E$2,0,0,10000,1),OFFSET(线路!$A$2,0,0,10000,6),5,FALSE)</f>
        <v>#N/A</v>
      </c>
      <c r="G3672" t="e">
        <f ca="1">VLOOKUP(OFFSET($E$2,0,0,10000,1),OFFSET(线路!$A$2,0,0,10000,6),6,FALSE)</f>
        <v>#N/A</v>
      </c>
    </row>
    <row r="3673" spans="1:7" x14ac:dyDescent="0.15">
      <c r="A3673" t="str">
        <f>IF([1]交流线路段!A3673="","",[1]交流线路段!A3673)</f>
        <v/>
      </c>
      <c r="B3673" t="str">
        <f>IF([1]交流线路段!B3673="","",[1]交流线路段!B3673)</f>
        <v/>
      </c>
      <c r="F3673" t="e">
        <f ca="1">VLOOKUP(OFFSET($E$2,0,0,10000,1),OFFSET(线路!$A$2,0,0,10000,6),5,FALSE)</f>
        <v>#N/A</v>
      </c>
      <c r="G3673" t="e">
        <f ca="1">VLOOKUP(OFFSET($E$2,0,0,10000,1),OFFSET(线路!$A$2,0,0,10000,6),6,FALSE)</f>
        <v>#N/A</v>
      </c>
    </row>
    <row r="3674" spans="1:7" x14ac:dyDescent="0.15">
      <c r="A3674" t="str">
        <f>IF([1]交流线路段!A3674="","",[1]交流线路段!A3674)</f>
        <v/>
      </c>
      <c r="B3674" t="str">
        <f>IF([1]交流线路段!B3674="","",[1]交流线路段!B3674)</f>
        <v/>
      </c>
      <c r="F3674" t="e">
        <f ca="1">VLOOKUP(OFFSET($E$2,0,0,10000,1),OFFSET(线路!$A$2,0,0,10000,6),5,FALSE)</f>
        <v>#N/A</v>
      </c>
      <c r="G3674" t="e">
        <f ca="1">VLOOKUP(OFFSET($E$2,0,0,10000,1),OFFSET(线路!$A$2,0,0,10000,6),6,FALSE)</f>
        <v>#N/A</v>
      </c>
    </row>
    <row r="3675" spans="1:7" x14ac:dyDescent="0.15">
      <c r="A3675" t="str">
        <f>IF([1]交流线路段!A3675="","",[1]交流线路段!A3675)</f>
        <v/>
      </c>
      <c r="B3675" t="str">
        <f>IF([1]交流线路段!B3675="","",[1]交流线路段!B3675)</f>
        <v/>
      </c>
      <c r="F3675" t="e">
        <f ca="1">VLOOKUP(OFFSET($E$2,0,0,10000,1),OFFSET(线路!$A$2,0,0,10000,6),5,FALSE)</f>
        <v>#N/A</v>
      </c>
      <c r="G3675" t="e">
        <f ca="1">VLOOKUP(OFFSET($E$2,0,0,10000,1),OFFSET(线路!$A$2,0,0,10000,6),6,FALSE)</f>
        <v>#N/A</v>
      </c>
    </row>
    <row r="3676" spans="1:7" x14ac:dyDescent="0.15">
      <c r="A3676" t="str">
        <f>IF([1]交流线路段!A3676="","",[1]交流线路段!A3676)</f>
        <v/>
      </c>
      <c r="B3676" t="str">
        <f>IF([1]交流线路段!B3676="","",[1]交流线路段!B3676)</f>
        <v/>
      </c>
      <c r="F3676" t="e">
        <f ca="1">VLOOKUP(OFFSET($E$2,0,0,10000,1),OFFSET(线路!$A$2,0,0,10000,6),5,FALSE)</f>
        <v>#N/A</v>
      </c>
      <c r="G3676" t="e">
        <f ca="1">VLOOKUP(OFFSET($E$2,0,0,10000,1),OFFSET(线路!$A$2,0,0,10000,6),6,FALSE)</f>
        <v>#N/A</v>
      </c>
    </row>
    <row r="3677" spans="1:7" x14ac:dyDescent="0.15">
      <c r="A3677" t="str">
        <f>IF([1]交流线路段!A3677="","",[1]交流线路段!A3677)</f>
        <v/>
      </c>
      <c r="B3677" t="str">
        <f>IF([1]交流线路段!B3677="","",[1]交流线路段!B3677)</f>
        <v/>
      </c>
      <c r="F3677" t="e">
        <f ca="1">VLOOKUP(OFFSET($E$2,0,0,10000,1),OFFSET(线路!$A$2,0,0,10000,6),5,FALSE)</f>
        <v>#N/A</v>
      </c>
      <c r="G3677" t="e">
        <f ca="1">VLOOKUP(OFFSET($E$2,0,0,10000,1),OFFSET(线路!$A$2,0,0,10000,6),6,FALSE)</f>
        <v>#N/A</v>
      </c>
    </row>
    <row r="3678" spans="1:7" x14ac:dyDescent="0.15">
      <c r="A3678" t="str">
        <f>IF([1]交流线路段!A3678="","",[1]交流线路段!A3678)</f>
        <v/>
      </c>
      <c r="B3678" t="str">
        <f>IF([1]交流线路段!B3678="","",[1]交流线路段!B3678)</f>
        <v/>
      </c>
      <c r="F3678" t="e">
        <f ca="1">VLOOKUP(OFFSET($E$2,0,0,10000,1),OFFSET(线路!$A$2,0,0,10000,6),5,FALSE)</f>
        <v>#N/A</v>
      </c>
      <c r="G3678" t="e">
        <f ca="1">VLOOKUP(OFFSET($E$2,0,0,10000,1),OFFSET(线路!$A$2,0,0,10000,6),6,FALSE)</f>
        <v>#N/A</v>
      </c>
    </row>
    <row r="3679" spans="1:7" x14ac:dyDescent="0.15">
      <c r="A3679" t="str">
        <f>IF([1]交流线路段!A3679="","",[1]交流线路段!A3679)</f>
        <v/>
      </c>
      <c r="B3679" t="str">
        <f>IF([1]交流线路段!B3679="","",[1]交流线路段!B3679)</f>
        <v/>
      </c>
      <c r="F3679" t="e">
        <f ca="1">VLOOKUP(OFFSET($E$2,0,0,10000,1),OFFSET(线路!$A$2,0,0,10000,6),5,FALSE)</f>
        <v>#N/A</v>
      </c>
      <c r="G3679" t="e">
        <f ca="1">VLOOKUP(OFFSET($E$2,0,0,10000,1),OFFSET(线路!$A$2,0,0,10000,6),6,FALSE)</f>
        <v>#N/A</v>
      </c>
    </row>
    <row r="3680" spans="1:7" x14ac:dyDescent="0.15">
      <c r="A3680" t="str">
        <f>IF([1]交流线路段!A3680="","",[1]交流线路段!A3680)</f>
        <v/>
      </c>
      <c r="B3680" t="str">
        <f>IF([1]交流线路段!B3680="","",[1]交流线路段!B3680)</f>
        <v/>
      </c>
      <c r="F3680" t="e">
        <f ca="1">VLOOKUP(OFFSET($E$2,0,0,10000,1),OFFSET(线路!$A$2,0,0,10000,6),5,FALSE)</f>
        <v>#N/A</v>
      </c>
      <c r="G3680" t="e">
        <f ca="1">VLOOKUP(OFFSET($E$2,0,0,10000,1),OFFSET(线路!$A$2,0,0,10000,6),6,FALSE)</f>
        <v>#N/A</v>
      </c>
    </row>
    <row r="3681" spans="1:7" x14ac:dyDescent="0.15">
      <c r="A3681" t="str">
        <f>IF([1]交流线路段!A3681="","",[1]交流线路段!A3681)</f>
        <v/>
      </c>
      <c r="B3681" t="str">
        <f>IF([1]交流线路段!B3681="","",[1]交流线路段!B3681)</f>
        <v/>
      </c>
      <c r="F3681" t="e">
        <f ca="1">VLOOKUP(OFFSET($E$2,0,0,10000,1),OFFSET(线路!$A$2,0,0,10000,6),5,FALSE)</f>
        <v>#N/A</v>
      </c>
      <c r="G3681" t="e">
        <f ca="1">VLOOKUP(OFFSET($E$2,0,0,10000,1),OFFSET(线路!$A$2,0,0,10000,6),6,FALSE)</f>
        <v>#N/A</v>
      </c>
    </row>
    <row r="3682" spans="1:7" x14ac:dyDescent="0.15">
      <c r="A3682" t="str">
        <f>IF([1]交流线路段!A3682="","",[1]交流线路段!A3682)</f>
        <v/>
      </c>
      <c r="B3682" t="str">
        <f>IF([1]交流线路段!B3682="","",[1]交流线路段!B3682)</f>
        <v/>
      </c>
      <c r="F3682" t="e">
        <f ca="1">VLOOKUP(OFFSET($E$2,0,0,10000,1),OFFSET(线路!$A$2,0,0,10000,6),5,FALSE)</f>
        <v>#N/A</v>
      </c>
      <c r="G3682" t="e">
        <f ca="1">VLOOKUP(OFFSET($E$2,0,0,10000,1),OFFSET(线路!$A$2,0,0,10000,6),6,FALSE)</f>
        <v>#N/A</v>
      </c>
    </row>
    <row r="3683" spans="1:7" x14ac:dyDescent="0.15">
      <c r="A3683" t="str">
        <f>IF([1]交流线路段!A3683="","",[1]交流线路段!A3683)</f>
        <v/>
      </c>
      <c r="B3683" t="str">
        <f>IF([1]交流线路段!B3683="","",[1]交流线路段!B3683)</f>
        <v/>
      </c>
      <c r="F3683" t="e">
        <f ca="1">VLOOKUP(OFFSET($E$2,0,0,10000,1),OFFSET(线路!$A$2,0,0,10000,6),5,FALSE)</f>
        <v>#N/A</v>
      </c>
      <c r="G3683" t="e">
        <f ca="1">VLOOKUP(OFFSET($E$2,0,0,10000,1),OFFSET(线路!$A$2,0,0,10000,6),6,FALSE)</f>
        <v>#N/A</v>
      </c>
    </row>
    <row r="3684" spans="1:7" x14ac:dyDescent="0.15">
      <c r="A3684" t="str">
        <f>IF([1]交流线路段!A3684="","",[1]交流线路段!A3684)</f>
        <v/>
      </c>
      <c r="B3684" t="str">
        <f>IF([1]交流线路段!B3684="","",[1]交流线路段!B3684)</f>
        <v/>
      </c>
      <c r="F3684" t="e">
        <f ca="1">VLOOKUP(OFFSET($E$2,0,0,10000,1),OFFSET(线路!$A$2,0,0,10000,6),5,FALSE)</f>
        <v>#N/A</v>
      </c>
      <c r="G3684" t="e">
        <f ca="1">VLOOKUP(OFFSET($E$2,0,0,10000,1),OFFSET(线路!$A$2,0,0,10000,6),6,FALSE)</f>
        <v>#N/A</v>
      </c>
    </row>
    <row r="3685" spans="1:7" x14ac:dyDescent="0.15">
      <c r="A3685" t="str">
        <f>IF([1]交流线路段!A3685="","",[1]交流线路段!A3685)</f>
        <v/>
      </c>
      <c r="B3685" t="str">
        <f>IF([1]交流线路段!B3685="","",[1]交流线路段!B3685)</f>
        <v/>
      </c>
      <c r="F3685" t="e">
        <f ca="1">VLOOKUP(OFFSET($E$2,0,0,10000,1),OFFSET(线路!$A$2,0,0,10000,6),5,FALSE)</f>
        <v>#N/A</v>
      </c>
      <c r="G3685" t="e">
        <f ca="1">VLOOKUP(OFFSET($E$2,0,0,10000,1),OFFSET(线路!$A$2,0,0,10000,6),6,FALSE)</f>
        <v>#N/A</v>
      </c>
    </row>
    <row r="3686" spans="1:7" x14ac:dyDescent="0.15">
      <c r="A3686" t="str">
        <f>IF([1]交流线路段!A3686="","",[1]交流线路段!A3686)</f>
        <v/>
      </c>
      <c r="B3686" t="str">
        <f>IF([1]交流线路段!B3686="","",[1]交流线路段!B3686)</f>
        <v/>
      </c>
      <c r="F3686" t="e">
        <f ca="1">VLOOKUP(OFFSET($E$2,0,0,10000,1),OFFSET(线路!$A$2,0,0,10000,6),5,FALSE)</f>
        <v>#N/A</v>
      </c>
      <c r="G3686" t="e">
        <f ca="1">VLOOKUP(OFFSET($E$2,0,0,10000,1),OFFSET(线路!$A$2,0,0,10000,6),6,FALSE)</f>
        <v>#N/A</v>
      </c>
    </row>
    <row r="3687" spans="1:7" x14ac:dyDescent="0.15">
      <c r="A3687" t="str">
        <f>IF([1]交流线路段!A3687="","",[1]交流线路段!A3687)</f>
        <v/>
      </c>
      <c r="B3687" t="str">
        <f>IF([1]交流线路段!B3687="","",[1]交流线路段!B3687)</f>
        <v/>
      </c>
      <c r="F3687" t="e">
        <f ca="1">VLOOKUP(OFFSET($E$2,0,0,10000,1),OFFSET(线路!$A$2,0,0,10000,6),5,FALSE)</f>
        <v>#N/A</v>
      </c>
      <c r="G3687" t="e">
        <f ca="1">VLOOKUP(OFFSET($E$2,0,0,10000,1),OFFSET(线路!$A$2,0,0,10000,6),6,FALSE)</f>
        <v>#N/A</v>
      </c>
    </row>
    <row r="3688" spans="1:7" x14ac:dyDescent="0.15">
      <c r="A3688" t="str">
        <f>IF([1]交流线路段!A3688="","",[1]交流线路段!A3688)</f>
        <v/>
      </c>
      <c r="B3688" t="str">
        <f>IF([1]交流线路段!B3688="","",[1]交流线路段!B3688)</f>
        <v/>
      </c>
      <c r="F3688" t="e">
        <f ca="1">VLOOKUP(OFFSET($E$2,0,0,10000,1),OFFSET(线路!$A$2,0,0,10000,6),5,FALSE)</f>
        <v>#N/A</v>
      </c>
      <c r="G3688" t="e">
        <f ca="1">VLOOKUP(OFFSET($E$2,0,0,10000,1),OFFSET(线路!$A$2,0,0,10000,6),6,FALSE)</f>
        <v>#N/A</v>
      </c>
    </row>
    <row r="3689" spans="1:7" x14ac:dyDescent="0.15">
      <c r="A3689" t="str">
        <f>IF([1]交流线路段!A3689="","",[1]交流线路段!A3689)</f>
        <v/>
      </c>
      <c r="B3689" t="str">
        <f>IF([1]交流线路段!B3689="","",[1]交流线路段!B3689)</f>
        <v/>
      </c>
      <c r="F3689" t="e">
        <f ca="1">VLOOKUP(OFFSET($E$2,0,0,10000,1),OFFSET(线路!$A$2,0,0,10000,6),5,FALSE)</f>
        <v>#N/A</v>
      </c>
      <c r="G3689" t="e">
        <f ca="1">VLOOKUP(OFFSET($E$2,0,0,10000,1),OFFSET(线路!$A$2,0,0,10000,6),6,FALSE)</f>
        <v>#N/A</v>
      </c>
    </row>
    <row r="3690" spans="1:7" x14ac:dyDescent="0.15">
      <c r="A3690" t="str">
        <f>IF([1]交流线路段!A3690="","",[1]交流线路段!A3690)</f>
        <v/>
      </c>
      <c r="B3690" t="str">
        <f>IF([1]交流线路段!B3690="","",[1]交流线路段!B3690)</f>
        <v/>
      </c>
      <c r="F3690" t="e">
        <f ca="1">VLOOKUP(OFFSET($E$2,0,0,10000,1),OFFSET(线路!$A$2,0,0,10000,6),5,FALSE)</f>
        <v>#N/A</v>
      </c>
      <c r="G3690" t="e">
        <f ca="1">VLOOKUP(OFFSET($E$2,0,0,10000,1),OFFSET(线路!$A$2,0,0,10000,6),6,FALSE)</f>
        <v>#N/A</v>
      </c>
    </row>
    <row r="3691" spans="1:7" x14ac:dyDescent="0.15">
      <c r="A3691" t="str">
        <f>IF([1]交流线路段!A3691="","",[1]交流线路段!A3691)</f>
        <v/>
      </c>
      <c r="B3691" t="str">
        <f>IF([1]交流线路段!B3691="","",[1]交流线路段!B3691)</f>
        <v/>
      </c>
      <c r="F3691" t="e">
        <f ca="1">VLOOKUP(OFFSET($E$2,0,0,10000,1),OFFSET(线路!$A$2,0,0,10000,6),5,FALSE)</f>
        <v>#N/A</v>
      </c>
      <c r="G3691" t="e">
        <f ca="1">VLOOKUP(OFFSET($E$2,0,0,10000,1),OFFSET(线路!$A$2,0,0,10000,6),6,FALSE)</f>
        <v>#N/A</v>
      </c>
    </row>
    <row r="3692" spans="1:7" x14ac:dyDescent="0.15">
      <c r="A3692" t="str">
        <f>IF([1]交流线路段!A3692="","",[1]交流线路段!A3692)</f>
        <v/>
      </c>
      <c r="B3692" t="str">
        <f>IF([1]交流线路段!B3692="","",[1]交流线路段!B3692)</f>
        <v/>
      </c>
      <c r="F3692" t="e">
        <f ca="1">VLOOKUP(OFFSET($E$2,0,0,10000,1),OFFSET(线路!$A$2,0,0,10000,6),5,FALSE)</f>
        <v>#N/A</v>
      </c>
      <c r="G3692" t="e">
        <f ca="1">VLOOKUP(OFFSET($E$2,0,0,10000,1),OFFSET(线路!$A$2,0,0,10000,6),6,FALSE)</f>
        <v>#N/A</v>
      </c>
    </row>
    <row r="3693" spans="1:7" x14ac:dyDescent="0.15">
      <c r="A3693" t="str">
        <f>IF([1]交流线路段!A3693="","",[1]交流线路段!A3693)</f>
        <v/>
      </c>
      <c r="B3693" t="str">
        <f>IF([1]交流线路段!B3693="","",[1]交流线路段!B3693)</f>
        <v/>
      </c>
      <c r="F3693" t="e">
        <f ca="1">VLOOKUP(OFFSET($E$2,0,0,10000,1),OFFSET(线路!$A$2,0,0,10000,6),5,FALSE)</f>
        <v>#N/A</v>
      </c>
      <c r="G3693" t="e">
        <f ca="1">VLOOKUP(OFFSET($E$2,0,0,10000,1),OFFSET(线路!$A$2,0,0,10000,6),6,FALSE)</f>
        <v>#N/A</v>
      </c>
    </row>
    <row r="3694" spans="1:7" x14ac:dyDescent="0.15">
      <c r="A3694" t="str">
        <f>IF([1]交流线路段!A3694="","",[1]交流线路段!A3694)</f>
        <v/>
      </c>
      <c r="B3694" t="str">
        <f>IF([1]交流线路段!B3694="","",[1]交流线路段!B3694)</f>
        <v/>
      </c>
      <c r="F3694" t="e">
        <f ca="1">VLOOKUP(OFFSET($E$2,0,0,10000,1),OFFSET(线路!$A$2,0,0,10000,6),5,FALSE)</f>
        <v>#N/A</v>
      </c>
      <c r="G3694" t="e">
        <f ca="1">VLOOKUP(OFFSET($E$2,0,0,10000,1),OFFSET(线路!$A$2,0,0,10000,6),6,FALSE)</f>
        <v>#N/A</v>
      </c>
    </row>
    <row r="3695" spans="1:7" x14ac:dyDescent="0.15">
      <c r="A3695" t="str">
        <f>IF([1]交流线路段!A3695="","",[1]交流线路段!A3695)</f>
        <v/>
      </c>
      <c r="B3695" t="str">
        <f>IF([1]交流线路段!B3695="","",[1]交流线路段!B3695)</f>
        <v/>
      </c>
      <c r="F3695" t="e">
        <f ca="1">VLOOKUP(OFFSET($E$2,0,0,10000,1),OFFSET(线路!$A$2,0,0,10000,6),5,FALSE)</f>
        <v>#N/A</v>
      </c>
      <c r="G3695" t="e">
        <f ca="1">VLOOKUP(OFFSET($E$2,0,0,10000,1),OFFSET(线路!$A$2,0,0,10000,6),6,FALSE)</f>
        <v>#N/A</v>
      </c>
    </row>
    <row r="3696" spans="1:7" x14ac:dyDescent="0.15">
      <c r="A3696" t="str">
        <f>IF([1]交流线路段!A3696="","",[1]交流线路段!A3696)</f>
        <v/>
      </c>
      <c r="B3696" t="str">
        <f>IF([1]交流线路段!B3696="","",[1]交流线路段!B3696)</f>
        <v/>
      </c>
      <c r="F3696" t="e">
        <f ca="1">VLOOKUP(OFFSET($E$2,0,0,10000,1),OFFSET(线路!$A$2,0,0,10000,6),5,FALSE)</f>
        <v>#N/A</v>
      </c>
      <c r="G3696" t="e">
        <f ca="1">VLOOKUP(OFFSET($E$2,0,0,10000,1),OFFSET(线路!$A$2,0,0,10000,6),6,FALSE)</f>
        <v>#N/A</v>
      </c>
    </row>
    <row r="3697" spans="1:7" x14ac:dyDescent="0.15">
      <c r="A3697" t="str">
        <f>IF([1]交流线路段!A3697="","",[1]交流线路段!A3697)</f>
        <v/>
      </c>
      <c r="B3697" t="str">
        <f>IF([1]交流线路段!B3697="","",[1]交流线路段!B3697)</f>
        <v/>
      </c>
      <c r="F3697" t="e">
        <f ca="1">VLOOKUP(OFFSET($E$2,0,0,10000,1),OFFSET(线路!$A$2,0,0,10000,6),5,FALSE)</f>
        <v>#N/A</v>
      </c>
      <c r="G3697" t="e">
        <f ca="1">VLOOKUP(OFFSET($E$2,0,0,10000,1),OFFSET(线路!$A$2,0,0,10000,6),6,FALSE)</f>
        <v>#N/A</v>
      </c>
    </row>
    <row r="3698" spans="1:7" x14ac:dyDescent="0.15">
      <c r="A3698" t="str">
        <f>IF([1]交流线路段!A3698="","",[1]交流线路段!A3698)</f>
        <v/>
      </c>
      <c r="B3698" t="str">
        <f>IF([1]交流线路段!B3698="","",[1]交流线路段!B3698)</f>
        <v/>
      </c>
      <c r="F3698" t="e">
        <f ca="1">VLOOKUP(OFFSET($E$2,0,0,10000,1),OFFSET(线路!$A$2,0,0,10000,6),5,FALSE)</f>
        <v>#N/A</v>
      </c>
      <c r="G3698" t="e">
        <f ca="1">VLOOKUP(OFFSET($E$2,0,0,10000,1),OFFSET(线路!$A$2,0,0,10000,6),6,FALSE)</f>
        <v>#N/A</v>
      </c>
    </row>
    <row r="3699" spans="1:7" x14ac:dyDescent="0.15">
      <c r="A3699" t="str">
        <f>IF([1]交流线路段!A3699="","",[1]交流线路段!A3699)</f>
        <v/>
      </c>
      <c r="B3699" t="str">
        <f>IF([1]交流线路段!B3699="","",[1]交流线路段!B3699)</f>
        <v/>
      </c>
      <c r="F3699" t="e">
        <f ca="1">VLOOKUP(OFFSET($E$2,0,0,10000,1),OFFSET(线路!$A$2,0,0,10000,6),5,FALSE)</f>
        <v>#N/A</v>
      </c>
      <c r="G3699" t="e">
        <f ca="1">VLOOKUP(OFFSET($E$2,0,0,10000,1),OFFSET(线路!$A$2,0,0,10000,6),6,FALSE)</f>
        <v>#N/A</v>
      </c>
    </row>
    <row r="3700" spans="1:7" x14ac:dyDescent="0.15">
      <c r="A3700" t="str">
        <f>IF([1]交流线路段!A3700="","",[1]交流线路段!A3700)</f>
        <v/>
      </c>
      <c r="B3700" t="str">
        <f>IF([1]交流线路段!B3700="","",[1]交流线路段!B3700)</f>
        <v/>
      </c>
      <c r="F3700" t="e">
        <f ca="1">VLOOKUP(OFFSET($E$2,0,0,10000,1),OFFSET(线路!$A$2,0,0,10000,6),5,FALSE)</f>
        <v>#N/A</v>
      </c>
      <c r="G3700" t="e">
        <f ca="1">VLOOKUP(OFFSET($E$2,0,0,10000,1),OFFSET(线路!$A$2,0,0,10000,6),6,FALSE)</f>
        <v>#N/A</v>
      </c>
    </row>
    <row r="3701" spans="1:7" x14ac:dyDescent="0.15">
      <c r="A3701" t="str">
        <f>IF([1]交流线路段!A3701="","",[1]交流线路段!A3701)</f>
        <v/>
      </c>
      <c r="B3701" t="str">
        <f>IF([1]交流线路段!B3701="","",[1]交流线路段!B3701)</f>
        <v/>
      </c>
      <c r="F3701" t="e">
        <f ca="1">VLOOKUP(OFFSET($E$2,0,0,10000,1),OFFSET(线路!$A$2,0,0,10000,6),5,FALSE)</f>
        <v>#N/A</v>
      </c>
      <c r="G3701" t="e">
        <f ca="1">VLOOKUP(OFFSET($E$2,0,0,10000,1),OFFSET(线路!$A$2,0,0,10000,6),6,FALSE)</f>
        <v>#N/A</v>
      </c>
    </row>
    <row r="3702" spans="1:7" x14ac:dyDescent="0.15">
      <c r="A3702" t="str">
        <f>IF([1]交流线路段!A3702="","",[1]交流线路段!A3702)</f>
        <v/>
      </c>
      <c r="B3702" t="str">
        <f>IF([1]交流线路段!B3702="","",[1]交流线路段!B3702)</f>
        <v/>
      </c>
      <c r="F3702" t="e">
        <f ca="1">VLOOKUP(OFFSET($E$2,0,0,10000,1),OFFSET(线路!$A$2,0,0,10000,6),5,FALSE)</f>
        <v>#N/A</v>
      </c>
      <c r="G3702" t="e">
        <f ca="1">VLOOKUP(OFFSET($E$2,0,0,10000,1),OFFSET(线路!$A$2,0,0,10000,6),6,FALSE)</f>
        <v>#N/A</v>
      </c>
    </row>
    <row r="3703" spans="1:7" x14ac:dyDescent="0.15">
      <c r="A3703" t="str">
        <f>IF([1]交流线路段!A3703="","",[1]交流线路段!A3703)</f>
        <v/>
      </c>
      <c r="B3703" t="str">
        <f>IF([1]交流线路段!B3703="","",[1]交流线路段!B3703)</f>
        <v/>
      </c>
      <c r="F3703" t="e">
        <f ca="1">VLOOKUP(OFFSET($E$2,0,0,10000,1),OFFSET(线路!$A$2,0,0,10000,6),5,FALSE)</f>
        <v>#N/A</v>
      </c>
      <c r="G3703" t="e">
        <f ca="1">VLOOKUP(OFFSET($E$2,0,0,10000,1),OFFSET(线路!$A$2,0,0,10000,6),6,FALSE)</f>
        <v>#N/A</v>
      </c>
    </row>
    <row r="3704" spans="1:7" x14ac:dyDescent="0.15">
      <c r="A3704" t="str">
        <f>IF([1]交流线路段!A3704="","",[1]交流线路段!A3704)</f>
        <v/>
      </c>
      <c r="B3704" t="str">
        <f>IF([1]交流线路段!B3704="","",[1]交流线路段!B3704)</f>
        <v/>
      </c>
      <c r="F3704" t="e">
        <f ca="1">VLOOKUP(OFFSET($E$2,0,0,10000,1),OFFSET(线路!$A$2,0,0,10000,6),5,FALSE)</f>
        <v>#N/A</v>
      </c>
      <c r="G3704" t="e">
        <f ca="1">VLOOKUP(OFFSET($E$2,0,0,10000,1),OFFSET(线路!$A$2,0,0,10000,6),6,FALSE)</f>
        <v>#N/A</v>
      </c>
    </row>
    <row r="3705" spans="1:7" x14ac:dyDescent="0.15">
      <c r="A3705" t="str">
        <f>IF([1]交流线路段!A3705="","",[1]交流线路段!A3705)</f>
        <v/>
      </c>
      <c r="B3705" t="str">
        <f>IF([1]交流线路段!B3705="","",[1]交流线路段!B3705)</f>
        <v/>
      </c>
      <c r="F3705" t="e">
        <f ca="1">VLOOKUP(OFFSET($E$2,0,0,10000,1),OFFSET(线路!$A$2,0,0,10000,6),5,FALSE)</f>
        <v>#N/A</v>
      </c>
      <c r="G3705" t="e">
        <f ca="1">VLOOKUP(OFFSET($E$2,0,0,10000,1),OFFSET(线路!$A$2,0,0,10000,6),6,FALSE)</f>
        <v>#N/A</v>
      </c>
    </row>
    <row r="3706" spans="1:7" x14ac:dyDescent="0.15">
      <c r="A3706" t="str">
        <f>IF([1]交流线路段!A3706="","",[1]交流线路段!A3706)</f>
        <v/>
      </c>
      <c r="B3706" t="str">
        <f>IF([1]交流线路段!B3706="","",[1]交流线路段!B3706)</f>
        <v/>
      </c>
      <c r="F3706" t="e">
        <f ca="1">VLOOKUP(OFFSET($E$2,0,0,10000,1),OFFSET(线路!$A$2,0,0,10000,6),5,FALSE)</f>
        <v>#N/A</v>
      </c>
      <c r="G3706" t="e">
        <f ca="1">VLOOKUP(OFFSET($E$2,0,0,10000,1),OFFSET(线路!$A$2,0,0,10000,6),6,FALSE)</f>
        <v>#N/A</v>
      </c>
    </row>
    <row r="3707" spans="1:7" x14ac:dyDescent="0.15">
      <c r="A3707" t="str">
        <f>IF([1]交流线路段!A3707="","",[1]交流线路段!A3707)</f>
        <v/>
      </c>
      <c r="B3707" t="str">
        <f>IF([1]交流线路段!B3707="","",[1]交流线路段!B3707)</f>
        <v/>
      </c>
      <c r="F3707" t="e">
        <f ca="1">VLOOKUP(OFFSET($E$2,0,0,10000,1),OFFSET(线路!$A$2,0,0,10000,6),5,FALSE)</f>
        <v>#N/A</v>
      </c>
      <c r="G3707" t="e">
        <f ca="1">VLOOKUP(OFFSET($E$2,0,0,10000,1),OFFSET(线路!$A$2,0,0,10000,6),6,FALSE)</f>
        <v>#N/A</v>
      </c>
    </row>
    <row r="3708" spans="1:7" x14ac:dyDescent="0.15">
      <c r="A3708" t="str">
        <f>IF([1]交流线路段!A3708="","",[1]交流线路段!A3708)</f>
        <v/>
      </c>
      <c r="B3708" t="str">
        <f>IF([1]交流线路段!B3708="","",[1]交流线路段!B3708)</f>
        <v/>
      </c>
      <c r="F3708" t="e">
        <f ca="1">VLOOKUP(OFFSET($E$2,0,0,10000,1),OFFSET(线路!$A$2,0,0,10000,6),5,FALSE)</f>
        <v>#N/A</v>
      </c>
      <c r="G3708" t="e">
        <f ca="1">VLOOKUP(OFFSET($E$2,0,0,10000,1),OFFSET(线路!$A$2,0,0,10000,6),6,FALSE)</f>
        <v>#N/A</v>
      </c>
    </row>
    <row r="3709" spans="1:7" x14ac:dyDescent="0.15">
      <c r="A3709" t="str">
        <f>IF([1]交流线路段!A3709="","",[1]交流线路段!A3709)</f>
        <v/>
      </c>
      <c r="B3709" t="str">
        <f>IF([1]交流线路段!B3709="","",[1]交流线路段!B3709)</f>
        <v/>
      </c>
      <c r="F3709" t="e">
        <f ca="1">VLOOKUP(OFFSET($E$2,0,0,10000,1),OFFSET(线路!$A$2,0,0,10000,6),5,FALSE)</f>
        <v>#N/A</v>
      </c>
      <c r="G3709" t="e">
        <f ca="1">VLOOKUP(OFFSET($E$2,0,0,10000,1),OFFSET(线路!$A$2,0,0,10000,6),6,FALSE)</f>
        <v>#N/A</v>
      </c>
    </row>
    <row r="3710" spans="1:7" x14ac:dyDescent="0.15">
      <c r="A3710" t="str">
        <f>IF([1]交流线路段!A3710="","",[1]交流线路段!A3710)</f>
        <v/>
      </c>
      <c r="B3710" t="str">
        <f>IF([1]交流线路段!B3710="","",[1]交流线路段!B3710)</f>
        <v/>
      </c>
      <c r="F3710" t="e">
        <f ca="1">VLOOKUP(OFFSET($E$2,0,0,10000,1),OFFSET(线路!$A$2,0,0,10000,6),5,FALSE)</f>
        <v>#N/A</v>
      </c>
      <c r="G3710" t="e">
        <f ca="1">VLOOKUP(OFFSET($E$2,0,0,10000,1),OFFSET(线路!$A$2,0,0,10000,6),6,FALSE)</f>
        <v>#N/A</v>
      </c>
    </row>
    <row r="3711" spans="1:7" x14ac:dyDescent="0.15">
      <c r="A3711" t="str">
        <f>IF([1]交流线路段!A3711="","",[1]交流线路段!A3711)</f>
        <v/>
      </c>
      <c r="B3711" t="str">
        <f>IF([1]交流线路段!B3711="","",[1]交流线路段!B3711)</f>
        <v/>
      </c>
      <c r="F3711" t="e">
        <f ca="1">VLOOKUP(OFFSET($E$2,0,0,10000,1),OFFSET(线路!$A$2,0,0,10000,6),5,FALSE)</f>
        <v>#N/A</v>
      </c>
      <c r="G3711" t="e">
        <f ca="1">VLOOKUP(OFFSET($E$2,0,0,10000,1),OFFSET(线路!$A$2,0,0,10000,6),6,FALSE)</f>
        <v>#N/A</v>
      </c>
    </row>
    <row r="3712" spans="1:7" x14ac:dyDescent="0.15">
      <c r="A3712" t="str">
        <f>IF([1]交流线路段!A3712="","",[1]交流线路段!A3712)</f>
        <v/>
      </c>
      <c r="B3712" t="str">
        <f>IF([1]交流线路段!B3712="","",[1]交流线路段!B3712)</f>
        <v/>
      </c>
      <c r="F3712" t="e">
        <f ca="1">VLOOKUP(OFFSET($E$2,0,0,10000,1),OFFSET(线路!$A$2,0,0,10000,6),5,FALSE)</f>
        <v>#N/A</v>
      </c>
      <c r="G3712" t="e">
        <f ca="1">VLOOKUP(OFFSET($E$2,0,0,10000,1),OFFSET(线路!$A$2,0,0,10000,6),6,FALSE)</f>
        <v>#N/A</v>
      </c>
    </row>
    <row r="3713" spans="1:7" x14ac:dyDescent="0.15">
      <c r="A3713" t="str">
        <f>IF([1]交流线路段!A3713="","",[1]交流线路段!A3713)</f>
        <v/>
      </c>
      <c r="B3713" t="str">
        <f>IF([1]交流线路段!B3713="","",[1]交流线路段!B3713)</f>
        <v/>
      </c>
      <c r="F3713" t="e">
        <f ca="1">VLOOKUP(OFFSET($E$2,0,0,10000,1),OFFSET(线路!$A$2,0,0,10000,6),5,FALSE)</f>
        <v>#N/A</v>
      </c>
      <c r="G3713" t="e">
        <f ca="1">VLOOKUP(OFFSET($E$2,0,0,10000,1),OFFSET(线路!$A$2,0,0,10000,6),6,FALSE)</f>
        <v>#N/A</v>
      </c>
    </row>
    <row r="3714" spans="1:7" x14ac:dyDescent="0.15">
      <c r="A3714" t="str">
        <f>IF([1]交流线路段!A3714="","",[1]交流线路段!A3714)</f>
        <v/>
      </c>
      <c r="B3714" t="str">
        <f>IF([1]交流线路段!B3714="","",[1]交流线路段!B3714)</f>
        <v/>
      </c>
      <c r="F3714" t="e">
        <f ca="1">VLOOKUP(OFFSET($E$2,0,0,10000,1),OFFSET(线路!$A$2,0,0,10000,6),5,FALSE)</f>
        <v>#N/A</v>
      </c>
      <c r="G3714" t="e">
        <f ca="1">VLOOKUP(OFFSET($E$2,0,0,10000,1),OFFSET(线路!$A$2,0,0,10000,6),6,FALSE)</f>
        <v>#N/A</v>
      </c>
    </row>
    <row r="3715" spans="1:7" x14ac:dyDescent="0.15">
      <c r="A3715" t="str">
        <f>IF([1]交流线路段!A3715="","",[1]交流线路段!A3715)</f>
        <v/>
      </c>
      <c r="B3715" t="str">
        <f>IF([1]交流线路段!B3715="","",[1]交流线路段!B3715)</f>
        <v/>
      </c>
      <c r="F3715" t="e">
        <f ca="1">VLOOKUP(OFFSET($E$2,0,0,10000,1),OFFSET(线路!$A$2,0,0,10000,6),5,FALSE)</f>
        <v>#N/A</v>
      </c>
      <c r="G3715" t="e">
        <f ca="1">VLOOKUP(OFFSET($E$2,0,0,10000,1),OFFSET(线路!$A$2,0,0,10000,6),6,FALSE)</f>
        <v>#N/A</v>
      </c>
    </row>
    <row r="3716" spans="1:7" x14ac:dyDescent="0.15">
      <c r="A3716" t="str">
        <f>IF([1]交流线路段!A3716="","",[1]交流线路段!A3716)</f>
        <v/>
      </c>
      <c r="B3716" t="str">
        <f>IF([1]交流线路段!B3716="","",[1]交流线路段!B3716)</f>
        <v/>
      </c>
      <c r="F3716" t="e">
        <f ca="1">VLOOKUP(OFFSET($E$2,0,0,10000,1),OFFSET(线路!$A$2,0,0,10000,6),5,FALSE)</f>
        <v>#N/A</v>
      </c>
      <c r="G3716" t="e">
        <f ca="1">VLOOKUP(OFFSET($E$2,0,0,10000,1),OFFSET(线路!$A$2,0,0,10000,6),6,FALSE)</f>
        <v>#N/A</v>
      </c>
    </row>
    <row r="3717" spans="1:7" x14ac:dyDescent="0.15">
      <c r="A3717" t="str">
        <f>IF([1]交流线路段!A3717="","",[1]交流线路段!A3717)</f>
        <v/>
      </c>
      <c r="B3717" t="str">
        <f>IF([1]交流线路段!B3717="","",[1]交流线路段!B3717)</f>
        <v/>
      </c>
      <c r="F3717" t="e">
        <f ca="1">VLOOKUP(OFFSET($E$2,0,0,10000,1),OFFSET(线路!$A$2,0,0,10000,6),5,FALSE)</f>
        <v>#N/A</v>
      </c>
      <c r="G3717" t="e">
        <f ca="1">VLOOKUP(OFFSET($E$2,0,0,10000,1),OFFSET(线路!$A$2,0,0,10000,6),6,FALSE)</f>
        <v>#N/A</v>
      </c>
    </row>
    <row r="3718" spans="1:7" x14ac:dyDescent="0.15">
      <c r="A3718" t="str">
        <f>IF([1]交流线路段!A3718="","",[1]交流线路段!A3718)</f>
        <v/>
      </c>
      <c r="B3718" t="str">
        <f>IF([1]交流线路段!B3718="","",[1]交流线路段!B3718)</f>
        <v/>
      </c>
      <c r="F3718" t="e">
        <f ca="1">VLOOKUP(OFFSET($E$2,0,0,10000,1),OFFSET(线路!$A$2,0,0,10000,6),5,FALSE)</f>
        <v>#N/A</v>
      </c>
      <c r="G3718" t="e">
        <f ca="1">VLOOKUP(OFFSET($E$2,0,0,10000,1),OFFSET(线路!$A$2,0,0,10000,6),6,FALSE)</f>
        <v>#N/A</v>
      </c>
    </row>
    <row r="3719" spans="1:7" x14ac:dyDescent="0.15">
      <c r="A3719" t="str">
        <f>IF([1]交流线路段!A3719="","",[1]交流线路段!A3719)</f>
        <v/>
      </c>
      <c r="B3719" t="str">
        <f>IF([1]交流线路段!B3719="","",[1]交流线路段!B3719)</f>
        <v/>
      </c>
      <c r="F3719" t="e">
        <f ca="1">VLOOKUP(OFFSET($E$2,0,0,10000,1),OFFSET(线路!$A$2,0,0,10000,6),5,FALSE)</f>
        <v>#N/A</v>
      </c>
      <c r="G3719" t="e">
        <f ca="1">VLOOKUP(OFFSET($E$2,0,0,10000,1),OFFSET(线路!$A$2,0,0,10000,6),6,FALSE)</f>
        <v>#N/A</v>
      </c>
    </row>
    <row r="3720" spans="1:7" x14ac:dyDescent="0.15">
      <c r="A3720" t="str">
        <f>IF([1]交流线路段!A3720="","",[1]交流线路段!A3720)</f>
        <v/>
      </c>
      <c r="B3720" t="str">
        <f>IF([1]交流线路段!B3720="","",[1]交流线路段!B3720)</f>
        <v/>
      </c>
      <c r="F3720" t="e">
        <f ca="1">VLOOKUP(OFFSET($E$2,0,0,10000,1),OFFSET(线路!$A$2,0,0,10000,6),5,FALSE)</f>
        <v>#N/A</v>
      </c>
      <c r="G3720" t="e">
        <f ca="1">VLOOKUP(OFFSET($E$2,0,0,10000,1),OFFSET(线路!$A$2,0,0,10000,6),6,FALSE)</f>
        <v>#N/A</v>
      </c>
    </row>
    <row r="3721" spans="1:7" x14ac:dyDescent="0.15">
      <c r="A3721" t="str">
        <f>IF([1]交流线路段!A3721="","",[1]交流线路段!A3721)</f>
        <v/>
      </c>
      <c r="B3721" t="str">
        <f>IF([1]交流线路段!B3721="","",[1]交流线路段!B3721)</f>
        <v/>
      </c>
      <c r="F3721" t="e">
        <f ca="1">VLOOKUP(OFFSET($E$2,0,0,10000,1),OFFSET(线路!$A$2,0,0,10000,6),5,FALSE)</f>
        <v>#N/A</v>
      </c>
      <c r="G3721" t="e">
        <f ca="1">VLOOKUP(OFFSET($E$2,0,0,10000,1),OFFSET(线路!$A$2,0,0,10000,6),6,FALSE)</f>
        <v>#N/A</v>
      </c>
    </row>
    <row r="3722" spans="1:7" x14ac:dyDescent="0.15">
      <c r="A3722" t="str">
        <f>IF([1]交流线路段!A3722="","",[1]交流线路段!A3722)</f>
        <v/>
      </c>
      <c r="B3722" t="str">
        <f>IF([1]交流线路段!B3722="","",[1]交流线路段!B3722)</f>
        <v/>
      </c>
      <c r="F3722" t="e">
        <f ca="1">VLOOKUP(OFFSET($E$2,0,0,10000,1),OFFSET(线路!$A$2,0,0,10000,6),5,FALSE)</f>
        <v>#N/A</v>
      </c>
      <c r="G3722" t="e">
        <f ca="1">VLOOKUP(OFFSET($E$2,0,0,10000,1),OFFSET(线路!$A$2,0,0,10000,6),6,FALSE)</f>
        <v>#N/A</v>
      </c>
    </row>
    <row r="3723" spans="1:7" x14ac:dyDescent="0.15">
      <c r="A3723" t="str">
        <f>IF([1]交流线路段!A3723="","",[1]交流线路段!A3723)</f>
        <v/>
      </c>
      <c r="B3723" t="str">
        <f>IF([1]交流线路段!B3723="","",[1]交流线路段!B3723)</f>
        <v/>
      </c>
      <c r="F3723" t="e">
        <f ca="1">VLOOKUP(OFFSET($E$2,0,0,10000,1),OFFSET(线路!$A$2,0,0,10000,6),5,FALSE)</f>
        <v>#N/A</v>
      </c>
      <c r="G3723" t="e">
        <f ca="1">VLOOKUP(OFFSET($E$2,0,0,10000,1),OFFSET(线路!$A$2,0,0,10000,6),6,FALSE)</f>
        <v>#N/A</v>
      </c>
    </row>
    <row r="3724" spans="1:7" x14ac:dyDescent="0.15">
      <c r="A3724" t="str">
        <f>IF([1]交流线路段!A3724="","",[1]交流线路段!A3724)</f>
        <v/>
      </c>
      <c r="B3724" t="str">
        <f>IF([1]交流线路段!B3724="","",[1]交流线路段!B3724)</f>
        <v/>
      </c>
      <c r="F3724" t="e">
        <f ca="1">VLOOKUP(OFFSET($E$2,0,0,10000,1),OFFSET(线路!$A$2,0,0,10000,6),5,FALSE)</f>
        <v>#N/A</v>
      </c>
      <c r="G3724" t="e">
        <f ca="1">VLOOKUP(OFFSET($E$2,0,0,10000,1),OFFSET(线路!$A$2,0,0,10000,6),6,FALSE)</f>
        <v>#N/A</v>
      </c>
    </row>
    <row r="3725" spans="1:7" x14ac:dyDescent="0.15">
      <c r="A3725" t="str">
        <f>IF([1]交流线路段!A3725="","",[1]交流线路段!A3725)</f>
        <v/>
      </c>
      <c r="B3725" t="str">
        <f>IF([1]交流线路段!B3725="","",[1]交流线路段!B3725)</f>
        <v/>
      </c>
      <c r="F3725" t="e">
        <f ca="1">VLOOKUP(OFFSET($E$2,0,0,10000,1),OFFSET(线路!$A$2,0,0,10000,6),5,FALSE)</f>
        <v>#N/A</v>
      </c>
      <c r="G3725" t="e">
        <f ca="1">VLOOKUP(OFFSET($E$2,0,0,10000,1),OFFSET(线路!$A$2,0,0,10000,6),6,FALSE)</f>
        <v>#N/A</v>
      </c>
    </row>
    <row r="3726" spans="1:7" x14ac:dyDescent="0.15">
      <c r="A3726" t="str">
        <f>IF([1]交流线路段!A3726="","",[1]交流线路段!A3726)</f>
        <v/>
      </c>
      <c r="B3726" t="str">
        <f>IF([1]交流线路段!B3726="","",[1]交流线路段!B3726)</f>
        <v/>
      </c>
      <c r="F3726" t="e">
        <f ca="1">VLOOKUP(OFFSET($E$2,0,0,10000,1),OFFSET(线路!$A$2,0,0,10000,6),5,FALSE)</f>
        <v>#N/A</v>
      </c>
      <c r="G3726" t="e">
        <f ca="1">VLOOKUP(OFFSET($E$2,0,0,10000,1),OFFSET(线路!$A$2,0,0,10000,6),6,FALSE)</f>
        <v>#N/A</v>
      </c>
    </row>
    <row r="3727" spans="1:7" x14ac:dyDescent="0.15">
      <c r="A3727" t="str">
        <f>IF([1]交流线路段!A3727="","",[1]交流线路段!A3727)</f>
        <v/>
      </c>
      <c r="B3727" t="str">
        <f>IF([1]交流线路段!B3727="","",[1]交流线路段!B3727)</f>
        <v/>
      </c>
      <c r="F3727" t="e">
        <f ca="1">VLOOKUP(OFFSET($E$2,0,0,10000,1),OFFSET(线路!$A$2,0,0,10000,6),5,FALSE)</f>
        <v>#N/A</v>
      </c>
      <c r="G3727" t="e">
        <f ca="1">VLOOKUP(OFFSET($E$2,0,0,10000,1),OFFSET(线路!$A$2,0,0,10000,6),6,FALSE)</f>
        <v>#N/A</v>
      </c>
    </row>
    <row r="3728" spans="1:7" x14ac:dyDescent="0.15">
      <c r="A3728" t="str">
        <f>IF([1]交流线路段!A3728="","",[1]交流线路段!A3728)</f>
        <v/>
      </c>
      <c r="B3728" t="str">
        <f>IF([1]交流线路段!B3728="","",[1]交流线路段!B3728)</f>
        <v/>
      </c>
      <c r="F3728" t="e">
        <f ca="1">VLOOKUP(OFFSET($E$2,0,0,10000,1),OFFSET(线路!$A$2,0,0,10000,6),5,FALSE)</f>
        <v>#N/A</v>
      </c>
      <c r="G3728" t="e">
        <f ca="1">VLOOKUP(OFFSET($E$2,0,0,10000,1),OFFSET(线路!$A$2,0,0,10000,6),6,FALSE)</f>
        <v>#N/A</v>
      </c>
    </row>
    <row r="3729" spans="1:7" x14ac:dyDescent="0.15">
      <c r="A3729" t="str">
        <f>IF([1]交流线路段!A3729="","",[1]交流线路段!A3729)</f>
        <v/>
      </c>
      <c r="B3729" t="str">
        <f>IF([1]交流线路段!B3729="","",[1]交流线路段!B3729)</f>
        <v/>
      </c>
      <c r="F3729" t="e">
        <f ca="1">VLOOKUP(OFFSET($E$2,0,0,10000,1),OFFSET(线路!$A$2,0,0,10000,6),5,FALSE)</f>
        <v>#N/A</v>
      </c>
      <c r="G3729" t="e">
        <f ca="1">VLOOKUP(OFFSET($E$2,0,0,10000,1),OFFSET(线路!$A$2,0,0,10000,6),6,FALSE)</f>
        <v>#N/A</v>
      </c>
    </row>
    <row r="3730" spans="1:7" x14ac:dyDescent="0.15">
      <c r="A3730" t="str">
        <f>IF([1]交流线路段!A3730="","",[1]交流线路段!A3730)</f>
        <v/>
      </c>
      <c r="B3730" t="str">
        <f>IF([1]交流线路段!B3730="","",[1]交流线路段!B3730)</f>
        <v/>
      </c>
      <c r="F3730" t="e">
        <f ca="1">VLOOKUP(OFFSET($E$2,0,0,10000,1),OFFSET(线路!$A$2,0,0,10000,6),5,FALSE)</f>
        <v>#N/A</v>
      </c>
      <c r="G3730" t="e">
        <f ca="1">VLOOKUP(OFFSET($E$2,0,0,10000,1),OFFSET(线路!$A$2,0,0,10000,6),6,FALSE)</f>
        <v>#N/A</v>
      </c>
    </row>
    <row r="3731" spans="1:7" x14ac:dyDescent="0.15">
      <c r="A3731" t="str">
        <f>IF([1]交流线路段!A3731="","",[1]交流线路段!A3731)</f>
        <v/>
      </c>
      <c r="B3731" t="str">
        <f>IF([1]交流线路段!B3731="","",[1]交流线路段!B3731)</f>
        <v/>
      </c>
      <c r="F3731" t="e">
        <f ca="1">VLOOKUP(OFFSET($E$2,0,0,10000,1),OFFSET(线路!$A$2,0,0,10000,6),5,FALSE)</f>
        <v>#N/A</v>
      </c>
      <c r="G3731" t="e">
        <f ca="1">VLOOKUP(OFFSET($E$2,0,0,10000,1),OFFSET(线路!$A$2,0,0,10000,6),6,FALSE)</f>
        <v>#N/A</v>
      </c>
    </row>
    <row r="3732" spans="1:7" x14ac:dyDescent="0.15">
      <c r="A3732" t="str">
        <f>IF([1]交流线路段!A3732="","",[1]交流线路段!A3732)</f>
        <v/>
      </c>
      <c r="B3732" t="str">
        <f>IF([1]交流线路段!B3732="","",[1]交流线路段!B3732)</f>
        <v/>
      </c>
      <c r="F3732" t="e">
        <f ca="1">VLOOKUP(OFFSET($E$2,0,0,10000,1),OFFSET(线路!$A$2,0,0,10000,6),5,FALSE)</f>
        <v>#N/A</v>
      </c>
      <c r="G3732" t="e">
        <f ca="1">VLOOKUP(OFFSET($E$2,0,0,10000,1),OFFSET(线路!$A$2,0,0,10000,6),6,FALSE)</f>
        <v>#N/A</v>
      </c>
    </row>
    <row r="3733" spans="1:7" x14ac:dyDescent="0.15">
      <c r="A3733" t="str">
        <f>IF([1]交流线路段!A3733="","",[1]交流线路段!A3733)</f>
        <v/>
      </c>
      <c r="B3733" t="str">
        <f>IF([1]交流线路段!B3733="","",[1]交流线路段!B3733)</f>
        <v/>
      </c>
      <c r="F3733" t="e">
        <f ca="1">VLOOKUP(OFFSET($E$2,0,0,10000,1),OFFSET(线路!$A$2,0,0,10000,6),5,FALSE)</f>
        <v>#N/A</v>
      </c>
      <c r="G3733" t="e">
        <f ca="1">VLOOKUP(OFFSET($E$2,0,0,10000,1),OFFSET(线路!$A$2,0,0,10000,6),6,FALSE)</f>
        <v>#N/A</v>
      </c>
    </row>
    <row r="3734" spans="1:7" x14ac:dyDescent="0.15">
      <c r="A3734" t="str">
        <f>IF([1]交流线路段!A3734="","",[1]交流线路段!A3734)</f>
        <v/>
      </c>
      <c r="B3734" t="str">
        <f>IF([1]交流线路段!B3734="","",[1]交流线路段!B3734)</f>
        <v/>
      </c>
      <c r="F3734" t="e">
        <f ca="1">VLOOKUP(OFFSET($E$2,0,0,10000,1),OFFSET(线路!$A$2,0,0,10000,6),5,FALSE)</f>
        <v>#N/A</v>
      </c>
      <c r="G3734" t="e">
        <f ca="1">VLOOKUP(OFFSET($E$2,0,0,10000,1),OFFSET(线路!$A$2,0,0,10000,6),6,FALSE)</f>
        <v>#N/A</v>
      </c>
    </row>
    <row r="3735" spans="1:7" x14ac:dyDescent="0.15">
      <c r="A3735" t="str">
        <f>IF([1]交流线路段!A3735="","",[1]交流线路段!A3735)</f>
        <v/>
      </c>
      <c r="B3735" t="str">
        <f>IF([1]交流线路段!B3735="","",[1]交流线路段!B3735)</f>
        <v/>
      </c>
      <c r="F3735" t="e">
        <f ca="1">VLOOKUP(OFFSET($E$2,0,0,10000,1),OFFSET(线路!$A$2,0,0,10000,6),5,FALSE)</f>
        <v>#N/A</v>
      </c>
      <c r="G3735" t="e">
        <f ca="1">VLOOKUP(OFFSET($E$2,0,0,10000,1),OFFSET(线路!$A$2,0,0,10000,6),6,FALSE)</f>
        <v>#N/A</v>
      </c>
    </row>
    <row r="3736" spans="1:7" x14ac:dyDescent="0.15">
      <c r="A3736" t="str">
        <f>IF([1]交流线路段!A3736="","",[1]交流线路段!A3736)</f>
        <v/>
      </c>
      <c r="B3736" t="str">
        <f>IF([1]交流线路段!B3736="","",[1]交流线路段!B3736)</f>
        <v/>
      </c>
      <c r="F3736" t="e">
        <f ca="1">VLOOKUP(OFFSET($E$2,0,0,10000,1),OFFSET(线路!$A$2,0,0,10000,6),5,FALSE)</f>
        <v>#N/A</v>
      </c>
      <c r="G3736" t="e">
        <f ca="1">VLOOKUP(OFFSET($E$2,0,0,10000,1),OFFSET(线路!$A$2,0,0,10000,6),6,FALSE)</f>
        <v>#N/A</v>
      </c>
    </row>
    <row r="3737" spans="1:7" x14ac:dyDescent="0.15">
      <c r="A3737" t="str">
        <f>IF([1]交流线路段!A3737="","",[1]交流线路段!A3737)</f>
        <v/>
      </c>
      <c r="B3737" t="str">
        <f>IF([1]交流线路段!B3737="","",[1]交流线路段!B3737)</f>
        <v/>
      </c>
      <c r="F3737" t="e">
        <f ca="1">VLOOKUP(OFFSET($E$2,0,0,10000,1),OFFSET(线路!$A$2,0,0,10000,6),5,FALSE)</f>
        <v>#N/A</v>
      </c>
      <c r="G3737" t="e">
        <f ca="1">VLOOKUP(OFFSET($E$2,0,0,10000,1),OFFSET(线路!$A$2,0,0,10000,6),6,FALSE)</f>
        <v>#N/A</v>
      </c>
    </row>
    <row r="3738" spans="1:7" x14ac:dyDescent="0.15">
      <c r="A3738" t="str">
        <f>IF([1]交流线路段!A3738="","",[1]交流线路段!A3738)</f>
        <v/>
      </c>
      <c r="B3738" t="str">
        <f>IF([1]交流线路段!B3738="","",[1]交流线路段!B3738)</f>
        <v/>
      </c>
      <c r="F3738" t="e">
        <f ca="1">VLOOKUP(OFFSET($E$2,0,0,10000,1),OFFSET(线路!$A$2,0,0,10000,6),5,FALSE)</f>
        <v>#N/A</v>
      </c>
      <c r="G3738" t="e">
        <f ca="1">VLOOKUP(OFFSET($E$2,0,0,10000,1),OFFSET(线路!$A$2,0,0,10000,6),6,FALSE)</f>
        <v>#N/A</v>
      </c>
    </row>
    <row r="3739" spans="1:7" x14ac:dyDescent="0.15">
      <c r="A3739" t="str">
        <f>IF([1]交流线路段!A3739="","",[1]交流线路段!A3739)</f>
        <v/>
      </c>
      <c r="B3739" t="str">
        <f>IF([1]交流线路段!B3739="","",[1]交流线路段!B3739)</f>
        <v/>
      </c>
      <c r="F3739" t="e">
        <f ca="1">VLOOKUP(OFFSET($E$2,0,0,10000,1),OFFSET(线路!$A$2,0,0,10000,6),5,FALSE)</f>
        <v>#N/A</v>
      </c>
      <c r="G3739" t="e">
        <f ca="1">VLOOKUP(OFFSET($E$2,0,0,10000,1),OFFSET(线路!$A$2,0,0,10000,6),6,FALSE)</f>
        <v>#N/A</v>
      </c>
    </row>
    <row r="3740" spans="1:7" x14ac:dyDescent="0.15">
      <c r="A3740" t="str">
        <f>IF([1]交流线路段!A3740="","",[1]交流线路段!A3740)</f>
        <v/>
      </c>
      <c r="B3740" t="str">
        <f>IF([1]交流线路段!B3740="","",[1]交流线路段!B3740)</f>
        <v/>
      </c>
      <c r="F3740" t="e">
        <f ca="1">VLOOKUP(OFFSET($E$2,0,0,10000,1),OFFSET(线路!$A$2,0,0,10000,6),5,FALSE)</f>
        <v>#N/A</v>
      </c>
      <c r="G3740" t="e">
        <f ca="1">VLOOKUP(OFFSET($E$2,0,0,10000,1),OFFSET(线路!$A$2,0,0,10000,6),6,FALSE)</f>
        <v>#N/A</v>
      </c>
    </row>
    <row r="3741" spans="1:7" x14ac:dyDescent="0.15">
      <c r="A3741" t="str">
        <f>IF([1]交流线路段!A3741="","",[1]交流线路段!A3741)</f>
        <v/>
      </c>
      <c r="B3741" t="str">
        <f>IF([1]交流线路段!B3741="","",[1]交流线路段!B3741)</f>
        <v/>
      </c>
      <c r="F3741" t="e">
        <f ca="1">VLOOKUP(OFFSET($E$2,0,0,10000,1),OFFSET(线路!$A$2,0,0,10000,6),5,FALSE)</f>
        <v>#N/A</v>
      </c>
      <c r="G3741" t="e">
        <f ca="1">VLOOKUP(OFFSET($E$2,0,0,10000,1),OFFSET(线路!$A$2,0,0,10000,6),6,FALSE)</f>
        <v>#N/A</v>
      </c>
    </row>
    <row r="3742" spans="1:7" x14ac:dyDescent="0.15">
      <c r="A3742" t="str">
        <f>IF([1]交流线路段!A3742="","",[1]交流线路段!A3742)</f>
        <v/>
      </c>
      <c r="B3742" t="str">
        <f>IF([1]交流线路段!B3742="","",[1]交流线路段!B3742)</f>
        <v/>
      </c>
      <c r="F3742" t="e">
        <f ca="1">VLOOKUP(OFFSET($E$2,0,0,10000,1),OFFSET(线路!$A$2,0,0,10000,6),5,FALSE)</f>
        <v>#N/A</v>
      </c>
      <c r="G3742" t="e">
        <f ca="1">VLOOKUP(OFFSET($E$2,0,0,10000,1),OFFSET(线路!$A$2,0,0,10000,6),6,FALSE)</f>
        <v>#N/A</v>
      </c>
    </row>
    <row r="3743" spans="1:7" x14ac:dyDescent="0.15">
      <c r="A3743" t="str">
        <f>IF([1]交流线路段!A3743="","",[1]交流线路段!A3743)</f>
        <v/>
      </c>
      <c r="B3743" t="str">
        <f>IF([1]交流线路段!B3743="","",[1]交流线路段!B3743)</f>
        <v/>
      </c>
      <c r="F3743" t="e">
        <f ca="1">VLOOKUP(OFFSET($E$2,0,0,10000,1),OFFSET(线路!$A$2,0,0,10000,6),5,FALSE)</f>
        <v>#N/A</v>
      </c>
      <c r="G3743" t="e">
        <f ca="1">VLOOKUP(OFFSET($E$2,0,0,10000,1),OFFSET(线路!$A$2,0,0,10000,6),6,FALSE)</f>
        <v>#N/A</v>
      </c>
    </row>
    <row r="3744" spans="1:7" x14ac:dyDescent="0.15">
      <c r="A3744" t="str">
        <f>IF([1]交流线路段!A3744="","",[1]交流线路段!A3744)</f>
        <v/>
      </c>
      <c r="B3744" t="str">
        <f>IF([1]交流线路段!B3744="","",[1]交流线路段!B3744)</f>
        <v/>
      </c>
      <c r="F3744" t="e">
        <f ca="1">VLOOKUP(OFFSET($E$2,0,0,10000,1),OFFSET(线路!$A$2,0,0,10000,6),5,FALSE)</f>
        <v>#N/A</v>
      </c>
      <c r="G3744" t="e">
        <f ca="1">VLOOKUP(OFFSET($E$2,0,0,10000,1),OFFSET(线路!$A$2,0,0,10000,6),6,FALSE)</f>
        <v>#N/A</v>
      </c>
    </row>
    <row r="3745" spans="1:7" x14ac:dyDescent="0.15">
      <c r="A3745" t="str">
        <f>IF([1]交流线路段!A3745="","",[1]交流线路段!A3745)</f>
        <v/>
      </c>
      <c r="B3745" t="str">
        <f>IF([1]交流线路段!B3745="","",[1]交流线路段!B3745)</f>
        <v/>
      </c>
      <c r="F3745" t="e">
        <f ca="1">VLOOKUP(OFFSET($E$2,0,0,10000,1),OFFSET(线路!$A$2,0,0,10000,6),5,FALSE)</f>
        <v>#N/A</v>
      </c>
      <c r="G3745" t="e">
        <f ca="1">VLOOKUP(OFFSET($E$2,0,0,10000,1),OFFSET(线路!$A$2,0,0,10000,6),6,FALSE)</f>
        <v>#N/A</v>
      </c>
    </row>
    <row r="3746" spans="1:7" x14ac:dyDescent="0.15">
      <c r="A3746" t="str">
        <f>IF([1]交流线路段!A3746="","",[1]交流线路段!A3746)</f>
        <v/>
      </c>
      <c r="B3746" t="str">
        <f>IF([1]交流线路段!B3746="","",[1]交流线路段!B3746)</f>
        <v/>
      </c>
      <c r="F3746" t="e">
        <f ca="1">VLOOKUP(OFFSET($E$2,0,0,10000,1),OFFSET(线路!$A$2,0,0,10000,6),5,FALSE)</f>
        <v>#N/A</v>
      </c>
      <c r="G3746" t="e">
        <f ca="1">VLOOKUP(OFFSET($E$2,0,0,10000,1),OFFSET(线路!$A$2,0,0,10000,6),6,FALSE)</f>
        <v>#N/A</v>
      </c>
    </row>
    <row r="3747" spans="1:7" x14ac:dyDescent="0.15">
      <c r="A3747" t="str">
        <f>IF([1]交流线路段!A3747="","",[1]交流线路段!A3747)</f>
        <v/>
      </c>
      <c r="B3747" t="str">
        <f>IF([1]交流线路段!B3747="","",[1]交流线路段!B3747)</f>
        <v/>
      </c>
      <c r="F3747" t="e">
        <f ca="1">VLOOKUP(OFFSET($E$2,0,0,10000,1),OFFSET(线路!$A$2,0,0,10000,6),5,FALSE)</f>
        <v>#N/A</v>
      </c>
      <c r="G3747" t="e">
        <f ca="1">VLOOKUP(OFFSET($E$2,0,0,10000,1),OFFSET(线路!$A$2,0,0,10000,6),6,FALSE)</f>
        <v>#N/A</v>
      </c>
    </row>
    <row r="3748" spans="1:7" x14ac:dyDescent="0.15">
      <c r="A3748" t="str">
        <f>IF([1]交流线路段!A3748="","",[1]交流线路段!A3748)</f>
        <v/>
      </c>
      <c r="B3748" t="str">
        <f>IF([1]交流线路段!B3748="","",[1]交流线路段!B3748)</f>
        <v/>
      </c>
      <c r="F3748" t="e">
        <f ca="1">VLOOKUP(OFFSET($E$2,0,0,10000,1),OFFSET(线路!$A$2,0,0,10000,6),5,FALSE)</f>
        <v>#N/A</v>
      </c>
      <c r="G3748" t="e">
        <f ca="1">VLOOKUP(OFFSET($E$2,0,0,10000,1),OFFSET(线路!$A$2,0,0,10000,6),6,FALSE)</f>
        <v>#N/A</v>
      </c>
    </row>
    <row r="3749" spans="1:7" x14ac:dyDescent="0.15">
      <c r="A3749" t="str">
        <f>IF([1]交流线路段!A3749="","",[1]交流线路段!A3749)</f>
        <v/>
      </c>
      <c r="B3749" t="str">
        <f>IF([1]交流线路段!B3749="","",[1]交流线路段!B3749)</f>
        <v/>
      </c>
      <c r="F3749" t="e">
        <f ca="1">VLOOKUP(OFFSET($E$2,0,0,10000,1),OFFSET(线路!$A$2,0,0,10000,6),5,FALSE)</f>
        <v>#N/A</v>
      </c>
      <c r="G3749" t="e">
        <f ca="1">VLOOKUP(OFFSET($E$2,0,0,10000,1),OFFSET(线路!$A$2,0,0,10000,6),6,FALSE)</f>
        <v>#N/A</v>
      </c>
    </row>
    <row r="3750" spans="1:7" x14ac:dyDescent="0.15">
      <c r="A3750" t="str">
        <f>IF([1]交流线路段!A3750="","",[1]交流线路段!A3750)</f>
        <v/>
      </c>
      <c r="B3750" t="str">
        <f>IF([1]交流线路段!B3750="","",[1]交流线路段!B3750)</f>
        <v/>
      </c>
      <c r="F3750" t="e">
        <f ca="1">VLOOKUP(OFFSET($E$2,0,0,10000,1),OFFSET(线路!$A$2,0,0,10000,6),5,FALSE)</f>
        <v>#N/A</v>
      </c>
      <c r="G3750" t="e">
        <f ca="1">VLOOKUP(OFFSET($E$2,0,0,10000,1),OFFSET(线路!$A$2,0,0,10000,6),6,FALSE)</f>
        <v>#N/A</v>
      </c>
    </row>
    <row r="3751" spans="1:7" x14ac:dyDescent="0.15">
      <c r="A3751" t="str">
        <f>IF([1]交流线路段!A3751="","",[1]交流线路段!A3751)</f>
        <v/>
      </c>
      <c r="B3751" t="str">
        <f>IF([1]交流线路段!B3751="","",[1]交流线路段!B3751)</f>
        <v/>
      </c>
      <c r="F3751" t="e">
        <f ca="1">VLOOKUP(OFFSET($E$2,0,0,10000,1),OFFSET(线路!$A$2,0,0,10000,6),5,FALSE)</f>
        <v>#N/A</v>
      </c>
      <c r="G3751" t="e">
        <f ca="1">VLOOKUP(OFFSET($E$2,0,0,10000,1),OFFSET(线路!$A$2,0,0,10000,6),6,FALSE)</f>
        <v>#N/A</v>
      </c>
    </row>
    <row r="3752" spans="1:7" x14ac:dyDescent="0.15">
      <c r="A3752" t="str">
        <f>IF([1]交流线路段!A3752="","",[1]交流线路段!A3752)</f>
        <v/>
      </c>
      <c r="B3752" t="str">
        <f>IF([1]交流线路段!B3752="","",[1]交流线路段!B3752)</f>
        <v/>
      </c>
      <c r="F3752" t="e">
        <f ca="1">VLOOKUP(OFFSET($E$2,0,0,10000,1),OFFSET(线路!$A$2,0,0,10000,6),5,FALSE)</f>
        <v>#N/A</v>
      </c>
      <c r="G3752" t="e">
        <f ca="1">VLOOKUP(OFFSET($E$2,0,0,10000,1),OFFSET(线路!$A$2,0,0,10000,6),6,FALSE)</f>
        <v>#N/A</v>
      </c>
    </row>
    <row r="3753" spans="1:7" x14ac:dyDescent="0.15">
      <c r="A3753" t="str">
        <f>IF([1]交流线路段!A3753="","",[1]交流线路段!A3753)</f>
        <v/>
      </c>
      <c r="B3753" t="str">
        <f>IF([1]交流线路段!B3753="","",[1]交流线路段!B3753)</f>
        <v/>
      </c>
      <c r="F3753" t="e">
        <f ca="1">VLOOKUP(OFFSET($E$2,0,0,10000,1),OFFSET(线路!$A$2,0,0,10000,6),5,FALSE)</f>
        <v>#N/A</v>
      </c>
      <c r="G3753" t="e">
        <f ca="1">VLOOKUP(OFFSET($E$2,0,0,10000,1),OFFSET(线路!$A$2,0,0,10000,6),6,FALSE)</f>
        <v>#N/A</v>
      </c>
    </row>
    <row r="3754" spans="1:7" x14ac:dyDescent="0.15">
      <c r="A3754" t="str">
        <f>IF([1]交流线路段!A3754="","",[1]交流线路段!A3754)</f>
        <v/>
      </c>
      <c r="B3754" t="str">
        <f>IF([1]交流线路段!B3754="","",[1]交流线路段!B3754)</f>
        <v/>
      </c>
      <c r="F3754" t="e">
        <f ca="1">VLOOKUP(OFFSET($E$2,0,0,10000,1),OFFSET(线路!$A$2,0,0,10000,6),5,FALSE)</f>
        <v>#N/A</v>
      </c>
      <c r="G3754" t="e">
        <f ca="1">VLOOKUP(OFFSET($E$2,0,0,10000,1),OFFSET(线路!$A$2,0,0,10000,6),6,FALSE)</f>
        <v>#N/A</v>
      </c>
    </row>
    <row r="3755" spans="1:7" x14ac:dyDescent="0.15">
      <c r="A3755" t="str">
        <f>IF([1]交流线路段!A3755="","",[1]交流线路段!A3755)</f>
        <v/>
      </c>
      <c r="B3755" t="str">
        <f>IF([1]交流线路段!B3755="","",[1]交流线路段!B3755)</f>
        <v/>
      </c>
      <c r="F3755" t="e">
        <f ca="1">VLOOKUP(OFFSET($E$2,0,0,10000,1),OFFSET(线路!$A$2,0,0,10000,6),5,FALSE)</f>
        <v>#N/A</v>
      </c>
      <c r="G3755" t="e">
        <f ca="1">VLOOKUP(OFFSET($E$2,0,0,10000,1),OFFSET(线路!$A$2,0,0,10000,6),6,FALSE)</f>
        <v>#N/A</v>
      </c>
    </row>
    <row r="3756" spans="1:7" x14ac:dyDescent="0.15">
      <c r="A3756" t="str">
        <f>IF([1]交流线路段!A3756="","",[1]交流线路段!A3756)</f>
        <v/>
      </c>
      <c r="B3756" t="str">
        <f>IF([1]交流线路段!B3756="","",[1]交流线路段!B3756)</f>
        <v/>
      </c>
      <c r="F3756" t="e">
        <f ca="1">VLOOKUP(OFFSET($E$2,0,0,10000,1),OFFSET(线路!$A$2,0,0,10000,6),5,FALSE)</f>
        <v>#N/A</v>
      </c>
      <c r="G3756" t="e">
        <f ca="1">VLOOKUP(OFFSET($E$2,0,0,10000,1),OFFSET(线路!$A$2,0,0,10000,6),6,FALSE)</f>
        <v>#N/A</v>
      </c>
    </row>
    <row r="3757" spans="1:7" x14ac:dyDescent="0.15">
      <c r="A3757" t="str">
        <f>IF([1]交流线路段!A3757="","",[1]交流线路段!A3757)</f>
        <v/>
      </c>
      <c r="B3757" t="str">
        <f>IF([1]交流线路段!B3757="","",[1]交流线路段!B3757)</f>
        <v/>
      </c>
      <c r="F3757" t="e">
        <f ca="1">VLOOKUP(OFFSET($E$2,0,0,10000,1),OFFSET(线路!$A$2,0,0,10000,6),5,FALSE)</f>
        <v>#N/A</v>
      </c>
      <c r="G3757" t="e">
        <f ca="1">VLOOKUP(OFFSET($E$2,0,0,10000,1),OFFSET(线路!$A$2,0,0,10000,6),6,FALSE)</f>
        <v>#N/A</v>
      </c>
    </row>
    <row r="3758" spans="1:7" x14ac:dyDescent="0.15">
      <c r="A3758" t="str">
        <f>IF([1]交流线路段!A3758="","",[1]交流线路段!A3758)</f>
        <v/>
      </c>
      <c r="B3758" t="str">
        <f>IF([1]交流线路段!B3758="","",[1]交流线路段!B3758)</f>
        <v/>
      </c>
      <c r="F3758" t="e">
        <f ca="1">VLOOKUP(OFFSET($E$2,0,0,10000,1),OFFSET(线路!$A$2,0,0,10000,6),5,FALSE)</f>
        <v>#N/A</v>
      </c>
      <c r="G3758" t="e">
        <f ca="1">VLOOKUP(OFFSET($E$2,0,0,10000,1),OFFSET(线路!$A$2,0,0,10000,6),6,FALSE)</f>
        <v>#N/A</v>
      </c>
    </row>
    <row r="3759" spans="1:7" x14ac:dyDescent="0.15">
      <c r="A3759" t="str">
        <f>IF([1]交流线路段!A3759="","",[1]交流线路段!A3759)</f>
        <v/>
      </c>
      <c r="B3759" t="str">
        <f>IF([1]交流线路段!B3759="","",[1]交流线路段!B3759)</f>
        <v/>
      </c>
      <c r="F3759" t="e">
        <f ca="1">VLOOKUP(OFFSET($E$2,0,0,10000,1),OFFSET(线路!$A$2,0,0,10000,6),5,FALSE)</f>
        <v>#N/A</v>
      </c>
      <c r="G3759" t="e">
        <f ca="1">VLOOKUP(OFFSET($E$2,0,0,10000,1),OFFSET(线路!$A$2,0,0,10000,6),6,FALSE)</f>
        <v>#N/A</v>
      </c>
    </row>
    <row r="3760" spans="1:7" x14ac:dyDescent="0.15">
      <c r="A3760" t="str">
        <f>IF([1]交流线路段!A3760="","",[1]交流线路段!A3760)</f>
        <v/>
      </c>
      <c r="B3760" t="str">
        <f>IF([1]交流线路段!B3760="","",[1]交流线路段!B3760)</f>
        <v/>
      </c>
      <c r="F3760" t="e">
        <f ca="1">VLOOKUP(OFFSET($E$2,0,0,10000,1),OFFSET(线路!$A$2,0,0,10000,6),5,FALSE)</f>
        <v>#N/A</v>
      </c>
      <c r="G3760" t="e">
        <f ca="1">VLOOKUP(OFFSET($E$2,0,0,10000,1),OFFSET(线路!$A$2,0,0,10000,6),6,FALSE)</f>
        <v>#N/A</v>
      </c>
    </row>
    <row r="3761" spans="1:7" x14ac:dyDescent="0.15">
      <c r="A3761" t="str">
        <f>IF([1]交流线路段!A3761="","",[1]交流线路段!A3761)</f>
        <v/>
      </c>
      <c r="B3761" t="str">
        <f>IF([1]交流线路段!B3761="","",[1]交流线路段!B3761)</f>
        <v/>
      </c>
      <c r="F3761" t="e">
        <f ca="1">VLOOKUP(OFFSET($E$2,0,0,10000,1),OFFSET(线路!$A$2,0,0,10000,6),5,FALSE)</f>
        <v>#N/A</v>
      </c>
      <c r="G3761" t="e">
        <f ca="1">VLOOKUP(OFFSET($E$2,0,0,10000,1),OFFSET(线路!$A$2,0,0,10000,6),6,FALSE)</f>
        <v>#N/A</v>
      </c>
    </row>
    <row r="3762" spans="1:7" x14ac:dyDescent="0.15">
      <c r="A3762" t="str">
        <f>IF([1]交流线路段!A3762="","",[1]交流线路段!A3762)</f>
        <v/>
      </c>
      <c r="B3762" t="str">
        <f>IF([1]交流线路段!B3762="","",[1]交流线路段!B3762)</f>
        <v/>
      </c>
      <c r="F3762" t="e">
        <f ca="1">VLOOKUP(OFFSET($E$2,0,0,10000,1),OFFSET(线路!$A$2,0,0,10000,6),5,FALSE)</f>
        <v>#N/A</v>
      </c>
      <c r="G3762" t="e">
        <f ca="1">VLOOKUP(OFFSET($E$2,0,0,10000,1),OFFSET(线路!$A$2,0,0,10000,6),6,FALSE)</f>
        <v>#N/A</v>
      </c>
    </row>
    <row r="3763" spans="1:7" x14ac:dyDescent="0.15">
      <c r="A3763" t="str">
        <f>IF([1]交流线路段!A3763="","",[1]交流线路段!A3763)</f>
        <v/>
      </c>
      <c r="B3763" t="str">
        <f>IF([1]交流线路段!B3763="","",[1]交流线路段!B3763)</f>
        <v/>
      </c>
      <c r="F3763" t="e">
        <f ca="1">VLOOKUP(OFFSET($E$2,0,0,10000,1),OFFSET(线路!$A$2,0,0,10000,6),5,FALSE)</f>
        <v>#N/A</v>
      </c>
      <c r="G3763" t="e">
        <f ca="1">VLOOKUP(OFFSET($E$2,0,0,10000,1),OFFSET(线路!$A$2,0,0,10000,6),6,FALSE)</f>
        <v>#N/A</v>
      </c>
    </row>
    <row r="3764" spans="1:7" x14ac:dyDescent="0.15">
      <c r="A3764" t="str">
        <f>IF([1]交流线路段!A3764="","",[1]交流线路段!A3764)</f>
        <v/>
      </c>
      <c r="B3764" t="str">
        <f>IF([1]交流线路段!B3764="","",[1]交流线路段!B3764)</f>
        <v/>
      </c>
      <c r="F3764" t="e">
        <f ca="1">VLOOKUP(OFFSET($E$2,0,0,10000,1),OFFSET(线路!$A$2,0,0,10000,6),5,FALSE)</f>
        <v>#N/A</v>
      </c>
      <c r="G3764" t="e">
        <f ca="1">VLOOKUP(OFFSET($E$2,0,0,10000,1),OFFSET(线路!$A$2,0,0,10000,6),6,FALSE)</f>
        <v>#N/A</v>
      </c>
    </row>
    <row r="3765" spans="1:7" x14ac:dyDescent="0.15">
      <c r="A3765" t="str">
        <f>IF([1]交流线路段!A3765="","",[1]交流线路段!A3765)</f>
        <v/>
      </c>
      <c r="B3765" t="str">
        <f>IF([1]交流线路段!B3765="","",[1]交流线路段!B3765)</f>
        <v/>
      </c>
      <c r="F3765" t="e">
        <f ca="1">VLOOKUP(OFFSET($E$2,0,0,10000,1),OFFSET(线路!$A$2,0,0,10000,6),5,FALSE)</f>
        <v>#N/A</v>
      </c>
      <c r="G3765" t="e">
        <f ca="1">VLOOKUP(OFFSET($E$2,0,0,10000,1),OFFSET(线路!$A$2,0,0,10000,6),6,FALSE)</f>
        <v>#N/A</v>
      </c>
    </row>
    <row r="3766" spans="1:7" x14ac:dyDescent="0.15">
      <c r="A3766" t="str">
        <f>IF([1]交流线路段!A3766="","",[1]交流线路段!A3766)</f>
        <v/>
      </c>
      <c r="B3766" t="str">
        <f>IF([1]交流线路段!B3766="","",[1]交流线路段!B3766)</f>
        <v/>
      </c>
      <c r="F3766" t="e">
        <f ca="1">VLOOKUP(OFFSET($E$2,0,0,10000,1),OFFSET(线路!$A$2,0,0,10000,6),5,FALSE)</f>
        <v>#N/A</v>
      </c>
      <c r="G3766" t="e">
        <f ca="1">VLOOKUP(OFFSET($E$2,0,0,10000,1),OFFSET(线路!$A$2,0,0,10000,6),6,FALSE)</f>
        <v>#N/A</v>
      </c>
    </row>
    <row r="3767" spans="1:7" x14ac:dyDescent="0.15">
      <c r="A3767" t="str">
        <f>IF([1]交流线路段!A3767="","",[1]交流线路段!A3767)</f>
        <v/>
      </c>
      <c r="B3767" t="str">
        <f>IF([1]交流线路段!B3767="","",[1]交流线路段!B3767)</f>
        <v/>
      </c>
      <c r="F3767" t="e">
        <f ca="1">VLOOKUP(OFFSET($E$2,0,0,10000,1),OFFSET(线路!$A$2,0,0,10000,6),5,FALSE)</f>
        <v>#N/A</v>
      </c>
      <c r="G3767" t="e">
        <f ca="1">VLOOKUP(OFFSET($E$2,0,0,10000,1),OFFSET(线路!$A$2,0,0,10000,6),6,FALSE)</f>
        <v>#N/A</v>
      </c>
    </row>
    <row r="3768" spans="1:7" x14ac:dyDescent="0.15">
      <c r="A3768" t="str">
        <f>IF([1]交流线路段!A3768="","",[1]交流线路段!A3768)</f>
        <v/>
      </c>
      <c r="B3768" t="str">
        <f>IF([1]交流线路段!B3768="","",[1]交流线路段!B3768)</f>
        <v/>
      </c>
      <c r="F3768" t="e">
        <f ca="1">VLOOKUP(OFFSET($E$2,0,0,10000,1),OFFSET(线路!$A$2,0,0,10000,6),5,FALSE)</f>
        <v>#N/A</v>
      </c>
      <c r="G3768" t="e">
        <f ca="1">VLOOKUP(OFFSET($E$2,0,0,10000,1),OFFSET(线路!$A$2,0,0,10000,6),6,FALSE)</f>
        <v>#N/A</v>
      </c>
    </row>
    <row r="3769" spans="1:7" x14ac:dyDescent="0.15">
      <c r="A3769" t="str">
        <f>IF([1]交流线路段!A3769="","",[1]交流线路段!A3769)</f>
        <v/>
      </c>
      <c r="B3769" t="str">
        <f>IF([1]交流线路段!B3769="","",[1]交流线路段!B3769)</f>
        <v/>
      </c>
      <c r="F3769" t="e">
        <f ca="1">VLOOKUP(OFFSET($E$2,0,0,10000,1),OFFSET(线路!$A$2,0,0,10000,6),5,FALSE)</f>
        <v>#N/A</v>
      </c>
      <c r="G3769" t="e">
        <f ca="1">VLOOKUP(OFFSET($E$2,0,0,10000,1),OFFSET(线路!$A$2,0,0,10000,6),6,FALSE)</f>
        <v>#N/A</v>
      </c>
    </row>
    <row r="3770" spans="1:7" x14ac:dyDescent="0.15">
      <c r="A3770" t="str">
        <f>IF([1]交流线路段!A3770="","",[1]交流线路段!A3770)</f>
        <v/>
      </c>
      <c r="B3770" t="str">
        <f>IF([1]交流线路段!B3770="","",[1]交流线路段!B3770)</f>
        <v/>
      </c>
      <c r="F3770" t="e">
        <f ca="1">VLOOKUP(OFFSET($E$2,0,0,10000,1),OFFSET(线路!$A$2,0,0,10000,6),5,FALSE)</f>
        <v>#N/A</v>
      </c>
      <c r="G3770" t="e">
        <f ca="1">VLOOKUP(OFFSET($E$2,0,0,10000,1),OFFSET(线路!$A$2,0,0,10000,6),6,FALSE)</f>
        <v>#N/A</v>
      </c>
    </row>
    <row r="3771" spans="1:7" x14ac:dyDescent="0.15">
      <c r="A3771" t="str">
        <f>IF([1]交流线路段!A3771="","",[1]交流线路段!A3771)</f>
        <v/>
      </c>
      <c r="B3771" t="str">
        <f>IF([1]交流线路段!B3771="","",[1]交流线路段!B3771)</f>
        <v/>
      </c>
      <c r="F3771" t="e">
        <f ca="1">VLOOKUP(OFFSET($E$2,0,0,10000,1),OFFSET(线路!$A$2,0,0,10000,6),5,FALSE)</f>
        <v>#N/A</v>
      </c>
      <c r="G3771" t="e">
        <f ca="1">VLOOKUP(OFFSET($E$2,0,0,10000,1),OFFSET(线路!$A$2,0,0,10000,6),6,FALSE)</f>
        <v>#N/A</v>
      </c>
    </row>
    <row r="3772" spans="1:7" x14ac:dyDescent="0.15">
      <c r="A3772" t="str">
        <f>IF([1]交流线路段!A3772="","",[1]交流线路段!A3772)</f>
        <v/>
      </c>
      <c r="B3772" t="str">
        <f>IF([1]交流线路段!B3772="","",[1]交流线路段!B3772)</f>
        <v/>
      </c>
      <c r="F3772" t="e">
        <f ca="1">VLOOKUP(OFFSET($E$2,0,0,10000,1),OFFSET(线路!$A$2,0,0,10000,6),5,FALSE)</f>
        <v>#N/A</v>
      </c>
      <c r="G3772" t="e">
        <f ca="1">VLOOKUP(OFFSET($E$2,0,0,10000,1),OFFSET(线路!$A$2,0,0,10000,6),6,FALSE)</f>
        <v>#N/A</v>
      </c>
    </row>
    <row r="3773" spans="1:7" x14ac:dyDescent="0.15">
      <c r="A3773" t="str">
        <f>IF([1]交流线路段!A3773="","",[1]交流线路段!A3773)</f>
        <v/>
      </c>
      <c r="B3773" t="str">
        <f>IF([1]交流线路段!B3773="","",[1]交流线路段!B3773)</f>
        <v/>
      </c>
      <c r="F3773" t="e">
        <f ca="1">VLOOKUP(OFFSET($E$2,0,0,10000,1),OFFSET(线路!$A$2,0,0,10000,6),5,FALSE)</f>
        <v>#N/A</v>
      </c>
      <c r="G3773" t="e">
        <f ca="1">VLOOKUP(OFFSET($E$2,0,0,10000,1),OFFSET(线路!$A$2,0,0,10000,6),6,FALSE)</f>
        <v>#N/A</v>
      </c>
    </row>
    <row r="3774" spans="1:7" x14ac:dyDescent="0.15">
      <c r="A3774" t="str">
        <f>IF([1]交流线路段!A3774="","",[1]交流线路段!A3774)</f>
        <v/>
      </c>
      <c r="B3774" t="str">
        <f>IF([1]交流线路段!B3774="","",[1]交流线路段!B3774)</f>
        <v/>
      </c>
      <c r="F3774" t="e">
        <f ca="1">VLOOKUP(OFFSET($E$2,0,0,10000,1),OFFSET(线路!$A$2,0,0,10000,6),5,FALSE)</f>
        <v>#N/A</v>
      </c>
      <c r="G3774" t="e">
        <f ca="1">VLOOKUP(OFFSET($E$2,0,0,10000,1),OFFSET(线路!$A$2,0,0,10000,6),6,FALSE)</f>
        <v>#N/A</v>
      </c>
    </row>
    <row r="3775" spans="1:7" x14ac:dyDescent="0.15">
      <c r="A3775" t="str">
        <f>IF([1]交流线路段!A3775="","",[1]交流线路段!A3775)</f>
        <v/>
      </c>
      <c r="B3775" t="str">
        <f>IF([1]交流线路段!B3775="","",[1]交流线路段!B3775)</f>
        <v/>
      </c>
      <c r="F3775" t="e">
        <f ca="1">VLOOKUP(OFFSET($E$2,0,0,10000,1),OFFSET(线路!$A$2,0,0,10000,6),5,FALSE)</f>
        <v>#N/A</v>
      </c>
      <c r="G3775" t="e">
        <f ca="1">VLOOKUP(OFFSET($E$2,0,0,10000,1),OFFSET(线路!$A$2,0,0,10000,6),6,FALSE)</f>
        <v>#N/A</v>
      </c>
    </row>
    <row r="3776" spans="1:7" x14ac:dyDescent="0.15">
      <c r="A3776" t="str">
        <f>IF([1]交流线路段!A3776="","",[1]交流线路段!A3776)</f>
        <v/>
      </c>
      <c r="B3776" t="str">
        <f>IF([1]交流线路段!B3776="","",[1]交流线路段!B3776)</f>
        <v/>
      </c>
      <c r="F3776" t="e">
        <f ca="1">VLOOKUP(OFFSET($E$2,0,0,10000,1),OFFSET(线路!$A$2,0,0,10000,6),5,FALSE)</f>
        <v>#N/A</v>
      </c>
      <c r="G3776" t="e">
        <f ca="1">VLOOKUP(OFFSET($E$2,0,0,10000,1),OFFSET(线路!$A$2,0,0,10000,6),6,FALSE)</f>
        <v>#N/A</v>
      </c>
    </row>
    <row r="3777" spans="1:7" x14ac:dyDescent="0.15">
      <c r="A3777" t="str">
        <f>IF([1]交流线路段!A3777="","",[1]交流线路段!A3777)</f>
        <v/>
      </c>
      <c r="B3777" t="str">
        <f>IF([1]交流线路段!B3777="","",[1]交流线路段!B3777)</f>
        <v/>
      </c>
      <c r="F3777" t="e">
        <f ca="1">VLOOKUP(OFFSET($E$2,0,0,10000,1),OFFSET(线路!$A$2,0,0,10000,6),5,FALSE)</f>
        <v>#N/A</v>
      </c>
      <c r="G3777" t="e">
        <f ca="1">VLOOKUP(OFFSET($E$2,0,0,10000,1),OFFSET(线路!$A$2,0,0,10000,6),6,FALSE)</f>
        <v>#N/A</v>
      </c>
    </row>
    <row r="3778" spans="1:7" x14ac:dyDescent="0.15">
      <c r="A3778" t="str">
        <f>IF([1]交流线路段!A3778="","",[1]交流线路段!A3778)</f>
        <v/>
      </c>
      <c r="B3778" t="str">
        <f>IF([1]交流线路段!B3778="","",[1]交流线路段!B3778)</f>
        <v/>
      </c>
      <c r="F3778" t="e">
        <f ca="1">VLOOKUP(OFFSET($E$2,0,0,10000,1),OFFSET(线路!$A$2,0,0,10000,6),5,FALSE)</f>
        <v>#N/A</v>
      </c>
      <c r="G3778" t="e">
        <f ca="1">VLOOKUP(OFFSET($E$2,0,0,10000,1),OFFSET(线路!$A$2,0,0,10000,6),6,FALSE)</f>
        <v>#N/A</v>
      </c>
    </row>
    <row r="3779" spans="1:7" x14ac:dyDescent="0.15">
      <c r="A3779" t="str">
        <f>IF([1]交流线路段!A3779="","",[1]交流线路段!A3779)</f>
        <v/>
      </c>
      <c r="B3779" t="str">
        <f>IF([1]交流线路段!B3779="","",[1]交流线路段!B3779)</f>
        <v/>
      </c>
      <c r="F3779" t="e">
        <f ca="1">VLOOKUP(OFFSET($E$2,0,0,10000,1),OFFSET(线路!$A$2,0,0,10000,6),5,FALSE)</f>
        <v>#N/A</v>
      </c>
      <c r="G3779" t="e">
        <f ca="1">VLOOKUP(OFFSET($E$2,0,0,10000,1),OFFSET(线路!$A$2,0,0,10000,6),6,FALSE)</f>
        <v>#N/A</v>
      </c>
    </row>
    <row r="3780" spans="1:7" x14ac:dyDescent="0.15">
      <c r="A3780" t="str">
        <f>IF([1]交流线路段!A3780="","",[1]交流线路段!A3780)</f>
        <v/>
      </c>
      <c r="B3780" t="str">
        <f>IF([1]交流线路段!B3780="","",[1]交流线路段!B3780)</f>
        <v/>
      </c>
      <c r="F3780" t="e">
        <f ca="1">VLOOKUP(OFFSET($E$2,0,0,10000,1),OFFSET(线路!$A$2,0,0,10000,6),5,FALSE)</f>
        <v>#N/A</v>
      </c>
      <c r="G3780" t="e">
        <f ca="1">VLOOKUP(OFFSET($E$2,0,0,10000,1),OFFSET(线路!$A$2,0,0,10000,6),6,FALSE)</f>
        <v>#N/A</v>
      </c>
    </row>
    <row r="3781" spans="1:7" x14ac:dyDescent="0.15">
      <c r="A3781" t="str">
        <f>IF([1]交流线路段!A3781="","",[1]交流线路段!A3781)</f>
        <v/>
      </c>
      <c r="B3781" t="str">
        <f>IF([1]交流线路段!B3781="","",[1]交流线路段!B3781)</f>
        <v/>
      </c>
      <c r="F3781" t="e">
        <f ca="1">VLOOKUP(OFFSET($E$2,0,0,10000,1),OFFSET(线路!$A$2,0,0,10000,6),5,FALSE)</f>
        <v>#N/A</v>
      </c>
      <c r="G3781" t="e">
        <f ca="1">VLOOKUP(OFFSET($E$2,0,0,10000,1),OFFSET(线路!$A$2,0,0,10000,6),6,FALSE)</f>
        <v>#N/A</v>
      </c>
    </row>
    <row r="3782" spans="1:7" x14ac:dyDescent="0.15">
      <c r="A3782" t="str">
        <f>IF([1]交流线路段!A3782="","",[1]交流线路段!A3782)</f>
        <v/>
      </c>
      <c r="B3782" t="str">
        <f>IF([1]交流线路段!B3782="","",[1]交流线路段!B3782)</f>
        <v/>
      </c>
      <c r="F3782" t="e">
        <f ca="1">VLOOKUP(OFFSET($E$2,0,0,10000,1),OFFSET(线路!$A$2,0,0,10000,6),5,FALSE)</f>
        <v>#N/A</v>
      </c>
      <c r="G3782" t="e">
        <f ca="1">VLOOKUP(OFFSET($E$2,0,0,10000,1),OFFSET(线路!$A$2,0,0,10000,6),6,FALSE)</f>
        <v>#N/A</v>
      </c>
    </row>
    <row r="3783" spans="1:7" x14ac:dyDescent="0.15">
      <c r="A3783" t="str">
        <f>IF([1]交流线路段!A3783="","",[1]交流线路段!A3783)</f>
        <v/>
      </c>
      <c r="B3783" t="str">
        <f>IF([1]交流线路段!B3783="","",[1]交流线路段!B3783)</f>
        <v/>
      </c>
      <c r="F3783" t="e">
        <f ca="1">VLOOKUP(OFFSET($E$2,0,0,10000,1),OFFSET(线路!$A$2,0,0,10000,6),5,FALSE)</f>
        <v>#N/A</v>
      </c>
      <c r="G3783" t="e">
        <f ca="1">VLOOKUP(OFFSET($E$2,0,0,10000,1),OFFSET(线路!$A$2,0,0,10000,6),6,FALSE)</f>
        <v>#N/A</v>
      </c>
    </row>
    <row r="3784" spans="1:7" x14ac:dyDescent="0.15">
      <c r="A3784" t="str">
        <f>IF([1]交流线路段!A3784="","",[1]交流线路段!A3784)</f>
        <v/>
      </c>
      <c r="B3784" t="str">
        <f>IF([1]交流线路段!B3784="","",[1]交流线路段!B3784)</f>
        <v/>
      </c>
      <c r="F3784" t="e">
        <f ca="1">VLOOKUP(OFFSET($E$2,0,0,10000,1),OFFSET(线路!$A$2,0,0,10000,6),5,FALSE)</f>
        <v>#N/A</v>
      </c>
      <c r="G3784" t="e">
        <f ca="1">VLOOKUP(OFFSET($E$2,0,0,10000,1),OFFSET(线路!$A$2,0,0,10000,6),6,FALSE)</f>
        <v>#N/A</v>
      </c>
    </row>
    <row r="3785" spans="1:7" x14ac:dyDescent="0.15">
      <c r="A3785" t="str">
        <f>IF([1]交流线路段!A3785="","",[1]交流线路段!A3785)</f>
        <v/>
      </c>
      <c r="B3785" t="str">
        <f>IF([1]交流线路段!B3785="","",[1]交流线路段!B3785)</f>
        <v/>
      </c>
      <c r="F3785" t="e">
        <f ca="1">VLOOKUP(OFFSET($E$2,0,0,10000,1),OFFSET(线路!$A$2,0,0,10000,6),5,FALSE)</f>
        <v>#N/A</v>
      </c>
      <c r="G3785" t="e">
        <f ca="1">VLOOKUP(OFFSET($E$2,0,0,10000,1),OFFSET(线路!$A$2,0,0,10000,6),6,FALSE)</f>
        <v>#N/A</v>
      </c>
    </row>
    <row r="3786" spans="1:7" x14ac:dyDescent="0.15">
      <c r="A3786" t="str">
        <f>IF([1]交流线路段!A3786="","",[1]交流线路段!A3786)</f>
        <v/>
      </c>
      <c r="B3786" t="str">
        <f>IF([1]交流线路段!B3786="","",[1]交流线路段!B3786)</f>
        <v/>
      </c>
      <c r="F3786" t="e">
        <f ca="1">VLOOKUP(OFFSET($E$2,0,0,10000,1),OFFSET(线路!$A$2,0,0,10000,6),5,FALSE)</f>
        <v>#N/A</v>
      </c>
      <c r="G3786" t="e">
        <f ca="1">VLOOKUP(OFFSET($E$2,0,0,10000,1),OFFSET(线路!$A$2,0,0,10000,6),6,FALSE)</f>
        <v>#N/A</v>
      </c>
    </row>
    <row r="3787" spans="1:7" x14ac:dyDescent="0.15">
      <c r="A3787" t="str">
        <f>IF([1]交流线路段!A3787="","",[1]交流线路段!A3787)</f>
        <v/>
      </c>
      <c r="B3787" t="str">
        <f>IF([1]交流线路段!B3787="","",[1]交流线路段!B3787)</f>
        <v/>
      </c>
      <c r="F3787" t="e">
        <f ca="1">VLOOKUP(OFFSET($E$2,0,0,10000,1),OFFSET(线路!$A$2,0,0,10000,6),5,FALSE)</f>
        <v>#N/A</v>
      </c>
      <c r="G3787" t="e">
        <f ca="1">VLOOKUP(OFFSET($E$2,0,0,10000,1),OFFSET(线路!$A$2,0,0,10000,6),6,FALSE)</f>
        <v>#N/A</v>
      </c>
    </row>
    <row r="3788" spans="1:7" x14ac:dyDescent="0.15">
      <c r="A3788" t="str">
        <f>IF([1]交流线路段!A3788="","",[1]交流线路段!A3788)</f>
        <v/>
      </c>
      <c r="B3788" t="str">
        <f>IF([1]交流线路段!B3788="","",[1]交流线路段!B3788)</f>
        <v/>
      </c>
      <c r="F3788" t="e">
        <f ca="1">VLOOKUP(OFFSET($E$2,0,0,10000,1),OFFSET(线路!$A$2,0,0,10000,6),5,FALSE)</f>
        <v>#N/A</v>
      </c>
      <c r="G3788" t="e">
        <f ca="1">VLOOKUP(OFFSET($E$2,0,0,10000,1),OFFSET(线路!$A$2,0,0,10000,6),6,FALSE)</f>
        <v>#N/A</v>
      </c>
    </row>
    <row r="3789" spans="1:7" x14ac:dyDescent="0.15">
      <c r="A3789" t="str">
        <f>IF([1]交流线路段!A3789="","",[1]交流线路段!A3789)</f>
        <v/>
      </c>
      <c r="B3789" t="str">
        <f>IF([1]交流线路段!B3789="","",[1]交流线路段!B3789)</f>
        <v/>
      </c>
      <c r="F3789" t="e">
        <f ca="1">VLOOKUP(OFFSET($E$2,0,0,10000,1),OFFSET(线路!$A$2,0,0,10000,6),5,FALSE)</f>
        <v>#N/A</v>
      </c>
      <c r="G3789" t="e">
        <f ca="1">VLOOKUP(OFFSET($E$2,0,0,10000,1),OFFSET(线路!$A$2,0,0,10000,6),6,FALSE)</f>
        <v>#N/A</v>
      </c>
    </row>
    <row r="3790" spans="1:7" x14ac:dyDescent="0.15">
      <c r="A3790" t="str">
        <f>IF([1]交流线路段!A3790="","",[1]交流线路段!A3790)</f>
        <v/>
      </c>
      <c r="B3790" t="str">
        <f>IF([1]交流线路段!B3790="","",[1]交流线路段!B3790)</f>
        <v/>
      </c>
      <c r="F3790" t="e">
        <f ca="1">VLOOKUP(OFFSET($E$2,0,0,10000,1),OFFSET(线路!$A$2,0,0,10000,6),5,FALSE)</f>
        <v>#N/A</v>
      </c>
      <c r="G3790" t="e">
        <f ca="1">VLOOKUP(OFFSET($E$2,0,0,10000,1),OFFSET(线路!$A$2,0,0,10000,6),6,FALSE)</f>
        <v>#N/A</v>
      </c>
    </row>
    <row r="3791" spans="1:7" x14ac:dyDescent="0.15">
      <c r="A3791" t="str">
        <f>IF([1]交流线路段!A3791="","",[1]交流线路段!A3791)</f>
        <v/>
      </c>
      <c r="B3791" t="str">
        <f>IF([1]交流线路段!B3791="","",[1]交流线路段!B3791)</f>
        <v/>
      </c>
      <c r="F3791" t="e">
        <f ca="1">VLOOKUP(OFFSET($E$2,0,0,10000,1),OFFSET(线路!$A$2,0,0,10000,6),5,FALSE)</f>
        <v>#N/A</v>
      </c>
      <c r="G3791" t="e">
        <f ca="1">VLOOKUP(OFFSET($E$2,0,0,10000,1),OFFSET(线路!$A$2,0,0,10000,6),6,FALSE)</f>
        <v>#N/A</v>
      </c>
    </row>
    <row r="3792" spans="1:7" x14ac:dyDescent="0.15">
      <c r="A3792" t="str">
        <f>IF([1]交流线路段!A3792="","",[1]交流线路段!A3792)</f>
        <v/>
      </c>
      <c r="B3792" t="str">
        <f>IF([1]交流线路段!B3792="","",[1]交流线路段!B3792)</f>
        <v/>
      </c>
      <c r="F3792" t="e">
        <f ca="1">VLOOKUP(OFFSET($E$2,0,0,10000,1),OFFSET(线路!$A$2,0,0,10000,6),5,FALSE)</f>
        <v>#N/A</v>
      </c>
      <c r="G3792" t="e">
        <f ca="1">VLOOKUP(OFFSET($E$2,0,0,10000,1),OFFSET(线路!$A$2,0,0,10000,6),6,FALSE)</f>
        <v>#N/A</v>
      </c>
    </row>
    <row r="3793" spans="1:7" x14ac:dyDescent="0.15">
      <c r="A3793" t="str">
        <f>IF([1]交流线路段!A3793="","",[1]交流线路段!A3793)</f>
        <v/>
      </c>
      <c r="B3793" t="str">
        <f>IF([1]交流线路段!B3793="","",[1]交流线路段!B3793)</f>
        <v/>
      </c>
      <c r="F3793" t="e">
        <f ca="1">VLOOKUP(OFFSET($E$2,0,0,10000,1),OFFSET(线路!$A$2,0,0,10000,6),5,FALSE)</f>
        <v>#N/A</v>
      </c>
      <c r="G3793" t="e">
        <f ca="1">VLOOKUP(OFFSET($E$2,0,0,10000,1),OFFSET(线路!$A$2,0,0,10000,6),6,FALSE)</f>
        <v>#N/A</v>
      </c>
    </row>
    <row r="3794" spans="1:7" x14ac:dyDescent="0.15">
      <c r="A3794" t="str">
        <f>IF([1]交流线路段!A3794="","",[1]交流线路段!A3794)</f>
        <v/>
      </c>
      <c r="B3794" t="str">
        <f>IF([1]交流线路段!B3794="","",[1]交流线路段!B3794)</f>
        <v/>
      </c>
      <c r="F3794" t="e">
        <f ca="1">VLOOKUP(OFFSET($E$2,0,0,10000,1),OFFSET(线路!$A$2,0,0,10000,6),5,FALSE)</f>
        <v>#N/A</v>
      </c>
      <c r="G3794" t="e">
        <f ca="1">VLOOKUP(OFFSET($E$2,0,0,10000,1),OFFSET(线路!$A$2,0,0,10000,6),6,FALSE)</f>
        <v>#N/A</v>
      </c>
    </row>
    <row r="3795" spans="1:7" x14ac:dyDescent="0.15">
      <c r="A3795" t="str">
        <f>IF([1]交流线路段!A3795="","",[1]交流线路段!A3795)</f>
        <v/>
      </c>
      <c r="B3795" t="str">
        <f>IF([1]交流线路段!B3795="","",[1]交流线路段!B3795)</f>
        <v/>
      </c>
      <c r="F3795" t="e">
        <f ca="1">VLOOKUP(OFFSET($E$2,0,0,10000,1),OFFSET(线路!$A$2,0,0,10000,6),5,FALSE)</f>
        <v>#N/A</v>
      </c>
      <c r="G3795" t="e">
        <f ca="1">VLOOKUP(OFFSET($E$2,0,0,10000,1),OFFSET(线路!$A$2,0,0,10000,6),6,FALSE)</f>
        <v>#N/A</v>
      </c>
    </row>
    <row r="3796" spans="1:7" x14ac:dyDescent="0.15">
      <c r="A3796" t="str">
        <f>IF([1]交流线路段!A3796="","",[1]交流线路段!A3796)</f>
        <v/>
      </c>
      <c r="B3796" t="str">
        <f>IF([1]交流线路段!B3796="","",[1]交流线路段!B3796)</f>
        <v/>
      </c>
      <c r="F3796" t="e">
        <f ca="1">VLOOKUP(OFFSET($E$2,0,0,10000,1),OFFSET(线路!$A$2,0,0,10000,6),5,FALSE)</f>
        <v>#N/A</v>
      </c>
      <c r="G3796" t="e">
        <f ca="1">VLOOKUP(OFFSET($E$2,0,0,10000,1),OFFSET(线路!$A$2,0,0,10000,6),6,FALSE)</f>
        <v>#N/A</v>
      </c>
    </row>
    <row r="3797" spans="1:7" x14ac:dyDescent="0.15">
      <c r="A3797" t="str">
        <f>IF([1]交流线路段!A3797="","",[1]交流线路段!A3797)</f>
        <v/>
      </c>
      <c r="B3797" t="str">
        <f>IF([1]交流线路段!B3797="","",[1]交流线路段!B3797)</f>
        <v/>
      </c>
      <c r="F3797" t="e">
        <f ca="1">VLOOKUP(OFFSET($E$2,0,0,10000,1),OFFSET(线路!$A$2,0,0,10000,6),5,FALSE)</f>
        <v>#N/A</v>
      </c>
      <c r="G3797" t="e">
        <f ca="1">VLOOKUP(OFFSET($E$2,0,0,10000,1),OFFSET(线路!$A$2,0,0,10000,6),6,FALSE)</f>
        <v>#N/A</v>
      </c>
    </row>
    <row r="3798" spans="1:7" x14ac:dyDescent="0.15">
      <c r="A3798" t="str">
        <f>IF([1]交流线路段!A3798="","",[1]交流线路段!A3798)</f>
        <v/>
      </c>
      <c r="B3798" t="str">
        <f>IF([1]交流线路段!B3798="","",[1]交流线路段!B3798)</f>
        <v/>
      </c>
      <c r="F3798" t="e">
        <f ca="1">VLOOKUP(OFFSET($E$2,0,0,10000,1),OFFSET(线路!$A$2,0,0,10000,6),5,FALSE)</f>
        <v>#N/A</v>
      </c>
      <c r="G3798" t="e">
        <f ca="1">VLOOKUP(OFFSET($E$2,0,0,10000,1),OFFSET(线路!$A$2,0,0,10000,6),6,FALSE)</f>
        <v>#N/A</v>
      </c>
    </row>
    <row r="3799" spans="1:7" x14ac:dyDescent="0.15">
      <c r="A3799" t="str">
        <f>IF([1]交流线路段!A3799="","",[1]交流线路段!A3799)</f>
        <v/>
      </c>
      <c r="B3799" t="str">
        <f>IF([1]交流线路段!B3799="","",[1]交流线路段!B3799)</f>
        <v/>
      </c>
      <c r="F3799" t="e">
        <f ca="1">VLOOKUP(OFFSET($E$2,0,0,10000,1),OFFSET(线路!$A$2,0,0,10000,6),5,FALSE)</f>
        <v>#N/A</v>
      </c>
      <c r="G3799" t="e">
        <f ca="1">VLOOKUP(OFFSET($E$2,0,0,10000,1),OFFSET(线路!$A$2,0,0,10000,6),6,FALSE)</f>
        <v>#N/A</v>
      </c>
    </row>
    <row r="3800" spans="1:7" x14ac:dyDescent="0.15">
      <c r="A3800" t="str">
        <f>IF([1]交流线路段!A3800="","",[1]交流线路段!A3800)</f>
        <v/>
      </c>
      <c r="B3800" t="str">
        <f>IF([1]交流线路段!B3800="","",[1]交流线路段!B3800)</f>
        <v/>
      </c>
      <c r="F3800" t="e">
        <f ca="1">VLOOKUP(OFFSET($E$2,0,0,10000,1),OFFSET(线路!$A$2,0,0,10000,6),5,FALSE)</f>
        <v>#N/A</v>
      </c>
      <c r="G3800" t="e">
        <f ca="1">VLOOKUP(OFFSET($E$2,0,0,10000,1),OFFSET(线路!$A$2,0,0,10000,6),6,FALSE)</f>
        <v>#N/A</v>
      </c>
    </row>
    <row r="3801" spans="1:7" x14ac:dyDescent="0.15">
      <c r="A3801" t="str">
        <f>IF([1]交流线路段!A3801="","",[1]交流线路段!A3801)</f>
        <v/>
      </c>
      <c r="B3801" t="str">
        <f>IF([1]交流线路段!B3801="","",[1]交流线路段!B3801)</f>
        <v/>
      </c>
      <c r="F3801" t="e">
        <f ca="1">VLOOKUP(OFFSET($E$2,0,0,10000,1),OFFSET(线路!$A$2,0,0,10000,6),5,FALSE)</f>
        <v>#N/A</v>
      </c>
      <c r="G3801" t="e">
        <f ca="1">VLOOKUP(OFFSET($E$2,0,0,10000,1),OFFSET(线路!$A$2,0,0,10000,6),6,FALSE)</f>
        <v>#N/A</v>
      </c>
    </row>
    <row r="3802" spans="1:7" x14ac:dyDescent="0.15">
      <c r="A3802" t="str">
        <f>IF([1]交流线路段!A3802="","",[1]交流线路段!A3802)</f>
        <v/>
      </c>
      <c r="B3802" t="str">
        <f>IF([1]交流线路段!B3802="","",[1]交流线路段!B3802)</f>
        <v/>
      </c>
      <c r="F3802" t="e">
        <f ca="1">VLOOKUP(OFFSET($E$2,0,0,10000,1),OFFSET(线路!$A$2,0,0,10000,6),5,FALSE)</f>
        <v>#N/A</v>
      </c>
      <c r="G3802" t="e">
        <f ca="1">VLOOKUP(OFFSET($E$2,0,0,10000,1),OFFSET(线路!$A$2,0,0,10000,6),6,FALSE)</f>
        <v>#N/A</v>
      </c>
    </row>
    <row r="3803" spans="1:7" x14ac:dyDescent="0.15">
      <c r="A3803" t="str">
        <f>IF([1]交流线路段!A3803="","",[1]交流线路段!A3803)</f>
        <v/>
      </c>
      <c r="B3803" t="str">
        <f>IF([1]交流线路段!B3803="","",[1]交流线路段!B3803)</f>
        <v/>
      </c>
      <c r="F3803" t="e">
        <f ca="1">VLOOKUP(OFFSET($E$2,0,0,10000,1),OFFSET(线路!$A$2,0,0,10000,6),5,FALSE)</f>
        <v>#N/A</v>
      </c>
      <c r="G3803" t="e">
        <f ca="1">VLOOKUP(OFFSET($E$2,0,0,10000,1),OFFSET(线路!$A$2,0,0,10000,6),6,FALSE)</f>
        <v>#N/A</v>
      </c>
    </row>
    <row r="3804" spans="1:7" x14ac:dyDescent="0.15">
      <c r="A3804" t="str">
        <f>IF([1]交流线路段!A3804="","",[1]交流线路段!A3804)</f>
        <v/>
      </c>
      <c r="B3804" t="str">
        <f>IF([1]交流线路段!B3804="","",[1]交流线路段!B3804)</f>
        <v/>
      </c>
      <c r="F3804" t="e">
        <f ca="1">VLOOKUP(OFFSET($E$2,0,0,10000,1),OFFSET(线路!$A$2,0,0,10000,6),5,FALSE)</f>
        <v>#N/A</v>
      </c>
      <c r="G3804" t="e">
        <f ca="1">VLOOKUP(OFFSET($E$2,0,0,10000,1),OFFSET(线路!$A$2,0,0,10000,6),6,FALSE)</f>
        <v>#N/A</v>
      </c>
    </row>
    <row r="3805" spans="1:7" x14ac:dyDescent="0.15">
      <c r="A3805" t="str">
        <f>IF([1]交流线路段!A3805="","",[1]交流线路段!A3805)</f>
        <v/>
      </c>
      <c r="B3805" t="str">
        <f>IF([1]交流线路段!B3805="","",[1]交流线路段!B3805)</f>
        <v/>
      </c>
      <c r="F3805" t="e">
        <f ca="1">VLOOKUP(OFFSET($E$2,0,0,10000,1),OFFSET(线路!$A$2,0,0,10000,6),5,FALSE)</f>
        <v>#N/A</v>
      </c>
      <c r="G3805" t="e">
        <f ca="1">VLOOKUP(OFFSET($E$2,0,0,10000,1),OFFSET(线路!$A$2,0,0,10000,6),6,FALSE)</f>
        <v>#N/A</v>
      </c>
    </row>
    <row r="3806" spans="1:7" x14ac:dyDescent="0.15">
      <c r="A3806" t="str">
        <f>IF([1]交流线路段!A3806="","",[1]交流线路段!A3806)</f>
        <v/>
      </c>
      <c r="B3806" t="str">
        <f>IF([1]交流线路段!B3806="","",[1]交流线路段!B3806)</f>
        <v/>
      </c>
      <c r="F3806" t="e">
        <f ca="1">VLOOKUP(OFFSET($E$2,0,0,10000,1),OFFSET(线路!$A$2,0,0,10000,6),5,FALSE)</f>
        <v>#N/A</v>
      </c>
      <c r="G3806" t="e">
        <f ca="1">VLOOKUP(OFFSET($E$2,0,0,10000,1),OFFSET(线路!$A$2,0,0,10000,6),6,FALSE)</f>
        <v>#N/A</v>
      </c>
    </row>
    <row r="3807" spans="1:7" x14ac:dyDescent="0.15">
      <c r="A3807" t="str">
        <f>IF([1]交流线路段!A3807="","",[1]交流线路段!A3807)</f>
        <v/>
      </c>
      <c r="B3807" t="str">
        <f>IF([1]交流线路段!B3807="","",[1]交流线路段!B3807)</f>
        <v/>
      </c>
      <c r="F3807" t="e">
        <f ca="1">VLOOKUP(OFFSET($E$2,0,0,10000,1),OFFSET(线路!$A$2,0,0,10000,6),5,FALSE)</f>
        <v>#N/A</v>
      </c>
      <c r="G3807" t="e">
        <f ca="1">VLOOKUP(OFFSET($E$2,0,0,10000,1),OFFSET(线路!$A$2,0,0,10000,6),6,FALSE)</f>
        <v>#N/A</v>
      </c>
    </row>
    <row r="3808" spans="1:7" x14ac:dyDescent="0.15">
      <c r="A3808" t="str">
        <f>IF([1]交流线路段!A3808="","",[1]交流线路段!A3808)</f>
        <v/>
      </c>
      <c r="B3808" t="str">
        <f>IF([1]交流线路段!B3808="","",[1]交流线路段!B3808)</f>
        <v/>
      </c>
      <c r="F3808" t="e">
        <f ca="1">VLOOKUP(OFFSET($E$2,0,0,10000,1),OFFSET(线路!$A$2,0,0,10000,6),5,FALSE)</f>
        <v>#N/A</v>
      </c>
      <c r="G3808" t="e">
        <f ca="1">VLOOKUP(OFFSET($E$2,0,0,10000,1),OFFSET(线路!$A$2,0,0,10000,6),6,FALSE)</f>
        <v>#N/A</v>
      </c>
    </row>
    <row r="3809" spans="1:7" x14ac:dyDescent="0.15">
      <c r="A3809" t="str">
        <f>IF([1]交流线路段!A3809="","",[1]交流线路段!A3809)</f>
        <v/>
      </c>
      <c r="B3809" t="str">
        <f>IF([1]交流线路段!B3809="","",[1]交流线路段!B3809)</f>
        <v/>
      </c>
      <c r="F3809" t="e">
        <f ca="1">VLOOKUP(OFFSET($E$2,0,0,10000,1),OFFSET(线路!$A$2,0,0,10000,6),5,FALSE)</f>
        <v>#N/A</v>
      </c>
      <c r="G3809" t="e">
        <f ca="1">VLOOKUP(OFFSET($E$2,0,0,10000,1),OFFSET(线路!$A$2,0,0,10000,6),6,FALSE)</f>
        <v>#N/A</v>
      </c>
    </row>
    <row r="3810" spans="1:7" x14ac:dyDescent="0.15">
      <c r="A3810" t="str">
        <f>IF([1]交流线路段!A3810="","",[1]交流线路段!A3810)</f>
        <v/>
      </c>
      <c r="B3810" t="str">
        <f>IF([1]交流线路段!B3810="","",[1]交流线路段!B3810)</f>
        <v/>
      </c>
      <c r="F3810" t="e">
        <f ca="1">VLOOKUP(OFFSET($E$2,0,0,10000,1),OFFSET(线路!$A$2,0,0,10000,6),5,FALSE)</f>
        <v>#N/A</v>
      </c>
      <c r="G3810" t="e">
        <f ca="1">VLOOKUP(OFFSET($E$2,0,0,10000,1),OFFSET(线路!$A$2,0,0,10000,6),6,FALSE)</f>
        <v>#N/A</v>
      </c>
    </row>
    <row r="3811" spans="1:7" x14ac:dyDescent="0.15">
      <c r="A3811" t="str">
        <f>IF([1]交流线路段!A3811="","",[1]交流线路段!A3811)</f>
        <v/>
      </c>
      <c r="B3811" t="str">
        <f>IF([1]交流线路段!B3811="","",[1]交流线路段!B3811)</f>
        <v/>
      </c>
      <c r="F3811" t="e">
        <f ca="1">VLOOKUP(OFFSET($E$2,0,0,10000,1),OFFSET(线路!$A$2,0,0,10000,6),5,FALSE)</f>
        <v>#N/A</v>
      </c>
      <c r="G3811" t="e">
        <f ca="1">VLOOKUP(OFFSET($E$2,0,0,10000,1),OFFSET(线路!$A$2,0,0,10000,6),6,FALSE)</f>
        <v>#N/A</v>
      </c>
    </row>
    <row r="3812" spans="1:7" x14ac:dyDescent="0.15">
      <c r="A3812" t="str">
        <f>IF([1]交流线路段!A3812="","",[1]交流线路段!A3812)</f>
        <v/>
      </c>
      <c r="B3812" t="str">
        <f>IF([1]交流线路段!B3812="","",[1]交流线路段!B3812)</f>
        <v/>
      </c>
      <c r="F3812" t="e">
        <f ca="1">VLOOKUP(OFFSET($E$2,0,0,10000,1),OFFSET(线路!$A$2,0,0,10000,6),5,FALSE)</f>
        <v>#N/A</v>
      </c>
      <c r="G3812" t="e">
        <f ca="1">VLOOKUP(OFFSET($E$2,0,0,10000,1),OFFSET(线路!$A$2,0,0,10000,6),6,FALSE)</f>
        <v>#N/A</v>
      </c>
    </row>
    <row r="3813" spans="1:7" x14ac:dyDescent="0.15">
      <c r="A3813" t="str">
        <f>IF([1]交流线路段!A3813="","",[1]交流线路段!A3813)</f>
        <v/>
      </c>
      <c r="B3813" t="str">
        <f>IF([1]交流线路段!B3813="","",[1]交流线路段!B3813)</f>
        <v/>
      </c>
      <c r="F3813" t="e">
        <f ca="1">VLOOKUP(OFFSET($E$2,0,0,10000,1),OFFSET(线路!$A$2,0,0,10000,6),5,FALSE)</f>
        <v>#N/A</v>
      </c>
      <c r="G3813" t="e">
        <f ca="1">VLOOKUP(OFFSET($E$2,0,0,10000,1),OFFSET(线路!$A$2,0,0,10000,6),6,FALSE)</f>
        <v>#N/A</v>
      </c>
    </row>
    <row r="3814" spans="1:7" x14ac:dyDescent="0.15">
      <c r="A3814" t="str">
        <f>IF([1]交流线路段!A3814="","",[1]交流线路段!A3814)</f>
        <v/>
      </c>
      <c r="B3814" t="str">
        <f>IF([1]交流线路段!B3814="","",[1]交流线路段!B3814)</f>
        <v/>
      </c>
      <c r="F3814" t="e">
        <f ca="1">VLOOKUP(OFFSET($E$2,0,0,10000,1),OFFSET(线路!$A$2,0,0,10000,6),5,FALSE)</f>
        <v>#N/A</v>
      </c>
      <c r="G3814" t="e">
        <f ca="1">VLOOKUP(OFFSET($E$2,0,0,10000,1),OFFSET(线路!$A$2,0,0,10000,6),6,FALSE)</f>
        <v>#N/A</v>
      </c>
    </row>
    <row r="3815" spans="1:7" x14ac:dyDescent="0.15">
      <c r="A3815" t="str">
        <f>IF([1]交流线路段!A3815="","",[1]交流线路段!A3815)</f>
        <v/>
      </c>
      <c r="B3815" t="str">
        <f>IF([1]交流线路段!B3815="","",[1]交流线路段!B3815)</f>
        <v/>
      </c>
      <c r="F3815" t="e">
        <f ca="1">VLOOKUP(OFFSET($E$2,0,0,10000,1),OFFSET(线路!$A$2,0,0,10000,6),5,FALSE)</f>
        <v>#N/A</v>
      </c>
      <c r="G3815" t="e">
        <f ca="1">VLOOKUP(OFFSET($E$2,0,0,10000,1),OFFSET(线路!$A$2,0,0,10000,6),6,FALSE)</f>
        <v>#N/A</v>
      </c>
    </row>
    <row r="3816" spans="1:7" x14ac:dyDescent="0.15">
      <c r="A3816" t="str">
        <f>IF([1]交流线路段!A3816="","",[1]交流线路段!A3816)</f>
        <v/>
      </c>
      <c r="B3816" t="str">
        <f>IF([1]交流线路段!B3816="","",[1]交流线路段!B3816)</f>
        <v/>
      </c>
      <c r="F3816" t="e">
        <f ca="1">VLOOKUP(OFFSET($E$2,0,0,10000,1),OFFSET(线路!$A$2,0,0,10000,6),5,FALSE)</f>
        <v>#N/A</v>
      </c>
      <c r="G3816" t="e">
        <f ca="1">VLOOKUP(OFFSET($E$2,0,0,10000,1),OFFSET(线路!$A$2,0,0,10000,6),6,FALSE)</f>
        <v>#N/A</v>
      </c>
    </row>
    <row r="3817" spans="1:7" x14ac:dyDescent="0.15">
      <c r="A3817" t="str">
        <f>IF([1]交流线路段!A3817="","",[1]交流线路段!A3817)</f>
        <v/>
      </c>
      <c r="B3817" t="str">
        <f>IF([1]交流线路段!B3817="","",[1]交流线路段!B3817)</f>
        <v/>
      </c>
      <c r="F3817" t="e">
        <f ca="1">VLOOKUP(OFFSET($E$2,0,0,10000,1),OFFSET(线路!$A$2,0,0,10000,6),5,FALSE)</f>
        <v>#N/A</v>
      </c>
      <c r="G3817" t="e">
        <f ca="1">VLOOKUP(OFFSET($E$2,0,0,10000,1),OFFSET(线路!$A$2,0,0,10000,6),6,FALSE)</f>
        <v>#N/A</v>
      </c>
    </row>
    <row r="3818" spans="1:7" x14ac:dyDescent="0.15">
      <c r="A3818" t="str">
        <f>IF([1]交流线路段!A3818="","",[1]交流线路段!A3818)</f>
        <v/>
      </c>
      <c r="B3818" t="str">
        <f>IF([1]交流线路段!B3818="","",[1]交流线路段!B3818)</f>
        <v/>
      </c>
      <c r="F3818" t="e">
        <f ca="1">VLOOKUP(OFFSET($E$2,0,0,10000,1),OFFSET(线路!$A$2,0,0,10000,6),5,FALSE)</f>
        <v>#N/A</v>
      </c>
      <c r="G3818" t="e">
        <f ca="1">VLOOKUP(OFFSET($E$2,0,0,10000,1),OFFSET(线路!$A$2,0,0,10000,6),6,FALSE)</f>
        <v>#N/A</v>
      </c>
    </row>
    <row r="3819" spans="1:7" x14ac:dyDescent="0.15">
      <c r="A3819" t="str">
        <f>IF([1]交流线路段!A3819="","",[1]交流线路段!A3819)</f>
        <v/>
      </c>
      <c r="B3819" t="str">
        <f>IF([1]交流线路段!B3819="","",[1]交流线路段!B3819)</f>
        <v/>
      </c>
      <c r="F3819" t="e">
        <f ca="1">VLOOKUP(OFFSET($E$2,0,0,10000,1),OFFSET(线路!$A$2,0,0,10000,6),5,FALSE)</f>
        <v>#N/A</v>
      </c>
      <c r="G3819" t="e">
        <f ca="1">VLOOKUP(OFFSET($E$2,0,0,10000,1),OFFSET(线路!$A$2,0,0,10000,6),6,FALSE)</f>
        <v>#N/A</v>
      </c>
    </row>
    <row r="3820" spans="1:7" x14ac:dyDescent="0.15">
      <c r="A3820" t="str">
        <f>IF([1]交流线路段!A3820="","",[1]交流线路段!A3820)</f>
        <v/>
      </c>
      <c r="B3820" t="str">
        <f>IF([1]交流线路段!B3820="","",[1]交流线路段!B3820)</f>
        <v/>
      </c>
      <c r="F3820" t="e">
        <f ca="1">VLOOKUP(OFFSET($E$2,0,0,10000,1),OFFSET(线路!$A$2,0,0,10000,6),5,FALSE)</f>
        <v>#N/A</v>
      </c>
      <c r="G3820" t="e">
        <f ca="1">VLOOKUP(OFFSET($E$2,0,0,10000,1),OFFSET(线路!$A$2,0,0,10000,6),6,FALSE)</f>
        <v>#N/A</v>
      </c>
    </row>
    <row r="3821" spans="1:7" x14ac:dyDescent="0.15">
      <c r="A3821" t="str">
        <f>IF([1]交流线路段!A3821="","",[1]交流线路段!A3821)</f>
        <v/>
      </c>
      <c r="B3821" t="str">
        <f>IF([1]交流线路段!B3821="","",[1]交流线路段!B3821)</f>
        <v/>
      </c>
      <c r="F3821" t="e">
        <f ca="1">VLOOKUP(OFFSET($E$2,0,0,10000,1),OFFSET(线路!$A$2,0,0,10000,6),5,FALSE)</f>
        <v>#N/A</v>
      </c>
      <c r="G3821" t="e">
        <f ca="1">VLOOKUP(OFFSET($E$2,0,0,10000,1),OFFSET(线路!$A$2,0,0,10000,6),6,FALSE)</f>
        <v>#N/A</v>
      </c>
    </row>
    <row r="3822" spans="1:7" x14ac:dyDescent="0.15">
      <c r="A3822" t="str">
        <f>IF([1]交流线路段!A3822="","",[1]交流线路段!A3822)</f>
        <v/>
      </c>
      <c r="B3822" t="str">
        <f>IF([1]交流线路段!B3822="","",[1]交流线路段!B3822)</f>
        <v/>
      </c>
      <c r="F3822" t="e">
        <f ca="1">VLOOKUP(OFFSET($E$2,0,0,10000,1),OFFSET(线路!$A$2,0,0,10000,6),5,FALSE)</f>
        <v>#N/A</v>
      </c>
      <c r="G3822" t="e">
        <f ca="1">VLOOKUP(OFFSET($E$2,0,0,10000,1),OFFSET(线路!$A$2,0,0,10000,6),6,FALSE)</f>
        <v>#N/A</v>
      </c>
    </row>
    <row r="3823" spans="1:7" x14ac:dyDescent="0.15">
      <c r="A3823" t="str">
        <f>IF([1]交流线路段!A3823="","",[1]交流线路段!A3823)</f>
        <v/>
      </c>
      <c r="B3823" t="str">
        <f>IF([1]交流线路段!B3823="","",[1]交流线路段!B3823)</f>
        <v/>
      </c>
      <c r="F3823" t="e">
        <f ca="1">VLOOKUP(OFFSET($E$2,0,0,10000,1),OFFSET(线路!$A$2,0,0,10000,6),5,FALSE)</f>
        <v>#N/A</v>
      </c>
      <c r="G3823" t="e">
        <f ca="1">VLOOKUP(OFFSET($E$2,0,0,10000,1),OFFSET(线路!$A$2,0,0,10000,6),6,FALSE)</f>
        <v>#N/A</v>
      </c>
    </row>
    <row r="3824" spans="1:7" x14ac:dyDescent="0.15">
      <c r="A3824" t="str">
        <f>IF([1]交流线路段!A3824="","",[1]交流线路段!A3824)</f>
        <v/>
      </c>
      <c r="B3824" t="str">
        <f>IF([1]交流线路段!B3824="","",[1]交流线路段!B3824)</f>
        <v/>
      </c>
      <c r="F3824" t="e">
        <f ca="1">VLOOKUP(OFFSET($E$2,0,0,10000,1),OFFSET(线路!$A$2,0,0,10000,6),5,FALSE)</f>
        <v>#N/A</v>
      </c>
      <c r="G3824" t="e">
        <f ca="1">VLOOKUP(OFFSET($E$2,0,0,10000,1),OFFSET(线路!$A$2,0,0,10000,6),6,FALSE)</f>
        <v>#N/A</v>
      </c>
    </row>
    <row r="3825" spans="1:7" x14ac:dyDescent="0.15">
      <c r="A3825" t="str">
        <f>IF([1]交流线路段!A3825="","",[1]交流线路段!A3825)</f>
        <v/>
      </c>
      <c r="B3825" t="str">
        <f>IF([1]交流线路段!B3825="","",[1]交流线路段!B3825)</f>
        <v/>
      </c>
      <c r="F3825" t="e">
        <f ca="1">VLOOKUP(OFFSET($E$2,0,0,10000,1),OFFSET(线路!$A$2,0,0,10000,6),5,FALSE)</f>
        <v>#N/A</v>
      </c>
      <c r="G3825" t="e">
        <f ca="1">VLOOKUP(OFFSET($E$2,0,0,10000,1),OFFSET(线路!$A$2,0,0,10000,6),6,FALSE)</f>
        <v>#N/A</v>
      </c>
    </row>
    <row r="3826" spans="1:7" x14ac:dyDescent="0.15">
      <c r="A3826" t="str">
        <f>IF([1]交流线路段!A3826="","",[1]交流线路段!A3826)</f>
        <v/>
      </c>
      <c r="B3826" t="str">
        <f>IF([1]交流线路段!B3826="","",[1]交流线路段!B3826)</f>
        <v/>
      </c>
      <c r="F3826" t="e">
        <f ca="1">VLOOKUP(OFFSET($E$2,0,0,10000,1),OFFSET(线路!$A$2,0,0,10000,6),5,FALSE)</f>
        <v>#N/A</v>
      </c>
      <c r="G3826" t="e">
        <f ca="1">VLOOKUP(OFFSET($E$2,0,0,10000,1),OFFSET(线路!$A$2,0,0,10000,6),6,FALSE)</f>
        <v>#N/A</v>
      </c>
    </row>
    <row r="3827" spans="1:7" x14ac:dyDescent="0.15">
      <c r="A3827" t="str">
        <f>IF([1]交流线路段!A3827="","",[1]交流线路段!A3827)</f>
        <v/>
      </c>
      <c r="B3827" t="str">
        <f>IF([1]交流线路段!B3827="","",[1]交流线路段!B3827)</f>
        <v/>
      </c>
      <c r="F3827" t="e">
        <f ca="1">VLOOKUP(OFFSET($E$2,0,0,10000,1),OFFSET(线路!$A$2,0,0,10000,6),5,FALSE)</f>
        <v>#N/A</v>
      </c>
      <c r="G3827" t="e">
        <f ca="1">VLOOKUP(OFFSET($E$2,0,0,10000,1),OFFSET(线路!$A$2,0,0,10000,6),6,FALSE)</f>
        <v>#N/A</v>
      </c>
    </row>
    <row r="3828" spans="1:7" x14ac:dyDescent="0.15">
      <c r="A3828" t="str">
        <f>IF([1]交流线路段!A3828="","",[1]交流线路段!A3828)</f>
        <v/>
      </c>
      <c r="B3828" t="str">
        <f>IF([1]交流线路段!B3828="","",[1]交流线路段!B3828)</f>
        <v/>
      </c>
      <c r="F3828" t="e">
        <f ca="1">VLOOKUP(OFFSET($E$2,0,0,10000,1),OFFSET(线路!$A$2,0,0,10000,6),5,FALSE)</f>
        <v>#N/A</v>
      </c>
      <c r="G3828" t="e">
        <f ca="1">VLOOKUP(OFFSET($E$2,0,0,10000,1),OFFSET(线路!$A$2,0,0,10000,6),6,FALSE)</f>
        <v>#N/A</v>
      </c>
    </row>
    <row r="3829" spans="1:7" x14ac:dyDescent="0.15">
      <c r="A3829" t="str">
        <f>IF([1]交流线路段!A3829="","",[1]交流线路段!A3829)</f>
        <v/>
      </c>
      <c r="B3829" t="str">
        <f>IF([1]交流线路段!B3829="","",[1]交流线路段!B3829)</f>
        <v/>
      </c>
      <c r="F3829" t="e">
        <f ca="1">VLOOKUP(OFFSET($E$2,0,0,10000,1),OFFSET(线路!$A$2,0,0,10000,6),5,FALSE)</f>
        <v>#N/A</v>
      </c>
      <c r="G3829" t="e">
        <f ca="1">VLOOKUP(OFFSET($E$2,0,0,10000,1),OFFSET(线路!$A$2,0,0,10000,6),6,FALSE)</f>
        <v>#N/A</v>
      </c>
    </row>
    <row r="3830" spans="1:7" x14ac:dyDescent="0.15">
      <c r="A3830" t="str">
        <f>IF([1]交流线路段!A3830="","",[1]交流线路段!A3830)</f>
        <v/>
      </c>
      <c r="B3830" t="str">
        <f>IF([1]交流线路段!B3830="","",[1]交流线路段!B3830)</f>
        <v/>
      </c>
      <c r="F3830" t="e">
        <f ca="1">VLOOKUP(OFFSET($E$2,0,0,10000,1),OFFSET(线路!$A$2,0,0,10000,6),5,FALSE)</f>
        <v>#N/A</v>
      </c>
      <c r="G3830" t="e">
        <f ca="1">VLOOKUP(OFFSET($E$2,0,0,10000,1),OFFSET(线路!$A$2,0,0,10000,6),6,FALSE)</f>
        <v>#N/A</v>
      </c>
    </row>
    <row r="3831" spans="1:7" x14ac:dyDescent="0.15">
      <c r="A3831" t="str">
        <f>IF([1]交流线路段!A3831="","",[1]交流线路段!A3831)</f>
        <v/>
      </c>
      <c r="B3831" t="str">
        <f>IF([1]交流线路段!B3831="","",[1]交流线路段!B3831)</f>
        <v/>
      </c>
      <c r="F3831" t="e">
        <f ca="1">VLOOKUP(OFFSET($E$2,0,0,10000,1),OFFSET(线路!$A$2,0,0,10000,6),5,FALSE)</f>
        <v>#N/A</v>
      </c>
      <c r="G3831" t="e">
        <f ca="1">VLOOKUP(OFFSET($E$2,0,0,10000,1),OFFSET(线路!$A$2,0,0,10000,6),6,FALSE)</f>
        <v>#N/A</v>
      </c>
    </row>
    <row r="3832" spans="1:7" x14ac:dyDescent="0.15">
      <c r="A3832" t="str">
        <f>IF([1]交流线路段!A3832="","",[1]交流线路段!A3832)</f>
        <v/>
      </c>
      <c r="B3832" t="str">
        <f>IF([1]交流线路段!B3832="","",[1]交流线路段!B3832)</f>
        <v/>
      </c>
      <c r="F3832" t="e">
        <f ca="1">VLOOKUP(OFFSET($E$2,0,0,10000,1),OFFSET(线路!$A$2,0,0,10000,6),5,FALSE)</f>
        <v>#N/A</v>
      </c>
      <c r="G3832" t="e">
        <f ca="1">VLOOKUP(OFFSET($E$2,0,0,10000,1),OFFSET(线路!$A$2,0,0,10000,6),6,FALSE)</f>
        <v>#N/A</v>
      </c>
    </row>
    <row r="3833" spans="1:7" x14ac:dyDescent="0.15">
      <c r="A3833" t="str">
        <f>IF([1]交流线路段!A3833="","",[1]交流线路段!A3833)</f>
        <v/>
      </c>
      <c r="B3833" t="str">
        <f>IF([1]交流线路段!B3833="","",[1]交流线路段!B3833)</f>
        <v/>
      </c>
      <c r="F3833" t="e">
        <f ca="1">VLOOKUP(OFFSET($E$2,0,0,10000,1),OFFSET(线路!$A$2,0,0,10000,6),5,FALSE)</f>
        <v>#N/A</v>
      </c>
      <c r="G3833" t="e">
        <f ca="1">VLOOKUP(OFFSET($E$2,0,0,10000,1),OFFSET(线路!$A$2,0,0,10000,6),6,FALSE)</f>
        <v>#N/A</v>
      </c>
    </row>
    <row r="3834" spans="1:7" x14ac:dyDescent="0.15">
      <c r="A3834" t="str">
        <f>IF([1]交流线路段!A3834="","",[1]交流线路段!A3834)</f>
        <v/>
      </c>
      <c r="B3834" t="str">
        <f>IF([1]交流线路段!B3834="","",[1]交流线路段!B3834)</f>
        <v/>
      </c>
      <c r="F3834" t="e">
        <f ca="1">VLOOKUP(OFFSET($E$2,0,0,10000,1),OFFSET(线路!$A$2,0,0,10000,6),5,FALSE)</f>
        <v>#N/A</v>
      </c>
      <c r="G3834" t="e">
        <f ca="1">VLOOKUP(OFFSET($E$2,0,0,10000,1),OFFSET(线路!$A$2,0,0,10000,6),6,FALSE)</f>
        <v>#N/A</v>
      </c>
    </row>
    <row r="3835" spans="1:7" x14ac:dyDescent="0.15">
      <c r="A3835" t="str">
        <f>IF([1]交流线路段!A3835="","",[1]交流线路段!A3835)</f>
        <v/>
      </c>
      <c r="B3835" t="str">
        <f>IF([1]交流线路段!B3835="","",[1]交流线路段!B3835)</f>
        <v/>
      </c>
      <c r="F3835" t="e">
        <f ca="1">VLOOKUP(OFFSET($E$2,0,0,10000,1),OFFSET(线路!$A$2,0,0,10000,6),5,FALSE)</f>
        <v>#N/A</v>
      </c>
      <c r="G3835" t="e">
        <f ca="1">VLOOKUP(OFFSET($E$2,0,0,10000,1),OFFSET(线路!$A$2,0,0,10000,6),6,FALSE)</f>
        <v>#N/A</v>
      </c>
    </row>
    <row r="3836" spans="1:7" x14ac:dyDescent="0.15">
      <c r="A3836" t="str">
        <f>IF([1]交流线路段!A3836="","",[1]交流线路段!A3836)</f>
        <v/>
      </c>
      <c r="B3836" t="str">
        <f>IF([1]交流线路段!B3836="","",[1]交流线路段!B3836)</f>
        <v/>
      </c>
      <c r="F3836" t="e">
        <f ca="1">VLOOKUP(OFFSET($E$2,0,0,10000,1),OFFSET(线路!$A$2,0,0,10000,6),5,FALSE)</f>
        <v>#N/A</v>
      </c>
      <c r="G3836" t="e">
        <f ca="1">VLOOKUP(OFFSET($E$2,0,0,10000,1),OFFSET(线路!$A$2,0,0,10000,6),6,FALSE)</f>
        <v>#N/A</v>
      </c>
    </row>
    <row r="3837" spans="1:7" x14ac:dyDescent="0.15">
      <c r="A3837" t="str">
        <f>IF([1]交流线路段!A3837="","",[1]交流线路段!A3837)</f>
        <v/>
      </c>
      <c r="B3837" t="str">
        <f>IF([1]交流线路段!B3837="","",[1]交流线路段!B3837)</f>
        <v/>
      </c>
      <c r="F3837" t="e">
        <f ca="1">VLOOKUP(OFFSET($E$2,0,0,10000,1),OFFSET(线路!$A$2,0,0,10000,6),5,FALSE)</f>
        <v>#N/A</v>
      </c>
      <c r="G3837" t="e">
        <f ca="1">VLOOKUP(OFFSET($E$2,0,0,10000,1),OFFSET(线路!$A$2,0,0,10000,6),6,FALSE)</f>
        <v>#N/A</v>
      </c>
    </row>
    <row r="3838" spans="1:7" x14ac:dyDescent="0.15">
      <c r="A3838" t="str">
        <f>IF([1]交流线路段!A3838="","",[1]交流线路段!A3838)</f>
        <v/>
      </c>
      <c r="B3838" t="str">
        <f>IF([1]交流线路段!B3838="","",[1]交流线路段!B3838)</f>
        <v/>
      </c>
      <c r="F3838" t="e">
        <f ca="1">VLOOKUP(OFFSET($E$2,0,0,10000,1),OFFSET(线路!$A$2,0,0,10000,6),5,FALSE)</f>
        <v>#N/A</v>
      </c>
      <c r="G3838" t="e">
        <f ca="1">VLOOKUP(OFFSET($E$2,0,0,10000,1),OFFSET(线路!$A$2,0,0,10000,6),6,FALSE)</f>
        <v>#N/A</v>
      </c>
    </row>
    <row r="3839" spans="1:7" x14ac:dyDescent="0.15">
      <c r="A3839" t="str">
        <f>IF([1]交流线路段!A3839="","",[1]交流线路段!A3839)</f>
        <v/>
      </c>
      <c r="B3839" t="str">
        <f>IF([1]交流线路段!B3839="","",[1]交流线路段!B3839)</f>
        <v/>
      </c>
      <c r="F3839" t="e">
        <f ca="1">VLOOKUP(OFFSET($E$2,0,0,10000,1),OFFSET(线路!$A$2,0,0,10000,6),5,FALSE)</f>
        <v>#N/A</v>
      </c>
      <c r="G3839" t="e">
        <f ca="1">VLOOKUP(OFFSET($E$2,0,0,10000,1),OFFSET(线路!$A$2,0,0,10000,6),6,FALSE)</f>
        <v>#N/A</v>
      </c>
    </row>
    <row r="3840" spans="1:7" x14ac:dyDescent="0.15">
      <c r="A3840" t="str">
        <f>IF([1]交流线路段!A3840="","",[1]交流线路段!A3840)</f>
        <v/>
      </c>
      <c r="B3840" t="str">
        <f>IF([1]交流线路段!B3840="","",[1]交流线路段!B3840)</f>
        <v/>
      </c>
      <c r="F3840" t="e">
        <f ca="1">VLOOKUP(OFFSET($E$2,0,0,10000,1),OFFSET(线路!$A$2,0,0,10000,6),5,FALSE)</f>
        <v>#N/A</v>
      </c>
      <c r="G3840" t="e">
        <f ca="1">VLOOKUP(OFFSET($E$2,0,0,10000,1),OFFSET(线路!$A$2,0,0,10000,6),6,FALSE)</f>
        <v>#N/A</v>
      </c>
    </row>
    <row r="3841" spans="1:7" x14ac:dyDescent="0.15">
      <c r="A3841" t="str">
        <f>IF([1]交流线路段!A3841="","",[1]交流线路段!A3841)</f>
        <v/>
      </c>
      <c r="B3841" t="str">
        <f>IF([1]交流线路段!B3841="","",[1]交流线路段!B3841)</f>
        <v/>
      </c>
      <c r="F3841" t="e">
        <f ca="1">VLOOKUP(OFFSET($E$2,0,0,10000,1),OFFSET(线路!$A$2,0,0,10000,6),5,FALSE)</f>
        <v>#N/A</v>
      </c>
      <c r="G3841" t="e">
        <f ca="1">VLOOKUP(OFFSET($E$2,0,0,10000,1),OFFSET(线路!$A$2,0,0,10000,6),6,FALSE)</f>
        <v>#N/A</v>
      </c>
    </row>
    <row r="3842" spans="1:7" x14ac:dyDescent="0.15">
      <c r="A3842" t="str">
        <f>IF([1]交流线路段!A3842="","",[1]交流线路段!A3842)</f>
        <v/>
      </c>
      <c r="B3842" t="str">
        <f>IF([1]交流线路段!B3842="","",[1]交流线路段!B3842)</f>
        <v/>
      </c>
      <c r="F3842" t="e">
        <f ca="1">VLOOKUP(OFFSET($E$2,0,0,10000,1),OFFSET(线路!$A$2,0,0,10000,6),5,FALSE)</f>
        <v>#N/A</v>
      </c>
      <c r="G3842" t="e">
        <f ca="1">VLOOKUP(OFFSET($E$2,0,0,10000,1),OFFSET(线路!$A$2,0,0,10000,6),6,FALSE)</f>
        <v>#N/A</v>
      </c>
    </row>
    <row r="3843" spans="1:7" x14ac:dyDescent="0.15">
      <c r="A3843" t="str">
        <f>IF([1]交流线路段!A3843="","",[1]交流线路段!A3843)</f>
        <v/>
      </c>
      <c r="B3843" t="str">
        <f>IF([1]交流线路段!B3843="","",[1]交流线路段!B3843)</f>
        <v/>
      </c>
      <c r="F3843" t="e">
        <f ca="1">VLOOKUP(OFFSET($E$2,0,0,10000,1),OFFSET(线路!$A$2,0,0,10000,6),5,FALSE)</f>
        <v>#N/A</v>
      </c>
      <c r="G3843" t="e">
        <f ca="1">VLOOKUP(OFFSET($E$2,0,0,10000,1),OFFSET(线路!$A$2,0,0,10000,6),6,FALSE)</f>
        <v>#N/A</v>
      </c>
    </row>
    <row r="3844" spans="1:7" x14ac:dyDescent="0.15">
      <c r="A3844" t="str">
        <f>IF([1]交流线路段!A3844="","",[1]交流线路段!A3844)</f>
        <v/>
      </c>
      <c r="B3844" t="str">
        <f>IF([1]交流线路段!B3844="","",[1]交流线路段!B3844)</f>
        <v/>
      </c>
      <c r="F3844" t="e">
        <f ca="1">VLOOKUP(OFFSET($E$2,0,0,10000,1),OFFSET(线路!$A$2,0,0,10000,6),5,FALSE)</f>
        <v>#N/A</v>
      </c>
      <c r="G3844" t="e">
        <f ca="1">VLOOKUP(OFFSET($E$2,0,0,10000,1),OFFSET(线路!$A$2,0,0,10000,6),6,FALSE)</f>
        <v>#N/A</v>
      </c>
    </row>
    <row r="3845" spans="1:7" x14ac:dyDescent="0.15">
      <c r="A3845" t="str">
        <f>IF([1]交流线路段!A3845="","",[1]交流线路段!A3845)</f>
        <v/>
      </c>
      <c r="B3845" t="str">
        <f>IF([1]交流线路段!B3845="","",[1]交流线路段!B3845)</f>
        <v/>
      </c>
      <c r="F3845" t="e">
        <f ca="1">VLOOKUP(OFFSET($E$2,0,0,10000,1),OFFSET(线路!$A$2,0,0,10000,6),5,FALSE)</f>
        <v>#N/A</v>
      </c>
      <c r="G3845" t="e">
        <f ca="1">VLOOKUP(OFFSET($E$2,0,0,10000,1),OFFSET(线路!$A$2,0,0,10000,6),6,FALSE)</f>
        <v>#N/A</v>
      </c>
    </row>
    <row r="3846" spans="1:7" x14ac:dyDescent="0.15">
      <c r="A3846" t="str">
        <f>IF([1]交流线路段!A3846="","",[1]交流线路段!A3846)</f>
        <v/>
      </c>
      <c r="B3846" t="str">
        <f>IF([1]交流线路段!B3846="","",[1]交流线路段!B3846)</f>
        <v/>
      </c>
      <c r="F3846" t="e">
        <f ca="1">VLOOKUP(OFFSET($E$2,0,0,10000,1),OFFSET(线路!$A$2,0,0,10000,6),5,FALSE)</f>
        <v>#N/A</v>
      </c>
      <c r="G3846" t="e">
        <f ca="1">VLOOKUP(OFFSET($E$2,0,0,10000,1),OFFSET(线路!$A$2,0,0,10000,6),6,FALSE)</f>
        <v>#N/A</v>
      </c>
    </row>
    <row r="3847" spans="1:7" x14ac:dyDescent="0.15">
      <c r="A3847" t="str">
        <f>IF([1]交流线路段!A3847="","",[1]交流线路段!A3847)</f>
        <v/>
      </c>
      <c r="B3847" t="str">
        <f>IF([1]交流线路段!B3847="","",[1]交流线路段!B3847)</f>
        <v/>
      </c>
      <c r="F3847" t="e">
        <f ca="1">VLOOKUP(OFFSET($E$2,0,0,10000,1),OFFSET(线路!$A$2,0,0,10000,6),5,FALSE)</f>
        <v>#N/A</v>
      </c>
      <c r="G3847" t="e">
        <f ca="1">VLOOKUP(OFFSET($E$2,0,0,10000,1),OFFSET(线路!$A$2,0,0,10000,6),6,FALSE)</f>
        <v>#N/A</v>
      </c>
    </row>
    <row r="3848" spans="1:7" x14ac:dyDescent="0.15">
      <c r="A3848" t="str">
        <f>IF([1]交流线路段!A3848="","",[1]交流线路段!A3848)</f>
        <v/>
      </c>
      <c r="B3848" t="str">
        <f>IF([1]交流线路段!B3848="","",[1]交流线路段!B3848)</f>
        <v/>
      </c>
      <c r="F3848" t="e">
        <f ca="1">VLOOKUP(OFFSET($E$2,0,0,10000,1),OFFSET(线路!$A$2,0,0,10000,6),5,FALSE)</f>
        <v>#N/A</v>
      </c>
      <c r="G3848" t="e">
        <f ca="1">VLOOKUP(OFFSET($E$2,0,0,10000,1),OFFSET(线路!$A$2,0,0,10000,6),6,FALSE)</f>
        <v>#N/A</v>
      </c>
    </row>
    <row r="3849" spans="1:7" x14ac:dyDescent="0.15">
      <c r="A3849" t="str">
        <f>IF([1]交流线路段!A3849="","",[1]交流线路段!A3849)</f>
        <v/>
      </c>
      <c r="B3849" t="str">
        <f>IF([1]交流线路段!B3849="","",[1]交流线路段!B3849)</f>
        <v/>
      </c>
      <c r="F3849" t="e">
        <f ca="1">VLOOKUP(OFFSET($E$2,0,0,10000,1),OFFSET(线路!$A$2,0,0,10000,6),5,FALSE)</f>
        <v>#N/A</v>
      </c>
      <c r="G3849" t="e">
        <f ca="1">VLOOKUP(OFFSET($E$2,0,0,10000,1),OFFSET(线路!$A$2,0,0,10000,6),6,FALSE)</f>
        <v>#N/A</v>
      </c>
    </row>
    <row r="3850" spans="1:7" x14ac:dyDescent="0.15">
      <c r="A3850" t="str">
        <f>IF([1]交流线路段!A3850="","",[1]交流线路段!A3850)</f>
        <v/>
      </c>
      <c r="B3850" t="str">
        <f>IF([1]交流线路段!B3850="","",[1]交流线路段!B3850)</f>
        <v/>
      </c>
      <c r="F3850" t="e">
        <f ca="1">VLOOKUP(OFFSET($E$2,0,0,10000,1),OFFSET(线路!$A$2,0,0,10000,6),5,FALSE)</f>
        <v>#N/A</v>
      </c>
      <c r="G3850" t="e">
        <f ca="1">VLOOKUP(OFFSET($E$2,0,0,10000,1),OFFSET(线路!$A$2,0,0,10000,6),6,FALSE)</f>
        <v>#N/A</v>
      </c>
    </row>
    <row r="3851" spans="1:7" x14ac:dyDescent="0.15">
      <c r="A3851" t="str">
        <f>IF([1]交流线路段!A3851="","",[1]交流线路段!A3851)</f>
        <v/>
      </c>
      <c r="B3851" t="str">
        <f>IF([1]交流线路段!B3851="","",[1]交流线路段!B3851)</f>
        <v/>
      </c>
      <c r="F3851" t="e">
        <f ca="1">VLOOKUP(OFFSET($E$2,0,0,10000,1),OFFSET(线路!$A$2,0,0,10000,6),5,FALSE)</f>
        <v>#N/A</v>
      </c>
      <c r="G3851" t="e">
        <f ca="1">VLOOKUP(OFFSET($E$2,0,0,10000,1),OFFSET(线路!$A$2,0,0,10000,6),6,FALSE)</f>
        <v>#N/A</v>
      </c>
    </row>
    <row r="3852" spans="1:7" x14ac:dyDescent="0.15">
      <c r="A3852" t="str">
        <f>IF([1]交流线路段!A3852="","",[1]交流线路段!A3852)</f>
        <v/>
      </c>
      <c r="B3852" t="str">
        <f>IF([1]交流线路段!B3852="","",[1]交流线路段!B3852)</f>
        <v/>
      </c>
      <c r="F3852" t="e">
        <f ca="1">VLOOKUP(OFFSET($E$2,0,0,10000,1),OFFSET(线路!$A$2,0,0,10000,6),5,FALSE)</f>
        <v>#N/A</v>
      </c>
      <c r="G3852" t="e">
        <f ca="1">VLOOKUP(OFFSET($E$2,0,0,10000,1),OFFSET(线路!$A$2,0,0,10000,6),6,FALSE)</f>
        <v>#N/A</v>
      </c>
    </row>
    <row r="3853" spans="1:7" x14ac:dyDescent="0.15">
      <c r="A3853" t="str">
        <f>IF([1]交流线路段!A3853="","",[1]交流线路段!A3853)</f>
        <v/>
      </c>
      <c r="B3853" t="str">
        <f>IF([1]交流线路段!B3853="","",[1]交流线路段!B3853)</f>
        <v/>
      </c>
      <c r="F3853" t="e">
        <f ca="1">VLOOKUP(OFFSET($E$2,0,0,10000,1),OFFSET(线路!$A$2,0,0,10000,6),5,FALSE)</f>
        <v>#N/A</v>
      </c>
      <c r="G3853" t="e">
        <f ca="1">VLOOKUP(OFFSET($E$2,0,0,10000,1),OFFSET(线路!$A$2,0,0,10000,6),6,FALSE)</f>
        <v>#N/A</v>
      </c>
    </row>
    <row r="3854" spans="1:7" x14ac:dyDescent="0.15">
      <c r="A3854" t="str">
        <f>IF([1]交流线路段!A3854="","",[1]交流线路段!A3854)</f>
        <v/>
      </c>
      <c r="B3854" t="str">
        <f>IF([1]交流线路段!B3854="","",[1]交流线路段!B3854)</f>
        <v/>
      </c>
      <c r="F3854" t="e">
        <f ca="1">VLOOKUP(OFFSET($E$2,0,0,10000,1),OFFSET(线路!$A$2,0,0,10000,6),5,FALSE)</f>
        <v>#N/A</v>
      </c>
      <c r="G3854" t="e">
        <f ca="1">VLOOKUP(OFFSET($E$2,0,0,10000,1),OFFSET(线路!$A$2,0,0,10000,6),6,FALSE)</f>
        <v>#N/A</v>
      </c>
    </row>
    <row r="3855" spans="1:7" x14ac:dyDescent="0.15">
      <c r="A3855" t="str">
        <f>IF([1]交流线路段!A3855="","",[1]交流线路段!A3855)</f>
        <v/>
      </c>
      <c r="B3855" t="str">
        <f>IF([1]交流线路段!B3855="","",[1]交流线路段!B3855)</f>
        <v/>
      </c>
      <c r="F3855" t="e">
        <f ca="1">VLOOKUP(OFFSET($E$2,0,0,10000,1),OFFSET(线路!$A$2,0,0,10000,6),5,FALSE)</f>
        <v>#N/A</v>
      </c>
      <c r="G3855" t="e">
        <f ca="1">VLOOKUP(OFFSET($E$2,0,0,10000,1),OFFSET(线路!$A$2,0,0,10000,6),6,FALSE)</f>
        <v>#N/A</v>
      </c>
    </row>
    <row r="3856" spans="1:7" x14ac:dyDescent="0.15">
      <c r="A3856" t="str">
        <f>IF([1]交流线路段!A3856="","",[1]交流线路段!A3856)</f>
        <v/>
      </c>
      <c r="B3856" t="str">
        <f>IF([1]交流线路段!B3856="","",[1]交流线路段!B3856)</f>
        <v/>
      </c>
      <c r="F3856" t="e">
        <f ca="1">VLOOKUP(OFFSET($E$2,0,0,10000,1),OFFSET(线路!$A$2,0,0,10000,6),5,FALSE)</f>
        <v>#N/A</v>
      </c>
      <c r="G3856" t="e">
        <f ca="1">VLOOKUP(OFFSET($E$2,0,0,10000,1),OFFSET(线路!$A$2,0,0,10000,6),6,FALSE)</f>
        <v>#N/A</v>
      </c>
    </row>
    <row r="3857" spans="1:7" x14ac:dyDescent="0.15">
      <c r="A3857" t="str">
        <f>IF([1]交流线路段!A3857="","",[1]交流线路段!A3857)</f>
        <v/>
      </c>
      <c r="B3857" t="str">
        <f>IF([1]交流线路段!B3857="","",[1]交流线路段!B3857)</f>
        <v/>
      </c>
      <c r="F3857" t="e">
        <f ca="1">VLOOKUP(OFFSET($E$2,0,0,10000,1),OFFSET(线路!$A$2,0,0,10000,6),5,FALSE)</f>
        <v>#N/A</v>
      </c>
      <c r="G3857" t="e">
        <f ca="1">VLOOKUP(OFFSET($E$2,0,0,10000,1),OFFSET(线路!$A$2,0,0,10000,6),6,FALSE)</f>
        <v>#N/A</v>
      </c>
    </row>
    <row r="3858" spans="1:7" x14ac:dyDescent="0.15">
      <c r="A3858" t="str">
        <f>IF([1]交流线路段!A3858="","",[1]交流线路段!A3858)</f>
        <v/>
      </c>
      <c r="B3858" t="str">
        <f>IF([1]交流线路段!B3858="","",[1]交流线路段!B3858)</f>
        <v/>
      </c>
      <c r="F3858" t="e">
        <f ca="1">VLOOKUP(OFFSET($E$2,0,0,10000,1),OFFSET(线路!$A$2,0,0,10000,6),5,FALSE)</f>
        <v>#N/A</v>
      </c>
      <c r="G3858" t="e">
        <f ca="1">VLOOKUP(OFFSET($E$2,0,0,10000,1),OFFSET(线路!$A$2,0,0,10000,6),6,FALSE)</f>
        <v>#N/A</v>
      </c>
    </row>
    <row r="3859" spans="1:7" x14ac:dyDescent="0.15">
      <c r="A3859" t="str">
        <f>IF([1]交流线路段!A3859="","",[1]交流线路段!A3859)</f>
        <v/>
      </c>
      <c r="B3859" t="str">
        <f>IF([1]交流线路段!B3859="","",[1]交流线路段!B3859)</f>
        <v/>
      </c>
      <c r="F3859" t="e">
        <f ca="1">VLOOKUP(OFFSET($E$2,0,0,10000,1),OFFSET(线路!$A$2,0,0,10000,6),5,FALSE)</f>
        <v>#N/A</v>
      </c>
      <c r="G3859" t="e">
        <f ca="1">VLOOKUP(OFFSET($E$2,0,0,10000,1),OFFSET(线路!$A$2,0,0,10000,6),6,FALSE)</f>
        <v>#N/A</v>
      </c>
    </row>
    <row r="3860" spans="1:7" x14ac:dyDescent="0.15">
      <c r="A3860" t="str">
        <f>IF([1]交流线路段!A3860="","",[1]交流线路段!A3860)</f>
        <v/>
      </c>
      <c r="B3860" t="str">
        <f>IF([1]交流线路段!B3860="","",[1]交流线路段!B3860)</f>
        <v/>
      </c>
      <c r="F3860" t="e">
        <f ca="1">VLOOKUP(OFFSET($E$2,0,0,10000,1),OFFSET(线路!$A$2,0,0,10000,6),5,FALSE)</f>
        <v>#N/A</v>
      </c>
      <c r="G3860" t="e">
        <f ca="1">VLOOKUP(OFFSET($E$2,0,0,10000,1),OFFSET(线路!$A$2,0,0,10000,6),6,FALSE)</f>
        <v>#N/A</v>
      </c>
    </row>
    <row r="3861" spans="1:7" x14ac:dyDescent="0.15">
      <c r="A3861" t="str">
        <f>IF([1]交流线路段!A3861="","",[1]交流线路段!A3861)</f>
        <v/>
      </c>
      <c r="B3861" t="str">
        <f>IF([1]交流线路段!B3861="","",[1]交流线路段!B3861)</f>
        <v/>
      </c>
      <c r="F3861" t="e">
        <f ca="1">VLOOKUP(OFFSET($E$2,0,0,10000,1),OFFSET(线路!$A$2,0,0,10000,6),5,FALSE)</f>
        <v>#N/A</v>
      </c>
      <c r="G3861" t="e">
        <f ca="1">VLOOKUP(OFFSET($E$2,0,0,10000,1),OFFSET(线路!$A$2,0,0,10000,6),6,FALSE)</f>
        <v>#N/A</v>
      </c>
    </row>
    <row r="3862" spans="1:7" x14ac:dyDescent="0.15">
      <c r="A3862" t="str">
        <f>IF([1]交流线路段!A3862="","",[1]交流线路段!A3862)</f>
        <v/>
      </c>
      <c r="B3862" t="str">
        <f>IF([1]交流线路段!B3862="","",[1]交流线路段!B3862)</f>
        <v/>
      </c>
      <c r="F3862" t="e">
        <f ca="1">VLOOKUP(OFFSET($E$2,0,0,10000,1),OFFSET(线路!$A$2,0,0,10000,6),5,FALSE)</f>
        <v>#N/A</v>
      </c>
      <c r="G3862" t="e">
        <f ca="1">VLOOKUP(OFFSET($E$2,0,0,10000,1),OFFSET(线路!$A$2,0,0,10000,6),6,FALSE)</f>
        <v>#N/A</v>
      </c>
    </row>
    <row r="3863" spans="1:7" x14ac:dyDescent="0.15">
      <c r="A3863" t="str">
        <f>IF([1]交流线路段!A3863="","",[1]交流线路段!A3863)</f>
        <v/>
      </c>
      <c r="B3863" t="str">
        <f>IF([1]交流线路段!B3863="","",[1]交流线路段!B3863)</f>
        <v/>
      </c>
      <c r="F3863" t="e">
        <f ca="1">VLOOKUP(OFFSET($E$2,0,0,10000,1),OFFSET(线路!$A$2,0,0,10000,6),5,FALSE)</f>
        <v>#N/A</v>
      </c>
      <c r="G3863" t="e">
        <f ca="1">VLOOKUP(OFFSET($E$2,0,0,10000,1),OFFSET(线路!$A$2,0,0,10000,6),6,FALSE)</f>
        <v>#N/A</v>
      </c>
    </row>
    <row r="3864" spans="1:7" x14ac:dyDescent="0.15">
      <c r="A3864" t="str">
        <f>IF([1]交流线路段!A3864="","",[1]交流线路段!A3864)</f>
        <v/>
      </c>
      <c r="B3864" t="str">
        <f>IF([1]交流线路段!B3864="","",[1]交流线路段!B3864)</f>
        <v/>
      </c>
      <c r="F3864" t="e">
        <f ca="1">VLOOKUP(OFFSET($E$2,0,0,10000,1),OFFSET(线路!$A$2,0,0,10000,6),5,FALSE)</f>
        <v>#N/A</v>
      </c>
      <c r="G3864" t="e">
        <f ca="1">VLOOKUP(OFFSET($E$2,0,0,10000,1),OFFSET(线路!$A$2,0,0,10000,6),6,FALSE)</f>
        <v>#N/A</v>
      </c>
    </row>
    <row r="3865" spans="1:7" x14ac:dyDescent="0.15">
      <c r="A3865" t="str">
        <f>IF([1]交流线路段!A3865="","",[1]交流线路段!A3865)</f>
        <v/>
      </c>
      <c r="B3865" t="str">
        <f>IF([1]交流线路段!B3865="","",[1]交流线路段!B3865)</f>
        <v/>
      </c>
      <c r="F3865" t="e">
        <f ca="1">VLOOKUP(OFFSET($E$2,0,0,10000,1),OFFSET(线路!$A$2,0,0,10000,6),5,FALSE)</f>
        <v>#N/A</v>
      </c>
      <c r="G3865" t="e">
        <f ca="1">VLOOKUP(OFFSET($E$2,0,0,10000,1),OFFSET(线路!$A$2,0,0,10000,6),6,FALSE)</f>
        <v>#N/A</v>
      </c>
    </row>
    <row r="3866" spans="1:7" x14ac:dyDescent="0.15">
      <c r="A3866" t="str">
        <f>IF([1]交流线路段!A3866="","",[1]交流线路段!A3866)</f>
        <v/>
      </c>
      <c r="B3866" t="str">
        <f>IF([1]交流线路段!B3866="","",[1]交流线路段!B3866)</f>
        <v/>
      </c>
      <c r="F3866" t="e">
        <f ca="1">VLOOKUP(OFFSET($E$2,0,0,10000,1),OFFSET(线路!$A$2,0,0,10000,6),5,FALSE)</f>
        <v>#N/A</v>
      </c>
      <c r="G3866" t="e">
        <f ca="1">VLOOKUP(OFFSET($E$2,0,0,10000,1),OFFSET(线路!$A$2,0,0,10000,6),6,FALSE)</f>
        <v>#N/A</v>
      </c>
    </row>
    <row r="3867" spans="1:7" x14ac:dyDescent="0.15">
      <c r="A3867" t="str">
        <f>IF([1]交流线路段!A3867="","",[1]交流线路段!A3867)</f>
        <v/>
      </c>
      <c r="B3867" t="str">
        <f>IF([1]交流线路段!B3867="","",[1]交流线路段!B3867)</f>
        <v/>
      </c>
      <c r="F3867" t="e">
        <f ca="1">VLOOKUP(OFFSET($E$2,0,0,10000,1),OFFSET(线路!$A$2,0,0,10000,6),5,FALSE)</f>
        <v>#N/A</v>
      </c>
      <c r="G3867" t="e">
        <f ca="1">VLOOKUP(OFFSET($E$2,0,0,10000,1),OFFSET(线路!$A$2,0,0,10000,6),6,FALSE)</f>
        <v>#N/A</v>
      </c>
    </row>
    <row r="3868" spans="1:7" x14ac:dyDescent="0.15">
      <c r="A3868" t="str">
        <f>IF([1]交流线路段!A3868="","",[1]交流线路段!A3868)</f>
        <v/>
      </c>
      <c r="B3868" t="str">
        <f>IF([1]交流线路段!B3868="","",[1]交流线路段!B3868)</f>
        <v/>
      </c>
      <c r="F3868" t="e">
        <f ca="1">VLOOKUP(OFFSET($E$2,0,0,10000,1),OFFSET(线路!$A$2,0,0,10000,6),5,FALSE)</f>
        <v>#N/A</v>
      </c>
      <c r="G3868" t="e">
        <f ca="1">VLOOKUP(OFFSET($E$2,0,0,10000,1),OFFSET(线路!$A$2,0,0,10000,6),6,FALSE)</f>
        <v>#N/A</v>
      </c>
    </row>
    <row r="3869" spans="1:7" x14ac:dyDescent="0.15">
      <c r="A3869" t="str">
        <f>IF([1]交流线路段!A3869="","",[1]交流线路段!A3869)</f>
        <v/>
      </c>
      <c r="B3869" t="str">
        <f>IF([1]交流线路段!B3869="","",[1]交流线路段!B3869)</f>
        <v/>
      </c>
      <c r="F3869" t="e">
        <f ca="1">VLOOKUP(OFFSET($E$2,0,0,10000,1),OFFSET(线路!$A$2,0,0,10000,6),5,FALSE)</f>
        <v>#N/A</v>
      </c>
      <c r="G3869" t="e">
        <f ca="1">VLOOKUP(OFFSET($E$2,0,0,10000,1),OFFSET(线路!$A$2,0,0,10000,6),6,FALSE)</f>
        <v>#N/A</v>
      </c>
    </row>
    <row r="3870" spans="1:7" x14ac:dyDescent="0.15">
      <c r="A3870" t="str">
        <f>IF([1]交流线路段!A3870="","",[1]交流线路段!A3870)</f>
        <v/>
      </c>
      <c r="B3870" t="str">
        <f>IF([1]交流线路段!B3870="","",[1]交流线路段!B3870)</f>
        <v/>
      </c>
      <c r="F3870" t="e">
        <f ca="1">VLOOKUP(OFFSET($E$2,0,0,10000,1),OFFSET(线路!$A$2,0,0,10000,6),5,FALSE)</f>
        <v>#N/A</v>
      </c>
      <c r="G3870" t="e">
        <f ca="1">VLOOKUP(OFFSET($E$2,0,0,10000,1),OFFSET(线路!$A$2,0,0,10000,6),6,FALSE)</f>
        <v>#N/A</v>
      </c>
    </row>
    <row r="3871" spans="1:7" x14ac:dyDescent="0.15">
      <c r="A3871" t="str">
        <f>IF([1]交流线路段!A3871="","",[1]交流线路段!A3871)</f>
        <v/>
      </c>
      <c r="B3871" t="str">
        <f>IF([1]交流线路段!B3871="","",[1]交流线路段!B3871)</f>
        <v/>
      </c>
      <c r="F3871" t="e">
        <f ca="1">VLOOKUP(OFFSET($E$2,0,0,10000,1),OFFSET(线路!$A$2,0,0,10000,6),5,FALSE)</f>
        <v>#N/A</v>
      </c>
      <c r="G3871" t="e">
        <f ca="1">VLOOKUP(OFFSET($E$2,0,0,10000,1),OFFSET(线路!$A$2,0,0,10000,6),6,FALSE)</f>
        <v>#N/A</v>
      </c>
    </row>
    <row r="3872" spans="1:7" x14ac:dyDescent="0.15">
      <c r="A3872" t="str">
        <f>IF([1]交流线路段!A3872="","",[1]交流线路段!A3872)</f>
        <v/>
      </c>
      <c r="B3872" t="str">
        <f>IF([1]交流线路段!B3872="","",[1]交流线路段!B3872)</f>
        <v/>
      </c>
      <c r="F3872" t="e">
        <f ca="1">VLOOKUP(OFFSET($E$2,0,0,10000,1),OFFSET(线路!$A$2,0,0,10000,6),5,FALSE)</f>
        <v>#N/A</v>
      </c>
      <c r="G3872" t="e">
        <f ca="1">VLOOKUP(OFFSET($E$2,0,0,10000,1),OFFSET(线路!$A$2,0,0,10000,6),6,FALSE)</f>
        <v>#N/A</v>
      </c>
    </row>
    <row r="3873" spans="1:7" x14ac:dyDescent="0.15">
      <c r="A3873" t="str">
        <f>IF([1]交流线路段!A3873="","",[1]交流线路段!A3873)</f>
        <v/>
      </c>
      <c r="B3873" t="str">
        <f>IF([1]交流线路段!B3873="","",[1]交流线路段!B3873)</f>
        <v/>
      </c>
      <c r="F3873" t="e">
        <f ca="1">VLOOKUP(OFFSET($E$2,0,0,10000,1),OFFSET(线路!$A$2,0,0,10000,6),5,FALSE)</f>
        <v>#N/A</v>
      </c>
      <c r="G3873" t="e">
        <f ca="1">VLOOKUP(OFFSET($E$2,0,0,10000,1),OFFSET(线路!$A$2,0,0,10000,6),6,FALSE)</f>
        <v>#N/A</v>
      </c>
    </row>
    <row r="3874" spans="1:7" x14ac:dyDescent="0.15">
      <c r="A3874" t="str">
        <f>IF([1]交流线路段!A3874="","",[1]交流线路段!A3874)</f>
        <v/>
      </c>
      <c r="B3874" t="str">
        <f>IF([1]交流线路段!B3874="","",[1]交流线路段!B3874)</f>
        <v/>
      </c>
      <c r="F3874" t="e">
        <f ca="1">VLOOKUP(OFFSET($E$2,0,0,10000,1),OFFSET(线路!$A$2,0,0,10000,6),5,FALSE)</f>
        <v>#N/A</v>
      </c>
      <c r="G3874" t="e">
        <f ca="1">VLOOKUP(OFFSET($E$2,0,0,10000,1),OFFSET(线路!$A$2,0,0,10000,6),6,FALSE)</f>
        <v>#N/A</v>
      </c>
    </row>
    <row r="3875" spans="1:7" x14ac:dyDescent="0.15">
      <c r="A3875" t="str">
        <f>IF([1]交流线路段!A3875="","",[1]交流线路段!A3875)</f>
        <v/>
      </c>
      <c r="B3875" t="str">
        <f>IF([1]交流线路段!B3875="","",[1]交流线路段!B3875)</f>
        <v/>
      </c>
      <c r="F3875" t="e">
        <f ca="1">VLOOKUP(OFFSET($E$2,0,0,10000,1),OFFSET(线路!$A$2,0,0,10000,6),5,FALSE)</f>
        <v>#N/A</v>
      </c>
      <c r="G3875" t="e">
        <f ca="1">VLOOKUP(OFFSET($E$2,0,0,10000,1),OFFSET(线路!$A$2,0,0,10000,6),6,FALSE)</f>
        <v>#N/A</v>
      </c>
    </row>
    <row r="3876" spans="1:7" x14ac:dyDescent="0.15">
      <c r="A3876" t="str">
        <f>IF([1]交流线路段!A3876="","",[1]交流线路段!A3876)</f>
        <v/>
      </c>
      <c r="B3876" t="str">
        <f>IF([1]交流线路段!B3876="","",[1]交流线路段!B3876)</f>
        <v/>
      </c>
      <c r="F3876" t="e">
        <f ca="1">VLOOKUP(OFFSET($E$2,0,0,10000,1),OFFSET(线路!$A$2,0,0,10000,6),5,FALSE)</f>
        <v>#N/A</v>
      </c>
      <c r="G3876" t="e">
        <f ca="1">VLOOKUP(OFFSET($E$2,0,0,10000,1),OFFSET(线路!$A$2,0,0,10000,6),6,FALSE)</f>
        <v>#N/A</v>
      </c>
    </row>
    <row r="3877" spans="1:7" x14ac:dyDescent="0.15">
      <c r="A3877" t="str">
        <f>IF([1]交流线路段!A3877="","",[1]交流线路段!A3877)</f>
        <v/>
      </c>
      <c r="B3877" t="str">
        <f>IF([1]交流线路段!B3877="","",[1]交流线路段!B3877)</f>
        <v/>
      </c>
      <c r="F3877" t="e">
        <f ca="1">VLOOKUP(OFFSET($E$2,0,0,10000,1),OFFSET(线路!$A$2,0,0,10000,6),5,FALSE)</f>
        <v>#N/A</v>
      </c>
      <c r="G3877" t="e">
        <f ca="1">VLOOKUP(OFFSET($E$2,0,0,10000,1),OFFSET(线路!$A$2,0,0,10000,6),6,FALSE)</f>
        <v>#N/A</v>
      </c>
    </row>
    <row r="3878" spans="1:7" x14ac:dyDescent="0.15">
      <c r="A3878" t="str">
        <f>IF([1]交流线路段!A3878="","",[1]交流线路段!A3878)</f>
        <v/>
      </c>
      <c r="B3878" t="str">
        <f>IF([1]交流线路段!B3878="","",[1]交流线路段!B3878)</f>
        <v/>
      </c>
      <c r="F3878" t="e">
        <f ca="1">VLOOKUP(OFFSET($E$2,0,0,10000,1),OFFSET(线路!$A$2,0,0,10000,6),5,FALSE)</f>
        <v>#N/A</v>
      </c>
      <c r="G3878" t="e">
        <f ca="1">VLOOKUP(OFFSET($E$2,0,0,10000,1),OFFSET(线路!$A$2,0,0,10000,6),6,FALSE)</f>
        <v>#N/A</v>
      </c>
    </row>
    <row r="3879" spans="1:7" x14ac:dyDescent="0.15">
      <c r="A3879" t="str">
        <f>IF([1]交流线路段!A3879="","",[1]交流线路段!A3879)</f>
        <v/>
      </c>
      <c r="B3879" t="str">
        <f>IF([1]交流线路段!B3879="","",[1]交流线路段!B3879)</f>
        <v/>
      </c>
      <c r="F3879" t="e">
        <f ca="1">VLOOKUP(OFFSET($E$2,0,0,10000,1),OFFSET(线路!$A$2,0,0,10000,6),5,FALSE)</f>
        <v>#N/A</v>
      </c>
      <c r="G3879" t="e">
        <f ca="1">VLOOKUP(OFFSET($E$2,0,0,10000,1),OFFSET(线路!$A$2,0,0,10000,6),6,FALSE)</f>
        <v>#N/A</v>
      </c>
    </row>
    <row r="3880" spans="1:7" x14ac:dyDescent="0.15">
      <c r="A3880" t="str">
        <f>IF([1]交流线路段!A3880="","",[1]交流线路段!A3880)</f>
        <v/>
      </c>
      <c r="B3880" t="str">
        <f>IF([1]交流线路段!B3880="","",[1]交流线路段!B3880)</f>
        <v/>
      </c>
      <c r="F3880" t="e">
        <f ca="1">VLOOKUP(OFFSET($E$2,0,0,10000,1),OFFSET(线路!$A$2,0,0,10000,6),5,FALSE)</f>
        <v>#N/A</v>
      </c>
      <c r="G3880" t="e">
        <f ca="1">VLOOKUP(OFFSET($E$2,0,0,10000,1),OFFSET(线路!$A$2,0,0,10000,6),6,FALSE)</f>
        <v>#N/A</v>
      </c>
    </row>
    <row r="3881" spans="1:7" x14ac:dyDescent="0.15">
      <c r="A3881" t="str">
        <f>IF([1]交流线路段!A3881="","",[1]交流线路段!A3881)</f>
        <v/>
      </c>
      <c r="B3881" t="str">
        <f>IF([1]交流线路段!B3881="","",[1]交流线路段!B3881)</f>
        <v/>
      </c>
      <c r="F3881" t="e">
        <f ca="1">VLOOKUP(OFFSET($E$2,0,0,10000,1),OFFSET(线路!$A$2,0,0,10000,6),5,FALSE)</f>
        <v>#N/A</v>
      </c>
      <c r="G3881" t="e">
        <f ca="1">VLOOKUP(OFFSET($E$2,0,0,10000,1),OFFSET(线路!$A$2,0,0,10000,6),6,FALSE)</f>
        <v>#N/A</v>
      </c>
    </row>
    <row r="3882" spans="1:7" x14ac:dyDescent="0.15">
      <c r="A3882" t="str">
        <f>IF([1]交流线路段!A3882="","",[1]交流线路段!A3882)</f>
        <v/>
      </c>
      <c r="B3882" t="str">
        <f>IF([1]交流线路段!B3882="","",[1]交流线路段!B3882)</f>
        <v/>
      </c>
      <c r="F3882" t="e">
        <f ca="1">VLOOKUP(OFFSET($E$2,0,0,10000,1),OFFSET(线路!$A$2,0,0,10000,6),5,FALSE)</f>
        <v>#N/A</v>
      </c>
      <c r="G3882" t="e">
        <f ca="1">VLOOKUP(OFFSET($E$2,0,0,10000,1),OFFSET(线路!$A$2,0,0,10000,6),6,FALSE)</f>
        <v>#N/A</v>
      </c>
    </row>
    <row r="3883" spans="1:7" x14ac:dyDescent="0.15">
      <c r="A3883" t="str">
        <f>IF([1]交流线路段!A3883="","",[1]交流线路段!A3883)</f>
        <v/>
      </c>
      <c r="B3883" t="str">
        <f>IF([1]交流线路段!B3883="","",[1]交流线路段!B3883)</f>
        <v/>
      </c>
      <c r="F3883" t="e">
        <f ca="1">VLOOKUP(OFFSET($E$2,0,0,10000,1),OFFSET(线路!$A$2,0,0,10000,6),5,FALSE)</f>
        <v>#N/A</v>
      </c>
      <c r="G3883" t="e">
        <f ca="1">VLOOKUP(OFFSET($E$2,0,0,10000,1),OFFSET(线路!$A$2,0,0,10000,6),6,FALSE)</f>
        <v>#N/A</v>
      </c>
    </row>
    <row r="3884" spans="1:7" x14ac:dyDescent="0.15">
      <c r="A3884" t="str">
        <f>IF([1]交流线路段!A3884="","",[1]交流线路段!A3884)</f>
        <v/>
      </c>
      <c r="B3884" t="str">
        <f>IF([1]交流线路段!B3884="","",[1]交流线路段!B3884)</f>
        <v/>
      </c>
      <c r="F3884" t="e">
        <f ca="1">VLOOKUP(OFFSET($E$2,0,0,10000,1),OFFSET(线路!$A$2,0,0,10000,6),5,FALSE)</f>
        <v>#N/A</v>
      </c>
      <c r="G3884" t="e">
        <f ca="1">VLOOKUP(OFFSET($E$2,0,0,10000,1),OFFSET(线路!$A$2,0,0,10000,6),6,FALSE)</f>
        <v>#N/A</v>
      </c>
    </row>
    <row r="3885" spans="1:7" x14ac:dyDescent="0.15">
      <c r="A3885" t="str">
        <f>IF([1]交流线路段!A3885="","",[1]交流线路段!A3885)</f>
        <v/>
      </c>
      <c r="B3885" t="str">
        <f>IF([1]交流线路段!B3885="","",[1]交流线路段!B3885)</f>
        <v/>
      </c>
      <c r="F3885" t="e">
        <f ca="1">VLOOKUP(OFFSET($E$2,0,0,10000,1),OFFSET(线路!$A$2,0,0,10000,6),5,FALSE)</f>
        <v>#N/A</v>
      </c>
      <c r="G3885" t="e">
        <f ca="1">VLOOKUP(OFFSET($E$2,0,0,10000,1),OFFSET(线路!$A$2,0,0,10000,6),6,FALSE)</f>
        <v>#N/A</v>
      </c>
    </row>
    <row r="3886" spans="1:7" x14ac:dyDescent="0.15">
      <c r="A3886" t="str">
        <f>IF([1]交流线路段!A3886="","",[1]交流线路段!A3886)</f>
        <v/>
      </c>
      <c r="B3886" t="str">
        <f>IF([1]交流线路段!B3886="","",[1]交流线路段!B3886)</f>
        <v/>
      </c>
      <c r="F3886" t="e">
        <f ca="1">VLOOKUP(OFFSET($E$2,0,0,10000,1),OFFSET(线路!$A$2,0,0,10000,6),5,FALSE)</f>
        <v>#N/A</v>
      </c>
      <c r="G3886" t="e">
        <f ca="1">VLOOKUP(OFFSET($E$2,0,0,10000,1),OFFSET(线路!$A$2,0,0,10000,6),6,FALSE)</f>
        <v>#N/A</v>
      </c>
    </row>
    <row r="3887" spans="1:7" x14ac:dyDescent="0.15">
      <c r="A3887" t="str">
        <f>IF([1]交流线路段!A3887="","",[1]交流线路段!A3887)</f>
        <v/>
      </c>
      <c r="B3887" t="str">
        <f>IF([1]交流线路段!B3887="","",[1]交流线路段!B3887)</f>
        <v/>
      </c>
      <c r="F3887" t="e">
        <f ca="1">VLOOKUP(OFFSET($E$2,0,0,10000,1),OFFSET(线路!$A$2,0,0,10000,6),5,FALSE)</f>
        <v>#N/A</v>
      </c>
      <c r="G3887" t="e">
        <f ca="1">VLOOKUP(OFFSET($E$2,0,0,10000,1),OFFSET(线路!$A$2,0,0,10000,6),6,FALSE)</f>
        <v>#N/A</v>
      </c>
    </row>
    <row r="3888" spans="1:7" x14ac:dyDescent="0.15">
      <c r="A3888" t="str">
        <f>IF([1]交流线路段!A3888="","",[1]交流线路段!A3888)</f>
        <v/>
      </c>
      <c r="B3888" t="str">
        <f>IF([1]交流线路段!B3888="","",[1]交流线路段!B3888)</f>
        <v/>
      </c>
      <c r="F3888" t="e">
        <f ca="1">VLOOKUP(OFFSET($E$2,0,0,10000,1),OFFSET(线路!$A$2,0,0,10000,6),5,FALSE)</f>
        <v>#N/A</v>
      </c>
      <c r="G3888" t="e">
        <f ca="1">VLOOKUP(OFFSET($E$2,0,0,10000,1),OFFSET(线路!$A$2,0,0,10000,6),6,FALSE)</f>
        <v>#N/A</v>
      </c>
    </row>
    <row r="3889" spans="1:7" x14ac:dyDescent="0.15">
      <c r="A3889" t="str">
        <f>IF([1]交流线路段!A3889="","",[1]交流线路段!A3889)</f>
        <v/>
      </c>
      <c r="B3889" t="str">
        <f>IF([1]交流线路段!B3889="","",[1]交流线路段!B3889)</f>
        <v/>
      </c>
      <c r="F3889" t="e">
        <f ca="1">VLOOKUP(OFFSET($E$2,0,0,10000,1),OFFSET(线路!$A$2,0,0,10000,6),5,FALSE)</f>
        <v>#N/A</v>
      </c>
      <c r="G3889" t="e">
        <f ca="1">VLOOKUP(OFFSET($E$2,0,0,10000,1),OFFSET(线路!$A$2,0,0,10000,6),6,FALSE)</f>
        <v>#N/A</v>
      </c>
    </row>
    <row r="3890" spans="1:7" x14ac:dyDescent="0.15">
      <c r="A3890" t="str">
        <f>IF([1]交流线路段!A3890="","",[1]交流线路段!A3890)</f>
        <v/>
      </c>
      <c r="B3890" t="str">
        <f>IF([1]交流线路段!B3890="","",[1]交流线路段!B3890)</f>
        <v/>
      </c>
      <c r="F3890" t="e">
        <f ca="1">VLOOKUP(OFFSET($E$2,0,0,10000,1),OFFSET(线路!$A$2,0,0,10000,6),5,FALSE)</f>
        <v>#N/A</v>
      </c>
      <c r="G3890" t="e">
        <f ca="1">VLOOKUP(OFFSET($E$2,0,0,10000,1),OFFSET(线路!$A$2,0,0,10000,6),6,FALSE)</f>
        <v>#N/A</v>
      </c>
    </row>
    <row r="3891" spans="1:7" x14ac:dyDescent="0.15">
      <c r="A3891" t="str">
        <f>IF([1]交流线路段!A3891="","",[1]交流线路段!A3891)</f>
        <v/>
      </c>
      <c r="B3891" t="str">
        <f>IF([1]交流线路段!B3891="","",[1]交流线路段!B3891)</f>
        <v/>
      </c>
      <c r="F3891" t="e">
        <f ca="1">VLOOKUP(OFFSET($E$2,0,0,10000,1),OFFSET(线路!$A$2,0,0,10000,6),5,FALSE)</f>
        <v>#N/A</v>
      </c>
      <c r="G3891" t="e">
        <f ca="1">VLOOKUP(OFFSET($E$2,0,0,10000,1),OFFSET(线路!$A$2,0,0,10000,6),6,FALSE)</f>
        <v>#N/A</v>
      </c>
    </row>
    <row r="3892" spans="1:7" x14ac:dyDescent="0.15">
      <c r="A3892" t="str">
        <f>IF([1]交流线路段!A3892="","",[1]交流线路段!A3892)</f>
        <v/>
      </c>
      <c r="B3892" t="str">
        <f>IF([1]交流线路段!B3892="","",[1]交流线路段!B3892)</f>
        <v/>
      </c>
      <c r="F3892" t="e">
        <f ca="1">VLOOKUP(OFFSET($E$2,0,0,10000,1),OFFSET(线路!$A$2,0,0,10000,6),5,FALSE)</f>
        <v>#N/A</v>
      </c>
      <c r="G3892" t="e">
        <f ca="1">VLOOKUP(OFFSET($E$2,0,0,10000,1),OFFSET(线路!$A$2,0,0,10000,6),6,FALSE)</f>
        <v>#N/A</v>
      </c>
    </row>
    <row r="3893" spans="1:7" x14ac:dyDescent="0.15">
      <c r="A3893" t="str">
        <f>IF([1]交流线路段!A3893="","",[1]交流线路段!A3893)</f>
        <v/>
      </c>
      <c r="B3893" t="str">
        <f>IF([1]交流线路段!B3893="","",[1]交流线路段!B3893)</f>
        <v/>
      </c>
      <c r="F3893" t="e">
        <f ca="1">VLOOKUP(OFFSET($E$2,0,0,10000,1),OFFSET(线路!$A$2,0,0,10000,6),5,FALSE)</f>
        <v>#N/A</v>
      </c>
      <c r="G3893" t="e">
        <f ca="1">VLOOKUP(OFFSET($E$2,0,0,10000,1),OFFSET(线路!$A$2,0,0,10000,6),6,FALSE)</f>
        <v>#N/A</v>
      </c>
    </row>
    <row r="3894" spans="1:7" x14ac:dyDescent="0.15">
      <c r="A3894" t="str">
        <f>IF([1]交流线路段!A3894="","",[1]交流线路段!A3894)</f>
        <v/>
      </c>
      <c r="B3894" t="str">
        <f>IF([1]交流线路段!B3894="","",[1]交流线路段!B3894)</f>
        <v/>
      </c>
      <c r="F3894" t="e">
        <f ca="1">VLOOKUP(OFFSET($E$2,0,0,10000,1),OFFSET(线路!$A$2,0,0,10000,6),5,FALSE)</f>
        <v>#N/A</v>
      </c>
      <c r="G3894" t="e">
        <f ca="1">VLOOKUP(OFFSET($E$2,0,0,10000,1),OFFSET(线路!$A$2,0,0,10000,6),6,FALSE)</f>
        <v>#N/A</v>
      </c>
    </row>
    <row r="3895" spans="1:7" x14ac:dyDescent="0.15">
      <c r="A3895" t="str">
        <f>IF([1]交流线路段!A3895="","",[1]交流线路段!A3895)</f>
        <v/>
      </c>
      <c r="B3895" t="str">
        <f>IF([1]交流线路段!B3895="","",[1]交流线路段!B3895)</f>
        <v/>
      </c>
      <c r="F3895" t="e">
        <f ca="1">VLOOKUP(OFFSET($E$2,0,0,10000,1),OFFSET(线路!$A$2,0,0,10000,6),5,FALSE)</f>
        <v>#N/A</v>
      </c>
      <c r="G3895" t="e">
        <f ca="1">VLOOKUP(OFFSET($E$2,0,0,10000,1),OFFSET(线路!$A$2,0,0,10000,6),6,FALSE)</f>
        <v>#N/A</v>
      </c>
    </row>
    <row r="3896" spans="1:7" x14ac:dyDescent="0.15">
      <c r="A3896" t="str">
        <f>IF([1]交流线路段!A3896="","",[1]交流线路段!A3896)</f>
        <v/>
      </c>
      <c r="B3896" t="str">
        <f>IF([1]交流线路段!B3896="","",[1]交流线路段!B3896)</f>
        <v/>
      </c>
      <c r="F3896" t="e">
        <f ca="1">VLOOKUP(OFFSET($E$2,0,0,10000,1),OFFSET(线路!$A$2,0,0,10000,6),5,FALSE)</f>
        <v>#N/A</v>
      </c>
      <c r="G3896" t="e">
        <f ca="1">VLOOKUP(OFFSET($E$2,0,0,10000,1),OFFSET(线路!$A$2,0,0,10000,6),6,FALSE)</f>
        <v>#N/A</v>
      </c>
    </row>
    <row r="3897" spans="1:7" x14ac:dyDescent="0.15">
      <c r="A3897" t="str">
        <f>IF([1]交流线路段!A3897="","",[1]交流线路段!A3897)</f>
        <v/>
      </c>
      <c r="B3897" t="str">
        <f>IF([1]交流线路段!B3897="","",[1]交流线路段!B3897)</f>
        <v/>
      </c>
      <c r="F3897" t="e">
        <f ca="1">VLOOKUP(OFFSET($E$2,0,0,10000,1),OFFSET(线路!$A$2,0,0,10000,6),5,FALSE)</f>
        <v>#N/A</v>
      </c>
      <c r="G3897" t="e">
        <f ca="1">VLOOKUP(OFFSET($E$2,0,0,10000,1),OFFSET(线路!$A$2,0,0,10000,6),6,FALSE)</f>
        <v>#N/A</v>
      </c>
    </row>
    <row r="3898" spans="1:7" x14ac:dyDescent="0.15">
      <c r="A3898" t="str">
        <f>IF([1]交流线路段!A3898="","",[1]交流线路段!A3898)</f>
        <v/>
      </c>
      <c r="B3898" t="str">
        <f>IF([1]交流线路段!B3898="","",[1]交流线路段!B3898)</f>
        <v/>
      </c>
      <c r="F3898" t="e">
        <f ca="1">VLOOKUP(OFFSET($E$2,0,0,10000,1),OFFSET(线路!$A$2,0,0,10000,6),5,FALSE)</f>
        <v>#N/A</v>
      </c>
      <c r="G3898" t="e">
        <f ca="1">VLOOKUP(OFFSET($E$2,0,0,10000,1),OFFSET(线路!$A$2,0,0,10000,6),6,FALSE)</f>
        <v>#N/A</v>
      </c>
    </row>
    <row r="3899" spans="1:7" x14ac:dyDescent="0.15">
      <c r="A3899" t="str">
        <f>IF([1]交流线路段!A3899="","",[1]交流线路段!A3899)</f>
        <v/>
      </c>
      <c r="B3899" t="str">
        <f>IF([1]交流线路段!B3899="","",[1]交流线路段!B3899)</f>
        <v/>
      </c>
      <c r="F3899" t="e">
        <f ca="1">VLOOKUP(OFFSET($E$2,0,0,10000,1),OFFSET(线路!$A$2,0,0,10000,6),5,FALSE)</f>
        <v>#N/A</v>
      </c>
      <c r="G3899" t="e">
        <f ca="1">VLOOKUP(OFFSET($E$2,0,0,10000,1),OFFSET(线路!$A$2,0,0,10000,6),6,FALSE)</f>
        <v>#N/A</v>
      </c>
    </row>
    <row r="3900" spans="1:7" x14ac:dyDescent="0.15">
      <c r="A3900" t="str">
        <f>IF([1]交流线路段!A3900="","",[1]交流线路段!A3900)</f>
        <v/>
      </c>
      <c r="B3900" t="str">
        <f>IF([1]交流线路段!B3900="","",[1]交流线路段!B3900)</f>
        <v/>
      </c>
      <c r="F3900" t="e">
        <f ca="1">VLOOKUP(OFFSET($E$2,0,0,10000,1),OFFSET(线路!$A$2,0,0,10000,6),5,FALSE)</f>
        <v>#N/A</v>
      </c>
      <c r="G3900" t="e">
        <f ca="1">VLOOKUP(OFFSET($E$2,0,0,10000,1),OFFSET(线路!$A$2,0,0,10000,6),6,FALSE)</f>
        <v>#N/A</v>
      </c>
    </row>
    <row r="3901" spans="1:7" x14ac:dyDescent="0.15">
      <c r="A3901" t="str">
        <f>IF([1]交流线路段!A3901="","",[1]交流线路段!A3901)</f>
        <v/>
      </c>
      <c r="B3901" t="str">
        <f>IF([1]交流线路段!B3901="","",[1]交流线路段!B3901)</f>
        <v/>
      </c>
      <c r="F3901" t="e">
        <f ca="1">VLOOKUP(OFFSET($E$2,0,0,10000,1),OFFSET(线路!$A$2,0,0,10000,6),5,FALSE)</f>
        <v>#N/A</v>
      </c>
      <c r="G3901" t="e">
        <f ca="1">VLOOKUP(OFFSET($E$2,0,0,10000,1),OFFSET(线路!$A$2,0,0,10000,6),6,FALSE)</f>
        <v>#N/A</v>
      </c>
    </row>
    <row r="3902" spans="1:7" x14ac:dyDescent="0.15">
      <c r="A3902" t="str">
        <f>IF([1]交流线路段!A3902="","",[1]交流线路段!A3902)</f>
        <v/>
      </c>
      <c r="B3902" t="str">
        <f>IF([1]交流线路段!B3902="","",[1]交流线路段!B3902)</f>
        <v/>
      </c>
      <c r="F3902" t="e">
        <f ca="1">VLOOKUP(OFFSET($E$2,0,0,10000,1),OFFSET(线路!$A$2,0,0,10000,6),5,FALSE)</f>
        <v>#N/A</v>
      </c>
      <c r="G3902" t="e">
        <f ca="1">VLOOKUP(OFFSET($E$2,0,0,10000,1),OFFSET(线路!$A$2,0,0,10000,6),6,FALSE)</f>
        <v>#N/A</v>
      </c>
    </row>
    <row r="3903" spans="1:7" x14ac:dyDescent="0.15">
      <c r="A3903" t="str">
        <f>IF([1]交流线路段!A3903="","",[1]交流线路段!A3903)</f>
        <v/>
      </c>
      <c r="B3903" t="str">
        <f>IF([1]交流线路段!B3903="","",[1]交流线路段!B3903)</f>
        <v/>
      </c>
      <c r="F3903" t="e">
        <f ca="1">VLOOKUP(OFFSET($E$2,0,0,10000,1),OFFSET(线路!$A$2,0,0,10000,6),5,FALSE)</f>
        <v>#N/A</v>
      </c>
      <c r="G3903" t="e">
        <f ca="1">VLOOKUP(OFFSET($E$2,0,0,10000,1),OFFSET(线路!$A$2,0,0,10000,6),6,FALSE)</f>
        <v>#N/A</v>
      </c>
    </row>
    <row r="3904" spans="1:7" x14ac:dyDescent="0.15">
      <c r="A3904" t="str">
        <f>IF([1]交流线路段!A3904="","",[1]交流线路段!A3904)</f>
        <v/>
      </c>
      <c r="B3904" t="str">
        <f>IF([1]交流线路段!B3904="","",[1]交流线路段!B3904)</f>
        <v/>
      </c>
      <c r="F3904" t="e">
        <f ca="1">VLOOKUP(OFFSET($E$2,0,0,10000,1),OFFSET(线路!$A$2,0,0,10000,6),5,FALSE)</f>
        <v>#N/A</v>
      </c>
      <c r="G3904" t="e">
        <f ca="1">VLOOKUP(OFFSET($E$2,0,0,10000,1),OFFSET(线路!$A$2,0,0,10000,6),6,FALSE)</f>
        <v>#N/A</v>
      </c>
    </row>
    <row r="3905" spans="1:7" x14ac:dyDescent="0.15">
      <c r="A3905" t="str">
        <f>IF([1]交流线路段!A3905="","",[1]交流线路段!A3905)</f>
        <v/>
      </c>
      <c r="B3905" t="str">
        <f>IF([1]交流线路段!B3905="","",[1]交流线路段!B3905)</f>
        <v/>
      </c>
      <c r="F3905" t="e">
        <f ca="1">VLOOKUP(OFFSET($E$2,0,0,10000,1),OFFSET(线路!$A$2,0,0,10000,6),5,FALSE)</f>
        <v>#N/A</v>
      </c>
      <c r="G3905" t="e">
        <f ca="1">VLOOKUP(OFFSET($E$2,0,0,10000,1),OFFSET(线路!$A$2,0,0,10000,6),6,FALSE)</f>
        <v>#N/A</v>
      </c>
    </row>
    <row r="3906" spans="1:7" x14ac:dyDescent="0.15">
      <c r="A3906" t="str">
        <f>IF([1]交流线路段!A3906="","",[1]交流线路段!A3906)</f>
        <v/>
      </c>
      <c r="B3906" t="str">
        <f>IF([1]交流线路段!B3906="","",[1]交流线路段!B3906)</f>
        <v/>
      </c>
      <c r="F3906" t="e">
        <f ca="1">VLOOKUP(OFFSET($E$2,0,0,10000,1),OFFSET(线路!$A$2,0,0,10000,6),5,FALSE)</f>
        <v>#N/A</v>
      </c>
      <c r="G3906" t="e">
        <f ca="1">VLOOKUP(OFFSET($E$2,0,0,10000,1),OFFSET(线路!$A$2,0,0,10000,6),6,FALSE)</f>
        <v>#N/A</v>
      </c>
    </row>
    <row r="3907" spans="1:7" x14ac:dyDescent="0.15">
      <c r="A3907" t="str">
        <f>IF([1]交流线路段!A3907="","",[1]交流线路段!A3907)</f>
        <v/>
      </c>
      <c r="B3907" t="str">
        <f>IF([1]交流线路段!B3907="","",[1]交流线路段!B3907)</f>
        <v/>
      </c>
      <c r="F3907" t="e">
        <f ca="1">VLOOKUP(OFFSET($E$2,0,0,10000,1),OFFSET(线路!$A$2,0,0,10000,6),5,FALSE)</f>
        <v>#N/A</v>
      </c>
      <c r="G3907" t="e">
        <f ca="1">VLOOKUP(OFFSET($E$2,0,0,10000,1),OFFSET(线路!$A$2,0,0,10000,6),6,FALSE)</f>
        <v>#N/A</v>
      </c>
    </row>
    <row r="3908" spans="1:7" x14ac:dyDescent="0.15">
      <c r="A3908" t="str">
        <f>IF([1]交流线路段!A3908="","",[1]交流线路段!A3908)</f>
        <v/>
      </c>
      <c r="B3908" t="str">
        <f>IF([1]交流线路段!B3908="","",[1]交流线路段!B3908)</f>
        <v/>
      </c>
      <c r="F3908" t="e">
        <f ca="1">VLOOKUP(OFFSET($E$2,0,0,10000,1),OFFSET(线路!$A$2,0,0,10000,6),5,FALSE)</f>
        <v>#N/A</v>
      </c>
      <c r="G3908" t="e">
        <f ca="1">VLOOKUP(OFFSET($E$2,0,0,10000,1),OFFSET(线路!$A$2,0,0,10000,6),6,FALSE)</f>
        <v>#N/A</v>
      </c>
    </row>
    <row r="3909" spans="1:7" x14ac:dyDescent="0.15">
      <c r="A3909" t="str">
        <f>IF([1]交流线路段!A3909="","",[1]交流线路段!A3909)</f>
        <v/>
      </c>
      <c r="B3909" t="str">
        <f>IF([1]交流线路段!B3909="","",[1]交流线路段!B3909)</f>
        <v/>
      </c>
      <c r="F3909" t="e">
        <f ca="1">VLOOKUP(OFFSET($E$2,0,0,10000,1),OFFSET(线路!$A$2,0,0,10000,6),5,FALSE)</f>
        <v>#N/A</v>
      </c>
      <c r="G3909" t="e">
        <f ca="1">VLOOKUP(OFFSET($E$2,0,0,10000,1),OFFSET(线路!$A$2,0,0,10000,6),6,FALSE)</f>
        <v>#N/A</v>
      </c>
    </row>
    <row r="3910" spans="1:7" x14ac:dyDescent="0.15">
      <c r="A3910" t="str">
        <f>IF([1]交流线路段!A3910="","",[1]交流线路段!A3910)</f>
        <v/>
      </c>
      <c r="B3910" t="str">
        <f>IF([1]交流线路段!B3910="","",[1]交流线路段!B3910)</f>
        <v/>
      </c>
      <c r="F3910" t="e">
        <f ca="1">VLOOKUP(OFFSET($E$2,0,0,10000,1),OFFSET(线路!$A$2,0,0,10000,6),5,FALSE)</f>
        <v>#N/A</v>
      </c>
      <c r="G3910" t="e">
        <f ca="1">VLOOKUP(OFFSET($E$2,0,0,10000,1),OFFSET(线路!$A$2,0,0,10000,6),6,FALSE)</f>
        <v>#N/A</v>
      </c>
    </row>
    <row r="3911" spans="1:7" x14ac:dyDescent="0.15">
      <c r="A3911" t="str">
        <f>IF([1]交流线路段!A3911="","",[1]交流线路段!A3911)</f>
        <v/>
      </c>
      <c r="B3911" t="str">
        <f>IF([1]交流线路段!B3911="","",[1]交流线路段!B3911)</f>
        <v/>
      </c>
      <c r="F3911" t="e">
        <f ca="1">VLOOKUP(OFFSET($E$2,0,0,10000,1),OFFSET(线路!$A$2,0,0,10000,6),5,FALSE)</f>
        <v>#N/A</v>
      </c>
      <c r="G3911" t="e">
        <f ca="1">VLOOKUP(OFFSET($E$2,0,0,10000,1),OFFSET(线路!$A$2,0,0,10000,6),6,FALSE)</f>
        <v>#N/A</v>
      </c>
    </row>
    <row r="3912" spans="1:7" x14ac:dyDescent="0.15">
      <c r="A3912" t="str">
        <f>IF([1]交流线路段!A3912="","",[1]交流线路段!A3912)</f>
        <v/>
      </c>
      <c r="B3912" t="str">
        <f>IF([1]交流线路段!B3912="","",[1]交流线路段!B3912)</f>
        <v/>
      </c>
      <c r="F3912" t="e">
        <f ca="1">VLOOKUP(OFFSET($E$2,0,0,10000,1),OFFSET(线路!$A$2,0,0,10000,6),5,FALSE)</f>
        <v>#N/A</v>
      </c>
      <c r="G3912" t="e">
        <f ca="1">VLOOKUP(OFFSET($E$2,0,0,10000,1),OFFSET(线路!$A$2,0,0,10000,6),6,FALSE)</f>
        <v>#N/A</v>
      </c>
    </row>
    <row r="3913" spans="1:7" x14ac:dyDescent="0.15">
      <c r="A3913" t="str">
        <f>IF([1]交流线路段!A3913="","",[1]交流线路段!A3913)</f>
        <v/>
      </c>
      <c r="B3913" t="str">
        <f>IF([1]交流线路段!B3913="","",[1]交流线路段!B3913)</f>
        <v/>
      </c>
      <c r="F3913" t="e">
        <f ca="1">VLOOKUP(OFFSET($E$2,0,0,10000,1),OFFSET(线路!$A$2,0,0,10000,6),5,FALSE)</f>
        <v>#N/A</v>
      </c>
      <c r="G3913" t="e">
        <f ca="1">VLOOKUP(OFFSET($E$2,0,0,10000,1),OFFSET(线路!$A$2,0,0,10000,6),6,FALSE)</f>
        <v>#N/A</v>
      </c>
    </row>
    <row r="3914" spans="1:7" x14ac:dyDescent="0.15">
      <c r="A3914" t="str">
        <f>IF([1]交流线路段!A3914="","",[1]交流线路段!A3914)</f>
        <v/>
      </c>
      <c r="B3914" t="str">
        <f>IF([1]交流线路段!B3914="","",[1]交流线路段!B3914)</f>
        <v/>
      </c>
      <c r="F3914" t="e">
        <f ca="1">VLOOKUP(OFFSET($E$2,0,0,10000,1),OFFSET(线路!$A$2,0,0,10000,6),5,FALSE)</f>
        <v>#N/A</v>
      </c>
      <c r="G3914" t="e">
        <f ca="1">VLOOKUP(OFFSET($E$2,0,0,10000,1),OFFSET(线路!$A$2,0,0,10000,6),6,FALSE)</f>
        <v>#N/A</v>
      </c>
    </row>
    <row r="3915" spans="1:7" x14ac:dyDescent="0.15">
      <c r="A3915" t="str">
        <f>IF([1]交流线路段!A3915="","",[1]交流线路段!A3915)</f>
        <v/>
      </c>
      <c r="B3915" t="str">
        <f>IF([1]交流线路段!B3915="","",[1]交流线路段!B3915)</f>
        <v/>
      </c>
      <c r="F3915" t="e">
        <f ca="1">VLOOKUP(OFFSET($E$2,0,0,10000,1),OFFSET(线路!$A$2,0,0,10000,6),5,FALSE)</f>
        <v>#N/A</v>
      </c>
      <c r="G3915" t="e">
        <f ca="1">VLOOKUP(OFFSET($E$2,0,0,10000,1),OFFSET(线路!$A$2,0,0,10000,6),6,FALSE)</f>
        <v>#N/A</v>
      </c>
    </row>
    <row r="3916" spans="1:7" x14ac:dyDescent="0.15">
      <c r="A3916" t="str">
        <f>IF([1]交流线路段!A3916="","",[1]交流线路段!A3916)</f>
        <v/>
      </c>
      <c r="B3916" t="str">
        <f>IF([1]交流线路段!B3916="","",[1]交流线路段!B3916)</f>
        <v/>
      </c>
      <c r="F3916" t="e">
        <f ca="1">VLOOKUP(OFFSET($E$2,0,0,10000,1),OFFSET(线路!$A$2,0,0,10000,6),5,FALSE)</f>
        <v>#N/A</v>
      </c>
      <c r="G3916" t="e">
        <f ca="1">VLOOKUP(OFFSET($E$2,0,0,10000,1),OFFSET(线路!$A$2,0,0,10000,6),6,FALSE)</f>
        <v>#N/A</v>
      </c>
    </row>
    <row r="3917" spans="1:7" x14ac:dyDescent="0.15">
      <c r="A3917" t="str">
        <f>IF([1]交流线路段!A3917="","",[1]交流线路段!A3917)</f>
        <v/>
      </c>
      <c r="B3917" t="str">
        <f>IF([1]交流线路段!B3917="","",[1]交流线路段!B3917)</f>
        <v/>
      </c>
      <c r="F3917" t="e">
        <f ca="1">VLOOKUP(OFFSET($E$2,0,0,10000,1),OFFSET(线路!$A$2,0,0,10000,6),5,FALSE)</f>
        <v>#N/A</v>
      </c>
      <c r="G3917" t="e">
        <f ca="1">VLOOKUP(OFFSET($E$2,0,0,10000,1),OFFSET(线路!$A$2,0,0,10000,6),6,FALSE)</f>
        <v>#N/A</v>
      </c>
    </row>
    <row r="3918" spans="1:7" x14ac:dyDescent="0.15">
      <c r="A3918" t="str">
        <f>IF([1]交流线路段!A3918="","",[1]交流线路段!A3918)</f>
        <v/>
      </c>
      <c r="B3918" t="str">
        <f>IF([1]交流线路段!B3918="","",[1]交流线路段!B3918)</f>
        <v/>
      </c>
      <c r="F3918" t="e">
        <f ca="1">VLOOKUP(OFFSET($E$2,0,0,10000,1),OFFSET(线路!$A$2,0,0,10000,6),5,FALSE)</f>
        <v>#N/A</v>
      </c>
      <c r="G3918" t="e">
        <f ca="1">VLOOKUP(OFFSET($E$2,0,0,10000,1),OFFSET(线路!$A$2,0,0,10000,6),6,FALSE)</f>
        <v>#N/A</v>
      </c>
    </row>
    <row r="3919" spans="1:7" x14ac:dyDescent="0.15">
      <c r="A3919" t="str">
        <f>IF([1]交流线路段!A3919="","",[1]交流线路段!A3919)</f>
        <v/>
      </c>
      <c r="B3919" t="str">
        <f>IF([1]交流线路段!B3919="","",[1]交流线路段!B3919)</f>
        <v/>
      </c>
      <c r="F3919" t="e">
        <f ca="1">VLOOKUP(OFFSET($E$2,0,0,10000,1),OFFSET(线路!$A$2,0,0,10000,6),5,FALSE)</f>
        <v>#N/A</v>
      </c>
      <c r="G3919" t="e">
        <f ca="1">VLOOKUP(OFFSET($E$2,0,0,10000,1),OFFSET(线路!$A$2,0,0,10000,6),6,FALSE)</f>
        <v>#N/A</v>
      </c>
    </row>
    <row r="3920" spans="1:7" x14ac:dyDescent="0.15">
      <c r="A3920" t="str">
        <f>IF([1]交流线路段!A3920="","",[1]交流线路段!A3920)</f>
        <v/>
      </c>
      <c r="B3920" t="str">
        <f>IF([1]交流线路段!B3920="","",[1]交流线路段!B3920)</f>
        <v/>
      </c>
      <c r="F3920" t="e">
        <f ca="1">VLOOKUP(OFFSET($E$2,0,0,10000,1),OFFSET(线路!$A$2,0,0,10000,6),5,FALSE)</f>
        <v>#N/A</v>
      </c>
      <c r="G3920" t="e">
        <f ca="1">VLOOKUP(OFFSET($E$2,0,0,10000,1),OFFSET(线路!$A$2,0,0,10000,6),6,FALSE)</f>
        <v>#N/A</v>
      </c>
    </row>
    <row r="3921" spans="1:7" x14ac:dyDescent="0.15">
      <c r="A3921" t="str">
        <f>IF([1]交流线路段!A3921="","",[1]交流线路段!A3921)</f>
        <v/>
      </c>
      <c r="B3921" t="str">
        <f>IF([1]交流线路段!B3921="","",[1]交流线路段!B3921)</f>
        <v/>
      </c>
      <c r="F3921" t="e">
        <f ca="1">VLOOKUP(OFFSET($E$2,0,0,10000,1),OFFSET(线路!$A$2,0,0,10000,6),5,FALSE)</f>
        <v>#N/A</v>
      </c>
      <c r="G3921" t="e">
        <f ca="1">VLOOKUP(OFFSET($E$2,0,0,10000,1),OFFSET(线路!$A$2,0,0,10000,6),6,FALSE)</f>
        <v>#N/A</v>
      </c>
    </row>
    <row r="3922" spans="1:7" x14ac:dyDescent="0.15">
      <c r="A3922" t="str">
        <f>IF([1]交流线路段!A3922="","",[1]交流线路段!A3922)</f>
        <v/>
      </c>
      <c r="B3922" t="str">
        <f>IF([1]交流线路段!B3922="","",[1]交流线路段!B3922)</f>
        <v/>
      </c>
      <c r="F3922" t="e">
        <f ca="1">VLOOKUP(OFFSET($E$2,0,0,10000,1),OFFSET(线路!$A$2,0,0,10000,6),5,FALSE)</f>
        <v>#N/A</v>
      </c>
      <c r="G3922" t="e">
        <f ca="1">VLOOKUP(OFFSET($E$2,0,0,10000,1),OFFSET(线路!$A$2,0,0,10000,6),6,FALSE)</f>
        <v>#N/A</v>
      </c>
    </row>
    <row r="3923" spans="1:7" x14ac:dyDescent="0.15">
      <c r="A3923" t="str">
        <f>IF([1]交流线路段!A3923="","",[1]交流线路段!A3923)</f>
        <v/>
      </c>
      <c r="B3923" t="str">
        <f>IF([1]交流线路段!B3923="","",[1]交流线路段!B3923)</f>
        <v/>
      </c>
      <c r="F3923" t="e">
        <f ca="1">VLOOKUP(OFFSET($E$2,0,0,10000,1),OFFSET(线路!$A$2,0,0,10000,6),5,FALSE)</f>
        <v>#N/A</v>
      </c>
      <c r="G3923" t="e">
        <f ca="1">VLOOKUP(OFFSET($E$2,0,0,10000,1),OFFSET(线路!$A$2,0,0,10000,6),6,FALSE)</f>
        <v>#N/A</v>
      </c>
    </row>
    <row r="3924" spans="1:7" x14ac:dyDescent="0.15">
      <c r="A3924" t="str">
        <f>IF([1]交流线路段!A3924="","",[1]交流线路段!A3924)</f>
        <v/>
      </c>
      <c r="B3924" t="str">
        <f>IF([1]交流线路段!B3924="","",[1]交流线路段!B3924)</f>
        <v/>
      </c>
      <c r="F3924" t="e">
        <f ca="1">VLOOKUP(OFFSET($E$2,0,0,10000,1),OFFSET(线路!$A$2,0,0,10000,6),5,FALSE)</f>
        <v>#N/A</v>
      </c>
      <c r="G3924" t="e">
        <f ca="1">VLOOKUP(OFFSET($E$2,0,0,10000,1),OFFSET(线路!$A$2,0,0,10000,6),6,FALSE)</f>
        <v>#N/A</v>
      </c>
    </row>
    <row r="3925" spans="1:7" x14ac:dyDescent="0.15">
      <c r="A3925" t="str">
        <f>IF([1]交流线路段!A3925="","",[1]交流线路段!A3925)</f>
        <v/>
      </c>
      <c r="B3925" t="str">
        <f>IF([1]交流线路段!B3925="","",[1]交流线路段!B3925)</f>
        <v/>
      </c>
      <c r="F3925" t="e">
        <f ca="1">VLOOKUP(OFFSET($E$2,0,0,10000,1),OFFSET(线路!$A$2,0,0,10000,6),5,FALSE)</f>
        <v>#N/A</v>
      </c>
      <c r="G3925" t="e">
        <f ca="1">VLOOKUP(OFFSET($E$2,0,0,10000,1),OFFSET(线路!$A$2,0,0,10000,6),6,FALSE)</f>
        <v>#N/A</v>
      </c>
    </row>
    <row r="3926" spans="1:7" x14ac:dyDescent="0.15">
      <c r="A3926" t="str">
        <f>IF([1]交流线路段!A3926="","",[1]交流线路段!A3926)</f>
        <v/>
      </c>
      <c r="B3926" t="str">
        <f>IF([1]交流线路段!B3926="","",[1]交流线路段!B3926)</f>
        <v/>
      </c>
      <c r="F3926" t="e">
        <f ca="1">VLOOKUP(OFFSET($E$2,0,0,10000,1),OFFSET(线路!$A$2,0,0,10000,6),5,FALSE)</f>
        <v>#N/A</v>
      </c>
      <c r="G3926" t="e">
        <f ca="1">VLOOKUP(OFFSET($E$2,0,0,10000,1),OFFSET(线路!$A$2,0,0,10000,6),6,FALSE)</f>
        <v>#N/A</v>
      </c>
    </row>
    <row r="3927" spans="1:7" x14ac:dyDescent="0.15">
      <c r="A3927" t="str">
        <f>IF([1]交流线路段!A3927="","",[1]交流线路段!A3927)</f>
        <v/>
      </c>
      <c r="B3927" t="str">
        <f>IF([1]交流线路段!B3927="","",[1]交流线路段!B3927)</f>
        <v/>
      </c>
      <c r="F3927" t="e">
        <f ca="1">VLOOKUP(OFFSET($E$2,0,0,10000,1),OFFSET(线路!$A$2,0,0,10000,6),5,FALSE)</f>
        <v>#N/A</v>
      </c>
      <c r="G3927" t="e">
        <f ca="1">VLOOKUP(OFFSET($E$2,0,0,10000,1),OFFSET(线路!$A$2,0,0,10000,6),6,FALSE)</f>
        <v>#N/A</v>
      </c>
    </row>
    <row r="3928" spans="1:7" x14ac:dyDescent="0.15">
      <c r="A3928" t="str">
        <f>IF([1]交流线路段!A3928="","",[1]交流线路段!A3928)</f>
        <v/>
      </c>
      <c r="B3928" t="str">
        <f>IF([1]交流线路段!B3928="","",[1]交流线路段!B3928)</f>
        <v/>
      </c>
      <c r="F3928" t="e">
        <f ca="1">VLOOKUP(OFFSET($E$2,0,0,10000,1),OFFSET(线路!$A$2,0,0,10000,6),5,FALSE)</f>
        <v>#N/A</v>
      </c>
      <c r="G3928" t="e">
        <f ca="1">VLOOKUP(OFFSET($E$2,0,0,10000,1),OFFSET(线路!$A$2,0,0,10000,6),6,FALSE)</f>
        <v>#N/A</v>
      </c>
    </row>
    <row r="3929" spans="1:7" x14ac:dyDescent="0.15">
      <c r="A3929" t="str">
        <f>IF([1]交流线路段!A3929="","",[1]交流线路段!A3929)</f>
        <v/>
      </c>
      <c r="B3929" t="str">
        <f>IF([1]交流线路段!B3929="","",[1]交流线路段!B3929)</f>
        <v/>
      </c>
      <c r="F3929" t="e">
        <f ca="1">VLOOKUP(OFFSET($E$2,0,0,10000,1),OFFSET(线路!$A$2,0,0,10000,6),5,FALSE)</f>
        <v>#N/A</v>
      </c>
      <c r="G3929" t="e">
        <f ca="1">VLOOKUP(OFFSET($E$2,0,0,10000,1),OFFSET(线路!$A$2,0,0,10000,6),6,FALSE)</f>
        <v>#N/A</v>
      </c>
    </row>
    <row r="3930" spans="1:7" x14ac:dyDescent="0.15">
      <c r="A3930" t="str">
        <f>IF([1]交流线路段!A3930="","",[1]交流线路段!A3930)</f>
        <v/>
      </c>
      <c r="B3930" t="str">
        <f>IF([1]交流线路段!B3930="","",[1]交流线路段!B3930)</f>
        <v/>
      </c>
      <c r="F3930" t="e">
        <f ca="1">VLOOKUP(OFFSET($E$2,0,0,10000,1),OFFSET(线路!$A$2,0,0,10000,6),5,FALSE)</f>
        <v>#N/A</v>
      </c>
      <c r="G3930" t="e">
        <f ca="1">VLOOKUP(OFFSET($E$2,0,0,10000,1),OFFSET(线路!$A$2,0,0,10000,6),6,FALSE)</f>
        <v>#N/A</v>
      </c>
    </row>
    <row r="3931" spans="1:7" x14ac:dyDescent="0.15">
      <c r="A3931" t="str">
        <f>IF([1]交流线路段!A3931="","",[1]交流线路段!A3931)</f>
        <v/>
      </c>
      <c r="B3931" t="str">
        <f>IF([1]交流线路段!B3931="","",[1]交流线路段!B3931)</f>
        <v/>
      </c>
      <c r="F3931" t="e">
        <f ca="1">VLOOKUP(OFFSET($E$2,0,0,10000,1),OFFSET(线路!$A$2,0,0,10000,6),5,FALSE)</f>
        <v>#N/A</v>
      </c>
      <c r="G3931" t="e">
        <f ca="1">VLOOKUP(OFFSET($E$2,0,0,10000,1),OFFSET(线路!$A$2,0,0,10000,6),6,FALSE)</f>
        <v>#N/A</v>
      </c>
    </row>
    <row r="3932" spans="1:7" x14ac:dyDescent="0.15">
      <c r="A3932" t="str">
        <f>IF([1]交流线路段!A3932="","",[1]交流线路段!A3932)</f>
        <v/>
      </c>
      <c r="B3932" t="str">
        <f>IF([1]交流线路段!B3932="","",[1]交流线路段!B3932)</f>
        <v/>
      </c>
      <c r="F3932" t="e">
        <f ca="1">VLOOKUP(OFFSET($E$2,0,0,10000,1),OFFSET(线路!$A$2,0,0,10000,6),5,FALSE)</f>
        <v>#N/A</v>
      </c>
      <c r="G3932" t="e">
        <f ca="1">VLOOKUP(OFFSET($E$2,0,0,10000,1),OFFSET(线路!$A$2,0,0,10000,6),6,FALSE)</f>
        <v>#N/A</v>
      </c>
    </row>
    <row r="3933" spans="1:7" x14ac:dyDescent="0.15">
      <c r="A3933" t="str">
        <f>IF([1]交流线路段!A3933="","",[1]交流线路段!A3933)</f>
        <v/>
      </c>
      <c r="B3933" t="str">
        <f>IF([1]交流线路段!B3933="","",[1]交流线路段!B3933)</f>
        <v/>
      </c>
      <c r="F3933" t="e">
        <f ca="1">VLOOKUP(OFFSET($E$2,0,0,10000,1),OFFSET(线路!$A$2,0,0,10000,6),5,FALSE)</f>
        <v>#N/A</v>
      </c>
      <c r="G3933" t="e">
        <f ca="1">VLOOKUP(OFFSET($E$2,0,0,10000,1),OFFSET(线路!$A$2,0,0,10000,6),6,FALSE)</f>
        <v>#N/A</v>
      </c>
    </row>
    <row r="3934" spans="1:7" x14ac:dyDescent="0.15">
      <c r="A3934" t="str">
        <f>IF([1]交流线路段!A3934="","",[1]交流线路段!A3934)</f>
        <v/>
      </c>
      <c r="B3934" t="str">
        <f>IF([1]交流线路段!B3934="","",[1]交流线路段!B3934)</f>
        <v/>
      </c>
      <c r="F3934" t="e">
        <f ca="1">VLOOKUP(OFFSET($E$2,0,0,10000,1),OFFSET(线路!$A$2,0,0,10000,6),5,FALSE)</f>
        <v>#N/A</v>
      </c>
      <c r="G3934" t="e">
        <f ca="1">VLOOKUP(OFFSET($E$2,0,0,10000,1),OFFSET(线路!$A$2,0,0,10000,6),6,FALSE)</f>
        <v>#N/A</v>
      </c>
    </row>
    <row r="3935" spans="1:7" x14ac:dyDescent="0.15">
      <c r="A3935" t="str">
        <f>IF([1]交流线路段!A3935="","",[1]交流线路段!A3935)</f>
        <v/>
      </c>
      <c r="B3935" t="str">
        <f>IF([1]交流线路段!B3935="","",[1]交流线路段!B3935)</f>
        <v/>
      </c>
      <c r="F3935" t="e">
        <f ca="1">VLOOKUP(OFFSET($E$2,0,0,10000,1),OFFSET(线路!$A$2,0,0,10000,6),5,FALSE)</f>
        <v>#N/A</v>
      </c>
      <c r="G3935" t="e">
        <f ca="1">VLOOKUP(OFFSET($E$2,0,0,10000,1),OFFSET(线路!$A$2,0,0,10000,6),6,FALSE)</f>
        <v>#N/A</v>
      </c>
    </row>
    <row r="3936" spans="1:7" x14ac:dyDescent="0.15">
      <c r="A3936" t="str">
        <f>IF([1]交流线路段!A3936="","",[1]交流线路段!A3936)</f>
        <v/>
      </c>
      <c r="B3936" t="str">
        <f>IF([1]交流线路段!B3936="","",[1]交流线路段!B3936)</f>
        <v/>
      </c>
      <c r="F3936" t="e">
        <f ca="1">VLOOKUP(OFFSET($E$2,0,0,10000,1),OFFSET(线路!$A$2,0,0,10000,6),5,FALSE)</f>
        <v>#N/A</v>
      </c>
      <c r="G3936" t="e">
        <f ca="1">VLOOKUP(OFFSET($E$2,0,0,10000,1),OFFSET(线路!$A$2,0,0,10000,6),6,FALSE)</f>
        <v>#N/A</v>
      </c>
    </row>
    <row r="3937" spans="1:7" x14ac:dyDescent="0.15">
      <c r="A3937" t="str">
        <f>IF([1]交流线路段!A3937="","",[1]交流线路段!A3937)</f>
        <v/>
      </c>
      <c r="B3937" t="str">
        <f>IF([1]交流线路段!B3937="","",[1]交流线路段!B3937)</f>
        <v/>
      </c>
      <c r="F3937" t="e">
        <f ca="1">VLOOKUP(OFFSET($E$2,0,0,10000,1),OFFSET(线路!$A$2,0,0,10000,6),5,FALSE)</f>
        <v>#N/A</v>
      </c>
      <c r="G3937" t="e">
        <f ca="1">VLOOKUP(OFFSET($E$2,0,0,10000,1),OFFSET(线路!$A$2,0,0,10000,6),6,FALSE)</f>
        <v>#N/A</v>
      </c>
    </row>
    <row r="3938" spans="1:7" x14ac:dyDescent="0.15">
      <c r="A3938" t="str">
        <f>IF([1]交流线路段!A3938="","",[1]交流线路段!A3938)</f>
        <v/>
      </c>
      <c r="B3938" t="str">
        <f>IF([1]交流线路段!B3938="","",[1]交流线路段!B3938)</f>
        <v/>
      </c>
      <c r="F3938" t="e">
        <f ca="1">VLOOKUP(OFFSET($E$2,0,0,10000,1),OFFSET(线路!$A$2,0,0,10000,6),5,FALSE)</f>
        <v>#N/A</v>
      </c>
      <c r="G3938" t="e">
        <f ca="1">VLOOKUP(OFFSET($E$2,0,0,10000,1),OFFSET(线路!$A$2,0,0,10000,6),6,FALSE)</f>
        <v>#N/A</v>
      </c>
    </row>
    <row r="3939" spans="1:7" x14ac:dyDescent="0.15">
      <c r="A3939" t="str">
        <f>IF([1]交流线路段!A3939="","",[1]交流线路段!A3939)</f>
        <v/>
      </c>
      <c r="B3939" t="str">
        <f>IF([1]交流线路段!B3939="","",[1]交流线路段!B3939)</f>
        <v/>
      </c>
      <c r="F3939" t="e">
        <f ca="1">VLOOKUP(OFFSET($E$2,0,0,10000,1),OFFSET(线路!$A$2,0,0,10000,6),5,FALSE)</f>
        <v>#N/A</v>
      </c>
      <c r="G3939" t="e">
        <f ca="1">VLOOKUP(OFFSET($E$2,0,0,10000,1),OFFSET(线路!$A$2,0,0,10000,6),6,FALSE)</f>
        <v>#N/A</v>
      </c>
    </row>
    <row r="3940" spans="1:7" x14ac:dyDescent="0.15">
      <c r="A3940" t="str">
        <f>IF([1]交流线路段!A3940="","",[1]交流线路段!A3940)</f>
        <v/>
      </c>
      <c r="B3940" t="str">
        <f>IF([1]交流线路段!B3940="","",[1]交流线路段!B3940)</f>
        <v/>
      </c>
      <c r="F3940" t="e">
        <f ca="1">VLOOKUP(OFFSET($E$2,0,0,10000,1),OFFSET(线路!$A$2,0,0,10000,6),5,FALSE)</f>
        <v>#N/A</v>
      </c>
      <c r="G3940" t="e">
        <f ca="1">VLOOKUP(OFFSET($E$2,0,0,10000,1),OFFSET(线路!$A$2,0,0,10000,6),6,FALSE)</f>
        <v>#N/A</v>
      </c>
    </row>
    <row r="3941" spans="1:7" x14ac:dyDescent="0.15">
      <c r="A3941" t="str">
        <f>IF([1]交流线路段!A3941="","",[1]交流线路段!A3941)</f>
        <v/>
      </c>
      <c r="B3941" t="str">
        <f>IF([1]交流线路段!B3941="","",[1]交流线路段!B3941)</f>
        <v/>
      </c>
      <c r="F3941" t="e">
        <f ca="1">VLOOKUP(OFFSET($E$2,0,0,10000,1),OFFSET(线路!$A$2,0,0,10000,6),5,FALSE)</f>
        <v>#N/A</v>
      </c>
      <c r="G3941" t="e">
        <f ca="1">VLOOKUP(OFFSET($E$2,0,0,10000,1),OFFSET(线路!$A$2,0,0,10000,6),6,FALSE)</f>
        <v>#N/A</v>
      </c>
    </row>
    <row r="3942" spans="1:7" x14ac:dyDescent="0.15">
      <c r="A3942" t="str">
        <f>IF([1]交流线路段!A3942="","",[1]交流线路段!A3942)</f>
        <v/>
      </c>
      <c r="B3942" t="str">
        <f>IF([1]交流线路段!B3942="","",[1]交流线路段!B3942)</f>
        <v/>
      </c>
      <c r="F3942" t="e">
        <f ca="1">VLOOKUP(OFFSET($E$2,0,0,10000,1),OFFSET(线路!$A$2,0,0,10000,6),5,FALSE)</f>
        <v>#N/A</v>
      </c>
      <c r="G3942" t="e">
        <f ca="1">VLOOKUP(OFFSET($E$2,0,0,10000,1),OFFSET(线路!$A$2,0,0,10000,6),6,FALSE)</f>
        <v>#N/A</v>
      </c>
    </row>
    <row r="3943" spans="1:7" x14ac:dyDescent="0.15">
      <c r="A3943" t="str">
        <f>IF([1]交流线路段!A3943="","",[1]交流线路段!A3943)</f>
        <v/>
      </c>
      <c r="B3943" t="str">
        <f>IF([1]交流线路段!B3943="","",[1]交流线路段!B3943)</f>
        <v/>
      </c>
      <c r="F3943" t="e">
        <f ca="1">VLOOKUP(OFFSET($E$2,0,0,10000,1),OFFSET(线路!$A$2,0,0,10000,6),5,FALSE)</f>
        <v>#N/A</v>
      </c>
      <c r="G3943" t="e">
        <f ca="1">VLOOKUP(OFFSET($E$2,0,0,10000,1),OFFSET(线路!$A$2,0,0,10000,6),6,FALSE)</f>
        <v>#N/A</v>
      </c>
    </row>
    <row r="3944" spans="1:7" x14ac:dyDescent="0.15">
      <c r="A3944" t="str">
        <f>IF([1]交流线路段!A3944="","",[1]交流线路段!A3944)</f>
        <v/>
      </c>
      <c r="B3944" t="str">
        <f>IF([1]交流线路段!B3944="","",[1]交流线路段!B3944)</f>
        <v/>
      </c>
      <c r="F3944" t="e">
        <f ca="1">VLOOKUP(OFFSET($E$2,0,0,10000,1),OFFSET(线路!$A$2,0,0,10000,6),5,FALSE)</f>
        <v>#N/A</v>
      </c>
      <c r="G3944" t="e">
        <f ca="1">VLOOKUP(OFFSET($E$2,0,0,10000,1),OFFSET(线路!$A$2,0,0,10000,6),6,FALSE)</f>
        <v>#N/A</v>
      </c>
    </row>
    <row r="3945" spans="1:7" x14ac:dyDescent="0.15">
      <c r="A3945" t="str">
        <f>IF([1]交流线路段!A3945="","",[1]交流线路段!A3945)</f>
        <v/>
      </c>
      <c r="B3945" t="str">
        <f>IF([1]交流线路段!B3945="","",[1]交流线路段!B3945)</f>
        <v/>
      </c>
      <c r="F3945" t="e">
        <f ca="1">VLOOKUP(OFFSET($E$2,0,0,10000,1),OFFSET(线路!$A$2,0,0,10000,6),5,FALSE)</f>
        <v>#N/A</v>
      </c>
      <c r="G3945" t="e">
        <f ca="1">VLOOKUP(OFFSET($E$2,0,0,10000,1),OFFSET(线路!$A$2,0,0,10000,6),6,FALSE)</f>
        <v>#N/A</v>
      </c>
    </row>
    <row r="3946" spans="1:7" x14ac:dyDescent="0.15">
      <c r="A3946" t="str">
        <f>IF([1]交流线路段!A3946="","",[1]交流线路段!A3946)</f>
        <v/>
      </c>
      <c r="B3946" t="str">
        <f>IF([1]交流线路段!B3946="","",[1]交流线路段!B3946)</f>
        <v/>
      </c>
      <c r="F3946" t="e">
        <f ca="1">VLOOKUP(OFFSET($E$2,0,0,10000,1),OFFSET(线路!$A$2,0,0,10000,6),5,FALSE)</f>
        <v>#N/A</v>
      </c>
      <c r="G3946" t="e">
        <f ca="1">VLOOKUP(OFFSET($E$2,0,0,10000,1),OFFSET(线路!$A$2,0,0,10000,6),6,FALSE)</f>
        <v>#N/A</v>
      </c>
    </row>
    <row r="3947" spans="1:7" x14ac:dyDescent="0.15">
      <c r="A3947" t="str">
        <f>IF([1]交流线路段!A3947="","",[1]交流线路段!A3947)</f>
        <v/>
      </c>
      <c r="B3947" t="str">
        <f>IF([1]交流线路段!B3947="","",[1]交流线路段!B3947)</f>
        <v/>
      </c>
      <c r="F3947" t="e">
        <f ca="1">VLOOKUP(OFFSET($E$2,0,0,10000,1),OFFSET(线路!$A$2,0,0,10000,6),5,FALSE)</f>
        <v>#N/A</v>
      </c>
      <c r="G3947" t="e">
        <f ca="1">VLOOKUP(OFFSET($E$2,0,0,10000,1),OFFSET(线路!$A$2,0,0,10000,6),6,FALSE)</f>
        <v>#N/A</v>
      </c>
    </row>
    <row r="3948" spans="1:7" x14ac:dyDescent="0.15">
      <c r="A3948" t="str">
        <f>IF([1]交流线路段!A3948="","",[1]交流线路段!A3948)</f>
        <v/>
      </c>
      <c r="B3948" t="str">
        <f>IF([1]交流线路段!B3948="","",[1]交流线路段!B3948)</f>
        <v/>
      </c>
      <c r="F3948" t="e">
        <f ca="1">VLOOKUP(OFFSET($E$2,0,0,10000,1),OFFSET(线路!$A$2,0,0,10000,6),5,FALSE)</f>
        <v>#N/A</v>
      </c>
      <c r="G3948" t="e">
        <f ca="1">VLOOKUP(OFFSET($E$2,0,0,10000,1),OFFSET(线路!$A$2,0,0,10000,6),6,FALSE)</f>
        <v>#N/A</v>
      </c>
    </row>
    <row r="3949" spans="1:7" x14ac:dyDescent="0.15">
      <c r="A3949" t="str">
        <f>IF([1]交流线路段!A3949="","",[1]交流线路段!A3949)</f>
        <v/>
      </c>
      <c r="B3949" t="str">
        <f>IF([1]交流线路段!B3949="","",[1]交流线路段!B3949)</f>
        <v/>
      </c>
      <c r="F3949" t="e">
        <f ca="1">VLOOKUP(OFFSET($E$2,0,0,10000,1),OFFSET(线路!$A$2,0,0,10000,6),5,FALSE)</f>
        <v>#N/A</v>
      </c>
      <c r="G3949" t="e">
        <f ca="1">VLOOKUP(OFFSET($E$2,0,0,10000,1),OFFSET(线路!$A$2,0,0,10000,6),6,FALSE)</f>
        <v>#N/A</v>
      </c>
    </row>
    <row r="3950" spans="1:7" x14ac:dyDescent="0.15">
      <c r="A3950" t="str">
        <f>IF([1]交流线路段!A3950="","",[1]交流线路段!A3950)</f>
        <v/>
      </c>
      <c r="B3950" t="str">
        <f>IF([1]交流线路段!B3950="","",[1]交流线路段!B3950)</f>
        <v/>
      </c>
      <c r="F3950" t="e">
        <f ca="1">VLOOKUP(OFFSET($E$2,0,0,10000,1),OFFSET(线路!$A$2,0,0,10000,6),5,FALSE)</f>
        <v>#N/A</v>
      </c>
      <c r="G3950" t="e">
        <f ca="1">VLOOKUP(OFFSET($E$2,0,0,10000,1),OFFSET(线路!$A$2,0,0,10000,6),6,FALSE)</f>
        <v>#N/A</v>
      </c>
    </row>
    <row r="3951" spans="1:7" x14ac:dyDescent="0.15">
      <c r="A3951" t="str">
        <f>IF([1]交流线路段!A3951="","",[1]交流线路段!A3951)</f>
        <v/>
      </c>
      <c r="B3951" t="str">
        <f>IF([1]交流线路段!B3951="","",[1]交流线路段!B3951)</f>
        <v/>
      </c>
      <c r="F3951" t="e">
        <f ca="1">VLOOKUP(OFFSET($E$2,0,0,10000,1),OFFSET(线路!$A$2,0,0,10000,6),5,FALSE)</f>
        <v>#N/A</v>
      </c>
      <c r="G3951" t="e">
        <f ca="1">VLOOKUP(OFFSET($E$2,0,0,10000,1),OFFSET(线路!$A$2,0,0,10000,6),6,FALSE)</f>
        <v>#N/A</v>
      </c>
    </row>
    <row r="3952" spans="1:7" x14ac:dyDescent="0.15">
      <c r="A3952" t="str">
        <f>IF([1]交流线路段!A3952="","",[1]交流线路段!A3952)</f>
        <v/>
      </c>
      <c r="B3952" t="str">
        <f>IF([1]交流线路段!B3952="","",[1]交流线路段!B3952)</f>
        <v/>
      </c>
      <c r="F3952" t="e">
        <f ca="1">VLOOKUP(OFFSET($E$2,0,0,10000,1),OFFSET(线路!$A$2,0,0,10000,6),5,FALSE)</f>
        <v>#N/A</v>
      </c>
      <c r="G3952" t="e">
        <f ca="1">VLOOKUP(OFFSET($E$2,0,0,10000,1),OFFSET(线路!$A$2,0,0,10000,6),6,FALSE)</f>
        <v>#N/A</v>
      </c>
    </row>
    <row r="3953" spans="1:7" x14ac:dyDescent="0.15">
      <c r="A3953" t="str">
        <f>IF([1]交流线路段!A3953="","",[1]交流线路段!A3953)</f>
        <v/>
      </c>
      <c r="B3953" t="str">
        <f>IF([1]交流线路段!B3953="","",[1]交流线路段!B3953)</f>
        <v/>
      </c>
      <c r="F3953" t="e">
        <f ca="1">VLOOKUP(OFFSET($E$2,0,0,10000,1),OFFSET(线路!$A$2,0,0,10000,6),5,FALSE)</f>
        <v>#N/A</v>
      </c>
      <c r="G3953" t="e">
        <f ca="1">VLOOKUP(OFFSET($E$2,0,0,10000,1),OFFSET(线路!$A$2,0,0,10000,6),6,FALSE)</f>
        <v>#N/A</v>
      </c>
    </row>
    <row r="3954" spans="1:7" x14ac:dyDescent="0.15">
      <c r="A3954" t="str">
        <f>IF([1]交流线路段!A3954="","",[1]交流线路段!A3954)</f>
        <v/>
      </c>
      <c r="B3954" t="str">
        <f>IF([1]交流线路段!B3954="","",[1]交流线路段!B3954)</f>
        <v/>
      </c>
      <c r="F3954" t="e">
        <f ca="1">VLOOKUP(OFFSET($E$2,0,0,10000,1),OFFSET(线路!$A$2,0,0,10000,6),5,FALSE)</f>
        <v>#N/A</v>
      </c>
      <c r="G3954" t="e">
        <f ca="1">VLOOKUP(OFFSET($E$2,0,0,10000,1),OFFSET(线路!$A$2,0,0,10000,6),6,FALSE)</f>
        <v>#N/A</v>
      </c>
    </row>
    <row r="3955" spans="1:7" x14ac:dyDescent="0.15">
      <c r="A3955" t="str">
        <f>IF([1]交流线路段!A3955="","",[1]交流线路段!A3955)</f>
        <v/>
      </c>
      <c r="B3955" t="str">
        <f>IF([1]交流线路段!B3955="","",[1]交流线路段!B3955)</f>
        <v/>
      </c>
      <c r="F3955" t="e">
        <f ca="1">VLOOKUP(OFFSET($E$2,0,0,10000,1),OFFSET(线路!$A$2,0,0,10000,6),5,FALSE)</f>
        <v>#N/A</v>
      </c>
      <c r="G3955" t="e">
        <f ca="1">VLOOKUP(OFFSET($E$2,0,0,10000,1),OFFSET(线路!$A$2,0,0,10000,6),6,FALSE)</f>
        <v>#N/A</v>
      </c>
    </row>
    <row r="3956" spans="1:7" x14ac:dyDescent="0.15">
      <c r="A3956" t="str">
        <f>IF([1]交流线路段!A3956="","",[1]交流线路段!A3956)</f>
        <v/>
      </c>
      <c r="B3956" t="str">
        <f>IF([1]交流线路段!B3956="","",[1]交流线路段!B3956)</f>
        <v/>
      </c>
      <c r="F3956" t="e">
        <f ca="1">VLOOKUP(OFFSET($E$2,0,0,10000,1),OFFSET(线路!$A$2,0,0,10000,6),5,FALSE)</f>
        <v>#N/A</v>
      </c>
      <c r="G3956" t="e">
        <f ca="1">VLOOKUP(OFFSET($E$2,0,0,10000,1),OFFSET(线路!$A$2,0,0,10000,6),6,FALSE)</f>
        <v>#N/A</v>
      </c>
    </row>
    <row r="3957" spans="1:7" x14ac:dyDescent="0.15">
      <c r="A3957" t="str">
        <f>IF([1]交流线路段!A3957="","",[1]交流线路段!A3957)</f>
        <v/>
      </c>
      <c r="B3957" t="str">
        <f>IF([1]交流线路段!B3957="","",[1]交流线路段!B3957)</f>
        <v/>
      </c>
      <c r="F3957" t="e">
        <f ca="1">VLOOKUP(OFFSET($E$2,0,0,10000,1),OFFSET(线路!$A$2,0,0,10000,6),5,FALSE)</f>
        <v>#N/A</v>
      </c>
      <c r="G3957" t="e">
        <f ca="1">VLOOKUP(OFFSET($E$2,0,0,10000,1),OFFSET(线路!$A$2,0,0,10000,6),6,FALSE)</f>
        <v>#N/A</v>
      </c>
    </row>
    <row r="3958" spans="1:7" x14ac:dyDescent="0.15">
      <c r="A3958" t="str">
        <f>IF([1]交流线路段!A3958="","",[1]交流线路段!A3958)</f>
        <v/>
      </c>
      <c r="B3958" t="str">
        <f>IF([1]交流线路段!B3958="","",[1]交流线路段!B3958)</f>
        <v/>
      </c>
      <c r="F3958" t="e">
        <f ca="1">VLOOKUP(OFFSET($E$2,0,0,10000,1),OFFSET(线路!$A$2,0,0,10000,6),5,FALSE)</f>
        <v>#N/A</v>
      </c>
      <c r="G3958" t="e">
        <f ca="1">VLOOKUP(OFFSET($E$2,0,0,10000,1),OFFSET(线路!$A$2,0,0,10000,6),6,FALSE)</f>
        <v>#N/A</v>
      </c>
    </row>
    <row r="3959" spans="1:7" x14ac:dyDescent="0.15">
      <c r="A3959" t="str">
        <f>IF([1]交流线路段!A3959="","",[1]交流线路段!A3959)</f>
        <v/>
      </c>
      <c r="B3959" t="str">
        <f>IF([1]交流线路段!B3959="","",[1]交流线路段!B3959)</f>
        <v/>
      </c>
      <c r="F3959" t="e">
        <f ca="1">VLOOKUP(OFFSET($E$2,0,0,10000,1),OFFSET(线路!$A$2,0,0,10000,6),5,FALSE)</f>
        <v>#N/A</v>
      </c>
      <c r="G3959" t="e">
        <f ca="1">VLOOKUP(OFFSET($E$2,0,0,10000,1),OFFSET(线路!$A$2,0,0,10000,6),6,FALSE)</f>
        <v>#N/A</v>
      </c>
    </row>
    <row r="3960" spans="1:7" x14ac:dyDescent="0.15">
      <c r="A3960" t="str">
        <f>IF([1]交流线路段!A3960="","",[1]交流线路段!A3960)</f>
        <v/>
      </c>
      <c r="B3960" t="str">
        <f>IF([1]交流线路段!B3960="","",[1]交流线路段!B3960)</f>
        <v/>
      </c>
      <c r="F3960" t="e">
        <f ca="1">VLOOKUP(OFFSET($E$2,0,0,10000,1),OFFSET(线路!$A$2,0,0,10000,6),5,FALSE)</f>
        <v>#N/A</v>
      </c>
      <c r="G3960" t="e">
        <f ca="1">VLOOKUP(OFFSET($E$2,0,0,10000,1),OFFSET(线路!$A$2,0,0,10000,6),6,FALSE)</f>
        <v>#N/A</v>
      </c>
    </row>
    <row r="3961" spans="1:7" x14ac:dyDescent="0.15">
      <c r="A3961" t="str">
        <f>IF([1]交流线路段!A3961="","",[1]交流线路段!A3961)</f>
        <v/>
      </c>
      <c r="B3961" t="str">
        <f>IF([1]交流线路段!B3961="","",[1]交流线路段!B3961)</f>
        <v/>
      </c>
      <c r="F3961" t="e">
        <f ca="1">VLOOKUP(OFFSET($E$2,0,0,10000,1),OFFSET(线路!$A$2,0,0,10000,6),5,FALSE)</f>
        <v>#N/A</v>
      </c>
      <c r="G3961" t="e">
        <f ca="1">VLOOKUP(OFFSET($E$2,0,0,10000,1),OFFSET(线路!$A$2,0,0,10000,6),6,FALSE)</f>
        <v>#N/A</v>
      </c>
    </row>
    <row r="3962" spans="1:7" x14ac:dyDescent="0.15">
      <c r="A3962" t="str">
        <f>IF([1]交流线路段!A3962="","",[1]交流线路段!A3962)</f>
        <v/>
      </c>
      <c r="B3962" t="str">
        <f>IF([1]交流线路段!B3962="","",[1]交流线路段!B3962)</f>
        <v/>
      </c>
      <c r="F3962" t="e">
        <f ca="1">VLOOKUP(OFFSET($E$2,0,0,10000,1),OFFSET(线路!$A$2,0,0,10000,6),5,FALSE)</f>
        <v>#N/A</v>
      </c>
      <c r="G3962" t="e">
        <f ca="1">VLOOKUP(OFFSET($E$2,0,0,10000,1),OFFSET(线路!$A$2,0,0,10000,6),6,FALSE)</f>
        <v>#N/A</v>
      </c>
    </row>
    <row r="3963" spans="1:7" x14ac:dyDescent="0.15">
      <c r="A3963" t="str">
        <f>IF([1]交流线路段!A3963="","",[1]交流线路段!A3963)</f>
        <v/>
      </c>
      <c r="B3963" t="str">
        <f>IF([1]交流线路段!B3963="","",[1]交流线路段!B3963)</f>
        <v/>
      </c>
      <c r="F3963" t="e">
        <f ca="1">VLOOKUP(OFFSET($E$2,0,0,10000,1),OFFSET(线路!$A$2,0,0,10000,6),5,FALSE)</f>
        <v>#N/A</v>
      </c>
      <c r="G3963" t="e">
        <f ca="1">VLOOKUP(OFFSET($E$2,0,0,10000,1),OFFSET(线路!$A$2,0,0,10000,6),6,FALSE)</f>
        <v>#N/A</v>
      </c>
    </row>
    <row r="3964" spans="1:7" x14ac:dyDescent="0.15">
      <c r="A3964" t="str">
        <f>IF([1]交流线路段!A3964="","",[1]交流线路段!A3964)</f>
        <v/>
      </c>
      <c r="B3964" t="str">
        <f>IF([1]交流线路段!B3964="","",[1]交流线路段!B3964)</f>
        <v/>
      </c>
      <c r="F3964" t="e">
        <f ca="1">VLOOKUP(OFFSET($E$2,0,0,10000,1),OFFSET(线路!$A$2,0,0,10000,6),5,FALSE)</f>
        <v>#N/A</v>
      </c>
      <c r="G3964" t="e">
        <f ca="1">VLOOKUP(OFFSET($E$2,0,0,10000,1),OFFSET(线路!$A$2,0,0,10000,6),6,FALSE)</f>
        <v>#N/A</v>
      </c>
    </row>
    <row r="3965" spans="1:7" x14ac:dyDescent="0.15">
      <c r="A3965" t="str">
        <f>IF([1]交流线路段!A3965="","",[1]交流线路段!A3965)</f>
        <v/>
      </c>
      <c r="B3965" t="str">
        <f>IF([1]交流线路段!B3965="","",[1]交流线路段!B3965)</f>
        <v/>
      </c>
      <c r="F3965" t="e">
        <f ca="1">VLOOKUP(OFFSET($E$2,0,0,10000,1),OFFSET(线路!$A$2,0,0,10000,6),5,FALSE)</f>
        <v>#N/A</v>
      </c>
      <c r="G3965" t="e">
        <f ca="1">VLOOKUP(OFFSET($E$2,0,0,10000,1),OFFSET(线路!$A$2,0,0,10000,6),6,FALSE)</f>
        <v>#N/A</v>
      </c>
    </row>
    <row r="3966" spans="1:7" x14ac:dyDescent="0.15">
      <c r="A3966" t="str">
        <f>IF([1]交流线路段!A3966="","",[1]交流线路段!A3966)</f>
        <v/>
      </c>
      <c r="B3966" t="str">
        <f>IF([1]交流线路段!B3966="","",[1]交流线路段!B3966)</f>
        <v/>
      </c>
      <c r="F3966" t="e">
        <f ca="1">VLOOKUP(OFFSET($E$2,0,0,10000,1),OFFSET(线路!$A$2,0,0,10000,6),5,FALSE)</f>
        <v>#N/A</v>
      </c>
      <c r="G3966" t="e">
        <f ca="1">VLOOKUP(OFFSET($E$2,0,0,10000,1),OFFSET(线路!$A$2,0,0,10000,6),6,FALSE)</f>
        <v>#N/A</v>
      </c>
    </row>
    <row r="3967" spans="1:7" x14ac:dyDescent="0.15">
      <c r="A3967" t="str">
        <f>IF([1]交流线路段!A3967="","",[1]交流线路段!A3967)</f>
        <v/>
      </c>
      <c r="B3967" t="str">
        <f>IF([1]交流线路段!B3967="","",[1]交流线路段!B3967)</f>
        <v/>
      </c>
      <c r="F3967" t="e">
        <f ca="1">VLOOKUP(OFFSET($E$2,0,0,10000,1),OFFSET(线路!$A$2,0,0,10000,6),5,FALSE)</f>
        <v>#N/A</v>
      </c>
      <c r="G3967" t="e">
        <f ca="1">VLOOKUP(OFFSET($E$2,0,0,10000,1),OFFSET(线路!$A$2,0,0,10000,6),6,FALSE)</f>
        <v>#N/A</v>
      </c>
    </row>
    <row r="3968" spans="1:7" x14ac:dyDescent="0.15">
      <c r="A3968" t="str">
        <f>IF([1]交流线路段!A3968="","",[1]交流线路段!A3968)</f>
        <v/>
      </c>
      <c r="B3968" t="str">
        <f>IF([1]交流线路段!B3968="","",[1]交流线路段!B3968)</f>
        <v/>
      </c>
      <c r="F3968" t="e">
        <f ca="1">VLOOKUP(OFFSET($E$2,0,0,10000,1),OFFSET(线路!$A$2,0,0,10000,6),5,FALSE)</f>
        <v>#N/A</v>
      </c>
      <c r="G3968" t="e">
        <f ca="1">VLOOKUP(OFFSET($E$2,0,0,10000,1),OFFSET(线路!$A$2,0,0,10000,6),6,FALSE)</f>
        <v>#N/A</v>
      </c>
    </row>
    <row r="3969" spans="1:7" x14ac:dyDescent="0.15">
      <c r="A3969" t="str">
        <f>IF([1]交流线路段!A3969="","",[1]交流线路段!A3969)</f>
        <v/>
      </c>
      <c r="B3969" t="str">
        <f>IF([1]交流线路段!B3969="","",[1]交流线路段!B3969)</f>
        <v/>
      </c>
      <c r="F3969" t="e">
        <f ca="1">VLOOKUP(OFFSET($E$2,0,0,10000,1),OFFSET(线路!$A$2,0,0,10000,6),5,FALSE)</f>
        <v>#N/A</v>
      </c>
      <c r="G3969" t="e">
        <f ca="1">VLOOKUP(OFFSET($E$2,0,0,10000,1),OFFSET(线路!$A$2,0,0,10000,6),6,FALSE)</f>
        <v>#N/A</v>
      </c>
    </row>
    <row r="3970" spans="1:7" x14ac:dyDescent="0.15">
      <c r="A3970" t="str">
        <f>IF([1]交流线路段!A3970="","",[1]交流线路段!A3970)</f>
        <v/>
      </c>
      <c r="B3970" t="str">
        <f>IF([1]交流线路段!B3970="","",[1]交流线路段!B3970)</f>
        <v/>
      </c>
      <c r="F3970" t="e">
        <f ca="1">VLOOKUP(OFFSET($E$2,0,0,10000,1),OFFSET(线路!$A$2,0,0,10000,6),5,FALSE)</f>
        <v>#N/A</v>
      </c>
      <c r="G3970" t="e">
        <f ca="1">VLOOKUP(OFFSET($E$2,0,0,10000,1),OFFSET(线路!$A$2,0,0,10000,6),6,FALSE)</f>
        <v>#N/A</v>
      </c>
    </row>
    <row r="3971" spans="1:7" x14ac:dyDescent="0.15">
      <c r="A3971" t="str">
        <f>IF([1]交流线路段!A3971="","",[1]交流线路段!A3971)</f>
        <v/>
      </c>
      <c r="B3971" t="str">
        <f>IF([1]交流线路段!B3971="","",[1]交流线路段!B3971)</f>
        <v/>
      </c>
      <c r="F3971" t="e">
        <f ca="1">VLOOKUP(OFFSET($E$2,0,0,10000,1),OFFSET(线路!$A$2,0,0,10000,6),5,FALSE)</f>
        <v>#N/A</v>
      </c>
      <c r="G3971" t="e">
        <f ca="1">VLOOKUP(OFFSET($E$2,0,0,10000,1),OFFSET(线路!$A$2,0,0,10000,6),6,FALSE)</f>
        <v>#N/A</v>
      </c>
    </row>
    <row r="3972" spans="1:7" x14ac:dyDescent="0.15">
      <c r="A3972" t="str">
        <f>IF([1]交流线路段!A3972="","",[1]交流线路段!A3972)</f>
        <v/>
      </c>
      <c r="B3972" t="str">
        <f>IF([1]交流线路段!B3972="","",[1]交流线路段!B3972)</f>
        <v/>
      </c>
      <c r="F3972" t="e">
        <f ca="1">VLOOKUP(OFFSET($E$2,0,0,10000,1),OFFSET(线路!$A$2,0,0,10000,6),5,FALSE)</f>
        <v>#N/A</v>
      </c>
      <c r="G3972" t="e">
        <f ca="1">VLOOKUP(OFFSET($E$2,0,0,10000,1),OFFSET(线路!$A$2,0,0,10000,6),6,FALSE)</f>
        <v>#N/A</v>
      </c>
    </row>
    <row r="3973" spans="1:7" x14ac:dyDescent="0.15">
      <c r="A3973" t="str">
        <f>IF([1]交流线路段!A3973="","",[1]交流线路段!A3973)</f>
        <v/>
      </c>
      <c r="B3973" t="str">
        <f>IF([1]交流线路段!B3973="","",[1]交流线路段!B3973)</f>
        <v/>
      </c>
      <c r="F3973" t="e">
        <f ca="1">VLOOKUP(OFFSET($E$2,0,0,10000,1),OFFSET(线路!$A$2,0,0,10000,6),5,FALSE)</f>
        <v>#N/A</v>
      </c>
      <c r="G3973" t="e">
        <f ca="1">VLOOKUP(OFFSET($E$2,0,0,10000,1),OFFSET(线路!$A$2,0,0,10000,6),6,FALSE)</f>
        <v>#N/A</v>
      </c>
    </row>
    <row r="3974" spans="1:7" x14ac:dyDescent="0.15">
      <c r="A3974" t="str">
        <f>IF([1]交流线路段!A3974="","",[1]交流线路段!A3974)</f>
        <v/>
      </c>
      <c r="B3974" t="str">
        <f>IF([1]交流线路段!B3974="","",[1]交流线路段!B3974)</f>
        <v/>
      </c>
      <c r="F3974" t="e">
        <f ca="1">VLOOKUP(OFFSET($E$2,0,0,10000,1),OFFSET(线路!$A$2,0,0,10000,6),5,FALSE)</f>
        <v>#N/A</v>
      </c>
      <c r="G3974" t="e">
        <f ca="1">VLOOKUP(OFFSET($E$2,0,0,10000,1),OFFSET(线路!$A$2,0,0,10000,6),6,FALSE)</f>
        <v>#N/A</v>
      </c>
    </row>
    <row r="3975" spans="1:7" x14ac:dyDescent="0.15">
      <c r="A3975" t="str">
        <f>IF([1]交流线路段!A3975="","",[1]交流线路段!A3975)</f>
        <v/>
      </c>
      <c r="B3975" t="str">
        <f>IF([1]交流线路段!B3975="","",[1]交流线路段!B3975)</f>
        <v/>
      </c>
      <c r="F3975" t="e">
        <f ca="1">VLOOKUP(OFFSET($E$2,0,0,10000,1),OFFSET(线路!$A$2,0,0,10000,6),5,FALSE)</f>
        <v>#N/A</v>
      </c>
      <c r="G3975" t="e">
        <f ca="1">VLOOKUP(OFFSET($E$2,0,0,10000,1),OFFSET(线路!$A$2,0,0,10000,6),6,FALSE)</f>
        <v>#N/A</v>
      </c>
    </row>
    <row r="3976" spans="1:7" x14ac:dyDescent="0.15">
      <c r="A3976" t="str">
        <f>IF([1]交流线路段!A3976="","",[1]交流线路段!A3976)</f>
        <v/>
      </c>
      <c r="B3976" t="str">
        <f>IF([1]交流线路段!B3976="","",[1]交流线路段!B3976)</f>
        <v/>
      </c>
      <c r="F3976" t="e">
        <f ca="1">VLOOKUP(OFFSET($E$2,0,0,10000,1),OFFSET(线路!$A$2,0,0,10000,6),5,FALSE)</f>
        <v>#N/A</v>
      </c>
      <c r="G3976" t="e">
        <f ca="1">VLOOKUP(OFFSET($E$2,0,0,10000,1),OFFSET(线路!$A$2,0,0,10000,6),6,FALSE)</f>
        <v>#N/A</v>
      </c>
    </row>
    <row r="3977" spans="1:7" x14ac:dyDescent="0.15">
      <c r="A3977" t="str">
        <f>IF([1]交流线路段!A3977="","",[1]交流线路段!A3977)</f>
        <v/>
      </c>
      <c r="B3977" t="str">
        <f>IF([1]交流线路段!B3977="","",[1]交流线路段!B3977)</f>
        <v/>
      </c>
      <c r="F3977" t="e">
        <f ca="1">VLOOKUP(OFFSET($E$2,0,0,10000,1),OFFSET(线路!$A$2,0,0,10000,6),5,FALSE)</f>
        <v>#N/A</v>
      </c>
      <c r="G3977" t="e">
        <f ca="1">VLOOKUP(OFFSET($E$2,0,0,10000,1),OFFSET(线路!$A$2,0,0,10000,6),6,FALSE)</f>
        <v>#N/A</v>
      </c>
    </row>
    <row r="3978" spans="1:7" x14ac:dyDescent="0.15">
      <c r="A3978" t="str">
        <f>IF([1]交流线路段!A3978="","",[1]交流线路段!A3978)</f>
        <v/>
      </c>
      <c r="B3978" t="str">
        <f>IF([1]交流线路段!B3978="","",[1]交流线路段!B3978)</f>
        <v/>
      </c>
      <c r="F3978" t="e">
        <f ca="1">VLOOKUP(OFFSET($E$2,0,0,10000,1),OFFSET(线路!$A$2,0,0,10000,6),5,FALSE)</f>
        <v>#N/A</v>
      </c>
      <c r="G3978" t="e">
        <f ca="1">VLOOKUP(OFFSET($E$2,0,0,10000,1),OFFSET(线路!$A$2,0,0,10000,6),6,FALSE)</f>
        <v>#N/A</v>
      </c>
    </row>
    <row r="3979" spans="1:7" x14ac:dyDescent="0.15">
      <c r="A3979" t="str">
        <f>IF([1]交流线路段!A3979="","",[1]交流线路段!A3979)</f>
        <v/>
      </c>
      <c r="B3979" t="str">
        <f>IF([1]交流线路段!B3979="","",[1]交流线路段!B3979)</f>
        <v/>
      </c>
      <c r="F3979" t="e">
        <f ca="1">VLOOKUP(OFFSET($E$2,0,0,10000,1),OFFSET(线路!$A$2,0,0,10000,6),5,FALSE)</f>
        <v>#N/A</v>
      </c>
      <c r="G3979" t="e">
        <f ca="1">VLOOKUP(OFFSET($E$2,0,0,10000,1),OFFSET(线路!$A$2,0,0,10000,6),6,FALSE)</f>
        <v>#N/A</v>
      </c>
    </row>
    <row r="3980" spans="1:7" x14ac:dyDescent="0.15">
      <c r="A3980" t="str">
        <f>IF([1]交流线路段!A3980="","",[1]交流线路段!A3980)</f>
        <v/>
      </c>
      <c r="B3980" t="str">
        <f>IF([1]交流线路段!B3980="","",[1]交流线路段!B3980)</f>
        <v/>
      </c>
      <c r="F3980" t="e">
        <f ca="1">VLOOKUP(OFFSET($E$2,0,0,10000,1),OFFSET(线路!$A$2,0,0,10000,6),5,FALSE)</f>
        <v>#N/A</v>
      </c>
      <c r="G3980" t="e">
        <f ca="1">VLOOKUP(OFFSET($E$2,0,0,10000,1),OFFSET(线路!$A$2,0,0,10000,6),6,FALSE)</f>
        <v>#N/A</v>
      </c>
    </row>
    <row r="3981" spans="1:7" x14ac:dyDescent="0.15">
      <c r="A3981" t="str">
        <f>IF([1]交流线路段!A3981="","",[1]交流线路段!A3981)</f>
        <v/>
      </c>
      <c r="B3981" t="str">
        <f>IF([1]交流线路段!B3981="","",[1]交流线路段!B3981)</f>
        <v/>
      </c>
      <c r="F3981" t="e">
        <f ca="1">VLOOKUP(OFFSET($E$2,0,0,10000,1),OFFSET(线路!$A$2,0,0,10000,6),5,FALSE)</f>
        <v>#N/A</v>
      </c>
      <c r="G3981" t="e">
        <f ca="1">VLOOKUP(OFFSET($E$2,0,0,10000,1),OFFSET(线路!$A$2,0,0,10000,6),6,FALSE)</f>
        <v>#N/A</v>
      </c>
    </row>
    <row r="3982" spans="1:7" x14ac:dyDescent="0.15">
      <c r="A3982" t="str">
        <f>IF([1]交流线路段!A3982="","",[1]交流线路段!A3982)</f>
        <v/>
      </c>
      <c r="B3982" t="str">
        <f>IF([1]交流线路段!B3982="","",[1]交流线路段!B3982)</f>
        <v/>
      </c>
      <c r="F3982" t="e">
        <f ca="1">VLOOKUP(OFFSET($E$2,0,0,10000,1),OFFSET(线路!$A$2,0,0,10000,6),5,FALSE)</f>
        <v>#N/A</v>
      </c>
      <c r="G3982" t="e">
        <f ca="1">VLOOKUP(OFFSET($E$2,0,0,10000,1),OFFSET(线路!$A$2,0,0,10000,6),6,FALSE)</f>
        <v>#N/A</v>
      </c>
    </row>
    <row r="3983" spans="1:7" x14ac:dyDescent="0.15">
      <c r="A3983" t="str">
        <f>IF([1]交流线路段!A3983="","",[1]交流线路段!A3983)</f>
        <v/>
      </c>
      <c r="B3983" t="str">
        <f>IF([1]交流线路段!B3983="","",[1]交流线路段!B3983)</f>
        <v/>
      </c>
      <c r="F3983" t="e">
        <f ca="1">VLOOKUP(OFFSET($E$2,0,0,10000,1),OFFSET(线路!$A$2,0,0,10000,6),5,FALSE)</f>
        <v>#N/A</v>
      </c>
      <c r="G3983" t="e">
        <f ca="1">VLOOKUP(OFFSET($E$2,0,0,10000,1),OFFSET(线路!$A$2,0,0,10000,6),6,FALSE)</f>
        <v>#N/A</v>
      </c>
    </row>
    <row r="3984" spans="1:7" x14ac:dyDescent="0.15">
      <c r="A3984" t="str">
        <f>IF([1]交流线路段!A3984="","",[1]交流线路段!A3984)</f>
        <v/>
      </c>
      <c r="B3984" t="str">
        <f>IF([1]交流线路段!B3984="","",[1]交流线路段!B3984)</f>
        <v/>
      </c>
      <c r="F3984" t="e">
        <f ca="1">VLOOKUP(OFFSET($E$2,0,0,10000,1),OFFSET(线路!$A$2,0,0,10000,6),5,FALSE)</f>
        <v>#N/A</v>
      </c>
      <c r="G3984" t="e">
        <f ca="1">VLOOKUP(OFFSET($E$2,0,0,10000,1),OFFSET(线路!$A$2,0,0,10000,6),6,FALSE)</f>
        <v>#N/A</v>
      </c>
    </row>
    <row r="3985" spans="1:7" x14ac:dyDescent="0.15">
      <c r="A3985" t="str">
        <f>IF([1]交流线路段!A3985="","",[1]交流线路段!A3985)</f>
        <v/>
      </c>
      <c r="B3985" t="str">
        <f>IF([1]交流线路段!B3985="","",[1]交流线路段!B3985)</f>
        <v/>
      </c>
      <c r="F3985" t="e">
        <f ca="1">VLOOKUP(OFFSET($E$2,0,0,10000,1),OFFSET(线路!$A$2,0,0,10000,6),5,FALSE)</f>
        <v>#N/A</v>
      </c>
      <c r="G3985" t="e">
        <f ca="1">VLOOKUP(OFFSET($E$2,0,0,10000,1),OFFSET(线路!$A$2,0,0,10000,6),6,FALSE)</f>
        <v>#N/A</v>
      </c>
    </row>
    <row r="3986" spans="1:7" x14ac:dyDescent="0.15">
      <c r="A3986" t="str">
        <f>IF([1]交流线路段!A3986="","",[1]交流线路段!A3986)</f>
        <v/>
      </c>
      <c r="B3986" t="str">
        <f>IF([1]交流线路段!B3986="","",[1]交流线路段!B3986)</f>
        <v/>
      </c>
      <c r="F3986" t="e">
        <f ca="1">VLOOKUP(OFFSET($E$2,0,0,10000,1),OFFSET(线路!$A$2,0,0,10000,6),5,FALSE)</f>
        <v>#N/A</v>
      </c>
      <c r="G3986" t="e">
        <f ca="1">VLOOKUP(OFFSET($E$2,0,0,10000,1),OFFSET(线路!$A$2,0,0,10000,6),6,FALSE)</f>
        <v>#N/A</v>
      </c>
    </row>
    <row r="3987" spans="1:7" x14ac:dyDescent="0.15">
      <c r="A3987" t="str">
        <f>IF([1]交流线路段!A3987="","",[1]交流线路段!A3987)</f>
        <v/>
      </c>
      <c r="B3987" t="str">
        <f>IF([1]交流线路段!B3987="","",[1]交流线路段!B3987)</f>
        <v/>
      </c>
      <c r="F3987" t="e">
        <f ca="1">VLOOKUP(OFFSET($E$2,0,0,10000,1),OFFSET(线路!$A$2,0,0,10000,6),5,FALSE)</f>
        <v>#N/A</v>
      </c>
      <c r="G3987" t="e">
        <f ca="1">VLOOKUP(OFFSET($E$2,0,0,10000,1),OFFSET(线路!$A$2,0,0,10000,6),6,FALSE)</f>
        <v>#N/A</v>
      </c>
    </row>
    <row r="3988" spans="1:7" x14ac:dyDescent="0.15">
      <c r="A3988" t="str">
        <f>IF([1]交流线路段!A3988="","",[1]交流线路段!A3988)</f>
        <v/>
      </c>
      <c r="B3988" t="str">
        <f>IF([1]交流线路段!B3988="","",[1]交流线路段!B3988)</f>
        <v/>
      </c>
      <c r="F3988" t="e">
        <f ca="1">VLOOKUP(OFFSET($E$2,0,0,10000,1),OFFSET(线路!$A$2,0,0,10000,6),5,FALSE)</f>
        <v>#N/A</v>
      </c>
      <c r="G3988" t="e">
        <f ca="1">VLOOKUP(OFFSET($E$2,0,0,10000,1),OFFSET(线路!$A$2,0,0,10000,6),6,FALSE)</f>
        <v>#N/A</v>
      </c>
    </row>
    <row r="3989" spans="1:7" x14ac:dyDescent="0.15">
      <c r="A3989" t="str">
        <f>IF([1]交流线路段!A3989="","",[1]交流线路段!A3989)</f>
        <v/>
      </c>
      <c r="B3989" t="str">
        <f>IF([1]交流线路段!B3989="","",[1]交流线路段!B3989)</f>
        <v/>
      </c>
      <c r="F3989" t="e">
        <f ca="1">VLOOKUP(OFFSET($E$2,0,0,10000,1),OFFSET(线路!$A$2,0,0,10000,6),5,FALSE)</f>
        <v>#N/A</v>
      </c>
      <c r="G3989" t="e">
        <f ca="1">VLOOKUP(OFFSET($E$2,0,0,10000,1),OFFSET(线路!$A$2,0,0,10000,6),6,FALSE)</f>
        <v>#N/A</v>
      </c>
    </row>
    <row r="3990" spans="1:7" x14ac:dyDescent="0.15">
      <c r="A3990" t="str">
        <f>IF([1]交流线路段!A3990="","",[1]交流线路段!A3990)</f>
        <v/>
      </c>
      <c r="B3990" t="str">
        <f>IF([1]交流线路段!B3990="","",[1]交流线路段!B3990)</f>
        <v/>
      </c>
      <c r="F3990" t="e">
        <f ca="1">VLOOKUP(OFFSET($E$2,0,0,10000,1),OFFSET(线路!$A$2,0,0,10000,6),5,FALSE)</f>
        <v>#N/A</v>
      </c>
      <c r="G3990" t="e">
        <f ca="1">VLOOKUP(OFFSET($E$2,0,0,10000,1),OFFSET(线路!$A$2,0,0,10000,6),6,FALSE)</f>
        <v>#N/A</v>
      </c>
    </row>
    <row r="3991" spans="1:7" x14ac:dyDescent="0.15">
      <c r="A3991" t="str">
        <f>IF([1]交流线路段!A3991="","",[1]交流线路段!A3991)</f>
        <v/>
      </c>
      <c r="B3991" t="str">
        <f>IF([1]交流线路段!B3991="","",[1]交流线路段!B3991)</f>
        <v/>
      </c>
      <c r="F3991" t="e">
        <f ca="1">VLOOKUP(OFFSET($E$2,0,0,10000,1),OFFSET(线路!$A$2,0,0,10000,6),5,FALSE)</f>
        <v>#N/A</v>
      </c>
      <c r="G3991" t="e">
        <f ca="1">VLOOKUP(OFFSET($E$2,0,0,10000,1),OFFSET(线路!$A$2,0,0,10000,6),6,FALSE)</f>
        <v>#N/A</v>
      </c>
    </row>
    <row r="3992" spans="1:7" x14ac:dyDescent="0.15">
      <c r="A3992" t="str">
        <f>IF([1]交流线路段!A3992="","",[1]交流线路段!A3992)</f>
        <v/>
      </c>
      <c r="B3992" t="str">
        <f>IF([1]交流线路段!B3992="","",[1]交流线路段!B3992)</f>
        <v/>
      </c>
      <c r="F3992" t="e">
        <f ca="1">VLOOKUP(OFFSET($E$2,0,0,10000,1),OFFSET(线路!$A$2,0,0,10000,6),5,FALSE)</f>
        <v>#N/A</v>
      </c>
      <c r="G3992" t="e">
        <f ca="1">VLOOKUP(OFFSET($E$2,0,0,10000,1),OFFSET(线路!$A$2,0,0,10000,6),6,FALSE)</f>
        <v>#N/A</v>
      </c>
    </row>
    <row r="3993" spans="1:7" x14ac:dyDescent="0.15">
      <c r="A3993" t="str">
        <f>IF([1]交流线路段!A3993="","",[1]交流线路段!A3993)</f>
        <v/>
      </c>
      <c r="B3993" t="str">
        <f>IF([1]交流线路段!B3993="","",[1]交流线路段!B3993)</f>
        <v/>
      </c>
      <c r="F3993" t="e">
        <f ca="1">VLOOKUP(OFFSET($E$2,0,0,10000,1),OFFSET(线路!$A$2,0,0,10000,6),5,FALSE)</f>
        <v>#N/A</v>
      </c>
      <c r="G3993" t="e">
        <f ca="1">VLOOKUP(OFFSET($E$2,0,0,10000,1),OFFSET(线路!$A$2,0,0,10000,6),6,FALSE)</f>
        <v>#N/A</v>
      </c>
    </row>
    <row r="3994" spans="1:7" x14ac:dyDescent="0.15">
      <c r="A3994" t="str">
        <f>IF([1]交流线路段!A3994="","",[1]交流线路段!A3994)</f>
        <v/>
      </c>
      <c r="B3994" t="str">
        <f>IF([1]交流线路段!B3994="","",[1]交流线路段!B3994)</f>
        <v/>
      </c>
      <c r="F3994" t="e">
        <f ca="1">VLOOKUP(OFFSET($E$2,0,0,10000,1),OFFSET(线路!$A$2,0,0,10000,6),5,FALSE)</f>
        <v>#N/A</v>
      </c>
      <c r="G3994" t="e">
        <f ca="1">VLOOKUP(OFFSET($E$2,0,0,10000,1),OFFSET(线路!$A$2,0,0,10000,6),6,FALSE)</f>
        <v>#N/A</v>
      </c>
    </row>
    <row r="3995" spans="1:7" x14ac:dyDescent="0.15">
      <c r="A3995" t="str">
        <f>IF([1]交流线路段!A3995="","",[1]交流线路段!A3995)</f>
        <v/>
      </c>
      <c r="B3995" t="str">
        <f>IF([1]交流线路段!B3995="","",[1]交流线路段!B3995)</f>
        <v/>
      </c>
      <c r="F3995" t="e">
        <f ca="1">VLOOKUP(OFFSET($E$2,0,0,10000,1),OFFSET(线路!$A$2,0,0,10000,6),5,FALSE)</f>
        <v>#N/A</v>
      </c>
      <c r="G3995" t="e">
        <f ca="1">VLOOKUP(OFFSET($E$2,0,0,10000,1),OFFSET(线路!$A$2,0,0,10000,6),6,FALSE)</f>
        <v>#N/A</v>
      </c>
    </row>
    <row r="3996" spans="1:7" x14ac:dyDescent="0.15">
      <c r="A3996" t="str">
        <f>IF([1]交流线路段!A3996="","",[1]交流线路段!A3996)</f>
        <v/>
      </c>
      <c r="B3996" t="str">
        <f>IF([1]交流线路段!B3996="","",[1]交流线路段!B3996)</f>
        <v/>
      </c>
      <c r="F3996" t="e">
        <f ca="1">VLOOKUP(OFFSET($E$2,0,0,10000,1),OFFSET(线路!$A$2,0,0,10000,6),5,FALSE)</f>
        <v>#N/A</v>
      </c>
      <c r="G3996" t="e">
        <f ca="1">VLOOKUP(OFFSET($E$2,0,0,10000,1),OFFSET(线路!$A$2,0,0,10000,6),6,FALSE)</f>
        <v>#N/A</v>
      </c>
    </row>
    <row r="3997" spans="1:7" x14ac:dyDescent="0.15">
      <c r="A3997" t="str">
        <f>IF([1]交流线路段!A3997="","",[1]交流线路段!A3997)</f>
        <v/>
      </c>
      <c r="B3997" t="str">
        <f>IF([1]交流线路段!B3997="","",[1]交流线路段!B3997)</f>
        <v/>
      </c>
      <c r="F3997" t="e">
        <f ca="1">VLOOKUP(OFFSET($E$2,0,0,10000,1),OFFSET(线路!$A$2,0,0,10000,6),5,FALSE)</f>
        <v>#N/A</v>
      </c>
      <c r="G3997" t="e">
        <f ca="1">VLOOKUP(OFFSET($E$2,0,0,10000,1),OFFSET(线路!$A$2,0,0,10000,6),6,FALSE)</f>
        <v>#N/A</v>
      </c>
    </row>
    <row r="3998" spans="1:7" x14ac:dyDescent="0.15">
      <c r="A3998" t="str">
        <f>IF([1]交流线路段!A3998="","",[1]交流线路段!A3998)</f>
        <v/>
      </c>
      <c r="B3998" t="str">
        <f>IF([1]交流线路段!B3998="","",[1]交流线路段!B3998)</f>
        <v/>
      </c>
      <c r="F3998" t="e">
        <f ca="1">VLOOKUP(OFFSET($E$2,0,0,10000,1),OFFSET(线路!$A$2,0,0,10000,6),5,FALSE)</f>
        <v>#N/A</v>
      </c>
      <c r="G3998" t="e">
        <f ca="1">VLOOKUP(OFFSET($E$2,0,0,10000,1),OFFSET(线路!$A$2,0,0,10000,6),6,FALSE)</f>
        <v>#N/A</v>
      </c>
    </row>
    <row r="3999" spans="1:7" x14ac:dyDescent="0.15">
      <c r="A3999" t="str">
        <f>IF([1]交流线路段!A3999="","",[1]交流线路段!A3999)</f>
        <v/>
      </c>
      <c r="B3999" t="str">
        <f>IF([1]交流线路段!B3999="","",[1]交流线路段!B3999)</f>
        <v/>
      </c>
      <c r="F3999" t="e">
        <f ca="1">VLOOKUP(OFFSET($E$2,0,0,10000,1),OFFSET(线路!$A$2,0,0,10000,6),5,FALSE)</f>
        <v>#N/A</v>
      </c>
      <c r="G3999" t="e">
        <f ca="1">VLOOKUP(OFFSET($E$2,0,0,10000,1),OFFSET(线路!$A$2,0,0,10000,6),6,FALSE)</f>
        <v>#N/A</v>
      </c>
    </row>
    <row r="4000" spans="1:7" x14ac:dyDescent="0.15">
      <c r="A4000" t="str">
        <f>IF([1]交流线路段!A4000="","",[1]交流线路段!A4000)</f>
        <v/>
      </c>
      <c r="B4000" t="str">
        <f>IF([1]交流线路段!B4000="","",[1]交流线路段!B4000)</f>
        <v/>
      </c>
      <c r="F4000" t="e">
        <f ca="1">VLOOKUP(OFFSET($E$2,0,0,10000,1),OFFSET(线路!$A$2,0,0,10000,6),5,FALSE)</f>
        <v>#N/A</v>
      </c>
      <c r="G4000" t="e">
        <f ca="1">VLOOKUP(OFFSET($E$2,0,0,10000,1),OFFSET(线路!$A$2,0,0,10000,6),6,FALSE)</f>
        <v>#N/A</v>
      </c>
    </row>
    <row r="4001" spans="1:7" x14ac:dyDescent="0.15">
      <c r="A4001" t="str">
        <f>IF([1]交流线路段!A4001="","",[1]交流线路段!A4001)</f>
        <v/>
      </c>
      <c r="B4001" t="str">
        <f>IF([1]交流线路段!B4001="","",[1]交流线路段!B4001)</f>
        <v/>
      </c>
      <c r="F4001" t="e">
        <f ca="1">VLOOKUP(OFFSET($E$2,0,0,10000,1),OFFSET(线路!$A$2,0,0,10000,6),5,FALSE)</f>
        <v>#N/A</v>
      </c>
      <c r="G4001" t="e">
        <f ca="1">VLOOKUP(OFFSET($E$2,0,0,10000,1),OFFSET(线路!$A$2,0,0,10000,6),6,FALSE)</f>
        <v>#N/A</v>
      </c>
    </row>
    <row r="4002" spans="1:7" x14ac:dyDescent="0.15">
      <c r="A4002" t="str">
        <f>IF([1]交流线路段!A4002="","",[1]交流线路段!A4002)</f>
        <v/>
      </c>
      <c r="B4002" t="str">
        <f>IF([1]交流线路段!B4002="","",[1]交流线路段!B4002)</f>
        <v/>
      </c>
      <c r="F4002" t="e">
        <f ca="1">VLOOKUP(OFFSET($E$2,0,0,10000,1),OFFSET(线路!$A$2,0,0,10000,6),5,FALSE)</f>
        <v>#N/A</v>
      </c>
      <c r="G4002" t="e">
        <f ca="1">VLOOKUP(OFFSET($E$2,0,0,10000,1),OFFSET(线路!$A$2,0,0,10000,6),6,FALSE)</f>
        <v>#N/A</v>
      </c>
    </row>
    <row r="4003" spans="1:7" x14ac:dyDescent="0.15">
      <c r="A4003" t="str">
        <f>IF([1]交流线路段!A4003="","",[1]交流线路段!A4003)</f>
        <v/>
      </c>
      <c r="B4003" t="str">
        <f>IF([1]交流线路段!B4003="","",[1]交流线路段!B4003)</f>
        <v/>
      </c>
      <c r="F4003" t="e">
        <f ca="1">VLOOKUP(OFFSET($E$2,0,0,10000,1),OFFSET(线路!$A$2,0,0,10000,6),5,FALSE)</f>
        <v>#N/A</v>
      </c>
      <c r="G4003" t="e">
        <f ca="1">VLOOKUP(OFFSET($E$2,0,0,10000,1),OFFSET(线路!$A$2,0,0,10000,6),6,FALSE)</f>
        <v>#N/A</v>
      </c>
    </row>
    <row r="4004" spans="1:7" x14ac:dyDescent="0.15">
      <c r="A4004" t="str">
        <f>IF([1]交流线路段!A4004="","",[1]交流线路段!A4004)</f>
        <v/>
      </c>
      <c r="B4004" t="str">
        <f>IF([1]交流线路段!B4004="","",[1]交流线路段!B4004)</f>
        <v/>
      </c>
      <c r="F4004" t="e">
        <f ca="1">VLOOKUP(OFFSET($E$2,0,0,10000,1),OFFSET(线路!$A$2,0,0,10000,6),5,FALSE)</f>
        <v>#N/A</v>
      </c>
      <c r="G4004" t="e">
        <f ca="1">VLOOKUP(OFFSET($E$2,0,0,10000,1),OFFSET(线路!$A$2,0,0,10000,6),6,FALSE)</f>
        <v>#N/A</v>
      </c>
    </row>
    <row r="4005" spans="1:7" x14ac:dyDescent="0.15">
      <c r="A4005" t="str">
        <f>IF([1]交流线路段!A4005="","",[1]交流线路段!A4005)</f>
        <v/>
      </c>
      <c r="B4005" t="str">
        <f>IF([1]交流线路段!B4005="","",[1]交流线路段!B4005)</f>
        <v/>
      </c>
      <c r="F4005" t="e">
        <f ca="1">VLOOKUP(OFFSET($E$2,0,0,10000,1),OFFSET(线路!$A$2,0,0,10000,6),5,FALSE)</f>
        <v>#N/A</v>
      </c>
      <c r="G4005" t="e">
        <f ca="1">VLOOKUP(OFFSET($E$2,0,0,10000,1),OFFSET(线路!$A$2,0,0,10000,6),6,FALSE)</f>
        <v>#N/A</v>
      </c>
    </row>
    <row r="4006" spans="1:7" x14ac:dyDescent="0.15">
      <c r="A4006" t="str">
        <f>IF([1]交流线路段!A4006="","",[1]交流线路段!A4006)</f>
        <v/>
      </c>
      <c r="B4006" t="str">
        <f>IF([1]交流线路段!B4006="","",[1]交流线路段!B4006)</f>
        <v/>
      </c>
      <c r="F4006" t="e">
        <f ca="1">VLOOKUP(OFFSET($E$2,0,0,10000,1),OFFSET(线路!$A$2,0,0,10000,6),5,FALSE)</f>
        <v>#N/A</v>
      </c>
      <c r="G4006" t="e">
        <f ca="1">VLOOKUP(OFFSET($E$2,0,0,10000,1),OFFSET(线路!$A$2,0,0,10000,6),6,FALSE)</f>
        <v>#N/A</v>
      </c>
    </row>
    <row r="4007" spans="1:7" x14ac:dyDescent="0.15">
      <c r="A4007" t="str">
        <f>IF([1]交流线路段!A4007="","",[1]交流线路段!A4007)</f>
        <v/>
      </c>
      <c r="B4007" t="str">
        <f>IF([1]交流线路段!B4007="","",[1]交流线路段!B4007)</f>
        <v/>
      </c>
      <c r="F4007" t="e">
        <f ca="1">VLOOKUP(OFFSET($E$2,0,0,10000,1),OFFSET(线路!$A$2,0,0,10000,6),5,FALSE)</f>
        <v>#N/A</v>
      </c>
      <c r="G4007" t="e">
        <f ca="1">VLOOKUP(OFFSET($E$2,0,0,10000,1),OFFSET(线路!$A$2,0,0,10000,6),6,FALSE)</f>
        <v>#N/A</v>
      </c>
    </row>
    <row r="4008" spans="1:7" x14ac:dyDescent="0.15">
      <c r="A4008" t="str">
        <f>IF([1]交流线路段!A4008="","",[1]交流线路段!A4008)</f>
        <v/>
      </c>
      <c r="B4008" t="str">
        <f>IF([1]交流线路段!B4008="","",[1]交流线路段!B4008)</f>
        <v/>
      </c>
      <c r="F4008" t="e">
        <f ca="1">VLOOKUP(OFFSET($E$2,0,0,10000,1),OFFSET(线路!$A$2,0,0,10000,6),5,FALSE)</f>
        <v>#N/A</v>
      </c>
      <c r="G4008" t="e">
        <f ca="1">VLOOKUP(OFFSET($E$2,0,0,10000,1),OFFSET(线路!$A$2,0,0,10000,6),6,FALSE)</f>
        <v>#N/A</v>
      </c>
    </row>
    <row r="4009" spans="1:7" x14ac:dyDescent="0.15">
      <c r="A4009" t="str">
        <f>IF([1]交流线路段!A4009="","",[1]交流线路段!A4009)</f>
        <v/>
      </c>
      <c r="B4009" t="str">
        <f>IF([1]交流线路段!B4009="","",[1]交流线路段!B4009)</f>
        <v/>
      </c>
      <c r="F4009" t="e">
        <f ca="1">VLOOKUP(OFFSET($E$2,0,0,10000,1),OFFSET(线路!$A$2,0,0,10000,6),5,FALSE)</f>
        <v>#N/A</v>
      </c>
      <c r="G4009" t="e">
        <f ca="1">VLOOKUP(OFFSET($E$2,0,0,10000,1),OFFSET(线路!$A$2,0,0,10000,6),6,FALSE)</f>
        <v>#N/A</v>
      </c>
    </row>
    <row r="4010" spans="1:7" x14ac:dyDescent="0.15">
      <c r="A4010" t="str">
        <f>IF([1]交流线路段!A4010="","",[1]交流线路段!A4010)</f>
        <v/>
      </c>
      <c r="B4010" t="str">
        <f>IF([1]交流线路段!B4010="","",[1]交流线路段!B4010)</f>
        <v/>
      </c>
      <c r="F4010" t="e">
        <f ca="1">VLOOKUP(OFFSET($E$2,0,0,10000,1),OFFSET(线路!$A$2,0,0,10000,6),5,FALSE)</f>
        <v>#N/A</v>
      </c>
      <c r="G4010" t="e">
        <f ca="1">VLOOKUP(OFFSET($E$2,0,0,10000,1),OFFSET(线路!$A$2,0,0,10000,6),6,FALSE)</f>
        <v>#N/A</v>
      </c>
    </row>
    <row r="4011" spans="1:7" x14ac:dyDescent="0.15">
      <c r="A4011" t="str">
        <f>IF([1]交流线路段!A4011="","",[1]交流线路段!A4011)</f>
        <v/>
      </c>
      <c r="B4011" t="str">
        <f>IF([1]交流线路段!B4011="","",[1]交流线路段!B4011)</f>
        <v/>
      </c>
      <c r="F4011" t="e">
        <f ca="1">VLOOKUP(OFFSET($E$2,0,0,10000,1),OFFSET(线路!$A$2,0,0,10000,6),5,FALSE)</f>
        <v>#N/A</v>
      </c>
      <c r="G4011" t="e">
        <f ca="1">VLOOKUP(OFFSET($E$2,0,0,10000,1),OFFSET(线路!$A$2,0,0,10000,6),6,FALSE)</f>
        <v>#N/A</v>
      </c>
    </row>
    <row r="4012" spans="1:7" x14ac:dyDescent="0.15">
      <c r="A4012" t="str">
        <f>IF([1]交流线路段!A4012="","",[1]交流线路段!A4012)</f>
        <v/>
      </c>
      <c r="B4012" t="str">
        <f>IF([1]交流线路段!B4012="","",[1]交流线路段!B4012)</f>
        <v/>
      </c>
      <c r="F4012" t="e">
        <f ca="1">VLOOKUP(OFFSET($E$2,0,0,10000,1),OFFSET(线路!$A$2,0,0,10000,6),5,FALSE)</f>
        <v>#N/A</v>
      </c>
      <c r="G4012" t="e">
        <f ca="1">VLOOKUP(OFFSET($E$2,0,0,10000,1),OFFSET(线路!$A$2,0,0,10000,6),6,FALSE)</f>
        <v>#N/A</v>
      </c>
    </row>
    <row r="4013" spans="1:7" x14ac:dyDescent="0.15">
      <c r="A4013" t="str">
        <f>IF([1]交流线路段!A4013="","",[1]交流线路段!A4013)</f>
        <v/>
      </c>
      <c r="B4013" t="str">
        <f>IF([1]交流线路段!B4013="","",[1]交流线路段!B4013)</f>
        <v/>
      </c>
      <c r="F4013" t="e">
        <f ca="1">VLOOKUP(OFFSET($E$2,0,0,10000,1),OFFSET(线路!$A$2,0,0,10000,6),5,FALSE)</f>
        <v>#N/A</v>
      </c>
      <c r="G4013" t="e">
        <f ca="1">VLOOKUP(OFFSET($E$2,0,0,10000,1),OFFSET(线路!$A$2,0,0,10000,6),6,FALSE)</f>
        <v>#N/A</v>
      </c>
    </row>
    <row r="4014" spans="1:7" x14ac:dyDescent="0.15">
      <c r="A4014" t="str">
        <f>IF([1]交流线路段!A4014="","",[1]交流线路段!A4014)</f>
        <v/>
      </c>
      <c r="B4014" t="str">
        <f>IF([1]交流线路段!B4014="","",[1]交流线路段!B4014)</f>
        <v/>
      </c>
      <c r="F4014" t="e">
        <f ca="1">VLOOKUP(OFFSET($E$2,0,0,10000,1),OFFSET(线路!$A$2,0,0,10000,6),5,FALSE)</f>
        <v>#N/A</v>
      </c>
      <c r="G4014" t="e">
        <f ca="1">VLOOKUP(OFFSET($E$2,0,0,10000,1),OFFSET(线路!$A$2,0,0,10000,6),6,FALSE)</f>
        <v>#N/A</v>
      </c>
    </row>
    <row r="4015" spans="1:7" x14ac:dyDescent="0.15">
      <c r="A4015" t="str">
        <f>IF([1]交流线路段!A4015="","",[1]交流线路段!A4015)</f>
        <v/>
      </c>
      <c r="B4015" t="str">
        <f>IF([1]交流线路段!B4015="","",[1]交流线路段!B4015)</f>
        <v/>
      </c>
      <c r="F4015" t="e">
        <f ca="1">VLOOKUP(OFFSET($E$2,0,0,10000,1),OFFSET(线路!$A$2,0,0,10000,6),5,FALSE)</f>
        <v>#N/A</v>
      </c>
      <c r="G4015" t="e">
        <f ca="1">VLOOKUP(OFFSET($E$2,0,0,10000,1),OFFSET(线路!$A$2,0,0,10000,6),6,FALSE)</f>
        <v>#N/A</v>
      </c>
    </row>
    <row r="4016" spans="1:7" x14ac:dyDescent="0.15">
      <c r="A4016" t="str">
        <f>IF([1]交流线路段!A4016="","",[1]交流线路段!A4016)</f>
        <v/>
      </c>
      <c r="B4016" t="str">
        <f>IF([1]交流线路段!B4016="","",[1]交流线路段!B4016)</f>
        <v/>
      </c>
      <c r="F4016" t="e">
        <f ca="1">VLOOKUP(OFFSET($E$2,0,0,10000,1),OFFSET(线路!$A$2,0,0,10000,6),5,FALSE)</f>
        <v>#N/A</v>
      </c>
      <c r="G4016" t="e">
        <f ca="1">VLOOKUP(OFFSET($E$2,0,0,10000,1),OFFSET(线路!$A$2,0,0,10000,6),6,FALSE)</f>
        <v>#N/A</v>
      </c>
    </row>
    <row r="4017" spans="1:7" x14ac:dyDescent="0.15">
      <c r="A4017" t="str">
        <f>IF([1]交流线路段!A4017="","",[1]交流线路段!A4017)</f>
        <v/>
      </c>
      <c r="B4017" t="str">
        <f>IF([1]交流线路段!B4017="","",[1]交流线路段!B4017)</f>
        <v/>
      </c>
      <c r="F4017" t="e">
        <f ca="1">VLOOKUP(OFFSET($E$2,0,0,10000,1),OFFSET(线路!$A$2,0,0,10000,6),5,FALSE)</f>
        <v>#N/A</v>
      </c>
      <c r="G4017" t="e">
        <f ca="1">VLOOKUP(OFFSET($E$2,0,0,10000,1),OFFSET(线路!$A$2,0,0,10000,6),6,FALSE)</f>
        <v>#N/A</v>
      </c>
    </row>
    <row r="4018" spans="1:7" x14ac:dyDescent="0.15">
      <c r="A4018" t="str">
        <f>IF([1]交流线路段!A4018="","",[1]交流线路段!A4018)</f>
        <v/>
      </c>
      <c r="B4018" t="str">
        <f>IF([1]交流线路段!B4018="","",[1]交流线路段!B4018)</f>
        <v/>
      </c>
      <c r="F4018" t="e">
        <f ca="1">VLOOKUP(OFFSET($E$2,0,0,10000,1),OFFSET(线路!$A$2,0,0,10000,6),5,FALSE)</f>
        <v>#N/A</v>
      </c>
      <c r="G4018" t="e">
        <f ca="1">VLOOKUP(OFFSET($E$2,0,0,10000,1),OFFSET(线路!$A$2,0,0,10000,6),6,FALSE)</f>
        <v>#N/A</v>
      </c>
    </row>
    <row r="4019" spans="1:7" x14ac:dyDescent="0.15">
      <c r="A4019" t="str">
        <f>IF([1]交流线路段!A4019="","",[1]交流线路段!A4019)</f>
        <v/>
      </c>
      <c r="B4019" t="str">
        <f>IF([1]交流线路段!B4019="","",[1]交流线路段!B4019)</f>
        <v/>
      </c>
      <c r="F4019" t="e">
        <f ca="1">VLOOKUP(OFFSET($E$2,0,0,10000,1),OFFSET(线路!$A$2,0,0,10000,6),5,FALSE)</f>
        <v>#N/A</v>
      </c>
      <c r="G4019" t="e">
        <f ca="1">VLOOKUP(OFFSET($E$2,0,0,10000,1),OFFSET(线路!$A$2,0,0,10000,6),6,FALSE)</f>
        <v>#N/A</v>
      </c>
    </row>
    <row r="4020" spans="1:7" x14ac:dyDescent="0.15">
      <c r="A4020" t="str">
        <f>IF([1]交流线路段!A4020="","",[1]交流线路段!A4020)</f>
        <v/>
      </c>
      <c r="B4020" t="str">
        <f>IF([1]交流线路段!B4020="","",[1]交流线路段!B4020)</f>
        <v/>
      </c>
      <c r="F4020" t="e">
        <f ca="1">VLOOKUP(OFFSET($E$2,0,0,10000,1),OFFSET(线路!$A$2,0,0,10000,6),5,FALSE)</f>
        <v>#N/A</v>
      </c>
      <c r="G4020" t="e">
        <f ca="1">VLOOKUP(OFFSET($E$2,0,0,10000,1),OFFSET(线路!$A$2,0,0,10000,6),6,FALSE)</f>
        <v>#N/A</v>
      </c>
    </row>
    <row r="4021" spans="1:7" x14ac:dyDescent="0.15">
      <c r="A4021" t="str">
        <f>IF([1]交流线路段!A4021="","",[1]交流线路段!A4021)</f>
        <v/>
      </c>
      <c r="B4021" t="str">
        <f>IF([1]交流线路段!B4021="","",[1]交流线路段!B4021)</f>
        <v/>
      </c>
      <c r="F4021" t="e">
        <f ca="1">VLOOKUP(OFFSET($E$2,0,0,10000,1),OFFSET(线路!$A$2,0,0,10000,6),5,FALSE)</f>
        <v>#N/A</v>
      </c>
      <c r="G4021" t="e">
        <f ca="1">VLOOKUP(OFFSET($E$2,0,0,10000,1),OFFSET(线路!$A$2,0,0,10000,6),6,FALSE)</f>
        <v>#N/A</v>
      </c>
    </row>
    <row r="4022" spans="1:7" x14ac:dyDescent="0.15">
      <c r="A4022" t="str">
        <f>IF([1]交流线路段!A4022="","",[1]交流线路段!A4022)</f>
        <v/>
      </c>
      <c r="B4022" t="str">
        <f>IF([1]交流线路段!B4022="","",[1]交流线路段!B4022)</f>
        <v/>
      </c>
      <c r="F4022" t="e">
        <f ca="1">VLOOKUP(OFFSET($E$2,0,0,10000,1),OFFSET(线路!$A$2,0,0,10000,6),5,FALSE)</f>
        <v>#N/A</v>
      </c>
      <c r="G4022" t="e">
        <f ca="1">VLOOKUP(OFFSET($E$2,0,0,10000,1),OFFSET(线路!$A$2,0,0,10000,6),6,FALSE)</f>
        <v>#N/A</v>
      </c>
    </row>
    <row r="4023" spans="1:7" x14ac:dyDescent="0.15">
      <c r="A4023" t="str">
        <f>IF([1]交流线路段!A4023="","",[1]交流线路段!A4023)</f>
        <v/>
      </c>
      <c r="B4023" t="str">
        <f>IF([1]交流线路段!B4023="","",[1]交流线路段!B4023)</f>
        <v/>
      </c>
      <c r="F4023" t="e">
        <f ca="1">VLOOKUP(OFFSET($E$2,0,0,10000,1),OFFSET(线路!$A$2,0,0,10000,6),5,FALSE)</f>
        <v>#N/A</v>
      </c>
      <c r="G4023" t="e">
        <f ca="1">VLOOKUP(OFFSET($E$2,0,0,10000,1),OFFSET(线路!$A$2,0,0,10000,6),6,FALSE)</f>
        <v>#N/A</v>
      </c>
    </row>
    <row r="4024" spans="1:7" x14ac:dyDescent="0.15">
      <c r="A4024" t="str">
        <f>IF([1]交流线路段!A4024="","",[1]交流线路段!A4024)</f>
        <v/>
      </c>
      <c r="B4024" t="str">
        <f>IF([1]交流线路段!B4024="","",[1]交流线路段!B4024)</f>
        <v/>
      </c>
      <c r="F4024" t="e">
        <f ca="1">VLOOKUP(OFFSET($E$2,0,0,10000,1),OFFSET(线路!$A$2,0,0,10000,6),5,FALSE)</f>
        <v>#N/A</v>
      </c>
      <c r="G4024" t="e">
        <f ca="1">VLOOKUP(OFFSET($E$2,0,0,10000,1),OFFSET(线路!$A$2,0,0,10000,6),6,FALSE)</f>
        <v>#N/A</v>
      </c>
    </row>
    <row r="4025" spans="1:7" x14ac:dyDescent="0.15">
      <c r="A4025" t="str">
        <f>IF([1]交流线路段!A4025="","",[1]交流线路段!A4025)</f>
        <v/>
      </c>
      <c r="B4025" t="str">
        <f>IF([1]交流线路段!B4025="","",[1]交流线路段!B4025)</f>
        <v/>
      </c>
      <c r="F4025" t="e">
        <f ca="1">VLOOKUP(OFFSET($E$2,0,0,10000,1),OFFSET(线路!$A$2,0,0,10000,6),5,FALSE)</f>
        <v>#N/A</v>
      </c>
      <c r="G4025" t="e">
        <f ca="1">VLOOKUP(OFFSET($E$2,0,0,10000,1),OFFSET(线路!$A$2,0,0,10000,6),6,FALSE)</f>
        <v>#N/A</v>
      </c>
    </row>
    <row r="4026" spans="1:7" x14ac:dyDescent="0.15">
      <c r="A4026" t="str">
        <f>IF([1]交流线路段!A4026="","",[1]交流线路段!A4026)</f>
        <v/>
      </c>
      <c r="B4026" t="str">
        <f>IF([1]交流线路段!B4026="","",[1]交流线路段!B4026)</f>
        <v/>
      </c>
      <c r="F4026" t="e">
        <f ca="1">VLOOKUP(OFFSET($E$2,0,0,10000,1),OFFSET(线路!$A$2,0,0,10000,6),5,FALSE)</f>
        <v>#N/A</v>
      </c>
      <c r="G4026" t="e">
        <f ca="1">VLOOKUP(OFFSET($E$2,0,0,10000,1),OFFSET(线路!$A$2,0,0,10000,6),6,FALSE)</f>
        <v>#N/A</v>
      </c>
    </row>
    <row r="4027" spans="1:7" x14ac:dyDescent="0.15">
      <c r="A4027" t="str">
        <f>IF([1]交流线路段!A4027="","",[1]交流线路段!A4027)</f>
        <v/>
      </c>
      <c r="B4027" t="str">
        <f>IF([1]交流线路段!B4027="","",[1]交流线路段!B4027)</f>
        <v/>
      </c>
      <c r="F4027" t="e">
        <f ca="1">VLOOKUP(OFFSET($E$2,0,0,10000,1),OFFSET(线路!$A$2,0,0,10000,6),5,FALSE)</f>
        <v>#N/A</v>
      </c>
      <c r="G4027" t="e">
        <f ca="1">VLOOKUP(OFFSET($E$2,0,0,10000,1),OFFSET(线路!$A$2,0,0,10000,6),6,FALSE)</f>
        <v>#N/A</v>
      </c>
    </row>
    <row r="4028" spans="1:7" x14ac:dyDescent="0.15">
      <c r="A4028" t="str">
        <f>IF([1]交流线路段!A4028="","",[1]交流线路段!A4028)</f>
        <v/>
      </c>
      <c r="B4028" t="str">
        <f>IF([1]交流线路段!B4028="","",[1]交流线路段!B4028)</f>
        <v/>
      </c>
      <c r="F4028" t="e">
        <f ca="1">VLOOKUP(OFFSET($E$2,0,0,10000,1),OFFSET(线路!$A$2,0,0,10000,6),5,FALSE)</f>
        <v>#N/A</v>
      </c>
      <c r="G4028" t="e">
        <f ca="1">VLOOKUP(OFFSET($E$2,0,0,10000,1),OFFSET(线路!$A$2,0,0,10000,6),6,FALSE)</f>
        <v>#N/A</v>
      </c>
    </row>
    <row r="4029" spans="1:7" x14ac:dyDescent="0.15">
      <c r="A4029" t="str">
        <f>IF([1]交流线路段!A4029="","",[1]交流线路段!A4029)</f>
        <v/>
      </c>
      <c r="B4029" t="str">
        <f>IF([1]交流线路段!B4029="","",[1]交流线路段!B4029)</f>
        <v/>
      </c>
      <c r="F4029" t="e">
        <f ca="1">VLOOKUP(OFFSET($E$2,0,0,10000,1),OFFSET(线路!$A$2,0,0,10000,6),5,FALSE)</f>
        <v>#N/A</v>
      </c>
      <c r="G4029" t="e">
        <f ca="1">VLOOKUP(OFFSET($E$2,0,0,10000,1),OFFSET(线路!$A$2,0,0,10000,6),6,FALSE)</f>
        <v>#N/A</v>
      </c>
    </row>
    <row r="4030" spans="1:7" x14ac:dyDescent="0.15">
      <c r="A4030" t="str">
        <f>IF([1]交流线路段!A4030="","",[1]交流线路段!A4030)</f>
        <v/>
      </c>
      <c r="B4030" t="str">
        <f>IF([1]交流线路段!B4030="","",[1]交流线路段!B4030)</f>
        <v/>
      </c>
      <c r="F4030" t="e">
        <f ca="1">VLOOKUP(OFFSET($E$2,0,0,10000,1),OFFSET(线路!$A$2,0,0,10000,6),5,FALSE)</f>
        <v>#N/A</v>
      </c>
      <c r="G4030" t="e">
        <f ca="1">VLOOKUP(OFFSET($E$2,0,0,10000,1),OFFSET(线路!$A$2,0,0,10000,6),6,FALSE)</f>
        <v>#N/A</v>
      </c>
    </row>
    <row r="4031" spans="1:7" x14ac:dyDescent="0.15">
      <c r="A4031" t="str">
        <f>IF([1]交流线路段!A4031="","",[1]交流线路段!A4031)</f>
        <v/>
      </c>
      <c r="B4031" t="str">
        <f>IF([1]交流线路段!B4031="","",[1]交流线路段!B4031)</f>
        <v/>
      </c>
      <c r="F4031" t="e">
        <f ca="1">VLOOKUP(OFFSET($E$2,0,0,10000,1),OFFSET(线路!$A$2,0,0,10000,6),5,FALSE)</f>
        <v>#N/A</v>
      </c>
      <c r="G4031" t="e">
        <f ca="1">VLOOKUP(OFFSET($E$2,0,0,10000,1),OFFSET(线路!$A$2,0,0,10000,6),6,FALSE)</f>
        <v>#N/A</v>
      </c>
    </row>
    <row r="4032" spans="1:7" x14ac:dyDescent="0.15">
      <c r="A4032" t="str">
        <f>IF([1]交流线路段!A4032="","",[1]交流线路段!A4032)</f>
        <v/>
      </c>
      <c r="B4032" t="str">
        <f>IF([1]交流线路段!B4032="","",[1]交流线路段!B4032)</f>
        <v/>
      </c>
      <c r="F4032" t="e">
        <f ca="1">VLOOKUP(OFFSET($E$2,0,0,10000,1),OFFSET(线路!$A$2,0,0,10000,6),5,FALSE)</f>
        <v>#N/A</v>
      </c>
      <c r="G4032" t="e">
        <f ca="1">VLOOKUP(OFFSET($E$2,0,0,10000,1),OFFSET(线路!$A$2,0,0,10000,6),6,FALSE)</f>
        <v>#N/A</v>
      </c>
    </row>
    <row r="4033" spans="1:7" x14ac:dyDescent="0.15">
      <c r="A4033" t="str">
        <f>IF([1]交流线路段!A4033="","",[1]交流线路段!A4033)</f>
        <v/>
      </c>
      <c r="B4033" t="str">
        <f>IF([1]交流线路段!B4033="","",[1]交流线路段!B4033)</f>
        <v/>
      </c>
      <c r="F4033" t="e">
        <f ca="1">VLOOKUP(OFFSET($E$2,0,0,10000,1),OFFSET(线路!$A$2,0,0,10000,6),5,FALSE)</f>
        <v>#N/A</v>
      </c>
      <c r="G4033" t="e">
        <f ca="1">VLOOKUP(OFFSET($E$2,0,0,10000,1),OFFSET(线路!$A$2,0,0,10000,6),6,FALSE)</f>
        <v>#N/A</v>
      </c>
    </row>
    <row r="4034" spans="1:7" x14ac:dyDescent="0.15">
      <c r="A4034" t="str">
        <f>IF([1]交流线路段!A4034="","",[1]交流线路段!A4034)</f>
        <v/>
      </c>
      <c r="B4034" t="str">
        <f>IF([1]交流线路段!B4034="","",[1]交流线路段!B4034)</f>
        <v/>
      </c>
      <c r="F4034" t="e">
        <f ca="1">VLOOKUP(OFFSET($E$2,0,0,10000,1),OFFSET(线路!$A$2,0,0,10000,6),5,FALSE)</f>
        <v>#N/A</v>
      </c>
      <c r="G4034" t="e">
        <f ca="1">VLOOKUP(OFFSET($E$2,0,0,10000,1),OFFSET(线路!$A$2,0,0,10000,6),6,FALSE)</f>
        <v>#N/A</v>
      </c>
    </row>
    <row r="4035" spans="1:7" x14ac:dyDescent="0.15">
      <c r="A4035" t="str">
        <f>IF([1]交流线路段!A4035="","",[1]交流线路段!A4035)</f>
        <v/>
      </c>
      <c r="B4035" t="str">
        <f>IF([1]交流线路段!B4035="","",[1]交流线路段!B4035)</f>
        <v/>
      </c>
      <c r="F4035" t="e">
        <f ca="1">VLOOKUP(OFFSET($E$2,0,0,10000,1),OFFSET(线路!$A$2,0,0,10000,6),5,FALSE)</f>
        <v>#N/A</v>
      </c>
      <c r="G4035" t="e">
        <f ca="1">VLOOKUP(OFFSET($E$2,0,0,10000,1),OFFSET(线路!$A$2,0,0,10000,6),6,FALSE)</f>
        <v>#N/A</v>
      </c>
    </row>
    <row r="4036" spans="1:7" x14ac:dyDescent="0.15">
      <c r="A4036" t="str">
        <f>IF([1]交流线路段!A4036="","",[1]交流线路段!A4036)</f>
        <v/>
      </c>
      <c r="B4036" t="str">
        <f>IF([1]交流线路段!B4036="","",[1]交流线路段!B4036)</f>
        <v/>
      </c>
      <c r="F4036" t="e">
        <f ca="1">VLOOKUP(OFFSET($E$2,0,0,10000,1),OFFSET(线路!$A$2,0,0,10000,6),5,FALSE)</f>
        <v>#N/A</v>
      </c>
      <c r="G4036" t="e">
        <f ca="1">VLOOKUP(OFFSET($E$2,0,0,10000,1),OFFSET(线路!$A$2,0,0,10000,6),6,FALSE)</f>
        <v>#N/A</v>
      </c>
    </row>
    <row r="4037" spans="1:7" x14ac:dyDescent="0.15">
      <c r="A4037" t="str">
        <f>IF([1]交流线路段!A4037="","",[1]交流线路段!A4037)</f>
        <v/>
      </c>
      <c r="B4037" t="str">
        <f>IF([1]交流线路段!B4037="","",[1]交流线路段!B4037)</f>
        <v/>
      </c>
      <c r="F4037" t="e">
        <f ca="1">VLOOKUP(OFFSET($E$2,0,0,10000,1),OFFSET(线路!$A$2,0,0,10000,6),5,FALSE)</f>
        <v>#N/A</v>
      </c>
      <c r="G4037" t="e">
        <f ca="1">VLOOKUP(OFFSET($E$2,0,0,10000,1),OFFSET(线路!$A$2,0,0,10000,6),6,FALSE)</f>
        <v>#N/A</v>
      </c>
    </row>
    <row r="4038" spans="1:7" x14ac:dyDescent="0.15">
      <c r="A4038" t="str">
        <f>IF([1]交流线路段!A4038="","",[1]交流线路段!A4038)</f>
        <v/>
      </c>
      <c r="B4038" t="str">
        <f>IF([1]交流线路段!B4038="","",[1]交流线路段!B4038)</f>
        <v/>
      </c>
      <c r="F4038" t="e">
        <f ca="1">VLOOKUP(OFFSET($E$2,0,0,10000,1),OFFSET(线路!$A$2,0,0,10000,6),5,FALSE)</f>
        <v>#N/A</v>
      </c>
      <c r="G4038" t="e">
        <f ca="1">VLOOKUP(OFFSET($E$2,0,0,10000,1),OFFSET(线路!$A$2,0,0,10000,6),6,FALSE)</f>
        <v>#N/A</v>
      </c>
    </row>
    <row r="4039" spans="1:7" x14ac:dyDescent="0.15">
      <c r="A4039" t="str">
        <f>IF([1]交流线路段!A4039="","",[1]交流线路段!A4039)</f>
        <v/>
      </c>
      <c r="B4039" t="str">
        <f>IF([1]交流线路段!B4039="","",[1]交流线路段!B4039)</f>
        <v/>
      </c>
      <c r="F4039" t="e">
        <f ca="1">VLOOKUP(OFFSET($E$2,0,0,10000,1),OFFSET(线路!$A$2,0,0,10000,6),5,FALSE)</f>
        <v>#N/A</v>
      </c>
      <c r="G4039" t="e">
        <f ca="1">VLOOKUP(OFFSET($E$2,0,0,10000,1),OFFSET(线路!$A$2,0,0,10000,6),6,FALSE)</f>
        <v>#N/A</v>
      </c>
    </row>
    <row r="4040" spans="1:7" x14ac:dyDescent="0.15">
      <c r="A4040" t="str">
        <f>IF([1]交流线路段!A4040="","",[1]交流线路段!A4040)</f>
        <v/>
      </c>
      <c r="B4040" t="str">
        <f>IF([1]交流线路段!B4040="","",[1]交流线路段!B4040)</f>
        <v/>
      </c>
      <c r="F4040" t="e">
        <f ca="1">VLOOKUP(OFFSET($E$2,0,0,10000,1),OFFSET(线路!$A$2,0,0,10000,6),5,FALSE)</f>
        <v>#N/A</v>
      </c>
      <c r="G4040" t="e">
        <f ca="1">VLOOKUP(OFFSET($E$2,0,0,10000,1),OFFSET(线路!$A$2,0,0,10000,6),6,FALSE)</f>
        <v>#N/A</v>
      </c>
    </row>
    <row r="4041" spans="1:7" x14ac:dyDescent="0.15">
      <c r="A4041" t="str">
        <f>IF([1]交流线路段!A4041="","",[1]交流线路段!A4041)</f>
        <v/>
      </c>
      <c r="B4041" t="str">
        <f>IF([1]交流线路段!B4041="","",[1]交流线路段!B4041)</f>
        <v/>
      </c>
      <c r="F4041" t="e">
        <f ca="1">VLOOKUP(OFFSET($E$2,0,0,10000,1),OFFSET(线路!$A$2,0,0,10000,6),5,FALSE)</f>
        <v>#N/A</v>
      </c>
      <c r="G4041" t="e">
        <f ca="1">VLOOKUP(OFFSET($E$2,0,0,10000,1),OFFSET(线路!$A$2,0,0,10000,6),6,FALSE)</f>
        <v>#N/A</v>
      </c>
    </row>
    <row r="4042" spans="1:7" x14ac:dyDescent="0.15">
      <c r="A4042" t="str">
        <f>IF([1]交流线路段!A4042="","",[1]交流线路段!A4042)</f>
        <v/>
      </c>
      <c r="B4042" t="str">
        <f>IF([1]交流线路段!B4042="","",[1]交流线路段!B4042)</f>
        <v/>
      </c>
      <c r="F4042" t="e">
        <f ca="1">VLOOKUP(OFFSET($E$2,0,0,10000,1),OFFSET(线路!$A$2,0,0,10000,6),5,FALSE)</f>
        <v>#N/A</v>
      </c>
      <c r="G4042" t="e">
        <f ca="1">VLOOKUP(OFFSET($E$2,0,0,10000,1),OFFSET(线路!$A$2,0,0,10000,6),6,FALSE)</f>
        <v>#N/A</v>
      </c>
    </row>
    <row r="4043" spans="1:7" x14ac:dyDescent="0.15">
      <c r="A4043" t="str">
        <f>IF([1]交流线路段!A4043="","",[1]交流线路段!A4043)</f>
        <v/>
      </c>
      <c r="B4043" t="str">
        <f>IF([1]交流线路段!B4043="","",[1]交流线路段!B4043)</f>
        <v/>
      </c>
      <c r="F4043" t="e">
        <f ca="1">VLOOKUP(OFFSET($E$2,0,0,10000,1),OFFSET(线路!$A$2,0,0,10000,6),5,FALSE)</f>
        <v>#N/A</v>
      </c>
      <c r="G4043" t="e">
        <f ca="1">VLOOKUP(OFFSET($E$2,0,0,10000,1),OFFSET(线路!$A$2,0,0,10000,6),6,FALSE)</f>
        <v>#N/A</v>
      </c>
    </row>
    <row r="4044" spans="1:7" x14ac:dyDescent="0.15">
      <c r="A4044" t="str">
        <f>IF([1]交流线路段!A4044="","",[1]交流线路段!A4044)</f>
        <v/>
      </c>
      <c r="B4044" t="str">
        <f>IF([1]交流线路段!B4044="","",[1]交流线路段!B4044)</f>
        <v/>
      </c>
      <c r="F4044" t="e">
        <f ca="1">VLOOKUP(OFFSET($E$2,0,0,10000,1),OFFSET(线路!$A$2,0,0,10000,6),5,FALSE)</f>
        <v>#N/A</v>
      </c>
      <c r="G4044" t="e">
        <f ca="1">VLOOKUP(OFFSET($E$2,0,0,10000,1),OFFSET(线路!$A$2,0,0,10000,6),6,FALSE)</f>
        <v>#N/A</v>
      </c>
    </row>
    <row r="4045" spans="1:7" x14ac:dyDescent="0.15">
      <c r="A4045" t="str">
        <f>IF([1]交流线路段!A4045="","",[1]交流线路段!A4045)</f>
        <v/>
      </c>
      <c r="B4045" t="str">
        <f>IF([1]交流线路段!B4045="","",[1]交流线路段!B4045)</f>
        <v/>
      </c>
      <c r="F4045" t="e">
        <f ca="1">VLOOKUP(OFFSET($E$2,0,0,10000,1),OFFSET(线路!$A$2,0,0,10000,6),5,FALSE)</f>
        <v>#N/A</v>
      </c>
      <c r="G4045" t="e">
        <f ca="1">VLOOKUP(OFFSET($E$2,0,0,10000,1),OFFSET(线路!$A$2,0,0,10000,6),6,FALSE)</f>
        <v>#N/A</v>
      </c>
    </row>
    <row r="4046" spans="1:7" x14ac:dyDescent="0.15">
      <c r="A4046" t="str">
        <f>IF([1]交流线路段!A4046="","",[1]交流线路段!A4046)</f>
        <v/>
      </c>
      <c r="B4046" t="str">
        <f>IF([1]交流线路段!B4046="","",[1]交流线路段!B4046)</f>
        <v/>
      </c>
      <c r="F4046" t="e">
        <f ca="1">VLOOKUP(OFFSET($E$2,0,0,10000,1),OFFSET(线路!$A$2,0,0,10000,6),5,FALSE)</f>
        <v>#N/A</v>
      </c>
      <c r="G4046" t="e">
        <f ca="1">VLOOKUP(OFFSET($E$2,0,0,10000,1),OFFSET(线路!$A$2,0,0,10000,6),6,FALSE)</f>
        <v>#N/A</v>
      </c>
    </row>
    <row r="4047" spans="1:7" x14ac:dyDescent="0.15">
      <c r="A4047" t="str">
        <f>IF([1]交流线路段!A4047="","",[1]交流线路段!A4047)</f>
        <v/>
      </c>
      <c r="B4047" t="str">
        <f>IF([1]交流线路段!B4047="","",[1]交流线路段!B4047)</f>
        <v/>
      </c>
      <c r="F4047" t="e">
        <f ca="1">VLOOKUP(OFFSET($E$2,0,0,10000,1),OFFSET(线路!$A$2,0,0,10000,6),5,FALSE)</f>
        <v>#N/A</v>
      </c>
      <c r="G4047" t="e">
        <f ca="1">VLOOKUP(OFFSET($E$2,0,0,10000,1),OFFSET(线路!$A$2,0,0,10000,6),6,FALSE)</f>
        <v>#N/A</v>
      </c>
    </row>
    <row r="4048" spans="1:7" x14ac:dyDescent="0.15">
      <c r="A4048" t="str">
        <f>IF([1]交流线路段!A4048="","",[1]交流线路段!A4048)</f>
        <v/>
      </c>
      <c r="B4048" t="str">
        <f>IF([1]交流线路段!B4048="","",[1]交流线路段!B4048)</f>
        <v/>
      </c>
      <c r="F4048" t="e">
        <f ca="1">VLOOKUP(OFFSET($E$2,0,0,10000,1),OFFSET(线路!$A$2,0,0,10000,6),5,FALSE)</f>
        <v>#N/A</v>
      </c>
      <c r="G4048" t="e">
        <f ca="1">VLOOKUP(OFFSET($E$2,0,0,10000,1),OFFSET(线路!$A$2,0,0,10000,6),6,FALSE)</f>
        <v>#N/A</v>
      </c>
    </row>
    <row r="4049" spans="1:7" x14ac:dyDescent="0.15">
      <c r="A4049" t="str">
        <f>IF([1]交流线路段!A4049="","",[1]交流线路段!A4049)</f>
        <v/>
      </c>
      <c r="B4049" t="str">
        <f>IF([1]交流线路段!B4049="","",[1]交流线路段!B4049)</f>
        <v/>
      </c>
      <c r="F4049" t="e">
        <f ca="1">VLOOKUP(OFFSET($E$2,0,0,10000,1),OFFSET(线路!$A$2,0,0,10000,6),5,FALSE)</f>
        <v>#N/A</v>
      </c>
      <c r="G4049" t="e">
        <f ca="1">VLOOKUP(OFFSET($E$2,0,0,10000,1),OFFSET(线路!$A$2,0,0,10000,6),6,FALSE)</f>
        <v>#N/A</v>
      </c>
    </row>
    <row r="4050" spans="1:7" x14ac:dyDescent="0.15">
      <c r="A4050" t="str">
        <f>IF([1]交流线路段!A4050="","",[1]交流线路段!A4050)</f>
        <v/>
      </c>
      <c r="B4050" t="str">
        <f>IF([1]交流线路段!B4050="","",[1]交流线路段!B4050)</f>
        <v/>
      </c>
      <c r="F4050" t="e">
        <f ca="1">VLOOKUP(OFFSET($E$2,0,0,10000,1),OFFSET(线路!$A$2,0,0,10000,6),5,FALSE)</f>
        <v>#N/A</v>
      </c>
      <c r="G4050" t="e">
        <f ca="1">VLOOKUP(OFFSET($E$2,0,0,10000,1),OFFSET(线路!$A$2,0,0,10000,6),6,FALSE)</f>
        <v>#N/A</v>
      </c>
    </row>
    <row r="4051" spans="1:7" x14ac:dyDescent="0.15">
      <c r="A4051" t="str">
        <f>IF([1]交流线路段!A4051="","",[1]交流线路段!A4051)</f>
        <v/>
      </c>
      <c r="B4051" t="str">
        <f>IF([1]交流线路段!B4051="","",[1]交流线路段!B4051)</f>
        <v/>
      </c>
      <c r="F4051" t="e">
        <f ca="1">VLOOKUP(OFFSET($E$2,0,0,10000,1),OFFSET(线路!$A$2,0,0,10000,6),5,FALSE)</f>
        <v>#N/A</v>
      </c>
      <c r="G4051" t="e">
        <f ca="1">VLOOKUP(OFFSET($E$2,0,0,10000,1),OFFSET(线路!$A$2,0,0,10000,6),6,FALSE)</f>
        <v>#N/A</v>
      </c>
    </row>
    <row r="4052" spans="1:7" x14ac:dyDescent="0.15">
      <c r="A4052" t="str">
        <f>IF([1]交流线路段!A4052="","",[1]交流线路段!A4052)</f>
        <v/>
      </c>
      <c r="B4052" t="str">
        <f>IF([1]交流线路段!B4052="","",[1]交流线路段!B4052)</f>
        <v/>
      </c>
      <c r="F4052" t="e">
        <f ca="1">VLOOKUP(OFFSET($E$2,0,0,10000,1),OFFSET(线路!$A$2,0,0,10000,6),5,FALSE)</f>
        <v>#N/A</v>
      </c>
      <c r="G4052" t="e">
        <f ca="1">VLOOKUP(OFFSET($E$2,0,0,10000,1),OFFSET(线路!$A$2,0,0,10000,6),6,FALSE)</f>
        <v>#N/A</v>
      </c>
    </row>
    <row r="4053" spans="1:7" x14ac:dyDescent="0.15">
      <c r="A4053" t="str">
        <f>IF([1]交流线路段!A4053="","",[1]交流线路段!A4053)</f>
        <v/>
      </c>
      <c r="B4053" t="str">
        <f>IF([1]交流线路段!B4053="","",[1]交流线路段!B4053)</f>
        <v/>
      </c>
      <c r="F4053" t="e">
        <f ca="1">VLOOKUP(OFFSET($E$2,0,0,10000,1),OFFSET(线路!$A$2,0,0,10000,6),5,FALSE)</f>
        <v>#N/A</v>
      </c>
      <c r="G4053" t="e">
        <f ca="1">VLOOKUP(OFFSET($E$2,0,0,10000,1),OFFSET(线路!$A$2,0,0,10000,6),6,FALSE)</f>
        <v>#N/A</v>
      </c>
    </row>
    <row r="4054" spans="1:7" x14ac:dyDescent="0.15">
      <c r="A4054" t="str">
        <f>IF([1]交流线路段!A4054="","",[1]交流线路段!A4054)</f>
        <v/>
      </c>
      <c r="B4054" t="str">
        <f>IF([1]交流线路段!B4054="","",[1]交流线路段!B4054)</f>
        <v/>
      </c>
      <c r="F4054" t="e">
        <f ca="1">VLOOKUP(OFFSET($E$2,0,0,10000,1),OFFSET(线路!$A$2,0,0,10000,6),5,FALSE)</f>
        <v>#N/A</v>
      </c>
      <c r="G4054" t="e">
        <f ca="1">VLOOKUP(OFFSET($E$2,0,0,10000,1),OFFSET(线路!$A$2,0,0,10000,6),6,FALSE)</f>
        <v>#N/A</v>
      </c>
    </row>
    <row r="4055" spans="1:7" x14ac:dyDescent="0.15">
      <c r="A4055" t="str">
        <f>IF([1]交流线路段!A4055="","",[1]交流线路段!A4055)</f>
        <v/>
      </c>
      <c r="B4055" t="str">
        <f>IF([1]交流线路段!B4055="","",[1]交流线路段!B4055)</f>
        <v/>
      </c>
      <c r="F4055" t="e">
        <f ca="1">VLOOKUP(OFFSET($E$2,0,0,10000,1),OFFSET(线路!$A$2,0,0,10000,6),5,FALSE)</f>
        <v>#N/A</v>
      </c>
      <c r="G4055" t="e">
        <f ca="1">VLOOKUP(OFFSET($E$2,0,0,10000,1),OFFSET(线路!$A$2,0,0,10000,6),6,FALSE)</f>
        <v>#N/A</v>
      </c>
    </row>
    <row r="4056" spans="1:7" x14ac:dyDescent="0.15">
      <c r="A4056" t="str">
        <f>IF([1]交流线路段!A4056="","",[1]交流线路段!A4056)</f>
        <v/>
      </c>
      <c r="B4056" t="str">
        <f>IF([1]交流线路段!B4056="","",[1]交流线路段!B4056)</f>
        <v/>
      </c>
      <c r="F4056" t="e">
        <f ca="1">VLOOKUP(OFFSET($E$2,0,0,10000,1),OFFSET(线路!$A$2,0,0,10000,6),5,FALSE)</f>
        <v>#N/A</v>
      </c>
      <c r="G4056" t="e">
        <f ca="1">VLOOKUP(OFFSET($E$2,0,0,10000,1),OFFSET(线路!$A$2,0,0,10000,6),6,FALSE)</f>
        <v>#N/A</v>
      </c>
    </row>
    <row r="4057" spans="1:7" x14ac:dyDescent="0.15">
      <c r="A4057" t="str">
        <f>IF([1]交流线路段!A4057="","",[1]交流线路段!A4057)</f>
        <v/>
      </c>
      <c r="B4057" t="str">
        <f>IF([1]交流线路段!B4057="","",[1]交流线路段!B4057)</f>
        <v/>
      </c>
      <c r="F4057" t="e">
        <f ca="1">VLOOKUP(OFFSET($E$2,0,0,10000,1),OFFSET(线路!$A$2,0,0,10000,6),5,FALSE)</f>
        <v>#N/A</v>
      </c>
      <c r="G4057" t="e">
        <f ca="1">VLOOKUP(OFFSET($E$2,0,0,10000,1),OFFSET(线路!$A$2,0,0,10000,6),6,FALSE)</f>
        <v>#N/A</v>
      </c>
    </row>
    <row r="4058" spans="1:7" x14ac:dyDescent="0.15">
      <c r="A4058" t="str">
        <f>IF([1]交流线路段!A4058="","",[1]交流线路段!A4058)</f>
        <v/>
      </c>
      <c r="B4058" t="str">
        <f>IF([1]交流线路段!B4058="","",[1]交流线路段!B4058)</f>
        <v/>
      </c>
      <c r="F4058" t="e">
        <f ca="1">VLOOKUP(OFFSET($E$2,0,0,10000,1),OFFSET(线路!$A$2,0,0,10000,6),5,FALSE)</f>
        <v>#N/A</v>
      </c>
      <c r="G4058" t="e">
        <f ca="1">VLOOKUP(OFFSET($E$2,0,0,10000,1),OFFSET(线路!$A$2,0,0,10000,6),6,FALSE)</f>
        <v>#N/A</v>
      </c>
    </row>
    <row r="4059" spans="1:7" x14ac:dyDescent="0.15">
      <c r="A4059" t="str">
        <f>IF([1]交流线路段!A4059="","",[1]交流线路段!A4059)</f>
        <v/>
      </c>
      <c r="B4059" t="str">
        <f>IF([1]交流线路段!B4059="","",[1]交流线路段!B4059)</f>
        <v/>
      </c>
      <c r="F4059" t="e">
        <f ca="1">VLOOKUP(OFFSET($E$2,0,0,10000,1),OFFSET(线路!$A$2,0,0,10000,6),5,FALSE)</f>
        <v>#N/A</v>
      </c>
      <c r="G4059" t="e">
        <f ca="1">VLOOKUP(OFFSET($E$2,0,0,10000,1),OFFSET(线路!$A$2,0,0,10000,6),6,FALSE)</f>
        <v>#N/A</v>
      </c>
    </row>
    <row r="4060" spans="1:7" x14ac:dyDescent="0.15">
      <c r="A4060" t="str">
        <f>IF([1]交流线路段!A4060="","",[1]交流线路段!A4060)</f>
        <v/>
      </c>
      <c r="B4060" t="str">
        <f>IF([1]交流线路段!B4060="","",[1]交流线路段!B4060)</f>
        <v/>
      </c>
      <c r="F4060" t="e">
        <f ca="1">VLOOKUP(OFFSET($E$2,0,0,10000,1),OFFSET(线路!$A$2,0,0,10000,6),5,FALSE)</f>
        <v>#N/A</v>
      </c>
      <c r="G4060" t="e">
        <f ca="1">VLOOKUP(OFFSET($E$2,0,0,10000,1),OFFSET(线路!$A$2,0,0,10000,6),6,FALSE)</f>
        <v>#N/A</v>
      </c>
    </row>
    <row r="4061" spans="1:7" x14ac:dyDescent="0.15">
      <c r="A4061" t="str">
        <f>IF([1]交流线路段!A4061="","",[1]交流线路段!A4061)</f>
        <v/>
      </c>
      <c r="B4061" t="str">
        <f>IF([1]交流线路段!B4061="","",[1]交流线路段!B4061)</f>
        <v/>
      </c>
      <c r="F4061" t="e">
        <f ca="1">VLOOKUP(OFFSET($E$2,0,0,10000,1),OFFSET(线路!$A$2,0,0,10000,6),5,FALSE)</f>
        <v>#N/A</v>
      </c>
      <c r="G4061" t="e">
        <f ca="1">VLOOKUP(OFFSET($E$2,0,0,10000,1),OFFSET(线路!$A$2,0,0,10000,6),6,FALSE)</f>
        <v>#N/A</v>
      </c>
    </row>
    <row r="4062" spans="1:7" x14ac:dyDescent="0.15">
      <c r="A4062" t="str">
        <f>IF([1]交流线路段!A4062="","",[1]交流线路段!A4062)</f>
        <v/>
      </c>
      <c r="B4062" t="str">
        <f>IF([1]交流线路段!B4062="","",[1]交流线路段!B4062)</f>
        <v/>
      </c>
      <c r="F4062" t="e">
        <f ca="1">VLOOKUP(OFFSET($E$2,0,0,10000,1),OFFSET(线路!$A$2,0,0,10000,6),5,FALSE)</f>
        <v>#N/A</v>
      </c>
      <c r="G4062" t="e">
        <f ca="1">VLOOKUP(OFFSET($E$2,0,0,10000,1),OFFSET(线路!$A$2,0,0,10000,6),6,FALSE)</f>
        <v>#N/A</v>
      </c>
    </row>
    <row r="4063" spans="1:7" x14ac:dyDescent="0.15">
      <c r="A4063" t="str">
        <f>IF([1]交流线路段!A4063="","",[1]交流线路段!A4063)</f>
        <v/>
      </c>
      <c r="B4063" t="str">
        <f>IF([1]交流线路段!B4063="","",[1]交流线路段!B4063)</f>
        <v/>
      </c>
      <c r="F4063" t="e">
        <f ca="1">VLOOKUP(OFFSET($E$2,0,0,10000,1),OFFSET(线路!$A$2,0,0,10000,6),5,FALSE)</f>
        <v>#N/A</v>
      </c>
      <c r="G4063" t="e">
        <f ca="1">VLOOKUP(OFFSET($E$2,0,0,10000,1),OFFSET(线路!$A$2,0,0,10000,6),6,FALSE)</f>
        <v>#N/A</v>
      </c>
    </row>
    <row r="4064" spans="1:7" x14ac:dyDescent="0.15">
      <c r="A4064" t="str">
        <f>IF([1]交流线路段!A4064="","",[1]交流线路段!A4064)</f>
        <v/>
      </c>
      <c r="B4064" t="str">
        <f>IF([1]交流线路段!B4064="","",[1]交流线路段!B4064)</f>
        <v/>
      </c>
      <c r="F4064" t="e">
        <f ca="1">VLOOKUP(OFFSET($E$2,0,0,10000,1),OFFSET(线路!$A$2,0,0,10000,6),5,FALSE)</f>
        <v>#N/A</v>
      </c>
      <c r="G4064" t="e">
        <f ca="1">VLOOKUP(OFFSET($E$2,0,0,10000,1),OFFSET(线路!$A$2,0,0,10000,6),6,FALSE)</f>
        <v>#N/A</v>
      </c>
    </row>
    <row r="4065" spans="1:7" x14ac:dyDescent="0.15">
      <c r="A4065" t="str">
        <f>IF([1]交流线路段!A4065="","",[1]交流线路段!A4065)</f>
        <v/>
      </c>
      <c r="B4065" t="str">
        <f>IF([1]交流线路段!B4065="","",[1]交流线路段!B4065)</f>
        <v/>
      </c>
      <c r="F4065" t="e">
        <f ca="1">VLOOKUP(OFFSET($E$2,0,0,10000,1),OFFSET(线路!$A$2,0,0,10000,6),5,FALSE)</f>
        <v>#N/A</v>
      </c>
      <c r="G4065" t="e">
        <f ca="1">VLOOKUP(OFFSET($E$2,0,0,10000,1),OFFSET(线路!$A$2,0,0,10000,6),6,FALSE)</f>
        <v>#N/A</v>
      </c>
    </row>
    <row r="4066" spans="1:7" x14ac:dyDescent="0.15">
      <c r="A4066" t="str">
        <f>IF([1]交流线路段!A4066="","",[1]交流线路段!A4066)</f>
        <v/>
      </c>
      <c r="B4066" t="str">
        <f>IF([1]交流线路段!B4066="","",[1]交流线路段!B4066)</f>
        <v/>
      </c>
      <c r="F4066" t="e">
        <f ca="1">VLOOKUP(OFFSET($E$2,0,0,10000,1),OFFSET(线路!$A$2,0,0,10000,6),5,FALSE)</f>
        <v>#N/A</v>
      </c>
      <c r="G4066" t="e">
        <f ca="1">VLOOKUP(OFFSET($E$2,0,0,10000,1),OFFSET(线路!$A$2,0,0,10000,6),6,FALSE)</f>
        <v>#N/A</v>
      </c>
    </row>
    <row r="4067" spans="1:7" x14ac:dyDescent="0.15">
      <c r="A4067" t="str">
        <f>IF([1]交流线路段!A4067="","",[1]交流线路段!A4067)</f>
        <v/>
      </c>
      <c r="B4067" t="str">
        <f>IF([1]交流线路段!B4067="","",[1]交流线路段!B4067)</f>
        <v/>
      </c>
      <c r="F4067" t="e">
        <f ca="1">VLOOKUP(OFFSET($E$2,0,0,10000,1),OFFSET(线路!$A$2,0,0,10000,6),5,FALSE)</f>
        <v>#N/A</v>
      </c>
      <c r="G4067" t="e">
        <f ca="1">VLOOKUP(OFFSET($E$2,0,0,10000,1),OFFSET(线路!$A$2,0,0,10000,6),6,FALSE)</f>
        <v>#N/A</v>
      </c>
    </row>
    <row r="4068" spans="1:7" x14ac:dyDescent="0.15">
      <c r="A4068" t="str">
        <f>IF([1]交流线路段!A4068="","",[1]交流线路段!A4068)</f>
        <v/>
      </c>
      <c r="B4068" t="str">
        <f>IF([1]交流线路段!B4068="","",[1]交流线路段!B4068)</f>
        <v/>
      </c>
      <c r="F4068" t="e">
        <f ca="1">VLOOKUP(OFFSET($E$2,0,0,10000,1),OFFSET(线路!$A$2,0,0,10000,6),5,FALSE)</f>
        <v>#N/A</v>
      </c>
      <c r="G4068" t="e">
        <f ca="1">VLOOKUP(OFFSET($E$2,0,0,10000,1),OFFSET(线路!$A$2,0,0,10000,6),6,FALSE)</f>
        <v>#N/A</v>
      </c>
    </row>
    <row r="4069" spans="1:7" x14ac:dyDescent="0.15">
      <c r="A4069" t="str">
        <f>IF([1]交流线路段!A4069="","",[1]交流线路段!A4069)</f>
        <v/>
      </c>
      <c r="B4069" t="str">
        <f>IF([1]交流线路段!B4069="","",[1]交流线路段!B4069)</f>
        <v/>
      </c>
      <c r="F4069" t="e">
        <f ca="1">VLOOKUP(OFFSET($E$2,0,0,10000,1),OFFSET(线路!$A$2,0,0,10000,6),5,FALSE)</f>
        <v>#N/A</v>
      </c>
      <c r="G4069" t="e">
        <f ca="1">VLOOKUP(OFFSET($E$2,0,0,10000,1),OFFSET(线路!$A$2,0,0,10000,6),6,FALSE)</f>
        <v>#N/A</v>
      </c>
    </row>
    <row r="4070" spans="1:7" x14ac:dyDescent="0.15">
      <c r="A4070" t="str">
        <f>IF([1]交流线路段!A4070="","",[1]交流线路段!A4070)</f>
        <v/>
      </c>
      <c r="B4070" t="str">
        <f>IF([1]交流线路段!B4070="","",[1]交流线路段!B4070)</f>
        <v/>
      </c>
      <c r="F4070" t="e">
        <f ca="1">VLOOKUP(OFFSET($E$2,0,0,10000,1),OFFSET(线路!$A$2,0,0,10000,6),5,FALSE)</f>
        <v>#N/A</v>
      </c>
      <c r="G4070" t="e">
        <f ca="1">VLOOKUP(OFFSET($E$2,0,0,10000,1),OFFSET(线路!$A$2,0,0,10000,6),6,FALSE)</f>
        <v>#N/A</v>
      </c>
    </row>
    <row r="4071" spans="1:7" x14ac:dyDescent="0.15">
      <c r="A4071" t="str">
        <f>IF([1]交流线路段!A4071="","",[1]交流线路段!A4071)</f>
        <v/>
      </c>
      <c r="B4071" t="str">
        <f>IF([1]交流线路段!B4071="","",[1]交流线路段!B4071)</f>
        <v/>
      </c>
      <c r="F4071" t="e">
        <f ca="1">VLOOKUP(OFFSET($E$2,0,0,10000,1),OFFSET(线路!$A$2,0,0,10000,6),5,FALSE)</f>
        <v>#N/A</v>
      </c>
      <c r="G4071" t="e">
        <f ca="1">VLOOKUP(OFFSET($E$2,0,0,10000,1),OFFSET(线路!$A$2,0,0,10000,6),6,FALSE)</f>
        <v>#N/A</v>
      </c>
    </row>
    <row r="4072" spans="1:7" x14ac:dyDescent="0.15">
      <c r="A4072" t="str">
        <f>IF([1]交流线路段!A4072="","",[1]交流线路段!A4072)</f>
        <v/>
      </c>
      <c r="B4072" t="str">
        <f>IF([1]交流线路段!B4072="","",[1]交流线路段!B4072)</f>
        <v/>
      </c>
      <c r="F4072" t="e">
        <f ca="1">VLOOKUP(OFFSET($E$2,0,0,10000,1),OFFSET(线路!$A$2,0,0,10000,6),5,FALSE)</f>
        <v>#N/A</v>
      </c>
      <c r="G4072" t="e">
        <f ca="1">VLOOKUP(OFFSET($E$2,0,0,10000,1),OFFSET(线路!$A$2,0,0,10000,6),6,FALSE)</f>
        <v>#N/A</v>
      </c>
    </row>
    <row r="4073" spans="1:7" x14ac:dyDescent="0.15">
      <c r="A4073" t="str">
        <f>IF([1]交流线路段!A4073="","",[1]交流线路段!A4073)</f>
        <v/>
      </c>
      <c r="B4073" t="str">
        <f>IF([1]交流线路段!B4073="","",[1]交流线路段!B4073)</f>
        <v/>
      </c>
      <c r="F4073" t="e">
        <f ca="1">VLOOKUP(OFFSET($E$2,0,0,10000,1),OFFSET(线路!$A$2,0,0,10000,6),5,FALSE)</f>
        <v>#N/A</v>
      </c>
      <c r="G4073" t="e">
        <f ca="1">VLOOKUP(OFFSET($E$2,0,0,10000,1),OFFSET(线路!$A$2,0,0,10000,6),6,FALSE)</f>
        <v>#N/A</v>
      </c>
    </row>
    <row r="4074" spans="1:7" x14ac:dyDescent="0.15">
      <c r="A4074" t="str">
        <f>IF([1]交流线路段!A4074="","",[1]交流线路段!A4074)</f>
        <v/>
      </c>
      <c r="B4074" t="str">
        <f>IF([1]交流线路段!B4074="","",[1]交流线路段!B4074)</f>
        <v/>
      </c>
      <c r="F4074" t="e">
        <f ca="1">VLOOKUP(OFFSET($E$2,0,0,10000,1),OFFSET(线路!$A$2,0,0,10000,6),5,FALSE)</f>
        <v>#N/A</v>
      </c>
      <c r="G4074" t="e">
        <f ca="1">VLOOKUP(OFFSET($E$2,0,0,10000,1),OFFSET(线路!$A$2,0,0,10000,6),6,FALSE)</f>
        <v>#N/A</v>
      </c>
    </row>
    <row r="4075" spans="1:7" x14ac:dyDescent="0.15">
      <c r="A4075" t="str">
        <f>IF([1]交流线路段!A4075="","",[1]交流线路段!A4075)</f>
        <v/>
      </c>
      <c r="B4075" t="str">
        <f>IF([1]交流线路段!B4075="","",[1]交流线路段!B4075)</f>
        <v/>
      </c>
      <c r="F4075" t="e">
        <f ca="1">VLOOKUP(OFFSET($E$2,0,0,10000,1),OFFSET(线路!$A$2,0,0,10000,6),5,FALSE)</f>
        <v>#N/A</v>
      </c>
      <c r="G4075" t="e">
        <f ca="1">VLOOKUP(OFFSET($E$2,0,0,10000,1),OFFSET(线路!$A$2,0,0,10000,6),6,FALSE)</f>
        <v>#N/A</v>
      </c>
    </row>
    <row r="4076" spans="1:7" x14ac:dyDescent="0.15">
      <c r="A4076" t="str">
        <f>IF([1]交流线路段!A4076="","",[1]交流线路段!A4076)</f>
        <v/>
      </c>
      <c r="B4076" t="str">
        <f>IF([1]交流线路段!B4076="","",[1]交流线路段!B4076)</f>
        <v/>
      </c>
      <c r="F4076" t="e">
        <f ca="1">VLOOKUP(OFFSET($E$2,0,0,10000,1),OFFSET(线路!$A$2,0,0,10000,6),5,FALSE)</f>
        <v>#N/A</v>
      </c>
      <c r="G4076" t="e">
        <f ca="1">VLOOKUP(OFFSET($E$2,0,0,10000,1),OFFSET(线路!$A$2,0,0,10000,6),6,FALSE)</f>
        <v>#N/A</v>
      </c>
    </row>
    <row r="4077" spans="1:7" x14ac:dyDescent="0.15">
      <c r="A4077" t="str">
        <f>IF([1]交流线路段!A4077="","",[1]交流线路段!A4077)</f>
        <v/>
      </c>
      <c r="B4077" t="str">
        <f>IF([1]交流线路段!B4077="","",[1]交流线路段!B4077)</f>
        <v/>
      </c>
      <c r="F4077" t="e">
        <f ca="1">VLOOKUP(OFFSET($E$2,0,0,10000,1),OFFSET(线路!$A$2,0,0,10000,6),5,FALSE)</f>
        <v>#N/A</v>
      </c>
      <c r="G4077" t="e">
        <f ca="1">VLOOKUP(OFFSET($E$2,0,0,10000,1),OFFSET(线路!$A$2,0,0,10000,6),6,FALSE)</f>
        <v>#N/A</v>
      </c>
    </row>
    <row r="4078" spans="1:7" x14ac:dyDescent="0.15">
      <c r="A4078" t="str">
        <f>IF([1]交流线路段!A4078="","",[1]交流线路段!A4078)</f>
        <v/>
      </c>
      <c r="B4078" t="str">
        <f>IF([1]交流线路段!B4078="","",[1]交流线路段!B4078)</f>
        <v/>
      </c>
      <c r="F4078" t="e">
        <f ca="1">VLOOKUP(OFFSET($E$2,0,0,10000,1),OFFSET(线路!$A$2,0,0,10000,6),5,FALSE)</f>
        <v>#N/A</v>
      </c>
      <c r="G4078" t="e">
        <f ca="1">VLOOKUP(OFFSET($E$2,0,0,10000,1),OFFSET(线路!$A$2,0,0,10000,6),6,FALSE)</f>
        <v>#N/A</v>
      </c>
    </row>
    <row r="4079" spans="1:7" x14ac:dyDescent="0.15">
      <c r="A4079" t="str">
        <f>IF([1]交流线路段!A4079="","",[1]交流线路段!A4079)</f>
        <v/>
      </c>
      <c r="B4079" t="str">
        <f>IF([1]交流线路段!B4079="","",[1]交流线路段!B4079)</f>
        <v/>
      </c>
      <c r="F4079" t="e">
        <f ca="1">VLOOKUP(OFFSET($E$2,0,0,10000,1),OFFSET(线路!$A$2,0,0,10000,6),5,FALSE)</f>
        <v>#N/A</v>
      </c>
      <c r="G4079" t="e">
        <f ca="1">VLOOKUP(OFFSET($E$2,0,0,10000,1),OFFSET(线路!$A$2,0,0,10000,6),6,FALSE)</f>
        <v>#N/A</v>
      </c>
    </row>
    <row r="4080" spans="1:7" x14ac:dyDescent="0.15">
      <c r="A4080" t="str">
        <f>IF([1]交流线路段!A4080="","",[1]交流线路段!A4080)</f>
        <v/>
      </c>
      <c r="B4080" t="str">
        <f>IF([1]交流线路段!B4080="","",[1]交流线路段!B4080)</f>
        <v/>
      </c>
      <c r="F4080" t="e">
        <f ca="1">VLOOKUP(OFFSET($E$2,0,0,10000,1),OFFSET(线路!$A$2,0,0,10000,6),5,FALSE)</f>
        <v>#N/A</v>
      </c>
      <c r="G4080" t="e">
        <f ca="1">VLOOKUP(OFFSET($E$2,0,0,10000,1),OFFSET(线路!$A$2,0,0,10000,6),6,FALSE)</f>
        <v>#N/A</v>
      </c>
    </row>
    <row r="4081" spans="1:7" x14ac:dyDescent="0.15">
      <c r="A4081" t="str">
        <f>IF([1]交流线路段!A4081="","",[1]交流线路段!A4081)</f>
        <v/>
      </c>
      <c r="B4081" t="str">
        <f>IF([1]交流线路段!B4081="","",[1]交流线路段!B4081)</f>
        <v/>
      </c>
      <c r="F4081" t="e">
        <f ca="1">VLOOKUP(OFFSET($E$2,0,0,10000,1),OFFSET(线路!$A$2,0,0,10000,6),5,FALSE)</f>
        <v>#N/A</v>
      </c>
      <c r="G4081" t="e">
        <f ca="1">VLOOKUP(OFFSET($E$2,0,0,10000,1),OFFSET(线路!$A$2,0,0,10000,6),6,FALSE)</f>
        <v>#N/A</v>
      </c>
    </row>
    <row r="4082" spans="1:7" x14ac:dyDescent="0.15">
      <c r="A4082" t="str">
        <f>IF([1]交流线路段!A4082="","",[1]交流线路段!A4082)</f>
        <v/>
      </c>
      <c r="B4082" t="str">
        <f>IF([1]交流线路段!B4082="","",[1]交流线路段!B4082)</f>
        <v/>
      </c>
      <c r="F4082" t="e">
        <f ca="1">VLOOKUP(OFFSET($E$2,0,0,10000,1),OFFSET(线路!$A$2,0,0,10000,6),5,FALSE)</f>
        <v>#N/A</v>
      </c>
      <c r="G4082" t="e">
        <f ca="1">VLOOKUP(OFFSET($E$2,0,0,10000,1),OFFSET(线路!$A$2,0,0,10000,6),6,FALSE)</f>
        <v>#N/A</v>
      </c>
    </row>
    <row r="4083" spans="1:7" x14ac:dyDescent="0.15">
      <c r="A4083" t="str">
        <f>IF([1]交流线路段!A4083="","",[1]交流线路段!A4083)</f>
        <v/>
      </c>
      <c r="B4083" t="str">
        <f>IF([1]交流线路段!B4083="","",[1]交流线路段!B4083)</f>
        <v/>
      </c>
      <c r="F4083" t="e">
        <f ca="1">VLOOKUP(OFFSET($E$2,0,0,10000,1),OFFSET(线路!$A$2,0,0,10000,6),5,FALSE)</f>
        <v>#N/A</v>
      </c>
      <c r="G4083" t="e">
        <f ca="1">VLOOKUP(OFFSET($E$2,0,0,10000,1),OFFSET(线路!$A$2,0,0,10000,6),6,FALSE)</f>
        <v>#N/A</v>
      </c>
    </row>
    <row r="4084" spans="1:7" x14ac:dyDescent="0.15">
      <c r="A4084" t="str">
        <f>IF([1]交流线路段!A4084="","",[1]交流线路段!A4084)</f>
        <v/>
      </c>
      <c r="B4084" t="str">
        <f>IF([1]交流线路段!B4084="","",[1]交流线路段!B4084)</f>
        <v/>
      </c>
      <c r="F4084" t="e">
        <f ca="1">VLOOKUP(OFFSET($E$2,0,0,10000,1),OFFSET(线路!$A$2,0,0,10000,6),5,FALSE)</f>
        <v>#N/A</v>
      </c>
      <c r="G4084" t="e">
        <f ca="1">VLOOKUP(OFFSET($E$2,0,0,10000,1),OFFSET(线路!$A$2,0,0,10000,6),6,FALSE)</f>
        <v>#N/A</v>
      </c>
    </row>
    <row r="4085" spans="1:7" x14ac:dyDescent="0.15">
      <c r="A4085" t="str">
        <f>IF([1]交流线路段!A4085="","",[1]交流线路段!A4085)</f>
        <v/>
      </c>
      <c r="B4085" t="str">
        <f>IF([1]交流线路段!B4085="","",[1]交流线路段!B4085)</f>
        <v/>
      </c>
      <c r="F4085" t="e">
        <f ca="1">VLOOKUP(OFFSET($E$2,0,0,10000,1),OFFSET(线路!$A$2,0,0,10000,6),5,FALSE)</f>
        <v>#N/A</v>
      </c>
      <c r="G4085" t="e">
        <f ca="1">VLOOKUP(OFFSET($E$2,0,0,10000,1),OFFSET(线路!$A$2,0,0,10000,6),6,FALSE)</f>
        <v>#N/A</v>
      </c>
    </row>
    <row r="4086" spans="1:7" x14ac:dyDescent="0.15">
      <c r="A4086" t="str">
        <f>IF([1]交流线路段!A4086="","",[1]交流线路段!A4086)</f>
        <v/>
      </c>
      <c r="B4086" t="str">
        <f>IF([1]交流线路段!B4086="","",[1]交流线路段!B4086)</f>
        <v/>
      </c>
      <c r="F4086" t="e">
        <f ca="1">VLOOKUP(OFFSET($E$2,0,0,10000,1),OFFSET(线路!$A$2,0,0,10000,6),5,FALSE)</f>
        <v>#N/A</v>
      </c>
      <c r="G4086" t="e">
        <f ca="1">VLOOKUP(OFFSET($E$2,0,0,10000,1),OFFSET(线路!$A$2,0,0,10000,6),6,FALSE)</f>
        <v>#N/A</v>
      </c>
    </row>
    <row r="4087" spans="1:7" x14ac:dyDescent="0.15">
      <c r="A4087" t="str">
        <f>IF([1]交流线路段!A4087="","",[1]交流线路段!A4087)</f>
        <v/>
      </c>
      <c r="B4087" t="str">
        <f>IF([1]交流线路段!B4087="","",[1]交流线路段!B4087)</f>
        <v/>
      </c>
      <c r="F4087" t="e">
        <f ca="1">VLOOKUP(OFFSET($E$2,0,0,10000,1),OFFSET(线路!$A$2,0,0,10000,6),5,FALSE)</f>
        <v>#N/A</v>
      </c>
      <c r="G4087" t="e">
        <f ca="1">VLOOKUP(OFFSET($E$2,0,0,10000,1),OFFSET(线路!$A$2,0,0,10000,6),6,FALSE)</f>
        <v>#N/A</v>
      </c>
    </row>
    <row r="4088" spans="1:7" x14ac:dyDescent="0.15">
      <c r="A4088" t="str">
        <f>IF([1]交流线路段!A4088="","",[1]交流线路段!A4088)</f>
        <v/>
      </c>
      <c r="B4088" t="str">
        <f>IF([1]交流线路段!B4088="","",[1]交流线路段!B4088)</f>
        <v/>
      </c>
      <c r="F4088" t="e">
        <f ca="1">VLOOKUP(OFFSET($E$2,0,0,10000,1),OFFSET(线路!$A$2,0,0,10000,6),5,FALSE)</f>
        <v>#N/A</v>
      </c>
      <c r="G4088" t="e">
        <f ca="1">VLOOKUP(OFFSET($E$2,0,0,10000,1),OFFSET(线路!$A$2,0,0,10000,6),6,FALSE)</f>
        <v>#N/A</v>
      </c>
    </row>
    <row r="4089" spans="1:7" x14ac:dyDescent="0.15">
      <c r="A4089" t="str">
        <f>IF([1]交流线路段!A4089="","",[1]交流线路段!A4089)</f>
        <v/>
      </c>
      <c r="B4089" t="str">
        <f>IF([1]交流线路段!B4089="","",[1]交流线路段!B4089)</f>
        <v/>
      </c>
      <c r="F4089" t="e">
        <f ca="1">VLOOKUP(OFFSET($E$2,0,0,10000,1),OFFSET(线路!$A$2,0,0,10000,6),5,FALSE)</f>
        <v>#N/A</v>
      </c>
      <c r="G4089" t="e">
        <f ca="1">VLOOKUP(OFFSET($E$2,0,0,10000,1),OFFSET(线路!$A$2,0,0,10000,6),6,FALSE)</f>
        <v>#N/A</v>
      </c>
    </row>
    <row r="4090" spans="1:7" x14ac:dyDescent="0.15">
      <c r="A4090" t="str">
        <f>IF([1]交流线路段!A4090="","",[1]交流线路段!A4090)</f>
        <v/>
      </c>
      <c r="B4090" t="str">
        <f>IF([1]交流线路段!B4090="","",[1]交流线路段!B4090)</f>
        <v/>
      </c>
      <c r="F4090" t="e">
        <f ca="1">VLOOKUP(OFFSET($E$2,0,0,10000,1),OFFSET(线路!$A$2,0,0,10000,6),5,FALSE)</f>
        <v>#N/A</v>
      </c>
      <c r="G4090" t="e">
        <f ca="1">VLOOKUP(OFFSET($E$2,0,0,10000,1),OFFSET(线路!$A$2,0,0,10000,6),6,FALSE)</f>
        <v>#N/A</v>
      </c>
    </row>
    <row r="4091" spans="1:7" x14ac:dyDescent="0.15">
      <c r="A4091" t="str">
        <f>IF([1]交流线路段!A4091="","",[1]交流线路段!A4091)</f>
        <v/>
      </c>
      <c r="B4091" t="str">
        <f>IF([1]交流线路段!B4091="","",[1]交流线路段!B4091)</f>
        <v/>
      </c>
      <c r="F4091" t="e">
        <f ca="1">VLOOKUP(OFFSET($E$2,0,0,10000,1),OFFSET(线路!$A$2,0,0,10000,6),5,FALSE)</f>
        <v>#N/A</v>
      </c>
      <c r="G4091" t="e">
        <f ca="1">VLOOKUP(OFFSET($E$2,0,0,10000,1),OFFSET(线路!$A$2,0,0,10000,6),6,FALSE)</f>
        <v>#N/A</v>
      </c>
    </row>
    <row r="4092" spans="1:7" x14ac:dyDescent="0.15">
      <c r="A4092" t="str">
        <f>IF([1]交流线路段!A4092="","",[1]交流线路段!A4092)</f>
        <v/>
      </c>
      <c r="B4092" t="str">
        <f>IF([1]交流线路段!B4092="","",[1]交流线路段!B4092)</f>
        <v/>
      </c>
      <c r="F4092" t="e">
        <f ca="1">VLOOKUP(OFFSET($E$2,0,0,10000,1),OFFSET(线路!$A$2,0,0,10000,6),5,FALSE)</f>
        <v>#N/A</v>
      </c>
      <c r="G4092" t="e">
        <f ca="1">VLOOKUP(OFFSET($E$2,0,0,10000,1),OFFSET(线路!$A$2,0,0,10000,6),6,FALSE)</f>
        <v>#N/A</v>
      </c>
    </row>
    <row r="4093" spans="1:7" x14ac:dyDescent="0.15">
      <c r="A4093" t="str">
        <f>IF([1]交流线路段!A4093="","",[1]交流线路段!A4093)</f>
        <v/>
      </c>
      <c r="B4093" t="str">
        <f>IF([1]交流线路段!B4093="","",[1]交流线路段!B4093)</f>
        <v/>
      </c>
      <c r="F4093" t="e">
        <f ca="1">VLOOKUP(OFFSET($E$2,0,0,10000,1),OFFSET(线路!$A$2,0,0,10000,6),5,FALSE)</f>
        <v>#N/A</v>
      </c>
      <c r="G4093" t="e">
        <f ca="1">VLOOKUP(OFFSET($E$2,0,0,10000,1),OFFSET(线路!$A$2,0,0,10000,6),6,FALSE)</f>
        <v>#N/A</v>
      </c>
    </row>
    <row r="4094" spans="1:7" x14ac:dyDescent="0.15">
      <c r="A4094" t="str">
        <f>IF([1]交流线路段!A4094="","",[1]交流线路段!A4094)</f>
        <v/>
      </c>
      <c r="B4094" t="str">
        <f>IF([1]交流线路段!B4094="","",[1]交流线路段!B4094)</f>
        <v/>
      </c>
      <c r="F4094" t="e">
        <f ca="1">VLOOKUP(OFFSET($E$2,0,0,10000,1),OFFSET(线路!$A$2,0,0,10000,6),5,FALSE)</f>
        <v>#N/A</v>
      </c>
      <c r="G4094" t="e">
        <f ca="1">VLOOKUP(OFFSET($E$2,0,0,10000,1),OFFSET(线路!$A$2,0,0,10000,6),6,FALSE)</f>
        <v>#N/A</v>
      </c>
    </row>
    <row r="4095" spans="1:7" x14ac:dyDescent="0.15">
      <c r="A4095" t="str">
        <f>IF([1]交流线路段!A4095="","",[1]交流线路段!A4095)</f>
        <v/>
      </c>
      <c r="B4095" t="str">
        <f>IF([1]交流线路段!B4095="","",[1]交流线路段!B4095)</f>
        <v/>
      </c>
      <c r="F4095" t="e">
        <f ca="1">VLOOKUP(OFFSET($E$2,0,0,10000,1),OFFSET(线路!$A$2,0,0,10000,6),5,FALSE)</f>
        <v>#N/A</v>
      </c>
      <c r="G4095" t="e">
        <f ca="1">VLOOKUP(OFFSET($E$2,0,0,10000,1),OFFSET(线路!$A$2,0,0,10000,6),6,FALSE)</f>
        <v>#N/A</v>
      </c>
    </row>
    <row r="4096" spans="1:7" x14ac:dyDescent="0.15">
      <c r="A4096" t="str">
        <f>IF([1]交流线路段!A4096="","",[1]交流线路段!A4096)</f>
        <v/>
      </c>
      <c r="B4096" t="str">
        <f>IF([1]交流线路段!B4096="","",[1]交流线路段!B4096)</f>
        <v/>
      </c>
      <c r="F4096" t="e">
        <f ca="1">VLOOKUP(OFFSET($E$2,0,0,10000,1),OFFSET(线路!$A$2,0,0,10000,6),5,FALSE)</f>
        <v>#N/A</v>
      </c>
      <c r="G4096" t="e">
        <f ca="1">VLOOKUP(OFFSET($E$2,0,0,10000,1),OFFSET(线路!$A$2,0,0,10000,6),6,FALSE)</f>
        <v>#N/A</v>
      </c>
    </row>
    <row r="4097" spans="1:7" x14ac:dyDescent="0.15">
      <c r="A4097" t="str">
        <f>IF([1]交流线路段!A4097="","",[1]交流线路段!A4097)</f>
        <v/>
      </c>
      <c r="B4097" t="str">
        <f>IF([1]交流线路段!B4097="","",[1]交流线路段!B4097)</f>
        <v/>
      </c>
      <c r="F4097" t="e">
        <f ca="1">VLOOKUP(OFFSET($E$2,0,0,10000,1),OFFSET(线路!$A$2,0,0,10000,6),5,FALSE)</f>
        <v>#N/A</v>
      </c>
      <c r="G4097" t="e">
        <f ca="1">VLOOKUP(OFFSET($E$2,0,0,10000,1),OFFSET(线路!$A$2,0,0,10000,6),6,FALSE)</f>
        <v>#N/A</v>
      </c>
    </row>
    <row r="4098" spans="1:7" x14ac:dyDescent="0.15">
      <c r="A4098" t="str">
        <f>IF([1]交流线路段!A4098="","",[1]交流线路段!A4098)</f>
        <v/>
      </c>
      <c r="B4098" t="str">
        <f>IF([1]交流线路段!B4098="","",[1]交流线路段!B4098)</f>
        <v/>
      </c>
      <c r="F4098" t="e">
        <f ca="1">VLOOKUP(OFFSET($E$2,0,0,10000,1),OFFSET(线路!$A$2,0,0,10000,6),5,FALSE)</f>
        <v>#N/A</v>
      </c>
      <c r="G4098" t="e">
        <f ca="1">VLOOKUP(OFFSET($E$2,0,0,10000,1),OFFSET(线路!$A$2,0,0,10000,6),6,FALSE)</f>
        <v>#N/A</v>
      </c>
    </row>
    <row r="4099" spans="1:7" x14ac:dyDescent="0.15">
      <c r="A4099" t="str">
        <f>IF([1]交流线路段!A4099="","",[1]交流线路段!A4099)</f>
        <v/>
      </c>
      <c r="B4099" t="str">
        <f>IF([1]交流线路段!B4099="","",[1]交流线路段!B4099)</f>
        <v/>
      </c>
      <c r="F4099" t="e">
        <f ca="1">VLOOKUP(OFFSET($E$2,0,0,10000,1),OFFSET(线路!$A$2,0,0,10000,6),5,FALSE)</f>
        <v>#N/A</v>
      </c>
      <c r="G4099" t="e">
        <f ca="1">VLOOKUP(OFFSET($E$2,0,0,10000,1),OFFSET(线路!$A$2,0,0,10000,6),6,FALSE)</f>
        <v>#N/A</v>
      </c>
    </row>
    <row r="4100" spans="1:7" x14ac:dyDescent="0.15">
      <c r="A4100" t="str">
        <f>IF([1]交流线路段!A4100="","",[1]交流线路段!A4100)</f>
        <v/>
      </c>
      <c r="B4100" t="str">
        <f>IF([1]交流线路段!B4100="","",[1]交流线路段!B4100)</f>
        <v/>
      </c>
      <c r="F4100" t="e">
        <f ca="1">VLOOKUP(OFFSET($E$2,0,0,10000,1),OFFSET(线路!$A$2,0,0,10000,6),5,FALSE)</f>
        <v>#N/A</v>
      </c>
      <c r="G4100" t="e">
        <f ca="1">VLOOKUP(OFFSET($E$2,0,0,10000,1),OFFSET(线路!$A$2,0,0,10000,6),6,FALSE)</f>
        <v>#N/A</v>
      </c>
    </row>
    <row r="4101" spans="1:7" x14ac:dyDescent="0.15">
      <c r="A4101" t="str">
        <f>IF([1]交流线路段!A4101="","",[1]交流线路段!A4101)</f>
        <v/>
      </c>
      <c r="B4101" t="str">
        <f>IF([1]交流线路段!B4101="","",[1]交流线路段!B4101)</f>
        <v/>
      </c>
      <c r="F4101" t="e">
        <f ca="1">VLOOKUP(OFFSET($E$2,0,0,10000,1),OFFSET(线路!$A$2,0,0,10000,6),5,FALSE)</f>
        <v>#N/A</v>
      </c>
      <c r="G4101" t="e">
        <f ca="1">VLOOKUP(OFFSET($E$2,0,0,10000,1),OFFSET(线路!$A$2,0,0,10000,6),6,FALSE)</f>
        <v>#N/A</v>
      </c>
    </row>
    <row r="4102" spans="1:7" x14ac:dyDescent="0.15">
      <c r="A4102" t="str">
        <f>IF([1]交流线路段!A4102="","",[1]交流线路段!A4102)</f>
        <v/>
      </c>
      <c r="B4102" t="str">
        <f>IF([1]交流线路段!B4102="","",[1]交流线路段!B4102)</f>
        <v/>
      </c>
      <c r="F4102" t="e">
        <f ca="1">VLOOKUP(OFFSET($E$2,0,0,10000,1),OFFSET(线路!$A$2,0,0,10000,6),5,FALSE)</f>
        <v>#N/A</v>
      </c>
      <c r="G4102" t="e">
        <f ca="1">VLOOKUP(OFFSET($E$2,0,0,10000,1),OFFSET(线路!$A$2,0,0,10000,6),6,FALSE)</f>
        <v>#N/A</v>
      </c>
    </row>
    <row r="4103" spans="1:7" x14ac:dyDescent="0.15">
      <c r="A4103" t="str">
        <f>IF([1]交流线路段!A4103="","",[1]交流线路段!A4103)</f>
        <v/>
      </c>
      <c r="B4103" t="str">
        <f>IF([1]交流线路段!B4103="","",[1]交流线路段!B4103)</f>
        <v/>
      </c>
      <c r="F4103" t="e">
        <f ca="1">VLOOKUP(OFFSET($E$2,0,0,10000,1),OFFSET(线路!$A$2,0,0,10000,6),5,FALSE)</f>
        <v>#N/A</v>
      </c>
      <c r="G4103" t="e">
        <f ca="1">VLOOKUP(OFFSET($E$2,0,0,10000,1),OFFSET(线路!$A$2,0,0,10000,6),6,FALSE)</f>
        <v>#N/A</v>
      </c>
    </row>
    <row r="4104" spans="1:7" x14ac:dyDescent="0.15">
      <c r="A4104" t="str">
        <f>IF([1]交流线路段!A4104="","",[1]交流线路段!A4104)</f>
        <v/>
      </c>
      <c r="B4104" t="str">
        <f>IF([1]交流线路段!B4104="","",[1]交流线路段!B4104)</f>
        <v/>
      </c>
      <c r="F4104" t="e">
        <f ca="1">VLOOKUP(OFFSET($E$2,0,0,10000,1),OFFSET(线路!$A$2,0,0,10000,6),5,FALSE)</f>
        <v>#N/A</v>
      </c>
      <c r="G4104" t="e">
        <f ca="1">VLOOKUP(OFFSET($E$2,0,0,10000,1),OFFSET(线路!$A$2,0,0,10000,6),6,FALSE)</f>
        <v>#N/A</v>
      </c>
    </row>
    <row r="4105" spans="1:7" x14ac:dyDescent="0.15">
      <c r="A4105" t="str">
        <f>IF([1]交流线路段!A4105="","",[1]交流线路段!A4105)</f>
        <v/>
      </c>
      <c r="B4105" t="str">
        <f>IF([1]交流线路段!B4105="","",[1]交流线路段!B4105)</f>
        <v/>
      </c>
      <c r="F4105" t="e">
        <f ca="1">VLOOKUP(OFFSET($E$2,0,0,10000,1),OFFSET(线路!$A$2,0,0,10000,6),5,FALSE)</f>
        <v>#N/A</v>
      </c>
      <c r="G4105" t="e">
        <f ca="1">VLOOKUP(OFFSET($E$2,0,0,10000,1),OFFSET(线路!$A$2,0,0,10000,6),6,FALSE)</f>
        <v>#N/A</v>
      </c>
    </row>
    <row r="4106" spans="1:7" x14ac:dyDescent="0.15">
      <c r="A4106" t="str">
        <f>IF([1]交流线路段!A4106="","",[1]交流线路段!A4106)</f>
        <v/>
      </c>
      <c r="B4106" t="str">
        <f>IF([1]交流线路段!B4106="","",[1]交流线路段!B4106)</f>
        <v/>
      </c>
      <c r="F4106" t="e">
        <f ca="1">VLOOKUP(OFFSET($E$2,0,0,10000,1),OFFSET(线路!$A$2,0,0,10000,6),5,FALSE)</f>
        <v>#N/A</v>
      </c>
      <c r="G4106" t="e">
        <f ca="1">VLOOKUP(OFFSET($E$2,0,0,10000,1),OFFSET(线路!$A$2,0,0,10000,6),6,FALSE)</f>
        <v>#N/A</v>
      </c>
    </row>
    <row r="4107" spans="1:7" x14ac:dyDescent="0.15">
      <c r="A4107" t="str">
        <f>IF([1]交流线路段!A4107="","",[1]交流线路段!A4107)</f>
        <v/>
      </c>
      <c r="B4107" t="str">
        <f>IF([1]交流线路段!B4107="","",[1]交流线路段!B4107)</f>
        <v/>
      </c>
      <c r="F4107" t="e">
        <f ca="1">VLOOKUP(OFFSET($E$2,0,0,10000,1),OFFSET(线路!$A$2,0,0,10000,6),5,FALSE)</f>
        <v>#N/A</v>
      </c>
      <c r="G4107" t="e">
        <f ca="1">VLOOKUP(OFFSET($E$2,0,0,10000,1),OFFSET(线路!$A$2,0,0,10000,6),6,FALSE)</f>
        <v>#N/A</v>
      </c>
    </row>
    <row r="4108" spans="1:7" x14ac:dyDescent="0.15">
      <c r="A4108" t="str">
        <f>IF([1]交流线路段!A4108="","",[1]交流线路段!A4108)</f>
        <v/>
      </c>
      <c r="B4108" t="str">
        <f>IF([1]交流线路段!B4108="","",[1]交流线路段!B4108)</f>
        <v/>
      </c>
      <c r="F4108" t="e">
        <f ca="1">VLOOKUP(OFFSET($E$2,0,0,10000,1),OFFSET(线路!$A$2,0,0,10000,6),5,FALSE)</f>
        <v>#N/A</v>
      </c>
      <c r="G4108" t="e">
        <f ca="1">VLOOKUP(OFFSET($E$2,0,0,10000,1),OFFSET(线路!$A$2,0,0,10000,6),6,FALSE)</f>
        <v>#N/A</v>
      </c>
    </row>
    <row r="4109" spans="1:7" x14ac:dyDescent="0.15">
      <c r="A4109" t="str">
        <f>IF([1]交流线路段!A4109="","",[1]交流线路段!A4109)</f>
        <v/>
      </c>
      <c r="B4109" t="str">
        <f>IF([1]交流线路段!B4109="","",[1]交流线路段!B4109)</f>
        <v/>
      </c>
      <c r="F4109" t="e">
        <f ca="1">VLOOKUP(OFFSET($E$2,0,0,10000,1),OFFSET(线路!$A$2,0,0,10000,6),5,FALSE)</f>
        <v>#N/A</v>
      </c>
      <c r="G4109" t="e">
        <f ca="1">VLOOKUP(OFFSET($E$2,0,0,10000,1),OFFSET(线路!$A$2,0,0,10000,6),6,FALSE)</f>
        <v>#N/A</v>
      </c>
    </row>
    <row r="4110" spans="1:7" x14ac:dyDescent="0.15">
      <c r="A4110" t="str">
        <f>IF([1]交流线路段!A4110="","",[1]交流线路段!A4110)</f>
        <v/>
      </c>
      <c r="B4110" t="str">
        <f>IF([1]交流线路段!B4110="","",[1]交流线路段!B4110)</f>
        <v/>
      </c>
      <c r="F4110" t="e">
        <f ca="1">VLOOKUP(OFFSET($E$2,0,0,10000,1),OFFSET(线路!$A$2,0,0,10000,6),5,FALSE)</f>
        <v>#N/A</v>
      </c>
      <c r="G4110" t="e">
        <f ca="1">VLOOKUP(OFFSET($E$2,0,0,10000,1),OFFSET(线路!$A$2,0,0,10000,6),6,FALSE)</f>
        <v>#N/A</v>
      </c>
    </row>
    <row r="4111" spans="1:7" x14ac:dyDescent="0.15">
      <c r="A4111" t="str">
        <f>IF([1]交流线路段!A4111="","",[1]交流线路段!A4111)</f>
        <v/>
      </c>
      <c r="B4111" t="str">
        <f>IF([1]交流线路段!B4111="","",[1]交流线路段!B4111)</f>
        <v/>
      </c>
      <c r="F4111" t="e">
        <f ca="1">VLOOKUP(OFFSET($E$2,0,0,10000,1),OFFSET(线路!$A$2,0,0,10000,6),5,FALSE)</f>
        <v>#N/A</v>
      </c>
      <c r="G4111" t="e">
        <f ca="1">VLOOKUP(OFFSET($E$2,0,0,10000,1),OFFSET(线路!$A$2,0,0,10000,6),6,FALSE)</f>
        <v>#N/A</v>
      </c>
    </row>
    <row r="4112" spans="1:7" x14ac:dyDescent="0.15">
      <c r="A4112" t="str">
        <f>IF([1]交流线路段!A4112="","",[1]交流线路段!A4112)</f>
        <v/>
      </c>
      <c r="B4112" t="str">
        <f>IF([1]交流线路段!B4112="","",[1]交流线路段!B4112)</f>
        <v/>
      </c>
      <c r="F4112" t="e">
        <f ca="1">VLOOKUP(OFFSET($E$2,0,0,10000,1),OFFSET(线路!$A$2,0,0,10000,6),5,FALSE)</f>
        <v>#N/A</v>
      </c>
      <c r="G4112" t="e">
        <f ca="1">VLOOKUP(OFFSET($E$2,0,0,10000,1),OFFSET(线路!$A$2,0,0,10000,6),6,FALSE)</f>
        <v>#N/A</v>
      </c>
    </row>
    <row r="4113" spans="1:7" x14ac:dyDescent="0.15">
      <c r="A4113" t="str">
        <f>IF([1]交流线路段!A4113="","",[1]交流线路段!A4113)</f>
        <v/>
      </c>
      <c r="B4113" t="str">
        <f>IF([1]交流线路段!B4113="","",[1]交流线路段!B4113)</f>
        <v/>
      </c>
      <c r="F4113" t="e">
        <f ca="1">VLOOKUP(OFFSET($E$2,0,0,10000,1),OFFSET(线路!$A$2,0,0,10000,6),5,FALSE)</f>
        <v>#N/A</v>
      </c>
      <c r="G4113" t="e">
        <f ca="1">VLOOKUP(OFFSET($E$2,0,0,10000,1),OFFSET(线路!$A$2,0,0,10000,6),6,FALSE)</f>
        <v>#N/A</v>
      </c>
    </row>
    <row r="4114" spans="1:7" x14ac:dyDescent="0.15">
      <c r="A4114" t="str">
        <f>IF([1]交流线路段!A4114="","",[1]交流线路段!A4114)</f>
        <v/>
      </c>
      <c r="B4114" t="str">
        <f>IF([1]交流线路段!B4114="","",[1]交流线路段!B4114)</f>
        <v/>
      </c>
      <c r="F4114" t="e">
        <f ca="1">VLOOKUP(OFFSET($E$2,0,0,10000,1),OFFSET(线路!$A$2,0,0,10000,6),5,FALSE)</f>
        <v>#N/A</v>
      </c>
      <c r="G4114" t="e">
        <f ca="1">VLOOKUP(OFFSET($E$2,0,0,10000,1),OFFSET(线路!$A$2,0,0,10000,6),6,FALSE)</f>
        <v>#N/A</v>
      </c>
    </row>
    <row r="4115" spans="1:7" x14ac:dyDescent="0.15">
      <c r="A4115" t="str">
        <f>IF([1]交流线路段!A4115="","",[1]交流线路段!A4115)</f>
        <v/>
      </c>
      <c r="B4115" t="str">
        <f>IF([1]交流线路段!B4115="","",[1]交流线路段!B4115)</f>
        <v/>
      </c>
      <c r="F4115" t="e">
        <f ca="1">VLOOKUP(OFFSET($E$2,0,0,10000,1),OFFSET(线路!$A$2,0,0,10000,6),5,FALSE)</f>
        <v>#N/A</v>
      </c>
      <c r="G4115" t="e">
        <f ca="1">VLOOKUP(OFFSET($E$2,0,0,10000,1),OFFSET(线路!$A$2,0,0,10000,6),6,FALSE)</f>
        <v>#N/A</v>
      </c>
    </row>
    <row r="4116" spans="1:7" x14ac:dyDescent="0.15">
      <c r="A4116" t="str">
        <f>IF([1]交流线路段!A4116="","",[1]交流线路段!A4116)</f>
        <v/>
      </c>
      <c r="B4116" t="str">
        <f>IF([1]交流线路段!B4116="","",[1]交流线路段!B4116)</f>
        <v/>
      </c>
      <c r="F4116" t="e">
        <f ca="1">VLOOKUP(OFFSET($E$2,0,0,10000,1),OFFSET(线路!$A$2,0,0,10000,6),5,FALSE)</f>
        <v>#N/A</v>
      </c>
      <c r="G4116" t="e">
        <f ca="1">VLOOKUP(OFFSET($E$2,0,0,10000,1),OFFSET(线路!$A$2,0,0,10000,6),6,FALSE)</f>
        <v>#N/A</v>
      </c>
    </row>
    <row r="4117" spans="1:7" x14ac:dyDescent="0.15">
      <c r="A4117" t="str">
        <f>IF([1]交流线路段!A4117="","",[1]交流线路段!A4117)</f>
        <v/>
      </c>
      <c r="B4117" t="str">
        <f>IF([1]交流线路段!B4117="","",[1]交流线路段!B4117)</f>
        <v/>
      </c>
      <c r="F4117" t="e">
        <f ca="1">VLOOKUP(OFFSET($E$2,0,0,10000,1),OFFSET(线路!$A$2,0,0,10000,6),5,FALSE)</f>
        <v>#N/A</v>
      </c>
      <c r="G4117" t="e">
        <f ca="1">VLOOKUP(OFFSET($E$2,0,0,10000,1),OFFSET(线路!$A$2,0,0,10000,6),6,FALSE)</f>
        <v>#N/A</v>
      </c>
    </row>
    <row r="4118" spans="1:7" x14ac:dyDescent="0.15">
      <c r="A4118" t="str">
        <f>IF([1]交流线路段!A4118="","",[1]交流线路段!A4118)</f>
        <v/>
      </c>
      <c r="B4118" t="str">
        <f>IF([1]交流线路段!B4118="","",[1]交流线路段!B4118)</f>
        <v/>
      </c>
      <c r="F4118" t="e">
        <f ca="1">VLOOKUP(OFFSET($E$2,0,0,10000,1),OFFSET(线路!$A$2,0,0,10000,6),5,FALSE)</f>
        <v>#N/A</v>
      </c>
      <c r="G4118" t="e">
        <f ca="1">VLOOKUP(OFFSET($E$2,0,0,10000,1),OFFSET(线路!$A$2,0,0,10000,6),6,FALSE)</f>
        <v>#N/A</v>
      </c>
    </row>
    <row r="4119" spans="1:7" x14ac:dyDescent="0.15">
      <c r="A4119" t="str">
        <f>IF([1]交流线路段!A4119="","",[1]交流线路段!A4119)</f>
        <v/>
      </c>
      <c r="B4119" t="str">
        <f>IF([1]交流线路段!B4119="","",[1]交流线路段!B4119)</f>
        <v/>
      </c>
      <c r="F4119" t="e">
        <f ca="1">VLOOKUP(OFFSET($E$2,0,0,10000,1),OFFSET(线路!$A$2,0,0,10000,6),5,FALSE)</f>
        <v>#N/A</v>
      </c>
      <c r="G4119" t="e">
        <f ca="1">VLOOKUP(OFFSET($E$2,0,0,10000,1),OFFSET(线路!$A$2,0,0,10000,6),6,FALSE)</f>
        <v>#N/A</v>
      </c>
    </row>
    <row r="4120" spans="1:7" x14ac:dyDescent="0.15">
      <c r="A4120" t="str">
        <f>IF([1]交流线路段!A4120="","",[1]交流线路段!A4120)</f>
        <v/>
      </c>
      <c r="B4120" t="str">
        <f>IF([1]交流线路段!B4120="","",[1]交流线路段!B4120)</f>
        <v/>
      </c>
      <c r="F4120" t="e">
        <f ca="1">VLOOKUP(OFFSET($E$2,0,0,10000,1),OFFSET(线路!$A$2,0,0,10000,6),5,FALSE)</f>
        <v>#N/A</v>
      </c>
      <c r="G4120" t="e">
        <f ca="1">VLOOKUP(OFFSET($E$2,0,0,10000,1),OFFSET(线路!$A$2,0,0,10000,6),6,FALSE)</f>
        <v>#N/A</v>
      </c>
    </row>
    <row r="4121" spans="1:7" x14ac:dyDescent="0.15">
      <c r="A4121" t="str">
        <f>IF([1]交流线路段!A4121="","",[1]交流线路段!A4121)</f>
        <v/>
      </c>
      <c r="B4121" t="str">
        <f>IF([1]交流线路段!B4121="","",[1]交流线路段!B4121)</f>
        <v/>
      </c>
      <c r="F4121" t="e">
        <f ca="1">VLOOKUP(OFFSET($E$2,0,0,10000,1),OFFSET(线路!$A$2,0,0,10000,6),5,FALSE)</f>
        <v>#N/A</v>
      </c>
      <c r="G4121" t="e">
        <f ca="1">VLOOKUP(OFFSET($E$2,0,0,10000,1),OFFSET(线路!$A$2,0,0,10000,6),6,FALSE)</f>
        <v>#N/A</v>
      </c>
    </row>
    <row r="4122" spans="1:7" x14ac:dyDescent="0.15">
      <c r="A4122" t="str">
        <f>IF([1]交流线路段!A4122="","",[1]交流线路段!A4122)</f>
        <v/>
      </c>
      <c r="B4122" t="str">
        <f>IF([1]交流线路段!B4122="","",[1]交流线路段!B4122)</f>
        <v/>
      </c>
      <c r="F4122" t="e">
        <f ca="1">VLOOKUP(OFFSET($E$2,0,0,10000,1),OFFSET(线路!$A$2,0,0,10000,6),5,FALSE)</f>
        <v>#N/A</v>
      </c>
      <c r="G4122" t="e">
        <f ca="1">VLOOKUP(OFFSET($E$2,0,0,10000,1),OFFSET(线路!$A$2,0,0,10000,6),6,FALSE)</f>
        <v>#N/A</v>
      </c>
    </row>
    <row r="4123" spans="1:7" x14ac:dyDescent="0.15">
      <c r="A4123" t="str">
        <f>IF([1]交流线路段!A4123="","",[1]交流线路段!A4123)</f>
        <v/>
      </c>
      <c r="B4123" t="str">
        <f>IF([1]交流线路段!B4123="","",[1]交流线路段!B4123)</f>
        <v/>
      </c>
      <c r="F4123" t="e">
        <f ca="1">VLOOKUP(OFFSET($E$2,0,0,10000,1),OFFSET(线路!$A$2,0,0,10000,6),5,FALSE)</f>
        <v>#N/A</v>
      </c>
      <c r="G4123" t="e">
        <f ca="1">VLOOKUP(OFFSET($E$2,0,0,10000,1),OFFSET(线路!$A$2,0,0,10000,6),6,FALSE)</f>
        <v>#N/A</v>
      </c>
    </row>
    <row r="4124" spans="1:7" x14ac:dyDescent="0.15">
      <c r="A4124" t="str">
        <f>IF([1]交流线路段!A4124="","",[1]交流线路段!A4124)</f>
        <v/>
      </c>
      <c r="B4124" t="str">
        <f>IF([1]交流线路段!B4124="","",[1]交流线路段!B4124)</f>
        <v/>
      </c>
      <c r="F4124" t="e">
        <f ca="1">VLOOKUP(OFFSET($E$2,0,0,10000,1),OFFSET(线路!$A$2,0,0,10000,6),5,FALSE)</f>
        <v>#N/A</v>
      </c>
      <c r="G4124" t="e">
        <f ca="1">VLOOKUP(OFFSET($E$2,0,0,10000,1),OFFSET(线路!$A$2,0,0,10000,6),6,FALSE)</f>
        <v>#N/A</v>
      </c>
    </row>
    <row r="4125" spans="1:7" x14ac:dyDescent="0.15">
      <c r="A4125" t="str">
        <f>IF([1]交流线路段!A4125="","",[1]交流线路段!A4125)</f>
        <v/>
      </c>
      <c r="B4125" t="str">
        <f>IF([1]交流线路段!B4125="","",[1]交流线路段!B4125)</f>
        <v/>
      </c>
      <c r="F4125" t="e">
        <f ca="1">VLOOKUP(OFFSET($E$2,0,0,10000,1),OFFSET(线路!$A$2,0,0,10000,6),5,FALSE)</f>
        <v>#N/A</v>
      </c>
      <c r="G4125" t="e">
        <f ca="1">VLOOKUP(OFFSET($E$2,0,0,10000,1),OFFSET(线路!$A$2,0,0,10000,6),6,FALSE)</f>
        <v>#N/A</v>
      </c>
    </row>
    <row r="4126" spans="1:7" x14ac:dyDescent="0.15">
      <c r="A4126" t="str">
        <f>IF([1]交流线路段!A4126="","",[1]交流线路段!A4126)</f>
        <v/>
      </c>
      <c r="B4126" t="str">
        <f>IF([1]交流线路段!B4126="","",[1]交流线路段!B4126)</f>
        <v/>
      </c>
      <c r="F4126" t="e">
        <f ca="1">VLOOKUP(OFFSET($E$2,0,0,10000,1),OFFSET(线路!$A$2,0,0,10000,6),5,FALSE)</f>
        <v>#N/A</v>
      </c>
      <c r="G4126" t="e">
        <f ca="1">VLOOKUP(OFFSET($E$2,0,0,10000,1),OFFSET(线路!$A$2,0,0,10000,6),6,FALSE)</f>
        <v>#N/A</v>
      </c>
    </row>
    <row r="4127" spans="1:7" x14ac:dyDescent="0.15">
      <c r="A4127" t="str">
        <f>IF([1]交流线路段!A4127="","",[1]交流线路段!A4127)</f>
        <v/>
      </c>
      <c r="B4127" t="str">
        <f>IF([1]交流线路段!B4127="","",[1]交流线路段!B4127)</f>
        <v/>
      </c>
      <c r="F4127" t="e">
        <f ca="1">VLOOKUP(OFFSET($E$2,0,0,10000,1),OFFSET(线路!$A$2,0,0,10000,6),5,FALSE)</f>
        <v>#N/A</v>
      </c>
      <c r="G4127" t="e">
        <f ca="1">VLOOKUP(OFFSET($E$2,0,0,10000,1),OFFSET(线路!$A$2,0,0,10000,6),6,FALSE)</f>
        <v>#N/A</v>
      </c>
    </row>
    <row r="4128" spans="1:7" x14ac:dyDescent="0.15">
      <c r="A4128" t="str">
        <f>IF([1]交流线路段!A4128="","",[1]交流线路段!A4128)</f>
        <v/>
      </c>
      <c r="B4128" t="str">
        <f>IF([1]交流线路段!B4128="","",[1]交流线路段!B4128)</f>
        <v/>
      </c>
      <c r="F4128" t="e">
        <f ca="1">VLOOKUP(OFFSET($E$2,0,0,10000,1),OFFSET(线路!$A$2,0,0,10000,6),5,FALSE)</f>
        <v>#N/A</v>
      </c>
      <c r="G4128" t="e">
        <f ca="1">VLOOKUP(OFFSET($E$2,0,0,10000,1),OFFSET(线路!$A$2,0,0,10000,6),6,FALSE)</f>
        <v>#N/A</v>
      </c>
    </row>
    <row r="4129" spans="1:7" x14ac:dyDescent="0.15">
      <c r="A4129" t="str">
        <f>IF([1]交流线路段!A4129="","",[1]交流线路段!A4129)</f>
        <v/>
      </c>
      <c r="B4129" t="str">
        <f>IF([1]交流线路段!B4129="","",[1]交流线路段!B4129)</f>
        <v/>
      </c>
      <c r="F4129" t="e">
        <f ca="1">VLOOKUP(OFFSET($E$2,0,0,10000,1),OFFSET(线路!$A$2,0,0,10000,6),5,FALSE)</f>
        <v>#N/A</v>
      </c>
      <c r="G4129" t="e">
        <f ca="1">VLOOKUP(OFFSET($E$2,0,0,10000,1),OFFSET(线路!$A$2,0,0,10000,6),6,FALSE)</f>
        <v>#N/A</v>
      </c>
    </row>
    <row r="4130" spans="1:7" x14ac:dyDescent="0.15">
      <c r="A4130" t="str">
        <f>IF([1]交流线路段!A4130="","",[1]交流线路段!A4130)</f>
        <v/>
      </c>
      <c r="B4130" t="str">
        <f>IF([1]交流线路段!B4130="","",[1]交流线路段!B4130)</f>
        <v/>
      </c>
      <c r="F4130" t="e">
        <f ca="1">VLOOKUP(OFFSET($E$2,0,0,10000,1),OFFSET(线路!$A$2,0,0,10000,6),5,FALSE)</f>
        <v>#N/A</v>
      </c>
      <c r="G4130" t="e">
        <f ca="1">VLOOKUP(OFFSET($E$2,0,0,10000,1),OFFSET(线路!$A$2,0,0,10000,6),6,FALSE)</f>
        <v>#N/A</v>
      </c>
    </row>
    <row r="4131" spans="1:7" x14ac:dyDescent="0.15">
      <c r="A4131" t="str">
        <f>IF([1]交流线路段!A4131="","",[1]交流线路段!A4131)</f>
        <v/>
      </c>
      <c r="B4131" t="str">
        <f>IF([1]交流线路段!B4131="","",[1]交流线路段!B4131)</f>
        <v/>
      </c>
      <c r="F4131" t="e">
        <f ca="1">VLOOKUP(OFFSET($E$2,0,0,10000,1),OFFSET(线路!$A$2,0,0,10000,6),5,FALSE)</f>
        <v>#N/A</v>
      </c>
      <c r="G4131" t="e">
        <f ca="1">VLOOKUP(OFFSET($E$2,0,0,10000,1),OFFSET(线路!$A$2,0,0,10000,6),6,FALSE)</f>
        <v>#N/A</v>
      </c>
    </row>
    <row r="4132" spans="1:7" x14ac:dyDescent="0.15">
      <c r="A4132" t="str">
        <f>IF([1]交流线路段!A4132="","",[1]交流线路段!A4132)</f>
        <v/>
      </c>
      <c r="B4132" t="str">
        <f>IF([1]交流线路段!B4132="","",[1]交流线路段!B4132)</f>
        <v/>
      </c>
      <c r="F4132" t="e">
        <f ca="1">VLOOKUP(OFFSET($E$2,0,0,10000,1),OFFSET(线路!$A$2,0,0,10000,6),5,FALSE)</f>
        <v>#N/A</v>
      </c>
      <c r="G4132" t="e">
        <f ca="1">VLOOKUP(OFFSET($E$2,0,0,10000,1),OFFSET(线路!$A$2,0,0,10000,6),6,FALSE)</f>
        <v>#N/A</v>
      </c>
    </row>
    <row r="4133" spans="1:7" x14ac:dyDescent="0.15">
      <c r="A4133" t="str">
        <f>IF([1]交流线路段!A4133="","",[1]交流线路段!A4133)</f>
        <v/>
      </c>
      <c r="B4133" t="str">
        <f>IF([1]交流线路段!B4133="","",[1]交流线路段!B4133)</f>
        <v/>
      </c>
      <c r="F4133" t="e">
        <f ca="1">VLOOKUP(OFFSET($E$2,0,0,10000,1),OFFSET(线路!$A$2,0,0,10000,6),5,FALSE)</f>
        <v>#N/A</v>
      </c>
      <c r="G4133" t="e">
        <f ca="1">VLOOKUP(OFFSET($E$2,0,0,10000,1),OFFSET(线路!$A$2,0,0,10000,6),6,FALSE)</f>
        <v>#N/A</v>
      </c>
    </row>
    <row r="4134" spans="1:7" x14ac:dyDescent="0.15">
      <c r="A4134" t="str">
        <f>IF([1]交流线路段!A4134="","",[1]交流线路段!A4134)</f>
        <v/>
      </c>
      <c r="B4134" t="str">
        <f>IF([1]交流线路段!B4134="","",[1]交流线路段!B4134)</f>
        <v/>
      </c>
      <c r="F4134" t="e">
        <f ca="1">VLOOKUP(OFFSET($E$2,0,0,10000,1),OFFSET(线路!$A$2,0,0,10000,6),5,FALSE)</f>
        <v>#N/A</v>
      </c>
      <c r="G4134" t="e">
        <f ca="1">VLOOKUP(OFFSET($E$2,0,0,10000,1),OFFSET(线路!$A$2,0,0,10000,6),6,FALSE)</f>
        <v>#N/A</v>
      </c>
    </row>
    <row r="4135" spans="1:7" x14ac:dyDescent="0.15">
      <c r="A4135" t="str">
        <f>IF([1]交流线路段!A4135="","",[1]交流线路段!A4135)</f>
        <v/>
      </c>
      <c r="B4135" t="str">
        <f>IF([1]交流线路段!B4135="","",[1]交流线路段!B4135)</f>
        <v/>
      </c>
      <c r="F4135" t="e">
        <f ca="1">VLOOKUP(OFFSET($E$2,0,0,10000,1),OFFSET(线路!$A$2,0,0,10000,6),5,FALSE)</f>
        <v>#N/A</v>
      </c>
      <c r="G4135" t="e">
        <f ca="1">VLOOKUP(OFFSET($E$2,0,0,10000,1),OFFSET(线路!$A$2,0,0,10000,6),6,FALSE)</f>
        <v>#N/A</v>
      </c>
    </row>
    <row r="4136" spans="1:7" x14ac:dyDescent="0.15">
      <c r="A4136" t="str">
        <f>IF([1]交流线路段!A4136="","",[1]交流线路段!A4136)</f>
        <v/>
      </c>
      <c r="B4136" t="str">
        <f>IF([1]交流线路段!B4136="","",[1]交流线路段!B4136)</f>
        <v/>
      </c>
      <c r="F4136" t="e">
        <f ca="1">VLOOKUP(OFFSET($E$2,0,0,10000,1),OFFSET(线路!$A$2,0,0,10000,6),5,FALSE)</f>
        <v>#N/A</v>
      </c>
      <c r="G4136" t="e">
        <f ca="1">VLOOKUP(OFFSET($E$2,0,0,10000,1),OFFSET(线路!$A$2,0,0,10000,6),6,FALSE)</f>
        <v>#N/A</v>
      </c>
    </row>
    <row r="4137" spans="1:7" x14ac:dyDescent="0.15">
      <c r="A4137" t="str">
        <f>IF([1]交流线路段!A4137="","",[1]交流线路段!A4137)</f>
        <v/>
      </c>
      <c r="B4137" t="str">
        <f>IF([1]交流线路段!B4137="","",[1]交流线路段!B4137)</f>
        <v/>
      </c>
      <c r="F4137" t="e">
        <f ca="1">VLOOKUP(OFFSET($E$2,0,0,10000,1),OFFSET(线路!$A$2,0,0,10000,6),5,FALSE)</f>
        <v>#N/A</v>
      </c>
      <c r="G4137" t="e">
        <f ca="1">VLOOKUP(OFFSET($E$2,0,0,10000,1),OFFSET(线路!$A$2,0,0,10000,6),6,FALSE)</f>
        <v>#N/A</v>
      </c>
    </row>
    <row r="4138" spans="1:7" x14ac:dyDescent="0.15">
      <c r="A4138" t="str">
        <f>IF([1]交流线路段!A4138="","",[1]交流线路段!A4138)</f>
        <v/>
      </c>
      <c r="B4138" t="str">
        <f>IF([1]交流线路段!B4138="","",[1]交流线路段!B4138)</f>
        <v/>
      </c>
      <c r="F4138" t="e">
        <f ca="1">VLOOKUP(OFFSET($E$2,0,0,10000,1),OFFSET(线路!$A$2,0,0,10000,6),5,FALSE)</f>
        <v>#N/A</v>
      </c>
      <c r="G4138" t="e">
        <f ca="1">VLOOKUP(OFFSET($E$2,0,0,10000,1),OFFSET(线路!$A$2,0,0,10000,6),6,FALSE)</f>
        <v>#N/A</v>
      </c>
    </row>
    <row r="4139" spans="1:7" x14ac:dyDescent="0.15">
      <c r="A4139" t="str">
        <f>IF([1]交流线路段!A4139="","",[1]交流线路段!A4139)</f>
        <v/>
      </c>
      <c r="B4139" t="str">
        <f>IF([1]交流线路段!B4139="","",[1]交流线路段!B4139)</f>
        <v/>
      </c>
      <c r="F4139" t="e">
        <f ca="1">VLOOKUP(OFFSET($E$2,0,0,10000,1),OFFSET(线路!$A$2,0,0,10000,6),5,FALSE)</f>
        <v>#N/A</v>
      </c>
      <c r="G4139" t="e">
        <f ca="1">VLOOKUP(OFFSET($E$2,0,0,10000,1),OFFSET(线路!$A$2,0,0,10000,6),6,FALSE)</f>
        <v>#N/A</v>
      </c>
    </row>
    <row r="4140" spans="1:7" x14ac:dyDescent="0.15">
      <c r="A4140" t="str">
        <f>IF([1]交流线路段!A4140="","",[1]交流线路段!A4140)</f>
        <v/>
      </c>
      <c r="B4140" t="str">
        <f>IF([1]交流线路段!B4140="","",[1]交流线路段!B4140)</f>
        <v/>
      </c>
      <c r="F4140" t="e">
        <f ca="1">VLOOKUP(OFFSET($E$2,0,0,10000,1),OFFSET(线路!$A$2,0,0,10000,6),5,FALSE)</f>
        <v>#N/A</v>
      </c>
      <c r="G4140" t="e">
        <f ca="1">VLOOKUP(OFFSET($E$2,0,0,10000,1),OFFSET(线路!$A$2,0,0,10000,6),6,FALSE)</f>
        <v>#N/A</v>
      </c>
    </row>
    <row r="4141" spans="1:7" x14ac:dyDescent="0.15">
      <c r="A4141" t="str">
        <f>IF([1]交流线路段!A4141="","",[1]交流线路段!A4141)</f>
        <v/>
      </c>
      <c r="B4141" t="str">
        <f>IF([1]交流线路段!B4141="","",[1]交流线路段!B4141)</f>
        <v/>
      </c>
      <c r="F4141" t="e">
        <f ca="1">VLOOKUP(OFFSET($E$2,0,0,10000,1),OFFSET(线路!$A$2,0,0,10000,6),5,FALSE)</f>
        <v>#N/A</v>
      </c>
      <c r="G4141" t="e">
        <f ca="1">VLOOKUP(OFFSET($E$2,0,0,10000,1),OFFSET(线路!$A$2,0,0,10000,6),6,FALSE)</f>
        <v>#N/A</v>
      </c>
    </row>
    <row r="4142" spans="1:7" x14ac:dyDescent="0.15">
      <c r="A4142" t="str">
        <f>IF([1]交流线路段!A4142="","",[1]交流线路段!A4142)</f>
        <v/>
      </c>
      <c r="B4142" t="str">
        <f>IF([1]交流线路段!B4142="","",[1]交流线路段!B4142)</f>
        <v/>
      </c>
      <c r="F4142" t="e">
        <f ca="1">VLOOKUP(OFFSET($E$2,0,0,10000,1),OFFSET(线路!$A$2,0,0,10000,6),5,FALSE)</f>
        <v>#N/A</v>
      </c>
      <c r="G4142" t="e">
        <f ca="1">VLOOKUP(OFFSET($E$2,0,0,10000,1),OFFSET(线路!$A$2,0,0,10000,6),6,FALSE)</f>
        <v>#N/A</v>
      </c>
    </row>
    <row r="4143" spans="1:7" x14ac:dyDescent="0.15">
      <c r="A4143" t="str">
        <f>IF([1]交流线路段!A4143="","",[1]交流线路段!A4143)</f>
        <v/>
      </c>
      <c r="B4143" t="str">
        <f>IF([1]交流线路段!B4143="","",[1]交流线路段!B4143)</f>
        <v/>
      </c>
      <c r="F4143" t="e">
        <f ca="1">VLOOKUP(OFFSET($E$2,0,0,10000,1),OFFSET(线路!$A$2,0,0,10000,6),5,FALSE)</f>
        <v>#N/A</v>
      </c>
      <c r="G4143" t="e">
        <f ca="1">VLOOKUP(OFFSET($E$2,0,0,10000,1),OFFSET(线路!$A$2,0,0,10000,6),6,FALSE)</f>
        <v>#N/A</v>
      </c>
    </row>
    <row r="4144" spans="1:7" x14ac:dyDescent="0.15">
      <c r="A4144" t="str">
        <f>IF([1]交流线路段!A4144="","",[1]交流线路段!A4144)</f>
        <v/>
      </c>
      <c r="B4144" t="str">
        <f>IF([1]交流线路段!B4144="","",[1]交流线路段!B4144)</f>
        <v/>
      </c>
      <c r="F4144" t="e">
        <f ca="1">VLOOKUP(OFFSET($E$2,0,0,10000,1),OFFSET(线路!$A$2,0,0,10000,6),5,FALSE)</f>
        <v>#N/A</v>
      </c>
      <c r="G4144" t="e">
        <f ca="1">VLOOKUP(OFFSET($E$2,0,0,10000,1),OFFSET(线路!$A$2,0,0,10000,6),6,FALSE)</f>
        <v>#N/A</v>
      </c>
    </row>
    <row r="4145" spans="1:7" x14ac:dyDescent="0.15">
      <c r="A4145" t="str">
        <f>IF([1]交流线路段!A4145="","",[1]交流线路段!A4145)</f>
        <v/>
      </c>
      <c r="B4145" t="str">
        <f>IF([1]交流线路段!B4145="","",[1]交流线路段!B4145)</f>
        <v/>
      </c>
      <c r="F4145" t="e">
        <f ca="1">VLOOKUP(OFFSET($E$2,0,0,10000,1),OFFSET(线路!$A$2,0,0,10000,6),5,FALSE)</f>
        <v>#N/A</v>
      </c>
      <c r="G4145" t="e">
        <f ca="1">VLOOKUP(OFFSET($E$2,0,0,10000,1),OFFSET(线路!$A$2,0,0,10000,6),6,FALSE)</f>
        <v>#N/A</v>
      </c>
    </row>
    <row r="4146" spans="1:7" x14ac:dyDescent="0.15">
      <c r="A4146" t="str">
        <f>IF([1]交流线路段!A4146="","",[1]交流线路段!A4146)</f>
        <v/>
      </c>
      <c r="B4146" t="str">
        <f>IF([1]交流线路段!B4146="","",[1]交流线路段!B4146)</f>
        <v/>
      </c>
      <c r="F4146" t="e">
        <f ca="1">VLOOKUP(OFFSET($E$2,0,0,10000,1),OFFSET(线路!$A$2,0,0,10000,6),5,FALSE)</f>
        <v>#N/A</v>
      </c>
      <c r="G4146" t="e">
        <f ca="1">VLOOKUP(OFFSET($E$2,0,0,10000,1),OFFSET(线路!$A$2,0,0,10000,6),6,FALSE)</f>
        <v>#N/A</v>
      </c>
    </row>
    <row r="4147" spans="1:7" x14ac:dyDescent="0.15">
      <c r="A4147" t="str">
        <f>IF([1]交流线路段!A4147="","",[1]交流线路段!A4147)</f>
        <v/>
      </c>
      <c r="B4147" t="str">
        <f>IF([1]交流线路段!B4147="","",[1]交流线路段!B4147)</f>
        <v/>
      </c>
      <c r="F4147" t="e">
        <f ca="1">VLOOKUP(OFFSET($E$2,0,0,10000,1),OFFSET(线路!$A$2,0,0,10000,6),5,FALSE)</f>
        <v>#N/A</v>
      </c>
      <c r="G4147" t="e">
        <f ca="1">VLOOKUP(OFFSET($E$2,0,0,10000,1),OFFSET(线路!$A$2,0,0,10000,6),6,FALSE)</f>
        <v>#N/A</v>
      </c>
    </row>
    <row r="4148" spans="1:7" x14ac:dyDescent="0.15">
      <c r="A4148" t="str">
        <f>IF([1]交流线路段!A4148="","",[1]交流线路段!A4148)</f>
        <v/>
      </c>
      <c r="B4148" t="str">
        <f>IF([1]交流线路段!B4148="","",[1]交流线路段!B4148)</f>
        <v/>
      </c>
      <c r="F4148" t="e">
        <f ca="1">VLOOKUP(OFFSET($E$2,0,0,10000,1),OFFSET(线路!$A$2,0,0,10000,6),5,FALSE)</f>
        <v>#N/A</v>
      </c>
      <c r="G4148" t="e">
        <f ca="1">VLOOKUP(OFFSET($E$2,0,0,10000,1),OFFSET(线路!$A$2,0,0,10000,6),6,FALSE)</f>
        <v>#N/A</v>
      </c>
    </row>
    <row r="4149" spans="1:7" x14ac:dyDescent="0.15">
      <c r="A4149" t="str">
        <f>IF([1]交流线路段!A4149="","",[1]交流线路段!A4149)</f>
        <v/>
      </c>
      <c r="B4149" t="str">
        <f>IF([1]交流线路段!B4149="","",[1]交流线路段!B4149)</f>
        <v/>
      </c>
      <c r="F4149" t="e">
        <f ca="1">VLOOKUP(OFFSET($E$2,0,0,10000,1),OFFSET(线路!$A$2,0,0,10000,6),5,FALSE)</f>
        <v>#N/A</v>
      </c>
      <c r="G4149" t="e">
        <f ca="1">VLOOKUP(OFFSET($E$2,0,0,10000,1),OFFSET(线路!$A$2,0,0,10000,6),6,FALSE)</f>
        <v>#N/A</v>
      </c>
    </row>
    <row r="4150" spans="1:7" x14ac:dyDescent="0.15">
      <c r="A4150" t="str">
        <f>IF([1]交流线路段!A4150="","",[1]交流线路段!A4150)</f>
        <v/>
      </c>
      <c r="B4150" t="str">
        <f>IF([1]交流线路段!B4150="","",[1]交流线路段!B4150)</f>
        <v/>
      </c>
      <c r="F4150" t="e">
        <f ca="1">VLOOKUP(OFFSET($E$2,0,0,10000,1),OFFSET(线路!$A$2,0,0,10000,6),5,FALSE)</f>
        <v>#N/A</v>
      </c>
      <c r="G4150" t="e">
        <f ca="1">VLOOKUP(OFFSET($E$2,0,0,10000,1),OFFSET(线路!$A$2,0,0,10000,6),6,FALSE)</f>
        <v>#N/A</v>
      </c>
    </row>
    <row r="4151" spans="1:7" x14ac:dyDescent="0.15">
      <c r="A4151" t="str">
        <f>IF([1]交流线路段!A4151="","",[1]交流线路段!A4151)</f>
        <v/>
      </c>
      <c r="B4151" t="str">
        <f>IF([1]交流线路段!B4151="","",[1]交流线路段!B4151)</f>
        <v/>
      </c>
      <c r="F4151" t="e">
        <f ca="1">VLOOKUP(OFFSET($E$2,0,0,10000,1),OFFSET(线路!$A$2,0,0,10000,6),5,FALSE)</f>
        <v>#N/A</v>
      </c>
      <c r="G4151" t="e">
        <f ca="1">VLOOKUP(OFFSET($E$2,0,0,10000,1),OFFSET(线路!$A$2,0,0,10000,6),6,FALSE)</f>
        <v>#N/A</v>
      </c>
    </row>
    <row r="4152" spans="1:7" x14ac:dyDescent="0.15">
      <c r="A4152" t="str">
        <f>IF([1]交流线路段!A4152="","",[1]交流线路段!A4152)</f>
        <v/>
      </c>
      <c r="B4152" t="str">
        <f>IF([1]交流线路段!B4152="","",[1]交流线路段!B4152)</f>
        <v/>
      </c>
      <c r="F4152" t="e">
        <f ca="1">VLOOKUP(OFFSET($E$2,0,0,10000,1),OFFSET(线路!$A$2,0,0,10000,6),5,FALSE)</f>
        <v>#N/A</v>
      </c>
      <c r="G4152" t="e">
        <f ca="1">VLOOKUP(OFFSET($E$2,0,0,10000,1),OFFSET(线路!$A$2,0,0,10000,6),6,FALSE)</f>
        <v>#N/A</v>
      </c>
    </row>
    <row r="4153" spans="1:7" x14ac:dyDescent="0.15">
      <c r="A4153" t="str">
        <f>IF([1]交流线路段!A4153="","",[1]交流线路段!A4153)</f>
        <v/>
      </c>
      <c r="B4153" t="str">
        <f>IF([1]交流线路段!B4153="","",[1]交流线路段!B4153)</f>
        <v/>
      </c>
      <c r="F4153" t="e">
        <f ca="1">VLOOKUP(OFFSET($E$2,0,0,10000,1),OFFSET(线路!$A$2,0,0,10000,6),5,FALSE)</f>
        <v>#N/A</v>
      </c>
      <c r="G4153" t="e">
        <f ca="1">VLOOKUP(OFFSET($E$2,0,0,10000,1),OFFSET(线路!$A$2,0,0,10000,6),6,FALSE)</f>
        <v>#N/A</v>
      </c>
    </row>
    <row r="4154" spans="1:7" x14ac:dyDescent="0.15">
      <c r="A4154" t="str">
        <f>IF([1]交流线路段!A4154="","",[1]交流线路段!A4154)</f>
        <v/>
      </c>
      <c r="B4154" t="str">
        <f>IF([1]交流线路段!B4154="","",[1]交流线路段!B4154)</f>
        <v/>
      </c>
      <c r="F4154" t="e">
        <f ca="1">VLOOKUP(OFFSET($E$2,0,0,10000,1),OFFSET(线路!$A$2,0,0,10000,6),5,FALSE)</f>
        <v>#N/A</v>
      </c>
      <c r="G4154" t="e">
        <f ca="1">VLOOKUP(OFFSET($E$2,0,0,10000,1),OFFSET(线路!$A$2,0,0,10000,6),6,FALSE)</f>
        <v>#N/A</v>
      </c>
    </row>
    <row r="4155" spans="1:7" x14ac:dyDescent="0.15">
      <c r="A4155" t="str">
        <f>IF([1]交流线路段!A4155="","",[1]交流线路段!A4155)</f>
        <v/>
      </c>
      <c r="B4155" t="str">
        <f>IF([1]交流线路段!B4155="","",[1]交流线路段!B4155)</f>
        <v/>
      </c>
      <c r="F4155" t="e">
        <f ca="1">VLOOKUP(OFFSET($E$2,0,0,10000,1),OFFSET(线路!$A$2,0,0,10000,6),5,FALSE)</f>
        <v>#N/A</v>
      </c>
      <c r="G4155" t="e">
        <f ca="1">VLOOKUP(OFFSET($E$2,0,0,10000,1),OFFSET(线路!$A$2,0,0,10000,6),6,FALSE)</f>
        <v>#N/A</v>
      </c>
    </row>
    <row r="4156" spans="1:7" x14ac:dyDescent="0.15">
      <c r="A4156" t="str">
        <f>IF([1]交流线路段!A4156="","",[1]交流线路段!A4156)</f>
        <v/>
      </c>
      <c r="B4156" t="str">
        <f>IF([1]交流线路段!B4156="","",[1]交流线路段!B4156)</f>
        <v/>
      </c>
      <c r="F4156" t="e">
        <f ca="1">VLOOKUP(OFFSET($E$2,0,0,10000,1),OFFSET(线路!$A$2,0,0,10000,6),5,FALSE)</f>
        <v>#N/A</v>
      </c>
      <c r="G4156" t="e">
        <f ca="1">VLOOKUP(OFFSET($E$2,0,0,10000,1),OFFSET(线路!$A$2,0,0,10000,6),6,FALSE)</f>
        <v>#N/A</v>
      </c>
    </row>
    <row r="4157" spans="1:7" x14ac:dyDescent="0.15">
      <c r="A4157" t="str">
        <f>IF([1]交流线路段!A4157="","",[1]交流线路段!A4157)</f>
        <v/>
      </c>
      <c r="B4157" t="str">
        <f>IF([1]交流线路段!B4157="","",[1]交流线路段!B4157)</f>
        <v/>
      </c>
      <c r="F4157" t="e">
        <f ca="1">VLOOKUP(OFFSET($E$2,0,0,10000,1),OFFSET(线路!$A$2,0,0,10000,6),5,FALSE)</f>
        <v>#N/A</v>
      </c>
      <c r="G4157" t="e">
        <f ca="1">VLOOKUP(OFFSET($E$2,0,0,10000,1),OFFSET(线路!$A$2,0,0,10000,6),6,FALSE)</f>
        <v>#N/A</v>
      </c>
    </row>
    <row r="4158" spans="1:7" x14ac:dyDescent="0.15">
      <c r="A4158" t="str">
        <f>IF([1]交流线路段!A4158="","",[1]交流线路段!A4158)</f>
        <v/>
      </c>
      <c r="B4158" t="str">
        <f>IF([1]交流线路段!B4158="","",[1]交流线路段!B4158)</f>
        <v/>
      </c>
      <c r="F4158" t="e">
        <f ca="1">VLOOKUP(OFFSET($E$2,0,0,10000,1),OFFSET(线路!$A$2,0,0,10000,6),5,FALSE)</f>
        <v>#N/A</v>
      </c>
      <c r="G4158" t="e">
        <f ca="1">VLOOKUP(OFFSET($E$2,0,0,10000,1),OFFSET(线路!$A$2,0,0,10000,6),6,FALSE)</f>
        <v>#N/A</v>
      </c>
    </row>
    <row r="4159" spans="1:7" x14ac:dyDescent="0.15">
      <c r="A4159" t="str">
        <f>IF([1]交流线路段!A4159="","",[1]交流线路段!A4159)</f>
        <v/>
      </c>
      <c r="B4159" t="str">
        <f>IF([1]交流线路段!B4159="","",[1]交流线路段!B4159)</f>
        <v/>
      </c>
      <c r="F4159" t="e">
        <f ca="1">VLOOKUP(OFFSET($E$2,0,0,10000,1),OFFSET(线路!$A$2,0,0,10000,6),5,FALSE)</f>
        <v>#N/A</v>
      </c>
      <c r="G4159" t="e">
        <f ca="1">VLOOKUP(OFFSET($E$2,0,0,10000,1),OFFSET(线路!$A$2,0,0,10000,6),6,FALSE)</f>
        <v>#N/A</v>
      </c>
    </row>
    <row r="4160" spans="1:7" x14ac:dyDescent="0.15">
      <c r="A4160" t="str">
        <f>IF([1]交流线路段!A4160="","",[1]交流线路段!A4160)</f>
        <v/>
      </c>
      <c r="B4160" t="str">
        <f>IF([1]交流线路段!B4160="","",[1]交流线路段!B4160)</f>
        <v/>
      </c>
      <c r="F4160" t="e">
        <f ca="1">VLOOKUP(OFFSET($E$2,0,0,10000,1),OFFSET(线路!$A$2,0,0,10000,6),5,FALSE)</f>
        <v>#N/A</v>
      </c>
      <c r="G4160" t="e">
        <f ca="1">VLOOKUP(OFFSET($E$2,0,0,10000,1),OFFSET(线路!$A$2,0,0,10000,6),6,FALSE)</f>
        <v>#N/A</v>
      </c>
    </row>
    <row r="4161" spans="1:7" x14ac:dyDescent="0.15">
      <c r="A4161" t="str">
        <f>IF([1]交流线路段!A4161="","",[1]交流线路段!A4161)</f>
        <v/>
      </c>
      <c r="B4161" t="str">
        <f>IF([1]交流线路段!B4161="","",[1]交流线路段!B4161)</f>
        <v/>
      </c>
      <c r="F4161" t="e">
        <f ca="1">VLOOKUP(OFFSET($E$2,0,0,10000,1),OFFSET(线路!$A$2,0,0,10000,6),5,FALSE)</f>
        <v>#N/A</v>
      </c>
      <c r="G4161" t="e">
        <f ca="1">VLOOKUP(OFFSET($E$2,0,0,10000,1),OFFSET(线路!$A$2,0,0,10000,6),6,FALSE)</f>
        <v>#N/A</v>
      </c>
    </row>
    <row r="4162" spans="1:7" x14ac:dyDescent="0.15">
      <c r="A4162" t="str">
        <f>IF([1]交流线路段!A4162="","",[1]交流线路段!A4162)</f>
        <v/>
      </c>
      <c r="B4162" t="str">
        <f>IF([1]交流线路段!B4162="","",[1]交流线路段!B4162)</f>
        <v/>
      </c>
      <c r="F4162" t="e">
        <f ca="1">VLOOKUP(OFFSET($E$2,0,0,10000,1),OFFSET(线路!$A$2,0,0,10000,6),5,FALSE)</f>
        <v>#N/A</v>
      </c>
      <c r="G4162" t="e">
        <f ca="1">VLOOKUP(OFFSET($E$2,0,0,10000,1),OFFSET(线路!$A$2,0,0,10000,6),6,FALSE)</f>
        <v>#N/A</v>
      </c>
    </row>
    <row r="4163" spans="1:7" x14ac:dyDescent="0.15">
      <c r="A4163" t="str">
        <f>IF([1]交流线路段!A4163="","",[1]交流线路段!A4163)</f>
        <v/>
      </c>
      <c r="B4163" t="str">
        <f>IF([1]交流线路段!B4163="","",[1]交流线路段!B4163)</f>
        <v/>
      </c>
      <c r="F4163" t="e">
        <f ca="1">VLOOKUP(OFFSET($E$2,0,0,10000,1),OFFSET(线路!$A$2,0,0,10000,6),5,FALSE)</f>
        <v>#N/A</v>
      </c>
      <c r="G4163" t="e">
        <f ca="1">VLOOKUP(OFFSET($E$2,0,0,10000,1),OFFSET(线路!$A$2,0,0,10000,6),6,FALSE)</f>
        <v>#N/A</v>
      </c>
    </row>
    <row r="4164" spans="1:7" x14ac:dyDescent="0.15">
      <c r="A4164" t="str">
        <f>IF([1]交流线路段!A4164="","",[1]交流线路段!A4164)</f>
        <v/>
      </c>
      <c r="B4164" t="str">
        <f>IF([1]交流线路段!B4164="","",[1]交流线路段!B4164)</f>
        <v/>
      </c>
      <c r="F4164" t="e">
        <f ca="1">VLOOKUP(OFFSET($E$2,0,0,10000,1),OFFSET(线路!$A$2,0,0,10000,6),5,FALSE)</f>
        <v>#N/A</v>
      </c>
      <c r="G4164" t="e">
        <f ca="1">VLOOKUP(OFFSET($E$2,0,0,10000,1),OFFSET(线路!$A$2,0,0,10000,6),6,FALSE)</f>
        <v>#N/A</v>
      </c>
    </row>
    <row r="4165" spans="1:7" x14ac:dyDescent="0.15">
      <c r="A4165" t="str">
        <f>IF([1]交流线路段!A4165="","",[1]交流线路段!A4165)</f>
        <v/>
      </c>
      <c r="B4165" t="str">
        <f>IF([1]交流线路段!B4165="","",[1]交流线路段!B4165)</f>
        <v/>
      </c>
      <c r="F4165" t="e">
        <f ca="1">VLOOKUP(OFFSET($E$2,0,0,10000,1),OFFSET(线路!$A$2,0,0,10000,6),5,FALSE)</f>
        <v>#N/A</v>
      </c>
      <c r="G4165" t="e">
        <f ca="1">VLOOKUP(OFFSET($E$2,0,0,10000,1),OFFSET(线路!$A$2,0,0,10000,6),6,FALSE)</f>
        <v>#N/A</v>
      </c>
    </row>
    <row r="4166" spans="1:7" x14ac:dyDescent="0.15">
      <c r="A4166" t="str">
        <f>IF([1]交流线路段!A4166="","",[1]交流线路段!A4166)</f>
        <v/>
      </c>
      <c r="B4166" t="str">
        <f>IF([1]交流线路段!B4166="","",[1]交流线路段!B4166)</f>
        <v/>
      </c>
      <c r="F4166" t="e">
        <f ca="1">VLOOKUP(OFFSET($E$2,0,0,10000,1),OFFSET(线路!$A$2,0,0,10000,6),5,FALSE)</f>
        <v>#N/A</v>
      </c>
      <c r="G4166" t="e">
        <f ca="1">VLOOKUP(OFFSET($E$2,0,0,10000,1),OFFSET(线路!$A$2,0,0,10000,6),6,FALSE)</f>
        <v>#N/A</v>
      </c>
    </row>
    <row r="4167" spans="1:7" x14ac:dyDescent="0.15">
      <c r="A4167" t="str">
        <f>IF([1]交流线路段!A4167="","",[1]交流线路段!A4167)</f>
        <v/>
      </c>
      <c r="B4167" t="str">
        <f>IF([1]交流线路段!B4167="","",[1]交流线路段!B4167)</f>
        <v/>
      </c>
      <c r="F4167" t="e">
        <f ca="1">VLOOKUP(OFFSET($E$2,0,0,10000,1),OFFSET(线路!$A$2,0,0,10000,6),5,FALSE)</f>
        <v>#N/A</v>
      </c>
      <c r="G4167" t="e">
        <f ca="1">VLOOKUP(OFFSET($E$2,0,0,10000,1),OFFSET(线路!$A$2,0,0,10000,6),6,FALSE)</f>
        <v>#N/A</v>
      </c>
    </row>
    <row r="4168" spans="1:7" x14ac:dyDescent="0.15">
      <c r="A4168" t="str">
        <f>IF([1]交流线路段!A4168="","",[1]交流线路段!A4168)</f>
        <v/>
      </c>
      <c r="B4168" t="str">
        <f>IF([1]交流线路段!B4168="","",[1]交流线路段!B4168)</f>
        <v/>
      </c>
      <c r="F4168" t="e">
        <f ca="1">VLOOKUP(OFFSET($E$2,0,0,10000,1),OFFSET(线路!$A$2,0,0,10000,6),5,FALSE)</f>
        <v>#N/A</v>
      </c>
      <c r="G4168" t="e">
        <f ca="1">VLOOKUP(OFFSET($E$2,0,0,10000,1),OFFSET(线路!$A$2,0,0,10000,6),6,FALSE)</f>
        <v>#N/A</v>
      </c>
    </row>
    <row r="4169" spans="1:7" x14ac:dyDescent="0.15">
      <c r="A4169" t="str">
        <f>IF([1]交流线路段!A4169="","",[1]交流线路段!A4169)</f>
        <v/>
      </c>
      <c r="B4169" t="str">
        <f>IF([1]交流线路段!B4169="","",[1]交流线路段!B4169)</f>
        <v/>
      </c>
      <c r="F4169" t="e">
        <f ca="1">VLOOKUP(OFFSET($E$2,0,0,10000,1),OFFSET(线路!$A$2,0,0,10000,6),5,FALSE)</f>
        <v>#N/A</v>
      </c>
      <c r="G4169" t="e">
        <f ca="1">VLOOKUP(OFFSET($E$2,0,0,10000,1),OFFSET(线路!$A$2,0,0,10000,6),6,FALSE)</f>
        <v>#N/A</v>
      </c>
    </row>
    <row r="4170" spans="1:7" x14ac:dyDescent="0.15">
      <c r="A4170" t="str">
        <f>IF([1]交流线路段!A4170="","",[1]交流线路段!A4170)</f>
        <v/>
      </c>
      <c r="B4170" t="str">
        <f>IF([1]交流线路段!B4170="","",[1]交流线路段!B4170)</f>
        <v/>
      </c>
      <c r="F4170" t="e">
        <f ca="1">VLOOKUP(OFFSET($E$2,0,0,10000,1),OFFSET(线路!$A$2,0,0,10000,6),5,FALSE)</f>
        <v>#N/A</v>
      </c>
      <c r="G4170" t="e">
        <f ca="1">VLOOKUP(OFFSET($E$2,0,0,10000,1),OFFSET(线路!$A$2,0,0,10000,6),6,FALSE)</f>
        <v>#N/A</v>
      </c>
    </row>
    <row r="4171" spans="1:7" x14ac:dyDescent="0.15">
      <c r="A4171" t="str">
        <f>IF([1]交流线路段!A4171="","",[1]交流线路段!A4171)</f>
        <v/>
      </c>
      <c r="B4171" t="str">
        <f>IF([1]交流线路段!B4171="","",[1]交流线路段!B4171)</f>
        <v/>
      </c>
      <c r="F4171" t="e">
        <f ca="1">VLOOKUP(OFFSET($E$2,0,0,10000,1),OFFSET(线路!$A$2,0,0,10000,6),5,FALSE)</f>
        <v>#N/A</v>
      </c>
      <c r="G4171" t="e">
        <f ca="1">VLOOKUP(OFFSET($E$2,0,0,10000,1),OFFSET(线路!$A$2,0,0,10000,6),6,FALSE)</f>
        <v>#N/A</v>
      </c>
    </row>
    <row r="4172" spans="1:7" x14ac:dyDescent="0.15">
      <c r="A4172" t="str">
        <f>IF([1]交流线路段!A4172="","",[1]交流线路段!A4172)</f>
        <v/>
      </c>
      <c r="B4172" t="str">
        <f>IF([1]交流线路段!B4172="","",[1]交流线路段!B4172)</f>
        <v/>
      </c>
      <c r="F4172" t="e">
        <f ca="1">VLOOKUP(OFFSET($E$2,0,0,10000,1),OFFSET(线路!$A$2,0,0,10000,6),5,FALSE)</f>
        <v>#N/A</v>
      </c>
      <c r="G4172" t="e">
        <f ca="1">VLOOKUP(OFFSET($E$2,0,0,10000,1),OFFSET(线路!$A$2,0,0,10000,6),6,FALSE)</f>
        <v>#N/A</v>
      </c>
    </row>
    <row r="4173" spans="1:7" x14ac:dyDescent="0.15">
      <c r="A4173" t="str">
        <f>IF([1]交流线路段!A4173="","",[1]交流线路段!A4173)</f>
        <v/>
      </c>
      <c r="B4173" t="str">
        <f>IF([1]交流线路段!B4173="","",[1]交流线路段!B4173)</f>
        <v/>
      </c>
      <c r="F4173" t="e">
        <f ca="1">VLOOKUP(OFFSET($E$2,0,0,10000,1),OFFSET(线路!$A$2,0,0,10000,6),5,FALSE)</f>
        <v>#N/A</v>
      </c>
      <c r="G4173" t="e">
        <f ca="1">VLOOKUP(OFFSET($E$2,0,0,10000,1),OFFSET(线路!$A$2,0,0,10000,6),6,FALSE)</f>
        <v>#N/A</v>
      </c>
    </row>
    <row r="4174" spans="1:7" x14ac:dyDescent="0.15">
      <c r="A4174" t="str">
        <f>IF([1]交流线路段!A4174="","",[1]交流线路段!A4174)</f>
        <v/>
      </c>
      <c r="B4174" t="str">
        <f>IF([1]交流线路段!B4174="","",[1]交流线路段!B4174)</f>
        <v/>
      </c>
      <c r="F4174" t="e">
        <f ca="1">VLOOKUP(OFFSET($E$2,0,0,10000,1),OFFSET(线路!$A$2,0,0,10000,6),5,FALSE)</f>
        <v>#N/A</v>
      </c>
      <c r="G4174" t="e">
        <f ca="1">VLOOKUP(OFFSET($E$2,0,0,10000,1),OFFSET(线路!$A$2,0,0,10000,6),6,FALSE)</f>
        <v>#N/A</v>
      </c>
    </row>
    <row r="4175" spans="1:7" x14ac:dyDescent="0.15">
      <c r="A4175" t="str">
        <f>IF([1]交流线路段!A4175="","",[1]交流线路段!A4175)</f>
        <v/>
      </c>
      <c r="B4175" t="str">
        <f>IF([1]交流线路段!B4175="","",[1]交流线路段!B4175)</f>
        <v/>
      </c>
      <c r="F4175" t="e">
        <f ca="1">VLOOKUP(OFFSET($E$2,0,0,10000,1),OFFSET(线路!$A$2,0,0,10000,6),5,FALSE)</f>
        <v>#N/A</v>
      </c>
      <c r="G4175" t="e">
        <f ca="1">VLOOKUP(OFFSET($E$2,0,0,10000,1),OFFSET(线路!$A$2,0,0,10000,6),6,FALSE)</f>
        <v>#N/A</v>
      </c>
    </row>
    <row r="4176" spans="1:7" x14ac:dyDescent="0.15">
      <c r="A4176" t="str">
        <f>IF([1]交流线路段!A4176="","",[1]交流线路段!A4176)</f>
        <v/>
      </c>
      <c r="B4176" t="str">
        <f>IF([1]交流线路段!B4176="","",[1]交流线路段!B4176)</f>
        <v/>
      </c>
      <c r="F4176" t="e">
        <f ca="1">VLOOKUP(OFFSET($E$2,0,0,10000,1),OFFSET(线路!$A$2,0,0,10000,6),5,FALSE)</f>
        <v>#N/A</v>
      </c>
      <c r="G4176" t="e">
        <f ca="1">VLOOKUP(OFFSET($E$2,0,0,10000,1),OFFSET(线路!$A$2,0,0,10000,6),6,FALSE)</f>
        <v>#N/A</v>
      </c>
    </row>
    <row r="4177" spans="1:7" x14ac:dyDescent="0.15">
      <c r="A4177" t="str">
        <f>IF([1]交流线路段!A4177="","",[1]交流线路段!A4177)</f>
        <v/>
      </c>
      <c r="B4177" t="str">
        <f>IF([1]交流线路段!B4177="","",[1]交流线路段!B4177)</f>
        <v/>
      </c>
      <c r="F4177" t="e">
        <f ca="1">VLOOKUP(OFFSET($E$2,0,0,10000,1),OFFSET(线路!$A$2,0,0,10000,6),5,FALSE)</f>
        <v>#N/A</v>
      </c>
      <c r="G4177" t="e">
        <f ca="1">VLOOKUP(OFFSET($E$2,0,0,10000,1),OFFSET(线路!$A$2,0,0,10000,6),6,FALSE)</f>
        <v>#N/A</v>
      </c>
    </row>
    <row r="4178" spans="1:7" x14ac:dyDescent="0.15">
      <c r="A4178" t="str">
        <f>IF([1]交流线路段!A4178="","",[1]交流线路段!A4178)</f>
        <v/>
      </c>
      <c r="B4178" t="str">
        <f>IF([1]交流线路段!B4178="","",[1]交流线路段!B4178)</f>
        <v/>
      </c>
      <c r="F4178" t="e">
        <f ca="1">VLOOKUP(OFFSET($E$2,0,0,10000,1),OFFSET(线路!$A$2,0,0,10000,6),5,FALSE)</f>
        <v>#N/A</v>
      </c>
      <c r="G4178" t="e">
        <f ca="1">VLOOKUP(OFFSET($E$2,0,0,10000,1),OFFSET(线路!$A$2,0,0,10000,6),6,FALSE)</f>
        <v>#N/A</v>
      </c>
    </row>
    <row r="4179" spans="1:7" x14ac:dyDescent="0.15">
      <c r="A4179" t="str">
        <f>IF([1]交流线路段!A4179="","",[1]交流线路段!A4179)</f>
        <v/>
      </c>
      <c r="B4179" t="str">
        <f>IF([1]交流线路段!B4179="","",[1]交流线路段!B4179)</f>
        <v/>
      </c>
      <c r="F4179" t="e">
        <f ca="1">VLOOKUP(OFFSET($E$2,0,0,10000,1),OFFSET(线路!$A$2,0,0,10000,6),5,FALSE)</f>
        <v>#N/A</v>
      </c>
      <c r="G4179" t="e">
        <f ca="1">VLOOKUP(OFFSET($E$2,0,0,10000,1),OFFSET(线路!$A$2,0,0,10000,6),6,FALSE)</f>
        <v>#N/A</v>
      </c>
    </row>
    <row r="4180" spans="1:7" x14ac:dyDescent="0.15">
      <c r="A4180" t="str">
        <f>IF([1]交流线路段!A4180="","",[1]交流线路段!A4180)</f>
        <v/>
      </c>
      <c r="B4180" t="str">
        <f>IF([1]交流线路段!B4180="","",[1]交流线路段!B4180)</f>
        <v/>
      </c>
      <c r="F4180" t="e">
        <f ca="1">VLOOKUP(OFFSET($E$2,0,0,10000,1),OFFSET(线路!$A$2,0,0,10000,6),5,FALSE)</f>
        <v>#N/A</v>
      </c>
      <c r="G4180" t="e">
        <f ca="1">VLOOKUP(OFFSET($E$2,0,0,10000,1),OFFSET(线路!$A$2,0,0,10000,6),6,FALSE)</f>
        <v>#N/A</v>
      </c>
    </row>
    <row r="4181" spans="1:7" x14ac:dyDescent="0.15">
      <c r="A4181" t="str">
        <f>IF([1]交流线路段!A4181="","",[1]交流线路段!A4181)</f>
        <v/>
      </c>
      <c r="B4181" t="str">
        <f>IF([1]交流线路段!B4181="","",[1]交流线路段!B4181)</f>
        <v/>
      </c>
      <c r="F4181" t="e">
        <f ca="1">VLOOKUP(OFFSET($E$2,0,0,10000,1),OFFSET(线路!$A$2,0,0,10000,6),5,FALSE)</f>
        <v>#N/A</v>
      </c>
      <c r="G4181" t="e">
        <f ca="1">VLOOKUP(OFFSET($E$2,0,0,10000,1),OFFSET(线路!$A$2,0,0,10000,6),6,FALSE)</f>
        <v>#N/A</v>
      </c>
    </row>
    <row r="4182" spans="1:7" x14ac:dyDescent="0.15">
      <c r="A4182" t="str">
        <f>IF([1]交流线路段!A4182="","",[1]交流线路段!A4182)</f>
        <v/>
      </c>
      <c r="B4182" t="str">
        <f>IF([1]交流线路段!B4182="","",[1]交流线路段!B4182)</f>
        <v/>
      </c>
      <c r="F4182" t="e">
        <f ca="1">VLOOKUP(OFFSET($E$2,0,0,10000,1),OFFSET(线路!$A$2,0,0,10000,6),5,FALSE)</f>
        <v>#N/A</v>
      </c>
      <c r="G4182" t="e">
        <f ca="1">VLOOKUP(OFFSET($E$2,0,0,10000,1),OFFSET(线路!$A$2,0,0,10000,6),6,FALSE)</f>
        <v>#N/A</v>
      </c>
    </row>
    <row r="4183" spans="1:7" x14ac:dyDescent="0.15">
      <c r="A4183" t="str">
        <f>IF([1]交流线路段!A4183="","",[1]交流线路段!A4183)</f>
        <v/>
      </c>
      <c r="B4183" t="str">
        <f>IF([1]交流线路段!B4183="","",[1]交流线路段!B4183)</f>
        <v/>
      </c>
      <c r="F4183" t="e">
        <f ca="1">VLOOKUP(OFFSET($E$2,0,0,10000,1),OFFSET(线路!$A$2,0,0,10000,6),5,FALSE)</f>
        <v>#N/A</v>
      </c>
      <c r="G4183" t="e">
        <f ca="1">VLOOKUP(OFFSET($E$2,0,0,10000,1),OFFSET(线路!$A$2,0,0,10000,6),6,FALSE)</f>
        <v>#N/A</v>
      </c>
    </row>
    <row r="4184" spans="1:7" x14ac:dyDescent="0.15">
      <c r="A4184" t="str">
        <f>IF([1]交流线路段!A4184="","",[1]交流线路段!A4184)</f>
        <v/>
      </c>
      <c r="B4184" t="str">
        <f>IF([1]交流线路段!B4184="","",[1]交流线路段!B4184)</f>
        <v/>
      </c>
      <c r="F4184" t="e">
        <f ca="1">VLOOKUP(OFFSET($E$2,0,0,10000,1),OFFSET(线路!$A$2,0,0,10000,6),5,FALSE)</f>
        <v>#N/A</v>
      </c>
      <c r="G4184" t="e">
        <f ca="1">VLOOKUP(OFFSET($E$2,0,0,10000,1),OFFSET(线路!$A$2,0,0,10000,6),6,FALSE)</f>
        <v>#N/A</v>
      </c>
    </row>
    <row r="4185" spans="1:7" x14ac:dyDescent="0.15">
      <c r="A4185" t="str">
        <f>IF([1]交流线路段!A4185="","",[1]交流线路段!A4185)</f>
        <v/>
      </c>
      <c r="B4185" t="str">
        <f>IF([1]交流线路段!B4185="","",[1]交流线路段!B4185)</f>
        <v/>
      </c>
      <c r="F4185" t="e">
        <f ca="1">VLOOKUP(OFFSET($E$2,0,0,10000,1),OFFSET(线路!$A$2,0,0,10000,6),5,FALSE)</f>
        <v>#N/A</v>
      </c>
      <c r="G4185" t="e">
        <f ca="1">VLOOKUP(OFFSET($E$2,0,0,10000,1),OFFSET(线路!$A$2,0,0,10000,6),6,FALSE)</f>
        <v>#N/A</v>
      </c>
    </row>
    <row r="4186" spans="1:7" x14ac:dyDescent="0.15">
      <c r="A4186" t="str">
        <f>IF([1]交流线路段!A4186="","",[1]交流线路段!A4186)</f>
        <v/>
      </c>
      <c r="B4186" t="str">
        <f>IF([1]交流线路段!B4186="","",[1]交流线路段!B4186)</f>
        <v/>
      </c>
      <c r="F4186" t="e">
        <f ca="1">VLOOKUP(OFFSET($E$2,0,0,10000,1),OFFSET(线路!$A$2,0,0,10000,6),5,FALSE)</f>
        <v>#N/A</v>
      </c>
      <c r="G4186" t="e">
        <f ca="1">VLOOKUP(OFFSET($E$2,0,0,10000,1),OFFSET(线路!$A$2,0,0,10000,6),6,FALSE)</f>
        <v>#N/A</v>
      </c>
    </row>
    <row r="4187" spans="1:7" x14ac:dyDescent="0.15">
      <c r="A4187" t="str">
        <f>IF([1]交流线路段!A4187="","",[1]交流线路段!A4187)</f>
        <v/>
      </c>
      <c r="B4187" t="str">
        <f>IF([1]交流线路段!B4187="","",[1]交流线路段!B4187)</f>
        <v/>
      </c>
      <c r="F4187" t="e">
        <f ca="1">VLOOKUP(OFFSET($E$2,0,0,10000,1),OFFSET(线路!$A$2,0,0,10000,6),5,FALSE)</f>
        <v>#N/A</v>
      </c>
      <c r="G4187" t="e">
        <f ca="1">VLOOKUP(OFFSET($E$2,0,0,10000,1),OFFSET(线路!$A$2,0,0,10000,6),6,FALSE)</f>
        <v>#N/A</v>
      </c>
    </row>
    <row r="4188" spans="1:7" x14ac:dyDescent="0.15">
      <c r="A4188" t="str">
        <f>IF([1]交流线路段!A4188="","",[1]交流线路段!A4188)</f>
        <v/>
      </c>
      <c r="B4188" t="str">
        <f>IF([1]交流线路段!B4188="","",[1]交流线路段!B4188)</f>
        <v/>
      </c>
      <c r="F4188" t="e">
        <f ca="1">VLOOKUP(OFFSET($E$2,0,0,10000,1),OFFSET(线路!$A$2,0,0,10000,6),5,FALSE)</f>
        <v>#N/A</v>
      </c>
      <c r="G4188" t="e">
        <f ca="1">VLOOKUP(OFFSET($E$2,0,0,10000,1),OFFSET(线路!$A$2,0,0,10000,6),6,FALSE)</f>
        <v>#N/A</v>
      </c>
    </row>
    <row r="4189" spans="1:7" x14ac:dyDescent="0.15">
      <c r="A4189" t="str">
        <f>IF([1]交流线路段!A4189="","",[1]交流线路段!A4189)</f>
        <v/>
      </c>
      <c r="B4189" t="str">
        <f>IF([1]交流线路段!B4189="","",[1]交流线路段!B4189)</f>
        <v/>
      </c>
      <c r="F4189" t="e">
        <f ca="1">VLOOKUP(OFFSET($E$2,0,0,10000,1),OFFSET(线路!$A$2,0,0,10000,6),5,FALSE)</f>
        <v>#N/A</v>
      </c>
      <c r="G4189" t="e">
        <f ca="1">VLOOKUP(OFFSET($E$2,0,0,10000,1),OFFSET(线路!$A$2,0,0,10000,6),6,FALSE)</f>
        <v>#N/A</v>
      </c>
    </row>
    <row r="4190" spans="1:7" x14ac:dyDescent="0.15">
      <c r="A4190" t="str">
        <f>IF([1]交流线路段!A4190="","",[1]交流线路段!A4190)</f>
        <v/>
      </c>
      <c r="B4190" t="str">
        <f>IF([1]交流线路段!B4190="","",[1]交流线路段!B4190)</f>
        <v/>
      </c>
      <c r="F4190" t="e">
        <f ca="1">VLOOKUP(OFFSET($E$2,0,0,10000,1),OFFSET(线路!$A$2,0,0,10000,6),5,FALSE)</f>
        <v>#N/A</v>
      </c>
      <c r="G4190" t="e">
        <f ca="1">VLOOKUP(OFFSET($E$2,0,0,10000,1),OFFSET(线路!$A$2,0,0,10000,6),6,FALSE)</f>
        <v>#N/A</v>
      </c>
    </row>
    <row r="4191" spans="1:7" x14ac:dyDescent="0.15">
      <c r="A4191" t="str">
        <f>IF([1]交流线路段!A4191="","",[1]交流线路段!A4191)</f>
        <v/>
      </c>
      <c r="B4191" t="str">
        <f>IF([1]交流线路段!B4191="","",[1]交流线路段!B4191)</f>
        <v/>
      </c>
      <c r="F4191" t="e">
        <f ca="1">VLOOKUP(OFFSET($E$2,0,0,10000,1),OFFSET(线路!$A$2,0,0,10000,6),5,FALSE)</f>
        <v>#N/A</v>
      </c>
      <c r="G4191" t="e">
        <f ca="1">VLOOKUP(OFFSET($E$2,0,0,10000,1),OFFSET(线路!$A$2,0,0,10000,6),6,FALSE)</f>
        <v>#N/A</v>
      </c>
    </row>
    <row r="4192" spans="1:7" x14ac:dyDescent="0.15">
      <c r="A4192" t="str">
        <f>IF([1]交流线路段!A4192="","",[1]交流线路段!A4192)</f>
        <v/>
      </c>
      <c r="B4192" t="str">
        <f>IF([1]交流线路段!B4192="","",[1]交流线路段!B4192)</f>
        <v/>
      </c>
      <c r="F4192" t="e">
        <f ca="1">VLOOKUP(OFFSET($E$2,0,0,10000,1),OFFSET(线路!$A$2,0,0,10000,6),5,FALSE)</f>
        <v>#N/A</v>
      </c>
      <c r="G4192" t="e">
        <f ca="1">VLOOKUP(OFFSET($E$2,0,0,10000,1),OFFSET(线路!$A$2,0,0,10000,6),6,FALSE)</f>
        <v>#N/A</v>
      </c>
    </row>
    <row r="4193" spans="1:7" x14ac:dyDescent="0.15">
      <c r="A4193" t="str">
        <f>IF([1]交流线路段!A4193="","",[1]交流线路段!A4193)</f>
        <v/>
      </c>
      <c r="B4193" t="str">
        <f>IF([1]交流线路段!B4193="","",[1]交流线路段!B4193)</f>
        <v/>
      </c>
      <c r="F4193" t="e">
        <f ca="1">VLOOKUP(OFFSET($E$2,0,0,10000,1),OFFSET(线路!$A$2,0,0,10000,6),5,FALSE)</f>
        <v>#N/A</v>
      </c>
      <c r="G4193" t="e">
        <f ca="1">VLOOKUP(OFFSET($E$2,0,0,10000,1),OFFSET(线路!$A$2,0,0,10000,6),6,FALSE)</f>
        <v>#N/A</v>
      </c>
    </row>
    <row r="4194" spans="1:7" x14ac:dyDescent="0.15">
      <c r="A4194" t="str">
        <f>IF([1]交流线路段!A4194="","",[1]交流线路段!A4194)</f>
        <v/>
      </c>
      <c r="B4194" t="str">
        <f>IF([1]交流线路段!B4194="","",[1]交流线路段!B4194)</f>
        <v/>
      </c>
      <c r="F4194" t="e">
        <f ca="1">VLOOKUP(OFFSET($E$2,0,0,10000,1),OFFSET(线路!$A$2,0,0,10000,6),5,FALSE)</f>
        <v>#N/A</v>
      </c>
      <c r="G4194" t="e">
        <f ca="1">VLOOKUP(OFFSET($E$2,0,0,10000,1),OFFSET(线路!$A$2,0,0,10000,6),6,FALSE)</f>
        <v>#N/A</v>
      </c>
    </row>
    <row r="4195" spans="1:7" x14ac:dyDescent="0.15">
      <c r="A4195" t="str">
        <f>IF([1]交流线路段!A4195="","",[1]交流线路段!A4195)</f>
        <v/>
      </c>
      <c r="B4195" t="str">
        <f>IF([1]交流线路段!B4195="","",[1]交流线路段!B4195)</f>
        <v/>
      </c>
      <c r="F4195" t="e">
        <f ca="1">VLOOKUP(OFFSET($E$2,0,0,10000,1),OFFSET(线路!$A$2,0,0,10000,6),5,FALSE)</f>
        <v>#N/A</v>
      </c>
      <c r="G4195" t="e">
        <f ca="1">VLOOKUP(OFFSET($E$2,0,0,10000,1),OFFSET(线路!$A$2,0,0,10000,6),6,FALSE)</f>
        <v>#N/A</v>
      </c>
    </row>
    <row r="4196" spans="1:7" x14ac:dyDescent="0.15">
      <c r="A4196" t="str">
        <f>IF([1]交流线路段!A4196="","",[1]交流线路段!A4196)</f>
        <v/>
      </c>
      <c r="B4196" t="str">
        <f>IF([1]交流线路段!B4196="","",[1]交流线路段!B4196)</f>
        <v/>
      </c>
      <c r="F4196" t="e">
        <f ca="1">VLOOKUP(OFFSET($E$2,0,0,10000,1),OFFSET(线路!$A$2,0,0,10000,6),5,FALSE)</f>
        <v>#N/A</v>
      </c>
      <c r="G4196" t="e">
        <f ca="1">VLOOKUP(OFFSET($E$2,0,0,10000,1),OFFSET(线路!$A$2,0,0,10000,6),6,FALSE)</f>
        <v>#N/A</v>
      </c>
    </row>
    <row r="4197" spans="1:7" x14ac:dyDescent="0.15">
      <c r="A4197" t="str">
        <f>IF([1]交流线路段!A4197="","",[1]交流线路段!A4197)</f>
        <v/>
      </c>
      <c r="B4197" t="str">
        <f>IF([1]交流线路段!B4197="","",[1]交流线路段!B4197)</f>
        <v/>
      </c>
      <c r="F4197" t="e">
        <f ca="1">VLOOKUP(OFFSET($E$2,0,0,10000,1),OFFSET(线路!$A$2,0,0,10000,6),5,FALSE)</f>
        <v>#N/A</v>
      </c>
      <c r="G4197" t="e">
        <f ca="1">VLOOKUP(OFFSET($E$2,0,0,10000,1),OFFSET(线路!$A$2,0,0,10000,6),6,FALSE)</f>
        <v>#N/A</v>
      </c>
    </row>
    <row r="4198" spans="1:7" x14ac:dyDescent="0.15">
      <c r="A4198" t="str">
        <f>IF([1]交流线路段!A4198="","",[1]交流线路段!A4198)</f>
        <v/>
      </c>
      <c r="B4198" t="str">
        <f>IF([1]交流线路段!B4198="","",[1]交流线路段!B4198)</f>
        <v/>
      </c>
      <c r="F4198" t="e">
        <f ca="1">VLOOKUP(OFFSET($E$2,0,0,10000,1),OFFSET(线路!$A$2,0,0,10000,6),5,FALSE)</f>
        <v>#N/A</v>
      </c>
      <c r="G4198" t="e">
        <f ca="1">VLOOKUP(OFFSET($E$2,0,0,10000,1),OFFSET(线路!$A$2,0,0,10000,6),6,FALSE)</f>
        <v>#N/A</v>
      </c>
    </row>
    <row r="4199" spans="1:7" x14ac:dyDescent="0.15">
      <c r="A4199" t="str">
        <f>IF([1]交流线路段!A4199="","",[1]交流线路段!A4199)</f>
        <v/>
      </c>
      <c r="B4199" t="str">
        <f>IF([1]交流线路段!B4199="","",[1]交流线路段!B4199)</f>
        <v/>
      </c>
      <c r="F4199" t="e">
        <f ca="1">VLOOKUP(OFFSET($E$2,0,0,10000,1),OFFSET(线路!$A$2,0,0,10000,6),5,FALSE)</f>
        <v>#N/A</v>
      </c>
      <c r="G4199" t="e">
        <f ca="1">VLOOKUP(OFFSET($E$2,0,0,10000,1),OFFSET(线路!$A$2,0,0,10000,6),6,FALSE)</f>
        <v>#N/A</v>
      </c>
    </row>
    <row r="4200" spans="1:7" x14ac:dyDescent="0.15">
      <c r="A4200" t="str">
        <f>IF([1]交流线路段!A4200="","",[1]交流线路段!A4200)</f>
        <v/>
      </c>
      <c r="B4200" t="str">
        <f>IF([1]交流线路段!B4200="","",[1]交流线路段!B4200)</f>
        <v/>
      </c>
      <c r="F4200" t="e">
        <f ca="1">VLOOKUP(OFFSET($E$2,0,0,10000,1),OFFSET(线路!$A$2,0,0,10000,6),5,FALSE)</f>
        <v>#N/A</v>
      </c>
      <c r="G4200" t="e">
        <f ca="1">VLOOKUP(OFFSET($E$2,0,0,10000,1),OFFSET(线路!$A$2,0,0,10000,6),6,FALSE)</f>
        <v>#N/A</v>
      </c>
    </row>
    <row r="4201" spans="1:7" x14ac:dyDescent="0.15">
      <c r="A4201" t="str">
        <f>IF([1]交流线路段!A4201="","",[1]交流线路段!A4201)</f>
        <v/>
      </c>
      <c r="B4201" t="str">
        <f>IF([1]交流线路段!B4201="","",[1]交流线路段!B4201)</f>
        <v/>
      </c>
      <c r="F4201" t="e">
        <f ca="1">VLOOKUP(OFFSET($E$2,0,0,10000,1),OFFSET(线路!$A$2,0,0,10000,6),5,FALSE)</f>
        <v>#N/A</v>
      </c>
      <c r="G4201" t="e">
        <f ca="1">VLOOKUP(OFFSET($E$2,0,0,10000,1),OFFSET(线路!$A$2,0,0,10000,6),6,FALSE)</f>
        <v>#N/A</v>
      </c>
    </row>
    <row r="4202" spans="1:7" x14ac:dyDescent="0.15">
      <c r="A4202" t="str">
        <f>IF([1]交流线路段!A4202="","",[1]交流线路段!A4202)</f>
        <v/>
      </c>
      <c r="B4202" t="str">
        <f>IF([1]交流线路段!B4202="","",[1]交流线路段!B4202)</f>
        <v/>
      </c>
      <c r="F4202" t="e">
        <f ca="1">VLOOKUP(OFFSET($E$2,0,0,10000,1),OFFSET(线路!$A$2,0,0,10000,6),5,FALSE)</f>
        <v>#N/A</v>
      </c>
      <c r="G4202" t="e">
        <f ca="1">VLOOKUP(OFFSET($E$2,0,0,10000,1),OFFSET(线路!$A$2,0,0,10000,6),6,FALSE)</f>
        <v>#N/A</v>
      </c>
    </row>
    <row r="4203" spans="1:7" x14ac:dyDescent="0.15">
      <c r="A4203" t="str">
        <f>IF([1]交流线路段!A4203="","",[1]交流线路段!A4203)</f>
        <v/>
      </c>
      <c r="B4203" t="str">
        <f>IF([1]交流线路段!B4203="","",[1]交流线路段!B4203)</f>
        <v/>
      </c>
      <c r="F4203" t="e">
        <f ca="1">VLOOKUP(OFFSET($E$2,0,0,10000,1),OFFSET(线路!$A$2,0,0,10000,6),5,FALSE)</f>
        <v>#N/A</v>
      </c>
      <c r="G4203" t="e">
        <f ca="1">VLOOKUP(OFFSET($E$2,0,0,10000,1),OFFSET(线路!$A$2,0,0,10000,6),6,FALSE)</f>
        <v>#N/A</v>
      </c>
    </row>
    <row r="4204" spans="1:7" x14ac:dyDescent="0.15">
      <c r="A4204" t="str">
        <f>IF([1]交流线路段!A4204="","",[1]交流线路段!A4204)</f>
        <v/>
      </c>
      <c r="B4204" t="str">
        <f>IF([1]交流线路段!B4204="","",[1]交流线路段!B4204)</f>
        <v/>
      </c>
      <c r="F4204" t="e">
        <f ca="1">VLOOKUP(OFFSET($E$2,0,0,10000,1),OFFSET(线路!$A$2,0,0,10000,6),5,FALSE)</f>
        <v>#N/A</v>
      </c>
      <c r="G4204" t="e">
        <f ca="1">VLOOKUP(OFFSET($E$2,0,0,10000,1),OFFSET(线路!$A$2,0,0,10000,6),6,FALSE)</f>
        <v>#N/A</v>
      </c>
    </row>
    <row r="4205" spans="1:7" x14ac:dyDescent="0.15">
      <c r="A4205" t="str">
        <f>IF([1]交流线路段!A4205="","",[1]交流线路段!A4205)</f>
        <v/>
      </c>
      <c r="B4205" t="str">
        <f>IF([1]交流线路段!B4205="","",[1]交流线路段!B4205)</f>
        <v/>
      </c>
      <c r="F4205" t="e">
        <f ca="1">VLOOKUP(OFFSET($E$2,0,0,10000,1),OFFSET(线路!$A$2,0,0,10000,6),5,FALSE)</f>
        <v>#N/A</v>
      </c>
      <c r="G4205" t="e">
        <f ca="1">VLOOKUP(OFFSET($E$2,0,0,10000,1),OFFSET(线路!$A$2,0,0,10000,6),6,FALSE)</f>
        <v>#N/A</v>
      </c>
    </row>
    <row r="4206" spans="1:7" x14ac:dyDescent="0.15">
      <c r="A4206" t="str">
        <f>IF([1]交流线路段!A4206="","",[1]交流线路段!A4206)</f>
        <v/>
      </c>
      <c r="B4206" t="str">
        <f>IF([1]交流线路段!B4206="","",[1]交流线路段!B4206)</f>
        <v/>
      </c>
      <c r="F4206" t="e">
        <f ca="1">VLOOKUP(OFFSET($E$2,0,0,10000,1),OFFSET(线路!$A$2,0,0,10000,6),5,FALSE)</f>
        <v>#N/A</v>
      </c>
      <c r="G4206" t="e">
        <f ca="1">VLOOKUP(OFFSET($E$2,0,0,10000,1),OFFSET(线路!$A$2,0,0,10000,6),6,FALSE)</f>
        <v>#N/A</v>
      </c>
    </row>
    <row r="4207" spans="1:7" x14ac:dyDescent="0.15">
      <c r="A4207" t="str">
        <f>IF([1]交流线路段!A4207="","",[1]交流线路段!A4207)</f>
        <v/>
      </c>
      <c r="B4207" t="str">
        <f>IF([1]交流线路段!B4207="","",[1]交流线路段!B4207)</f>
        <v/>
      </c>
      <c r="F4207" t="e">
        <f ca="1">VLOOKUP(OFFSET($E$2,0,0,10000,1),OFFSET(线路!$A$2,0,0,10000,6),5,FALSE)</f>
        <v>#N/A</v>
      </c>
      <c r="G4207" t="e">
        <f ca="1">VLOOKUP(OFFSET($E$2,0,0,10000,1),OFFSET(线路!$A$2,0,0,10000,6),6,FALSE)</f>
        <v>#N/A</v>
      </c>
    </row>
    <row r="4208" spans="1:7" x14ac:dyDescent="0.15">
      <c r="A4208" t="str">
        <f>IF([1]交流线路段!A4208="","",[1]交流线路段!A4208)</f>
        <v/>
      </c>
      <c r="B4208" t="str">
        <f>IF([1]交流线路段!B4208="","",[1]交流线路段!B4208)</f>
        <v/>
      </c>
      <c r="F4208" t="e">
        <f ca="1">VLOOKUP(OFFSET($E$2,0,0,10000,1),OFFSET(线路!$A$2,0,0,10000,6),5,FALSE)</f>
        <v>#N/A</v>
      </c>
      <c r="G4208" t="e">
        <f ca="1">VLOOKUP(OFFSET($E$2,0,0,10000,1),OFFSET(线路!$A$2,0,0,10000,6),6,FALSE)</f>
        <v>#N/A</v>
      </c>
    </row>
    <row r="4209" spans="1:7" x14ac:dyDescent="0.15">
      <c r="A4209" t="str">
        <f>IF([1]交流线路段!A4209="","",[1]交流线路段!A4209)</f>
        <v/>
      </c>
      <c r="B4209" t="str">
        <f>IF([1]交流线路段!B4209="","",[1]交流线路段!B4209)</f>
        <v/>
      </c>
      <c r="F4209" t="e">
        <f ca="1">VLOOKUP(OFFSET($E$2,0,0,10000,1),OFFSET(线路!$A$2,0,0,10000,6),5,FALSE)</f>
        <v>#N/A</v>
      </c>
      <c r="G4209" t="e">
        <f ca="1">VLOOKUP(OFFSET($E$2,0,0,10000,1),OFFSET(线路!$A$2,0,0,10000,6),6,FALSE)</f>
        <v>#N/A</v>
      </c>
    </row>
    <row r="4210" spans="1:7" x14ac:dyDescent="0.15">
      <c r="A4210" t="str">
        <f>IF([1]交流线路段!A4210="","",[1]交流线路段!A4210)</f>
        <v/>
      </c>
      <c r="B4210" t="str">
        <f>IF([1]交流线路段!B4210="","",[1]交流线路段!B4210)</f>
        <v/>
      </c>
      <c r="F4210" t="e">
        <f ca="1">VLOOKUP(OFFSET($E$2,0,0,10000,1),OFFSET(线路!$A$2,0,0,10000,6),5,FALSE)</f>
        <v>#N/A</v>
      </c>
      <c r="G4210" t="e">
        <f ca="1">VLOOKUP(OFFSET($E$2,0,0,10000,1),OFFSET(线路!$A$2,0,0,10000,6),6,FALSE)</f>
        <v>#N/A</v>
      </c>
    </row>
    <row r="4211" spans="1:7" x14ac:dyDescent="0.15">
      <c r="A4211" t="str">
        <f>IF([1]交流线路段!A4211="","",[1]交流线路段!A4211)</f>
        <v/>
      </c>
      <c r="B4211" t="str">
        <f>IF([1]交流线路段!B4211="","",[1]交流线路段!B4211)</f>
        <v/>
      </c>
      <c r="F4211" t="e">
        <f ca="1">VLOOKUP(OFFSET($E$2,0,0,10000,1),OFFSET(线路!$A$2,0,0,10000,6),5,FALSE)</f>
        <v>#N/A</v>
      </c>
      <c r="G4211" t="e">
        <f ca="1">VLOOKUP(OFFSET($E$2,0,0,10000,1),OFFSET(线路!$A$2,0,0,10000,6),6,FALSE)</f>
        <v>#N/A</v>
      </c>
    </row>
    <row r="4212" spans="1:7" x14ac:dyDescent="0.15">
      <c r="A4212" t="str">
        <f>IF([1]交流线路段!A4212="","",[1]交流线路段!A4212)</f>
        <v/>
      </c>
      <c r="B4212" t="str">
        <f>IF([1]交流线路段!B4212="","",[1]交流线路段!B4212)</f>
        <v/>
      </c>
      <c r="F4212" t="e">
        <f ca="1">VLOOKUP(OFFSET($E$2,0,0,10000,1),OFFSET(线路!$A$2,0,0,10000,6),5,FALSE)</f>
        <v>#N/A</v>
      </c>
      <c r="G4212" t="e">
        <f ca="1">VLOOKUP(OFFSET($E$2,0,0,10000,1),OFFSET(线路!$A$2,0,0,10000,6),6,FALSE)</f>
        <v>#N/A</v>
      </c>
    </row>
    <row r="4213" spans="1:7" x14ac:dyDescent="0.15">
      <c r="A4213" t="str">
        <f>IF([1]交流线路段!A4213="","",[1]交流线路段!A4213)</f>
        <v/>
      </c>
      <c r="B4213" t="str">
        <f>IF([1]交流线路段!B4213="","",[1]交流线路段!B4213)</f>
        <v/>
      </c>
      <c r="F4213" t="e">
        <f ca="1">VLOOKUP(OFFSET($E$2,0,0,10000,1),OFFSET(线路!$A$2,0,0,10000,6),5,FALSE)</f>
        <v>#N/A</v>
      </c>
      <c r="G4213" t="e">
        <f ca="1">VLOOKUP(OFFSET($E$2,0,0,10000,1),OFFSET(线路!$A$2,0,0,10000,6),6,FALSE)</f>
        <v>#N/A</v>
      </c>
    </row>
    <row r="4214" spans="1:7" x14ac:dyDescent="0.15">
      <c r="A4214" t="str">
        <f>IF([1]交流线路段!A4214="","",[1]交流线路段!A4214)</f>
        <v/>
      </c>
      <c r="B4214" t="str">
        <f>IF([1]交流线路段!B4214="","",[1]交流线路段!B4214)</f>
        <v/>
      </c>
      <c r="F4214" t="e">
        <f ca="1">VLOOKUP(OFFSET($E$2,0,0,10000,1),OFFSET(线路!$A$2,0,0,10000,6),5,FALSE)</f>
        <v>#N/A</v>
      </c>
      <c r="G4214" t="e">
        <f ca="1">VLOOKUP(OFFSET($E$2,0,0,10000,1),OFFSET(线路!$A$2,0,0,10000,6),6,FALSE)</f>
        <v>#N/A</v>
      </c>
    </row>
    <row r="4215" spans="1:7" x14ac:dyDescent="0.15">
      <c r="A4215" t="str">
        <f>IF([1]交流线路段!A4215="","",[1]交流线路段!A4215)</f>
        <v/>
      </c>
      <c r="B4215" t="str">
        <f>IF([1]交流线路段!B4215="","",[1]交流线路段!B4215)</f>
        <v/>
      </c>
      <c r="F4215" t="e">
        <f ca="1">VLOOKUP(OFFSET($E$2,0,0,10000,1),OFFSET(线路!$A$2,0,0,10000,6),5,FALSE)</f>
        <v>#N/A</v>
      </c>
      <c r="G4215" t="e">
        <f ca="1">VLOOKUP(OFFSET($E$2,0,0,10000,1),OFFSET(线路!$A$2,0,0,10000,6),6,FALSE)</f>
        <v>#N/A</v>
      </c>
    </row>
    <row r="4216" spans="1:7" x14ac:dyDescent="0.15">
      <c r="A4216" t="str">
        <f>IF([1]交流线路段!A4216="","",[1]交流线路段!A4216)</f>
        <v/>
      </c>
      <c r="B4216" t="str">
        <f>IF([1]交流线路段!B4216="","",[1]交流线路段!B4216)</f>
        <v/>
      </c>
      <c r="F4216" t="e">
        <f ca="1">VLOOKUP(OFFSET($E$2,0,0,10000,1),OFFSET(线路!$A$2,0,0,10000,6),5,FALSE)</f>
        <v>#N/A</v>
      </c>
      <c r="G4216" t="e">
        <f ca="1">VLOOKUP(OFFSET($E$2,0,0,10000,1),OFFSET(线路!$A$2,0,0,10000,6),6,FALSE)</f>
        <v>#N/A</v>
      </c>
    </row>
    <row r="4217" spans="1:7" x14ac:dyDescent="0.15">
      <c r="A4217" t="str">
        <f>IF([1]交流线路段!A4217="","",[1]交流线路段!A4217)</f>
        <v/>
      </c>
      <c r="B4217" t="str">
        <f>IF([1]交流线路段!B4217="","",[1]交流线路段!B4217)</f>
        <v/>
      </c>
      <c r="F4217" t="e">
        <f ca="1">VLOOKUP(OFFSET($E$2,0,0,10000,1),OFFSET(线路!$A$2,0,0,10000,6),5,FALSE)</f>
        <v>#N/A</v>
      </c>
      <c r="G4217" t="e">
        <f ca="1">VLOOKUP(OFFSET($E$2,0,0,10000,1),OFFSET(线路!$A$2,0,0,10000,6),6,FALSE)</f>
        <v>#N/A</v>
      </c>
    </row>
    <row r="4218" spans="1:7" x14ac:dyDescent="0.15">
      <c r="A4218" t="str">
        <f>IF([1]交流线路段!A4218="","",[1]交流线路段!A4218)</f>
        <v/>
      </c>
      <c r="B4218" t="str">
        <f>IF([1]交流线路段!B4218="","",[1]交流线路段!B4218)</f>
        <v/>
      </c>
      <c r="F4218" t="e">
        <f ca="1">VLOOKUP(OFFSET($E$2,0,0,10000,1),OFFSET(线路!$A$2,0,0,10000,6),5,FALSE)</f>
        <v>#N/A</v>
      </c>
      <c r="G4218" t="e">
        <f ca="1">VLOOKUP(OFFSET($E$2,0,0,10000,1),OFFSET(线路!$A$2,0,0,10000,6),6,FALSE)</f>
        <v>#N/A</v>
      </c>
    </row>
    <row r="4219" spans="1:7" x14ac:dyDescent="0.15">
      <c r="A4219" t="str">
        <f>IF([1]交流线路段!A4219="","",[1]交流线路段!A4219)</f>
        <v/>
      </c>
      <c r="B4219" t="str">
        <f>IF([1]交流线路段!B4219="","",[1]交流线路段!B4219)</f>
        <v/>
      </c>
      <c r="F4219" t="e">
        <f ca="1">VLOOKUP(OFFSET($E$2,0,0,10000,1),OFFSET(线路!$A$2,0,0,10000,6),5,FALSE)</f>
        <v>#N/A</v>
      </c>
      <c r="G4219" t="e">
        <f ca="1">VLOOKUP(OFFSET($E$2,0,0,10000,1),OFFSET(线路!$A$2,0,0,10000,6),6,FALSE)</f>
        <v>#N/A</v>
      </c>
    </row>
    <row r="4220" spans="1:7" x14ac:dyDescent="0.15">
      <c r="A4220" t="str">
        <f>IF([1]交流线路段!A4220="","",[1]交流线路段!A4220)</f>
        <v/>
      </c>
      <c r="B4220" t="str">
        <f>IF([1]交流线路段!B4220="","",[1]交流线路段!B4220)</f>
        <v/>
      </c>
      <c r="F4220" t="e">
        <f ca="1">VLOOKUP(OFFSET($E$2,0,0,10000,1),OFFSET(线路!$A$2,0,0,10000,6),5,FALSE)</f>
        <v>#N/A</v>
      </c>
      <c r="G4220" t="e">
        <f ca="1">VLOOKUP(OFFSET($E$2,0,0,10000,1),OFFSET(线路!$A$2,0,0,10000,6),6,FALSE)</f>
        <v>#N/A</v>
      </c>
    </row>
    <row r="4221" spans="1:7" x14ac:dyDescent="0.15">
      <c r="A4221" t="str">
        <f>IF([1]交流线路段!A4221="","",[1]交流线路段!A4221)</f>
        <v/>
      </c>
      <c r="B4221" t="str">
        <f>IF([1]交流线路段!B4221="","",[1]交流线路段!B4221)</f>
        <v/>
      </c>
      <c r="F4221" t="e">
        <f ca="1">VLOOKUP(OFFSET($E$2,0,0,10000,1),OFFSET(线路!$A$2,0,0,10000,6),5,FALSE)</f>
        <v>#N/A</v>
      </c>
      <c r="G4221" t="e">
        <f ca="1">VLOOKUP(OFFSET($E$2,0,0,10000,1),OFFSET(线路!$A$2,0,0,10000,6),6,FALSE)</f>
        <v>#N/A</v>
      </c>
    </row>
    <row r="4222" spans="1:7" x14ac:dyDescent="0.15">
      <c r="A4222" t="str">
        <f>IF([1]交流线路段!A4222="","",[1]交流线路段!A4222)</f>
        <v/>
      </c>
      <c r="B4222" t="str">
        <f>IF([1]交流线路段!B4222="","",[1]交流线路段!B4222)</f>
        <v/>
      </c>
      <c r="F4222" t="e">
        <f ca="1">VLOOKUP(OFFSET($E$2,0,0,10000,1),OFFSET(线路!$A$2,0,0,10000,6),5,FALSE)</f>
        <v>#N/A</v>
      </c>
      <c r="G4222" t="e">
        <f ca="1">VLOOKUP(OFFSET($E$2,0,0,10000,1),OFFSET(线路!$A$2,0,0,10000,6),6,FALSE)</f>
        <v>#N/A</v>
      </c>
    </row>
    <row r="4223" spans="1:7" x14ac:dyDescent="0.15">
      <c r="A4223" t="str">
        <f>IF([1]交流线路段!A4223="","",[1]交流线路段!A4223)</f>
        <v/>
      </c>
      <c r="B4223" t="str">
        <f>IF([1]交流线路段!B4223="","",[1]交流线路段!B4223)</f>
        <v/>
      </c>
      <c r="F4223" t="e">
        <f ca="1">VLOOKUP(OFFSET($E$2,0,0,10000,1),OFFSET(线路!$A$2,0,0,10000,6),5,FALSE)</f>
        <v>#N/A</v>
      </c>
      <c r="G4223" t="e">
        <f ca="1">VLOOKUP(OFFSET($E$2,0,0,10000,1),OFFSET(线路!$A$2,0,0,10000,6),6,FALSE)</f>
        <v>#N/A</v>
      </c>
    </row>
    <row r="4224" spans="1:7" x14ac:dyDescent="0.15">
      <c r="A4224" t="str">
        <f>IF([1]交流线路段!A4224="","",[1]交流线路段!A4224)</f>
        <v/>
      </c>
      <c r="B4224" t="str">
        <f>IF([1]交流线路段!B4224="","",[1]交流线路段!B4224)</f>
        <v/>
      </c>
      <c r="F4224" t="e">
        <f ca="1">VLOOKUP(OFFSET($E$2,0,0,10000,1),OFFSET(线路!$A$2,0,0,10000,6),5,FALSE)</f>
        <v>#N/A</v>
      </c>
      <c r="G4224" t="e">
        <f ca="1">VLOOKUP(OFFSET($E$2,0,0,10000,1),OFFSET(线路!$A$2,0,0,10000,6),6,FALSE)</f>
        <v>#N/A</v>
      </c>
    </row>
    <row r="4225" spans="1:7" x14ac:dyDescent="0.15">
      <c r="A4225" t="str">
        <f>IF([1]交流线路段!A4225="","",[1]交流线路段!A4225)</f>
        <v/>
      </c>
      <c r="B4225" t="str">
        <f>IF([1]交流线路段!B4225="","",[1]交流线路段!B4225)</f>
        <v/>
      </c>
      <c r="F4225" t="e">
        <f ca="1">VLOOKUP(OFFSET($E$2,0,0,10000,1),OFFSET(线路!$A$2,0,0,10000,6),5,FALSE)</f>
        <v>#N/A</v>
      </c>
      <c r="G4225" t="e">
        <f ca="1">VLOOKUP(OFFSET($E$2,0,0,10000,1),OFFSET(线路!$A$2,0,0,10000,6),6,FALSE)</f>
        <v>#N/A</v>
      </c>
    </row>
    <row r="4226" spans="1:7" x14ac:dyDescent="0.15">
      <c r="A4226" t="str">
        <f>IF([1]交流线路段!A4226="","",[1]交流线路段!A4226)</f>
        <v/>
      </c>
      <c r="B4226" t="str">
        <f>IF([1]交流线路段!B4226="","",[1]交流线路段!B4226)</f>
        <v/>
      </c>
      <c r="F4226" t="e">
        <f ca="1">VLOOKUP(OFFSET($E$2,0,0,10000,1),OFFSET(线路!$A$2,0,0,10000,6),5,FALSE)</f>
        <v>#N/A</v>
      </c>
      <c r="G4226" t="e">
        <f ca="1">VLOOKUP(OFFSET($E$2,0,0,10000,1),OFFSET(线路!$A$2,0,0,10000,6),6,FALSE)</f>
        <v>#N/A</v>
      </c>
    </row>
    <row r="4227" spans="1:7" x14ac:dyDescent="0.15">
      <c r="A4227" t="str">
        <f>IF([1]交流线路段!A4227="","",[1]交流线路段!A4227)</f>
        <v/>
      </c>
      <c r="B4227" t="str">
        <f>IF([1]交流线路段!B4227="","",[1]交流线路段!B4227)</f>
        <v/>
      </c>
      <c r="F4227" t="e">
        <f ca="1">VLOOKUP(OFFSET($E$2,0,0,10000,1),OFFSET(线路!$A$2,0,0,10000,6),5,FALSE)</f>
        <v>#N/A</v>
      </c>
      <c r="G4227" t="e">
        <f ca="1">VLOOKUP(OFFSET($E$2,0,0,10000,1),OFFSET(线路!$A$2,0,0,10000,6),6,FALSE)</f>
        <v>#N/A</v>
      </c>
    </row>
    <row r="4228" spans="1:7" x14ac:dyDescent="0.15">
      <c r="A4228" t="str">
        <f>IF([1]交流线路段!A4228="","",[1]交流线路段!A4228)</f>
        <v/>
      </c>
      <c r="B4228" t="str">
        <f>IF([1]交流线路段!B4228="","",[1]交流线路段!B4228)</f>
        <v/>
      </c>
      <c r="F4228" t="e">
        <f ca="1">VLOOKUP(OFFSET($E$2,0,0,10000,1),OFFSET(线路!$A$2,0,0,10000,6),5,FALSE)</f>
        <v>#N/A</v>
      </c>
      <c r="G4228" t="e">
        <f ca="1">VLOOKUP(OFFSET($E$2,0,0,10000,1),OFFSET(线路!$A$2,0,0,10000,6),6,FALSE)</f>
        <v>#N/A</v>
      </c>
    </row>
    <row r="4229" spans="1:7" x14ac:dyDescent="0.15">
      <c r="A4229" t="str">
        <f>IF([1]交流线路段!A4229="","",[1]交流线路段!A4229)</f>
        <v/>
      </c>
      <c r="B4229" t="str">
        <f>IF([1]交流线路段!B4229="","",[1]交流线路段!B4229)</f>
        <v/>
      </c>
      <c r="F4229" t="e">
        <f ca="1">VLOOKUP(OFFSET($E$2,0,0,10000,1),OFFSET(线路!$A$2,0,0,10000,6),5,FALSE)</f>
        <v>#N/A</v>
      </c>
      <c r="G4229" t="e">
        <f ca="1">VLOOKUP(OFFSET($E$2,0,0,10000,1),OFFSET(线路!$A$2,0,0,10000,6),6,FALSE)</f>
        <v>#N/A</v>
      </c>
    </row>
    <row r="4230" spans="1:7" x14ac:dyDescent="0.15">
      <c r="A4230" t="str">
        <f>IF([1]交流线路段!A4230="","",[1]交流线路段!A4230)</f>
        <v/>
      </c>
      <c r="B4230" t="str">
        <f>IF([1]交流线路段!B4230="","",[1]交流线路段!B4230)</f>
        <v/>
      </c>
      <c r="F4230" t="e">
        <f ca="1">VLOOKUP(OFFSET($E$2,0,0,10000,1),OFFSET(线路!$A$2,0,0,10000,6),5,FALSE)</f>
        <v>#N/A</v>
      </c>
      <c r="G4230" t="e">
        <f ca="1">VLOOKUP(OFFSET($E$2,0,0,10000,1),OFFSET(线路!$A$2,0,0,10000,6),6,FALSE)</f>
        <v>#N/A</v>
      </c>
    </row>
    <row r="4231" spans="1:7" x14ac:dyDescent="0.15">
      <c r="A4231" t="str">
        <f>IF([1]交流线路段!A4231="","",[1]交流线路段!A4231)</f>
        <v/>
      </c>
      <c r="B4231" t="str">
        <f>IF([1]交流线路段!B4231="","",[1]交流线路段!B4231)</f>
        <v/>
      </c>
      <c r="F4231" t="e">
        <f ca="1">VLOOKUP(OFFSET($E$2,0,0,10000,1),OFFSET(线路!$A$2,0,0,10000,6),5,FALSE)</f>
        <v>#N/A</v>
      </c>
      <c r="G4231" t="e">
        <f ca="1">VLOOKUP(OFFSET($E$2,0,0,10000,1),OFFSET(线路!$A$2,0,0,10000,6),6,FALSE)</f>
        <v>#N/A</v>
      </c>
    </row>
    <row r="4232" spans="1:7" x14ac:dyDescent="0.15">
      <c r="A4232" t="str">
        <f>IF([1]交流线路段!A4232="","",[1]交流线路段!A4232)</f>
        <v/>
      </c>
      <c r="B4232" t="str">
        <f>IF([1]交流线路段!B4232="","",[1]交流线路段!B4232)</f>
        <v/>
      </c>
      <c r="F4232" t="e">
        <f ca="1">VLOOKUP(OFFSET($E$2,0,0,10000,1),OFFSET(线路!$A$2,0,0,10000,6),5,FALSE)</f>
        <v>#N/A</v>
      </c>
      <c r="G4232" t="e">
        <f ca="1">VLOOKUP(OFFSET($E$2,0,0,10000,1),OFFSET(线路!$A$2,0,0,10000,6),6,FALSE)</f>
        <v>#N/A</v>
      </c>
    </row>
    <row r="4233" spans="1:7" x14ac:dyDescent="0.15">
      <c r="A4233" t="str">
        <f>IF([1]交流线路段!A4233="","",[1]交流线路段!A4233)</f>
        <v/>
      </c>
      <c r="B4233" t="str">
        <f>IF([1]交流线路段!B4233="","",[1]交流线路段!B4233)</f>
        <v/>
      </c>
      <c r="F4233" t="e">
        <f ca="1">VLOOKUP(OFFSET($E$2,0,0,10000,1),OFFSET(线路!$A$2,0,0,10000,6),5,FALSE)</f>
        <v>#N/A</v>
      </c>
      <c r="G4233" t="e">
        <f ca="1">VLOOKUP(OFFSET($E$2,0,0,10000,1),OFFSET(线路!$A$2,0,0,10000,6),6,FALSE)</f>
        <v>#N/A</v>
      </c>
    </row>
    <row r="4234" spans="1:7" x14ac:dyDescent="0.15">
      <c r="A4234" t="str">
        <f>IF([1]交流线路段!A4234="","",[1]交流线路段!A4234)</f>
        <v/>
      </c>
      <c r="B4234" t="str">
        <f>IF([1]交流线路段!B4234="","",[1]交流线路段!B4234)</f>
        <v/>
      </c>
      <c r="F4234" t="e">
        <f ca="1">VLOOKUP(OFFSET($E$2,0,0,10000,1),OFFSET(线路!$A$2,0,0,10000,6),5,FALSE)</f>
        <v>#N/A</v>
      </c>
      <c r="G4234" t="e">
        <f ca="1">VLOOKUP(OFFSET($E$2,0,0,10000,1),OFFSET(线路!$A$2,0,0,10000,6),6,FALSE)</f>
        <v>#N/A</v>
      </c>
    </row>
    <row r="4235" spans="1:7" x14ac:dyDescent="0.15">
      <c r="A4235" t="str">
        <f>IF([1]交流线路段!A4235="","",[1]交流线路段!A4235)</f>
        <v/>
      </c>
      <c r="B4235" t="str">
        <f>IF([1]交流线路段!B4235="","",[1]交流线路段!B4235)</f>
        <v/>
      </c>
      <c r="F4235" t="e">
        <f ca="1">VLOOKUP(OFFSET($E$2,0,0,10000,1),OFFSET(线路!$A$2,0,0,10000,6),5,FALSE)</f>
        <v>#N/A</v>
      </c>
      <c r="G4235" t="e">
        <f ca="1">VLOOKUP(OFFSET($E$2,0,0,10000,1),OFFSET(线路!$A$2,0,0,10000,6),6,FALSE)</f>
        <v>#N/A</v>
      </c>
    </row>
    <row r="4236" spans="1:7" x14ac:dyDescent="0.15">
      <c r="A4236" t="str">
        <f>IF([1]交流线路段!A4236="","",[1]交流线路段!A4236)</f>
        <v/>
      </c>
      <c r="B4236" t="str">
        <f>IF([1]交流线路段!B4236="","",[1]交流线路段!B4236)</f>
        <v/>
      </c>
      <c r="F4236" t="e">
        <f ca="1">VLOOKUP(OFFSET($E$2,0,0,10000,1),OFFSET(线路!$A$2,0,0,10000,6),5,FALSE)</f>
        <v>#N/A</v>
      </c>
      <c r="G4236" t="e">
        <f ca="1">VLOOKUP(OFFSET($E$2,0,0,10000,1),OFFSET(线路!$A$2,0,0,10000,6),6,FALSE)</f>
        <v>#N/A</v>
      </c>
    </row>
    <row r="4237" spans="1:7" x14ac:dyDescent="0.15">
      <c r="A4237" t="str">
        <f>IF([1]交流线路段!A4237="","",[1]交流线路段!A4237)</f>
        <v/>
      </c>
      <c r="B4237" t="str">
        <f>IF([1]交流线路段!B4237="","",[1]交流线路段!B4237)</f>
        <v/>
      </c>
      <c r="F4237" t="e">
        <f ca="1">VLOOKUP(OFFSET($E$2,0,0,10000,1),OFFSET(线路!$A$2,0,0,10000,6),5,FALSE)</f>
        <v>#N/A</v>
      </c>
      <c r="G4237" t="e">
        <f ca="1">VLOOKUP(OFFSET($E$2,0,0,10000,1),OFFSET(线路!$A$2,0,0,10000,6),6,FALSE)</f>
        <v>#N/A</v>
      </c>
    </row>
    <row r="4238" spans="1:7" x14ac:dyDescent="0.15">
      <c r="A4238" t="str">
        <f>IF([1]交流线路段!A4238="","",[1]交流线路段!A4238)</f>
        <v/>
      </c>
      <c r="B4238" t="str">
        <f>IF([1]交流线路段!B4238="","",[1]交流线路段!B4238)</f>
        <v/>
      </c>
      <c r="F4238" t="e">
        <f ca="1">VLOOKUP(OFFSET($E$2,0,0,10000,1),OFFSET(线路!$A$2,0,0,10000,6),5,FALSE)</f>
        <v>#N/A</v>
      </c>
      <c r="G4238" t="e">
        <f ca="1">VLOOKUP(OFFSET($E$2,0,0,10000,1),OFFSET(线路!$A$2,0,0,10000,6),6,FALSE)</f>
        <v>#N/A</v>
      </c>
    </row>
    <row r="4239" spans="1:7" x14ac:dyDescent="0.15">
      <c r="A4239" t="str">
        <f>IF([1]交流线路段!A4239="","",[1]交流线路段!A4239)</f>
        <v/>
      </c>
      <c r="B4239" t="str">
        <f>IF([1]交流线路段!B4239="","",[1]交流线路段!B4239)</f>
        <v/>
      </c>
      <c r="F4239" t="e">
        <f ca="1">VLOOKUP(OFFSET($E$2,0,0,10000,1),OFFSET(线路!$A$2,0,0,10000,6),5,FALSE)</f>
        <v>#N/A</v>
      </c>
      <c r="G4239" t="e">
        <f ca="1">VLOOKUP(OFFSET($E$2,0,0,10000,1),OFFSET(线路!$A$2,0,0,10000,6),6,FALSE)</f>
        <v>#N/A</v>
      </c>
    </row>
    <row r="4240" spans="1:7" x14ac:dyDescent="0.15">
      <c r="A4240" t="str">
        <f>IF([1]交流线路段!A4240="","",[1]交流线路段!A4240)</f>
        <v/>
      </c>
      <c r="B4240" t="str">
        <f>IF([1]交流线路段!B4240="","",[1]交流线路段!B4240)</f>
        <v/>
      </c>
      <c r="F4240" t="e">
        <f ca="1">VLOOKUP(OFFSET($E$2,0,0,10000,1),OFFSET(线路!$A$2,0,0,10000,6),5,FALSE)</f>
        <v>#N/A</v>
      </c>
      <c r="G4240" t="e">
        <f ca="1">VLOOKUP(OFFSET($E$2,0,0,10000,1),OFFSET(线路!$A$2,0,0,10000,6),6,FALSE)</f>
        <v>#N/A</v>
      </c>
    </row>
    <row r="4241" spans="1:7" x14ac:dyDescent="0.15">
      <c r="A4241" t="str">
        <f>IF([1]交流线路段!A4241="","",[1]交流线路段!A4241)</f>
        <v/>
      </c>
      <c r="B4241" t="str">
        <f>IF([1]交流线路段!B4241="","",[1]交流线路段!B4241)</f>
        <v/>
      </c>
      <c r="F4241" t="e">
        <f ca="1">VLOOKUP(OFFSET($E$2,0,0,10000,1),OFFSET(线路!$A$2,0,0,10000,6),5,FALSE)</f>
        <v>#N/A</v>
      </c>
      <c r="G4241" t="e">
        <f ca="1">VLOOKUP(OFFSET($E$2,0,0,10000,1),OFFSET(线路!$A$2,0,0,10000,6),6,FALSE)</f>
        <v>#N/A</v>
      </c>
    </row>
    <row r="4242" spans="1:7" x14ac:dyDescent="0.15">
      <c r="A4242" t="str">
        <f>IF([1]交流线路段!A4242="","",[1]交流线路段!A4242)</f>
        <v/>
      </c>
      <c r="B4242" t="str">
        <f>IF([1]交流线路段!B4242="","",[1]交流线路段!B4242)</f>
        <v/>
      </c>
      <c r="F4242" t="e">
        <f ca="1">VLOOKUP(OFFSET($E$2,0,0,10000,1),OFFSET(线路!$A$2,0,0,10000,6),5,FALSE)</f>
        <v>#N/A</v>
      </c>
      <c r="G4242" t="e">
        <f ca="1">VLOOKUP(OFFSET($E$2,0,0,10000,1),OFFSET(线路!$A$2,0,0,10000,6),6,FALSE)</f>
        <v>#N/A</v>
      </c>
    </row>
    <row r="4243" spans="1:7" x14ac:dyDescent="0.15">
      <c r="A4243" t="str">
        <f>IF([1]交流线路段!A4243="","",[1]交流线路段!A4243)</f>
        <v/>
      </c>
      <c r="B4243" t="str">
        <f>IF([1]交流线路段!B4243="","",[1]交流线路段!B4243)</f>
        <v/>
      </c>
      <c r="F4243" t="e">
        <f ca="1">VLOOKUP(OFFSET($E$2,0,0,10000,1),OFFSET(线路!$A$2,0,0,10000,6),5,FALSE)</f>
        <v>#N/A</v>
      </c>
      <c r="G4243" t="e">
        <f ca="1">VLOOKUP(OFFSET($E$2,0,0,10000,1),OFFSET(线路!$A$2,0,0,10000,6),6,FALSE)</f>
        <v>#N/A</v>
      </c>
    </row>
    <row r="4244" spans="1:7" x14ac:dyDescent="0.15">
      <c r="A4244" t="str">
        <f>IF([1]交流线路段!A4244="","",[1]交流线路段!A4244)</f>
        <v/>
      </c>
      <c r="B4244" t="str">
        <f>IF([1]交流线路段!B4244="","",[1]交流线路段!B4244)</f>
        <v/>
      </c>
      <c r="F4244" t="e">
        <f ca="1">VLOOKUP(OFFSET($E$2,0,0,10000,1),OFFSET(线路!$A$2,0,0,10000,6),5,FALSE)</f>
        <v>#N/A</v>
      </c>
      <c r="G4244" t="e">
        <f ca="1">VLOOKUP(OFFSET($E$2,0,0,10000,1),OFFSET(线路!$A$2,0,0,10000,6),6,FALSE)</f>
        <v>#N/A</v>
      </c>
    </row>
    <row r="4245" spans="1:7" x14ac:dyDescent="0.15">
      <c r="A4245" t="str">
        <f>IF([1]交流线路段!A4245="","",[1]交流线路段!A4245)</f>
        <v/>
      </c>
      <c r="B4245" t="str">
        <f>IF([1]交流线路段!B4245="","",[1]交流线路段!B4245)</f>
        <v/>
      </c>
      <c r="F4245" t="e">
        <f ca="1">VLOOKUP(OFFSET($E$2,0,0,10000,1),OFFSET(线路!$A$2,0,0,10000,6),5,FALSE)</f>
        <v>#N/A</v>
      </c>
      <c r="G4245" t="e">
        <f ca="1">VLOOKUP(OFFSET($E$2,0,0,10000,1),OFFSET(线路!$A$2,0,0,10000,6),6,FALSE)</f>
        <v>#N/A</v>
      </c>
    </row>
    <row r="4246" spans="1:7" x14ac:dyDescent="0.15">
      <c r="A4246" t="str">
        <f>IF([1]交流线路段!A4246="","",[1]交流线路段!A4246)</f>
        <v/>
      </c>
      <c r="B4246" t="str">
        <f>IF([1]交流线路段!B4246="","",[1]交流线路段!B4246)</f>
        <v/>
      </c>
      <c r="F4246" t="e">
        <f ca="1">VLOOKUP(OFFSET($E$2,0,0,10000,1),OFFSET(线路!$A$2,0,0,10000,6),5,FALSE)</f>
        <v>#N/A</v>
      </c>
      <c r="G4246" t="e">
        <f ca="1">VLOOKUP(OFFSET($E$2,0,0,10000,1),OFFSET(线路!$A$2,0,0,10000,6),6,FALSE)</f>
        <v>#N/A</v>
      </c>
    </row>
    <row r="4247" spans="1:7" x14ac:dyDescent="0.15">
      <c r="A4247" t="str">
        <f>IF([1]交流线路段!A4247="","",[1]交流线路段!A4247)</f>
        <v/>
      </c>
      <c r="B4247" t="str">
        <f>IF([1]交流线路段!B4247="","",[1]交流线路段!B4247)</f>
        <v/>
      </c>
      <c r="F4247" t="e">
        <f ca="1">VLOOKUP(OFFSET($E$2,0,0,10000,1),OFFSET(线路!$A$2,0,0,10000,6),5,FALSE)</f>
        <v>#N/A</v>
      </c>
      <c r="G4247" t="e">
        <f ca="1">VLOOKUP(OFFSET($E$2,0,0,10000,1),OFFSET(线路!$A$2,0,0,10000,6),6,FALSE)</f>
        <v>#N/A</v>
      </c>
    </row>
    <row r="4248" spans="1:7" x14ac:dyDescent="0.15">
      <c r="A4248" t="str">
        <f>IF([1]交流线路段!A4248="","",[1]交流线路段!A4248)</f>
        <v/>
      </c>
      <c r="B4248" t="str">
        <f>IF([1]交流线路段!B4248="","",[1]交流线路段!B4248)</f>
        <v/>
      </c>
      <c r="F4248" t="e">
        <f ca="1">VLOOKUP(OFFSET($E$2,0,0,10000,1),OFFSET(线路!$A$2,0,0,10000,6),5,FALSE)</f>
        <v>#N/A</v>
      </c>
      <c r="G4248" t="e">
        <f ca="1">VLOOKUP(OFFSET($E$2,0,0,10000,1),OFFSET(线路!$A$2,0,0,10000,6),6,FALSE)</f>
        <v>#N/A</v>
      </c>
    </row>
    <row r="4249" spans="1:7" x14ac:dyDescent="0.15">
      <c r="A4249" t="str">
        <f>IF([1]交流线路段!A4249="","",[1]交流线路段!A4249)</f>
        <v/>
      </c>
      <c r="B4249" t="str">
        <f>IF([1]交流线路段!B4249="","",[1]交流线路段!B4249)</f>
        <v/>
      </c>
      <c r="F4249" t="e">
        <f ca="1">VLOOKUP(OFFSET($E$2,0,0,10000,1),OFFSET(线路!$A$2,0,0,10000,6),5,FALSE)</f>
        <v>#N/A</v>
      </c>
      <c r="G4249" t="e">
        <f ca="1">VLOOKUP(OFFSET($E$2,0,0,10000,1),OFFSET(线路!$A$2,0,0,10000,6),6,FALSE)</f>
        <v>#N/A</v>
      </c>
    </row>
    <row r="4250" spans="1:7" x14ac:dyDescent="0.15">
      <c r="A4250" t="str">
        <f>IF([1]交流线路段!A4250="","",[1]交流线路段!A4250)</f>
        <v/>
      </c>
      <c r="B4250" t="str">
        <f>IF([1]交流线路段!B4250="","",[1]交流线路段!B4250)</f>
        <v/>
      </c>
      <c r="F4250" t="e">
        <f ca="1">VLOOKUP(OFFSET($E$2,0,0,10000,1),OFFSET(线路!$A$2,0,0,10000,6),5,FALSE)</f>
        <v>#N/A</v>
      </c>
      <c r="G4250" t="e">
        <f ca="1">VLOOKUP(OFFSET($E$2,0,0,10000,1),OFFSET(线路!$A$2,0,0,10000,6),6,FALSE)</f>
        <v>#N/A</v>
      </c>
    </row>
    <row r="4251" spans="1:7" x14ac:dyDescent="0.15">
      <c r="A4251" t="str">
        <f>IF([1]交流线路段!A4251="","",[1]交流线路段!A4251)</f>
        <v/>
      </c>
      <c r="B4251" t="str">
        <f>IF([1]交流线路段!B4251="","",[1]交流线路段!B4251)</f>
        <v/>
      </c>
      <c r="F4251" t="e">
        <f ca="1">VLOOKUP(OFFSET($E$2,0,0,10000,1),OFFSET(线路!$A$2,0,0,10000,6),5,FALSE)</f>
        <v>#N/A</v>
      </c>
      <c r="G4251" t="e">
        <f ca="1">VLOOKUP(OFFSET($E$2,0,0,10000,1),OFFSET(线路!$A$2,0,0,10000,6),6,FALSE)</f>
        <v>#N/A</v>
      </c>
    </row>
    <row r="4252" spans="1:7" x14ac:dyDescent="0.15">
      <c r="A4252" t="str">
        <f>IF([1]交流线路段!A4252="","",[1]交流线路段!A4252)</f>
        <v/>
      </c>
      <c r="B4252" t="str">
        <f>IF([1]交流线路段!B4252="","",[1]交流线路段!B4252)</f>
        <v/>
      </c>
      <c r="F4252" t="e">
        <f ca="1">VLOOKUP(OFFSET($E$2,0,0,10000,1),OFFSET(线路!$A$2,0,0,10000,6),5,FALSE)</f>
        <v>#N/A</v>
      </c>
      <c r="G4252" t="e">
        <f ca="1">VLOOKUP(OFFSET($E$2,0,0,10000,1),OFFSET(线路!$A$2,0,0,10000,6),6,FALSE)</f>
        <v>#N/A</v>
      </c>
    </row>
    <row r="4253" spans="1:7" x14ac:dyDescent="0.15">
      <c r="A4253" t="str">
        <f>IF([1]交流线路段!A4253="","",[1]交流线路段!A4253)</f>
        <v/>
      </c>
      <c r="B4253" t="str">
        <f>IF([1]交流线路段!B4253="","",[1]交流线路段!B4253)</f>
        <v/>
      </c>
      <c r="F4253" t="e">
        <f ca="1">VLOOKUP(OFFSET($E$2,0,0,10000,1),OFFSET(线路!$A$2,0,0,10000,6),5,FALSE)</f>
        <v>#N/A</v>
      </c>
      <c r="G4253" t="e">
        <f ca="1">VLOOKUP(OFFSET($E$2,0,0,10000,1),OFFSET(线路!$A$2,0,0,10000,6),6,FALSE)</f>
        <v>#N/A</v>
      </c>
    </row>
    <row r="4254" spans="1:7" x14ac:dyDescent="0.15">
      <c r="A4254" t="str">
        <f>IF([1]交流线路段!A4254="","",[1]交流线路段!A4254)</f>
        <v/>
      </c>
      <c r="B4254" t="str">
        <f>IF([1]交流线路段!B4254="","",[1]交流线路段!B4254)</f>
        <v/>
      </c>
      <c r="F4254" t="e">
        <f ca="1">VLOOKUP(OFFSET($E$2,0,0,10000,1),OFFSET(线路!$A$2,0,0,10000,6),5,FALSE)</f>
        <v>#N/A</v>
      </c>
      <c r="G4254" t="e">
        <f ca="1">VLOOKUP(OFFSET($E$2,0,0,10000,1),OFFSET(线路!$A$2,0,0,10000,6),6,FALSE)</f>
        <v>#N/A</v>
      </c>
    </row>
    <row r="4255" spans="1:7" x14ac:dyDescent="0.15">
      <c r="A4255" t="str">
        <f>IF([1]交流线路段!A4255="","",[1]交流线路段!A4255)</f>
        <v/>
      </c>
      <c r="B4255" t="str">
        <f>IF([1]交流线路段!B4255="","",[1]交流线路段!B4255)</f>
        <v/>
      </c>
      <c r="F4255" t="e">
        <f ca="1">VLOOKUP(OFFSET($E$2,0,0,10000,1),OFFSET(线路!$A$2,0,0,10000,6),5,FALSE)</f>
        <v>#N/A</v>
      </c>
      <c r="G4255" t="e">
        <f ca="1">VLOOKUP(OFFSET($E$2,0,0,10000,1),OFFSET(线路!$A$2,0,0,10000,6),6,FALSE)</f>
        <v>#N/A</v>
      </c>
    </row>
    <row r="4256" spans="1:7" x14ac:dyDescent="0.15">
      <c r="A4256" t="str">
        <f>IF([1]交流线路段!A4256="","",[1]交流线路段!A4256)</f>
        <v/>
      </c>
      <c r="B4256" t="str">
        <f>IF([1]交流线路段!B4256="","",[1]交流线路段!B4256)</f>
        <v/>
      </c>
      <c r="F4256" t="e">
        <f ca="1">VLOOKUP(OFFSET($E$2,0,0,10000,1),OFFSET(线路!$A$2,0,0,10000,6),5,FALSE)</f>
        <v>#N/A</v>
      </c>
      <c r="G4256" t="e">
        <f ca="1">VLOOKUP(OFFSET($E$2,0,0,10000,1),OFFSET(线路!$A$2,0,0,10000,6),6,FALSE)</f>
        <v>#N/A</v>
      </c>
    </row>
    <row r="4257" spans="1:7" x14ac:dyDescent="0.15">
      <c r="A4257" t="str">
        <f>IF([1]交流线路段!A4257="","",[1]交流线路段!A4257)</f>
        <v/>
      </c>
      <c r="B4257" t="str">
        <f>IF([1]交流线路段!B4257="","",[1]交流线路段!B4257)</f>
        <v/>
      </c>
      <c r="F4257" t="e">
        <f ca="1">VLOOKUP(OFFSET($E$2,0,0,10000,1),OFFSET(线路!$A$2,0,0,10000,6),5,FALSE)</f>
        <v>#N/A</v>
      </c>
      <c r="G4257" t="e">
        <f ca="1">VLOOKUP(OFFSET($E$2,0,0,10000,1),OFFSET(线路!$A$2,0,0,10000,6),6,FALSE)</f>
        <v>#N/A</v>
      </c>
    </row>
    <row r="4258" spans="1:7" x14ac:dyDescent="0.15">
      <c r="A4258" t="str">
        <f>IF([1]交流线路段!A4258="","",[1]交流线路段!A4258)</f>
        <v/>
      </c>
      <c r="B4258" t="str">
        <f>IF([1]交流线路段!B4258="","",[1]交流线路段!B4258)</f>
        <v/>
      </c>
      <c r="F4258" t="e">
        <f ca="1">VLOOKUP(OFFSET($E$2,0,0,10000,1),OFFSET(线路!$A$2,0,0,10000,6),5,FALSE)</f>
        <v>#N/A</v>
      </c>
      <c r="G4258" t="e">
        <f ca="1">VLOOKUP(OFFSET($E$2,0,0,10000,1),OFFSET(线路!$A$2,0,0,10000,6),6,FALSE)</f>
        <v>#N/A</v>
      </c>
    </row>
    <row r="4259" spans="1:7" x14ac:dyDescent="0.15">
      <c r="A4259" t="str">
        <f>IF([1]交流线路段!A4259="","",[1]交流线路段!A4259)</f>
        <v/>
      </c>
      <c r="B4259" t="str">
        <f>IF([1]交流线路段!B4259="","",[1]交流线路段!B4259)</f>
        <v/>
      </c>
      <c r="F4259" t="e">
        <f ca="1">VLOOKUP(OFFSET($E$2,0,0,10000,1),OFFSET(线路!$A$2,0,0,10000,6),5,FALSE)</f>
        <v>#N/A</v>
      </c>
      <c r="G4259" t="e">
        <f ca="1">VLOOKUP(OFFSET($E$2,0,0,10000,1),OFFSET(线路!$A$2,0,0,10000,6),6,FALSE)</f>
        <v>#N/A</v>
      </c>
    </row>
    <row r="4260" spans="1:7" x14ac:dyDescent="0.15">
      <c r="A4260" t="str">
        <f>IF([1]交流线路段!A4260="","",[1]交流线路段!A4260)</f>
        <v/>
      </c>
      <c r="B4260" t="str">
        <f>IF([1]交流线路段!B4260="","",[1]交流线路段!B4260)</f>
        <v/>
      </c>
      <c r="F4260" t="e">
        <f ca="1">VLOOKUP(OFFSET($E$2,0,0,10000,1),OFFSET(线路!$A$2,0,0,10000,6),5,FALSE)</f>
        <v>#N/A</v>
      </c>
      <c r="G4260" t="e">
        <f ca="1">VLOOKUP(OFFSET($E$2,0,0,10000,1),OFFSET(线路!$A$2,0,0,10000,6),6,FALSE)</f>
        <v>#N/A</v>
      </c>
    </row>
    <row r="4261" spans="1:7" x14ac:dyDescent="0.15">
      <c r="A4261" t="str">
        <f>IF([1]交流线路段!A4261="","",[1]交流线路段!A4261)</f>
        <v/>
      </c>
      <c r="B4261" t="str">
        <f>IF([1]交流线路段!B4261="","",[1]交流线路段!B4261)</f>
        <v/>
      </c>
      <c r="F4261" t="e">
        <f ca="1">VLOOKUP(OFFSET($E$2,0,0,10000,1),OFFSET(线路!$A$2,0,0,10000,6),5,FALSE)</f>
        <v>#N/A</v>
      </c>
      <c r="G4261" t="e">
        <f ca="1">VLOOKUP(OFFSET($E$2,0,0,10000,1),OFFSET(线路!$A$2,0,0,10000,6),6,FALSE)</f>
        <v>#N/A</v>
      </c>
    </row>
    <row r="4262" spans="1:7" x14ac:dyDescent="0.15">
      <c r="A4262" t="str">
        <f>IF([1]交流线路段!A4262="","",[1]交流线路段!A4262)</f>
        <v/>
      </c>
      <c r="B4262" t="str">
        <f>IF([1]交流线路段!B4262="","",[1]交流线路段!B4262)</f>
        <v/>
      </c>
      <c r="F4262" t="e">
        <f ca="1">VLOOKUP(OFFSET($E$2,0,0,10000,1),OFFSET(线路!$A$2,0,0,10000,6),5,FALSE)</f>
        <v>#N/A</v>
      </c>
      <c r="G4262" t="e">
        <f ca="1">VLOOKUP(OFFSET($E$2,0,0,10000,1),OFFSET(线路!$A$2,0,0,10000,6),6,FALSE)</f>
        <v>#N/A</v>
      </c>
    </row>
    <row r="4263" spans="1:7" x14ac:dyDescent="0.15">
      <c r="A4263" t="str">
        <f>IF([1]交流线路段!A4263="","",[1]交流线路段!A4263)</f>
        <v/>
      </c>
      <c r="B4263" t="str">
        <f>IF([1]交流线路段!B4263="","",[1]交流线路段!B4263)</f>
        <v/>
      </c>
      <c r="F4263" t="e">
        <f ca="1">VLOOKUP(OFFSET($E$2,0,0,10000,1),OFFSET(线路!$A$2,0,0,10000,6),5,FALSE)</f>
        <v>#N/A</v>
      </c>
      <c r="G4263" t="e">
        <f ca="1">VLOOKUP(OFFSET($E$2,0,0,10000,1),OFFSET(线路!$A$2,0,0,10000,6),6,FALSE)</f>
        <v>#N/A</v>
      </c>
    </row>
    <row r="4264" spans="1:7" x14ac:dyDescent="0.15">
      <c r="A4264" t="str">
        <f>IF([1]交流线路段!A4264="","",[1]交流线路段!A4264)</f>
        <v/>
      </c>
      <c r="B4264" t="str">
        <f>IF([1]交流线路段!B4264="","",[1]交流线路段!B4264)</f>
        <v/>
      </c>
      <c r="F4264" t="e">
        <f ca="1">VLOOKUP(OFFSET($E$2,0,0,10000,1),OFFSET(线路!$A$2,0,0,10000,6),5,FALSE)</f>
        <v>#N/A</v>
      </c>
      <c r="G4264" t="e">
        <f ca="1">VLOOKUP(OFFSET($E$2,0,0,10000,1),OFFSET(线路!$A$2,0,0,10000,6),6,FALSE)</f>
        <v>#N/A</v>
      </c>
    </row>
    <row r="4265" spans="1:7" x14ac:dyDescent="0.15">
      <c r="A4265" t="str">
        <f>IF([1]交流线路段!A4265="","",[1]交流线路段!A4265)</f>
        <v/>
      </c>
      <c r="B4265" t="str">
        <f>IF([1]交流线路段!B4265="","",[1]交流线路段!B4265)</f>
        <v/>
      </c>
      <c r="F4265" t="e">
        <f ca="1">VLOOKUP(OFFSET($E$2,0,0,10000,1),OFFSET(线路!$A$2,0,0,10000,6),5,FALSE)</f>
        <v>#N/A</v>
      </c>
      <c r="G4265" t="e">
        <f ca="1">VLOOKUP(OFFSET($E$2,0,0,10000,1),OFFSET(线路!$A$2,0,0,10000,6),6,FALSE)</f>
        <v>#N/A</v>
      </c>
    </row>
    <row r="4266" spans="1:7" x14ac:dyDescent="0.15">
      <c r="A4266" t="str">
        <f>IF([1]交流线路段!A4266="","",[1]交流线路段!A4266)</f>
        <v/>
      </c>
      <c r="B4266" t="str">
        <f>IF([1]交流线路段!B4266="","",[1]交流线路段!B4266)</f>
        <v/>
      </c>
      <c r="F4266" t="e">
        <f ca="1">VLOOKUP(OFFSET($E$2,0,0,10000,1),OFFSET(线路!$A$2,0,0,10000,6),5,FALSE)</f>
        <v>#N/A</v>
      </c>
      <c r="G4266" t="e">
        <f ca="1">VLOOKUP(OFFSET($E$2,0,0,10000,1),OFFSET(线路!$A$2,0,0,10000,6),6,FALSE)</f>
        <v>#N/A</v>
      </c>
    </row>
    <row r="4267" spans="1:7" x14ac:dyDescent="0.15">
      <c r="A4267" t="str">
        <f>IF([1]交流线路段!A4267="","",[1]交流线路段!A4267)</f>
        <v/>
      </c>
      <c r="B4267" t="str">
        <f>IF([1]交流线路段!B4267="","",[1]交流线路段!B4267)</f>
        <v/>
      </c>
      <c r="F4267" t="e">
        <f ca="1">VLOOKUP(OFFSET($E$2,0,0,10000,1),OFFSET(线路!$A$2,0,0,10000,6),5,FALSE)</f>
        <v>#N/A</v>
      </c>
      <c r="G4267" t="e">
        <f ca="1">VLOOKUP(OFFSET($E$2,0,0,10000,1),OFFSET(线路!$A$2,0,0,10000,6),6,FALSE)</f>
        <v>#N/A</v>
      </c>
    </row>
    <row r="4268" spans="1:7" x14ac:dyDescent="0.15">
      <c r="A4268" t="str">
        <f>IF([1]交流线路段!A4268="","",[1]交流线路段!A4268)</f>
        <v/>
      </c>
      <c r="B4268" t="str">
        <f>IF([1]交流线路段!B4268="","",[1]交流线路段!B4268)</f>
        <v/>
      </c>
      <c r="F4268" t="e">
        <f ca="1">VLOOKUP(OFFSET($E$2,0,0,10000,1),OFFSET(线路!$A$2,0,0,10000,6),5,FALSE)</f>
        <v>#N/A</v>
      </c>
      <c r="G4268" t="e">
        <f ca="1">VLOOKUP(OFFSET($E$2,0,0,10000,1),OFFSET(线路!$A$2,0,0,10000,6),6,FALSE)</f>
        <v>#N/A</v>
      </c>
    </row>
    <row r="4269" spans="1:7" x14ac:dyDescent="0.15">
      <c r="A4269" t="str">
        <f>IF([1]交流线路段!A4269="","",[1]交流线路段!A4269)</f>
        <v/>
      </c>
      <c r="B4269" t="str">
        <f>IF([1]交流线路段!B4269="","",[1]交流线路段!B4269)</f>
        <v/>
      </c>
      <c r="F4269" t="e">
        <f ca="1">VLOOKUP(OFFSET($E$2,0,0,10000,1),OFFSET(线路!$A$2,0,0,10000,6),5,FALSE)</f>
        <v>#N/A</v>
      </c>
      <c r="G4269" t="e">
        <f ca="1">VLOOKUP(OFFSET($E$2,0,0,10000,1),OFFSET(线路!$A$2,0,0,10000,6),6,FALSE)</f>
        <v>#N/A</v>
      </c>
    </row>
    <row r="4270" spans="1:7" x14ac:dyDescent="0.15">
      <c r="A4270" t="str">
        <f>IF([1]交流线路段!A4270="","",[1]交流线路段!A4270)</f>
        <v/>
      </c>
      <c r="B4270" t="str">
        <f>IF([1]交流线路段!B4270="","",[1]交流线路段!B4270)</f>
        <v/>
      </c>
      <c r="F4270" t="e">
        <f ca="1">VLOOKUP(OFFSET($E$2,0,0,10000,1),OFFSET(线路!$A$2,0,0,10000,6),5,FALSE)</f>
        <v>#N/A</v>
      </c>
      <c r="G4270" t="e">
        <f ca="1">VLOOKUP(OFFSET($E$2,0,0,10000,1),OFFSET(线路!$A$2,0,0,10000,6),6,FALSE)</f>
        <v>#N/A</v>
      </c>
    </row>
    <row r="4271" spans="1:7" x14ac:dyDescent="0.15">
      <c r="A4271" t="str">
        <f>IF([1]交流线路段!A4271="","",[1]交流线路段!A4271)</f>
        <v/>
      </c>
      <c r="B4271" t="str">
        <f>IF([1]交流线路段!B4271="","",[1]交流线路段!B4271)</f>
        <v/>
      </c>
      <c r="F4271" t="e">
        <f ca="1">VLOOKUP(OFFSET($E$2,0,0,10000,1),OFFSET(线路!$A$2,0,0,10000,6),5,FALSE)</f>
        <v>#N/A</v>
      </c>
      <c r="G4271" t="e">
        <f ca="1">VLOOKUP(OFFSET($E$2,0,0,10000,1),OFFSET(线路!$A$2,0,0,10000,6),6,FALSE)</f>
        <v>#N/A</v>
      </c>
    </row>
    <row r="4272" spans="1:7" x14ac:dyDescent="0.15">
      <c r="A4272" t="str">
        <f>IF([1]交流线路段!A4272="","",[1]交流线路段!A4272)</f>
        <v/>
      </c>
      <c r="B4272" t="str">
        <f>IF([1]交流线路段!B4272="","",[1]交流线路段!B4272)</f>
        <v/>
      </c>
      <c r="F4272" t="e">
        <f ca="1">VLOOKUP(OFFSET($E$2,0,0,10000,1),OFFSET(线路!$A$2,0,0,10000,6),5,FALSE)</f>
        <v>#N/A</v>
      </c>
      <c r="G4272" t="e">
        <f ca="1">VLOOKUP(OFFSET($E$2,0,0,10000,1),OFFSET(线路!$A$2,0,0,10000,6),6,FALSE)</f>
        <v>#N/A</v>
      </c>
    </row>
    <row r="4273" spans="1:7" x14ac:dyDescent="0.15">
      <c r="A4273" t="str">
        <f>IF([1]交流线路段!A4273="","",[1]交流线路段!A4273)</f>
        <v/>
      </c>
      <c r="B4273" t="str">
        <f>IF([1]交流线路段!B4273="","",[1]交流线路段!B4273)</f>
        <v/>
      </c>
      <c r="F4273" t="e">
        <f ca="1">VLOOKUP(OFFSET($E$2,0,0,10000,1),OFFSET(线路!$A$2,0,0,10000,6),5,FALSE)</f>
        <v>#N/A</v>
      </c>
      <c r="G4273" t="e">
        <f ca="1">VLOOKUP(OFFSET($E$2,0,0,10000,1),OFFSET(线路!$A$2,0,0,10000,6),6,FALSE)</f>
        <v>#N/A</v>
      </c>
    </row>
    <row r="4274" spans="1:7" x14ac:dyDescent="0.15">
      <c r="A4274" t="str">
        <f>IF([1]交流线路段!A4274="","",[1]交流线路段!A4274)</f>
        <v/>
      </c>
      <c r="B4274" t="str">
        <f>IF([1]交流线路段!B4274="","",[1]交流线路段!B4274)</f>
        <v/>
      </c>
      <c r="F4274" t="e">
        <f ca="1">VLOOKUP(OFFSET($E$2,0,0,10000,1),OFFSET(线路!$A$2,0,0,10000,6),5,FALSE)</f>
        <v>#N/A</v>
      </c>
      <c r="G4274" t="e">
        <f ca="1">VLOOKUP(OFFSET($E$2,0,0,10000,1),OFFSET(线路!$A$2,0,0,10000,6),6,FALSE)</f>
        <v>#N/A</v>
      </c>
    </row>
    <row r="4275" spans="1:7" x14ac:dyDescent="0.15">
      <c r="A4275" t="str">
        <f>IF([1]交流线路段!A4275="","",[1]交流线路段!A4275)</f>
        <v/>
      </c>
      <c r="B4275" t="str">
        <f>IF([1]交流线路段!B4275="","",[1]交流线路段!B4275)</f>
        <v/>
      </c>
      <c r="F4275" t="e">
        <f ca="1">VLOOKUP(OFFSET($E$2,0,0,10000,1),OFFSET(线路!$A$2,0,0,10000,6),5,FALSE)</f>
        <v>#N/A</v>
      </c>
      <c r="G4275" t="e">
        <f ca="1">VLOOKUP(OFFSET($E$2,0,0,10000,1),OFFSET(线路!$A$2,0,0,10000,6),6,FALSE)</f>
        <v>#N/A</v>
      </c>
    </row>
    <row r="4276" spans="1:7" x14ac:dyDescent="0.15">
      <c r="A4276" t="str">
        <f>IF([1]交流线路段!A4276="","",[1]交流线路段!A4276)</f>
        <v/>
      </c>
      <c r="B4276" t="str">
        <f>IF([1]交流线路段!B4276="","",[1]交流线路段!B4276)</f>
        <v/>
      </c>
      <c r="F4276" t="e">
        <f ca="1">VLOOKUP(OFFSET($E$2,0,0,10000,1),OFFSET(线路!$A$2,0,0,10000,6),5,FALSE)</f>
        <v>#N/A</v>
      </c>
      <c r="G4276" t="e">
        <f ca="1">VLOOKUP(OFFSET($E$2,0,0,10000,1),OFFSET(线路!$A$2,0,0,10000,6),6,FALSE)</f>
        <v>#N/A</v>
      </c>
    </row>
    <row r="4277" spans="1:7" x14ac:dyDescent="0.15">
      <c r="A4277" t="str">
        <f>IF([1]交流线路段!A4277="","",[1]交流线路段!A4277)</f>
        <v/>
      </c>
      <c r="B4277" t="str">
        <f>IF([1]交流线路段!B4277="","",[1]交流线路段!B4277)</f>
        <v/>
      </c>
      <c r="F4277" t="e">
        <f ca="1">VLOOKUP(OFFSET($E$2,0,0,10000,1),OFFSET(线路!$A$2,0,0,10000,6),5,FALSE)</f>
        <v>#N/A</v>
      </c>
      <c r="G4277" t="e">
        <f ca="1">VLOOKUP(OFFSET($E$2,0,0,10000,1),OFFSET(线路!$A$2,0,0,10000,6),6,FALSE)</f>
        <v>#N/A</v>
      </c>
    </row>
    <row r="4278" spans="1:7" x14ac:dyDescent="0.15">
      <c r="A4278" t="str">
        <f>IF([1]交流线路段!A4278="","",[1]交流线路段!A4278)</f>
        <v/>
      </c>
      <c r="B4278" t="str">
        <f>IF([1]交流线路段!B4278="","",[1]交流线路段!B4278)</f>
        <v/>
      </c>
      <c r="F4278" t="e">
        <f ca="1">VLOOKUP(OFFSET($E$2,0,0,10000,1),OFFSET(线路!$A$2,0,0,10000,6),5,FALSE)</f>
        <v>#N/A</v>
      </c>
      <c r="G4278" t="e">
        <f ca="1">VLOOKUP(OFFSET($E$2,0,0,10000,1),OFFSET(线路!$A$2,0,0,10000,6),6,FALSE)</f>
        <v>#N/A</v>
      </c>
    </row>
    <row r="4279" spans="1:7" x14ac:dyDescent="0.15">
      <c r="A4279" t="str">
        <f>IF([1]交流线路段!A4279="","",[1]交流线路段!A4279)</f>
        <v/>
      </c>
      <c r="B4279" t="str">
        <f>IF([1]交流线路段!B4279="","",[1]交流线路段!B4279)</f>
        <v/>
      </c>
      <c r="F4279" t="e">
        <f ca="1">VLOOKUP(OFFSET($E$2,0,0,10000,1),OFFSET(线路!$A$2,0,0,10000,6),5,FALSE)</f>
        <v>#N/A</v>
      </c>
      <c r="G4279" t="e">
        <f ca="1">VLOOKUP(OFFSET($E$2,0,0,10000,1),OFFSET(线路!$A$2,0,0,10000,6),6,FALSE)</f>
        <v>#N/A</v>
      </c>
    </row>
    <row r="4280" spans="1:7" x14ac:dyDescent="0.15">
      <c r="A4280" t="str">
        <f>IF([1]交流线路段!A4280="","",[1]交流线路段!A4280)</f>
        <v/>
      </c>
      <c r="B4280" t="str">
        <f>IF([1]交流线路段!B4280="","",[1]交流线路段!B4280)</f>
        <v/>
      </c>
      <c r="F4280" t="e">
        <f ca="1">VLOOKUP(OFFSET($E$2,0,0,10000,1),OFFSET(线路!$A$2,0,0,10000,6),5,FALSE)</f>
        <v>#N/A</v>
      </c>
      <c r="G4280" t="e">
        <f ca="1">VLOOKUP(OFFSET($E$2,0,0,10000,1),OFFSET(线路!$A$2,0,0,10000,6),6,FALSE)</f>
        <v>#N/A</v>
      </c>
    </row>
    <row r="4281" spans="1:7" x14ac:dyDescent="0.15">
      <c r="A4281" t="str">
        <f>IF([1]交流线路段!A4281="","",[1]交流线路段!A4281)</f>
        <v/>
      </c>
      <c r="B4281" t="str">
        <f>IF([1]交流线路段!B4281="","",[1]交流线路段!B4281)</f>
        <v/>
      </c>
      <c r="F4281" t="e">
        <f ca="1">VLOOKUP(OFFSET($E$2,0,0,10000,1),OFFSET(线路!$A$2,0,0,10000,6),5,FALSE)</f>
        <v>#N/A</v>
      </c>
      <c r="G4281" t="e">
        <f ca="1">VLOOKUP(OFFSET($E$2,0,0,10000,1),OFFSET(线路!$A$2,0,0,10000,6),6,FALSE)</f>
        <v>#N/A</v>
      </c>
    </row>
    <row r="4282" spans="1:7" x14ac:dyDescent="0.15">
      <c r="A4282" t="str">
        <f>IF([1]交流线路段!A4282="","",[1]交流线路段!A4282)</f>
        <v/>
      </c>
      <c r="B4282" t="str">
        <f>IF([1]交流线路段!B4282="","",[1]交流线路段!B4282)</f>
        <v/>
      </c>
      <c r="F4282" t="e">
        <f ca="1">VLOOKUP(OFFSET($E$2,0,0,10000,1),OFFSET(线路!$A$2,0,0,10000,6),5,FALSE)</f>
        <v>#N/A</v>
      </c>
      <c r="G4282" t="e">
        <f ca="1">VLOOKUP(OFFSET($E$2,0,0,10000,1),OFFSET(线路!$A$2,0,0,10000,6),6,FALSE)</f>
        <v>#N/A</v>
      </c>
    </row>
    <row r="4283" spans="1:7" x14ac:dyDescent="0.15">
      <c r="A4283" t="str">
        <f>IF([1]交流线路段!A4283="","",[1]交流线路段!A4283)</f>
        <v/>
      </c>
      <c r="B4283" t="str">
        <f>IF([1]交流线路段!B4283="","",[1]交流线路段!B4283)</f>
        <v/>
      </c>
      <c r="F4283" t="e">
        <f ca="1">VLOOKUP(OFFSET($E$2,0,0,10000,1),OFFSET(线路!$A$2,0,0,10000,6),5,FALSE)</f>
        <v>#N/A</v>
      </c>
      <c r="G4283" t="e">
        <f ca="1">VLOOKUP(OFFSET($E$2,0,0,10000,1),OFFSET(线路!$A$2,0,0,10000,6),6,FALSE)</f>
        <v>#N/A</v>
      </c>
    </row>
    <row r="4284" spans="1:7" x14ac:dyDescent="0.15">
      <c r="A4284" t="str">
        <f>IF([1]交流线路段!A4284="","",[1]交流线路段!A4284)</f>
        <v/>
      </c>
      <c r="B4284" t="str">
        <f>IF([1]交流线路段!B4284="","",[1]交流线路段!B4284)</f>
        <v/>
      </c>
      <c r="F4284" t="e">
        <f ca="1">VLOOKUP(OFFSET($E$2,0,0,10000,1),OFFSET(线路!$A$2,0,0,10000,6),5,FALSE)</f>
        <v>#N/A</v>
      </c>
      <c r="G4284" t="e">
        <f ca="1">VLOOKUP(OFFSET($E$2,0,0,10000,1),OFFSET(线路!$A$2,0,0,10000,6),6,FALSE)</f>
        <v>#N/A</v>
      </c>
    </row>
    <row r="4285" spans="1:7" x14ac:dyDescent="0.15">
      <c r="A4285" t="str">
        <f>IF([1]交流线路段!A4285="","",[1]交流线路段!A4285)</f>
        <v/>
      </c>
      <c r="B4285" t="str">
        <f>IF([1]交流线路段!B4285="","",[1]交流线路段!B4285)</f>
        <v/>
      </c>
      <c r="F4285" t="e">
        <f ca="1">VLOOKUP(OFFSET($E$2,0,0,10000,1),OFFSET(线路!$A$2,0,0,10000,6),5,FALSE)</f>
        <v>#N/A</v>
      </c>
      <c r="G4285" t="e">
        <f ca="1">VLOOKUP(OFFSET($E$2,0,0,10000,1),OFFSET(线路!$A$2,0,0,10000,6),6,FALSE)</f>
        <v>#N/A</v>
      </c>
    </row>
    <row r="4286" spans="1:7" x14ac:dyDescent="0.15">
      <c r="A4286" t="str">
        <f>IF([1]交流线路段!A4286="","",[1]交流线路段!A4286)</f>
        <v/>
      </c>
      <c r="B4286" t="str">
        <f>IF([1]交流线路段!B4286="","",[1]交流线路段!B4286)</f>
        <v/>
      </c>
      <c r="F4286" t="e">
        <f ca="1">VLOOKUP(OFFSET($E$2,0,0,10000,1),OFFSET(线路!$A$2,0,0,10000,6),5,FALSE)</f>
        <v>#N/A</v>
      </c>
      <c r="G4286" t="e">
        <f ca="1">VLOOKUP(OFFSET($E$2,0,0,10000,1),OFFSET(线路!$A$2,0,0,10000,6),6,FALSE)</f>
        <v>#N/A</v>
      </c>
    </row>
    <row r="4287" spans="1:7" x14ac:dyDescent="0.15">
      <c r="A4287" t="str">
        <f>IF([1]交流线路段!A4287="","",[1]交流线路段!A4287)</f>
        <v/>
      </c>
      <c r="B4287" t="str">
        <f>IF([1]交流线路段!B4287="","",[1]交流线路段!B4287)</f>
        <v/>
      </c>
      <c r="F4287" t="e">
        <f ca="1">VLOOKUP(OFFSET($E$2,0,0,10000,1),OFFSET(线路!$A$2,0,0,10000,6),5,FALSE)</f>
        <v>#N/A</v>
      </c>
      <c r="G4287" t="e">
        <f ca="1">VLOOKUP(OFFSET($E$2,0,0,10000,1),OFFSET(线路!$A$2,0,0,10000,6),6,FALSE)</f>
        <v>#N/A</v>
      </c>
    </row>
    <row r="4288" spans="1:7" x14ac:dyDescent="0.15">
      <c r="A4288" t="str">
        <f>IF([1]交流线路段!A4288="","",[1]交流线路段!A4288)</f>
        <v/>
      </c>
      <c r="B4288" t="str">
        <f>IF([1]交流线路段!B4288="","",[1]交流线路段!B4288)</f>
        <v/>
      </c>
      <c r="F4288" t="e">
        <f ca="1">VLOOKUP(OFFSET($E$2,0,0,10000,1),OFFSET(线路!$A$2,0,0,10000,6),5,FALSE)</f>
        <v>#N/A</v>
      </c>
      <c r="G4288" t="e">
        <f ca="1">VLOOKUP(OFFSET($E$2,0,0,10000,1),OFFSET(线路!$A$2,0,0,10000,6),6,FALSE)</f>
        <v>#N/A</v>
      </c>
    </row>
    <row r="4289" spans="1:7" x14ac:dyDescent="0.15">
      <c r="A4289" t="str">
        <f>IF([1]交流线路段!A4289="","",[1]交流线路段!A4289)</f>
        <v/>
      </c>
      <c r="B4289" t="str">
        <f>IF([1]交流线路段!B4289="","",[1]交流线路段!B4289)</f>
        <v/>
      </c>
      <c r="F4289" t="e">
        <f ca="1">VLOOKUP(OFFSET($E$2,0,0,10000,1),OFFSET(线路!$A$2,0,0,10000,6),5,FALSE)</f>
        <v>#N/A</v>
      </c>
      <c r="G4289" t="e">
        <f ca="1">VLOOKUP(OFFSET($E$2,0,0,10000,1),OFFSET(线路!$A$2,0,0,10000,6),6,FALSE)</f>
        <v>#N/A</v>
      </c>
    </row>
    <row r="4290" spans="1:7" x14ac:dyDescent="0.15">
      <c r="A4290" t="str">
        <f>IF([1]交流线路段!A4290="","",[1]交流线路段!A4290)</f>
        <v/>
      </c>
      <c r="B4290" t="str">
        <f>IF([1]交流线路段!B4290="","",[1]交流线路段!B4290)</f>
        <v/>
      </c>
      <c r="F4290" t="e">
        <f ca="1">VLOOKUP(OFFSET($E$2,0,0,10000,1),OFFSET(线路!$A$2,0,0,10000,6),5,FALSE)</f>
        <v>#N/A</v>
      </c>
      <c r="G4290" t="e">
        <f ca="1">VLOOKUP(OFFSET($E$2,0,0,10000,1),OFFSET(线路!$A$2,0,0,10000,6),6,FALSE)</f>
        <v>#N/A</v>
      </c>
    </row>
    <row r="4291" spans="1:7" x14ac:dyDescent="0.15">
      <c r="A4291" t="str">
        <f>IF([1]交流线路段!A4291="","",[1]交流线路段!A4291)</f>
        <v/>
      </c>
      <c r="B4291" t="str">
        <f>IF([1]交流线路段!B4291="","",[1]交流线路段!B4291)</f>
        <v/>
      </c>
      <c r="F4291" t="e">
        <f ca="1">VLOOKUP(OFFSET($E$2,0,0,10000,1),OFFSET(线路!$A$2,0,0,10000,6),5,FALSE)</f>
        <v>#N/A</v>
      </c>
      <c r="G4291" t="e">
        <f ca="1">VLOOKUP(OFFSET($E$2,0,0,10000,1),OFFSET(线路!$A$2,0,0,10000,6),6,FALSE)</f>
        <v>#N/A</v>
      </c>
    </row>
    <row r="4292" spans="1:7" x14ac:dyDescent="0.15">
      <c r="A4292" t="str">
        <f>IF([1]交流线路段!A4292="","",[1]交流线路段!A4292)</f>
        <v/>
      </c>
      <c r="B4292" t="str">
        <f>IF([1]交流线路段!B4292="","",[1]交流线路段!B4292)</f>
        <v/>
      </c>
      <c r="F4292" t="e">
        <f ca="1">VLOOKUP(OFFSET($E$2,0,0,10000,1),OFFSET(线路!$A$2,0,0,10000,6),5,FALSE)</f>
        <v>#N/A</v>
      </c>
      <c r="G4292" t="e">
        <f ca="1">VLOOKUP(OFFSET($E$2,0,0,10000,1),OFFSET(线路!$A$2,0,0,10000,6),6,FALSE)</f>
        <v>#N/A</v>
      </c>
    </row>
    <row r="4293" spans="1:7" x14ac:dyDescent="0.15">
      <c r="A4293" t="str">
        <f>IF([1]交流线路段!A4293="","",[1]交流线路段!A4293)</f>
        <v/>
      </c>
      <c r="B4293" t="str">
        <f>IF([1]交流线路段!B4293="","",[1]交流线路段!B4293)</f>
        <v/>
      </c>
      <c r="F4293" t="e">
        <f ca="1">VLOOKUP(OFFSET($E$2,0,0,10000,1),OFFSET(线路!$A$2,0,0,10000,6),5,FALSE)</f>
        <v>#N/A</v>
      </c>
      <c r="G4293" t="e">
        <f ca="1">VLOOKUP(OFFSET($E$2,0,0,10000,1),OFFSET(线路!$A$2,0,0,10000,6),6,FALSE)</f>
        <v>#N/A</v>
      </c>
    </row>
    <row r="4294" spans="1:7" x14ac:dyDescent="0.15">
      <c r="A4294" t="str">
        <f>IF([1]交流线路段!A4294="","",[1]交流线路段!A4294)</f>
        <v/>
      </c>
      <c r="B4294" t="str">
        <f>IF([1]交流线路段!B4294="","",[1]交流线路段!B4294)</f>
        <v/>
      </c>
      <c r="F4294" t="e">
        <f ca="1">VLOOKUP(OFFSET($E$2,0,0,10000,1),OFFSET(线路!$A$2,0,0,10000,6),5,FALSE)</f>
        <v>#N/A</v>
      </c>
      <c r="G4294" t="e">
        <f ca="1">VLOOKUP(OFFSET($E$2,0,0,10000,1),OFFSET(线路!$A$2,0,0,10000,6),6,FALSE)</f>
        <v>#N/A</v>
      </c>
    </row>
    <row r="4295" spans="1:7" x14ac:dyDescent="0.15">
      <c r="A4295" t="str">
        <f>IF([1]交流线路段!A4295="","",[1]交流线路段!A4295)</f>
        <v/>
      </c>
      <c r="B4295" t="str">
        <f>IF([1]交流线路段!B4295="","",[1]交流线路段!B4295)</f>
        <v/>
      </c>
      <c r="F4295" t="e">
        <f ca="1">VLOOKUP(OFFSET($E$2,0,0,10000,1),OFFSET(线路!$A$2,0,0,10000,6),5,FALSE)</f>
        <v>#N/A</v>
      </c>
      <c r="G4295" t="e">
        <f ca="1">VLOOKUP(OFFSET($E$2,0,0,10000,1),OFFSET(线路!$A$2,0,0,10000,6),6,FALSE)</f>
        <v>#N/A</v>
      </c>
    </row>
    <row r="4296" spans="1:7" x14ac:dyDescent="0.15">
      <c r="A4296" t="str">
        <f>IF([1]交流线路段!A4296="","",[1]交流线路段!A4296)</f>
        <v/>
      </c>
      <c r="B4296" t="str">
        <f>IF([1]交流线路段!B4296="","",[1]交流线路段!B4296)</f>
        <v/>
      </c>
      <c r="F4296" t="e">
        <f ca="1">VLOOKUP(OFFSET($E$2,0,0,10000,1),OFFSET(线路!$A$2,0,0,10000,6),5,FALSE)</f>
        <v>#N/A</v>
      </c>
      <c r="G4296" t="e">
        <f ca="1">VLOOKUP(OFFSET($E$2,0,0,10000,1),OFFSET(线路!$A$2,0,0,10000,6),6,FALSE)</f>
        <v>#N/A</v>
      </c>
    </row>
    <row r="4297" spans="1:7" x14ac:dyDescent="0.15">
      <c r="A4297" t="str">
        <f>IF([1]交流线路段!A4297="","",[1]交流线路段!A4297)</f>
        <v/>
      </c>
      <c r="B4297" t="str">
        <f>IF([1]交流线路段!B4297="","",[1]交流线路段!B4297)</f>
        <v/>
      </c>
      <c r="F4297" t="e">
        <f ca="1">VLOOKUP(OFFSET($E$2,0,0,10000,1),OFFSET(线路!$A$2,0,0,10000,6),5,FALSE)</f>
        <v>#N/A</v>
      </c>
      <c r="G4297" t="e">
        <f ca="1">VLOOKUP(OFFSET($E$2,0,0,10000,1),OFFSET(线路!$A$2,0,0,10000,6),6,FALSE)</f>
        <v>#N/A</v>
      </c>
    </row>
    <row r="4298" spans="1:7" x14ac:dyDescent="0.15">
      <c r="A4298" t="str">
        <f>IF([1]交流线路段!A4298="","",[1]交流线路段!A4298)</f>
        <v/>
      </c>
      <c r="B4298" t="str">
        <f>IF([1]交流线路段!B4298="","",[1]交流线路段!B4298)</f>
        <v/>
      </c>
      <c r="F4298" t="e">
        <f ca="1">VLOOKUP(OFFSET($E$2,0,0,10000,1),OFFSET(线路!$A$2,0,0,10000,6),5,FALSE)</f>
        <v>#N/A</v>
      </c>
      <c r="G4298" t="e">
        <f ca="1">VLOOKUP(OFFSET($E$2,0,0,10000,1),OFFSET(线路!$A$2,0,0,10000,6),6,FALSE)</f>
        <v>#N/A</v>
      </c>
    </row>
    <row r="4299" spans="1:7" x14ac:dyDescent="0.15">
      <c r="A4299" t="str">
        <f>IF([1]交流线路段!A4299="","",[1]交流线路段!A4299)</f>
        <v/>
      </c>
      <c r="B4299" t="str">
        <f>IF([1]交流线路段!B4299="","",[1]交流线路段!B4299)</f>
        <v/>
      </c>
      <c r="F4299" t="e">
        <f ca="1">VLOOKUP(OFFSET($E$2,0,0,10000,1),OFFSET(线路!$A$2,0,0,10000,6),5,FALSE)</f>
        <v>#N/A</v>
      </c>
      <c r="G4299" t="e">
        <f ca="1">VLOOKUP(OFFSET($E$2,0,0,10000,1),OFFSET(线路!$A$2,0,0,10000,6),6,FALSE)</f>
        <v>#N/A</v>
      </c>
    </row>
    <row r="4300" spans="1:7" x14ac:dyDescent="0.15">
      <c r="A4300" t="str">
        <f>IF([1]交流线路段!A4300="","",[1]交流线路段!A4300)</f>
        <v/>
      </c>
      <c r="B4300" t="str">
        <f>IF([1]交流线路段!B4300="","",[1]交流线路段!B4300)</f>
        <v/>
      </c>
      <c r="F4300" t="e">
        <f ca="1">VLOOKUP(OFFSET($E$2,0,0,10000,1),OFFSET(线路!$A$2,0,0,10000,6),5,FALSE)</f>
        <v>#N/A</v>
      </c>
      <c r="G4300" t="e">
        <f ca="1">VLOOKUP(OFFSET($E$2,0,0,10000,1),OFFSET(线路!$A$2,0,0,10000,6),6,FALSE)</f>
        <v>#N/A</v>
      </c>
    </row>
    <row r="4301" spans="1:7" x14ac:dyDescent="0.15">
      <c r="A4301" t="str">
        <f>IF([1]交流线路段!A4301="","",[1]交流线路段!A4301)</f>
        <v/>
      </c>
      <c r="B4301" t="str">
        <f>IF([1]交流线路段!B4301="","",[1]交流线路段!B4301)</f>
        <v/>
      </c>
      <c r="F4301" t="e">
        <f ca="1">VLOOKUP(OFFSET($E$2,0,0,10000,1),OFFSET(线路!$A$2,0,0,10000,6),5,FALSE)</f>
        <v>#N/A</v>
      </c>
      <c r="G4301" t="e">
        <f ca="1">VLOOKUP(OFFSET($E$2,0,0,10000,1),OFFSET(线路!$A$2,0,0,10000,6),6,FALSE)</f>
        <v>#N/A</v>
      </c>
    </row>
    <row r="4302" spans="1:7" x14ac:dyDescent="0.15">
      <c r="A4302" t="str">
        <f>IF([1]交流线路段!A4302="","",[1]交流线路段!A4302)</f>
        <v/>
      </c>
      <c r="B4302" t="str">
        <f>IF([1]交流线路段!B4302="","",[1]交流线路段!B4302)</f>
        <v/>
      </c>
      <c r="F4302" t="e">
        <f ca="1">VLOOKUP(OFFSET($E$2,0,0,10000,1),OFFSET(线路!$A$2,0,0,10000,6),5,FALSE)</f>
        <v>#N/A</v>
      </c>
      <c r="G4302" t="e">
        <f ca="1">VLOOKUP(OFFSET($E$2,0,0,10000,1),OFFSET(线路!$A$2,0,0,10000,6),6,FALSE)</f>
        <v>#N/A</v>
      </c>
    </row>
    <row r="4303" spans="1:7" x14ac:dyDescent="0.15">
      <c r="A4303" t="str">
        <f>IF([1]交流线路段!A4303="","",[1]交流线路段!A4303)</f>
        <v/>
      </c>
      <c r="B4303" t="str">
        <f>IF([1]交流线路段!B4303="","",[1]交流线路段!B4303)</f>
        <v/>
      </c>
      <c r="F4303" t="e">
        <f ca="1">VLOOKUP(OFFSET($E$2,0,0,10000,1),OFFSET(线路!$A$2,0,0,10000,6),5,FALSE)</f>
        <v>#N/A</v>
      </c>
      <c r="G4303" t="e">
        <f ca="1">VLOOKUP(OFFSET($E$2,0,0,10000,1),OFFSET(线路!$A$2,0,0,10000,6),6,FALSE)</f>
        <v>#N/A</v>
      </c>
    </row>
    <row r="4304" spans="1:7" x14ac:dyDescent="0.15">
      <c r="A4304" t="str">
        <f>IF([1]交流线路段!A4304="","",[1]交流线路段!A4304)</f>
        <v/>
      </c>
      <c r="B4304" t="str">
        <f>IF([1]交流线路段!B4304="","",[1]交流线路段!B4304)</f>
        <v/>
      </c>
      <c r="F4304" t="e">
        <f ca="1">VLOOKUP(OFFSET($E$2,0,0,10000,1),OFFSET(线路!$A$2,0,0,10000,6),5,FALSE)</f>
        <v>#N/A</v>
      </c>
      <c r="G4304" t="e">
        <f ca="1">VLOOKUP(OFFSET($E$2,0,0,10000,1),OFFSET(线路!$A$2,0,0,10000,6),6,FALSE)</f>
        <v>#N/A</v>
      </c>
    </row>
    <row r="4305" spans="1:7" x14ac:dyDescent="0.15">
      <c r="A4305" t="str">
        <f>IF([1]交流线路段!A4305="","",[1]交流线路段!A4305)</f>
        <v/>
      </c>
      <c r="B4305" t="str">
        <f>IF([1]交流线路段!B4305="","",[1]交流线路段!B4305)</f>
        <v/>
      </c>
      <c r="F4305" t="e">
        <f ca="1">VLOOKUP(OFFSET($E$2,0,0,10000,1),OFFSET(线路!$A$2,0,0,10000,6),5,FALSE)</f>
        <v>#N/A</v>
      </c>
      <c r="G4305" t="e">
        <f ca="1">VLOOKUP(OFFSET($E$2,0,0,10000,1),OFFSET(线路!$A$2,0,0,10000,6),6,FALSE)</f>
        <v>#N/A</v>
      </c>
    </row>
    <row r="4306" spans="1:7" x14ac:dyDescent="0.15">
      <c r="A4306" t="str">
        <f>IF([1]交流线路段!A4306="","",[1]交流线路段!A4306)</f>
        <v/>
      </c>
      <c r="B4306" t="str">
        <f>IF([1]交流线路段!B4306="","",[1]交流线路段!B4306)</f>
        <v/>
      </c>
      <c r="F4306" t="e">
        <f ca="1">VLOOKUP(OFFSET($E$2,0,0,10000,1),OFFSET(线路!$A$2,0,0,10000,6),5,FALSE)</f>
        <v>#N/A</v>
      </c>
      <c r="G4306" t="e">
        <f ca="1">VLOOKUP(OFFSET($E$2,0,0,10000,1),OFFSET(线路!$A$2,0,0,10000,6),6,FALSE)</f>
        <v>#N/A</v>
      </c>
    </row>
    <row r="4307" spans="1:7" x14ac:dyDescent="0.15">
      <c r="A4307" t="str">
        <f>IF([1]交流线路段!A4307="","",[1]交流线路段!A4307)</f>
        <v/>
      </c>
      <c r="B4307" t="str">
        <f>IF([1]交流线路段!B4307="","",[1]交流线路段!B4307)</f>
        <v/>
      </c>
      <c r="F4307" t="e">
        <f ca="1">VLOOKUP(OFFSET($E$2,0,0,10000,1),OFFSET(线路!$A$2,0,0,10000,6),5,FALSE)</f>
        <v>#N/A</v>
      </c>
      <c r="G4307" t="e">
        <f ca="1">VLOOKUP(OFFSET($E$2,0,0,10000,1),OFFSET(线路!$A$2,0,0,10000,6),6,FALSE)</f>
        <v>#N/A</v>
      </c>
    </row>
    <row r="4308" spans="1:7" x14ac:dyDescent="0.15">
      <c r="A4308" t="str">
        <f>IF([1]交流线路段!A4308="","",[1]交流线路段!A4308)</f>
        <v/>
      </c>
      <c r="B4308" t="str">
        <f>IF([1]交流线路段!B4308="","",[1]交流线路段!B4308)</f>
        <v/>
      </c>
      <c r="F4308" t="e">
        <f ca="1">VLOOKUP(OFFSET($E$2,0,0,10000,1),OFFSET(线路!$A$2,0,0,10000,6),5,FALSE)</f>
        <v>#N/A</v>
      </c>
      <c r="G4308" t="e">
        <f ca="1">VLOOKUP(OFFSET($E$2,0,0,10000,1),OFFSET(线路!$A$2,0,0,10000,6),6,FALSE)</f>
        <v>#N/A</v>
      </c>
    </row>
    <row r="4309" spans="1:7" x14ac:dyDescent="0.15">
      <c r="A4309" t="str">
        <f>IF([1]交流线路段!A4309="","",[1]交流线路段!A4309)</f>
        <v/>
      </c>
      <c r="B4309" t="str">
        <f>IF([1]交流线路段!B4309="","",[1]交流线路段!B4309)</f>
        <v/>
      </c>
      <c r="F4309" t="e">
        <f ca="1">VLOOKUP(OFFSET($E$2,0,0,10000,1),OFFSET(线路!$A$2,0,0,10000,6),5,FALSE)</f>
        <v>#N/A</v>
      </c>
      <c r="G4309" t="e">
        <f ca="1">VLOOKUP(OFFSET($E$2,0,0,10000,1),OFFSET(线路!$A$2,0,0,10000,6),6,FALSE)</f>
        <v>#N/A</v>
      </c>
    </row>
    <row r="4310" spans="1:7" x14ac:dyDescent="0.15">
      <c r="A4310" t="str">
        <f>IF([1]交流线路段!A4310="","",[1]交流线路段!A4310)</f>
        <v/>
      </c>
      <c r="B4310" t="str">
        <f>IF([1]交流线路段!B4310="","",[1]交流线路段!B4310)</f>
        <v/>
      </c>
      <c r="F4310" t="e">
        <f ca="1">VLOOKUP(OFFSET($E$2,0,0,10000,1),OFFSET(线路!$A$2,0,0,10000,6),5,FALSE)</f>
        <v>#N/A</v>
      </c>
      <c r="G4310" t="e">
        <f ca="1">VLOOKUP(OFFSET($E$2,0,0,10000,1),OFFSET(线路!$A$2,0,0,10000,6),6,FALSE)</f>
        <v>#N/A</v>
      </c>
    </row>
    <row r="4311" spans="1:7" x14ac:dyDescent="0.15">
      <c r="A4311" t="str">
        <f>IF([1]交流线路段!A4311="","",[1]交流线路段!A4311)</f>
        <v/>
      </c>
      <c r="B4311" t="str">
        <f>IF([1]交流线路段!B4311="","",[1]交流线路段!B4311)</f>
        <v/>
      </c>
      <c r="F4311" t="e">
        <f ca="1">VLOOKUP(OFFSET($E$2,0,0,10000,1),OFFSET(线路!$A$2,0,0,10000,6),5,FALSE)</f>
        <v>#N/A</v>
      </c>
      <c r="G4311" t="e">
        <f ca="1">VLOOKUP(OFFSET($E$2,0,0,10000,1),OFFSET(线路!$A$2,0,0,10000,6),6,FALSE)</f>
        <v>#N/A</v>
      </c>
    </row>
    <row r="4312" spans="1:7" x14ac:dyDescent="0.15">
      <c r="A4312" t="str">
        <f>IF([1]交流线路段!A4312="","",[1]交流线路段!A4312)</f>
        <v/>
      </c>
      <c r="B4312" t="str">
        <f>IF([1]交流线路段!B4312="","",[1]交流线路段!B4312)</f>
        <v/>
      </c>
      <c r="F4312" t="e">
        <f ca="1">VLOOKUP(OFFSET($E$2,0,0,10000,1),OFFSET(线路!$A$2,0,0,10000,6),5,FALSE)</f>
        <v>#N/A</v>
      </c>
      <c r="G4312" t="e">
        <f ca="1">VLOOKUP(OFFSET($E$2,0,0,10000,1),OFFSET(线路!$A$2,0,0,10000,6),6,FALSE)</f>
        <v>#N/A</v>
      </c>
    </row>
    <row r="4313" spans="1:7" x14ac:dyDescent="0.15">
      <c r="A4313" t="str">
        <f>IF([1]交流线路段!A4313="","",[1]交流线路段!A4313)</f>
        <v/>
      </c>
      <c r="B4313" t="str">
        <f>IF([1]交流线路段!B4313="","",[1]交流线路段!B4313)</f>
        <v/>
      </c>
      <c r="F4313" t="e">
        <f ca="1">VLOOKUP(OFFSET($E$2,0,0,10000,1),OFFSET(线路!$A$2,0,0,10000,6),5,FALSE)</f>
        <v>#N/A</v>
      </c>
      <c r="G4313" t="e">
        <f ca="1">VLOOKUP(OFFSET($E$2,0,0,10000,1),OFFSET(线路!$A$2,0,0,10000,6),6,FALSE)</f>
        <v>#N/A</v>
      </c>
    </row>
    <row r="4314" spans="1:7" x14ac:dyDescent="0.15">
      <c r="A4314" t="str">
        <f>IF([1]交流线路段!A4314="","",[1]交流线路段!A4314)</f>
        <v/>
      </c>
      <c r="B4314" t="str">
        <f>IF([1]交流线路段!B4314="","",[1]交流线路段!B4314)</f>
        <v/>
      </c>
      <c r="F4314" t="e">
        <f ca="1">VLOOKUP(OFFSET($E$2,0,0,10000,1),OFFSET(线路!$A$2,0,0,10000,6),5,FALSE)</f>
        <v>#N/A</v>
      </c>
      <c r="G4314" t="e">
        <f ca="1">VLOOKUP(OFFSET($E$2,0,0,10000,1),OFFSET(线路!$A$2,0,0,10000,6),6,FALSE)</f>
        <v>#N/A</v>
      </c>
    </row>
    <row r="4315" spans="1:7" x14ac:dyDescent="0.15">
      <c r="A4315" t="str">
        <f>IF([1]交流线路段!A4315="","",[1]交流线路段!A4315)</f>
        <v/>
      </c>
      <c r="B4315" t="str">
        <f>IF([1]交流线路段!B4315="","",[1]交流线路段!B4315)</f>
        <v/>
      </c>
      <c r="F4315" t="e">
        <f ca="1">VLOOKUP(OFFSET($E$2,0,0,10000,1),OFFSET(线路!$A$2,0,0,10000,6),5,FALSE)</f>
        <v>#N/A</v>
      </c>
      <c r="G4315" t="e">
        <f ca="1">VLOOKUP(OFFSET($E$2,0,0,10000,1),OFFSET(线路!$A$2,0,0,10000,6),6,FALSE)</f>
        <v>#N/A</v>
      </c>
    </row>
    <row r="4316" spans="1:7" x14ac:dyDescent="0.15">
      <c r="A4316" t="str">
        <f>IF([1]交流线路段!A4316="","",[1]交流线路段!A4316)</f>
        <v/>
      </c>
      <c r="B4316" t="str">
        <f>IF([1]交流线路段!B4316="","",[1]交流线路段!B4316)</f>
        <v/>
      </c>
      <c r="F4316" t="e">
        <f ca="1">VLOOKUP(OFFSET($E$2,0,0,10000,1),OFFSET(线路!$A$2,0,0,10000,6),5,FALSE)</f>
        <v>#N/A</v>
      </c>
      <c r="G4316" t="e">
        <f ca="1">VLOOKUP(OFFSET($E$2,0,0,10000,1),OFFSET(线路!$A$2,0,0,10000,6),6,FALSE)</f>
        <v>#N/A</v>
      </c>
    </row>
    <row r="4317" spans="1:7" x14ac:dyDescent="0.15">
      <c r="A4317" t="str">
        <f>IF([1]交流线路段!A4317="","",[1]交流线路段!A4317)</f>
        <v/>
      </c>
      <c r="B4317" t="str">
        <f>IF([1]交流线路段!B4317="","",[1]交流线路段!B4317)</f>
        <v/>
      </c>
      <c r="F4317" t="e">
        <f ca="1">VLOOKUP(OFFSET($E$2,0,0,10000,1),OFFSET(线路!$A$2,0,0,10000,6),5,FALSE)</f>
        <v>#N/A</v>
      </c>
      <c r="G4317" t="e">
        <f ca="1">VLOOKUP(OFFSET($E$2,0,0,10000,1),OFFSET(线路!$A$2,0,0,10000,6),6,FALSE)</f>
        <v>#N/A</v>
      </c>
    </row>
    <row r="4318" spans="1:7" x14ac:dyDescent="0.15">
      <c r="A4318" t="str">
        <f>IF([1]交流线路段!A4318="","",[1]交流线路段!A4318)</f>
        <v/>
      </c>
      <c r="B4318" t="str">
        <f>IF([1]交流线路段!B4318="","",[1]交流线路段!B4318)</f>
        <v/>
      </c>
      <c r="F4318" t="e">
        <f ca="1">VLOOKUP(OFFSET($E$2,0,0,10000,1),OFFSET(线路!$A$2,0,0,10000,6),5,FALSE)</f>
        <v>#N/A</v>
      </c>
      <c r="G4318" t="e">
        <f ca="1">VLOOKUP(OFFSET($E$2,0,0,10000,1),OFFSET(线路!$A$2,0,0,10000,6),6,FALSE)</f>
        <v>#N/A</v>
      </c>
    </row>
    <row r="4319" spans="1:7" x14ac:dyDescent="0.15">
      <c r="A4319" t="str">
        <f>IF([1]交流线路段!A4319="","",[1]交流线路段!A4319)</f>
        <v/>
      </c>
      <c r="B4319" t="str">
        <f>IF([1]交流线路段!B4319="","",[1]交流线路段!B4319)</f>
        <v/>
      </c>
      <c r="F4319" t="e">
        <f ca="1">VLOOKUP(OFFSET($E$2,0,0,10000,1),OFFSET(线路!$A$2,0,0,10000,6),5,FALSE)</f>
        <v>#N/A</v>
      </c>
      <c r="G4319" t="e">
        <f ca="1">VLOOKUP(OFFSET($E$2,0,0,10000,1),OFFSET(线路!$A$2,0,0,10000,6),6,FALSE)</f>
        <v>#N/A</v>
      </c>
    </row>
    <row r="4320" spans="1:7" x14ac:dyDescent="0.15">
      <c r="A4320" t="str">
        <f>IF([1]交流线路段!A4320="","",[1]交流线路段!A4320)</f>
        <v/>
      </c>
      <c r="B4320" t="str">
        <f>IF([1]交流线路段!B4320="","",[1]交流线路段!B4320)</f>
        <v/>
      </c>
      <c r="F4320" t="e">
        <f ca="1">VLOOKUP(OFFSET($E$2,0,0,10000,1),OFFSET(线路!$A$2,0,0,10000,6),5,FALSE)</f>
        <v>#N/A</v>
      </c>
      <c r="G4320" t="e">
        <f ca="1">VLOOKUP(OFFSET($E$2,0,0,10000,1),OFFSET(线路!$A$2,0,0,10000,6),6,FALSE)</f>
        <v>#N/A</v>
      </c>
    </row>
    <row r="4321" spans="1:7" x14ac:dyDescent="0.15">
      <c r="A4321" t="str">
        <f>IF([1]交流线路段!A4321="","",[1]交流线路段!A4321)</f>
        <v/>
      </c>
      <c r="B4321" t="str">
        <f>IF([1]交流线路段!B4321="","",[1]交流线路段!B4321)</f>
        <v/>
      </c>
      <c r="F4321" t="e">
        <f ca="1">VLOOKUP(OFFSET($E$2,0,0,10000,1),OFFSET(线路!$A$2,0,0,10000,6),5,FALSE)</f>
        <v>#N/A</v>
      </c>
      <c r="G4321" t="e">
        <f ca="1">VLOOKUP(OFFSET($E$2,0,0,10000,1),OFFSET(线路!$A$2,0,0,10000,6),6,FALSE)</f>
        <v>#N/A</v>
      </c>
    </row>
    <row r="4322" spans="1:7" x14ac:dyDescent="0.15">
      <c r="A4322" t="str">
        <f>IF([1]交流线路段!A4322="","",[1]交流线路段!A4322)</f>
        <v/>
      </c>
      <c r="B4322" t="str">
        <f>IF([1]交流线路段!B4322="","",[1]交流线路段!B4322)</f>
        <v/>
      </c>
      <c r="F4322" t="e">
        <f ca="1">VLOOKUP(OFFSET($E$2,0,0,10000,1),OFFSET(线路!$A$2,0,0,10000,6),5,FALSE)</f>
        <v>#N/A</v>
      </c>
      <c r="G4322" t="e">
        <f ca="1">VLOOKUP(OFFSET($E$2,0,0,10000,1),OFFSET(线路!$A$2,0,0,10000,6),6,FALSE)</f>
        <v>#N/A</v>
      </c>
    </row>
    <row r="4323" spans="1:7" x14ac:dyDescent="0.15">
      <c r="A4323" t="str">
        <f>IF([1]交流线路段!A4323="","",[1]交流线路段!A4323)</f>
        <v/>
      </c>
      <c r="B4323" t="str">
        <f>IF([1]交流线路段!B4323="","",[1]交流线路段!B4323)</f>
        <v/>
      </c>
      <c r="F4323" t="e">
        <f ca="1">VLOOKUP(OFFSET($E$2,0,0,10000,1),OFFSET(线路!$A$2,0,0,10000,6),5,FALSE)</f>
        <v>#N/A</v>
      </c>
      <c r="G4323" t="e">
        <f ca="1">VLOOKUP(OFFSET($E$2,0,0,10000,1),OFFSET(线路!$A$2,0,0,10000,6),6,FALSE)</f>
        <v>#N/A</v>
      </c>
    </row>
    <row r="4324" spans="1:7" x14ac:dyDescent="0.15">
      <c r="A4324" t="str">
        <f>IF([1]交流线路段!A4324="","",[1]交流线路段!A4324)</f>
        <v/>
      </c>
      <c r="B4324" t="str">
        <f>IF([1]交流线路段!B4324="","",[1]交流线路段!B4324)</f>
        <v/>
      </c>
      <c r="F4324" t="e">
        <f ca="1">VLOOKUP(OFFSET($E$2,0,0,10000,1),OFFSET(线路!$A$2,0,0,10000,6),5,FALSE)</f>
        <v>#N/A</v>
      </c>
      <c r="G4324" t="e">
        <f ca="1">VLOOKUP(OFFSET($E$2,0,0,10000,1),OFFSET(线路!$A$2,0,0,10000,6),6,FALSE)</f>
        <v>#N/A</v>
      </c>
    </row>
    <row r="4325" spans="1:7" x14ac:dyDescent="0.15">
      <c r="A4325" t="str">
        <f>IF([1]交流线路段!A4325="","",[1]交流线路段!A4325)</f>
        <v/>
      </c>
      <c r="B4325" t="str">
        <f>IF([1]交流线路段!B4325="","",[1]交流线路段!B4325)</f>
        <v/>
      </c>
      <c r="F4325" t="e">
        <f ca="1">VLOOKUP(OFFSET($E$2,0,0,10000,1),OFFSET(线路!$A$2,0,0,10000,6),5,FALSE)</f>
        <v>#N/A</v>
      </c>
      <c r="G4325" t="e">
        <f ca="1">VLOOKUP(OFFSET($E$2,0,0,10000,1),OFFSET(线路!$A$2,0,0,10000,6),6,FALSE)</f>
        <v>#N/A</v>
      </c>
    </row>
    <row r="4326" spans="1:7" x14ac:dyDescent="0.15">
      <c r="A4326" t="str">
        <f>IF([1]交流线路段!A4326="","",[1]交流线路段!A4326)</f>
        <v/>
      </c>
      <c r="B4326" t="str">
        <f>IF([1]交流线路段!B4326="","",[1]交流线路段!B4326)</f>
        <v/>
      </c>
      <c r="F4326" t="e">
        <f ca="1">VLOOKUP(OFFSET($E$2,0,0,10000,1),OFFSET(线路!$A$2,0,0,10000,6),5,FALSE)</f>
        <v>#N/A</v>
      </c>
      <c r="G4326" t="e">
        <f ca="1">VLOOKUP(OFFSET($E$2,0,0,10000,1),OFFSET(线路!$A$2,0,0,10000,6),6,FALSE)</f>
        <v>#N/A</v>
      </c>
    </row>
    <row r="4327" spans="1:7" x14ac:dyDescent="0.15">
      <c r="A4327" t="str">
        <f>IF([1]交流线路段!A4327="","",[1]交流线路段!A4327)</f>
        <v/>
      </c>
      <c r="B4327" t="str">
        <f>IF([1]交流线路段!B4327="","",[1]交流线路段!B4327)</f>
        <v/>
      </c>
      <c r="F4327" t="e">
        <f ca="1">VLOOKUP(OFFSET($E$2,0,0,10000,1),OFFSET(线路!$A$2,0,0,10000,6),5,FALSE)</f>
        <v>#N/A</v>
      </c>
      <c r="G4327" t="e">
        <f ca="1">VLOOKUP(OFFSET($E$2,0,0,10000,1),OFFSET(线路!$A$2,0,0,10000,6),6,FALSE)</f>
        <v>#N/A</v>
      </c>
    </row>
    <row r="4328" spans="1:7" x14ac:dyDescent="0.15">
      <c r="A4328" t="str">
        <f>IF([1]交流线路段!A4328="","",[1]交流线路段!A4328)</f>
        <v/>
      </c>
      <c r="B4328" t="str">
        <f>IF([1]交流线路段!B4328="","",[1]交流线路段!B4328)</f>
        <v/>
      </c>
      <c r="F4328" t="e">
        <f ca="1">VLOOKUP(OFFSET($E$2,0,0,10000,1),OFFSET(线路!$A$2,0,0,10000,6),5,FALSE)</f>
        <v>#N/A</v>
      </c>
      <c r="G4328" t="e">
        <f ca="1">VLOOKUP(OFFSET($E$2,0,0,10000,1),OFFSET(线路!$A$2,0,0,10000,6),6,FALSE)</f>
        <v>#N/A</v>
      </c>
    </row>
    <row r="4329" spans="1:7" x14ac:dyDescent="0.15">
      <c r="A4329" t="str">
        <f>IF([1]交流线路段!A4329="","",[1]交流线路段!A4329)</f>
        <v/>
      </c>
      <c r="B4329" t="str">
        <f>IF([1]交流线路段!B4329="","",[1]交流线路段!B4329)</f>
        <v/>
      </c>
      <c r="F4329" t="e">
        <f ca="1">VLOOKUP(OFFSET($E$2,0,0,10000,1),OFFSET(线路!$A$2,0,0,10000,6),5,FALSE)</f>
        <v>#N/A</v>
      </c>
      <c r="G4329" t="e">
        <f ca="1">VLOOKUP(OFFSET($E$2,0,0,10000,1),OFFSET(线路!$A$2,0,0,10000,6),6,FALSE)</f>
        <v>#N/A</v>
      </c>
    </row>
    <row r="4330" spans="1:7" x14ac:dyDescent="0.15">
      <c r="A4330" t="str">
        <f>IF([1]交流线路段!A4330="","",[1]交流线路段!A4330)</f>
        <v/>
      </c>
      <c r="B4330" t="str">
        <f>IF([1]交流线路段!B4330="","",[1]交流线路段!B4330)</f>
        <v/>
      </c>
      <c r="F4330" t="e">
        <f ca="1">VLOOKUP(OFFSET($E$2,0,0,10000,1),OFFSET(线路!$A$2,0,0,10000,6),5,FALSE)</f>
        <v>#N/A</v>
      </c>
      <c r="G4330" t="e">
        <f ca="1">VLOOKUP(OFFSET($E$2,0,0,10000,1),OFFSET(线路!$A$2,0,0,10000,6),6,FALSE)</f>
        <v>#N/A</v>
      </c>
    </row>
    <row r="4331" spans="1:7" x14ac:dyDescent="0.15">
      <c r="A4331" t="str">
        <f>IF([1]交流线路段!A4331="","",[1]交流线路段!A4331)</f>
        <v/>
      </c>
      <c r="B4331" t="str">
        <f>IF([1]交流线路段!B4331="","",[1]交流线路段!B4331)</f>
        <v/>
      </c>
      <c r="F4331" t="e">
        <f ca="1">VLOOKUP(OFFSET($E$2,0,0,10000,1),OFFSET(线路!$A$2,0,0,10000,6),5,FALSE)</f>
        <v>#N/A</v>
      </c>
      <c r="G4331" t="e">
        <f ca="1">VLOOKUP(OFFSET($E$2,0,0,10000,1),OFFSET(线路!$A$2,0,0,10000,6),6,FALSE)</f>
        <v>#N/A</v>
      </c>
    </row>
    <row r="4332" spans="1:7" x14ac:dyDescent="0.15">
      <c r="A4332" t="str">
        <f>IF([1]交流线路段!A4332="","",[1]交流线路段!A4332)</f>
        <v/>
      </c>
      <c r="B4332" t="str">
        <f>IF([1]交流线路段!B4332="","",[1]交流线路段!B4332)</f>
        <v/>
      </c>
      <c r="F4332" t="e">
        <f ca="1">VLOOKUP(OFFSET($E$2,0,0,10000,1),OFFSET(线路!$A$2,0,0,10000,6),5,FALSE)</f>
        <v>#N/A</v>
      </c>
      <c r="G4332" t="e">
        <f ca="1">VLOOKUP(OFFSET($E$2,0,0,10000,1),OFFSET(线路!$A$2,0,0,10000,6),6,FALSE)</f>
        <v>#N/A</v>
      </c>
    </row>
    <row r="4333" spans="1:7" x14ac:dyDescent="0.15">
      <c r="A4333" t="str">
        <f>IF([1]交流线路段!A4333="","",[1]交流线路段!A4333)</f>
        <v/>
      </c>
      <c r="B4333" t="str">
        <f>IF([1]交流线路段!B4333="","",[1]交流线路段!B4333)</f>
        <v/>
      </c>
      <c r="F4333" t="e">
        <f ca="1">VLOOKUP(OFFSET($E$2,0,0,10000,1),OFFSET(线路!$A$2,0,0,10000,6),5,FALSE)</f>
        <v>#N/A</v>
      </c>
      <c r="G4333" t="e">
        <f ca="1">VLOOKUP(OFFSET($E$2,0,0,10000,1),OFFSET(线路!$A$2,0,0,10000,6),6,FALSE)</f>
        <v>#N/A</v>
      </c>
    </row>
    <row r="4334" spans="1:7" x14ac:dyDescent="0.15">
      <c r="A4334" t="str">
        <f>IF([1]交流线路段!A4334="","",[1]交流线路段!A4334)</f>
        <v/>
      </c>
      <c r="B4334" t="str">
        <f>IF([1]交流线路段!B4334="","",[1]交流线路段!B4334)</f>
        <v/>
      </c>
      <c r="F4334" t="e">
        <f ca="1">VLOOKUP(OFFSET($E$2,0,0,10000,1),OFFSET(线路!$A$2,0,0,10000,6),5,FALSE)</f>
        <v>#N/A</v>
      </c>
      <c r="G4334" t="e">
        <f ca="1">VLOOKUP(OFFSET($E$2,0,0,10000,1),OFFSET(线路!$A$2,0,0,10000,6),6,FALSE)</f>
        <v>#N/A</v>
      </c>
    </row>
    <row r="4335" spans="1:7" x14ac:dyDescent="0.15">
      <c r="A4335" t="str">
        <f>IF([1]交流线路段!A4335="","",[1]交流线路段!A4335)</f>
        <v/>
      </c>
      <c r="B4335" t="str">
        <f>IF([1]交流线路段!B4335="","",[1]交流线路段!B4335)</f>
        <v/>
      </c>
      <c r="F4335" t="e">
        <f ca="1">VLOOKUP(OFFSET($E$2,0,0,10000,1),OFFSET(线路!$A$2,0,0,10000,6),5,FALSE)</f>
        <v>#N/A</v>
      </c>
      <c r="G4335" t="e">
        <f ca="1">VLOOKUP(OFFSET($E$2,0,0,10000,1),OFFSET(线路!$A$2,0,0,10000,6),6,FALSE)</f>
        <v>#N/A</v>
      </c>
    </row>
    <row r="4336" spans="1:7" x14ac:dyDescent="0.15">
      <c r="A4336" t="str">
        <f>IF([1]交流线路段!A4336="","",[1]交流线路段!A4336)</f>
        <v/>
      </c>
      <c r="B4336" t="str">
        <f>IF([1]交流线路段!B4336="","",[1]交流线路段!B4336)</f>
        <v/>
      </c>
      <c r="F4336" t="e">
        <f ca="1">VLOOKUP(OFFSET($E$2,0,0,10000,1),OFFSET(线路!$A$2,0,0,10000,6),5,FALSE)</f>
        <v>#N/A</v>
      </c>
      <c r="G4336" t="e">
        <f ca="1">VLOOKUP(OFFSET($E$2,0,0,10000,1),OFFSET(线路!$A$2,0,0,10000,6),6,FALSE)</f>
        <v>#N/A</v>
      </c>
    </row>
    <row r="4337" spans="1:7" x14ac:dyDescent="0.15">
      <c r="A4337" t="str">
        <f>IF([1]交流线路段!A4337="","",[1]交流线路段!A4337)</f>
        <v/>
      </c>
      <c r="B4337" t="str">
        <f>IF([1]交流线路段!B4337="","",[1]交流线路段!B4337)</f>
        <v/>
      </c>
      <c r="F4337" t="e">
        <f ca="1">VLOOKUP(OFFSET($E$2,0,0,10000,1),OFFSET(线路!$A$2,0,0,10000,6),5,FALSE)</f>
        <v>#N/A</v>
      </c>
      <c r="G4337" t="e">
        <f ca="1">VLOOKUP(OFFSET($E$2,0,0,10000,1),OFFSET(线路!$A$2,0,0,10000,6),6,FALSE)</f>
        <v>#N/A</v>
      </c>
    </row>
    <row r="4338" spans="1:7" x14ac:dyDescent="0.15">
      <c r="A4338" t="str">
        <f>IF([1]交流线路段!A4338="","",[1]交流线路段!A4338)</f>
        <v/>
      </c>
      <c r="B4338" t="str">
        <f>IF([1]交流线路段!B4338="","",[1]交流线路段!B4338)</f>
        <v/>
      </c>
      <c r="F4338" t="e">
        <f ca="1">VLOOKUP(OFFSET($E$2,0,0,10000,1),OFFSET(线路!$A$2,0,0,10000,6),5,FALSE)</f>
        <v>#N/A</v>
      </c>
      <c r="G4338" t="e">
        <f ca="1">VLOOKUP(OFFSET($E$2,0,0,10000,1),OFFSET(线路!$A$2,0,0,10000,6),6,FALSE)</f>
        <v>#N/A</v>
      </c>
    </row>
    <row r="4339" spans="1:7" x14ac:dyDescent="0.15">
      <c r="A4339" t="str">
        <f>IF([1]交流线路段!A4339="","",[1]交流线路段!A4339)</f>
        <v/>
      </c>
      <c r="B4339" t="str">
        <f>IF([1]交流线路段!B4339="","",[1]交流线路段!B4339)</f>
        <v/>
      </c>
      <c r="F4339" t="e">
        <f ca="1">VLOOKUP(OFFSET($E$2,0,0,10000,1),OFFSET(线路!$A$2,0,0,10000,6),5,FALSE)</f>
        <v>#N/A</v>
      </c>
      <c r="G4339" t="e">
        <f ca="1">VLOOKUP(OFFSET($E$2,0,0,10000,1),OFFSET(线路!$A$2,0,0,10000,6),6,FALSE)</f>
        <v>#N/A</v>
      </c>
    </row>
    <row r="4340" spans="1:7" x14ac:dyDescent="0.15">
      <c r="A4340" t="str">
        <f>IF([1]交流线路段!A4340="","",[1]交流线路段!A4340)</f>
        <v/>
      </c>
      <c r="B4340" t="str">
        <f>IF([1]交流线路段!B4340="","",[1]交流线路段!B4340)</f>
        <v/>
      </c>
      <c r="F4340" t="e">
        <f ca="1">VLOOKUP(OFFSET($E$2,0,0,10000,1),OFFSET(线路!$A$2,0,0,10000,6),5,FALSE)</f>
        <v>#N/A</v>
      </c>
      <c r="G4340" t="e">
        <f ca="1">VLOOKUP(OFFSET($E$2,0,0,10000,1),OFFSET(线路!$A$2,0,0,10000,6),6,FALSE)</f>
        <v>#N/A</v>
      </c>
    </row>
    <row r="4341" spans="1:7" x14ac:dyDescent="0.15">
      <c r="A4341" t="str">
        <f>IF([1]交流线路段!A4341="","",[1]交流线路段!A4341)</f>
        <v/>
      </c>
      <c r="B4341" t="str">
        <f>IF([1]交流线路段!B4341="","",[1]交流线路段!B4341)</f>
        <v/>
      </c>
      <c r="F4341" t="e">
        <f ca="1">VLOOKUP(OFFSET($E$2,0,0,10000,1),OFFSET(线路!$A$2,0,0,10000,6),5,FALSE)</f>
        <v>#N/A</v>
      </c>
      <c r="G4341" t="e">
        <f ca="1">VLOOKUP(OFFSET($E$2,0,0,10000,1),OFFSET(线路!$A$2,0,0,10000,6),6,FALSE)</f>
        <v>#N/A</v>
      </c>
    </row>
    <row r="4342" spans="1:7" x14ac:dyDescent="0.15">
      <c r="A4342" t="str">
        <f>IF([1]交流线路段!A4342="","",[1]交流线路段!A4342)</f>
        <v/>
      </c>
      <c r="B4342" t="str">
        <f>IF([1]交流线路段!B4342="","",[1]交流线路段!B4342)</f>
        <v/>
      </c>
      <c r="F4342" t="e">
        <f ca="1">VLOOKUP(OFFSET($E$2,0,0,10000,1),OFFSET(线路!$A$2,0,0,10000,6),5,FALSE)</f>
        <v>#N/A</v>
      </c>
      <c r="G4342" t="e">
        <f ca="1">VLOOKUP(OFFSET($E$2,0,0,10000,1),OFFSET(线路!$A$2,0,0,10000,6),6,FALSE)</f>
        <v>#N/A</v>
      </c>
    </row>
    <row r="4343" spans="1:7" x14ac:dyDescent="0.15">
      <c r="A4343" t="str">
        <f>IF([1]交流线路段!A4343="","",[1]交流线路段!A4343)</f>
        <v/>
      </c>
      <c r="B4343" t="str">
        <f>IF([1]交流线路段!B4343="","",[1]交流线路段!B4343)</f>
        <v/>
      </c>
      <c r="F4343" t="e">
        <f ca="1">VLOOKUP(OFFSET($E$2,0,0,10000,1),OFFSET(线路!$A$2,0,0,10000,6),5,FALSE)</f>
        <v>#N/A</v>
      </c>
      <c r="G4343" t="e">
        <f ca="1">VLOOKUP(OFFSET($E$2,0,0,10000,1),OFFSET(线路!$A$2,0,0,10000,6),6,FALSE)</f>
        <v>#N/A</v>
      </c>
    </row>
    <row r="4344" spans="1:7" x14ac:dyDescent="0.15">
      <c r="A4344" t="str">
        <f>IF([1]交流线路段!A4344="","",[1]交流线路段!A4344)</f>
        <v/>
      </c>
      <c r="B4344" t="str">
        <f>IF([1]交流线路段!B4344="","",[1]交流线路段!B4344)</f>
        <v/>
      </c>
      <c r="F4344" t="e">
        <f ca="1">VLOOKUP(OFFSET($E$2,0,0,10000,1),OFFSET(线路!$A$2,0,0,10000,6),5,FALSE)</f>
        <v>#N/A</v>
      </c>
      <c r="G4344" t="e">
        <f ca="1">VLOOKUP(OFFSET($E$2,0,0,10000,1),OFFSET(线路!$A$2,0,0,10000,6),6,FALSE)</f>
        <v>#N/A</v>
      </c>
    </row>
    <row r="4345" spans="1:7" x14ac:dyDescent="0.15">
      <c r="A4345" t="str">
        <f>IF([1]交流线路段!A4345="","",[1]交流线路段!A4345)</f>
        <v/>
      </c>
      <c r="B4345" t="str">
        <f>IF([1]交流线路段!B4345="","",[1]交流线路段!B4345)</f>
        <v/>
      </c>
      <c r="F4345" t="e">
        <f ca="1">VLOOKUP(OFFSET($E$2,0,0,10000,1),OFFSET(线路!$A$2,0,0,10000,6),5,FALSE)</f>
        <v>#N/A</v>
      </c>
      <c r="G4345" t="e">
        <f ca="1">VLOOKUP(OFFSET($E$2,0,0,10000,1),OFFSET(线路!$A$2,0,0,10000,6),6,FALSE)</f>
        <v>#N/A</v>
      </c>
    </row>
    <row r="4346" spans="1:7" x14ac:dyDescent="0.15">
      <c r="A4346" t="str">
        <f>IF([1]交流线路段!A4346="","",[1]交流线路段!A4346)</f>
        <v/>
      </c>
      <c r="B4346" t="str">
        <f>IF([1]交流线路段!B4346="","",[1]交流线路段!B4346)</f>
        <v/>
      </c>
      <c r="F4346" t="e">
        <f ca="1">VLOOKUP(OFFSET($E$2,0,0,10000,1),OFFSET(线路!$A$2,0,0,10000,6),5,FALSE)</f>
        <v>#N/A</v>
      </c>
      <c r="G4346" t="e">
        <f ca="1">VLOOKUP(OFFSET($E$2,0,0,10000,1),OFFSET(线路!$A$2,0,0,10000,6),6,FALSE)</f>
        <v>#N/A</v>
      </c>
    </row>
    <row r="4347" spans="1:7" x14ac:dyDescent="0.15">
      <c r="A4347" t="str">
        <f>IF([1]交流线路段!A4347="","",[1]交流线路段!A4347)</f>
        <v/>
      </c>
      <c r="B4347" t="str">
        <f>IF([1]交流线路段!B4347="","",[1]交流线路段!B4347)</f>
        <v/>
      </c>
      <c r="F4347" t="e">
        <f ca="1">VLOOKUP(OFFSET($E$2,0,0,10000,1),OFFSET(线路!$A$2,0,0,10000,6),5,FALSE)</f>
        <v>#N/A</v>
      </c>
      <c r="G4347" t="e">
        <f ca="1">VLOOKUP(OFFSET($E$2,0,0,10000,1),OFFSET(线路!$A$2,0,0,10000,6),6,FALSE)</f>
        <v>#N/A</v>
      </c>
    </row>
    <row r="4348" spans="1:7" x14ac:dyDescent="0.15">
      <c r="A4348" t="str">
        <f>IF([1]交流线路段!A4348="","",[1]交流线路段!A4348)</f>
        <v/>
      </c>
      <c r="B4348" t="str">
        <f>IF([1]交流线路段!B4348="","",[1]交流线路段!B4348)</f>
        <v/>
      </c>
      <c r="F4348" t="e">
        <f ca="1">VLOOKUP(OFFSET($E$2,0,0,10000,1),OFFSET(线路!$A$2,0,0,10000,6),5,FALSE)</f>
        <v>#N/A</v>
      </c>
      <c r="G4348" t="e">
        <f ca="1">VLOOKUP(OFFSET($E$2,0,0,10000,1),OFFSET(线路!$A$2,0,0,10000,6),6,FALSE)</f>
        <v>#N/A</v>
      </c>
    </row>
    <row r="4349" spans="1:7" x14ac:dyDescent="0.15">
      <c r="A4349" t="str">
        <f>IF([1]交流线路段!A4349="","",[1]交流线路段!A4349)</f>
        <v/>
      </c>
      <c r="B4349" t="str">
        <f>IF([1]交流线路段!B4349="","",[1]交流线路段!B4349)</f>
        <v/>
      </c>
      <c r="F4349" t="e">
        <f ca="1">VLOOKUP(OFFSET($E$2,0,0,10000,1),OFFSET(线路!$A$2,0,0,10000,6),5,FALSE)</f>
        <v>#N/A</v>
      </c>
      <c r="G4349" t="e">
        <f ca="1">VLOOKUP(OFFSET($E$2,0,0,10000,1),OFFSET(线路!$A$2,0,0,10000,6),6,FALSE)</f>
        <v>#N/A</v>
      </c>
    </row>
    <row r="4350" spans="1:7" x14ac:dyDescent="0.15">
      <c r="A4350" t="str">
        <f>IF([1]交流线路段!A4350="","",[1]交流线路段!A4350)</f>
        <v/>
      </c>
      <c r="B4350" t="str">
        <f>IF([1]交流线路段!B4350="","",[1]交流线路段!B4350)</f>
        <v/>
      </c>
      <c r="F4350" t="e">
        <f ca="1">VLOOKUP(OFFSET($E$2,0,0,10000,1),OFFSET(线路!$A$2,0,0,10000,6),5,FALSE)</f>
        <v>#N/A</v>
      </c>
      <c r="G4350" t="e">
        <f ca="1">VLOOKUP(OFFSET($E$2,0,0,10000,1),OFFSET(线路!$A$2,0,0,10000,6),6,FALSE)</f>
        <v>#N/A</v>
      </c>
    </row>
    <row r="4351" spans="1:7" x14ac:dyDescent="0.15">
      <c r="A4351" t="str">
        <f>IF([1]交流线路段!A4351="","",[1]交流线路段!A4351)</f>
        <v/>
      </c>
      <c r="B4351" t="str">
        <f>IF([1]交流线路段!B4351="","",[1]交流线路段!B4351)</f>
        <v/>
      </c>
      <c r="F4351" t="e">
        <f ca="1">VLOOKUP(OFFSET($E$2,0,0,10000,1),OFFSET(线路!$A$2,0,0,10000,6),5,FALSE)</f>
        <v>#N/A</v>
      </c>
      <c r="G4351" t="e">
        <f ca="1">VLOOKUP(OFFSET($E$2,0,0,10000,1),OFFSET(线路!$A$2,0,0,10000,6),6,FALSE)</f>
        <v>#N/A</v>
      </c>
    </row>
    <row r="4352" spans="1:7" x14ac:dyDescent="0.15">
      <c r="A4352" t="str">
        <f>IF([1]交流线路段!A4352="","",[1]交流线路段!A4352)</f>
        <v/>
      </c>
      <c r="B4352" t="str">
        <f>IF([1]交流线路段!B4352="","",[1]交流线路段!B4352)</f>
        <v/>
      </c>
      <c r="F4352" t="e">
        <f ca="1">VLOOKUP(OFFSET($E$2,0,0,10000,1),OFFSET(线路!$A$2,0,0,10000,6),5,FALSE)</f>
        <v>#N/A</v>
      </c>
      <c r="G4352" t="e">
        <f ca="1">VLOOKUP(OFFSET($E$2,0,0,10000,1),OFFSET(线路!$A$2,0,0,10000,6),6,FALSE)</f>
        <v>#N/A</v>
      </c>
    </row>
    <row r="4353" spans="1:7" x14ac:dyDescent="0.15">
      <c r="A4353" t="str">
        <f>IF([1]交流线路段!A4353="","",[1]交流线路段!A4353)</f>
        <v/>
      </c>
      <c r="B4353" t="str">
        <f>IF([1]交流线路段!B4353="","",[1]交流线路段!B4353)</f>
        <v/>
      </c>
      <c r="F4353" t="e">
        <f ca="1">VLOOKUP(OFFSET($E$2,0,0,10000,1),OFFSET(线路!$A$2,0,0,10000,6),5,FALSE)</f>
        <v>#N/A</v>
      </c>
      <c r="G4353" t="e">
        <f ca="1">VLOOKUP(OFFSET($E$2,0,0,10000,1),OFFSET(线路!$A$2,0,0,10000,6),6,FALSE)</f>
        <v>#N/A</v>
      </c>
    </row>
    <row r="4354" spans="1:7" x14ac:dyDescent="0.15">
      <c r="A4354" t="str">
        <f>IF([1]交流线路段!A4354="","",[1]交流线路段!A4354)</f>
        <v/>
      </c>
      <c r="B4354" t="str">
        <f>IF([1]交流线路段!B4354="","",[1]交流线路段!B4354)</f>
        <v/>
      </c>
      <c r="F4354" t="e">
        <f ca="1">VLOOKUP(OFFSET($E$2,0,0,10000,1),OFFSET(线路!$A$2,0,0,10000,6),5,FALSE)</f>
        <v>#N/A</v>
      </c>
      <c r="G4354" t="e">
        <f ca="1">VLOOKUP(OFFSET($E$2,0,0,10000,1),OFFSET(线路!$A$2,0,0,10000,6),6,FALSE)</f>
        <v>#N/A</v>
      </c>
    </row>
    <row r="4355" spans="1:7" x14ac:dyDescent="0.15">
      <c r="A4355" t="str">
        <f>IF([1]交流线路段!A4355="","",[1]交流线路段!A4355)</f>
        <v/>
      </c>
      <c r="B4355" t="str">
        <f>IF([1]交流线路段!B4355="","",[1]交流线路段!B4355)</f>
        <v/>
      </c>
      <c r="F4355" t="e">
        <f ca="1">VLOOKUP(OFFSET($E$2,0,0,10000,1),OFFSET(线路!$A$2,0,0,10000,6),5,FALSE)</f>
        <v>#N/A</v>
      </c>
      <c r="G4355" t="e">
        <f ca="1">VLOOKUP(OFFSET($E$2,0,0,10000,1),OFFSET(线路!$A$2,0,0,10000,6),6,FALSE)</f>
        <v>#N/A</v>
      </c>
    </row>
    <row r="4356" spans="1:7" x14ac:dyDescent="0.15">
      <c r="A4356" t="str">
        <f>IF([1]交流线路段!A4356="","",[1]交流线路段!A4356)</f>
        <v/>
      </c>
      <c r="B4356" t="str">
        <f>IF([1]交流线路段!B4356="","",[1]交流线路段!B4356)</f>
        <v/>
      </c>
      <c r="F4356" t="e">
        <f ca="1">VLOOKUP(OFFSET($E$2,0,0,10000,1),OFFSET(线路!$A$2,0,0,10000,6),5,FALSE)</f>
        <v>#N/A</v>
      </c>
      <c r="G4356" t="e">
        <f ca="1">VLOOKUP(OFFSET($E$2,0,0,10000,1),OFFSET(线路!$A$2,0,0,10000,6),6,FALSE)</f>
        <v>#N/A</v>
      </c>
    </row>
    <row r="4357" spans="1:7" x14ac:dyDescent="0.15">
      <c r="A4357" t="str">
        <f>IF([1]交流线路段!A4357="","",[1]交流线路段!A4357)</f>
        <v/>
      </c>
      <c r="B4357" t="str">
        <f>IF([1]交流线路段!B4357="","",[1]交流线路段!B4357)</f>
        <v/>
      </c>
      <c r="F4357" t="e">
        <f ca="1">VLOOKUP(OFFSET($E$2,0,0,10000,1),OFFSET(线路!$A$2,0,0,10000,6),5,FALSE)</f>
        <v>#N/A</v>
      </c>
      <c r="G4357" t="e">
        <f ca="1">VLOOKUP(OFFSET($E$2,0,0,10000,1),OFFSET(线路!$A$2,0,0,10000,6),6,FALSE)</f>
        <v>#N/A</v>
      </c>
    </row>
    <row r="4358" spans="1:7" x14ac:dyDescent="0.15">
      <c r="A4358" t="str">
        <f>IF([1]交流线路段!A4358="","",[1]交流线路段!A4358)</f>
        <v/>
      </c>
      <c r="B4358" t="str">
        <f>IF([1]交流线路段!B4358="","",[1]交流线路段!B4358)</f>
        <v/>
      </c>
      <c r="F4358" t="e">
        <f ca="1">VLOOKUP(OFFSET($E$2,0,0,10000,1),OFFSET(线路!$A$2,0,0,10000,6),5,FALSE)</f>
        <v>#N/A</v>
      </c>
      <c r="G4358" t="e">
        <f ca="1">VLOOKUP(OFFSET($E$2,0,0,10000,1),OFFSET(线路!$A$2,0,0,10000,6),6,FALSE)</f>
        <v>#N/A</v>
      </c>
    </row>
    <row r="4359" spans="1:7" x14ac:dyDescent="0.15">
      <c r="A4359" t="str">
        <f>IF([1]交流线路段!A4359="","",[1]交流线路段!A4359)</f>
        <v/>
      </c>
      <c r="B4359" t="str">
        <f>IF([1]交流线路段!B4359="","",[1]交流线路段!B4359)</f>
        <v/>
      </c>
      <c r="F4359" t="e">
        <f ca="1">VLOOKUP(OFFSET($E$2,0,0,10000,1),OFFSET(线路!$A$2,0,0,10000,6),5,FALSE)</f>
        <v>#N/A</v>
      </c>
      <c r="G4359" t="e">
        <f ca="1">VLOOKUP(OFFSET($E$2,0,0,10000,1),OFFSET(线路!$A$2,0,0,10000,6),6,FALSE)</f>
        <v>#N/A</v>
      </c>
    </row>
    <row r="4360" spans="1:7" x14ac:dyDescent="0.15">
      <c r="A4360" t="str">
        <f>IF([1]交流线路段!A4360="","",[1]交流线路段!A4360)</f>
        <v/>
      </c>
      <c r="B4360" t="str">
        <f>IF([1]交流线路段!B4360="","",[1]交流线路段!B4360)</f>
        <v/>
      </c>
      <c r="F4360" t="e">
        <f ca="1">VLOOKUP(OFFSET($E$2,0,0,10000,1),OFFSET(线路!$A$2,0,0,10000,6),5,FALSE)</f>
        <v>#N/A</v>
      </c>
      <c r="G4360" t="e">
        <f ca="1">VLOOKUP(OFFSET($E$2,0,0,10000,1),OFFSET(线路!$A$2,0,0,10000,6),6,FALSE)</f>
        <v>#N/A</v>
      </c>
    </row>
    <row r="4361" spans="1:7" x14ac:dyDescent="0.15">
      <c r="A4361" t="str">
        <f>IF([1]交流线路段!A4361="","",[1]交流线路段!A4361)</f>
        <v/>
      </c>
      <c r="B4361" t="str">
        <f>IF([1]交流线路段!B4361="","",[1]交流线路段!B4361)</f>
        <v/>
      </c>
      <c r="F4361" t="e">
        <f ca="1">VLOOKUP(OFFSET($E$2,0,0,10000,1),OFFSET(线路!$A$2,0,0,10000,6),5,FALSE)</f>
        <v>#N/A</v>
      </c>
      <c r="G4361" t="e">
        <f ca="1">VLOOKUP(OFFSET($E$2,0,0,10000,1),OFFSET(线路!$A$2,0,0,10000,6),6,FALSE)</f>
        <v>#N/A</v>
      </c>
    </row>
    <row r="4362" spans="1:7" x14ac:dyDescent="0.15">
      <c r="A4362" t="str">
        <f>IF([1]交流线路段!A4362="","",[1]交流线路段!A4362)</f>
        <v/>
      </c>
      <c r="B4362" t="str">
        <f>IF([1]交流线路段!B4362="","",[1]交流线路段!B4362)</f>
        <v/>
      </c>
      <c r="F4362" t="e">
        <f ca="1">VLOOKUP(OFFSET($E$2,0,0,10000,1),OFFSET(线路!$A$2,0,0,10000,6),5,FALSE)</f>
        <v>#N/A</v>
      </c>
      <c r="G4362" t="e">
        <f ca="1">VLOOKUP(OFFSET($E$2,0,0,10000,1),OFFSET(线路!$A$2,0,0,10000,6),6,FALSE)</f>
        <v>#N/A</v>
      </c>
    </row>
    <row r="4363" spans="1:7" x14ac:dyDescent="0.15">
      <c r="A4363" t="str">
        <f>IF([1]交流线路段!A4363="","",[1]交流线路段!A4363)</f>
        <v/>
      </c>
      <c r="B4363" t="str">
        <f>IF([1]交流线路段!B4363="","",[1]交流线路段!B4363)</f>
        <v/>
      </c>
      <c r="F4363" t="e">
        <f ca="1">VLOOKUP(OFFSET($E$2,0,0,10000,1),OFFSET(线路!$A$2,0,0,10000,6),5,FALSE)</f>
        <v>#N/A</v>
      </c>
      <c r="G4363" t="e">
        <f ca="1">VLOOKUP(OFFSET($E$2,0,0,10000,1),OFFSET(线路!$A$2,0,0,10000,6),6,FALSE)</f>
        <v>#N/A</v>
      </c>
    </row>
    <row r="4364" spans="1:7" x14ac:dyDescent="0.15">
      <c r="A4364" t="str">
        <f>IF([1]交流线路段!A4364="","",[1]交流线路段!A4364)</f>
        <v/>
      </c>
      <c r="B4364" t="str">
        <f>IF([1]交流线路段!B4364="","",[1]交流线路段!B4364)</f>
        <v/>
      </c>
      <c r="F4364" t="e">
        <f ca="1">VLOOKUP(OFFSET($E$2,0,0,10000,1),OFFSET(线路!$A$2,0,0,10000,6),5,FALSE)</f>
        <v>#N/A</v>
      </c>
      <c r="G4364" t="e">
        <f ca="1">VLOOKUP(OFFSET($E$2,0,0,10000,1),OFFSET(线路!$A$2,0,0,10000,6),6,FALSE)</f>
        <v>#N/A</v>
      </c>
    </row>
    <row r="4365" spans="1:7" x14ac:dyDescent="0.15">
      <c r="A4365" t="str">
        <f>IF([1]交流线路段!A4365="","",[1]交流线路段!A4365)</f>
        <v/>
      </c>
      <c r="B4365" t="str">
        <f>IF([1]交流线路段!B4365="","",[1]交流线路段!B4365)</f>
        <v/>
      </c>
      <c r="F4365" t="e">
        <f ca="1">VLOOKUP(OFFSET($E$2,0,0,10000,1),OFFSET(线路!$A$2,0,0,10000,6),5,FALSE)</f>
        <v>#N/A</v>
      </c>
      <c r="G4365" t="e">
        <f ca="1">VLOOKUP(OFFSET($E$2,0,0,10000,1),OFFSET(线路!$A$2,0,0,10000,6),6,FALSE)</f>
        <v>#N/A</v>
      </c>
    </row>
    <row r="4366" spans="1:7" x14ac:dyDescent="0.15">
      <c r="A4366" t="str">
        <f>IF([1]交流线路段!A4366="","",[1]交流线路段!A4366)</f>
        <v/>
      </c>
      <c r="B4366" t="str">
        <f>IF([1]交流线路段!B4366="","",[1]交流线路段!B4366)</f>
        <v/>
      </c>
      <c r="F4366" t="e">
        <f ca="1">VLOOKUP(OFFSET($E$2,0,0,10000,1),OFFSET(线路!$A$2,0,0,10000,6),5,FALSE)</f>
        <v>#N/A</v>
      </c>
      <c r="G4366" t="e">
        <f ca="1">VLOOKUP(OFFSET($E$2,0,0,10000,1),OFFSET(线路!$A$2,0,0,10000,6),6,FALSE)</f>
        <v>#N/A</v>
      </c>
    </row>
    <row r="4367" spans="1:7" x14ac:dyDescent="0.15">
      <c r="A4367" t="str">
        <f>IF([1]交流线路段!A4367="","",[1]交流线路段!A4367)</f>
        <v/>
      </c>
      <c r="B4367" t="str">
        <f>IF([1]交流线路段!B4367="","",[1]交流线路段!B4367)</f>
        <v/>
      </c>
      <c r="F4367" t="e">
        <f ca="1">VLOOKUP(OFFSET($E$2,0,0,10000,1),OFFSET(线路!$A$2,0,0,10000,6),5,FALSE)</f>
        <v>#N/A</v>
      </c>
      <c r="G4367" t="e">
        <f ca="1">VLOOKUP(OFFSET($E$2,0,0,10000,1),OFFSET(线路!$A$2,0,0,10000,6),6,FALSE)</f>
        <v>#N/A</v>
      </c>
    </row>
    <row r="4368" spans="1:7" x14ac:dyDescent="0.15">
      <c r="A4368" t="str">
        <f>IF([1]交流线路段!A4368="","",[1]交流线路段!A4368)</f>
        <v/>
      </c>
      <c r="B4368" t="str">
        <f>IF([1]交流线路段!B4368="","",[1]交流线路段!B4368)</f>
        <v/>
      </c>
      <c r="F4368" t="e">
        <f ca="1">VLOOKUP(OFFSET($E$2,0,0,10000,1),OFFSET(线路!$A$2,0,0,10000,6),5,FALSE)</f>
        <v>#N/A</v>
      </c>
      <c r="G4368" t="e">
        <f ca="1">VLOOKUP(OFFSET($E$2,0,0,10000,1),OFFSET(线路!$A$2,0,0,10000,6),6,FALSE)</f>
        <v>#N/A</v>
      </c>
    </row>
    <row r="4369" spans="1:7" x14ac:dyDescent="0.15">
      <c r="A4369" t="str">
        <f>IF([1]交流线路段!A4369="","",[1]交流线路段!A4369)</f>
        <v/>
      </c>
      <c r="B4369" t="str">
        <f>IF([1]交流线路段!B4369="","",[1]交流线路段!B4369)</f>
        <v/>
      </c>
      <c r="F4369" t="e">
        <f ca="1">VLOOKUP(OFFSET($E$2,0,0,10000,1),OFFSET(线路!$A$2,0,0,10000,6),5,FALSE)</f>
        <v>#N/A</v>
      </c>
      <c r="G4369" t="e">
        <f ca="1">VLOOKUP(OFFSET($E$2,0,0,10000,1),OFFSET(线路!$A$2,0,0,10000,6),6,FALSE)</f>
        <v>#N/A</v>
      </c>
    </row>
    <row r="4370" spans="1:7" x14ac:dyDescent="0.15">
      <c r="A4370" t="str">
        <f>IF([1]交流线路段!A4370="","",[1]交流线路段!A4370)</f>
        <v/>
      </c>
      <c r="B4370" t="str">
        <f>IF([1]交流线路段!B4370="","",[1]交流线路段!B4370)</f>
        <v/>
      </c>
      <c r="F4370" t="e">
        <f ca="1">VLOOKUP(OFFSET($E$2,0,0,10000,1),OFFSET(线路!$A$2,0,0,10000,6),5,FALSE)</f>
        <v>#N/A</v>
      </c>
      <c r="G4370" t="e">
        <f ca="1">VLOOKUP(OFFSET($E$2,0,0,10000,1),OFFSET(线路!$A$2,0,0,10000,6),6,FALSE)</f>
        <v>#N/A</v>
      </c>
    </row>
    <row r="4371" spans="1:7" x14ac:dyDescent="0.15">
      <c r="A4371" t="str">
        <f>IF([1]交流线路段!A4371="","",[1]交流线路段!A4371)</f>
        <v/>
      </c>
      <c r="B4371" t="str">
        <f>IF([1]交流线路段!B4371="","",[1]交流线路段!B4371)</f>
        <v/>
      </c>
      <c r="F4371" t="e">
        <f ca="1">VLOOKUP(OFFSET($E$2,0,0,10000,1),OFFSET(线路!$A$2,0,0,10000,6),5,FALSE)</f>
        <v>#N/A</v>
      </c>
      <c r="G4371" t="e">
        <f ca="1">VLOOKUP(OFFSET($E$2,0,0,10000,1),OFFSET(线路!$A$2,0,0,10000,6),6,FALSE)</f>
        <v>#N/A</v>
      </c>
    </row>
    <row r="4372" spans="1:7" x14ac:dyDescent="0.15">
      <c r="A4372" t="str">
        <f>IF([1]交流线路段!A4372="","",[1]交流线路段!A4372)</f>
        <v/>
      </c>
      <c r="B4372" t="str">
        <f>IF([1]交流线路段!B4372="","",[1]交流线路段!B4372)</f>
        <v/>
      </c>
      <c r="F4372" t="e">
        <f ca="1">VLOOKUP(OFFSET($E$2,0,0,10000,1),OFFSET(线路!$A$2,0,0,10000,6),5,FALSE)</f>
        <v>#N/A</v>
      </c>
      <c r="G4372" t="e">
        <f ca="1">VLOOKUP(OFFSET($E$2,0,0,10000,1),OFFSET(线路!$A$2,0,0,10000,6),6,FALSE)</f>
        <v>#N/A</v>
      </c>
    </row>
    <row r="4373" spans="1:7" x14ac:dyDescent="0.15">
      <c r="A4373" t="str">
        <f>IF([1]交流线路段!A4373="","",[1]交流线路段!A4373)</f>
        <v/>
      </c>
      <c r="B4373" t="str">
        <f>IF([1]交流线路段!B4373="","",[1]交流线路段!B4373)</f>
        <v/>
      </c>
      <c r="F4373" t="e">
        <f ca="1">VLOOKUP(OFFSET($E$2,0,0,10000,1),OFFSET(线路!$A$2,0,0,10000,6),5,FALSE)</f>
        <v>#N/A</v>
      </c>
      <c r="G4373" t="e">
        <f ca="1">VLOOKUP(OFFSET($E$2,0,0,10000,1),OFFSET(线路!$A$2,0,0,10000,6),6,FALSE)</f>
        <v>#N/A</v>
      </c>
    </row>
    <row r="4374" spans="1:7" x14ac:dyDescent="0.15">
      <c r="A4374" t="str">
        <f>IF([1]交流线路段!A4374="","",[1]交流线路段!A4374)</f>
        <v/>
      </c>
      <c r="B4374" t="str">
        <f>IF([1]交流线路段!B4374="","",[1]交流线路段!B4374)</f>
        <v/>
      </c>
      <c r="F4374" t="e">
        <f ca="1">VLOOKUP(OFFSET($E$2,0,0,10000,1),OFFSET(线路!$A$2,0,0,10000,6),5,FALSE)</f>
        <v>#N/A</v>
      </c>
      <c r="G4374" t="e">
        <f ca="1">VLOOKUP(OFFSET($E$2,0,0,10000,1),OFFSET(线路!$A$2,0,0,10000,6),6,FALSE)</f>
        <v>#N/A</v>
      </c>
    </row>
    <row r="4375" spans="1:7" x14ac:dyDescent="0.15">
      <c r="A4375" t="str">
        <f>IF([1]交流线路段!A4375="","",[1]交流线路段!A4375)</f>
        <v/>
      </c>
      <c r="B4375" t="str">
        <f>IF([1]交流线路段!B4375="","",[1]交流线路段!B4375)</f>
        <v/>
      </c>
      <c r="F4375" t="e">
        <f ca="1">VLOOKUP(OFFSET($E$2,0,0,10000,1),OFFSET(线路!$A$2,0,0,10000,6),5,FALSE)</f>
        <v>#N/A</v>
      </c>
      <c r="G4375" t="e">
        <f ca="1">VLOOKUP(OFFSET($E$2,0,0,10000,1),OFFSET(线路!$A$2,0,0,10000,6),6,FALSE)</f>
        <v>#N/A</v>
      </c>
    </row>
    <row r="4376" spans="1:7" x14ac:dyDescent="0.15">
      <c r="A4376" t="str">
        <f>IF([1]交流线路段!A4376="","",[1]交流线路段!A4376)</f>
        <v/>
      </c>
      <c r="B4376" t="str">
        <f>IF([1]交流线路段!B4376="","",[1]交流线路段!B4376)</f>
        <v/>
      </c>
      <c r="F4376" t="e">
        <f ca="1">VLOOKUP(OFFSET($E$2,0,0,10000,1),OFFSET(线路!$A$2,0,0,10000,6),5,FALSE)</f>
        <v>#N/A</v>
      </c>
      <c r="G4376" t="e">
        <f ca="1">VLOOKUP(OFFSET($E$2,0,0,10000,1),OFFSET(线路!$A$2,0,0,10000,6),6,FALSE)</f>
        <v>#N/A</v>
      </c>
    </row>
    <row r="4377" spans="1:7" x14ac:dyDescent="0.15">
      <c r="A4377" t="str">
        <f>IF([1]交流线路段!A4377="","",[1]交流线路段!A4377)</f>
        <v/>
      </c>
      <c r="B4377" t="str">
        <f>IF([1]交流线路段!B4377="","",[1]交流线路段!B4377)</f>
        <v/>
      </c>
      <c r="F4377" t="e">
        <f ca="1">VLOOKUP(OFFSET($E$2,0,0,10000,1),OFFSET(线路!$A$2,0,0,10000,6),5,FALSE)</f>
        <v>#N/A</v>
      </c>
      <c r="G4377" t="e">
        <f ca="1">VLOOKUP(OFFSET($E$2,0,0,10000,1),OFFSET(线路!$A$2,0,0,10000,6),6,FALSE)</f>
        <v>#N/A</v>
      </c>
    </row>
    <row r="4378" spans="1:7" x14ac:dyDescent="0.15">
      <c r="A4378" t="str">
        <f>IF([1]交流线路段!A4378="","",[1]交流线路段!A4378)</f>
        <v/>
      </c>
      <c r="B4378" t="str">
        <f>IF([1]交流线路段!B4378="","",[1]交流线路段!B4378)</f>
        <v/>
      </c>
      <c r="F4378" t="e">
        <f ca="1">VLOOKUP(OFFSET($E$2,0,0,10000,1),OFFSET(线路!$A$2,0,0,10000,6),5,FALSE)</f>
        <v>#N/A</v>
      </c>
      <c r="G4378" t="e">
        <f ca="1">VLOOKUP(OFFSET($E$2,0,0,10000,1),OFFSET(线路!$A$2,0,0,10000,6),6,FALSE)</f>
        <v>#N/A</v>
      </c>
    </row>
    <row r="4379" spans="1:7" x14ac:dyDescent="0.15">
      <c r="A4379" t="str">
        <f>IF([1]交流线路段!A4379="","",[1]交流线路段!A4379)</f>
        <v/>
      </c>
      <c r="B4379" t="str">
        <f>IF([1]交流线路段!B4379="","",[1]交流线路段!B4379)</f>
        <v/>
      </c>
      <c r="F4379" t="e">
        <f ca="1">VLOOKUP(OFFSET($E$2,0,0,10000,1),OFFSET(线路!$A$2,0,0,10000,6),5,FALSE)</f>
        <v>#N/A</v>
      </c>
      <c r="G4379" t="e">
        <f ca="1">VLOOKUP(OFFSET($E$2,0,0,10000,1),OFFSET(线路!$A$2,0,0,10000,6),6,FALSE)</f>
        <v>#N/A</v>
      </c>
    </row>
    <row r="4380" spans="1:7" x14ac:dyDescent="0.15">
      <c r="A4380" t="str">
        <f>IF([1]交流线路段!A4380="","",[1]交流线路段!A4380)</f>
        <v/>
      </c>
      <c r="B4380" t="str">
        <f>IF([1]交流线路段!B4380="","",[1]交流线路段!B4380)</f>
        <v/>
      </c>
      <c r="F4380" t="e">
        <f ca="1">VLOOKUP(OFFSET($E$2,0,0,10000,1),OFFSET(线路!$A$2,0,0,10000,6),5,FALSE)</f>
        <v>#N/A</v>
      </c>
      <c r="G4380" t="e">
        <f ca="1">VLOOKUP(OFFSET($E$2,0,0,10000,1),OFFSET(线路!$A$2,0,0,10000,6),6,FALSE)</f>
        <v>#N/A</v>
      </c>
    </row>
    <row r="4381" spans="1:7" x14ac:dyDescent="0.15">
      <c r="A4381" t="str">
        <f>IF([1]交流线路段!A4381="","",[1]交流线路段!A4381)</f>
        <v/>
      </c>
      <c r="B4381" t="str">
        <f>IF([1]交流线路段!B4381="","",[1]交流线路段!B4381)</f>
        <v/>
      </c>
      <c r="F4381" t="e">
        <f ca="1">VLOOKUP(OFFSET($E$2,0,0,10000,1),OFFSET(线路!$A$2,0,0,10000,6),5,FALSE)</f>
        <v>#N/A</v>
      </c>
      <c r="G4381" t="e">
        <f ca="1">VLOOKUP(OFFSET($E$2,0,0,10000,1),OFFSET(线路!$A$2,0,0,10000,6),6,FALSE)</f>
        <v>#N/A</v>
      </c>
    </row>
    <row r="4382" spans="1:7" x14ac:dyDescent="0.15">
      <c r="A4382" t="str">
        <f>IF([1]交流线路段!A4382="","",[1]交流线路段!A4382)</f>
        <v/>
      </c>
      <c r="B4382" t="str">
        <f>IF([1]交流线路段!B4382="","",[1]交流线路段!B4382)</f>
        <v/>
      </c>
      <c r="F4382" t="e">
        <f ca="1">VLOOKUP(OFFSET($E$2,0,0,10000,1),OFFSET(线路!$A$2,0,0,10000,6),5,FALSE)</f>
        <v>#N/A</v>
      </c>
      <c r="G4382" t="e">
        <f ca="1">VLOOKUP(OFFSET($E$2,0,0,10000,1),OFFSET(线路!$A$2,0,0,10000,6),6,FALSE)</f>
        <v>#N/A</v>
      </c>
    </row>
    <row r="4383" spans="1:7" x14ac:dyDescent="0.15">
      <c r="A4383" t="str">
        <f>IF([1]交流线路段!A4383="","",[1]交流线路段!A4383)</f>
        <v/>
      </c>
      <c r="B4383" t="str">
        <f>IF([1]交流线路段!B4383="","",[1]交流线路段!B4383)</f>
        <v/>
      </c>
      <c r="F4383" t="e">
        <f ca="1">VLOOKUP(OFFSET($E$2,0,0,10000,1),OFFSET(线路!$A$2,0,0,10000,6),5,FALSE)</f>
        <v>#N/A</v>
      </c>
      <c r="G4383" t="e">
        <f ca="1">VLOOKUP(OFFSET($E$2,0,0,10000,1),OFFSET(线路!$A$2,0,0,10000,6),6,FALSE)</f>
        <v>#N/A</v>
      </c>
    </row>
    <row r="4384" spans="1:7" x14ac:dyDescent="0.15">
      <c r="A4384" t="str">
        <f>IF([1]交流线路段!A4384="","",[1]交流线路段!A4384)</f>
        <v/>
      </c>
      <c r="B4384" t="str">
        <f>IF([1]交流线路段!B4384="","",[1]交流线路段!B4384)</f>
        <v/>
      </c>
      <c r="F4384" t="e">
        <f ca="1">VLOOKUP(OFFSET($E$2,0,0,10000,1),OFFSET(线路!$A$2,0,0,10000,6),5,FALSE)</f>
        <v>#N/A</v>
      </c>
      <c r="G4384" t="e">
        <f ca="1">VLOOKUP(OFFSET($E$2,0,0,10000,1),OFFSET(线路!$A$2,0,0,10000,6),6,FALSE)</f>
        <v>#N/A</v>
      </c>
    </row>
    <row r="4385" spans="1:7" x14ac:dyDescent="0.15">
      <c r="A4385" t="str">
        <f>IF([1]交流线路段!A4385="","",[1]交流线路段!A4385)</f>
        <v/>
      </c>
      <c r="B4385" t="str">
        <f>IF([1]交流线路段!B4385="","",[1]交流线路段!B4385)</f>
        <v/>
      </c>
      <c r="F4385" t="e">
        <f ca="1">VLOOKUP(OFFSET($E$2,0,0,10000,1),OFFSET(线路!$A$2,0,0,10000,6),5,FALSE)</f>
        <v>#N/A</v>
      </c>
      <c r="G4385" t="e">
        <f ca="1">VLOOKUP(OFFSET($E$2,0,0,10000,1),OFFSET(线路!$A$2,0,0,10000,6),6,FALSE)</f>
        <v>#N/A</v>
      </c>
    </row>
    <row r="4386" spans="1:7" x14ac:dyDescent="0.15">
      <c r="A4386" t="str">
        <f>IF([1]交流线路段!A4386="","",[1]交流线路段!A4386)</f>
        <v/>
      </c>
      <c r="B4386" t="str">
        <f>IF([1]交流线路段!B4386="","",[1]交流线路段!B4386)</f>
        <v/>
      </c>
      <c r="F4386" t="e">
        <f ca="1">VLOOKUP(OFFSET($E$2,0,0,10000,1),OFFSET(线路!$A$2,0,0,10000,6),5,FALSE)</f>
        <v>#N/A</v>
      </c>
      <c r="G4386" t="e">
        <f ca="1">VLOOKUP(OFFSET($E$2,0,0,10000,1),OFFSET(线路!$A$2,0,0,10000,6),6,FALSE)</f>
        <v>#N/A</v>
      </c>
    </row>
    <row r="4387" spans="1:7" x14ac:dyDescent="0.15">
      <c r="A4387" t="str">
        <f>IF([1]交流线路段!A4387="","",[1]交流线路段!A4387)</f>
        <v/>
      </c>
      <c r="B4387" t="str">
        <f>IF([1]交流线路段!B4387="","",[1]交流线路段!B4387)</f>
        <v/>
      </c>
      <c r="F4387" t="e">
        <f ca="1">VLOOKUP(OFFSET($E$2,0,0,10000,1),OFFSET(线路!$A$2,0,0,10000,6),5,FALSE)</f>
        <v>#N/A</v>
      </c>
      <c r="G4387" t="e">
        <f ca="1">VLOOKUP(OFFSET($E$2,0,0,10000,1),OFFSET(线路!$A$2,0,0,10000,6),6,FALSE)</f>
        <v>#N/A</v>
      </c>
    </row>
    <row r="4388" spans="1:7" x14ac:dyDescent="0.15">
      <c r="A4388" t="str">
        <f>IF([1]交流线路段!A4388="","",[1]交流线路段!A4388)</f>
        <v/>
      </c>
      <c r="B4388" t="str">
        <f>IF([1]交流线路段!B4388="","",[1]交流线路段!B4388)</f>
        <v/>
      </c>
      <c r="F4388" t="e">
        <f ca="1">VLOOKUP(OFFSET($E$2,0,0,10000,1),OFFSET(线路!$A$2,0,0,10000,6),5,FALSE)</f>
        <v>#N/A</v>
      </c>
      <c r="G4388" t="e">
        <f ca="1">VLOOKUP(OFFSET($E$2,0,0,10000,1),OFFSET(线路!$A$2,0,0,10000,6),6,FALSE)</f>
        <v>#N/A</v>
      </c>
    </row>
    <row r="4389" spans="1:7" x14ac:dyDescent="0.15">
      <c r="A4389" t="str">
        <f>IF([1]交流线路段!A4389="","",[1]交流线路段!A4389)</f>
        <v/>
      </c>
      <c r="B4389" t="str">
        <f>IF([1]交流线路段!B4389="","",[1]交流线路段!B4389)</f>
        <v/>
      </c>
      <c r="F4389" t="e">
        <f ca="1">VLOOKUP(OFFSET($E$2,0,0,10000,1),OFFSET(线路!$A$2,0,0,10000,6),5,FALSE)</f>
        <v>#N/A</v>
      </c>
      <c r="G4389" t="e">
        <f ca="1">VLOOKUP(OFFSET($E$2,0,0,10000,1),OFFSET(线路!$A$2,0,0,10000,6),6,FALSE)</f>
        <v>#N/A</v>
      </c>
    </row>
    <row r="4390" spans="1:7" x14ac:dyDescent="0.15">
      <c r="A4390" t="str">
        <f>IF([1]交流线路段!A4390="","",[1]交流线路段!A4390)</f>
        <v/>
      </c>
      <c r="B4390" t="str">
        <f>IF([1]交流线路段!B4390="","",[1]交流线路段!B4390)</f>
        <v/>
      </c>
      <c r="F4390" t="e">
        <f ca="1">VLOOKUP(OFFSET($E$2,0,0,10000,1),OFFSET(线路!$A$2,0,0,10000,6),5,FALSE)</f>
        <v>#N/A</v>
      </c>
      <c r="G4390" t="e">
        <f ca="1">VLOOKUP(OFFSET($E$2,0,0,10000,1),OFFSET(线路!$A$2,0,0,10000,6),6,FALSE)</f>
        <v>#N/A</v>
      </c>
    </row>
    <row r="4391" spans="1:7" x14ac:dyDescent="0.15">
      <c r="A4391" t="str">
        <f>IF([1]交流线路段!A4391="","",[1]交流线路段!A4391)</f>
        <v/>
      </c>
      <c r="B4391" t="str">
        <f>IF([1]交流线路段!B4391="","",[1]交流线路段!B4391)</f>
        <v/>
      </c>
      <c r="F4391" t="e">
        <f ca="1">VLOOKUP(OFFSET($E$2,0,0,10000,1),OFFSET(线路!$A$2,0,0,10000,6),5,FALSE)</f>
        <v>#N/A</v>
      </c>
      <c r="G4391" t="e">
        <f ca="1">VLOOKUP(OFFSET($E$2,0,0,10000,1),OFFSET(线路!$A$2,0,0,10000,6),6,FALSE)</f>
        <v>#N/A</v>
      </c>
    </row>
    <row r="4392" spans="1:7" x14ac:dyDescent="0.15">
      <c r="A4392" t="str">
        <f>IF([1]交流线路段!A4392="","",[1]交流线路段!A4392)</f>
        <v/>
      </c>
      <c r="B4392" t="str">
        <f>IF([1]交流线路段!B4392="","",[1]交流线路段!B4392)</f>
        <v/>
      </c>
      <c r="F4392" t="e">
        <f ca="1">VLOOKUP(OFFSET($E$2,0,0,10000,1),OFFSET(线路!$A$2,0,0,10000,6),5,FALSE)</f>
        <v>#N/A</v>
      </c>
      <c r="G4392" t="e">
        <f ca="1">VLOOKUP(OFFSET($E$2,0,0,10000,1),OFFSET(线路!$A$2,0,0,10000,6),6,FALSE)</f>
        <v>#N/A</v>
      </c>
    </row>
    <row r="4393" spans="1:7" x14ac:dyDescent="0.15">
      <c r="A4393" t="str">
        <f>IF([1]交流线路段!A4393="","",[1]交流线路段!A4393)</f>
        <v/>
      </c>
      <c r="B4393" t="str">
        <f>IF([1]交流线路段!B4393="","",[1]交流线路段!B4393)</f>
        <v/>
      </c>
      <c r="F4393" t="e">
        <f ca="1">VLOOKUP(OFFSET($E$2,0,0,10000,1),OFFSET(线路!$A$2,0,0,10000,6),5,FALSE)</f>
        <v>#N/A</v>
      </c>
      <c r="G4393" t="e">
        <f ca="1">VLOOKUP(OFFSET($E$2,0,0,10000,1),OFFSET(线路!$A$2,0,0,10000,6),6,FALSE)</f>
        <v>#N/A</v>
      </c>
    </row>
    <row r="4394" spans="1:7" x14ac:dyDescent="0.15">
      <c r="A4394" t="str">
        <f>IF([1]交流线路段!A4394="","",[1]交流线路段!A4394)</f>
        <v/>
      </c>
      <c r="B4394" t="str">
        <f>IF([1]交流线路段!B4394="","",[1]交流线路段!B4394)</f>
        <v/>
      </c>
      <c r="F4394" t="e">
        <f ca="1">VLOOKUP(OFFSET($E$2,0,0,10000,1),OFFSET(线路!$A$2,0,0,10000,6),5,FALSE)</f>
        <v>#N/A</v>
      </c>
      <c r="G4394" t="e">
        <f ca="1">VLOOKUP(OFFSET($E$2,0,0,10000,1),OFFSET(线路!$A$2,0,0,10000,6),6,FALSE)</f>
        <v>#N/A</v>
      </c>
    </row>
    <row r="4395" spans="1:7" x14ac:dyDescent="0.15">
      <c r="A4395" t="str">
        <f>IF([1]交流线路段!A4395="","",[1]交流线路段!A4395)</f>
        <v/>
      </c>
      <c r="B4395" t="str">
        <f>IF([1]交流线路段!B4395="","",[1]交流线路段!B4395)</f>
        <v/>
      </c>
      <c r="F4395" t="e">
        <f ca="1">VLOOKUP(OFFSET($E$2,0,0,10000,1),OFFSET(线路!$A$2,0,0,10000,6),5,FALSE)</f>
        <v>#N/A</v>
      </c>
      <c r="G4395" t="e">
        <f ca="1">VLOOKUP(OFFSET($E$2,0,0,10000,1),OFFSET(线路!$A$2,0,0,10000,6),6,FALSE)</f>
        <v>#N/A</v>
      </c>
    </row>
    <row r="4396" spans="1:7" x14ac:dyDescent="0.15">
      <c r="A4396" t="str">
        <f>IF([1]交流线路段!A4396="","",[1]交流线路段!A4396)</f>
        <v/>
      </c>
      <c r="B4396" t="str">
        <f>IF([1]交流线路段!B4396="","",[1]交流线路段!B4396)</f>
        <v/>
      </c>
      <c r="F4396" t="e">
        <f ca="1">VLOOKUP(OFFSET($E$2,0,0,10000,1),OFFSET(线路!$A$2,0,0,10000,6),5,FALSE)</f>
        <v>#N/A</v>
      </c>
      <c r="G4396" t="e">
        <f ca="1">VLOOKUP(OFFSET($E$2,0,0,10000,1),OFFSET(线路!$A$2,0,0,10000,6),6,FALSE)</f>
        <v>#N/A</v>
      </c>
    </row>
    <row r="4397" spans="1:7" x14ac:dyDescent="0.15">
      <c r="A4397" t="str">
        <f>IF([1]交流线路段!A4397="","",[1]交流线路段!A4397)</f>
        <v/>
      </c>
      <c r="B4397" t="str">
        <f>IF([1]交流线路段!B4397="","",[1]交流线路段!B4397)</f>
        <v/>
      </c>
      <c r="F4397" t="e">
        <f ca="1">VLOOKUP(OFFSET($E$2,0,0,10000,1),OFFSET(线路!$A$2,0,0,10000,6),5,FALSE)</f>
        <v>#N/A</v>
      </c>
      <c r="G4397" t="e">
        <f ca="1">VLOOKUP(OFFSET($E$2,0,0,10000,1),OFFSET(线路!$A$2,0,0,10000,6),6,FALSE)</f>
        <v>#N/A</v>
      </c>
    </row>
    <row r="4398" spans="1:7" x14ac:dyDescent="0.15">
      <c r="A4398" t="str">
        <f>IF([1]交流线路段!A4398="","",[1]交流线路段!A4398)</f>
        <v/>
      </c>
      <c r="B4398" t="str">
        <f>IF([1]交流线路段!B4398="","",[1]交流线路段!B4398)</f>
        <v/>
      </c>
      <c r="F4398" t="e">
        <f ca="1">VLOOKUP(OFFSET($E$2,0,0,10000,1),OFFSET(线路!$A$2,0,0,10000,6),5,FALSE)</f>
        <v>#N/A</v>
      </c>
      <c r="G4398" t="e">
        <f ca="1">VLOOKUP(OFFSET($E$2,0,0,10000,1),OFFSET(线路!$A$2,0,0,10000,6),6,FALSE)</f>
        <v>#N/A</v>
      </c>
    </row>
    <row r="4399" spans="1:7" x14ac:dyDescent="0.15">
      <c r="A4399" t="str">
        <f>IF([1]交流线路段!A4399="","",[1]交流线路段!A4399)</f>
        <v/>
      </c>
      <c r="B4399" t="str">
        <f>IF([1]交流线路段!B4399="","",[1]交流线路段!B4399)</f>
        <v/>
      </c>
      <c r="F4399" t="e">
        <f ca="1">VLOOKUP(OFFSET($E$2,0,0,10000,1),OFFSET(线路!$A$2,0,0,10000,6),5,FALSE)</f>
        <v>#N/A</v>
      </c>
      <c r="G4399" t="e">
        <f ca="1">VLOOKUP(OFFSET($E$2,0,0,10000,1),OFFSET(线路!$A$2,0,0,10000,6),6,FALSE)</f>
        <v>#N/A</v>
      </c>
    </row>
    <row r="4400" spans="1:7" x14ac:dyDescent="0.15">
      <c r="A4400" t="str">
        <f>IF([1]交流线路段!A4400="","",[1]交流线路段!A4400)</f>
        <v/>
      </c>
      <c r="B4400" t="str">
        <f>IF([1]交流线路段!B4400="","",[1]交流线路段!B4400)</f>
        <v/>
      </c>
      <c r="F4400" t="e">
        <f ca="1">VLOOKUP(OFFSET($E$2,0,0,10000,1),OFFSET(线路!$A$2,0,0,10000,6),5,FALSE)</f>
        <v>#N/A</v>
      </c>
      <c r="G4400" t="e">
        <f ca="1">VLOOKUP(OFFSET($E$2,0,0,10000,1),OFFSET(线路!$A$2,0,0,10000,6),6,FALSE)</f>
        <v>#N/A</v>
      </c>
    </row>
    <row r="4401" spans="1:7" x14ac:dyDescent="0.15">
      <c r="A4401" t="str">
        <f>IF([1]交流线路段!A4401="","",[1]交流线路段!A4401)</f>
        <v/>
      </c>
      <c r="B4401" t="str">
        <f>IF([1]交流线路段!B4401="","",[1]交流线路段!B4401)</f>
        <v/>
      </c>
      <c r="F4401" t="e">
        <f ca="1">VLOOKUP(OFFSET($E$2,0,0,10000,1),OFFSET(线路!$A$2,0,0,10000,6),5,FALSE)</f>
        <v>#N/A</v>
      </c>
      <c r="G4401" t="e">
        <f ca="1">VLOOKUP(OFFSET($E$2,0,0,10000,1),OFFSET(线路!$A$2,0,0,10000,6),6,FALSE)</f>
        <v>#N/A</v>
      </c>
    </row>
    <row r="4402" spans="1:7" x14ac:dyDescent="0.15">
      <c r="A4402" t="str">
        <f>IF([1]交流线路段!A4402="","",[1]交流线路段!A4402)</f>
        <v/>
      </c>
      <c r="B4402" t="str">
        <f>IF([1]交流线路段!B4402="","",[1]交流线路段!B4402)</f>
        <v/>
      </c>
      <c r="F4402" t="e">
        <f ca="1">VLOOKUP(OFFSET($E$2,0,0,10000,1),OFFSET(线路!$A$2,0,0,10000,6),5,FALSE)</f>
        <v>#N/A</v>
      </c>
      <c r="G4402" t="e">
        <f ca="1">VLOOKUP(OFFSET($E$2,0,0,10000,1),OFFSET(线路!$A$2,0,0,10000,6),6,FALSE)</f>
        <v>#N/A</v>
      </c>
    </row>
    <row r="4403" spans="1:7" x14ac:dyDescent="0.15">
      <c r="A4403" t="str">
        <f>IF([1]交流线路段!A4403="","",[1]交流线路段!A4403)</f>
        <v/>
      </c>
      <c r="B4403" t="str">
        <f>IF([1]交流线路段!B4403="","",[1]交流线路段!B4403)</f>
        <v/>
      </c>
      <c r="F4403" t="e">
        <f ca="1">VLOOKUP(OFFSET($E$2,0,0,10000,1),OFFSET(线路!$A$2,0,0,10000,6),5,FALSE)</f>
        <v>#N/A</v>
      </c>
      <c r="G4403" t="e">
        <f ca="1">VLOOKUP(OFFSET($E$2,0,0,10000,1),OFFSET(线路!$A$2,0,0,10000,6),6,FALSE)</f>
        <v>#N/A</v>
      </c>
    </row>
    <row r="4404" spans="1:7" x14ac:dyDescent="0.15">
      <c r="A4404" t="str">
        <f>IF([1]交流线路段!A4404="","",[1]交流线路段!A4404)</f>
        <v/>
      </c>
      <c r="B4404" t="str">
        <f>IF([1]交流线路段!B4404="","",[1]交流线路段!B4404)</f>
        <v/>
      </c>
      <c r="F4404" t="e">
        <f ca="1">VLOOKUP(OFFSET($E$2,0,0,10000,1),OFFSET(线路!$A$2,0,0,10000,6),5,FALSE)</f>
        <v>#N/A</v>
      </c>
      <c r="G4404" t="e">
        <f ca="1">VLOOKUP(OFFSET($E$2,0,0,10000,1),OFFSET(线路!$A$2,0,0,10000,6),6,FALSE)</f>
        <v>#N/A</v>
      </c>
    </row>
    <row r="4405" spans="1:7" x14ac:dyDescent="0.15">
      <c r="A4405" t="str">
        <f>IF([1]交流线路段!A4405="","",[1]交流线路段!A4405)</f>
        <v/>
      </c>
      <c r="B4405" t="str">
        <f>IF([1]交流线路段!B4405="","",[1]交流线路段!B4405)</f>
        <v/>
      </c>
      <c r="F4405" t="e">
        <f ca="1">VLOOKUP(OFFSET($E$2,0,0,10000,1),OFFSET(线路!$A$2,0,0,10000,6),5,FALSE)</f>
        <v>#N/A</v>
      </c>
      <c r="G4405" t="e">
        <f ca="1">VLOOKUP(OFFSET($E$2,0,0,10000,1),OFFSET(线路!$A$2,0,0,10000,6),6,FALSE)</f>
        <v>#N/A</v>
      </c>
    </row>
    <row r="4406" spans="1:7" x14ac:dyDescent="0.15">
      <c r="A4406" t="str">
        <f>IF([1]交流线路段!A4406="","",[1]交流线路段!A4406)</f>
        <v/>
      </c>
      <c r="B4406" t="str">
        <f>IF([1]交流线路段!B4406="","",[1]交流线路段!B4406)</f>
        <v/>
      </c>
      <c r="F4406" t="e">
        <f ca="1">VLOOKUP(OFFSET($E$2,0,0,10000,1),OFFSET(线路!$A$2,0,0,10000,6),5,FALSE)</f>
        <v>#N/A</v>
      </c>
      <c r="G4406" t="e">
        <f ca="1">VLOOKUP(OFFSET($E$2,0,0,10000,1),OFFSET(线路!$A$2,0,0,10000,6),6,FALSE)</f>
        <v>#N/A</v>
      </c>
    </row>
    <row r="4407" spans="1:7" x14ac:dyDescent="0.15">
      <c r="A4407" t="str">
        <f>IF([1]交流线路段!A4407="","",[1]交流线路段!A4407)</f>
        <v/>
      </c>
      <c r="B4407" t="str">
        <f>IF([1]交流线路段!B4407="","",[1]交流线路段!B4407)</f>
        <v/>
      </c>
      <c r="F4407" t="e">
        <f ca="1">VLOOKUP(OFFSET($E$2,0,0,10000,1),OFFSET(线路!$A$2,0,0,10000,6),5,FALSE)</f>
        <v>#N/A</v>
      </c>
      <c r="G4407" t="e">
        <f ca="1">VLOOKUP(OFFSET($E$2,0,0,10000,1),OFFSET(线路!$A$2,0,0,10000,6),6,FALSE)</f>
        <v>#N/A</v>
      </c>
    </row>
    <row r="4408" spans="1:7" x14ac:dyDescent="0.15">
      <c r="A4408" t="str">
        <f>IF([1]交流线路段!A4408="","",[1]交流线路段!A4408)</f>
        <v/>
      </c>
      <c r="B4408" t="str">
        <f>IF([1]交流线路段!B4408="","",[1]交流线路段!B4408)</f>
        <v/>
      </c>
      <c r="F4408" t="e">
        <f ca="1">VLOOKUP(OFFSET($E$2,0,0,10000,1),OFFSET(线路!$A$2,0,0,10000,6),5,FALSE)</f>
        <v>#N/A</v>
      </c>
      <c r="G4408" t="e">
        <f ca="1">VLOOKUP(OFFSET($E$2,0,0,10000,1),OFFSET(线路!$A$2,0,0,10000,6),6,FALSE)</f>
        <v>#N/A</v>
      </c>
    </row>
    <row r="4409" spans="1:7" x14ac:dyDescent="0.15">
      <c r="A4409" t="str">
        <f>IF([1]交流线路段!A4409="","",[1]交流线路段!A4409)</f>
        <v/>
      </c>
      <c r="B4409" t="str">
        <f>IF([1]交流线路段!B4409="","",[1]交流线路段!B4409)</f>
        <v/>
      </c>
      <c r="F4409" t="e">
        <f ca="1">VLOOKUP(OFFSET($E$2,0,0,10000,1),OFFSET(线路!$A$2,0,0,10000,6),5,FALSE)</f>
        <v>#N/A</v>
      </c>
      <c r="G4409" t="e">
        <f ca="1">VLOOKUP(OFFSET($E$2,0,0,10000,1),OFFSET(线路!$A$2,0,0,10000,6),6,FALSE)</f>
        <v>#N/A</v>
      </c>
    </row>
    <row r="4410" spans="1:7" x14ac:dyDescent="0.15">
      <c r="A4410" t="str">
        <f>IF([1]交流线路段!A4410="","",[1]交流线路段!A4410)</f>
        <v/>
      </c>
      <c r="B4410" t="str">
        <f>IF([1]交流线路段!B4410="","",[1]交流线路段!B4410)</f>
        <v/>
      </c>
      <c r="F4410" t="e">
        <f ca="1">VLOOKUP(OFFSET($E$2,0,0,10000,1),OFFSET(线路!$A$2,0,0,10000,6),5,FALSE)</f>
        <v>#N/A</v>
      </c>
      <c r="G4410" t="e">
        <f ca="1">VLOOKUP(OFFSET($E$2,0,0,10000,1),OFFSET(线路!$A$2,0,0,10000,6),6,FALSE)</f>
        <v>#N/A</v>
      </c>
    </row>
    <row r="4411" spans="1:7" x14ac:dyDescent="0.15">
      <c r="A4411" t="str">
        <f>IF([1]交流线路段!A4411="","",[1]交流线路段!A4411)</f>
        <v/>
      </c>
      <c r="B4411" t="str">
        <f>IF([1]交流线路段!B4411="","",[1]交流线路段!B4411)</f>
        <v/>
      </c>
      <c r="F4411" t="e">
        <f ca="1">VLOOKUP(OFFSET($E$2,0,0,10000,1),OFFSET(线路!$A$2,0,0,10000,6),5,FALSE)</f>
        <v>#N/A</v>
      </c>
      <c r="G4411" t="e">
        <f ca="1">VLOOKUP(OFFSET($E$2,0,0,10000,1),OFFSET(线路!$A$2,0,0,10000,6),6,FALSE)</f>
        <v>#N/A</v>
      </c>
    </row>
    <row r="4412" spans="1:7" x14ac:dyDescent="0.15">
      <c r="A4412" t="str">
        <f>IF([1]交流线路段!A4412="","",[1]交流线路段!A4412)</f>
        <v/>
      </c>
      <c r="B4412" t="str">
        <f>IF([1]交流线路段!B4412="","",[1]交流线路段!B4412)</f>
        <v/>
      </c>
      <c r="F4412" t="e">
        <f ca="1">VLOOKUP(OFFSET($E$2,0,0,10000,1),OFFSET(线路!$A$2,0,0,10000,6),5,FALSE)</f>
        <v>#N/A</v>
      </c>
      <c r="G4412" t="e">
        <f ca="1">VLOOKUP(OFFSET($E$2,0,0,10000,1),OFFSET(线路!$A$2,0,0,10000,6),6,FALSE)</f>
        <v>#N/A</v>
      </c>
    </row>
    <row r="4413" spans="1:7" x14ac:dyDescent="0.15">
      <c r="A4413" t="str">
        <f>IF([1]交流线路段!A4413="","",[1]交流线路段!A4413)</f>
        <v/>
      </c>
      <c r="B4413" t="str">
        <f>IF([1]交流线路段!B4413="","",[1]交流线路段!B4413)</f>
        <v/>
      </c>
      <c r="F4413" t="e">
        <f ca="1">VLOOKUP(OFFSET($E$2,0,0,10000,1),OFFSET(线路!$A$2,0,0,10000,6),5,FALSE)</f>
        <v>#N/A</v>
      </c>
      <c r="G4413" t="e">
        <f ca="1">VLOOKUP(OFFSET($E$2,0,0,10000,1),OFFSET(线路!$A$2,0,0,10000,6),6,FALSE)</f>
        <v>#N/A</v>
      </c>
    </row>
    <row r="4414" spans="1:7" x14ac:dyDescent="0.15">
      <c r="A4414" t="str">
        <f>IF([1]交流线路段!A4414="","",[1]交流线路段!A4414)</f>
        <v/>
      </c>
      <c r="B4414" t="str">
        <f>IF([1]交流线路段!B4414="","",[1]交流线路段!B4414)</f>
        <v/>
      </c>
      <c r="F4414" t="e">
        <f ca="1">VLOOKUP(OFFSET($E$2,0,0,10000,1),OFFSET(线路!$A$2,0,0,10000,6),5,FALSE)</f>
        <v>#N/A</v>
      </c>
      <c r="G4414" t="e">
        <f ca="1">VLOOKUP(OFFSET($E$2,0,0,10000,1),OFFSET(线路!$A$2,0,0,10000,6),6,FALSE)</f>
        <v>#N/A</v>
      </c>
    </row>
    <row r="4415" spans="1:7" x14ac:dyDescent="0.15">
      <c r="A4415" t="str">
        <f>IF([1]交流线路段!A4415="","",[1]交流线路段!A4415)</f>
        <v/>
      </c>
      <c r="B4415" t="str">
        <f>IF([1]交流线路段!B4415="","",[1]交流线路段!B4415)</f>
        <v/>
      </c>
      <c r="F4415" t="e">
        <f ca="1">VLOOKUP(OFFSET($E$2,0,0,10000,1),OFFSET(线路!$A$2,0,0,10000,6),5,FALSE)</f>
        <v>#N/A</v>
      </c>
      <c r="G4415" t="e">
        <f ca="1">VLOOKUP(OFFSET($E$2,0,0,10000,1),OFFSET(线路!$A$2,0,0,10000,6),6,FALSE)</f>
        <v>#N/A</v>
      </c>
    </row>
    <row r="4416" spans="1:7" x14ac:dyDescent="0.15">
      <c r="A4416" t="str">
        <f>IF([1]交流线路段!A4416="","",[1]交流线路段!A4416)</f>
        <v/>
      </c>
      <c r="B4416" t="str">
        <f>IF([1]交流线路段!B4416="","",[1]交流线路段!B4416)</f>
        <v/>
      </c>
      <c r="F4416" t="e">
        <f ca="1">VLOOKUP(OFFSET($E$2,0,0,10000,1),OFFSET(线路!$A$2,0,0,10000,6),5,FALSE)</f>
        <v>#N/A</v>
      </c>
      <c r="G4416" t="e">
        <f ca="1">VLOOKUP(OFFSET($E$2,0,0,10000,1),OFFSET(线路!$A$2,0,0,10000,6),6,FALSE)</f>
        <v>#N/A</v>
      </c>
    </row>
    <row r="4417" spans="1:7" x14ac:dyDescent="0.15">
      <c r="A4417" t="str">
        <f>IF([1]交流线路段!A4417="","",[1]交流线路段!A4417)</f>
        <v/>
      </c>
      <c r="B4417" t="str">
        <f>IF([1]交流线路段!B4417="","",[1]交流线路段!B4417)</f>
        <v/>
      </c>
      <c r="F4417" t="e">
        <f ca="1">VLOOKUP(OFFSET($E$2,0,0,10000,1),OFFSET(线路!$A$2,0,0,10000,6),5,FALSE)</f>
        <v>#N/A</v>
      </c>
      <c r="G4417" t="e">
        <f ca="1">VLOOKUP(OFFSET($E$2,0,0,10000,1),OFFSET(线路!$A$2,0,0,10000,6),6,FALSE)</f>
        <v>#N/A</v>
      </c>
    </row>
    <row r="4418" spans="1:7" x14ac:dyDescent="0.15">
      <c r="A4418" t="str">
        <f>IF([1]交流线路段!A4418="","",[1]交流线路段!A4418)</f>
        <v/>
      </c>
      <c r="B4418" t="str">
        <f>IF([1]交流线路段!B4418="","",[1]交流线路段!B4418)</f>
        <v/>
      </c>
      <c r="F4418" t="e">
        <f ca="1">VLOOKUP(OFFSET($E$2,0,0,10000,1),OFFSET(线路!$A$2,0,0,10000,6),5,FALSE)</f>
        <v>#N/A</v>
      </c>
      <c r="G4418" t="e">
        <f ca="1">VLOOKUP(OFFSET($E$2,0,0,10000,1),OFFSET(线路!$A$2,0,0,10000,6),6,FALSE)</f>
        <v>#N/A</v>
      </c>
    </row>
    <row r="4419" spans="1:7" x14ac:dyDescent="0.15">
      <c r="A4419" t="str">
        <f>IF([1]交流线路段!A4419="","",[1]交流线路段!A4419)</f>
        <v/>
      </c>
      <c r="B4419" t="str">
        <f>IF([1]交流线路段!B4419="","",[1]交流线路段!B4419)</f>
        <v/>
      </c>
      <c r="F4419" t="e">
        <f ca="1">VLOOKUP(OFFSET($E$2,0,0,10000,1),OFFSET(线路!$A$2,0,0,10000,6),5,FALSE)</f>
        <v>#N/A</v>
      </c>
      <c r="G4419" t="e">
        <f ca="1">VLOOKUP(OFFSET($E$2,0,0,10000,1),OFFSET(线路!$A$2,0,0,10000,6),6,FALSE)</f>
        <v>#N/A</v>
      </c>
    </row>
    <row r="4420" spans="1:7" x14ac:dyDescent="0.15">
      <c r="A4420" t="str">
        <f>IF([1]交流线路段!A4420="","",[1]交流线路段!A4420)</f>
        <v/>
      </c>
      <c r="B4420" t="str">
        <f>IF([1]交流线路段!B4420="","",[1]交流线路段!B4420)</f>
        <v/>
      </c>
      <c r="F4420" t="e">
        <f ca="1">VLOOKUP(OFFSET($E$2,0,0,10000,1),OFFSET(线路!$A$2,0,0,10000,6),5,FALSE)</f>
        <v>#N/A</v>
      </c>
      <c r="G4420" t="e">
        <f ca="1">VLOOKUP(OFFSET($E$2,0,0,10000,1),OFFSET(线路!$A$2,0,0,10000,6),6,FALSE)</f>
        <v>#N/A</v>
      </c>
    </row>
    <row r="4421" spans="1:7" x14ac:dyDescent="0.15">
      <c r="A4421" t="str">
        <f>IF([1]交流线路段!A4421="","",[1]交流线路段!A4421)</f>
        <v/>
      </c>
      <c r="B4421" t="str">
        <f>IF([1]交流线路段!B4421="","",[1]交流线路段!B4421)</f>
        <v/>
      </c>
      <c r="F4421" t="e">
        <f ca="1">VLOOKUP(OFFSET($E$2,0,0,10000,1),OFFSET(线路!$A$2,0,0,10000,6),5,FALSE)</f>
        <v>#N/A</v>
      </c>
      <c r="G4421" t="e">
        <f ca="1">VLOOKUP(OFFSET($E$2,0,0,10000,1),OFFSET(线路!$A$2,0,0,10000,6),6,FALSE)</f>
        <v>#N/A</v>
      </c>
    </row>
    <row r="4422" spans="1:7" x14ac:dyDescent="0.15">
      <c r="A4422" t="str">
        <f>IF([1]交流线路段!A4422="","",[1]交流线路段!A4422)</f>
        <v/>
      </c>
      <c r="B4422" t="str">
        <f>IF([1]交流线路段!B4422="","",[1]交流线路段!B4422)</f>
        <v/>
      </c>
      <c r="F4422" t="e">
        <f ca="1">VLOOKUP(OFFSET($E$2,0,0,10000,1),OFFSET(线路!$A$2,0,0,10000,6),5,FALSE)</f>
        <v>#N/A</v>
      </c>
      <c r="G4422" t="e">
        <f ca="1">VLOOKUP(OFFSET($E$2,0,0,10000,1),OFFSET(线路!$A$2,0,0,10000,6),6,FALSE)</f>
        <v>#N/A</v>
      </c>
    </row>
    <row r="4423" spans="1:7" x14ac:dyDescent="0.15">
      <c r="A4423" t="str">
        <f>IF([1]交流线路段!A4423="","",[1]交流线路段!A4423)</f>
        <v/>
      </c>
      <c r="B4423" t="str">
        <f>IF([1]交流线路段!B4423="","",[1]交流线路段!B4423)</f>
        <v/>
      </c>
      <c r="F4423" t="e">
        <f ca="1">VLOOKUP(OFFSET($E$2,0,0,10000,1),OFFSET(线路!$A$2,0,0,10000,6),5,FALSE)</f>
        <v>#N/A</v>
      </c>
      <c r="G4423" t="e">
        <f ca="1">VLOOKUP(OFFSET($E$2,0,0,10000,1),OFFSET(线路!$A$2,0,0,10000,6),6,FALSE)</f>
        <v>#N/A</v>
      </c>
    </row>
    <row r="4424" spans="1:7" x14ac:dyDescent="0.15">
      <c r="A4424" t="str">
        <f>IF([1]交流线路段!A4424="","",[1]交流线路段!A4424)</f>
        <v/>
      </c>
      <c r="B4424" t="str">
        <f>IF([1]交流线路段!B4424="","",[1]交流线路段!B4424)</f>
        <v/>
      </c>
      <c r="F4424" t="e">
        <f ca="1">VLOOKUP(OFFSET($E$2,0,0,10000,1),OFFSET(线路!$A$2,0,0,10000,6),5,FALSE)</f>
        <v>#N/A</v>
      </c>
      <c r="G4424" t="e">
        <f ca="1">VLOOKUP(OFFSET($E$2,0,0,10000,1),OFFSET(线路!$A$2,0,0,10000,6),6,FALSE)</f>
        <v>#N/A</v>
      </c>
    </row>
    <row r="4425" spans="1:7" x14ac:dyDescent="0.15">
      <c r="A4425" t="str">
        <f>IF([1]交流线路段!A4425="","",[1]交流线路段!A4425)</f>
        <v/>
      </c>
      <c r="B4425" t="str">
        <f>IF([1]交流线路段!B4425="","",[1]交流线路段!B4425)</f>
        <v/>
      </c>
      <c r="F4425" t="e">
        <f ca="1">VLOOKUP(OFFSET($E$2,0,0,10000,1),OFFSET(线路!$A$2,0,0,10000,6),5,FALSE)</f>
        <v>#N/A</v>
      </c>
      <c r="G4425" t="e">
        <f ca="1">VLOOKUP(OFFSET($E$2,0,0,10000,1),OFFSET(线路!$A$2,0,0,10000,6),6,FALSE)</f>
        <v>#N/A</v>
      </c>
    </row>
    <row r="4426" spans="1:7" x14ac:dyDescent="0.15">
      <c r="A4426" t="str">
        <f>IF([1]交流线路段!A4426="","",[1]交流线路段!A4426)</f>
        <v/>
      </c>
      <c r="B4426" t="str">
        <f>IF([1]交流线路段!B4426="","",[1]交流线路段!B4426)</f>
        <v/>
      </c>
      <c r="F4426" t="e">
        <f ca="1">VLOOKUP(OFFSET($E$2,0,0,10000,1),OFFSET(线路!$A$2,0,0,10000,6),5,FALSE)</f>
        <v>#N/A</v>
      </c>
      <c r="G4426" t="e">
        <f ca="1">VLOOKUP(OFFSET($E$2,0,0,10000,1),OFFSET(线路!$A$2,0,0,10000,6),6,FALSE)</f>
        <v>#N/A</v>
      </c>
    </row>
    <row r="4427" spans="1:7" x14ac:dyDescent="0.15">
      <c r="A4427" t="str">
        <f>IF([1]交流线路段!A4427="","",[1]交流线路段!A4427)</f>
        <v/>
      </c>
      <c r="B4427" t="str">
        <f>IF([1]交流线路段!B4427="","",[1]交流线路段!B4427)</f>
        <v/>
      </c>
      <c r="F4427" t="e">
        <f ca="1">VLOOKUP(OFFSET($E$2,0,0,10000,1),OFFSET(线路!$A$2,0,0,10000,6),5,FALSE)</f>
        <v>#N/A</v>
      </c>
      <c r="G4427" t="e">
        <f ca="1">VLOOKUP(OFFSET($E$2,0,0,10000,1),OFFSET(线路!$A$2,0,0,10000,6),6,FALSE)</f>
        <v>#N/A</v>
      </c>
    </row>
    <row r="4428" spans="1:7" x14ac:dyDescent="0.15">
      <c r="A4428" t="str">
        <f>IF([1]交流线路段!A4428="","",[1]交流线路段!A4428)</f>
        <v/>
      </c>
      <c r="B4428" t="str">
        <f>IF([1]交流线路段!B4428="","",[1]交流线路段!B4428)</f>
        <v/>
      </c>
      <c r="F4428" t="e">
        <f ca="1">VLOOKUP(OFFSET($E$2,0,0,10000,1),OFFSET(线路!$A$2,0,0,10000,6),5,FALSE)</f>
        <v>#N/A</v>
      </c>
      <c r="G4428" t="e">
        <f ca="1">VLOOKUP(OFFSET($E$2,0,0,10000,1),OFFSET(线路!$A$2,0,0,10000,6),6,FALSE)</f>
        <v>#N/A</v>
      </c>
    </row>
    <row r="4429" spans="1:7" x14ac:dyDescent="0.15">
      <c r="A4429" t="str">
        <f>IF([1]交流线路段!A4429="","",[1]交流线路段!A4429)</f>
        <v/>
      </c>
      <c r="B4429" t="str">
        <f>IF([1]交流线路段!B4429="","",[1]交流线路段!B4429)</f>
        <v/>
      </c>
      <c r="F4429" t="e">
        <f ca="1">VLOOKUP(OFFSET($E$2,0,0,10000,1),OFFSET(线路!$A$2,0,0,10000,6),5,FALSE)</f>
        <v>#N/A</v>
      </c>
      <c r="G4429" t="e">
        <f ca="1">VLOOKUP(OFFSET($E$2,0,0,10000,1),OFFSET(线路!$A$2,0,0,10000,6),6,FALSE)</f>
        <v>#N/A</v>
      </c>
    </row>
    <row r="4430" spans="1:7" x14ac:dyDescent="0.15">
      <c r="A4430" t="str">
        <f>IF([1]交流线路段!A4430="","",[1]交流线路段!A4430)</f>
        <v/>
      </c>
      <c r="B4430" t="str">
        <f>IF([1]交流线路段!B4430="","",[1]交流线路段!B4430)</f>
        <v/>
      </c>
      <c r="F4430" t="e">
        <f ca="1">VLOOKUP(OFFSET($E$2,0,0,10000,1),OFFSET(线路!$A$2,0,0,10000,6),5,FALSE)</f>
        <v>#N/A</v>
      </c>
      <c r="G4430" t="e">
        <f ca="1">VLOOKUP(OFFSET($E$2,0,0,10000,1),OFFSET(线路!$A$2,0,0,10000,6),6,FALSE)</f>
        <v>#N/A</v>
      </c>
    </row>
    <row r="4431" spans="1:7" x14ac:dyDescent="0.15">
      <c r="A4431" t="str">
        <f>IF([1]交流线路段!A4431="","",[1]交流线路段!A4431)</f>
        <v/>
      </c>
      <c r="B4431" t="str">
        <f>IF([1]交流线路段!B4431="","",[1]交流线路段!B4431)</f>
        <v/>
      </c>
      <c r="F4431" t="e">
        <f ca="1">VLOOKUP(OFFSET($E$2,0,0,10000,1),OFFSET(线路!$A$2,0,0,10000,6),5,FALSE)</f>
        <v>#N/A</v>
      </c>
      <c r="G4431" t="e">
        <f ca="1">VLOOKUP(OFFSET($E$2,0,0,10000,1),OFFSET(线路!$A$2,0,0,10000,6),6,FALSE)</f>
        <v>#N/A</v>
      </c>
    </row>
    <row r="4432" spans="1:7" x14ac:dyDescent="0.15">
      <c r="A4432" t="str">
        <f>IF([1]交流线路段!A4432="","",[1]交流线路段!A4432)</f>
        <v/>
      </c>
      <c r="B4432" t="str">
        <f>IF([1]交流线路段!B4432="","",[1]交流线路段!B4432)</f>
        <v/>
      </c>
      <c r="F4432" t="e">
        <f ca="1">VLOOKUP(OFFSET($E$2,0,0,10000,1),OFFSET(线路!$A$2,0,0,10000,6),5,FALSE)</f>
        <v>#N/A</v>
      </c>
      <c r="G4432" t="e">
        <f ca="1">VLOOKUP(OFFSET($E$2,0,0,10000,1),OFFSET(线路!$A$2,0,0,10000,6),6,FALSE)</f>
        <v>#N/A</v>
      </c>
    </row>
    <row r="4433" spans="1:7" x14ac:dyDescent="0.15">
      <c r="A4433" t="str">
        <f>IF([1]交流线路段!A4433="","",[1]交流线路段!A4433)</f>
        <v/>
      </c>
      <c r="B4433" t="str">
        <f>IF([1]交流线路段!B4433="","",[1]交流线路段!B4433)</f>
        <v/>
      </c>
      <c r="F4433" t="e">
        <f ca="1">VLOOKUP(OFFSET($E$2,0,0,10000,1),OFFSET(线路!$A$2,0,0,10000,6),5,FALSE)</f>
        <v>#N/A</v>
      </c>
      <c r="G4433" t="e">
        <f ca="1">VLOOKUP(OFFSET($E$2,0,0,10000,1),OFFSET(线路!$A$2,0,0,10000,6),6,FALSE)</f>
        <v>#N/A</v>
      </c>
    </row>
    <row r="4434" spans="1:7" x14ac:dyDescent="0.15">
      <c r="A4434" t="str">
        <f>IF([1]交流线路段!A4434="","",[1]交流线路段!A4434)</f>
        <v/>
      </c>
      <c r="B4434" t="str">
        <f>IF([1]交流线路段!B4434="","",[1]交流线路段!B4434)</f>
        <v/>
      </c>
      <c r="F4434" t="e">
        <f ca="1">VLOOKUP(OFFSET($E$2,0,0,10000,1),OFFSET(线路!$A$2,0,0,10000,6),5,FALSE)</f>
        <v>#N/A</v>
      </c>
      <c r="G4434" t="e">
        <f ca="1">VLOOKUP(OFFSET($E$2,0,0,10000,1),OFFSET(线路!$A$2,0,0,10000,6),6,FALSE)</f>
        <v>#N/A</v>
      </c>
    </row>
    <row r="4435" spans="1:7" x14ac:dyDescent="0.15">
      <c r="A4435" t="str">
        <f>IF([1]交流线路段!A4435="","",[1]交流线路段!A4435)</f>
        <v/>
      </c>
      <c r="B4435" t="str">
        <f>IF([1]交流线路段!B4435="","",[1]交流线路段!B4435)</f>
        <v/>
      </c>
      <c r="F4435" t="e">
        <f ca="1">VLOOKUP(OFFSET($E$2,0,0,10000,1),OFFSET(线路!$A$2,0,0,10000,6),5,FALSE)</f>
        <v>#N/A</v>
      </c>
      <c r="G4435" t="e">
        <f ca="1">VLOOKUP(OFFSET($E$2,0,0,10000,1),OFFSET(线路!$A$2,0,0,10000,6),6,FALSE)</f>
        <v>#N/A</v>
      </c>
    </row>
    <row r="4436" spans="1:7" x14ac:dyDescent="0.15">
      <c r="A4436" t="str">
        <f>IF([1]交流线路段!A4436="","",[1]交流线路段!A4436)</f>
        <v/>
      </c>
      <c r="B4436" t="str">
        <f>IF([1]交流线路段!B4436="","",[1]交流线路段!B4436)</f>
        <v/>
      </c>
      <c r="F4436" t="e">
        <f ca="1">VLOOKUP(OFFSET($E$2,0,0,10000,1),OFFSET(线路!$A$2,0,0,10000,6),5,FALSE)</f>
        <v>#N/A</v>
      </c>
      <c r="G4436" t="e">
        <f ca="1">VLOOKUP(OFFSET($E$2,0,0,10000,1),OFFSET(线路!$A$2,0,0,10000,6),6,FALSE)</f>
        <v>#N/A</v>
      </c>
    </row>
    <row r="4437" spans="1:7" x14ac:dyDescent="0.15">
      <c r="A4437" t="str">
        <f>IF([1]交流线路段!A4437="","",[1]交流线路段!A4437)</f>
        <v/>
      </c>
      <c r="B4437" t="str">
        <f>IF([1]交流线路段!B4437="","",[1]交流线路段!B4437)</f>
        <v/>
      </c>
      <c r="F4437" t="e">
        <f ca="1">VLOOKUP(OFFSET($E$2,0,0,10000,1),OFFSET(线路!$A$2,0,0,10000,6),5,FALSE)</f>
        <v>#N/A</v>
      </c>
      <c r="G4437" t="e">
        <f ca="1">VLOOKUP(OFFSET($E$2,0,0,10000,1),OFFSET(线路!$A$2,0,0,10000,6),6,FALSE)</f>
        <v>#N/A</v>
      </c>
    </row>
    <row r="4438" spans="1:7" x14ac:dyDescent="0.15">
      <c r="A4438" t="str">
        <f>IF([1]交流线路段!A4438="","",[1]交流线路段!A4438)</f>
        <v/>
      </c>
      <c r="B4438" t="str">
        <f>IF([1]交流线路段!B4438="","",[1]交流线路段!B4438)</f>
        <v/>
      </c>
      <c r="F4438" t="e">
        <f ca="1">VLOOKUP(OFFSET($E$2,0,0,10000,1),OFFSET(线路!$A$2,0,0,10000,6),5,FALSE)</f>
        <v>#N/A</v>
      </c>
      <c r="G4438" t="e">
        <f ca="1">VLOOKUP(OFFSET($E$2,0,0,10000,1),OFFSET(线路!$A$2,0,0,10000,6),6,FALSE)</f>
        <v>#N/A</v>
      </c>
    </row>
    <row r="4439" spans="1:7" x14ac:dyDescent="0.15">
      <c r="A4439" t="str">
        <f>IF([1]交流线路段!A4439="","",[1]交流线路段!A4439)</f>
        <v/>
      </c>
      <c r="B4439" t="str">
        <f>IF([1]交流线路段!B4439="","",[1]交流线路段!B4439)</f>
        <v/>
      </c>
      <c r="F4439" t="e">
        <f ca="1">VLOOKUP(OFFSET($E$2,0,0,10000,1),OFFSET(线路!$A$2,0,0,10000,6),5,FALSE)</f>
        <v>#N/A</v>
      </c>
      <c r="G4439" t="e">
        <f ca="1">VLOOKUP(OFFSET($E$2,0,0,10000,1),OFFSET(线路!$A$2,0,0,10000,6),6,FALSE)</f>
        <v>#N/A</v>
      </c>
    </row>
    <row r="4440" spans="1:7" x14ac:dyDescent="0.15">
      <c r="A4440" t="str">
        <f>IF([1]交流线路段!A4440="","",[1]交流线路段!A4440)</f>
        <v/>
      </c>
      <c r="B4440" t="str">
        <f>IF([1]交流线路段!B4440="","",[1]交流线路段!B4440)</f>
        <v/>
      </c>
      <c r="F4440" t="e">
        <f ca="1">VLOOKUP(OFFSET($E$2,0,0,10000,1),OFFSET(线路!$A$2,0,0,10000,6),5,FALSE)</f>
        <v>#N/A</v>
      </c>
      <c r="G4440" t="e">
        <f ca="1">VLOOKUP(OFFSET($E$2,0,0,10000,1),OFFSET(线路!$A$2,0,0,10000,6),6,FALSE)</f>
        <v>#N/A</v>
      </c>
    </row>
    <row r="4441" spans="1:7" x14ac:dyDescent="0.15">
      <c r="A4441" t="str">
        <f>IF([1]交流线路段!A4441="","",[1]交流线路段!A4441)</f>
        <v/>
      </c>
      <c r="B4441" t="str">
        <f>IF([1]交流线路段!B4441="","",[1]交流线路段!B4441)</f>
        <v/>
      </c>
      <c r="F4441" t="e">
        <f ca="1">VLOOKUP(OFFSET($E$2,0,0,10000,1),OFFSET(线路!$A$2,0,0,10000,6),5,FALSE)</f>
        <v>#N/A</v>
      </c>
      <c r="G4441" t="e">
        <f ca="1">VLOOKUP(OFFSET($E$2,0,0,10000,1),OFFSET(线路!$A$2,0,0,10000,6),6,FALSE)</f>
        <v>#N/A</v>
      </c>
    </row>
    <row r="4442" spans="1:7" x14ac:dyDescent="0.15">
      <c r="A4442" t="str">
        <f>IF([1]交流线路段!A4442="","",[1]交流线路段!A4442)</f>
        <v/>
      </c>
      <c r="B4442" t="str">
        <f>IF([1]交流线路段!B4442="","",[1]交流线路段!B4442)</f>
        <v/>
      </c>
      <c r="F4442" t="e">
        <f ca="1">VLOOKUP(OFFSET($E$2,0,0,10000,1),OFFSET(线路!$A$2,0,0,10000,6),5,FALSE)</f>
        <v>#N/A</v>
      </c>
      <c r="G4442" t="e">
        <f ca="1">VLOOKUP(OFFSET($E$2,0,0,10000,1),OFFSET(线路!$A$2,0,0,10000,6),6,FALSE)</f>
        <v>#N/A</v>
      </c>
    </row>
    <row r="4443" spans="1:7" x14ac:dyDescent="0.15">
      <c r="A4443" t="str">
        <f>IF([1]交流线路段!A4443="","",[1]交流线路段!A4443)</f>
        <v/>
      </c>
      <c r="B4443" t="str">
        <f>IF([1]交流线路段!B4443="","",[1]交流线路段!B4443)</f>
        <v/>
      </c>
      <c r="F4443" t="e">
        <f ca="1">VLOOKUP(OFFSET($E$2,0,0,10000,1),OFFSET(线路!$A$2,0,0,10000,6),5,FALSE)</f>
        <v>#N/A</v>
      </c>
      <c r="G4443" t="e">
        <f ca="1">VLOOKUP(OFFSET($E$2,0,0,10000,1),OFFSET(线路!$A$2,0,0,10000,6),6,FALSE)</f>
        <v>#N/A</v>
      </c>
    </row>
    <row r="4444" spans="1:7" x14ac:dyDescent="0.15">
      <c r="A4444" t="str">
        <f>IF([1]交流线路段!A4444="","",[1]交流线路段!A4444)</f>
        <v/>
      </c>
      <c r="B4444" t="str">
        <f>IF([1]交流线路段!B4444="","",[1]交流线路段!B4444)</f>
        <v/>
      </c>
      <c r="F4444" t="e">
        <f ca="1">VLOOKUP(OFFSET($E$2,0,0,10000,1),OFFSET(线路!$A$2,0,0,10000,6),5,FALSE)</f>
        <v>#N/A</v>
      </c>
      <c r="G4444" t="e">
        <f ca="1">VLOOKUP(OFFSET($E$2,0,0,10000,1),OFFSET(线路!$A$2,0,0,10000,6),6,FALSE)</f>
        <v>#N/A</v>
      </c>
    </row>
    <row r="4445" spans="1:7" x14ac:dyDescent="0.15">
      <c r="A4445" t="str">
        <f>IF([1]交流线路段!A4445="","",[1]交流线路段!A4445)</f>
        <v/>
      </c>
      <c r="B4445" t="str">
        <f>IF([1]交流线路段!B4445="","",[1]交流线路段!B4445)</f>
        <v/>
      </c>
      <c r="F4445" t="e">
        <f ca="1">VLOOKUP(OFFSET($E$2,0,0,10000,1),OFFSET(线路!$A$2,0,0,10000,6),5,FALSE)</f>
        <v>#N/A</v>
      </c>
      <c r="G4445" t="e">
        <f ca="1">VLOOKUP(OFFSET($E$2,0,0,10000,1),OFFSET(线路!$A$2,0,0,10000,6),6,FALSE)</f>
        <v>#N/A</v>
      </c>
    </row>
    <row r="4446" spans="1:7" x14ac:dyDescent="0.15">
      <c r="A4446" t="str">
        <f>IF([1]交流线路段!A4446="","",[1]交流线路段!A4446)</f>
        <v/>
      </c>
      <c r="B4446" t="str">
        <f>IF([1]交流线路段!B4446="","",[1]交流线路段!B4446)</f>
        <v/>
      </c>
      <c r="F4446" t="e">
        <f ca="1">VLOOKUP(OFFSET($E$2,0,0,10000,1),OFFSET(线路!$A$2,0,0,10000,6),5,FALSE)</f>
        <v>#N/A</v>
      </c>
      <c r="G4446" t="e">
        <f ca="1">VLOOKUP(OFFSET($E$2,0,0,10000,1),OFFSET(线路!$A$2,0,0,10000,6),6,FALSE)</f>
        <v>#N/A</v>
      </c>
    </row>
    <row r="4447" spans="1:7" x14ac:dyDescent="0.15">
      <c r="A4447" t="str">
        <f>IF([1]交流线路段!A4447="","",[1]交流线路段!A4447)</f>
        <v/>
      </c>
      <c r="B4447" t="str">
        <f>IF([1]交流线路段!B4447="","",[1]交流线路段!B4447)</f>
        <v/>
      </c>
      <c r="F4447" t="e">
        <f ca="1">VLOOKUP(OFFSET($E$2,0,0,10000,1),OFFSET(线路!$A$2,0,0,10000,6),5,FALSE)</f>
        <v>#N/A</v>
      </c>
      <c r="G4447" t="e">
        <f ca="1">VLOOKUP(OFFSET($E$2,0,0,10000,1),OFFSET(线路!$A$2,0,0,10000,6),6,FALSE)</f>
        <v>#N/A</v>
      </c>
    </row>
    <row r="4448" spans="1:7" x14ac:dyDescent="0.15">
      <c r="A4448" t="str">
        <f>IF([1]交流线路段!A4448="","",[1]交流线路段!A4448)</f>
        <v/>
      </c>
      <c r="B4448" t="str">
        <f>IF([1]交流线路段!B4448="","",[1]交流线路段!B4448)</f>
        <v/>
      </c>
      <c r="F4448" t="e">
        <f ca="1">VLOOKUP(OFFSET($E$2,0,0,10000,1),OFFSET(线路!$A$2,0,0,10000,6),5,FALSE)</f>
        <v>#N/A</v>
      </c>
      <c r="G4448" t="e">
        <f ca="1">VLOOKUP(OFFSET($E$2,0,0,10000,1),OFFSET(线路!$A$2,0,0,10000,6),6,FALSE)</f>
        <v>#N/A</v>
      </c>
    </row>
    <row r="4449" spans="1:7" x14ac:dyDescent="0.15">
      <c r="A4449" t="str">
        <f>IF([1]交流线路段!A4449="","",[1]交流线路段!A4449)</f>
        <v/>
      </c>
      <c r="B4449" t="str">
        <f>IF([1]交流线路段!B4449="","",[1]交流线路段!B4449)</f>
        <v/>
      </c>
      <c r="F4449" t="e">
        <f ca="1">VLOOKUP(OFFSET($E$2,0,0,10000,1),OFFSET(线路!$A$2,0,0,10000,6),5,FALSE)</f>
        <v>#N/A</v>
      </c>
      <c r="G4449" t="e">
        <f ca="1">VLOOKUP(OFFSET($E$2,0,0,10000,1),OFFSET(线路!$A$2,0,0,10000,6),6,FALSE)</f>
        <v>#N/A</v>
      </c>
    </row>
    <row r="4450" spans="1:7" x14ac:dyDescent="0.15">
      <c r="A4450" t="str">
        <f>IF([1]交流线路段!A4450="","",[1]交流线路段!A4450)</f>
        <v/>
      </c>
      <c r="B4450" t="str">
        <f>IF([1]交流线路段!B4450="","",[1]交流线路段!B4450)</f>
        <v/>
      </c>
      <c r="F4450" t="e">
        <f ca="1">VLOOKUP(OFFSET($E$2,0,0,10000,1),OFFSET(线路!$A$2,0,0,10000,6),5,FALSE)</f>
        <v>#N/A</v>
      </c>
      <c r="G4450" t="e">
        <f ca="1">VLOOKUP(OFFSET($E$2,0,0,10000,1),OFFSET(线路!$A$2,0,0,10000,6),6,FALSE)</f>
        <v>#N/A</v>
      </c>
    </row>
    <row r="4451" spans="1:7" x14ac:dyDescent="0.15">
      <c r="A4451" t="str">
        <f>IF([1]交流线路段!A4451="","",[1]交流线路段!A4451)</f>
        <v/>
      </c>
      <c r="B4451" t="str">
        <f>IF([1]交流线路段!B4451="","",[1]交流线路段!B4451)</f>
        <v/>
      </c>
      <c r="F4451" t="e">
        <f ca="1">VLOOKUP(OFFSET($E$2,0,0,10000,1),OFFSET(线路!$A$2,0,0,10000,6),5,FALSE)</f>
        <v>#N/A</v>
      </c>
      <c r="G4451" t="e">
        <f ca="1">VLOOKUP(OFFSET($E$2,0,0,10000,1),OFFSET(线路!$A$2,0,0,10000,6),6,FALSE)</f>
        <v>#N/A</v>
      </c>
    </row>
    <row r="4452" spans="1:7" x14ac:dyDescent="0.15">
      <c r="A4452" t="str">
        <f>IF([1]交流线路段!A4452="","",[1]交流线路段!A4452)</f>
        <v/>
      </c>
      <c r="B4452" t="str">
        <f>IF([1]交流线路段!B4452="","",[1]交流线路段!B4452)</f>
        <v/>
      </c>
      <c r="F4452" t="e">
        <f ca="1">VLOOKUP(OFFSET($E$2,0,0,10000,1),OFFSET(线路!$A$2,0,0,10000,6),5,FALSE)</f>
        <v>#N/A</v>
      </c>
      <c r="G4452" t="e">
        <f ca="1">VLOOKUP(OFFSET($E$2,0,0,10000,1),OFFSET(线路!$A$2,0,0,10000,6),6,FALSE)</f>
        <v>#N/A</v>
      </c>
    </row>
    <row r="4453" spans="1:7" x14ac:dyDescent="0.15">
      <c r="A4453" t="str">
        <f>IF([1]交流线路段!A4453="","",[1]交流线路段!A4453)</f>
        <v/>
      </c>
      <c r="B4453" t="str">
        <f>IF([1]交流线路段!B4453="","",[1]交流线路段!B4453)</f>
        <v/>
      </c>
      <c r="F4453" t="e">
        <f ca="1">VLOOKUP(OFFSET($E$2,0,0,10000,1),OFFSET(线路!$A$2,0,0,10000,6),5,FALSE)</f>
        <v>#N/A</v>
      </c>
      <c r="G4453" t="e">
        <f ca="1">VLOOKUP(OFFSET($E$2,0,0,10000,1),OFFSET(线路!$A$2,0,0,10000,6),6,FALSE)</f>
        <v>#N/A</v>
      </c>
    </row>
    <row r="4454" spans="1:7" x14ac:dyDescent="0.15">
      <c r="A4454" t="str">
        <f>IF([1]交流线路段!A4454="","",[1]交流线路段!A4454)</f>
        <v/>
      </c>
      <c r="B4454" t="str">
        <f>IF([1]交流线路段!B4454="","",[1]交流线路段!B4454)</f>
        <v/>
      </c>
      <c r="F4454" t="e">
        <f ca="1">VLOOKUP(OFFSET($E$2,0,0,10000,1),OFFSET(线路!$A$2,0,0,10000,6),5,FALSE)</f>
        <v>#N/A</v>
      </c>
      <c r="G4454" t="e">
        <f ca="1">VLOOKUP(OFFSET($E$2,0,0,10000,1),OFFSET(线路!$A$2,0,0,10000,6),6,FALSE)</f>
        <v>#N/A</v>
      </c>
    </row>
    <row r="4455" spans="1:7" x14ac:dyDescent="0.15">
      <c r="A4455" t="str">
        <f>IF([1]交流线路段!A4455="","",[1]交流线路段!A4455)</f>
        <v/>
      </c>
      <c r="B4455" t="str">
        <f>IF([1]交流线路段!B4455="","",[1]交流线路段!B4455)</f>
        <v/>
      </c>
      <c r="F4455" t="e">
        <f ca="1">VLOOKUP(OFFSET($E$2,0,0,10000,1),OFFSET(线路!$A$2,0,0,10000,6),5,FALSE)</f>
        <v>#N/A</v>
      </c>
      <c r="G4455" t="e">
        <f ca="1">VLOOKUP(OFFSET($E$2,0,0,10000,1),OFFSET(线路!$A$2,0,0,10000,6),6,FALSE)</f>
        <v>#N/A</v>
      </c>
    </row>
    <row r="4456" spans="1:7" x14ac:dyDescent="0.15">
      <c r="A4456" t="str">
        <f>IF([1]交流线路段!A4456="","",[1]交流线路段!A4456)</f>
        <v/>
      </c>
      <c r="B4456" t="str">
        <f>IF([1]交流线路段!B4456="","",[1]交流线路段!B4456)</f>
        <v/>
      </c>
      <c r="F4456" t="e">
        <f ca="1">VLOOKUP(OFFSET($E$2,0,0,10000,1),OFFSET(线路!$A$2,0,0,10000,6),5,FALSE)</f>
        <v>#N/A</v>
      </c>
      <c r="G4456" t="e">
        <f ca="1">VLOOKUP(OFFSET($E$2,0,0,10000,1),OFFSET(线路!$A$2,0,0,10000,6),6,FALSE)</f>
        <v>#N/A</v>
      </c>
    </row>
    <row r="4457" spans="1:7" x14ac:dyDescent="0.15">
      <c r="A4457" t="str">
        <f>IF([1]交流线路段!A4457="","",[1]交流线路段!A4457)</f>
        <v/>
      </c>
      <c r="B4457" t="str">
        <f>IF([1]交流线路段!B4457="","",[1]交流线路段!B4457)</f>
        <v/>
      </c>
      <c r="F4457" t="e">
        <f ca="1">VLOOKUP(OFFSET($E$2,0,0,10000,1),OFFSET(线路!$A$2,0,0,10000,6),5,FALSE)</f>
        <v>#N/A</v>
      </c>
      <c r="G4457" t="e">
        <f ca="1">VLOOKUP(OFFSET($E$2,0,0,10000,1),OFFSET(线路!$A$2,0,0,10000,6),6,FALSE)</f>
        <v>#N/A</v>
      </c>
    </row>
    <row r="4458" spans="1:7" x14ac:dyDescent="0.15">
      <c r="A4458" t="str">
        <f>IF([1]交流线路段!A4458="","",[1]交流线路段!A4458)</f>
        <v/>
      </c>
      <c r="B4458" t="str">
        <f>IF([1]交流线路段!B4458="","",[1]交流线路段!B4458)</f>
        <v/>
      </c>
      <c r="F4458" t="e">
        <f ca="1">VLOOKUP(OFFSET($E$2,0,0,10000,1),OFFSET(线路!$A$2,0,0,10000,6),5,FALSE)</f>
        <v>#N/A</v>
      </c>
      <c r="G4458" t="e">
        <f ca="1">VLOOKUP(OFFSET($E$2,0,0,10000,1),OFFSET(线路!$A$2,0,0,10000,6),6,FALSE)</f>
        <v>#N/A</v>
      </c>
    </row>
    <row r="4459" spans="1:7" x14ac:dyDescent="0.15">
      <c r="A4459" t="str">
        <f>IF([1]交流线路段!A4459="","",[1]交流线路段!A4459)</f>
        <v/>
      </c>
      <c r="B4459" t="str">
        <f>IF([1]交流线路段!B4459="","",[1]交流线路段!B4459)</f>
        <v/>
      </c>
      <c r="F4459" t="e">
        <f ca="1">VLOOKUP(OFFSET($E$2,0,0,10000,1),OFFSET(线路!$A$2,0,0,10000,6),5,FALSE)</f>
        <v>#N/A</v>
      </c>
      <c r="G4459" t="e">
        <f ca="1">VLOOKUP(OFFSET($E$2,0,0,10000,1),OFFSET(线路!$A$2,0,0,10000,6),6,FALSE)</f>
        <v>#N/A</v>
      </c>
    </row>
    <row r="4460" spans="1:7" x14ac:dyDescent="0.15">
      <c r="A4460" t="str">
        <f>IF([1]交流线路段!A4460="","",[1]交流线路段!A4460)</f>
        <v/>
      </c>
      <c r="B4460" t="str">
        <f>IF([1]交流线路段!B4460="","",[1]交流线路段!B4460)</f>
        <v/>
      </c>
      <c r="F4460" t="e">
        <f ca="1">VLOOKUP(OFFSET($E$2,0,0,10000,1),OFFSET(线路!$A$2,0,0,10000,6),5,FALSE)</f>
        <v>#N/A</v>
      </c>
      <c r="G4460" t="e">
        <f ca="1">VLOOKUP(OFFSET($E$2,0,0,10000,1),OFFSET(线路!$A$2,0,0,10000,6),6,FALSE)</f>
        <v>#N/A</v>
      </c>
    </row>
    <row r="4461" spans="1:7" x14ac:dyDescent="0.15">
      <c r="A4461" t="str">
        <f>IF([1]交流线路段!A4461="","",[1]交流线路段!A4461)</f>
        <v/>
      </c>
      <c r="B4461" t="str">
        <f>IF([1]交流线路段!B4461="","",[1]交流线路段!B4461)</f>
        <v/>
      </c>
      <c r="F4461" t="e">
        <f ca="1">VLOOKUP(OFFSET($E$2,0,0,10000,1),OFFSET(线路!$A$2,0,0,10000,6),5,FALSE)</f>
        <v>#N/A</v>
      </c>
      <c r="G4461" t="e">
        <f ca="1">VLOOKUP(OFFSET($E$2,0,0,10000,1),OFFSET(线路!$A$2,0,0,10000,6),6,FALSE)</f>
        <v>#N/A</v>
      </c>
    </row>
    <row r="4462" spans="1:7" x14ac:dyDescent="0.15">
      <c r="A4462" t="str">
        <f>IF([1]交流线路段!A4462="","",[1]交流线路段!A4462)</f>
        <v/>
      </c>
      <c r="B4462" t="str">
        <f>IF([1]交流线路段!B4462="","",[1]交流线路段!B4462)</f>
        <v/>
      </c>
      <c r="F4462" t="e">
        <f ca="1">VLOOKUP(OFFSET($E$2,0,0,10000,1),OFFSET(线路!$A$2,0,0,10000,6),5,FALSE)</f>
        <v>#N/A</v>
      </c>
      <c r="G4462" t="e">
        <f ca="1">VLOOKUP(OFFSET($E$2,0,0,10000,1),OFFSET(线路!$A$2,0,0,10000,6),6,FALSE)</f>
        <v>#N/A</v>
      </c>
    </row>
    <row r="4463" spans="1:7" x14ac:dyDescent="0.15">
      <c r="A4463" t="str">
        <f>IF([1]交流线路段!A4463="","",[1]交流线路段!A4463)</f>
        <v/>
      </c>
      <c r="B4463" t="str">
        <f>IF([1]交流线路段!B4463="","",[1]交流线路段!B4463)</f>
        <v/>
      </c>
      <c r="F4463" t="e">
        <f ca="1">VLOOKUP(OFFSET($E$2,0,0,10000,1),OFFSET(线路!$A$2,0,0,10000,6),5,FALSE)</f>
        <v>#N/A</v>
      </c>
      <c r="G4463" t="e">
        <f ca="1">VLOOKUP(OFFSET($E$2,0,0,10000,1),OFFSET(线路!$A$2,0,0,10000,6),6,FALSE)</f>
        <v>#N/A</v>
      </c>
    </row>
    <row r="4464" spans="1:7" x14ac:dyDescent="0.15">
      <c r="A4464" t="str">
        <f>IF([1]交流线路段!A4464="","",[1]交流线路段!A4464)</f>
        <v/>
      </c>
      <c r="B4464" t="str">
        <f>IF([1]交流线路段!B4464="","",[1]交流线路段!B4464)</f>
        <v/>
      </c>
      <c r="F4464" t="e">
        <f ca="1">VLOOKUP(OFFSET($E$2,0,0,10000,1),OFFSET(线路!$A$2,0,0,10000,6),5,FALSE)</f>
        <v>#N/A</v>
      </c>
      <c r="G4464" t="e">
        <f ca="1">VLOOKUP(OFFSET($E$2,0,0,10000,1),OFFSET(线路!$A$2,0,0,10000,6),6,FALSE)</f>
        <v>#N/A</v>
      </c>
    </row>
    <row r="4465" spans="1:7" x14ac:dyDescent="0.15">
      <c r="A4465" t="str">
        <f>IF([1]交流线路段!A4465="","",[1]交流线路段!A4465)</f>
        <v/>
      </c>
      <c r="B4465" t="str">
        <f>IF([1]交流线路段!B4465="","",[1]交流线路段!B4465)</f>
        <v/>
      </c>
      <c r="F4465" t="e">
        <f ca="1">VLOOKUP(OFFSET($E$2,0,0,10000,1),OFFSET(线路!$A$2,0,0,10000,6),5,FALSE)</f>
        <v>#N/A</v>
      </c>
      <c r="G4465" t="e">
        <f ca="1">VLOOKUP(OFFSET($E$2,0,0,10000,1),OFFSET(线路!$A$2,0,0,10000,6),6,FALSE)</f>
        <v>#N/A</v>
      </c>
    </row>
    <row r="4466" spans="1:7" x14ac:dyDescent="0.15">
      <c r="A4466" t="str">
        <f>IF([1]交流线路段!A4466="","",[1]交流线路段!A4466)</f>
        <v/>
      </c>
      <c r="B4466" t="str">
        <f>IF([1]交流线路段!B4466="","",[1]交流线路段!B4466)</f>
        <v/>
      </c>
      <c r="F4466" t="e">
        <f ca="1">VLOOKUP(OFFSET($E$2,0,0,10000,1),OFFSET(线路!$A$2,0,0,10000,6),5,FALSE)</f>
        <v>#N/A</v>
      </c>
      <c r="G4466" t="e">
        <f ca="1">VLOOKUP(OFFSET($E$2,0,0,10000,1),OFFSET(线路!$A$2,0,0,10000,6),6,FALSE)</f>
        <v>#N/A</v>
      </c>
    </row>
    <row r="4467" spans="1:7" x14ac:dyDescent="0.15">
      <c r="A4467" t="str">
        <f>IF([1]交流线路段!A4467="","",[1]交流线路段!A4467)</f>
        <v/>
      </c>
      <c r="B4467" t="str">
        <f>IF([1]交流线路段!B4467="","",[1]交流线路段!B4467)</f>
        <v/>
      </c>
      <c r="F4467" t="e">
        <f ca="1">VLOOKUP(OFFSET($E$2,0,0,10000,1),OFFSET(线路!$A$2,0,0,10000,6),5,FALSE)</f>
        <v>#N/A</v>
      </c>
      <c r="G4467" t="e">
        <f ca="1">VLOOKUP(OFFSET($E$2,0,0,10000,1),OFFSET(线路!$A$2,0,0,10000,6),6,FALSE)</f>
        <v>#N/A</v>
      </c>
    </row>
    <row r="4468" spans="1:7" x14ac:dyDescent="0.15">
      <c r="A4468" t="str">
        <f>IF([1]交流线路段!A4468="","",[1]交流线路段!A4468)</f>
        <v/>
      </c>
      <c r="B4468" t="str">
        <f>IF([1]交流线路段!B4468="","",[1]交流线路段!B4468)</f>
        <v/>
      </c>
      <c r="F4468" t="e">
        <f ca="1">VLOOKUP(OFFSET($E$2,0,0,10000,1),OFFSET(线路!$A$2,0,0,10000,6),5,FALSE)</f>
        <v>#N/A</v>
      </c>
      <c r="G4468" t="e">
        <f ca="1">VLOOKUP(OFFSET($E$2,0,0,10000,1),OFFSET(线路!$A$2,0,0,10000,6),6,FALSE)</f>
        <v>#N/A</v>
      </c>
    </row>
    <row r="4469" spans="1:7" x14ac:dyDescent="0.15">
      <c r="A4469" t="str">
        <f>IF([1]交流线路段!A4469="","",[1]交流线路段!A4469)</f>
        <v/>
      </c>
      <c r="B4469" t="str">
        <f>IF([1]交流线路段!B4469="","",[1]交流线路段!B4469)</f>
        <v/>
      </c>
      <c r="F4469" t="e">
        <f ca="1">VLOOKUP(OFFSET($E$2,0,0,10000,1),OFFSET(线路!$A$2,0,0,10000,6),5,FALSE)</f>
        <v>#N/A</v>
      </c>
      <c r="G4469" t="e">
        <f ca="1">VLOOKUP(OFFSET($E$2,0,0,10000,1),OFFSET(线路!$A$2,0,0,10000,6),6,FALSE)</f>
        <v>#N/A</v>
      </c>
    </row>
    <row r="4470" spans="1:7" x14ac:dyDescent="0.15">
      <c r="A4470" t="str">
        <f>IF([1]交流线路段!A4470="","",[1]交流线路段!A4470)</f>
        <v/>
      </c>
      <c r="B4470" t="str">
        <f>IF([1]交流线路段!B4470="","",[1]交流线路段!B4470)</f>
        <v/>
      </c>
      <c r="F4470" t="e">
        <f ca="1">VLOOKUP(OFFSET($E$2,0,0,10000,1),OFFSET(线路!$A$2,0,0,10000,6),5,FALSE)</f>
        <v>#N/A</v>
      </c>
      <c r="G4470" t="e">
        <f ca="1">VLOOKUP(OFFSET($E$2,0,0,10000,1),OFFSET(线路!$A$2,0,0,10000,6),6,FALSE)</f>
        <v>#N/A</v>
      </c>
    </row>
    <row r="4471" spans="1:7" x14ac:dyDescent="0.15">
      <c r="A4471" t="str">
        <f>IF([1]交流线路段!A4471="","",[1]交流线路段!A4471)</f>
        <v/>
      </c>
      <c r="B4471" t="str">
        <f>IF([1]交流线路段!B4471="","",[1]交流线路段!B4471)</f>
        <v/>
      </c>
      <c r="F4471" t="e">
        <f ca="1">VLOOKUP(OFFSET($E$2,0,0,10000,1),OFFSET(线路!$A$2,0,0,10000,6),5,FALSE)</f>
        <v>#N/A</v>
      </c>
      <c r="G4471" t="e">
        <f ca="1">VLOOKUP(OFFSET($E$2,0,0,10000,1),OFFSET(线路!$A$2,0,0,10000,6),6,FALSE)</f>
        <v>#N/A</v>
      </c>
    </row>
    <row r="4472" spans="1:7" x14ac:dyDescent="0.15">
      <c r="A4472" t="str">
        <f>IF([1]交流线路段!A4472="","",[1]交流线路段!A4472)</f>
        <v/>
      </c>
      <c r="B4472" t="str">
        <f>IF([1]交流线路段!B4472="","",[1]交流线路段!B4472)</f>
        <v/>
      </c>
      <c r="F4472" t="e">
        <f ca="1">VLOOKUP(OFFSET($E$2,0,0,10000,1),OFFSET(线路!$A$2,0,0,10000,6),5,FALSE)</f>
        <v>#N/A</v>
      </c>
      <c r="G4472" t="e">
        <f ca="1">VLOOKUP(OFFSET($E$2,0,0,10000,1),OFFSET(线路!$A$2,0,0,10000,6),6,FALSE)</f>
        <v>#N/A</v>
      </c>
    </row>
    <row r="4473" spans="1:7" x14ac:dyDescent="0.15">
      <c r="A4473" t="str">
        <f>IF([1]交流线路段!A4473="","",[1]交流线路段!A4473)</f>
        <v/>
      </c>
      <c r="B4473" t="str">
        <f>IF([1]交流线路段!B4473="","",[1]交流线路段!B4473)</f>
        <v/>
      </c>
      <c r="F4473" t="e">
        <f ca="1">VLOOKUP(OFFSET($E$2,0,0,10000,1),OFFSET(线路!$A$2,0,0,10000,6),5,FALSE)</f>
        <v>#N/A</v>
      </c>
      <c r="G4473" t="e">
        <f ca="1">VLOOKUP(OFFSET($E$2,0,0,10000,1),OFFSET(线路!$A$2,0,0,10000,6),6,FALSE)</f>
        <v>#N/A</v>
      </c>
    </row>
    <row r="4474" spans="1:7" x14ac:dyDescent="0.15">
      <c r="A4474" t="str">
        <f>IF([1]交流线路段!A4474="","",[1]交流线路段!A4474)</f>
        <v/>
      </c>
      <c r="B4474" t="str">
        <f>IF([1]交流线路段!B4474="","",[1]交流线路段!B4474)</f>
        <v/>
      </c>
      <c r="F4474" t="e">
        <f ca="1">VLOOKUP(OFFSET($E$2,0,0,10000,1),OFFSET(线路!$A$2,0,0,10000,6),5,FALSE)</f>
        <v>#N/A</v>
      </c>
      <c r="G4474" t="e">
        <f ca="1">VLOOKUP(OFFSET($E$2,0,0,10000,1),OFFSET(线路!$A$2,0,0,10000,6),6,FALSE)</f>
        <v>#N/A</v>
      </c>
    </row>
    <row r="4475" spans="1:7" x14ac:dyDescent="0.15">
      <c r="A4475" t="str">
        <f>IF([1]交流线路段!A4475="","",[1]交流线路段!A4475)</f>
        <v/>
      </c>
      <c r="B4475" t="str">
        <f>IF([1]交流线路段!B4475="","",[1]交流线路段!B4475)</f>
        <v/>
      </c>
      <c r="F4475" t="e">
        <f ca="1">VLOOKUP(OFFSET($E$2,0,0,10000,1),OFFSET(线路!$A$2,0,0,10000,6),5,FALSE)</f>
        <v>#N/A</v>
      </c>
      <c r="G4475" t="e">
        <f ca="1">VLOOKUP(OFFSET($E$2,0,0,10000,1),OFFSET(线路!$A$2,0,0,10000,6),6,FALSE)</f>
        <v>#N/A</v>
      </c>
    </row>
    <row r="4476" spans="1:7" x14ac:dyDescent="0.15">
      <c r="A4476" t="str">
        <f>IF([1]交流线路段!A4476="","",[1]交流线路段!A4476)</f>
        <v/>
      </c>
      <c r="B4476" t="str">
        <f>IF([1]交流线路段!B4476="","",[1]交流线路段!B4476)</f>
        <v/>
      </c>
      <c r="F4476" t="e">
        <f ca="1">VLOOKUP(OFFSET($E$2,0,0,10000,1),OFFSET(线路!$A$2,0,0,10000,6),5,FALSE)</f>
        <v>#N/A</v>
      </c>
      <c r="G4476" t="e">
        <f ca="1">VLOOKUP(OFFSET($E$2,0,0,10000,1),OFFSET(线路!$A$2,0,0,10000,6),6,FALSE)</f>
        <v>#N/A</v>
      </c>
    </row>
    <row r="4477" spans="1:7" x14ac:dyDescent="0.15">
      <c r="A4477" t="str">
        <f>IF([1]交流线路段!A4477="","",[1]交流线路段!A4477)</f>
        <v/>
      </c>
      <c r="B4477" t="str">
        <f>IF([1]交流线路段!B4477="","",[1]交流线路段!B4477)</f>
        <v/>
      </c>
      <c r="F4477" t="e">
        <f ca="1">VLOOKUP(OFFSET($E$2,0,0,10000,1),OFFSET(线路!$A$2,0,0,10000,6),5,FALSE)</f>
        <v>#N/A</v>
      </c>
      <c r="G4477" t="e">
        <f ca="1">VLOOKUP(OFFSET($E$2,0,0,10000,1),OFFSET(线路!$A$2,0,0,10000,6),6,FALSE)</f>
        <v>#N/A</v>
      </c>
    </row>
    <row r="4478" spans="1:7" x14ac:dyDescent="0.15">
      <c r="A4478" t="str">
        <f>IF([1]交流线路段!A4478="","",[1]交流线路段!A4478)</f>
        <v/>
      </c>
      <c r="B4478" t="str">
        <f>IF([1]交流线路段!B4478="","",[1]交流线路段!B4478)</f>
        <v/>
      </c>
      <c r="F4478" t="e">
        <f ca="1">VLOOKUP(OFFSET($E$2,0,0,10000,1),OFFSET(线路!$A$2,0,0,10000,6),5,FALSE)</f>
        <v>#N/A</v>
      </c>
      <c r="G4478" t="e">
        <f ca="1">VLOOKUP(OFFSET($E$2,0,0,10000,1),OFFSET(线路!$A$2,0,0,10000,6),6,FALSE)</f>
        <v>#N/A</v>
      </c>
    </row>
    <row r="4479" spans="1:7" x14ac:dyDescent="0.15">
      <c r="A4479" t="str">
        <f>IF([1]交流线路段!A4479="","",[1]交流线路段!A4479)</f>
        <v/>
      </c>
      <c r="B4479" t="str">
        <f>IF([1]交流线路段!B4479="","",[1]交流线路段!B4479)</f>
        <v/>
      </c>
      <c r="F4479" t="e">
        <f ca="1">VLOOKUP(OFFSET($E$2,0,0,10000,1),OFFSET(线路!$A$2,0,0,10000,6),5,FALSE)</f>
        <v>#N/A</v>
      </c>
      <c r="G4479" t="e">
        <f ca="1">VLOOKUP(OFFSET($E$2,0,0,10000,1),OFFSET(线路!$A$2,0,0,10000,6),6,FALSE)</f>
        <v>#N/A</v>
      </c>
    </row>
    <row r="4480" spans="1:7" x14ac:dyDescent="0.15">
      <c r="A4480" t="str">
        <f>IF([1]交流线路段!A4480="","",[1]交流线路段!A4480)</f>
        <v/>
      </c>
      <c r="B4480" t="str">
        <f>IF([1]交流线路段!B4480="","",[1]交流线路段!B4480)</f>
        <v/>
      </c>
      <c r="F4480" t="e">
        <f ca="1">VLOOKUP(OFFSET($E$2,0,0,10000,1),OFFSET(线路!$A$2,0,0,10000,6),5,FALSE)</f>
        <v>#N/A</v>
      </c>
      <c r="G4480" t="e">
        <f ca="1">VLOOKUP(OFFSET($E$2,0,0,10000,1),OFFSET(线路!$A$2,0,0,10000,6),6,FALSE)</f>
        <v>#N/A</v>
      </c>
    </row>
    <row r="4481" spans="1:7" x14ac:dyDescent="0.15">
      <c r="A4481" t="str">
        <f>IF([1]交流线路段!A4481="","",[1]交流线路段!A4481)</f>
        <v/>
      </c>
      <c r="B4481" t="str">
        <f>IF([1]交流线路段!B4481="","",[1]交流线路段!B4481)</f>
        <v/>
      </c>
      <c r="F4481" t="e">
        <f ca="1">VLOOKUP(OFFSET($E$2,0,0,10000,1),OFFSET(线路!$A$2,0,0,10000,6),5,FALSE)</f>
        <v>#N/A</v>
      </c>
      <c r="G4481" t="e">
        <f ca="1">VLOOKUP(OFFSET($E$2,0,0,10000,1),OFFSET(线路!$A$2,0,0,10000,6),6,FALSE)</f>
        <v>#N/A</v>
      </c>
    </row>
    <row r="4482" spans="1:7" x14ac:dyDescent="0.15">
      <c r="A4482" t="str">
        <f>IF([1]交流线路段!A4482="","",[1]交流线路段!A4482)</f>
        <v/>
      </c>
      <c r="B4482" t="str">
        <f>IF([1]交流线路段!B4482="","",[1]交流线路段!B4482)</f>
        <v/>
      </c>
      <c r="F4482" t="e">
        <f ca="1">VLOOKUP(OFFSET($E$2,0,0,10000,1),OFFSET(线路!$A$2,0,0,10000,6),5,FALSE)</f>
        <v>#N/A</v>
      </c>
      <c r="G4482" t="e">
        <f ca="1">VLOOKUP(OFFSET($E$2,0,0,10000,1),OFFSET(线路!$A$2,0,0,10000,6),6,FALSE)</f>
        <v>#N/A</v>
      </c>
    </row>
    <row r="4483" spans="1:7" x14ac:dyDescent="0.15">
      <c r="A4483" t="str">
        <f>IF([1]交流线路段!A4483="","",[1]交流线路段!A4483)</f>
        <v/>
      </c>
      <c r="B4483" t="str">
        <f>IF([1]交流线路段!B4483="","",[1]交流线路段!B4483)</f>
        <v/>
      </c>
      <c r="F4483" t="e">
        <f ca="1">VLOOKUP(OFFSET($E$2,0,0,10000,1),OFFSET(线路!$A$2,0,0,10000,6),5,FALSE)</f>
        <v>#N/A</v>
      </c>
      <c r="G4483" t="e">
        <f ca="1">VLOOKUP(OFFSET($E$2,0,0,10000,1),OFFSET(线路!$A$2,0,0,10000,6),6,FALSE)</f>
        <v>#N/A</v>
      </c>
    </row>
    <row r="4484" spans="1:7" x14ac:dyDescent="0.15">
      <c r="A4484" t="str">
        <f>IF([1]交流线路段!A4484="","",[1]交流线路段!A4484)</f>
        <v/>
      </c>
      <c r="B4484" t="str">
        <f>IF([1]交流线路段!B4484="","",[1]交流线路段!B4484)</f>
        <v/>
      </c>
      <c r="F4484" t="e">
        <f ca="1">VLOOKUP(OFFSET($E$2,0,0,10000,1),OFFSET(线路!$A$2,0,0,10000,6),5,FALSE)</f>
        <v>#N/A</v>
      </c>
      <c r="G4484" t="e">
        <f ca="1">VLOOKUP(OFFSET($E$2,0,0,10000,1),OFFSET(线路!$A$2,0,0,10000,6),6,FALSE)</f>
        <v>#N/A</v>
      </c>
    </row>
    <row r="4485" spans="1:7" x14ac:dyDescent="0.15">
      <c r="A4485" t="str">
        <f>IF([1]交流线路段!A4485="","",[1]交流线路段!A4485)</f>
        <v/>
      </c>
      <c r="B4485" t="str">
        <f>IF([1]交流线路段!B4485="","",[1]交流线路段!B4485)</f>
        <v/>
      </c>
      <c r="F4485" t="e">
        <f ca="1">VLOOKUP(OFFSET($E$2,0,0,10000,1),OFFSET(线路!$A$2,0,0,10000,6),5,FALSE)</f>
        <v>#N/A</v>
      </c>
      <c r="G4485" t="e">
        <f ca="1">VLOOKUP(OFFSET($E$2,0,0,10000,1),OFFSET(线路!$A$2,0,0,10000,6),6,FALSE)</f>
        <v>#N/A</v>
      </c>
    </row>
    <row r="4486" spans="1:7" x14ac:dyDescent="0.15">
      <c r="A4486" t="str">
        <f>IF([1]交流线路段!A4486="","",[1]交流线路段!A4486)</f>
        <v/>
      </c>
      <c r="B4486" t="str">
        <f>IF([1]交流线路段!B4486="","",[1]交流线路段!B4486)</f>
        <v/>
      </c>
      <c r="F4486" t="e">
        <f ca="1">VLOOKUP(OFFSET($E$2,0,0,10000,1),OFFSET(线路!$A$2,0,0,10000,6),5,FALSE)</f>
        <v>#N/A</v>
      </c>
      <c r="G4486" t="e">
        <f ca="1">VLOOKUP(OFFSET($E$2,0,0,10000,1),OFFSET(线路!$A$2,0,0,10000,6),6,FALSE)</f>
        <v>#N/A</v>
      </c>
    </row>
    <row r="4487" spans="1:7" x14ac:dyDescent="0.15">
      <c r="A4487" t="str">
        <f>IF([1]交流线路段!A4487="","",[1]交流线路段!A4487)</f>
        <v/>
      </c>
      <c r="B4487" t="str">
        <f>IF([1]交流线路段!B4487="","",[1]交流线路段!B4487)</f>
        <v/>
      </c>
      <c r="F4487" t="e">
        <f ca="1">VLOOKUP(OFFSET($E$2,0,0,10000,1),OFFSET(线路!$A$2,0,0,10000,6),5,FALSE)</f>
        <v>#N/A</v>
      </c>
      <c r="G4487" t="e">
        <f ca="1">VLOOKUP(OFFSET($E$2,0,0,10000,1),OFFSET(线路!$A$2,0,0,10000,6),6,FALSE)</f>
        <v>#N/A</v>
      </c>
    </row>
    <row r="4488" spans="1:7" x14ac:dyDescent="0.15">
      <c r="A4488" t="str">
        <f>IF([1]交流线路段!A4488="","",[1]交流线路段!A4488)</f>
        <v/>
      </c>
      <c r="B4488" t="str">
        <f>IF([1]交流线路段!B4488="","",[1]交流线路段!B4488)</f>
        <v/>
      </c>
      <c r="F4488" t="e">
        <f ca="1">VLOOKUP(OFFSET($E$2,0,0,10000,1),OFFSET(线路!$A$2,0,0,10000,6),5,FALSE)</f>
        <v>#N/A</v>
      </c>
      <c r="G4488" t="e">
        <f ca="1">VLOOKUP(OFFSET($E$2,0,0,10000,1),OFFSET(线路!$A$2,0,0,10000,6),6,FALSE)</f>
        <v>#N/A</v>
      </c>
    </row>
    <row r="4489" spans="1:7" x14ac:dyDescent="0.15">
      <c r="A4489" t="str">
        <f>IF([1]交流线路段!A4489="","",[1]交流线路段!A4489)</f>
        <v/>
      </c>
      <c r="B4489" t="str">
        <f>IF([1]交流线路段!B4489="","",[1]交流线路段!B4489)</f>
        <v/>
      </c>
      <c r="F4489" t="e">
        <f ca="1">VLOOKUP(OFFSET($E$2,0,0,10000,1),OFFSET(线路!$A$2,0,0,10000,6),5,FALSE)</f>
        <v>#N/A</v>
      </c>
      <c r="G4489" t="e">
        <f ca="1">VLOOKUP(OFFSET($E$2,0,0,10000,1),OFFSET(线路!$A$2,0,0,10000,6),6,FALSE)</f>
        <v>#N/A</v>
      </c>
    </row>
    <row r="4490" spans="1:7" x14ac:dyDescent="0.15">
      <c r="A4490" t="str">
        <f>IF([1]交流线路段!A4490="","",[1]交流线路段!A4490)</f>
        <v/>
      </c>
      <c r="B4490" t="str">
        <f>IF([1]交流线路段!B4490="","",[1]交流线路段!B4490)</f>
        <v/>
      </c>
      <c r="F4490" t="e">
        <f ca="1">VLOOKUP(OFFSET($E$2,0,0,10000,1),OFFSET(线路!$A$2,0,0,10000,6),5,FALSE)</f>
        <v>#N/A</v>
      </c>
      <c r="G4490" t="e">
        <f ca="1">VLOOKUP(OFFSET($E$2,0,0,10000,1),OFFSET(线路!$A$2,0,0,10000,6),6,FALSE)</f>
        <v>#N/A</v>
      </c>
    </row>
    <row r="4491" spans="1:7" x14ac:dyDescent="0.15">
      <c r="A4491" t="str">
        <f>IF([1]交流线路段!A4491="","",[1]交流线路段!A4491)</f>
        <v/>
      </c>
      <c r="B4491" t="str">
        <f>IF([1]交流线路段!B4491="","",[1]交流线路段!B4491)</f>
        <v/>
      </c>
      <c r="F4491" t="e">
        <f ca="1">VLOOKUP(OFFSET($E$2,0,0,10000,1),OFFSET(线路!$A$2,0,0,10000,6),5,FALSE)</f>
        <v>#N/A</v>
      </c>
      <c r="G4491" t="e">
        <f ca="1">VLOOKUP(OFFSET($E$2,0,0,10000,1),OFFSET(线路!$A$2,0,0,10000,6),6,FALSE)</f>
        <v>#N/A</v>
      </c>
    </row>
    <row r="4492" spans="1:7" x14ac:dyDescent="0.15">
      <c r="A4492" t="str">
        <f>IF([1]交流线路段!A4492="","",[1]交流线路段!A4492)</f>
        <v/>
      </c>
      <c r="B4492" t="str">
        <f>IF([1]交流线路段!B4492="","",[1]交流线路段!B4492)</f>
        <v/>
      </c>
      <c r="F4492" t="e">
        <f ca="1">VLOOKUP(OFFSET($E$2,0,0,10000,1),OFFSET(线路!$A$2,0,0,10000,6),5,FALSE)</f>
        <v>#N/A</v>
      </c>
      <c r="G4492" t="e">
        <f ca="1">VLOOKUP(OFFSET($E$2,0,0,10000,1),OFFSET(线路!$A$2,0,0,10000,6),6,FALSE)</f>
        <v>#N/A</v>
      </c>
    </row>
    <row r="4493" spans="1:7" x14ac:dyDescent="0.15">
      <c r="A4493" t="str">
        <f>IF([1]交流线路段!A4493="","",[1]交流线路段!A4493)</f>
        <v/>
      </c>
      <c r="B4493" t="str">
        <f>IF([1]交流线路段!B4493="","",[1]交流线路段!B4493)</f>
        <v/>
      </c>
      <c r="F4493" t="e">
        <f ca="1">VLOOKUP(OFFSET($E$2,0,0,10000,1),OFFSET(线路!$A$2,0,0,10000,6),5,FALSE)</f>
        <v>#N/A</v>
      </c>
      <c r="G4493" t="e">
        <f ca="1">VLOOKUP(OFFSET($E$2,0,0,10000,1),OFFSET(线路!$A$2,0,0,10000,6),6,FALSE)</f>
        <v>#N/A</v>
      </c>
    </row>
    <row r="4494" spans="1:7" x14ac:dyDescent="0.15">
      <c r="A4494" t="str">
        <f>IF([1]交流线路段!A4494="","",[1]交流线路段!A4494)</f>
        <v/>
      </c>
      <c r="B4494" t="str">
        <f>IF([1]交流线路段!B4494="","",[1]交流线路段!B4494)</f>
        <v/>
      </c>
      <c r="F4494" t="e">
        <f ca="1">VLOOKUP(OFFSET($E$2,0,0,10000,1),OFFSET(线路!$A$2,0,0,10000,6),5,FALSE)</f>
        <v>#N/A</v>
      </c>
      <c r="G4494" t="e">
        <f ca="1">VLOOKUP(OFFSET($E$2,0,0,10000,1),OFFSET(线路!$A$2,0,0,10000,6),6,FALSE)</f>
        <v>#N/A</v>
      </c>
    </row>
    <row r="4495" spans="1:7" x14ac:dyDescent="0.15">
      <c r="A4495" t="str">
        <f>IF([1]交流线路段!A4495="","",[1]交流线路段!A4495)</f>
        <v/>
      </c>
      <c r="B4495" t="str">
        <f>IF([1]交流线路段!B4495="","",[1]交流线路段!B4495)</f>
        <v/>
      </c>
      <c r="F4495" t="e">
        <f ca="1">VLOOKUP(OFFSET($E$2,0,0,10000,1),OFFSET(线路!$A$2,0,0,10000,6),5,FALSE)</f>
        <v>#N/A</v>
      </c>
      <c r="G4495" t="e">
        <f ca="1">VLOOKUP(OFFSET($E$2,0,0,10000,1),OFFSET(线路!$A$2,0,0,10000,6),6,FALSE)</f>
        <v>#N/A</v>
      </c>
    </row>
    <row r="4496" spans="1:7" x14ac:dyDescent="0.15">
      <c r="A4496" t="str">
        <f>IF([1]交流线路段!A4496="","",[1]交流线路段!A4496)</f>
        <v/>
      </c>
      <c r="B4496" t="str">
        <f>IF([1]交流线路段!B4496="","",[1]交流线路段!B4496)</f>
        <v/>
      </c>
      <c r="F4496" t="e">
        <f ca="1">VLOOKUP(OFFSET($E$2,0,0,10000,1),OFFSET(线路!$A$2,0,0,10000,6),5,FALSE)</f>
        <v>#N/A</v>
      </c>
      <c r="G4496" t="e">
        <f ca="1">VLOOKUP(OFFSET($E$2,0,0,10000,1),OFFSET(线路!$A$2,0,0,10000,6),6,FALSE)</f>
        <v>#N/A</v>
      </c>
    </row>
    <row r="4497" spans="1:7" x14ac:dyDescent="0.15">
      <c r="A4497" t="str">
        <f>IF([1]交流线路段!A4497="","",[1]交流线路段!A4497)</f>
        <v/>
      </c>
      <c r="B4497" t="str">
        <f>IF([1]交流线路段!B4497="","",[1]交流线路段!B4497)</f>
        <v/>
      </c>
      <c r="F4497" t="e">
        <f ca="1">VLOOKUP(OFFSET($E$2,0,0,10000,1),OFFSET(线路!$A$2,0,0,10000,6),5,FALSE)</f>
        <v>#N/A</v>
      </c>
      <c r="G4497" t="e">
        <f ca="1">VLOOKUP(OFFSET($E$2,0,0,10000,1),OFFSET(线路!$A$2,0,0,10000,6),6,FALSE)</f>
        <v>#N/A</v>
      </c>
    </row>
    <row r="4498" spans="1:7" x14ac:dyDescent="0.15">
      <c r="A4498" t="str">
        <f>IF([1]交流线路段!A4498="","",[1]交流线路段!A4498)</f>
        <v/>
      </c>
      <c r="B4498" t="str">
        <f>IF([1]交流线路段!B4498="","",[1]交流线路段!B4498)</f>
        <v/>
      </c>
      <c r="F4498" t="e">
        <f ca="1">VLOOKUP(OFFSET($E$2,0,0,10000,1),OFFSET(线路!$A$2,0,0,10000,6),5,FALSE)</f>
        <v>#N/A</v>
      </c>
      <c r="G4498" t="e">
        <f ca="1">VLOOKUP(OFFSET($E$2,0,0,10000,1),OFFSET(线路!$A$2,0,0,10000,6),6,FALSE)</f>
        <v>#N/A</v>
      </c>
    </row>
    <row r="4499" spans="1:7" x14ac:dyDescent="0.15">
      <c r="A4499" t="str">
        <f>IF([1]交流线路段!A4499="","",[1]交流线路段!A4499)</f>
        <v/>
      </c>
      <c r="B4499" t="str">
        <f>IF([1]交流线路段!B4499="","",[1]交流线路段!B4499)</f>
        <v/>
      </c>
      <c r="F4499" t="e">
        <f ca="1">VLOOKUP(OFFSET($E$2,0,0,10000,1),OFFSET(线路!$A$2,0,0,10000,6),5,FALSE)</f>
        <v>#N/A</v>
      </c>
      <c r="G4499" t="e">
        <f ca="1">VLOOKUP(OFFSET($E$2,0,0,10000,1),OFFSET(线路!$A$2,0,0,10000,6),6,FALSE)</f>
        <v>#N/A</v>
      </c>
    </row>
    <row r="4500" spans="1:7" x14ac:dyDescent="0.15">
      <c r="A4500" t="str">
        <f>IF([1]交流线路段!A4500="","",[1]交流线路段!A4500)</f>
        <v/>
      </c>
      <c r="B4500" t="str">
        <f>IF([1]交流线路段!B4500="","",[1]交流线路段!B4500)</f>
        <v/>
      </c>
      <c r="F4500" t="e">
        <f ca="1">VLOOKUP(OFFSET($E$2,0,0,10000,1),OFFSET(线路!$A$2,0,0,10000,6),5,FALSE)</f>
        <v>#N/A</v>
      </c>
      <c r="G4500" t="e">
        <f ca="1">VLOOKUP(OFFSET($E$2,0,0,10000,1),OFFSET(线路!$A$2,0,0,10000,6),6,FALSE)</f>
        <v>#N/A</v>
      </c>
    </row>
    <row r="4501" spans="1:7" x14ac:dyDescent="0.15">
      <c r="A4501" t="str">
        <f>IF([1]交流线路段!A4501="","",[1]交流线路段!A4501)</f>
        <v/>
      </c>
      <c r="B4501" t="str">
        <f>IF([1]交流线路段!B4501="","",[1]交流线路段!B4501)</f>
        <v/>
      </c>
      <c r="F4501" t="e">
        <f ca="1">VLOOKUP(OFFSET($E$2,0,0,10000,1),OFFSET(线路!$A$2,0,0,10000,6),5,FALSE)</f>
        <v>#N/A</v>
      </c>
      <c r="G4501" t="e">
        <f ca="1">VLOOKUP(OFFSET($E$2,0,0,10000,1),OFFSET(线路!$A$2,0,0,10000,6),6,FALSE)</f>
        <v>#N/A</v>
      </c>
    </row>
    <row r="4502" spans="1:7" x14ac:dyDescent="0.15">
      <c r="A4502" t="str">
        <f>IF([1]交流线路段!A4502="","",[1]交流线路段!A4502)</f>
        <v/>
      </c>
      <c r="B4502" t="str">
        <f>IF([1]交流线路段!B4502="","",[1]交流线路段!B4502)</f>
        <v/>
      </c>
      <c r="F4502" t="e">
        <f ca="1">VLOOKUP(OFFSET($E$2,0,0,10000,1),OFFSET(线路!$A$2,0,0,10000,6),5,FALSE)</f>
        <v>#N/A</v>
      </c>
      <c r="G4502" t="e">
        <f ca="1">VLOOKUP(OFFSET($E$2,0,0,10000,1),OFFSET(线路!$A$2,0,0,10000,6),6,FALSE)</f>
        <v>#N/A</v>
      </c>
    </row>
    <row r="4503" spans="1:7" x14ac:dyDescent="0.15">
      <c r="A4503" t="str">
        <f>IF([1]交流线路段!A4503="","",[1]交流线路段!A4503)</f>
        <v/>
      </c>
      <c r="B4503" t="str">
        <f>IF([1]交流线路段!B4503="","",[1]交流线路段!B4503)</f>
        <v/>
      </c>
      <c r="F4503" t="e">
        <f ca="1">VLOOKUP(OFFSET($E$2,0,0,10000,1),OFFSET(线路!$A$2,0,0,10000,6),5,FALSE)</f>
        <v>#N/A</v>
      </c>
      <c r="G4503" t="e">
        <f ca="1">VLOOKUP(OFFSET($E$2,0,0,10000,1),OFFSET(线路!$A$2,0,0,10000,6),6,FALSE)</f>
        <v>#N/A</v>
      </c>
    </row>
    <row r="4504" spans="1:7" x14ac:dyDescent="0.15">
      <c r="A4504" t="str">
        <f>IF([1]交流线路段!A4504="","",[1]交流线路段!A4504)</f>
        <v/>
      </c>
      <c r="B4504" t="str">
        <f>IF([1]交流线路段!B4504="","",[1]交流线路段!B4504)</f>
        <v/>
      </c>
      <c r="F4504" t="e">
        <f ca="1">VLOOKUP(OFFSET($E$2,0,0,10000,1),OFFSET(线路!$A$2,0,0,10000,6),5,FALSE)</f>
        <v>#N/A</v>
      </c>
      <c r="G4504" t="e">
        <f ca="1">VLOOKUP(OFFSET($E$2,0,0,10000,1),OFFSET(线路!$A$2,0,0,10000,6),6,FALSE)</f>
        <v>#N/A</v>
      </c>
    </row>
    <row r="4505" spans="1:7" x14ac:dyDescent="0.15">
      <c r="A4505" t="str">
        <f>IF([1]交流线路段!A4505="","",[1]交流线路段!A4505)</f>
        <v/>
      </c>
      <c r="B4505" t="str">
        <f>IF([1]交流线路段!B4505="","",[1]交流线路段!B4505)</f>
        <v/>
      </c>
      <c r="F4505" t="e">
        <f ca="1">VLOOKUP(OFFSET($E$2,0,0,10000,1),OFFSET(线路!$A$2,0,0,10000,6),5,FALSE)</f>
        <v>#N/A</v>
      </c>
      <c r="G4505" t="e">
        <f ca="1">VLOOKUP(OFFSET($E$2,0,0,10000,1),OFFSET(线路!$A$2,0,0,10000,6),6,FALSE)</f>
        <v>#N/A</v>
      </c>
    </row>
    <row r="4506" spans="1:7" x14ac:dyDescent="0.15">
      <c r="A4506" t="str">
        <f>IF([1]交流线路段!A4506="","",[1]交流线路段!A4506)</f>
        <v/>
      </c>
      <c r="B4506" t="str">
        <f>IF([1]交流线路段!B4506="","",[1]交流线路段!B4506)</f>
        <v/>
      </c>
      <c r="F4506" t="e">
        <f ca="1">VLOOKUP(OFFSET($E$2,0,0,10000,1),OFFSET(线路!$A$2,0,0,10000,6),5,FALSE)</f>
        <v>#N/A</v>
      </c>
      <c r="G4506" t="e">
        <f ca="1">VLOOKUP(OFFSET($E$2,0,0,10000,1),OFFSET(线路!$A$2,0,0,10000,6),6,FALSE)</f>
        <v>#N/A</v>
      </c>
    </row>
    <row r="4507" spans="1:7" x14ac:dyDescent="0.15">
      <c r="A4507" t="str">
        <f>IF([1]交流线路段!A4507="","",[1]交流线路段!A4507)</f>
        <v/>
      </c>
      <c r="B4507" t="str">
        <f>IF([1]交流线路段!B4507="","",[1]交流线路段!B4507)</f>
        <v/>
      </c>
      <c r="F4507" t="e">
        <f ca="1">VLOOKUP(OFFSET($E$2,0,0,10000,1),OFFSET(线路!$A$2,0,0,10000,6),5,FALSE)</f>
        <v>#N/A</v>
      </c>
      <c r="G4507" t="e">
        <f ca="1">VLOOKUP(OFFSET($E$2,0,0,10000,1),OFFSET(线路!$A$2,0,0,10000,6),6,FALSE)</f>
        <v>#N/A</v>
      </c>
    </row>
    <row r="4508" spans="1:7" x14ac:dyDescent="0.15">
      <c r="A4508" t="str">
        <f>IF([1]交流线路段!A4508="","",[1]交流线路段!A4508)</f>
        <v/>
      </c>
      <c r="B4508" t="str">
        <f>IF([1]交流线路段!B4508="","",[1]交流线路段!B4508)</f>
        <v/>
      </c>
      <c r="F4508" t="e">
        <f ca="1">VLOOKUP(OFFSET($E$2,0,0,10000,1),OFFSET(线路!$A$2,0,0,10000,6),5,FALSE)</f>
        <v>#N/A</v>
      </c>
      <c r="G4508" t="e">
        <f ca="1">VLOOKUP(OFFSET($E$2,0,0,10000,1),OFFSET(线路!$A$2,0,0,10000,6),6,FALSE)</f>
        <v>#N/A</v>
      </c>
    </row>
    <row r="4509" spans="1:7" x14ac:dyDescent="0.15">
      <c r="A4509" t="str">
        <f>IF([1]交流线路段!A4509="","",[1]交流线路段!A4509)</f>
        <v/>
      </c>
      <c r="B4509" t="str">
        <f>IF([1]交流线路段!B4509="","",[1]交流线路段!B4509)</f>
        <v/>
      </c>
      <c r="F4509" t="e">
        <f ca="1">VLOOKUP(OFFSET($E$2,0,0,10000,1),OFFSET(线路!$A$2,0,0,10000,6),5,FALSE)</f>
        <v>#N/A</v>
      </c>
      <c r="G4509" t="e">
        <f ca="1">VLOOKUP(OFFSET($E$2,0,0,10000,1),OFFSET(线路!$A$2,0,0,10000,6),6,FALSE)</f>
        <v>#N/A</v>
      </c>
    </row>
    <row r="4510" spans="1:7" x14ac:dyDescent="0.15">
      <c r="A4510" t="str">
        <f>IF([1]交流线路段!A4510="","",[1]交流线路段!A4510)</f>
        <v/>
      </c>
      <c r="B4510" t="str">
        <f>IF([1]交流线路段!B4510="","",[1]交流线路段!B4510)</f>
        <v/>
      </c>
      <c r="F4510" t="e">
        <f ca="1">VLOOKUP(OFFSET($E$2,0,0,10000,1),OFFSET(线路!$A$2,0,0,10000,6),5,FALSE)</f>
        <v>#N/A</v>
      </c>
      <c r="G4510" t="e">
        <f ca="1">VLOOKUP(OFFSET($E$2,0,0,10000,1),OFFSET(线路!$A$2,0,0,10000,6),6,FALSE)</f>
        <v>#N/A</v>
      </c>
    </row>
    <row r="4511" spans="1:7" x14ac:dyDescent="0.15">
      <c r="A4511" t="str">
        <f>IF([1]交流线路段!A4511="","",[1]交流线路段!A4511)</f>
        <v/>
      </c>
      <c r="B4511" t="str">
        <f>IF([1]交流线路段!B4511="","",[1]交流线路段!B4511)</f>
        <v/>
      </c>
      <c r="F4511" t="e">
        <f ca="1">VLOOKUP(OFFSET($E$2,0,0,10000,1),OFFSET(线路!$A$2,0,0,10000,6),5,FALSE)</f>
        <v>#N/A</v>
      </c>
      <c r="G4511" t="e">
        <f ca="1">VLOOKUP(OFFSET($E$2,0,0,10000,1),OFFSET(线路!$A$2,0,0,10000,6),6,FALSE)</f>
        <v>#N/A</v>
      </c>
    </row>
    <row r="4512" spans="1:7" x14ac:dyDescent="0.15">
      <c r="A4512" t="str">
        <f>IF([1]交流线路段!A4512="","",[1]交流线路段!A4512)</f>
        <v/>
      </c>
      <c r="B4512" t="str">
        <f>IF([1]交流线路段!B4512="","",[1]交流线路段!B4512)</f>
        <v/>
      </c>
      <c r="F4512" t="e">
        <f ca="1">VLOOKUP(OFFSET($E$2,0,0,10000,1),OFFSET(线路!$A$2,0,0,10000,6),5,FALSE)</f>
        <v>#N/A</v>
      </c>
      <c r="G4512" t="e">
        <f ca="1">VLOOKUP(OFFSET($E$2,0,0,10000,1),OFFSET(线路!$A$2,0,0,10000,6),6,FALSE)</f>
        <v>#N/A</v>
      </c>
    </row>
    <row r="4513" spans="1:7" x14ac:dyDescent="0.15">
      <c r="A4513" t="str">
        <f>IF([1]交流线路段!A4513="","",[1]交流线路段!A4513)</f>
        <v/>
      </c>
      <c r="B4513" t="str">
        <f>IF([1]交流线路段!B4513="","",[1]交流线路段!B4513)</f>
        <v/>
      </c>
      <c r="F4513" t="e">
        <f ca="1">VLOOKUP(OFFSET($E$2,0,0,10000,1),OFFSET(线路!$A$2,0,0,10000,6),5,FALSE)</f>
        <v>#N/A</v>
      </c>
      <c r="G4513" t="e">
        <f ca="1">VLOOKUP(OFFSET($E$2,0,0,10000,1),OFFSET(线路!$A$2,0,0,10000,6),6,FALSE)</f>
        <v>#N/A</v>
      </c>
    </row>
    <row r="4514" spans="1:7" x14ac:dyDescent="0.15">
      <c r="A4514" t="str">
        <f>IF([1]交流线路段!A4514="","",[1]交流线路段!A4514)</f>
        <v/>
      </c>
      <c r="B4514" t="str">
        <f>IF([1]交流线路段!B4514="","",[1]交流线路段!B4514)</f>
        <v/>
      </c>
      <c r="F4514" t="e">
        <f ca="1">VLOOKUP(OFFSET($E$2,0,0,10000,1),OFFSET(线路!$A$2,0,0,10000,6),5,FALSE)</f>
        <v>#N/A</v>
      </c>
      <c r="G4514" t="e">
        <f ca="1">VLOOKUP(OFFSET($E$2,0,0,10000,1),OFFSET(线路!$A$2,0,0,10000,6),6,FALSE)</f>
        <v>#N/A</v>
      </c>
    </row>
    <row r="4515" spans="1:7" x14ac:dyDescent="0.15">
      <c r="A4515" t="str">
        <f>IF([1]交流线路段!A4515="","",[1]交流线路段!A4515)</f>
        <v/>
      </c>
      <c r="B4515" t="str">
        <f>IF([1]交流线路段!B4515="","",[1]交流线路段!B4515)</f>
        <v/>
      </c>
      <c r="F4515" t="e">
        <f ca="1">VLOOKUP(OFFSET($E$2,0,0,10000,1),OFFSET(线路!$A$2,0,0,10000,6),5,FALSE)</f>
        <v>#N/A</v>
      </c>
      <c r="G4515" t="e">
        <f ca="1">VLOOKUP(OFFSET($E$2,0,0,10000,1),OFFSET(线路!$A$2,0,0,10000,6),6,FALSE)</f>
        <v>#N/A</v>
      </c>
    </row>
    <row r="4516" spans="1:7" x14ac:dyDescent="0.15">
      <c r="A4516" t="str">
        <f>IF([1]交流线路段!A4516="","",[1]交流线路段!A4516)</f>
        <v/>
      </c>
      <c r="B4516" t="str">
        <f>IF([1]交流线路段!B4516="","",[1]交流线路段!B4516)</f>
        <v/>
      </c>
      <c r="F4516" t="e">
        <f ca="1">VLOOKUP(OFFSET($E$2,0,0,10000,1),OFFSET(线路!$A$2,0,0,10000,6),5,FALSE)</f>
        <v>#N/A</v>
      </c>
      <c r="G4516" t="e">
        <f ca="1">VLOOKUP(OFFSET($E$2,0,0,10000,1),OFFSET(线路!$A$2,0,0,10000,6),6,FALSE)</f>
        <v>#N/A</v>
      </c>
    </row>
    <row r="4517" spans="1:7" x14ac:dyDescent="0.15">
      <c r="A4517" t="str">
        <f>IF([1]交流线路段!A4517="","",[1]交流线路段!A4517)</f>
        <v/>
      </c>
      <c r="B4517" t="str">
        <f>IF([1]交流线路段!B4517="","",[1]交流线路段!B4517)</f>
        <v/>
      </c>
      <c r="F4517" t="e">
        <f ca="1">VLOOKUP(OFFSET($E$2,0,0,10000,1),OFFSET(线路!$A$2,0,0,10000,6),5,FALSE)</f>
        <v>#N/A</v>
      </c>
      <c r="G4517" t="e">
        <f ca="1">VLOOKUP(OFFSET($E$2,0,0,10000,1),OFFSET(线路!$A$2,0,0,10000,6),6,FALSE)</f>
        <v>#N/A</v>
      </c>
    </row>
    <row r="4518" spans="1:7" x14ac:dyDescent="0.15">
      <c r="A4518" t="str">
        <f>IF([1]交流线路段!A4518="","",[1]交流线路段!A4518)</f>
        <v/>
      </c>
      <c r="B4518" t="str">
        <f>IF([1]交流线路段!B4518="","",[1]交流线路段!B4518)</f>
        <v/>
      </c>
      <c r="F4518" t="e">
        <f ca="1">VLOOKUP(OFFSET($E$2,0,0,10000,1),OFFSET(线路!$A$2,0,0,10000,6),5,FALSE)</f>
        <v>#N/A</v>
      </c>
      <c r="G4518" t="e">
        <f ca="1">VLOOKUP(OFFSET($E$2,0,0,10000,1),OFFSET(线路!$A$2,0,0,10000,6),6,FALSE)</f>
        <v>#N/A</v>
      </c>
    </row>
    <row r="4519" spans="1:7" x14ac:dyDescent="0.15">
      <c r="A4519" t="str">
        <f>IF([1]交流线路段!A4519="","",[1]交流线路段!A4519)</f>
        <v/>
      </c>
      <c r="B4519" t="str">
        <f>IF([1]交流线路段!B4519="","",[1]交流线路段!B4519)</f>
        <v/>
      </c>
      <c r="F4519" t="e">
        <f ca="1">VLOOKUP(OFFSET($E$2,0,0,10000,1),OFFSET(线路!$A$2,0,0,10000,6),5,FALSE)</f>
        <v>#N/A</v>
      </c>
      <c r="G4519" t="e">
        <f ca="1">VLOOKUP(OFFSET($E$2,0,0,10000,1),OFFSET(线路!$A$2,0,0,10000,6),6,FALSE)</f>
        <v>#N/A</v>
      </c>
    </row>
    <row r="4520" spans="1:7" x14ac:dyDescent="0.15">
      <c r="A4520" t="str">
        <f>IF([1]交流线路段!A4520="","",[1]交流线路段!A4520)</f>
        <v/>
      </c>
      <c r="B4520" t="str">
        <f>IF([1]交流线路段!B4520="","",[1]交流线路段!B4520)</f>
        <v/>
      </c>
      <c r="F4520" t="e">
        <f ca="1">VLOOKUP(OFFSET($E$2,0,0,10000,1),OFFSET(线路!$A$2,0,0,10000,6),5,FALSE)</f>
        <v>#N/A</v>
      </c>
      <c r="G4520" t="e">
        <f ca="1">VLOOKUP(OFFSET($E$2,0,0,10000,1),OFFSET(线路!$A$2,0,0,10000,6),6,FALSE)</f>
        <v>#N/A</v>
      </c>
    </row>
    <row r="4521" spans="1:7" x14ac:dyDescent="0.15">
      <c r="A4521" t="str">
        <f>IF([1]交流线路段!A4521="","",[1]交流线路段!A4521)</f>
        <v/>
      </c>
      <c r="B4521" t="str">
        <f>IF([1]交流线路段!B4521="","",[1]交流线路段!B4521)</f>
        <v/>
      </c>
      <c r="F4521" t="e">
        <f ca="1">VLOOKUP(OFFSET($E$2,0,0,10000,1),OFFSET(线路!$A$2,0,0,10000,6),5,FALSE)</f>
        <v>#N/A</v>
      </c>
      <c r="G4521" t="e">
        <f ca="1">VLOOKUP(OFFSET($E$2,0,0,10000,1),OFFSET(线路!$A$2,0,0,10000,6),6,FALSE)</f>
        <v>#N/A</v>
      </c>
    </row>
    <row r="4522" spans="1:7" x14ac:dyDescent="0.15">
      <c r="A4522" t="str">
        <f>IF([1]交流线路段!A4522="","",[1]交流线路段!A4522)</f>
        <v/>
      </c>
      <c r="B4522" t="str">
        <f>IF([1]交流线路段!B4522="","",[1]交流线路段!B4522)</f>
        <v/>
      </c>
      <c r="F4522" t="e">
        <f ca="1">VLOOKUP(OFFSET($E$2,0,0,10000,1),OFFSET(线路!$A$2,0,0,10000,6),5,FALSE)</f>
        <v>#N/A</v>
      </c>
      <c r="G4522" t="e">
        <f ca="1">VLOOKUP(OFFSET($E$2,0,0,10000,1),OFFSET(线路!$A$2,0,0,10000,6),6,FALSE)</f>
        <v>#N/A</v>
      </c>
    </row>
    <row r="4523" spans="1:7" x14ac:dyDescent="0.15">
      <c r="A4523" t="str">
        <f>IF([1]交流线路段!A4523="","",[1]交流线路段!A4523)</f>
        <v/>
      </c>
      <c r="B4523" t="str">
        <f>IF([1]交流线路段!B4523="","",[1]交流线路段!B4523)</f>
        <v/>
      </c>
      <c r="F4523" t="e">
        <f ca="1">VLOOKUP(OFFSET($E$2,0,0,10000,1),OFFSET(线路!$A$2,0,0,10000,6),5,FALSE)</f>
        <v>#N/A</v>
      </c>
      <c r="G4523" t="e">
        <f ca="1">VLOOKUP(OFFSET($E$2,0,0,10000,1),OFFSET(线路!$A$2,0,0,10000,6),6,FALSE)</f>
        <v>#N/A</v>
      </c>
    </row>
    <row r="4524" spans="1:7" x14ac:dyDescent="0.15">
      <c r="A4524" t="str">
        <f>IF([1]交流线路段!A4524="","",[1]交流线路段!A4524)</f>
        <v/>
      </c>
      <c r="B4524" t="str">
        <f>IF([1]交流线路段!B4524="","",[1]交流线路段!B4524)</f>
        <v/>
      </c>
      <c r="F4524" t="e">
        <f ca="1">VLOOKUP(OFFSET($E$2,0,0,10000,1),OFFSET(线路!$A$2,0,0,10000,6),5,FALSE)</f>
        <v>#N/A</v>
      </c>
      <c r="G4524" t="e">
        <f ca="1">VLOOKUP(OFFSET($E$2,0,0,10000,1),OFFSET(线路!$A$2,0,0,10000,6),6,FALSE)</f>
        <v>#N/A</v>
      </c>
    </row>
    <row r="4525" spans="1:7" x14ac:dyDescent="0.15">
      <c r="A4525" t="str">
        <f>IF([1]交流线路段!A4525="","",[1]交流线路段!A4525)</f>
        <v/>
      </c>
      <c r="B4525" t="str">
        <f>IF([1]交流线路段!B4525="","",[1]交流线路段!B4525)</f>
        <v/>
      </c>
      <c r="F4525" t="e">
        <f ca="1">VLOOKUP(OFFSET($E$2,0,0,10000,1),OFFSET(线路!$A$2,0,0,10000,6),5,FALSE)</f>
        <v>#N/A</v>
      </c>
      <c r="G4525" t="e">
        <f ca="1">VLOOKUP(OFFSET($E$2,0,0,10000,1),OFFSET(线路!$A$2,0,0,10000,6),6,FALSE)</f>
        <v>#N/A</v>
      </c>
    </row>
    <row r="4526" spans="1:7" x14ac:dyDescent="0.15">
      <c r="A4526" t="str">
        <f>IF([1]交流线路段!A4526="","",[1]交流线路段!A4526)</f>
        <v/>
      </c>
      <c r="B4526" t="str">
        <f>IF([1]交流线路段!B4526="","",[1]交流线路段!B4526)</f>
        <v/>
      </c>
      <c r="F4526" t="e">
        <f ca="1">VLOOKUP(OFFSET($E$2,0,0,10000,1),OFFSET(线路!$A$2,0,0,10000,6),5,FALSE)</f>
        <v>#N/A</v>
      </c>
      <c r="G4526" t="e">
        <f ca="1">VLOOKUP(OFFSET($E$2,0,0,10000,1),OFFSET(线路!$A$2,0,0,10000,6),6,FALSE)</f>
        <v>#N/A</v>
      </c>
    </row>
    <row r="4527" spans="1:7" x14ac:dyDescent="0.15">
      <c r="A4527" t="str">
        <f>IF([1]交流线路段!A4527="","",[1]交流线路段!A4527)</f>
        <v/>
      </c>
      <c r="B4527" t="str">
        <f>IF([1]交流线路段!B4527="","",[1]交流线路段!B4527)</f>
        <v/>
      </c>
      <c r="F4527" t="e">
        <f ca="1">VLOOKUP(OFFSET($E$2,0,0,10000,1),OFFSET(线路!$A$2,0,0,10000,6),5,FALSE)</f>
        <v>#N/A</v>
      </c>
      <c r="G4527" t="e">
        <f ca="1">VLOOKUP(OFFSET($E$2,0,0,10000,1),OFFSET(线路!$A$2,0,0,10000,6),6,FALSE)</f>
        <v>#N/A</v>
      </c>
    </row>
    <row r="4528" spans="1:7" x14ac:dyDescent="0.15">
      <c r="A4528" t="str">
        <f>IF([1]交流线路段!A4528="","",[1]交流线路段!A4528)</f>
        <v/>
      </c>
      <c r="B4528" t="str">
        <f>IF([1]交流线路段!B4528="","",[1]交流线路段!B4528)</f>
        <v/>
      </c>
      <c r="F4528" t="e">
        <f ca="1">VLOOKUP(OFFSET($E$2,0,0,10000,1),OFFSET(线路!$A$2,0,0,10000,6),5,FALSE)</f>
        <v>#N/A</v>
      </c>
      <c r="G4528" t="e">
        <f ca="1">VLOOKUP(OFFSET($E$2,0,0,10000,1),OFFSET(线路!$A$2,0,0,10000,6),6,FALSE)</f>
        <v>#N/A</v>
      </c>
    </row>
    <row r="4529" spans="1:7" x14ac:dyDescent="0.15">
      <c r="A4529" t="str">
        <f>IF([1]交流线路段!A4529="","",[1]交流线路段!A4529)</f>
        <v/>
      </c>
      <c r="B4529" t="str">
        <f>IF([1]交流线路段!B4529="","",[1]交流线路段!B4529)</f>
        <v/>
      </c>
      <c r="F4529" t="e">
        <f ca="1">VLOOKUP(OFFSET($E$2,0,0,10000,1),OFFSET(线路!$A$2,0,0,10000,6),5,FALSE)</f>
        <v>#N/A</v>
      </c>
      <c r="G4529" t="e">
        <f ca="1">VLOOKUP(OFFSET($E$2,0,0,10000,1),OFFSET(线路!$A$2,0,0,10000,6),6,FALSE)</f>
        <v>#N/A</v>
      </c>
    </row>
    <row r="4530" spans="1:7" x14ac:dyDescent="0.15">
      <c r="A4530" t="str">
        <f>IF([1]交流线路段!A4530="","",[1]交流线路段!A4530)</f>
        <v/>
      </c>
      <c r="B4530" t="str">
        <f>IF([1]交流线路段!B4530="","",[1]交流线路段!B4530)</f>
        <v/>
      </c>
      <c r="F4530" t="e">
        <f ca="1">VLOOKUP(OFFSET($E$2,0,0,10000,1),OFFSET(线路!$A$2,0,0,10000,6),5,FALSE)</f>
        <v>#N/A</v>
      </c>
      <c r="G4530" t="e">
        <f ca="1">VLOOKUP(OFFSET($E$2,0,0,10000,1),OFFSET(线路!$A$2,0,0,10000,6),6,FALSE)</f>
        <v>#N/A</v>
      </c>
    </row>
    <row r="4531" spans="1:7" x14ac:dyDescent="0.15">
      <c r="A4531" t="str">
        <f>IF([1]交流线路段!A4531="","",[1]交流线路段!A4531)</f>
        <v/>
      </c>
      <c r="B4531" t="str">
        <f>IF([1]交流线路段!B4531="","",[1]交流线路段!B4531)</f>
        <v/>
      </c>
      <c r="F4531" t="e">
        <f ca="1">VLOOKUP(OFFSET($E$2,0,0,10000,1),OFFSET(线路!$A$2,0,0,10000,6),5,FALSE)</f>
        <v>#N/A</v>
      </c>
      <c r="G4531" t="e">
        <f ca="1">VLOOKUP(OFFSET($E$2,0,0,10000,1),OFFSET(线路!$A$2,0,0,10000,6),6,FALSE)</f>
        <v>#N/A</v>
      </c>
    </row>
    <row r="4532" spans="1:7" x14ac:dyDescent="0.15">
      <c r="A4532" t="str">
        <f>IF([1]交流线路段!A4532="","",[1]交流线路段!A4532)</f>
        <v/>
      </c>
      <c r="B4532" t="str">
        <f>IF([1]交流线路段!B4532="","",[1]交流线路段!B4532)</f>
        <v/>
      </c>
      <c r="F4532" t="e">
        <f ca="1">VLOOKUP(OFFSET($E$2,0,0,10000,1),OFFSET(线路!$A$2,0,0,10000,6),5,FALSE)</f>
        <v>#N/A</v>
      </c>
      <c r="G4532" t="e">
        <f ca="1">VLOOKUP(OFFSET($E$2,0,0,10000,1),OFFSET(线路!$A$2,0,0,10000,6),6,FALSE)</f>
        <v>#N/A</v>
      </c>
    </row>
    <row r="4533" spans="1:7" x14ac:dyDescent="0.15">
      <c r="A4533" t="str">
        <f>IF([1]交流线路段!A4533="","",[1]交流线路段!A4533)</f>
        <v/>
      </c>
      <c r="B4533" t="str">
        <f>IF([1]交流线路段!B4533="","",[1]交流线路段!B4533)</f>
        <v/>
      </c>
      <c r="F4533" t="e">
        <f ca="1">VLOOKUP(OFFSET($E$2,0,0,10000,1),OFFSET(线路!$A$2,0,0,10000,6),5,FALSE)</f>
        <v>#N/A</v>
      </c>
      <c r="G4533" t="e">
        <f ca="1">VLOOKUP(OFFSET($E$2,0,0,10000,1),OFFSET(线路!$A$2,0,0,10000,6),6,FALSE)</f>
        <v>#N/A</v>
      </c>
    </row>
    <row r="4534" spans="1:7" x14ac:dyDescent="0.15">
      <c r="A4534" t="str">
        <f>IF([1]交流线路段!A4534="","",[1]交流线路段!A4534)</f>
        <v/>
      </c>
      <c r="B4534" t="str">
        <f>IF([1]交流线路段!B4534="","",[1]交流线路段!B4534)</f>
        <v/>
      </c>
      <c r="F4534" t="e">
        <f ca="1">VLOOKUP(OFFSET($E$2,0,0,10000,1),OFFSET(线路!$A$2,0,0,10000,6),5,FALSE)</f>
        <v>#N/A</v>
      </c>
      <c r="G4534" t="e">
        <f ca="1">VLOOKUP(OFFSET($E$2,0,0,10000,1),OFFSET(线路!$A$2,0,0,10000,6),6,FALSE)</f>
        <v>#N/A</v>
      </c>
    </row>
    <row r="4535" spans="1:7" x14ac:dyDescent="0.15">
      <c r="A4535" t="str">
        <f>IF([1]交流线路段!A4535="","",[1]交流线路段!A4535)</f>
        <v/>
      </c>
      <c r="B4535" t="str">
        <f>IF([1]交流线路段!B4535="","",[1]交流线路段!B4535)</f>
        <v/>
      </c>
      <c r="F4535" t="e">
        <f ca="1">VLOOKUP(OFFSET($E$2,0,0,10000,1),OFFSET(线路!$A$2,0,0,10000,6),5,FALSE)</f>
        <v>#N/A</v>
      </c>
      <c r="G4535" t="e">
        <f ca="1">VLOOKUP(OFFSET($E$2,0,0,10000,1),OFFSET(线路!$A$2,0,0,10000,6),6,FALSE)</f>
        <v>#N/A</v>
      </c>
    </row>
    <row r="4536" spans="1:7" x14ac:dyDescent="0.15">
      <c r="A4536" t="str">
        <f>IF([1]交流线路段!A4536="","",[1]交流线路段!A4536)</f>
        <v/>
      </c>
      <c r="B4536" t="str">
        <f>IF([1]交流线路段!B4536="","",[1]交流线路段!B4536)</f>
        <v/>
      </c>
      <c r="F4536" t="e">
        <f ca="1">VLOOKUP(OFFSET($E$2,0,0,10000,1),OFFSET(线路!$A$2,0,0,10000,6),5,FALSE)</f>
        <v>#N/A</v>
      </c>
      <c r="G4536" t="e">
        <f ca="1">VLOOKUP(OFFSET($E$2,0,0,10000,1),OFFSET(线路!$A$2,0,0,10000,6),6,FALSE)</f>
        <v>#N/A</v>
      </c>
    </row>
    <row r="4537" spans="1:7" x14ac:dyDescent="0.15">
      <c r="A4537" t="str">
        <f>IF([1]交流线路段!A4537="","",[1]交流线路段!A4537)</f>
        <v/>
      </c>
      <c r="B4537" t="str">
        <f>IF([1]交流线路段!B4537="","",[1]交流线路段!B4537)</f>
        <v/>
      </c>
      <c r="F4537" t="e">
        <f ca="1">VLOOKUP(OFFSET($E$2,0,0,10000,1),OFFSET(线路!$A$2,0,0,10000,6),5,FALSE)</f>
        <v>#N/A</v>
      </c>
      <c r="G4537" t="e">
        <f ca="1">VLOOKUP(OFFSET($E$2,0,0,10000,1),OFFSET(线路!$A$2,0,0,10000,6),6,FALSE)</f>
        <v>#N/A</v>
      </c>
    </row>
    <row r="4538" spans="1:7" x14ac:dyDescent="0.15">
      <c r="A4538" t="str">
        <f>IF([1]交流线路段!A4538="","",[1]交流线路段!A4538)</f>
        <v/>
      </c>
      <c r="B4538" t="str">
        <f>IF([1]交流线路段!B4538="","",[1]交流线路段!B4538)</f>
        <v/>
      </c>
      <c r="F4538" t="e">
        <f ca="1">VLOOKUP(OFFSET($E$2,0,0,10000,1),OFFSET(线路!$A$2,0,0,10000,6),5,FALSE)</f>
        <v>#N/A</v>
      </c>
      <c r="G4538" t="e">
        <f ca="1">VLOOKUP(OFFSET($E$2,0,0,10000,1),OFFSET(线路!$A$2,0,0,10000,6),6,FALSE)</f>
        <v>#N/A</v>
      </c>
    </row>
    <row r="4539" spans="1:7" x14ac:dyDescent="0.15">
      <c r="A4539" t="str">
        <f>IF([1]交流线路段!A4539="","",[1]交流线路段!A4539)</f>
        <v/>
      </c>
      <c r="B4539" t="str">
        <f>IF([1]交流线路段!B4539="","",[1]交流线路段!B4539)</f>
        <v/>
      </c>
      <c r="F4539" t="e">
        <f ca="1">VLOOKUP(OFFSET($E$2,0,0,10000,1),OFFSET(线路!$A$2,0,0,10000,6),5,FALSE)</f>
        <v>#N/A</v>
      </c>
      <c r="G4539" t="e">
        <f ca="1">VLOOKUP(OFFSET($E$2,0,0,10000,1),OFFSET(线路!$A$2,0,0,10000,6),6,FALSE)</f>
        <v>#N/A</v>
      </c>
    </row>
    <row r="4540" spans="1:7" x14ac:dyDescent="0.15">
      <c r="A4540" t="str">
        <f>IF([1]交流线路段!A4540="","",[1]交流线路段!A4540)</f>
        <v/>
      </c>
      <c r="B4540" t="str">
        <f>IF([1]交流线路段!B4540="","",[1]交流线路段!B4540)</f>
        <v/>
      </c>
      <c r="F4540" t="e">
        <f ca="1">VLOOKUP(OFFSET($E$2,0,0,10000,1),OFFSET(线路!$A$2,0,0,10000,6),5,FALSE)</f>
        <v>#N/A</v>
      </c>
      <c r="G4540" t="e">
        <f ca="1">VLOOKUP(OFFSET($E$2,0,0,10000,1),OFFSET(线路!$A$2,0,0,10000,6),6,FALSE)</f>
        <v>#N/A</v>
      </c>
    </row>
    <row r="4541" spans="1:7" x14ac:dyDescent="0.15">
      <c r="A4541" t="str">
        <f>IF([1]交流线路段!A4541="","",[1]交流线路段!A4541)</f>
        <v/>
      </c>
      <c r="B4541" t="str">
        <f>IF([1]交流线路段!B4541="","",[1]交流线路段!B4541)</f>
        <v/>
      </c>
      <c r="F4541" t="e">
        <f ca="1">VLOOKUP(OFFSET($E$2,0,0,10000,1),OFFSET(线路!$A$2,0,0,10000,6),5,FALSE)</f>
        <v>#N/A</v>
      </c>
      <c r="G4541" t="e">
        <f ca="1">VLOOKUP(OFFSET($E$2,0,0,10000,1),OFFSET(线路!$A$2,0,0,10000,6),6,FALSE)</f>
        <v>#N/A</v>
      </c>
    </row>
    <row r="4542" spans="1:7" x14ac:dyDescent="0.15">
      <c r="A4542" t="str">
        <f>IF([1]交流线路段!A4542="","",[1]交流线路段!A4542)</f>
        <v/>
      </c>
      <c r="B4542" t="str">
        <f>IF([1]交流线路段!B4542="","",[1]交流线路段!B4542)</f>
        <v/>
      </c>
      <c r="F4542" t="e">
        <f ca="1">VLOOKUP(OFFSET($E$2,0,0,10000,1),OFFSET(线路!$A$2,0,0,10000,6),5,FALSE)</f>
        <v>#N/A</v>
      </c>
      <c r="G4542" t="e">
        <f ca="1">VLOOKUP(OFFSET($E$2,0,0,10000,1),OFFSET(线路!$A$2,0,0,10000,6),6,FALSE)</f>
        <v>#N/A</v>
      </c>
    </row>
    <row r="4543" spans="1:7" x14ac:dyDescent="0.15">
      <c r="A4543" t="str">
        <f>IF([1]交流线路段!A4543="","",[1]交流线路段!A4543)</f>
        <v/>
      </c>
      <c r="B4543" t="str">
        <f>IF([1]交流线路段!B4543="","",[1]交流线路段!B4543)</f>
        <v/>
      </c>
      <c r="F4543" t="e">
        <f ca="1">VLOOKUP(OFFSET($E$2,0,0,10000,1),OFFSET(线路!$A$2,0,0,10000,6),5,FALSE)</f>
        <v>#N/A</v>
      </c>
      <c r="G4543" t="e">
        <f ca="1">VLOOKUP(OFFSET($E$2,0,0,10000,1),OFFSET(线路!$A$2,0,0,10000,6),6,FALSE)</f>
        <v>#N/A</v>
      </c>
    </row>
    <row r="4544" spans="1:7" x14ac:dyDescent="0.15">
      <c r="A4544" t="str">
        <f>IF([1]交流线路段!A4544="","",[1]交流线路段!A4544)</f>
        <v/>
      </c>
      <c r="B4544" t="str">
        <f>IF([1]交流线路段!B4544="","",[1]交流线路段!B4544)</f>
        <v/>
      </c>
      <c r="F4544" t="e">
        <f ca="1">VLOOKUP(OFFSET($E$2,0,0,10000,1),OFFSET(线路!$A$2,0,0,10000,6),5,FALSE)</f>
        <v>#N/A</v>
      </c>
      <c r="G4544" t="e">
        <f ca="1">VLOOKUP(OFFSET($E$2,0,0,10000,1),OFFSET(线路!$A$2,0,0,10000,6),6,FALSE)</f>
        <v>#N/A</v>
      </c>
    </row>
    <row r="4545" spans="1:7" x14ac:dyDescent="0.15">
      <c r="A4545" t="str">
        <f>IF([1]交流线路段!A4545="","",[1]交流线路段!A4545)</f>
        <v/>
      </c>
      <c r="B4545" t="str">
        <f>IF([1]交流线路段!B4545="","",[1]交流线路段!B4545)</f>
        <v/>
      </c>
      <c r="F4545" t="e">
        <f ca="1">VLOOKUP(OFFSET($E$2,0,0,10000,1),OFFSET(线路!$A$2,0,0,10000,6),5,FALSE)</f>
        <v>#N/A</v>
      </c>
      <c r="G4545" t="e">
        <f ca="1">VLOOKUP(OFFSET($E$2,0,0,10000,1),OFFSET(线路!$A$2,0,0,10000,6),6,FALSE)</f>
        <v>#N/A</v>
      </c>
    </row>
    <row r="4546" spans="1:7" x14ac:dyDescent="0.15">
      <c r="A4546" t="str">
        <f>IF([1]交流线路段!A4546="","",[1]交流线路段!A4546)</f>
        <v/>
      </c>
      <c r="B4546" t="str">
        <f>IF([1]交流线路段!B4546="","",[1]交流线路段!B4546)</f>
        <v/>
      </c>
      <c r="F4546" t="e">
        <f ca="1">VLOOKUP(OFFSET($E$2,0,0,10000,1),OFFSET(线路!$A$2,0,0,10000,6),5,FALSE)</f>
        <v>#N/A</v>
      </c>
      <c r="G4546" t="e">
        <f ca="1">VLOOKUP(OFFSET($E$2,0,0,10000,1),OFFSET(线路!$A$2,0,0,10000,6),6,FALSE)</f>
        <v>#N/A</v>
      </c>
    </row>
    <row r="4547" spans="1:7" x14ac:dyDescent="0.15">
      <c r="A4547" t="str">
        <f>IF([1]交流线路段!A4547="","",[1]交流线路段!A4547)</f>
        <v/>
      </c>
      <c r="B4547" t="str">
        <f>IF([1]交流线路段!B4547="","",[1]交流线路段!B4547)</f>
        <v/>
      </c>
      <c r="F4547" t="e">
        <f ca="1">VLOOKUP(OFFSET($E$2,0,0,10000,1),OFFSET(线路!$A$2,0,0,10000,6),5,FALSE)</f>
        <v>#N/A</v>
      </c>
      <c r="G4547" t="e">
        <f ca="1">VLOOKUP(OFFSET($E$2,0,0,10000,1),OFFSET(线路!$A$2,0,0,10000,6),6,FALSE)</f>
        <v>#N/A</v>
      </c>
    </row>
    <row r="4548" spans="1:7" x14ac:dyDescent="0.15">
      <c r="A4548" t="str">
        <f>IF([1]交流线路段!A4548="","",[1]交流线路段!A4548)</f>
        <v/>
      </c>
      <c r="B4548" t="str">
        <f>IF([1]交流线路段!B4548="","",[1]交流线路段!B4548)</f>
        <v/>
      </c>
      <c r="F4548" t="e">
        <f ca="1">VLOOKUP(OFFSET($E$2,0,0,10000,1),OFFSET(线路!$A$2,0,0,10000,6),5,FALSE)</f>
        <v>#N/A</v>
      </c>
      <c r="G4548" t="e">
        <f ca="1">VLOOKUP(OFFSET($E$2,0,0,10000,1),OFFSET(线路!$A$2,0,0,10000,6),6,FALSE)</f>
        <v>#N/A</v>
      </c>
    </row>
    <row r="4549" spans="1:7" x14ac:dyDescent="0.15">
      <c r="A4549" t="str">
        <f>IF([1]交流线路段!A4549="","",[1]交流线路段!A4549)</f>
        <v/>
      </c>
      <c r="B4549" t="str">
        <f>IF([1]交流线路段!B4549="","",[1]交流线路段!B4549)</f>
        <v/>
      </c>
      <c r="F4549" t="e">
        <f ca="1">VLOOKUP(OFFSET($E$2,0,0,10000,1),OFFSET(线路!$A$2,0,0,10000,6),5,FALSE)</f>
        <v>#N/A</v>
      </c>
      <c r="G4549" t="e">
        <f ca="1">VLOOKUP(OFFSET($E$2,0,0,10000,1),OFFSET(线路!$A$2,0,0,10000,6),6,FALSE)</f>
        <v>#N/A</v>
      </c>
    </row>
    <row r="4550" spans="1:7" x14ac:dyDescent="0.15">
      <c r="A4550" t="str">
        <f>IF([1]交流线路段!A4550="","",[1]交流线路段!A4550)</f>
        <v/>
      </c>
      <c r="B4550" t="str">
        <f>IF([1]交流线路段!B4550="","",[1]交流线路段!B4550)</f>
        <v/>
      </c>
      <c r="F4550" t="e">
        <f ca="1">VLOOKUP(OFFSET($E$2,0,0,10000,1),OFFSET(线路!$A$2,0,0,10000,6),5,FALSE)</f>
        <v>#N/A</v>
      </c>
      <c r="G4550" t="e">
        <f ca="1">VLOOKUP(OFFSET($E$2,0,0,10000,1),OFFSET(线路!$A$2,0,0,10000,6),6,FALSE)</f>
        <v>#N/A</v>
      </c>
    </row>
    <row r="4551" spans="1:7" x14ac:dyDescent="0.15">
      <c r="A4551" t="str">
        <f>IF([1]交流线路段!A4551="","",[1]交流线路段!A4551)</f>
        <v/>
      </c>
      <c r="B4551" t="str">
        <f>IF([1]交流线路段!B4551="","",[1]交流线路段!B4551)</f>
        <v/>
      </c>
      <c r="F4551" t="e">
        <f ca="1">VLOOKUP(OFFSET($E$2,0,0,10000,1),OFFSET(线路!$A$2,0,0,10000,6),5,FALSE)</f>
        <v>#N/A</v>
      </c>
      <c r="G4551" t="e">
        <f ca="1">VLOOKUP(OFFSET($E$2,0,0,10000,1),OFFSET(线路!$A$2,0,0,10000,6),6,FALSE)</f>
        <v>#N/A</v>
      </c>
    </row>
    <row r="4552" spans="1:7" x14ac:dyDescent="0.15">
      <c r="A4552" t="str">
        <f>IF([1]交流线路段!A4552="","",[1]交流线路段!A4552)</f>
        <v/>
      </c>
      <c r="B4552" t="str">
        <f>IF([1]交流线路段!B4552="","",[1]交流线路段!B4552)</f>
        <v/>
      </c>
      <c r="F4552" t="e">
        <f ca="1">VLOOKUP(OFFSET($E$2,0,0,10000,1),OFFSET(线路!$A$2,0,0,10000,6),5,FALSE)</f>
        <v>#N/A</v>
      </c>
      <c r="G4552" t="e">
        <f ca="1">VLOOKUP(OFFSET($E$2,0,0,10000,1),OFFSET(线路!$A$2,0,0,10000,6),6,FALSE)</f>
        <v>#N/A</v>
      </c>
    </row>
    <row r="4553" spans="1:7" x14ac:dyDescent="0.15">
      <c r="A4553" t="str">
        <f>IF([1]交流线路段!A4553="","",[1]交流线路段!A4553)</f>
        <v/>
      </c>
      <c r="B4553" t="str">
        <f>IF([1]交流线路段!B4553="","",[1]交流线路段!B4553)</f>
        <v/>
      </c>
      <c r="F4553" t="e">
        <f ca="1">VLOOKUP(OFFSET($E$2,0,0,10000,1),OFFSET(线路!$A$2,0,0,10000,6),5,FALSE)</f>
        <v>#N/A</v>
      </c>
      <c r="G4553" t="e">
        <f ca="1">VLOOKUP(OFFSET($E$2,0,0,10000,1),OFFSET(线路!$A$2,0,0,10000,6),6,FALSE)</f>
        <v>#N/A</v>
      </c>
    </row>
    <row r="4554" spans="1:7" x14ac:dyDescent="0.15">
      <c r="A4554" t="str">
        <f>IF([1]交流线路段!A4554="","",[1]交流线路段!A4554)</f>
        <v/>
      </c>
      <c r="B4554" t="str">
        <f>IF([1]交流线路段!B4554="","",[1]交流线路段!B4554)</f>
        <v/>
      </c>
      <c r="F4554" t="e">
        <f ca="1">VLOOKUP(OFFSET($E$2,0,0,10000,1),OFFSET(线路!$A$2,0,0,10000,6),5,FALSE)</f>
        <v>#N/A</v>
      </c>
      <c r="G4554" t="e">
        <f ca="1">VLOOKUP(OFFSET($E$2,0,0,10000,1),OFFSET(线路!$A$2,0,0,10000,6),6,FALSE)</f>
        <v>#N/A</v>
      </c>
    </row>
    <row r="4555" spans="1:7" x14ac:dyDescent="0.15">
      <c r="A4555" t="str">
        <f>IF([1]交流线路段!A4555="","",[1]交流线路段!A4555)</f>
        <v/>
      </c>
      <c r="B4555" t="str">
        <f>IF([1]交流线路段!B4555="","",[1]交流线路段!B4555)</f>
        <v/>
      </c>
      <c r="F4555" t="e">
        <f ca="1">VLOOKUP(OFFSET($E$2,0,0,10000,1),OFFSET(线路!$A$2,0,0,10000,6),5,FALSE)</f>
        <v>#N/A</v>
      </c>
      <c r="G4555" t="e">
        <f ca="1">VLOOKUP(OFFSET($E$2,0,0,10000,1),OFFSET(线路!$A$2,0,0,10000,6),6,FALSE)</f>
        <v>#N/A</v>
      </c>
    </row>
    <row r="4556" spans="1:7" x14ac:dyDescent="0.15">
      <c r="A4556" t="str">
        <f>IF([1]交流线路段!A4556="","",[1]交流线路段!A4556)</f>
        <v/>
      </c>
      <c r="B4556" t="str">
        <f>IF([1]交流线路段!B4556="","",[1]交流线路段!B4556)</f>
        <v/>
      </c>
      <c r="F4556" t="e">
        <f ca="1">VLOOKUP(OFFSET($E$2,0,0,10000,1),OFFSET(线路!$A$2,0,0,10000,6),5,FALSE)</f>
        <v>#N/A</v>
      </c>
      <c r="G4556" t="e">
        <f ca="1">VLOOKUP(OFFSET($E$2,0,0,10000,1),OFFSET(线路!$A$2,0,0,10000,6),6,FALSE)</f>
        <v>#N/A</v>
      </c>
    </row>
    <row r="4557" spans="1:7" x14ac:dyDescent="0.15">
      <c r="A4557" t="str">
        <f>IF([1]交流线路段!A4557="","",[1]交流线路段!A4557)</f>
        <v/>
      </c>
      <c r="B4557" t="str">
        <f>IF([1]交流线路段!B4557="","",[1]交流线路段!B4557)</f>
        <v/>
      </c>
      <c r="F4557" t="e">
        <f ca="1">VLOOKUP(OFFSET($E$2,0,0,10000,1),OFFSET(线路!$A$2,0,0,10000,6),5,FALSE)</f>
        <v>#N/A</v>
      </c>
      <c r="G4557" t="e">
        <f ca="1">VLOOKUP(OFFSET($E$2,0,0,10000,1),OFFSET(线路!$A$2,0,0,10000,6),6,FALSE)</f>
        <v>#N/A</v>
      </c>
    </row>
    <row r="4558" spans="1:7" x14ac:dyDescent="0.15">
      <c r="A4558" t="str">
        <f>IF([1]交流线路段!A4558="","",[1]交流线路段!A4558)</f>
        <v/>
      </c>
      <c r="B4558" t="str">
        <f>IF([1]交流线路段!B4558="","",[1]交流线路段!B4558)</f>
        <v/>
      </c>
      <c r="F4558" t="e">
        <f ca="1">VLOOKUP(OFFSET($E$2,0,0,10000,1),OFFSET(线路!$A$2,0,0,10000,6),5,FALSE)</f>
        <v>#N/A</v>
      </c>
      <c r="G4558" t="e">
        <f ca="1">VLOOKUP(OFFSET($E$2,0,0,10000,1),OFFSET(线路!$A$2,0,0,10000,6),6,FALSE)</f>
        <v>#N/A</v>
      </c>
    </row>
    <row r="4559" spans="1:7" x14ac:dyDescent="0.15">
      <c r="A4559" t="str">
        <f>IF([1]交流线路段!A4559="","",[1]交流线路段!A4559)</f>
        <v/>
      </c>
      <c r="B4559" t="str">
        <f>IF([1]交流线路段!B4559="","",[1]交流线路段!B4559)</f>
        <v/>
      </c>
      <c r="F4559" t="e">
        <f ca="1">VLOOKUP(OFFSET($E$2,0,0,10000,1),OFFSET(线路!$A$2,0,0,10000,6),5,FALSE)</f>
        <v>#N/A</v>
      </c>
      <c r="G4559" t="e">
        <f ca="1">VLOOKUP(OFFSET($E$2,0,0,10000,1),OFFSET(线路!$A$2,0,0,10000,6),6,FALSE)</f>
        <v>#N/A</v>
      </c>
    </row>
    <row r="4560" spans="1:7" x14ac:dyDescent="0.15">
      <c r="A4560" t="str">
        <f>IF([1]交流线路段!A4560="","",[1]交流线路段!A4560)</f>
        <v/>
      </c>
      <c r="B4560" t="str">
        <f>IF([1]交流线路段!B4560="","",[1]交流线路段!B4560)</f>
        <v/>
      </c>
      <c r="F4560" t="e">
        <f ca="1">VLOOKUP(OFFSET($E$2,0,0,10000,1),OFFSET(线路!$A$2,0,0,10000,6),5,FALSE)</f>
        <v>#N/A</v>
      </c>
      <c r="G4560" t="e">
        <f ca="1">VLOOKUP(OFFSET($E$2,0,0,10000,1),OFFSET(线路!$A$2,0,0,10000,6),6,FALSE)</f>
        <v>#N/A</v>
      </c>
    </row>
    <row r="4561" spans="1:7" x14ac:dyDescent="0.15">
      <c r="A4561" t="str">
        <f>IF([1]交流线路段!A4561="","",[1]交流线路段!A4561)</f>
        <v/>
      </c>
      <c r="B4561" t="str">
        <f>IF([1]交流线路段!B4561="","",[1]交流线路段!B4561)</f>
        <v/>
      </c>
      <c r="F4561" t="e">
        <f ca="1">VLOOKUP(OFFSET($E$2,0,0,10000,1),OFFSET(线路!$A$2,0,0,10000,6),5,FALSE)</f>
        <v>#N/A</v>
      </c>
      <c r="G4561" t="e">
        <f ca="1">VLOOKUP(OFFSET($E$2,0,0,10000,1),OFFSET(线路!$A$2,0,0,10000,6),6,FALSE)</f>
        <v>#N/A</v>
      </c>
    </row>
    <row r="4562" spans="1:7" x14ac:dyDescent="0.15">
      <c r="A4562" t="str">
        <f>IF([1]交流线路段!A4562="","",[1]交流线路段!A4562)</f>
        <v/>
      </c>
      <c r="B4562" t="str">
        <f>IF([1]交流线路段!B4562="","",[1]交流线路段!B4562)</f>
        <v/>
      </c>
      <c r="F4562" t="e">
        <f ca="1">VLOOKUP(OFFSET($E$2,0,0,10000,1),OFFSET(线路!$A$2,0,0,10000,6),5,FALSE)</f>
        <v>#N/A</v>
      </c>
      <c r="G4562" t="e">
        <f ca="1">VLOOKUP(OFFSET($E$2,0,0,10000,1),OFFSET(线路!$A$2,0,0,10000,6),6,FALSE)</f>
        <v>#N/A</v>
      </c>
    </row>
    <row r="4563" spans="1:7" x14ac:dyDescent="0.15">
      <c r="A4563" t="str">
        <f>IF([1]交流线路段!A4563="","",[1]交流线路段!A4563)</f>
        <v/>
      </c>
      <c r="B4563" t="str">
        <f>IF([1]交流线路段!B4563="","",[1]交流线路段!B4563)</f>
        <v/>
      </c>
      <c r="F4563" t="e">
        <f ca="1">VLOOKUP(OFFSET($E$2,0,0,10000,1),OFFSET(线路!$A$2,0,0,10000,6),5,FALSE)</f>
        <v>#N/A</v>
      </c>
      <c r="G4563" t="e">
        <f ca="1">VLOOKUP(OFFSET($E$2,0,0,10000,1),OFFSET(线路!$A$2,0,0,10000,6),6,FALSE)</f>
        <v>#N/A</v>
      </c>
    </row>
    <row r="4564" spans="1:7" x14ac:dyDescent="0.15">
      <c r="A4564" t="str">
        <f>IF([1]交流线路段!A4564="","",[1]交流线路段!A4564)</f>
        <v/>
      </c>
      <c r="B4564" t="str">
        <f>IF([1]交流线路段!B4564="","",[1]交流线路段!B4564)</f>
        <v/>
      </c>
      <c r="F4564" t="e">
        <f ca="1">VLOOKUP(OFFSET($E$2,0,0,10000,1),OFFSET(线路!$A$2,0,0,10000,6),5,FALSE)</f>
        <v>#N/A</v>
      </c>
      <c r="G4564" t="e">
        <f ca="1">VLOOKUP(OFFSET($E$2,0,0,10000,1),OFFSET(线路!$A$2,0,0,10000,6),6,FALSE)</f>
        <v>#N/A</v>
      </c>
    </row>
    <row r="4565" spans="1:7" x14ac:dyDescent="0.15">
      <c r="A4565" t="str">
        <f>IF([1]交流线路段!A4565="","",[1]交流线路段!A4565)</f>
        <v/>
      </c>
      <c r="B4565" t="str">
        <f>IF([1]交流线路段!B4565="","",[1]交流线路段!B4565)</f>
        <v/>
      </c>
      <c r="F4565" t="e">
        <f ca="1">VLOOKUP(OFFSET($E$2,0,0,10000,1),OFFSET(线路!$A$2,0,0,10000,6),5,FALSE)</f>
        <v>#N/A</v>
      </c>
      <c r="G4565" t="e">
        <f ca="1">VLOOKUP(OFFSET($E$2,0,0,10000,1),OFFSET(线路!$A$2,0,0,10000,6),6,FALSE)</f>
        <v>#N/A</v>
      </c>
    </row>
    <row r="4566" spans="1:7" x14ac:dyDescent="0.15">
      <c r="A4566" t="str">
        <f>IF([1]交流线路段!A4566="","",[1]交流线路段!A4566)</f>
        <v/>
      </c>
      <c r="B4566" t="str">
        <f>IF([1]交流线路段!B4566="","",[1]交流线路段!B4566)</f>
        <v/>
      </c>
      <c r="F4566" t="e">
        <f ca="1">VLOOKUP(OFFSET($E$2,0,0,10000,1),OFFSET(线路!$A$2,0,0,10000,6),5,FALSE)</f>
        <v>#N/A</v>
      </c>
      <c r="G4566" t="e">
        <f ca="1">VLOOKUP(OFFSET($E$2,0,0,10000,1),OFFSET(线路!$A$2,0,0,10000,6),6,FALSE)</f>
        <v>#N/A</v>
      </c>
    </row>
    <row r="4567" spans="1:7" x14ac:dyDescent="0.15">
      <c r="A4567" t="str">
        <f>IF([1]交流线路段!A4567="","",[1]交流线路段!A4567)</f>
        <v/>
      </c>
      <c r="B4567" t="str">
        <f>IF([1]交流线路段!B4567="","",[1]交流线路段!B4567)</f>
        <v/>
      </c>
      <c r="F4567" t="e">
        <f ca="1">VLOOKUP(OFFSET($E$2,0,0,10000,1),OFFSET(线路!$A$2,0,0,10000,6),5,FALSE)</f>
        <v>#N/A</v>
      </c>
      <c r="G4567" t="e">
        <f ca="1">VLOOKUP(OFFSET($E$2,0,0,10000,1),OFFSET(线路!$A$2,0,0,10000,6),6,FALSE)</f>
        <v>#N/A</v>
      </c>
    </row>
    <row r="4568" spans="1:7" x14ac:dyDescent="0.15">
      <c r="A4568" t="str">
        <f>IF([1]交流线路段!A4568="","",[1]交流线路段!A4568)</f>
        <v/>
      </c>
      <c r="B4568" t="str">
        <f>IF([1]交流线路段!B4568="","",[1]交流线路段!B4568)</f>
        <v/>
      </c>
      <c r="F4568" t="e">
        <f ca="1">VLOOKUP(OFFSET($E$2,0,0,10000,1),OFFSET(线路!$A$2,0,0,10000,6),5,FALSE)</f>
        <v>#N/A</v>
      </c>
      <c r="G4568" t="e">
        <f ca="1">VLOOKUP(OFFSET($E$2,0,0,10000,1),OFFSET(线路!$A$2,0,0,10000,6),6,FALSE)</f>
        <v>#N/A</v>
      </c>
    </row>
    <row r="4569" spans="1:7" x14ac:dyDescent="0.15">
      <c r="A4569" t="str">
        <f>IF([1]交流线路段!A4569="","",[1]交流线路段!A4569)</f>
        <v/>
      </c>
      <c r="B4569" t="str">
        <f>IF([1]交流线路段!B4569="","",[1]交流线路段!B4569)</f>
        <v/>
      </c>
      <c r="F4569" t="e">
        <f ca="1">VLOOKUP(OFFSET($E$2,0,0,10000,1),OFFSET(线路!$A$2,0,0,10000,6),5,FALSE)</f>
        <v>#N/A</v>
      </c>
      <c r="G4569" t="e">
        <f ca="1">VLOOKUP(OFFSET($E$2,0,0,10000,1),OFFSET(线路!$A$2,0,0,10000,6),6,FALSE)</f>
        <v>#N/A</v>
      </c>
    </row>
    <row r="4570" spans="1:7" x14ac:dyDescent="0.15">
      <c r="A4570" t="str">
        <f>IF([1]交流线路段!A4570="","",[1]交流线路段!A4570)</f>
        <v/>
      </c>
      <c r="B4570" t="str">
        <f>IF([1]交流线路段!B4570="","",[1]交流线路段!B4570)</f>
        <v/>
      </c>
      <c r="F4570" t="e">
        <f ca="1">VLOOKUP(OFFSET($E$2,0,0,10000,1),OFFSET(线路!$A$2,0,0,10000,6),5,FALSE)</f>
        <v>#N/A</v>
      </c>
      <c r="G4570" t="e">
        <f ca="1">VLOOKUP(OFFSET($E$2,0,0,10000,1),OFFSET(线路!$A$2,0,0,10000,6),6,FALSE)</f>
        <v>#N/A</v>
      </c>
    </row>
    <row r="4571" spans="1:7" x14ac:dyDescent="0.15">
      <c r="A4571" t="str">
        <f>IF([1]交流线路段!A4571="","",[1]交流线路段!A4571)</f>
        <v/>
      </c>
      <c r="B4571" t="str">
        <f>IF([1]交流线路段!B4571="","",[1]交流线路段!B4571)</f>
        <v/>
      </c>
      <c r="F4571" t="e">
        <f ca="1">VLOOKUP(OFFSET($E$2,0,0,10000,1),OFFSET(线路!$A$2,0,0,10000,6),5,FALSE)</f>
        <v>#N/A</v>
      </c>
      <c r="G4571" t="e">
        <f ca="1">VLOOKUP(OFFSET($E$2,0,0,10000,1),OFFSET(线路!$A$2,0,0,10000,6),6,FALSE)</f>
        <v>#N/A</v>
      </c>
    </row>
    <row r="4572" spans="1:7" x14ac:dyDescent="0.15">
      <c r="A4572" t="str">
        <f>IF([1]交流线路段!A4572="","",[1]交流线路段!A4572)</f>
        <v/>
      </c>
      <c r="B4572" t="str">
        <f>IF([1]交流线路段!B4572="","",[1]交流线路段!B4572)</f>
        <v/>
      </c>
      <c r="F4572" t="e">
        <f ca="1">VLOOKUP(OFFSET($E$2,0,0,10000,1),OFFSET(线路!$A$2,0,0,10000,6),5,FALSE)</f>
        <v>#N/A</v>
      </c>
      <c r="G4572" t="e">
        <f ca="1">VLOOKUP(OFFSET($E$2,0,0,10000,1),OFFSET(线路!$A$2,0,0,10000,6),6,FALSE)</f>
        <v>#N/A</v>
      </c>
    </row>
    <row r="4573" spans="1:7" x14ac:dyDescent="0.15">
      <c r="A4573" t="str">
        <f>IF([1]交流线路段!A4573="","",[1]交流线路段!A4573)</f>
        <v/>
      </c>
      <c r="B4573" t="str">
        <f>IF([1]交流线路段!B4573="","",[1]交流线路段!B4573)</f>
        <v/>
      </c>
      <c r="F4573" t="e">
        <f ca="1">VLOOKUP(OFFSET($E$2,0,0,10000,1),OFFSET(线路!$A$2,0,0,10000,6),5,FALSE)</f>
        <v>#N/A</v>
      </c>
      <c r="G4573" t="e">
        <f ca="1">VLOOKUP(OFFSET($E$2,0,0,10000,1),OFFSET(线路!$A$2,0,0,10000,6),6,FALSE)</f>
        <v>#N/A</v>
      </c>
    </row>
    <row r="4574" spans="1:7" x14ac:dyDescent="0.15">
      <c r="A4574" t="str">
        <f>IF([1]交流线路段!A4574="","",[1]交流线路段!A4574)</f>
        <v/>
      </c>
      <c r="B4574" t="str">
        <f>IF([1]交流线路段!B4574="","",[1]交流线路段!B4574)</f>
        <v/>
      </c>
      <c r="F4574" t="e">
        <f ca="1">VLOOKUP(OFFSET($E$2,0,0,10000,1),OFFSET(线路!$A$2,0,0,10000,6),5,FALSE)</f>
        <v>#N/A</v>
      </c>
      <c r="G4574" t="e">
        <f ca="1">VLOOKUP(OFFSET($E$2,0,0,10000,1),OFFSET(线路!$A$2,0,0,10000,6),6,FALSE)</f>
        <v>#N/A</v>
      </c>
    </row>
    <row r="4575" spans="1:7" x14ac:dyDescent="0.15">
      <c r="A4575" t="str">
        <f>IF([1]交流线路段!A4575="","",[1]交流线路段!A4575)</f>
        <v/>
      </c>
      <c r="B4575" t="str">
        <f>IF([1]交流线路段!B4575="","",[1]交流线路段!B4575)</f>
        <v/>
      </c>
      <c r="F4575" t="e">
        <f ca="1">VLOOKUP(OFFSET($E$2,0,0,10000,1),OFFSET(线路!$A$2,0,0,10000,6),5,FALSE)</f>
        <v>#N/A</v>
      </c>
      <c r="G4575" t="e">
        <f ca="1">VLOOKUP(OFFSET($E$2,0,0,10000,1),OFFSET(线路!$A$2,0,0,10000,6),6,FALSE)</f>
        <v>#N/A</v>
      </c>
    </row>
    <row r="4576" spans="1:7" x14ac:dyDescent="0.15">
      <c r="A4576" t="str">
        <f>IF([1]交流线路段!A4576="","",[1]交流线路段!A4576)</f>
        <v/>
      </c>
      <c r="B4576" t="str">
        <f>IF([1]交流线路段!B4576="","",[1]交流线路段!B4576)</f>
        <v/>
      </c>
      <c r="F4576" t="e">
        <f ca="1">VLOOKUP(OFFSET($E$2,0,0,10000,1),OFFSET(线路!$A$2,0,0,10000,6),5,FALSE)</f>
        <v>#N/A</v>
      </c>
      <c r="G4576" t="e">
        <f ca="1">VLOOKUP(OFFSET($E$2,0,0,10000,1),OFFSET(线路!$A$2,0,0,10000,6),6,FALSE)</f>
        <v>#N/A</v>
      </c>
    </row>
    <row r="4577" spans="1:7" x14ac:dyDescent="0.15">
      <c r="A4577" t="str">
        <f>IF([1]交流线路段!A4577="","",[1]交流线路段!A4577)</f>
        <v/>
      </c>
      <c r="B4577" t="str">
        <f>IF([1]交流线路段!B4577="","",[1]交流线路段!B4577)</f>
        <v/>
      </c>
      <c r="F4577" t="e">
        <f ca="1">VLOOKUP(OFFSET($E$2,0,0,10000,1),OFFSET(线路!$A$2,0,0,10000,6),5,FALSE)</f>
        <v>#N/A</v>
      </c>
      <c r="G4577" t="e">
        <f ca="1">VLOOKUP(OFFSET($E$2,0,0,10000,1),OFFSET(线路!$A$2,0,0,10000,6),6,FALSE)</f>
        <v>#N/A</v>
      </c>
    </row>
    <row r="4578" spans="1:7" x14ac:dyDescent="0.15">
      <c r="A4578" t="str">
        <f>IF([1]交流线路段!A4578="","",[1]交流线路段!A4578)</f>
        <v/>
      </c>
      <c r="B4578" t="str">
        <f>IF([1]交流线路段!B4578="","",[1]交流线路段!B4578)</f>
        <v/>
      </c>
      <c r="F4578" t="e">
        <f ca="1">VLOOKUP(OFFSET($E$2,0,0,10000,1),OFFSET(线路!$A$2,0,0,10000,6),5,FALSE)</f>
        <v>#N/A</v>
      </c>
      <c r="G4578" t="e">
        <f ca="1">VLOOKUP(OFFSET($E$2,0,0,10000,1),OFFSET(线路!$A$2,0,0,10000,6),6,FALSE)</f>
        <v>#N/A</v>
      </c>
    </row>
    <row r="4579" spans="1:7" x14ac:dyDescent="0.15">
      <c r="A4579" t="str">
        <f>IF([1]交流线路段!A4579="","",[1]交流线路段!A4579)</f>
        <v/>
      </c>
      <c r="B4579" t="str">
        <f>IF([1]交流线路段!B4579="","",[1]交流线路段!B4579)</f>
        <v/>
      </c>
      <c r="F4579" t="e">
        <f ca="1">VLOOKUP(OFFSET($E$2,0,0,10000,1),OFFSET(线路!$A$2,0,0,10000,6),5,FALSE)</f>
        <v>#N/A</v>
      </c>
      <c r="G4579" t="e">
        <f ca="1">VLOOKUP(OFFSET($E$2,0,0,10000,1),OFFSET(线路!$A$2,0,0,10000,6),6,FALSE)</f>
        <v>#N/A</v>
      </c>
    </row>
    <row r="4580" spans="1:7" x14ac:dyDescent="0.15">
      <c r="A4580" t="str">
        <f>IF([1]交流线路段!A4580="","",[1]交流线路段!A4580)</f>
        <v/>
      </c>
      <c r="B4580" t="str">
        <f>IF([1]交流线路段!B4580="","",[1]交流线路段!B4580)</f>
        <v/>
      </c>
      <c r="F4580" t="e">
        <f ca="1">VLOOKUP(OFFSET($E$2,0,0,10000,1),OFFSET(线路!$A$2,0,0,10000,6),5,FALSE)</f>
        <v>#N/A</v>
      </c>
      <c r="G4580" t="e">
        <f ca="1">VLOOKUP(OFFSET($E$2,0,0,10000,1),OFFSET(线路!$A$2,0,0,10000,6),6,FALSE)</f>
        <v>#N/A</v>
      </c>
    </row>
    <row r="4581" spans="1:7" x14ac:dyDescent="0.15">
      <c r="A4581" t="str">
        <f>IF([1]交流线路段!A4581="","",[1]交流线路段!A4581)</f>
        <v/>
      </c>
      <c r="B4581" t="str">
        <f>IF([1]交流线路段!B4581="","",[1]交流线路段!B4581)</f>
        <v/>
      </c>
      <c r="F4581" t="e">
        <f ca="1">VLOOKUP(OFFSET($E$2,0,0,10000,1),OFFSET(线路!$A$2,0,0,10000,6),5,FALSE)</f>
        <v>#N/A</v>
      </c>
      <c r="G4581" t="e">
        <f ca="1">VLOOKUP(OFFSET($E$2,0,0,10000,1),OFFSET(线路!$A$2,0,0,10000,6),6,FALSE)</f>
        <v>#N/A</v>
      </c>
    </row>
    <row r="4582" spans="1:7" x14ac:dyDescent="0.15">
      <c r="A4582" t="str">
        <f>IF([1]交流线路段!A4582="","",[1]交流线路段!A4582)</f>
        <v/>
      </c>
      <c r="B4582" t="str">
        <f>IF([1]交流线路段!B4582="","",[1]交流线路段!B4582)</f>
        <v/>
      </c>
      <c r="F4582" t="e">
        <f ca="1">VLOOKUP(OFFSET($E$2,0,0,10000,1),OFFSET(线路!$A$2,0,0,10000,6),5,FALSE)</f>
        <v>#N/A</v>
      </c>
      <c r="G4582" t="e">
        <f ca="1">VLOOKUP(OFFSET($E$2,0,0,10000,1),OFFSET(线路!$A$2,0,0,10000,6),6,FALSE)</f>
        <v>#N/A</v>
      </c>
    </row>
    <row r="4583" spans="1:7" x14ac:dyDescent="0.15">
      <c r="A4583" t="str">
        <f>IF([1]交流线路段!A4583="","",[1]交流线路段!A4583)</f>
        <v/>
      </c>
      <c r="B4583" t="str">
        <f>IF([1]交流线路段!B4583="","",[1]交流线路段!B4583)</f>
        <v/>
      </c>
      <c r="F4583" t="e">
        <f ca="1">VLOOKUP(OFFSET($E$2,0,0,10000,1),OFFSET(线路!$A$2,0,0,10000,6),5,FALSE)</f>
        <v>#N/A</v>
      </c>
      <c r="G4583" t="e">
        <f ca="1">VLOOKUP(OFFSET($E$2,0,0,10000,1),OFFSET(线路!$A$2,0,0,10000,6),6,FALSE)</f>
        <v>#N/A</v>
      </c>
    </row>
    <row r="4584" spans="1:7" x14ac:dyDescent="0.15">
      <c r="A4584" t="str">
        <f>IF([1]交流线路段!A4584="","",[1]交流线路段!A4584)</f>
        <v/>
      </c>
      <c r="B4584" t="str">
        <f>IF([1]交流线路段!B4584="","",[1]交流线路段!B4584)</f>
        <v/>
      </c>
      <c r="F4584" t="e">
        <f ca="1">VLOOKUP(OFFSET($E$2,0,0,10000,1),OFFSET(线路!$A$2,0,0,10000,6),5,FALSE)</f>
        <v>#N/A</v>
      </c>
      <c r="G4584" t="e">
        <f ca="1">VLOOKUP(OFFSET($E$2,0,0,10000,1),OFFSET(线路!$A$2,0,0,10000,6),6,FALSE)</f>
        <v>#N/A</v>
      </c>
    </row>
    <row r="4585" spans="1:7" x14ac:dyDescent="0.15">
      <c r="A4585" t="str">
        <f>IF([1]交流线路段!A4585="","",[1]交流线路段!A4585)</f>
        <v/>
      </c>
      <c r="B4585" t="str">
        <f>IF([1]交流线路段!B4585="","",[1]交流线路段!B4585)</f>
        <v/>
      </c>
      <c r="F4585" t="e">
        <f ca="1">VLOOKUP(OFFSET($E$2,0,0,10000,1),OFFSET(线路!$A$2,0,0,10000,6),5,FALSE)</f>
        <v>#N/A</v>
      </c>
      <c r="G4585" t="e">
        <f ca="1">VLOOKUP(OFFSET($E$2,0,0,10000,1),OFFSET(线路!$A$2,0,0,10000,6),6,FALSE)</f>
        <v>#N/A</v>
      </c>
    </row>
    <row r="4586" spans="1:7" x14ac:dyDescent="0.15">
      <c r="A4586" t="str">
        <f>IF([1]交流线路段!A4586="","",[1]交流线路段!A4586)</f>
        <v/>
      </c>
      <c r="B4586" t="str">
        <f>IF([1]交流线路段!B4586="","",[1]交流线路段!B4586)</f>
        <v/>
      </c>
      <c r="F4586" t="e">
        <f ca="1">VLOOKUP(OFFSET($E$2,0,0,10000,1),OFFSET(线路!$A$2,0,0,10000,6),5,FALSE)</f>
        <v>#N/A</v>
      </c>
      <c r="G4586" t="e">
        <f ca="1">VLOOKUP(OFFSET($E$2,0,0,10000,1),OFFSET(线路!$A$2,0,0,10000,6),6,FALSE)</f>
        <v>#N/A</v>
      </c>
    </row>
    <row r="4587" spans="1:7" x14ac:dyDescent="0.15">
      <c r="A4587" t="str">
        <f>IF([1]交流线路段!A4587="","",[1]交流线路段!A4587)</f>
        <v/>
      </c>
      <c r="B4587" t="str">
        <f>IF([1]交流线路段!B4587="","",[1]交流线路段!B4587)</f>
        <v/>
      </c>
      <c r="F4587" t="e">
        <f ca="1">VLOOKUP(OFFSET($E$2,0,0,10000,1),OFFSET(线路!$A$2,0,0,10000,6),5,FALSE)</f>
        <v>#N/A</v>
      </c>
      <c r="G4587" t="e">
        <f ca="1">VLOOKUP(OFFSET($E$2,0,0,10000,1),OFFSET(线路!$A$2,0,0,10000,6),6,FALSE)</f>
        <v>#N/A</v>
      </c>
    </row>
    <row r="4588" spans="1:7" x14ac:dyDescent="0.15">
      <c r="A4588" t="str">
        <f>IF([1]交流线路段!A4588="","",[1]交流线路段!A4588)</f>
        <v/>
      </c>
      <c r="B4588" t="str">
        <f>IF([1]交流线路段!B4588="","",[1]交流线路段!B4588)</f>
        <v/>
      </c>
      <c r="F4588" t="e">
        <f ca="1">VLOOKUP(OFFSET($E$2,0,0,10000,1),OFFSET(线路!$A$2,0,0,10000,6),5,FALSE)</f>
        <v>#N/A</v>
      </c>
      <c r="G4588" t="e">
        <f ca="1">VLOOKUP(OFFSET($E$2,0,0,10000,1),OFFSET(线路!$A$2,0,0,10000,6),6,FALSE)</f>
        <v>#N/A</v>
      </c>
    </row>
    <row r="4589" spans="1:7" x14ac:dyDescent="0.15">
      <c r="A4589" t="str">
        <f>IF([1]交流线路段!A4589="","",[1]交流线路段!A4589)</f>
        <v/>
      </c>
      <c r="B4589" t="str">
        <f>IF([1]交流线路段!B4589="","",[1]交流线路段!B4589)</f>
        <v/>
      </c>
      <c r="F4589" t="e">
        <f ca="1">VLOOKUP(OFFSET($E$2,0,0,10000,1),OFFSET(线路!$A$2,0,0,10000,6),5,FALSE)</f>
        <v>#N/A</v>
      </c>
      <c r="G4589" t="e">
        <f ca="1">VLOOKUP(OFFSET($E$2,0,0,10000,1),OFFSET(线路!$A$2,0,0,10000,6),6,FALSE)</f>
        <v>#N/A</v>
      </c>
    </row>
    <row r="4590" spans="1:7" x14ac:dyDescent="0.15">
      <c r="A4590" t="str">
        <f>IF([1]交流线路段!A4590="","",[1]交流线路段!A4590)</f>
        <v/>
      </c>
      <c r="B4590" t="str">
        <f>IF([1]交流线路段!B4590="","",[1]交流线路段!B4590)</f>
        <v/>
      </c>
      <c r="F4590" t="e">
        <f ca="1">VLOOKUP(OFFSET($E$2,0,0,10000,1),OFFSET(线路!$A$2,0,0,10000,6),5,FALSE)</f>
        <v>#N/A</v>
      </c>
      <c r="G4590" t="e">
        <f ca="1">VLOOKUP(OFFSET($E$2,0,0,10000,1),OFFSET(线路!$A$2,0,0,10000,6),6,FALSE)</f>
        <v>#N/A</v>
      </c>
    </row>
    <row r="4591" spans="1:7" x14ac:dyDescent="0.15">
      <c r="A4591" t="str">
        <f>IF([1]交流线路段!A4591="","",[1]交流线路段!A4591)</f>
        <v/>
      </c>
      <c r="B4591" t="str">
        <f>IF([1]交流线路段!B4591="","",[1]交流线路段!B4591)</f>
        <v/>
      </c>
      <c r="F4591" t="e">
        <f ca="1">VLOOKUP(OFFSET($E$2,0,0,10000,1),OFFSET(线路!$A$2,0,0,10000,6),5,FALSE)</f>
        <v>#N/A</v>
      </c>
      <c r="G4591" t="e">
        <f ca="1">VLOOKUP(OFFSET($E$2,0,0,10000,1),OFFSET(线路!$A$2,0,0,10000,6),6,FALSE)</f>
        <v>#N/A</v>
      </c>
    </row>
    <row r="4592" spans="1:7" x14ac:dyDescent="0.15">
      <c r="A4592" t="str">
        <f>IF([1]交流线路段!A4592="","",[1]交流线路段!A4592)</f>
        <v/>
      </c>
      <c r="B4592" t="str">
        <f>IF([1]交流线路段!B4592="","",[1]交流线路段!B4592)</f>
        <v/>
      </c>
      <c r="F4592" t="e">
        <f ca="1">VLOOKUP(OFFSET($E$2,0,0,10000,1),OFFSET(线路!$A$2,0,0,10000,6),5,FALSE)</f>
        <v>#N/A</v>
      </c>
      <c r="G4592" t="e">
        <f ca="1">VLOOKUP(OFFSET($E$2,0,0,10000,1),OFFSET(线路!$A$2,0,0,10000,6),6,FALSE)</f>
        <v>#N/A</v>
      </c>
    </row>
    <row r="4593" spans="1:7" x14ac:dyDescent="0.15">
      <c r="A4593" t="str">
        <f>IF([1]交流线路段!A4593="","",[1]交流线路段!A4593)</f>
        <v/>
      </c>
      <c r="B4593" t="str">
        <f>IF([1]交流线路段!B4593="","",[1]交流线路段!B4593)</f>
        <v/>
      </c>
      <c r="F4593" t="e">
        <f ca="1">VLOOKUP(OFFSET($E$2,0,0,10000,1),OFFSET(线路!$A$2,0,0,10000,6),5,FALSE)</f>
        <v>#N/A</v>
      </c>
      <c r="G4593" t="e">
        <f ca="1">VLOOKUP(OFFSET($E$2,0,0,10000,1),OFFSET(线路!$A$2,0,0,10000,6),6,FALSE)</f>
        <v>#N/A</v>
      </c>
    </row>
    <row r="4594" spans="1:7" x14ac:dyDescent="0.15">
      <c r="A4594" t="str">
        <f>IF([1]交流线路段!A4594="","",[1]交流线路段!A4594)</f>
        <v/>
      </c>
      <c r="B4594" t="str">
        <f>IF([1]交流线路段!B4594="","",[1]交流线路段!B4594)</f>
        <v/>
      </c>
      <c r="F4594" t="e">
        <f ca="1">VLOOKUP(OFFSET($E$2,0,0,10000,1),OFFSET(线路!$A$2,0,0,10000,6),5,FALSE)</f>
        <v>#N/A</v>
      </c>
      <c r="G4594" t="e">
        <f ca="1">VLOOKUP(OFFSET($E$2,0,0,10000,1),OFFSET(线路!$A$2,0,0,10000,6),6,FALSE)</f>
        <v>#N/A</v>
      </c>
    </row>
    <row r="4595" spans="1:7" x14ac:dyDescent="0.15">
      <c r="A4595" t="str">
        <f>IF([1]交流线路段!A4595="","",[1]交流线路段!A4595)</f>
        <v/>
      </c>
      <c r="B4595" t="str">
        <f>IF([1]交流线路段!B4595="","",[1]交流线路段!B4595)</f>
        <v/>
      </c>
      <c r="F4595" t="e">
        <f ca="1">VLOOKUP(OFFSET($E$2,0,0,10000,1),OFFSET(线路!$A$2,0,0,10000,6),5,FALSE)</f>
        <v>#N/A</v>
      </c>
      <c r="G4595" t="e">
        <f ca="1">VLOOKUP(OFFSET($E$2,0,0,10000,1),OFFSET(线路!$A$2,0,0,10000,6),6,FALSE)</f>
        <v>#N/A</v>
      </c>
    </row>
    <row r="4596" spans="1:7" x14ac:dyDescent="0.15">
      <c r="A4596" t="str">
        <f>IF([1]交流线路段!A4596="","",[1]交流线路段!A4596)</f>
        <v/>
      </c>
      <c r="B4596" t="str">
        <f>IF([1]交流线路段!B4596="","",[1]交流线路段!B4596)</f>
        <v/>
      </c>
      <c r="F4596" t="e">
        <f ca="1">VLOOKUP(OFFSET($E$2,0,0,10000,1),OFFSET(线路!$A$2,0,0,10000,6),5,FALSE)</f>
        <v>#N/A</v>
      </c>
      <c r="G4596" t="e">
        <f ca="1">VLOOKUP(OFFSET($E$2,0,0,10000,1),OFFSET(线路!$A$2,0,0,10000,6),6,FALSE)</f>
        <v>#N/A</v>
      </c>
    </row>
    <row r="4597" spans="1:7" x14ac:dyDescent="0.15">
      <c r="A4597" t="str">
        <f>IF([1]交流线路段!A4597="","",[1]交流线路段!A4597)</f>
        <v/>
      </c>
      <c r="B4597" t="str">
        <f>IF([1]交流线路段!B4597="","",[1]交流线路段!B4597)</f>
        <v/>
      </c>
      <c r="F4597" t="e">
        <f ca="1">VLOOKUP(OFFSET($E$2,0,0,10000,1),OFFSET(线路!$A$2,0,0,10000,6),5,FALSE)</f>
        <v>#N/A</v>
      </c>
      <c r="G4597" t="e">
        <f ca="1">VLOOKUP(OFFSET($E$2,0,0,10000,1),OFFSET(线路!$A$2,0,0,10000,6),6,FALSE)</f>
        <v>#N/A</v>
      </c>
    </row>
    <row r="4598" spans="1:7" x14ac:dyDescent="0.15">
      <c r="A4598" t="str">
        <f>IF([1]交流线路段!A4598="","",[1]交流线路段!A4598)</f>
        <v/>
      </c>
      <c r="B4598" t="str">
        <f>IF([1]交流线路段!B4598="","",[1]交流线路段!B4598)</f>
        <v/>
      </c>
      <c r="F4598" t="e">
        <f ca="1">VLOOKUP(OFFSET($E$2,0,0,10000,1),OFFSET(线路!$A$2,0,0,10000,6),5,FALSE)</f>
        <v>#N/A</v>
      </c>
      <c r="G4598" t="e">
        <f ca="1">VLOOKUP(OFFSET($E$2,0,0,10000,1),OFFSET(线路!$A$2,0,0,10000,6),6,FALSE)</f>
        <v>#N/A</v>
      </c>
    </row>
    <row r="4599" spans="1:7" x14ac:dyDescent="0.15">
      <c r="A4599" t="str">
        <f>IF([1]交流线路段!A4599="","",[1]交流线路段!A4599)</f>
        <v/>
      </c>
      <c r="B4599" t="str">
        <f>IF([1]交流线路段!B4599="","",[1]交流线路段!B4599)</f>
        <v/>
      </c>
      <c r="F4599" t="e">
        <f ca="1">VLOOKUP(OFFSET($E$2,0,0,10000,1),OFFSET(线路!$A$2,0,0,10000,6),5,FALSE)</f>
        <v>#N/A</v>
      </c>
      <c r="G4599" t="e">
        <f ca="1">VLOOKUP(OFFSET($E$2,0,0,10000,1),OFFSET(线路!$A$2,0,0,10000,6),6,FALSE)</f>
        <v>#N/A</v>
      </c>
    </row>
    <row r="4600" spans="1:7" x14ac:dyDescent="0.15">
      <c r="A4600" t="str">
        <f>IF([1]交流线路段!A4600="","",[1]交流线路段!A4600)</f>
        <v/>
      </c>
      <c r="B4600" t="str">
        <f>IF([1]交流线路段!B4600="","",[1]交流线路段!B4600)</f>
        <v/>
      </c>
      <c r="F4600" t="e">
        <f ca="1">VLOOKUP(OFFSET($E$2,0,0,10000,1),OFFSET(线路!$A$2,0,0,10000,6),5,FALSE)</f>
        <v>#N/A</v>
      </c>
      <c r="G4600" t="e">
        <f ca="1">VLOOKUP(OFFSET($E$2,0,0,10000,1),OFFSET(线路!$A$2,0,0,10000,6),6,FALSE)</f>
        <v>#N/A</v>
      </c>
    </row>
    <row r="4601" spans="1:7" x14ac:dyDescent="0.15">
      <c r="A4601" t="str">
        <f>IF([1]交流线路段!A4601="","",[1]交流线路段!A4601)</f>
        <v/>
      </c>
      <c r="B4601" t="str">
        <f>IF([1]交流线路段!B4601="","",[1]交流线路段!B4601)</f>
        <v/>
      </c>
      <c r="F4601" t="e">
        <f ca="1">VLOOKUP(OFFSET($E$2,0,0,10000,1),OFFSET(线路!$A$2,0,0,10000,6),5,FALSE)</f>
        <v>#N/A</v>
      </c>
      <c r="G4601" t="e">
        <f ca="1">VLOOKUP(OFFSET($E$2,0,0,10000,1),OFFSET(线路!$A$2,0,0,10000,6),6,FALSE)</f>
        <v>#N/A</v>
      </c>
    </row>
    <row r="4602" spans="1:7" x14ac:dyDescent="0.15">
      <c r="A4602" t="str">
        <f>IF([1]交流线路段!A4602="","",[1]交流线路段!A4602)</f>
        <v/>
      </c>
      <c r="B4602" t="str">
        <f>IF([1]交流线路段!B4602="","",[1]交流线路段!B4602)</f>
        <v/>
      </c>
      <c r="F4602" t="e">
        <f ca="1">VLOOKUP(OFFSET($E$2,0,0,10000,1),OFFSET(线路!$A$2,0,0,10000,6),5,FALSE)</f>
        <v>#N/A</v>
      </c>
      <c r="G4602" t="e">
        <f ca="1">VLOOKUP(OFFSET($E$2,0,0,10000,1),OFFSET(线路!$A$2,0,0,10000,6),6,FALSE)</f>
        <v>#N/A</v>
      </c>
    </row>
    <row r="4603" spans="1:7" x14ac:dyDescent="0.15">
      <c r="A4603" t="str">
        <f>IF([1]交流线路段!A4603="","",[1]交流线路段!A4603)</f>
        <v/>
      </c>
      <c r="B4603" t="str">
        <f>IF([1]交流线路段!B4603="","",[1]交流线路段!B4603)</f>
        <v/>
      </c>
      <c r="F4603" t="e">
        <f ca="1">VLOOKUP(OFFSET($E$2,0,0,10000,1),OFFSET(线路!$A$2,0,0,10000,6),5,FALSE)</f>
        <v>#N/A</v>
      </c>
      <c r="G4603" t="e">
        <f ca="1">VLOOKUP(OFFSET($E$2,0,0,10000,1),OFFSET(线路!$A$2,0,0,10000,6),6,FALSE)</f>
        <v>#N/A</v>
      </c>
    </row>
    <row r="4604" spans="1:7" x14ac:dyDescent="0.15">
      <c r="A4604" t="str">
        <f>IF([1]交流线路段!A4604="","",[1]交流线路段!A4604)</f>
        <v/>
      </c>
      <c r="B4604" t="str">
        <f>IF([1]交流线路段!B4604="","",[1]交流线路段!B4604)</f>
        <v/>
      </c>
      <c r="F4604" t="e">
        <f ca="1">VLOOKUP(OFFSET($E$2,0,0,10000,1),OFFSET(线路!$A$2,0,0,10000,6),5,FALSE)</f>
        <v>#N/A</v>
      </c>
      <c r="G4604" t="e">
        <f ca="1">VLOOKUP(OFFSET($E$2,0,0,10000,1),OFFSET(线路!$A$2,0,0,10000,6),6,FALSE)</f>
        <v>#N/A</v>
      </c>
    </row>
    <row r="4605" spans="1:7" x14ac:dyDescent="0.15">
      <c r="A4605" t="str">
        <f>IF([1]交流线路段!A4605="","",[1]交流线路段!A4605)</f>
        <v/>
      </c>
      <c r="B4605" t="str">
        <f>IF([1]交流线路段!B4605="","",[1]交流线路段!B4605)</f>
        <v/>
      </c>
      <c r="F4605" t="e">
        <f ca="1">VLOOKUP(OFFSET($E$2,0,0,10000,1),OFFSET(线路!$A$2,0,0,10000,6),5,FALSE)</f>
        <v>#N/A</v>
      </c>
      <c r="G4605" t="e">
        <f ca="1">VLOOKUP(OFFSET($E$2,0,0,10000,1),OFFSET(线路!$A$2,0,0,10000,6),6,FALSE)</f>
        <v>#N/A</v>
      </c>
    </row>
    <row r="4606" spans="1:7" x14ac:dyDescent="0.15">
      <c r="A4606" t="str">
        <f>IF([1]交流线路段!A4606="","",[1]交流线路段!A4606)</f>
        <v/>
      </c>
      <c r="B4606" t="str">
        <f>IF([1]交流线路段!B4606="","",[1]交流线路段!B4606)</f>
        <v/>
      </c>
      <c r="F4606" t="e">
        <f ca="1">VLOOKUP(OFFSET($E$2,0,0,10000,1),OFFSET(线路!$A$2,0,0,10000,6),5,FALSE)</f>
        <v>#N/A</v>
      </c>
      <c r="G4606" t="e">
        <f ca="1">VLOOKUP(OFFSET($E$2,0,0,10000,1),OFFSET(线路!$A$2,0,0,10000,6),6,FALSE)</f>
        <v>#N/A</v>
      </c>
    </row>
    <row r="4607" spans="1:7" x14ac:dyDescent="0.15">
      <c r="A4607" t="str">
        <f>IF([1]交流线路段!A4607="","",[1]交流线路段!A4607)</f>
        <v/>
      </c>
      <c r="B4607" t="str">
        <f>IF([1]交流线路段!B4607="","",[1]交流线路段!B4607)</f>
        <v/>
      </c>
      <c r="F4607" t="e">
        <f ca="1">VLOOKUP(OFFSET($E$2,0,0,10000,1),OFFSET(线路!$A$2,0,0,10000,6),5,FALSE)</f>
        <v>#N/A</v>
      </c>
      <c r="G4607" t="e">
        <f ca="1">VLOOKUP(OFFSET($E$2,0,0,10000,1),OFFSET(线路!$A$2,0,0,10000,6),6,FALSE)</f>
        <v>#N/A</v>
      </c>
    </row>
    <row r="4608" spans="1:7" x14ac:dyDescent="0.15">
      <c r="A4608" t="str">
        <f>IF([1]交流线路段!A4608="","",[1]交流线路段!A4608)</f>
        <v/>
      </c>
      <c r="B4608" t="str">
        <f>IF([1]交流线路段!B4608="","",[1]交流线路段!B4608)</f>
        <v/>
      </c>
      <c r="F4608" t="e">
        <f ca="1">VLOOKUP(OFFSET($E$2,0,0,10000,1),OFFSET(线路!$A$2,0,0,10000,6),5,FALSE)</f>
        <v>#N/A</v>
      </c>
      <c r="G4608" t="e">
        <f ca="1">VLOOKUP(OFFSET($E$2,0,0,10000,1),OFFSET(线路!$A$2,0,0,10000,6),6,FALSE)</f>
        <v>#N/A</v>
      </c>
    </row>
    <row r="4609" spans="1:7" x14ac:dyDescent="0.15">
      <c r="A4609" t="str">
        <f>IF([1]交流线路段!A4609="","",[1]交流线路段!A4609)</f>
        <v/>
      </c>
      <c r="B4609" t="str">
        <f>IF([1]交流线路段!B4609="","",[1]交流线路段!B4609)</f>
        <v/>
      </c>
      <c r="F4609" t="e">
        <f ca="1">VLOOKUP(OFFSET($E$2,0,0,10000,1),OFFSET(线路!$A$2,0,0,10000,6),5,FALSE)</f>
        <v>#N/A</v>
      </c>
      <c r="G4609" t="e">
        <f ca="1">VLOOKUP(OFFSET($E$2,0,0,10000,1),OFFSET(线路!$A$2,0,0,10000,6),6,FALSE)</f>
        <v>#N/A</v>
      </c>
    </row>
    <row r="4610" spans="1:7" x14ac:dyDescent="0.15">
      <c r="A4610" t="str">
        <f>IF([1]交流线路段!A4610="","",[1]交流线路段!A4610)</f>
        <v/>
      </c>
      <c r="B4610" t="str">
        <f>IF([1]交流线路段!B4610="","",[1]交流线路段!B4610)</f>
        <v/>
      </c>
      <c r="F4610" t="e">
        <f ca="1">VLOOKUP(OFFSET($E$2,0,0,10000,1),OFFSET(线路!$A$2,0,0,10000,6),5,FALSE)</f>
        <v>#N/A</v>
      </c>
      <c r="G4610" t="e">
        <f ca="1">VLOOKUP(OFFSET($E$2,0,0,10000,1),OFFSET(线路!$A$2,0,0,10000,6),6,FALSE)</f>
        <v>#N/A</v>
      </c>
    </row>
    <row r="4611" spans="1:7" x14ac:dyDescent="0.15">
      <c r="A4611" t="str">
        <f>IF([1]交流线路段!A4611="","",[1]交流线路段!A4611)</f>
        <v/>
      </c>
      <c r="B4611" t="str">
        <f>IF([1]交流线路段!B4611="","",[1]交流线路段!B4611)</f>
        <v/>
      </c>
      <c r="F4611" t="e">
        <f ca="1">VLOOKUP(OFFSET($E$2,0,0,10000,1),OFFSET(线路!$A$2,0,0,10000,6),5,FALSE)</f>
        <v>#N/A</v>
      </c>
      <c r="G4611" t="e">
        <f ca="1">VLOOKUP(OFFSET($E$2,0,0,10000,1),OFFSET(线路!$A$2,0,0,10000,6),6,FALSE)</f>
        <v>#N/A</v>
      </c>
    </row>
    <row r="4612" spans="1:7" x14ac:dyDescent="0.15">
      <c r="A4612" t="str">
        <f>IF([1]交流线路段!A4612="","",[1]交流线路段!A4612)</f>
        <v/>
      </c>
      <c r="B4612" t="str">
        <f>IF([1]交流线路段!B4612="","",[1]交流线路段!B4612)</f>
        <v/>
      </c>
      <c r="F4612" t="e">
        <f ca="1">VLOOKUP(OFFSET($E$2,0,0,10000,1),OFFSET(线路!$A$2,0,0,10000,6),5,FALSE)</f>
        <v>#N/A</v>
      </c>
      <c r="G4612" t="e">
        <f ca="1">VLOOKUP(OFFSET($E$2,0,0,10000,1),OFFSET(线路!$A$2,0,0,10000,6),6,FALSE)</f>
        <v>#N/A</v>
      </c>
    </row>
    <row r="4613" spans="1:7" x14ac:dyDescent="0.15">
      <c r="A4613" t="str">
        <f>IF([1]交流线路段!A4613="","",[1]交流线路段!A4613)</f>
        <v/>
      </c>
      <c r="B4613" t="str">
        <f>IF([1]交流线路段!B4613="","",[1]交流线路段!B4613)</f>
        <v/>
      </c>
      <c r="F4613" t="e">
        <f ca="1">VLOOKUP(OFFSET($E$2,0,0,10000,1),OFFSET(线路!$A$2,0,0,10000,6),5,FALSE)</f>
        <v>#N/A</v>
      </c>
      <c r="G4613" t="e">
        <f ca="1">VLOOKUP(OFFSET($E$2,0,0,10000,1),OFFSET(线路!$A$2,0,0,10000,6),6,FALSE)</f>
        <v>#N/A</v>
      </c>
    </row>
    <row r="4614" spans="1:7" x14ac:dyDescent="0.15">
      <c r="A4614" t="str">
        <f>IF([1]交流线路段!A4614="","",[1]交流线路段!A4614)</f>
        <v/>
      </c>
      <c r="B4614" t="str">
        <f>IF([1]交流线路段!B4614="","",[1]交流线路段!B4614)</f>
        <v/>
      </c>
      <c r="F4614" t="e">
        <f ca="1">VLOOKUP(OFFSET($E$2,0,0,10000,1),OFFSET(线路!$A$2,0,0,10000,6),5,FALSE)</f>
        <v>#N/A</v>
      </c>
      <c r="G4614" t="e">
        <f ca="1">VLOOKUP(OFFSET($E$2,0,0,10000,1),OFFSET(线路!$A$2,0,0,10000,6),6,FALSE)</f>
        <v>#N/A</v>
      </c>
    </row>
    <row r="4615" spans="1:7" x14ac:dyDescent="0.15">
      <c r="A4615" t="str">
        <f>IF([1]交流线路段!A4615="","",[1]交流线路段!A4615)</f>
        <v/>
      </c>
      <c r="B4615" t="str">
        <f>IF([1]交流线路段!B4615="","",[1]交流线路段!B4615)</f>
        <v/>
      </c>
      <c r="F4615" t="e">
        <f ca="1">VLOOKUP(OFFSET($E$2,0,0,10000,1),OFFSET(线路!$A$2,0,0,10000,6),5,FALSE)</f>
        <v>#N/A</v>
      </c>
      <c r="G4615" t="e">
        <f ca="1">VLOOKUP(OFFSET($E$2,0,0,10000,1),OFFSET(线路!$A$2,0,0,10000,6),6,FALSE)</f>
        <v>#N/A</v>
      </c>
    </row>
    <row r="4616" spans="1:7" x14ac:dyDescent="0.15">
      <c r="A4616" t="str">
        <f>IF([1]交流线路段!A4616="","",[1]交流线路段!A4616)</f>
        <v/>
      </c>
      <c r="B4616" t="str">
        <f>IF([1]交流线路段!B4616="","",[1]交流线路段!B4616)</f>
        <v/>
      </c>
      <c r="F4616" t="e">
        <f ca="1">VLOOKUP(OFFSET($E$2,0,0,10000,1),OFFSET(线路!$A$2,0,0,10000,6),5,FALSE)</f>
        <v>#N/A</v>
      </c>
      <c r="G4616" t="e">
        <f ca="1">VLOOKUP(OFFSET($E$2,0,0,10000,1),OFFSET(线路!$A$2,0,0,10000,6),6,FALSE)</f>
        <v>#N/A</v>
      </c>
    </row>
    <row r="4617" spans="1:7" x14ac:dyDescent="0.15">
      <c r="A4617" t="str">
        <f>IF([1]交流线路段!A4617="","",[1]交流线路段!A4617)</f>
        <v/>
      </c>
      <c r="B4617" t="str">
        <f>IF([1]交流线路段!B4617="","",[1]交流线路段!B4617)</f>
        <v/>
      </c>
      <c r="F4617" t="e">
        <f ca="1">VLOOKUP(OFFSET($E$2,0,0,10000,1),OFFSET(线路!$A$2,0,0,10000,6),5,FALSE)</f>
        <v>#N/A</v>
      </c>
      <c r="G4617" t="e">
        <f ca="1">VLOOKUP(OFFSET($E$2,0,0,10000,1),OFFSET(线路!$A$2,0,0,10000,6),6,FALSE)</f>
        <v>#N/A</v>
      </c>
    </row>
    <row r="4618" spans="1:7" x14ac:dyDescent="0.15">
      <c r="A4618" t="str">
        <f>IF([1]交流线路段!A4618="","",[1]交流线路段!A4618)</f>
        <v/>
      </c>
      <c r="B4618" t="str">
        <f>IF([1]交流线路段!B4618="","",[1]交流线路段!B4618)</f>
        <v/>
      </c>
      <c r="F4618" t="e">
        <f ca="1">VLOOKUP(OFFSET($E$2,0,0,10000,1),OFFSET(线路!$A$2,0,0,10000,6),5,FALSE)</f>
        <v>#N/A</v>
      </c>
      <c r="G4618" t="e">
        <f ca="1">VLOOKUP(OFFSET($E$2,0,0,10000,1),OFFSET(线路!$A$2,0,0,10000,6),6,FALSE)</f>
        <v>#N/A</v>
      </c>
    </row>
    <row r="4619" spans="1:7" x14ac:dyDescent="0.15">
      <c r="A4619" t="str">
        <f>IF([1]交流线路段!A4619="","",[1]交流线路段!A4619)</f>
        <v/>
      </c>
      <c r="B4619" t="str">
        <f>IF([1]交流线路段!B4619="","",[1]交流线路段!B4619)</f>
        <v/>
      </c>
      <c r="F4619" t="e">
        <f ca="1">VLOOKUP(OFFSET($E$2,0,0,10000,1),OFFSET(线路!$A$2,0,0,10000,6),5,FALSE)</f>
        <v>#N/A</v>
      </c>
      <c r="G4619" t="e">
        <f ca="1">VLOOKUP(OFFSET($E$2,0,0,10000,1),OFFSET(线路!$A$2,0,0,10000,6),6,FALSE)</f>
        <v>#N/A</v>
      </c>
    </row>
    <row r="4620" spans="1:7" x14ac:dyDescent="0.15">
      <c r="A4620" t="str">
        <f>IF([1]交流线路段!A4620="","",[1]交流线路段!A4620)</f>
        <v/>
      </c>
      <c r="B4620" t="str">
        <f>IF([1]交流线路段!B4620="","",[1]交流线路段!B4620)</f>
        <v/>
      </c>
      <c r="F4620" t="e">
        <f ca="1">VLOOKUP(OFFSET($E$2,0,0,10000,1),OFFSET(线路!$A$2,0,0,10000,6),5,FALSE)</f>
        <v>#N/A</v>
      </c>
      <c r="G4620" t="e">
        <f ca="1">VLOOKUP(OFFSET($E$2,0,0,10000,1),OFFSET(线路!$A$2,0,0,10000,6),6,FALSE)</f>
        <v>#N/A</v>
      </c>
    </row>
    <row r="4621" spans="1:7" x14ac:dyDescent="0.15">
      <c r="A4621" t="str">
        <f>IF([1]交流线路段!A4621="","",[1]交流线路段!A4621)</f>
        <v/>
      </c>
      <c r="B4621" t="str">
        <f>IF([1]交流线路段!B4621="","",[1]交流线路段!B4621)</f>
        <v/>
      </c>
      <c r="F4621" t="e">
        <f ca="1">VLOOKUP(OFFSET($E$2,0,0,10000,1),OFFSET(线路!$A$2,0,0,10000,6),5,FALSE)</f>
        <v>#N/A</v>
      </c>
      <c r="G4621" t="e">
        <f ca="1">VLOOKUP(OFFSET($E$2,0,0,10000,1),OFFSET(线路!$A$2,0,0,10000,6),6,FALSE)</f>
        <v>#N/A</v>
      </c>
    </row>
    <row r="4622" spans="1:7" x14ac:dyDescent="0.15">
      <c r="A4622" t="str">
        <f>IF([1]交流线路段!A4622="","",[1]交流线路段!A4622)</f>
        <v/>
      </c>
      <c r="B4622" t="str">
        <f>IF([1]交流线路段!B4622="","",[1]交流线路段!B4622)</f>
        <v/>
      </c>
      <c r="F4622" t="e">
        <f ca="1">VLOOKUP(OFFSET($E$2,0,0,10000,1),OFFSET(线路!$A$2,0,0,10000,6),5,FALSE)</f>
        <v>#N/A</v>
      </c>
      <c r="G4622" t="e">
        <f ca="1">VLOOKUP(OFFSET($E$2,0,0,10000,1),OFFSET(线路!$A$2,0,0,10000,6),6,FALSE)</f>
        <v>#N/A</v>
      </c>
    </row>
    <row r="4623" spans="1:7" x14ac:dyDescent="0.15">
      <c r="A4623" t="str">
        <f>IF([1]交流线路段!A4623="","",[1]交流线路段!A4623)</f>
        <v/>
      </c>
      <c r="B4623" t="str">
        <f>IF([1]交流线路段!B4623="","",[1]交流线路段!B4623)</f>
        <v/>
      </c>
      <c r="F4623" t="e">
        <f ca="1">VLOOKUP(OFFSET($E$2,0,0,10000,1),OFFSET(线路!$A$2,0,0,10000,6),5,FALSE)</f>
        <v>#N/A</v>
      </c>
      <c r="G4623" t="e">
        <f ca="1">VLOOKUP(OFFSET($E$2,0,0,10000,1),OFFSET(线路!$A$2,0,0,10000,6),6,FALSE)</f>
        <v>#N/A</v>
      </c>
    </row>
    <row r="4624" spans="1:7" x14ac:dyDescent="0.15">
      <c r="A4624" t="str">
        <f>IF([1]交流线路段!A4624="","",[1]交流线路段!A4624)</f>
        <v/>
      </c>
      <c r="B4624" t="str">
        <f>IF([1]交流线路段!B4624="","",[1]交流线路段!B4624)</f>
        <v/>
      </c>
      <c r="F4624" t="e">
        <f ca="1">VLOOKUP(OFFSET($E$2,0,0,10000,1),OFFSET(线路!$A$2,0,0,10000,6),5,FALSE)</f>
        <v>#N/A</v>
      </c>
      <c r="G4624" t="e">
        <f ca="1">VLOOKUP(OFFSET($E$2,0,0,10000,1),OFFSET(线路!$A$2,0,0,10000,6),6,FALSE)</f>
        <v>#N/A</v>
      </c>
    </row>
    <row r="4625" spans="1:7" x14ac:dyDescent="0.15">
      <c r="A4625" t="str">
        <f>IF([1]交流线路段!A4625="","",[1]交流线路段!A4625)</f>
        <v/>
      </c>
      <c r="B4625" t="str">
        <f>IF([1]交流线路段!B4625="","",[1]交流线路段!B4625)</f>
        <v/>
      </c>
      <c r="F4625" t="e">
        <f ca="1">VLOOKUP(OFFSET($E$2,0,0,10000,1),OFFSET(线路!$A$2,0,0,10000,6),5,FALSE)</f>
        <v>#N/A</v>
      </c>
      <c r="G4625" t="e">
        <f ca="1">VLOOKUP(OFFSET($E$2,0,0,10000,1),OFFSET(线路!$A$2,0,0,10000,6),6,FALSE)</f>
        <v>#N/A</v>
      </c>
    </row>
    <row r="4626" spans="1:7" x14ac:dyDescent="0.15">
      <c r="A4626" t="str">
        <f>IF([1]交流线路段!A4626="","",[1]交流线路段!A4626)</f>
        <v/>
      </c>
      <c r="B4626" t="str">
        <f>IF([1]交流线路段!B4626="","",[1]交流线路段!B4626)</f>
        <v/>
      </c>
      <c r="F4626" t="e">
        <f ca="1">VLOOKUP(OFFSET($E$2,0,0,10000,1),OFFSET(线路!$A$2,0,0,10000,6),5,FALSE)</f>
        <v>#N/A</v>
      </c>
      <c r="G4626" t="e">
        <f ca="1">VLOOKUP(OFFSET($E$2,0,0,10000,1),OFFSET(线路!$A$2,0,0,10000,6),6,FALSE)</f>
        <v>#N/A</v>
      </c>
    </row>
    <row r="4627" spans="1:7" x14ac:dyDescent="0.15">
      <c r="A4627" t="str">
        <f>IF([1]交流线路段!A4627="","",[1]交流线路段!A4627)</f>
        <v/>
      </c>
      <c r="B4627" t="str">
        <f>IF([1]交流线路段!B4627="","",[1]交流线路段!B4627)</f>
        <v/>
      </c>
      <c r="F4627" t="e">
        <f ca="1">VLOOKUP(OFFSET($E$2,0,0,10000,1),OFFSET(线路!$A$2,0,0,10000,6),5,FALSE)</f>
        <v>#N/A</v>
      </c>
      <c r="G4627" t="e">
        <f ca="1">VLOOKUP(OFFSET($E$2,0,0,10000,1),OFFSET(线路!$A$2,0,0,10000,6),6,FALSE)</f>
        <v>#N/A</v>
      </c>
    </row>
    <row r="4628" spans="1:7" x14ac:dyDescent="0.15">
      <c r="A4628" t="str">
        <f>IF([1]交流线路段!A4628="","",[1]交流线路段!A4628)</f>
        <v/>
      </c>
      <c r="B4628" t="str">
        <f>IF([1]交流线路段!B4628="","",[1]交流线路段!B4628)</f>
        <v/>
      </c>
      <c r="F4628" t="e">
        <f ca="1">VLOOKUP(OFFSET($E$2,0,0,10000,1),OFFSET(线路!$A$2,0,0,10000,6),5,FALSE)</f>
        <v>#N/A</v>
      </c>
      <c r="G4628" t="e">
        <f ca="1">VLOOKUP(OFFSET($E$2,0,0,10000,1),OFFSET(线路!$A$2,0,0,10000,6),6,FALSE)</f>
        <v>#N/A</v>
      </c>
    </row>
    <row r="4629" spans="1:7" x14ac:dyDescent="0.15">
      <c r="A4629" t="str">
        <f>IF([1]交流线路段!A4629="","",[1]交流线路段!A4629)</f>
        <v/>
      </c>
      <c r="B4629" t="str">
        <f>IF([1]交流线路段!B4629="","",[1]交流线路段!B4629)</f>
        <v/>
      </c>
      <c r="F4629" t="e">
        <f ca="1">VLOOKUP(OFFSET($E$2,0,0,10000,1),OFFSET(线路!$A$2,0,0,10000,6),5,FALSE)</f>
        <v>#N/A</v>
      </c>
      <c r="G4629" t="e">
        <f ca="1">VLOOKUP(OFFSET($E$2,0,0,10000,1),OFFSET(线路!$A$2,0,0,10000,6),6,FALSE)</f>
        <v>#N/A</v>
      </c>
    </row>
    <row r="4630" spans="1:7" x14ac:dyDescent="0.15">
      <c r="A4630" t="str">
        <f>IF([1]交流线路段!A4630="","",[1]交流线路段!A4630)</f>
        <v/>
      </c>
      <c r="B4630" t="str">
        <f>IF([1]交流线路段!B4630="","",[1]交流线路段!B4630)</f>
        <v/>
      </c>
      <c r="F4630" t="e">
        <f ca="1">VLOOKUP(OFFSET($E$2,0,0,10000,1),OFFSET(线路!$A$2,0,0,10000,6),5,FALSE)</f>
        <v>#N/A</v>
      </c>
      <c r="G4630" t="e">
        <f ca="1">VLOOKUP(OFFSET($E$2,0,0,10000,1),OFFSET(线路!$A$2,0,0,10000,6),6,FALSE)</f>
        <v>#N/A</v>
      </c>
    </row>
    <row r="4631" spans="1:7" x14ac:dyDescent="0.15">
      <c r="A4631" t="str">
        <f>IF([1]交流线路段!A4631="","",[1]交流线路段!A4631)</f>
        <v/>
      </c>
      <c r="B4631" t="str">
        <f>IF([1]交流线路段!B4631="","",[1]交流线路段!B4631)</f>
        <v/>
      </c>
      <c r="F4631" t="e">
        <f ca="1">VLOOKUP(OFFSET($E$2,0,0,10000,1),OFFSET(线路!$A$2,0,0,10000,6),5,FALSE)</f>
        <v>#N/A</v>
      </c>
      <c r="G4631" t="e">
        <f ca="1">VLOOKUP(OFFSET($E$2,0,0,10000,1),OFFSET(线路!$A$2,0,0,10000,6),6,FALSE)</f>
        <v>#N/A</v>
      </c>
    </row>
    <row r="4632" spans="1:7" x14ac:dyDescent="0.15">
      <c r="A4632" t="str">
        <f>IF([1]交流线路段!A4632="","",[1]交流线路段!A4632)</f>
        <v/>
      </c>
      <c r="B4632" t="str">
        <f>IF([1]交流线路段!B4632="","",[1]交流线路段!B4632)</f>
        <v/>
      </c>
      <c r="F4632" t="e">
        <f ca="1">VLOOKUP(OFFSET($E$2,0,0,10000,1),OFFSET(线路!$A$2,0,0,10000,6),5,FALSE)</f>
        <v>#N/A</v>
      </c>
      <c r="G4632" t="e">
        <f ca="1">VLOOKUP(OFFSET($E$2,0,0,10000,1),OFFSET(线路!$A$2,0,0,10000,6),6,FALSE)</f>
        <v>#N/A</v>
      </c>
    </row>
    <row r="4633" spans="1:7" x14ac:dyDescent="0.15">
      <c r="A4633" t="str">
        <f>IF([1]交流线路段!A4633="","",[1]交流线路段!A4633)</f>
        <v/>
      </c>
      <c r="B4633" t="str">
        <f>IF([1]交流线路段!B4633="","",[1]交流线路段!B4633)</f>
        <v/>
      </c>
      <c r="F4633" t="e">
        <f ca="1">VLOOKUP(OFFSET($E$2,0,0,10000,1),OFFSET(线路!$A$2,0,0,10000,6),5,FALSE)</f>
        <v>#N/A</v>
      </c>
      <c r="G4633" t="e">
        <f ca="1">VLOOKUP(OFFSET($E$2,0,0,10000,1),OFFSET(线路!$A$2,0,0,10000,6),6,FALSE)</f>
        <v>#N/A</v>
      </c>
    </row>
    <row r="4634" spans="1:7" x14ac:dyDescent="0.15">
      <c r="A4634" t="str">
        <f>IF([1]交流线路段!A4634="","",[1]交流线路段!A4634)</f>
        <v/>
      </c>
      <c r="B4634" t="str">
        <f>IF([1]交流线路段!B4634="","",[1]交流线路段!B4634)</f>
        <v/>
      </c>
      <c r="F4634" t="e">
        <f ca="1">VLOOKUP(OFFSET($E$2,0,0,10000,1),OFFSET(线路!$A$2,0,0,10000,6),5,FALSE)</f>
        <v>#N/A</v>
      </c>
      <c r="G4634" t="e">
        <f ca="1">VLOOKUP(OFFSET($E$2,0,0,10000,1),OFFSET(线路!$A$2,0,0,10000,6),6,FALSE)</f>
        <v>#N/A</v>
      </c>
    </row>
    <row r="4635" spans="1:7" x14ac:dyDescent="0.15">
      <c r="A4635" t="str">
        <f>IF([1]交流线路段!A4635="","",[1]交流线路段!A4635)</f>
        <v/>
      </c>
      <c r="B4635" t="str">
        <f>IF([1]交流线路段!B4635="","",[1]交流线路段!B4635)</f>
        <v/>
      </c>
      <c r="F4635" t="e">
        <f ca="1">VLOOKUP(OFFSET($E$2,0,0,10000,1),OFFSET(线路!$A$2,0,0,10000,6),5,FALSE)</f>
        <v>#N/A</v>
      </c>
      <c r="G4635" t="e">
        <f ca="1">VLOOKUP(OFFSET($E$2,0,0,10000,1),OFFSET(线路!$A$2,0,0,10000,6),6,FALSE)</f>
        <v>#N/A</v>
      </c>
    </row>
    <row r="4636" spans="1:7" x14ac:dyDescent="0.15">
      <c r="A4636" t="str">
        <f>IF([1]交流线路段!A4636="","",[1]交流线路段!A4636)</f>
        <v/>
      </c>
      <c r="B4636" t="str">
        <f>IF([1]交流线路段!B4636="","",[1]交流线路段!B4636)</f>
        <v/>
      </c>
      <c r="F4636" t="e">
        <f ca="1">VLOOKUP(OFFSET($E$2,0,0,10000,1),OFFSET(线路!$A$2,0,0,10000,6),5,FALSE)</f>
        <v>#N/A</v>
      </c>
      <c r="G4636" t="e">
        <f ca="1">VLOOKUP(OFFSET($E$2,0,0,10000,1),OFFSET(线路!$A$2,0,0,10000,6),6,FALSE)</f>
        <v>#N/A</v>
      </c>
    </row>
    <row r="4637" spans="1:7" x14ac:dyDescent="0.15">
      <c r="A4637" t="str">
        <f>IF([1]交流线路段!A4637="","",[1]交流线路段!A4637)</f>
        <v/>
      </c>
      <c r="B4637" t="str">
        <f>IF([1]交流线路段!B4637="","",[1]交流线路段!B4637)</f>
        <v/>
      </c>
      <c r="F4637" t="e">
        <f ca="1">VLOOKUP(OFFSET($E$2,0,0,10000,1),OFFSET(线路!$A$2,0,0,10000,6),5,FALSE)</f>
        <v>#N/A</v>
      </c>
      <c r="G4637" t="e">
        <f ca="1">VLOOKUP(OFFSET($E$2,0,0,10000,1),OFFSET(线路!$A$2,0,0,10000,6),6,FALSE)</f>
        <v>#N/A</v>
      </c>
    </row>
    <row r="4638" spans="1:7" x14ac:dyDescent="0.15">
      <c r="A4638" t="str">
        <f>IF([1]交流线路段!A4638="","",[1]交流线路段!A4638)</f>
        <v/>
      </c>
      <c r="B4638" t="str">
        <f>IF([1]交流线路段!B4638="","",[1]交流线路段!B4638)</f>
        <v/>
      </c>
      <c r="F4638" t="e">
        <f ca="1">VLOOKUP(OFFSET($E$2,0,0,10000,1),OFFSET(线路!$A$2,0,0,10000,6),5,FALSE)</f>
        <v>#N/A</v>
      </c>
      <c r="G4638" t="e">
        <f ca="1">VLOOKUP(OFFSET($E$2,0,0,10000,1),OFFSET(线路!$A$2,0,0,10000,6),6,FALSE)</f>
        <v>#N/A</v>
      </c>
    </row>
    <row r="4639" spans="1:7" x14ac:dyDescent="0.15">
      <c r="A4639" t="str">
        <f>IF([1]交流线路段!A4639="","",[1]交流线路段!A4639)</f>
        <v/>
      </c>
      <c r="B4639" t="str">
        <f>IF([1]交流线路段!B4639="","",[1]交流线路段!B4639)</f>
        <v/>
      </c>
      <c r="F4639" t="e">
        <f ca="1">VLOOKUP(OFFSET($E$2,0,0,10000,1),OFFSET(线路!$A$2,0,0,10000,6),5,FALSE)</f>
        <v>#N/A</v>
      </c>
      <c r="G4639" t="e">
        <f ca="1">VLOOKUP(OFFSET($E$2,0,0,10000,1),OFFSET(线路!$A$2,0,0,10000,6),6,FALSE)</f>
        <v>#N/A</v>
      </c>
    </row>
    <row r="4640" spans="1:7" x14ac:dyDescent="0.15">
      <c r="A4640" t="str">
        <f>IF([1]交流线路段!A4640="","",[1]交流线路段!A4640)</f>
        <v/>
      </c>
      <c r="B4640" t="str">
        <f>IF([1]交流线路段!B4640="","",[1]交流线路段!B4640)</f>
        <v/>
      </c>
      <c r="F4640" t="e">
        <f ca="1">VLOOKUP(OFFSET($E$2,0,0,10000,1),OFFSET(线路!$A$2,0,0,10000,6),5,FALSE)</f>
        <v>#N/A</v>
      </c>
      <c r="G4640" t="e">
        <f ca="1">VLOOKUP(OFFSET($E$2,0,0,10000,1),OFFSET(线路!$A$2,0,0,10000,6),6,FALSE)</f>
        <v>#N/A</v>
      </c>
    </row>
    <row r="4641" spans="1:7" x14ac:dyDescent="0.15">
      <c r="A4641" t="str">
        <f>IF([1]交流线路段!A4641="","",[1]交流线路段!A4641)</f>
        <v/>
      </c>
      <c r="B4641" t="str">
        <f>IF([1]交流线路段!B4641="","",[1]交流线路段!B4641)</f>
        <v/>
      </c>
      <c r="F4641" t="e">
        <f ca="1">VLOOKUP(OFFSET($E$2,0,0,10000,1),OFFSET(线路!$A$2,0,0,10000,6),5,FALSE)</f>
        <v>#N/A</v>
      </c>
      <c r="G4641" t="e">
        <f ca="1">VLOOKUP(OFFSET($E$2,0,0,10000,1),OFFSET(线路!$A$2,0,0,10000,6),6,FALSE)</f>
        <v>#N/A</v>
      </c>
    </row>
    <row r="4642" spans="1:7" x14ac:dyDescent="0.15">
      <c r="A4642" t="str">
        <f>IF([1]交流线路段!A4642="","",[1]交流线路段!A4642)</f>
        <v/>
      </c>
      <c r="B4642" t="str">
        <f>IF([1]交流线路段!B4642="","",[1]交流线路段!B4642)</f>
        <v/>
      </c>
      <c r="F4642" t="e">
        <f ca="1">VLOOKUP(OFFSET($E$2,0,0,10000,1),OFFSET(线路!$A$2,0,0,10000,6),5,FALSE)</f>
        <v>#N/A</v>
      </c>
      <c r="G4642" t="e">
        <f ca="1">VLOOKUP(OFFSET($E$2,0,0,10000,1),OFFSET(线路!$A$2,0,0,10000,6),6,FALSE)</f>
        <v>#N/A</v>
      </c>
    </row>
    <row r="4643" spans="1:7" x14ac:dyDescent="0.15">
      <c r="A4643" t="str">
        <f>IF([1]交流线路段!A4643="","",[1]交流线路段!A4643)</f>
        <v/>
      </c>
      <c r="B4643" t="str">
        <f>IF([1]交流线路段!B4643="","",[1]交流线路段!B4643)</f>
        <v/>
      </c>
      <c r="F4643" t="e">
        <f ca="1">VLOOKUP(OFFSET($E$2,0,0,10000,1),OFFSET(线路!$A$2,0,0,10000,6),5,FALSE)</f>
        <v>#N/A</v>
      </c>
      <c r="G4643" t="e">
        <f ca="1">VLOOKUP(OFFSET($E$2,0,0,10000,1),OFFSET(线路!$A$2,0,0,10000,6),6,FALSE)</f>
        <v>#N/A</v>
      </c>
    </row>
    <row r="4644" spans="1:7" x14ac:dyDescent="0.15">
      <c r="A4644" t="str">
        <f>IF([1]交流线路段!A4644="","",[1]交流线路段!A4644)</f>
        <v/>
      </c>
      <c r="B4644" t="str">
        <f>IF([1]交流线路段!B4644="","",[1]交流线路段!B4644)</f>
        <v/>
      </c>
      <c r="F4644" t="e">
        <f ca="1">VLOOKUP(OFFSET($E$2,0,0,10000,1),OFFSET(线路!$A$2,0,0,10000,6),5,FALSE)</f>
        <v>#N/A</v>
      </c>
      <c r="G4644" t="e">
        <f ca="1">VLOOKUP(OFFSET($E$2,0,0,10000,1),OFFSET(线路!$A$2,0,0,10000,6),6,FALSE)</f>
        <v>#N/A</v>
      </c>
    </row>
    <row r="4645" spans="1:7" x14ac:dyDescent="0.15">
      <c r="A4645" t="str">
        <f>IF([1]交流线路段!A4645="","",[1]交流线路段!A4645)</f>
        <v/>
      </c>
      <c r="B4645" t="str">
        <f>IF([1]交流线路段!B4645="","",[1]交流线路段!B4645)</f>
        <v/>
      </c>
      <c r="F4645" t="e">
        <f ca="1">VLOOKUP(OFFSET($E$2,0,0,10000,1),OFFSET(线路!$A$2,0,0,10000,6),5,FALSE)</f>
        <v>#N/A</v>
      </c>
      <c r="G4645" t="e">
        <f ca="1">VLOOKUP(OFFSET($E$2,0,0,10000,1),OFFSET(线路!$A$2,0,0,10000,6),6,FALSE)</f>
        <v>#N/A</v>
      </c>
    </row>
    <row r="4646" spans="1:7" x14ac:dyDescent="0.15">
      <c r="A4646" t="str">
        <f>IF([1]交流线路段!A4646="","",[1]交流线路段!A4646)</f>
        <v/>
      </c>
      <c r="B4646" t="str">
        <f>IF([1]交流线路段!B4646="","",[1]交流线路段!B4646)</f>
        <v/>
      </c>
      <c r="F4646" t="e">
        <f ca="1">VLOOKUP(OFFSET($E$2,0,0,10000,1),OFFSET(线路!$A$2,0,0,10000,6),5,FALSE)</f>
        <v>#N/A</v>
      </c>
      <c r="G4646" t="e">
        <f ca="1">VLOOKUP(OFFSET($E$2,0,0,10000,1),OFFSET(线路!$A$2,0,0,10000,6),6,FALSE)</f>
        <v>#N/A</v>
      </c>
    </row>
    <row r="4647" spans="1:7" x14ac:dyDescent="0.15">
      <c r="A4647" t="str">
        <f>IF([1]交流线路段!A4647="","",[1]交流线路段!A4647)</f>
        <v/>
      </c>
      <c r="B4647" t="str">
        <f>IF([1]交流线路段!B4647="","",[1]交流线路段!B4647)</f>
        <v/>
      </c>
      <c r="F4647" t="e">
        <f ca="1">VLOOKUP(OFFSET($E$2,0,0,10000,1),OFFSET(线路!$A$2,0,0,10000,6),5,FALSE)</f>
        <v>#N/A</v>
      </c>
      <c r="G4647" t="e">
        <f ca="1">VLOOKUP(OFFSET($E$2,0,0,10000,1),OFFSET(线路!$A$2,0,0,10000,6),6,FALSE)</f>
        <v>#N/A</v>
      </c>
    </row>
    <row r="4648" spans="1:7" x14ac:dyDescent="0.15">
      <c r="A4648" t="str">
        <f>IF([1]交流线路段!A4648="","",[1]交流线路段!A4648)</f>
        <v/>
      </c>
      <c r="B4648" t="str">
        <f>IF([1]交流线路段!B4648="","",[1]交流线路段!B4648)</f>
        <v/>
      </c>
      <c r="F4648" t="e">
        <f ca="1">VLOOKUP(OFFSET($E$2,0,0,10000,1),OFFSET(线路!$A$2,0,0,10000,6),5,FALSE)</f>
        <v>#N/A</v>
      </c>
      <c r="G4648" t="e">
        <f ca="1">VLOOKUP(OFFSET($E$2,0,0,10000,1),OFFSET(线路!$A$2,0,0,10000,6),6,FALSE)</f>
        <v>#N/A</v>
      </c>
    </row>
    <row r="4649" spans="1:7" x14ac:dyDescent="0.15">
      <c r="A4649" t="str">
        <f>IF([1]交流线路段!A4649="","",[1]交流线路段!A4649)</f>
        <v/>
      </c>
      <c r="B4649" t="str">
        <f>IF([1]交流线路段!B4649="","",[1]交流线路段!B4649)</f>
        <v/>
      </c>
      <c r="F4649" t="e">
        <f ca="1">VLOOKUP(OFFSET($E$2,0,0,10000,1),OFFSET(线路!$A$2,0,0,10000,6),5,FALSE)</f>
        <v>#N/A</v>
      </c>
      <c r="G4649" t="e">
        <f ca="1">VLOOKUP(OFFSET($E$2,0,0,10000,1),OFFSET(线路!$A$2,0,0,10000,6),6,FALSE)</f>
        <v>#N/A</v>
      </c>
    </row>
    <row r="4650" spans="1:7" x14ac:dyDescent="0.15">
      <c r="A4650" t="str">
        <f>IF([1]交流线路段!A4650="","",[1]交流线路段!A4650)</f>
        <v/>
      </c>
      <c r="B4650" t="str">
        <f>IF([1]交流线路段!B4650="","",[1]交流线路段!B4650)</f>
        <v/>
      </c>
      <c r="F4650" t="e">
        <f ca="1">VLOOKUP(OFFSET($E$2,0,0,10000,1),OFFSET(线路!$A$2,0,0,10000,6),5,FALSE)</f>
        <v>#N/A</v>
      </c>
      <c r="G4650" t="e">
        <f ca="1">VLOOKUP(OFFSET($E$2,0,0,10000,1),OFFSET(线路!$A$2,0,0,10000,6),6,FALSE)</f>
        <v>#N/A</v>
      </c>
    </row>
    <row r="4651" spans="1:7" x14ac:dyDescent="0.15">
      <c r="A4651" t="str">
        <f>IF([1]交流线路段!A4651="","",[1]交流线路段!A4651)</f>
        <v/>
      </c>
      <c r="B4651" t="str">
        <f>IF([1]交流线路段!B4651="","",[1]交流线路段!B4651)</f>
        <v/>
      </c>
      <c r="F4651" t="e">
        <f ca="1">VLOOKUP(OFFSET($E$2,0,0,10000,1),OFFSET(线路!$A$2,0,0,10000,6),5,FALSE)</f>
        <v>#N/A</v>
      </c>
      <c r="G4651" t="e">
        <f ca="1">VLOOKUP(OFFSET($E$2,0,0,10000,1),OFFSET(线路!$A$2,0,0,10000,6),6,FALSE)</f>
        <v>#N/A</v>
      </c>
    </row>
    <row r="4652" spans="1:7" x14ac:dyDescent="0.15">
      <c r="A4652" t="str">
        <f>IF([1]交流线路段!A4652="","",[1]交流线路段!A4652)</f>
        <v/>
      </c>
      <c r="B4652" t="str">
        <f>IF([1]交流线路段!B4652="","",[1]交流线路段!B4652)</f>
        <v/>
      </c>
      <c r="F4652" t="e">
        <f ca="1">VLOOKUP(OFFSET($E$2,0,0,10000,1),OFFSET(线路!$A$2,0,0,10000,6),5,FALSE)</f>
        <v>#N/A</v>
      </c>
      <c r="G4652" t="e">
        <f ca="1">VLOOKUP(OFFSET($E$2,0,0,10000,1),OFFSET(线路!$A$2,0,0,10000,6),6,FALSE)</f>
        <v>#N/A</v>
      </c>
    </row>
    <row r="4653" spans="1:7" x14ac:dyDescent="0.15">
      <c r="A4653" t="str">
        <f>IF([1]交流线路段!A4653="","",[1]交流线路段!A4653)</f>
        <v/>
      </c>
      <c r="B4653" t="str">
        <f>IF([1]交流线路段!B4653="","",[1]交流线路段!B4653)</f>
        <v/>
      </c>
      <c r="F4653" t="e">
        <f ca="1">VLOOKUP(OFFSET($E$2,0,0,10000,1),OFFSET(线路!$A$2,0,0,10000,6),5,FALSE)</f>
        <v>#N/A</v>
      </c>
      <c r="G4653" t="e">
        <f ca="1">VLOOKUP(OFFSET($E$2,0,0,10000,1),OFFSET(线路!$A$2,0,0,10000,6),6,FALSE)</f>
        <v>#N/A</v>
      </c>
    </row>
    <row r="4654" spans="1:7" x14ac:dyDescent="0.15">
      <c r="A4654" t="str">
        <f>IF([1]交流线路段!A4654="","",[1]交流线路段!A4654)</f>
        <v/>
      </c>
      <c r="B4654" t="str">
        <f>IF([1]交流线路段!B4654="","",[1]交流线路段!B4654)</f>
        <v/>
      </c>
      <c r="F4654" t="e">
        <f ca="1">VLOOKUP(OFFSET($E$2,0,0,10000,1),OFFSET(线路!$A$2,0,0,10000,6),5,FALSE)</f>
        <v>#N/A</v>
      </c>
      <c r="G4654" t="e">
        <f ca="1">VLOOKUP(OFFSET($E$2,0,0,10000,1),OFFSET(线路!$A$2,0,0,10000,6),6,FALSE)</f>
        <v>#N/A</v>
      </c>
    </row>
    <row r="4655" spans="1:7" x14ac:dyDescent="0.15">
      <c r="A4655" t="str">
        <f>IF([1]交流线路段!A4655="","",[1]交流线路段!A4655)</f>
        <v/>
      </c>
      <c r="B4655" t="str">
        <f>IF([1]交流线路段!B4655="","",[1]交流线路段!B4655)</f>
        <v/>
      </c>
      <c r="F4655" t="e">
        <f ca="1">VLOOKUP(OFFSET($E$2,0,0,10000,1),OFFSET(线路!$A$2,0,0,10000,6),5,FALSE)</f>
        <v>#N/A</v>
      </c>
      <c r="G4655" t="e">
        <f ca="1">VLOOKUP(OFFSET($E$2,0,0,10000,1),OFFSET(线路!$A$2,0,0,10000,6),6,FALSE)</f>
        <v>#N/A</v>
      </c>
    </row>
    <row r="4656" spans="1:7" x14ac:dyDescent="0.15">
      <c r="A4656" t="str">
        <f>IF([1]交流线路段!A4656="","",[1]交流线路段!A4656)</f>
        <v/>
      </c>
      <c r="B4656" t="str">
        <f>IF([1]交流线路段!B4656="","",[1]交流线路段!B4656)</f>
        <v/>
      </c>
      <c r="F4656" t="e">
        <f ca="1">VLOOKUP(OFFSET($E$2,0,0,10000,1),OFFSET(线路!$A$2,0,0,10000,6),5,FALSE)</f>
        <v>#N/A</v>
      </c>
      <c r="G4656" t="e">
        <f ca="1">VLOOKUP(OFFSET($E$2,0,0,10000,1),OFFSET(线路!$A$2,0,0,10000,6),6,FALSE)</f>
        <v>#N/A</v>
      </c>
    </row>
    <row r="4657" spans="1:7" x14ac:dyDescent="0.15">
      <c r="A4657" t="str">
        <f>IF([1]交流线路段!A4657="","",[1]交流线路段!A4657)</f>
        <v/>
      </c>
      <c r="B4657" t="str">
        <f>IF([1]交流线路段!B4657="","",[1]交流线路段!B4657)</f>
        <v/>
      </c>
      <c r="F4657" t="e">
        <f ca="1">VLOOKUP(OFFSET($E$2,0,0,10000,1),OFFSET(线路!$A$2,0,0,10000,6),5,FALSE)</f>
        <v>#N/A</v>
      </c>
      <c r="G4657" t="e">
        <f ca="1">VLOOKUP(OFFSET($E$2,0,0,10000,1),OFFSET(线路!$A$2,0,0,10000,6),6,FALSE)</f>
        <v>#N/A</v>
      </c>
    </row>
    <row r="4658" spans="1:7" x14ac:dyDescent="0.15">
      <c r="A4658" t="str">
        <f>IF([1]交流线路段!A4658="","",[1]交流线路段!A4658)</f>
        <v/>
      </c>
      <c r="B4658" t="str">
        <f>IF([1]交流线路段!B4658="","",[1]交流线路段!B4658)</f>
        <v/>
      </c>
      <c r="F4658" t="e">
        <f ca="1">VLOOKUP(OFFSET($E$2,0,0,10000,1),OFFSET(线路!$A$2,0,0,10000,6),5,FALSE)</f>
        <v>#N/A</v>
      </c>
      <c r="G4658" t="e">
        <f ca="1">VLOOKUP(OFFSET($E$2,0,0,10000,1),OFFSET(线路!$A$2,0,0,10000,6),6,FALSE)</f>
        <v>#N/A</v>
      </c>
    </row>
    <row r="4659" spans="1:7" x14ac:dyDescent="0.15">
      <c r="A4659" t="str">
        <f>IF([1]交流线路段!A4659="","",[1]交流线路段!A4659)</f>
        <v/>
      </c>
      <c r="B4659" t="str">
        <f>IF([1]交流线路段!B4659="","",[1]交流线路段!B4659)</f>
        <v/>
      </c>
      <c r="F4659" t="e">
        <f ca="1">VLOOKUP(OFFSET($E$2,0,0,10000,1),OFFSET(线路!$A$2,0,0,10000,6),5,FALSE)</f>
        <v>#N/A</v>
      </c>
      <c r="G4659" t="e">
        <f ca="1">VLOOKUP(OFFSET($E$2,0,0,10000,1),OFFSET(线路!$A$2,0,0,10000,6),6,FALSE)</f>
        <v>#N/A</v>
      </c>
    </row>
    <row r="4660" spans="1:7" x14ac:dyDescent="0.15">
      <c r="A4660" t="str">
        <f>IF([1]交流线路段!A4660="","",[1]交流线路段!A4660)</f>
        <v/>
      </c>
      <c r="B4660" t="str">
        <f>IF([1]交流线路段!B4660="","",[1]交流线路段!B4660)</f>
        <v/>
      </c>
      <c r="F4660" t="e">
        <f ca="1">VLOOKUP(OFFSET($E$2,0,0,10000,1),OFFSET(线路!$A$2,0,0,10000,6),5,FALSE)</f>
        <v>#N/A</v>
      </c>
      <c r="G4660" t="e">
        <f ca="1">VLOOKUP(OFFSET($E$2,0,0,10000,1),OFFSET(线路!$A$2,0,0,10000,6),6,FALSE)</f>
        <v>#N/A</v>
      </c>
    </row>
    <row r="4661" spans="1:7" x14ac:dyDescent="0.15">
      <c r="A4661" t="str">
        <f>IF([1]交流线路段!A4661="","",[1]交流线路段!A4661)</f>
        <v/>
      </c>
      <c r="B4661" t="str">
        <f>IF([1]交流线路段!B4661="","",[1]交流线路段!B4661)</f>
        <v/>
      </c>
      <c r="F4661" t="e">
        <f ca="1">VLOOKUP(OFFSET($E$2,0,0,10000,1),OFFSET(线路!$A$2,0,0,10000,6),5,FALSE)</f>
        <v>#N/A</v>
      </c>
      <c r="G4661" t="e">
        <f ca="1">VLOOKUP(OFFSET($E$2,0,0,10000,1),OFFSET(线路!$A$2,0,0,10000,6),6,FALSE)</f>
        <v>#N/A</v>
      </c>
    </row>
    <row r="4662" spans="1:7" x14ac:dyDescent="0.15">
      <c r="A4662" t="str">
        <f>IF([1]交流线路段!A4662="","",[1]交流线路段!A4662)</f>
        <v/>
      </c>
      <c r="B4662" t="str">
        <f>IF([1]交流线路段!B4662="","",[1]交流线路段!B4662)</f>
        <v/>
      </c>
      <c r="F4662" t="e">
        <f ca="1">VLOOKUP(OFFSET($E$2,0,0,10000,1),OFFSET(线路!$A$2,0,0,10000,6),5,FALSE)</f>
        <v>#N/A</v>
      </c>
      <c r="G4662" t="e">
        <f ca="1">VLOOKUP(OFFSET($E$2,0,0,10000,1),OFFSET(线路!$A$2,0,0,10000,6),6,FALSE)</f>
        <v>#N/A</v>
      </c>
    </row>
    <row r="4663" spans="1:7" x14ac:dyDescent="0.15">
      <c r="A4663" t="str">
        <f>IF([1]交流线路段!A4663="","",[1]交流线路段!A4663)</f>
        <v/>
      </c>
      <c r="B4663" t="str">
        <f>IF([1]交流线路段!B4663="","",[1]交流线路段!B4663)</f>
        <v/>
      </c>
      <c r="F4663" t="e">
        <f ca="1">VLOOKUP(OFFSET($E$2,0,0,10000,1),OFFSET(线路!$A$2,0,0,10000,6),5,FALSE)</f>
        <v>#N/A</v>
      </c>
      <c r="G4663" t="e">
        <f ca="1">VLOOKUP(OFFSET($E$2,0,0,10000,1),OFFSET(线路!$A$2,0,0,10000,6),6,FALSE)</f>
        <v>#N/A</v>
      </c>
    </row>
    <row r="4664" spans="1:7" x14ac:dyDescent="0.15">
      <c r="A4664" t="str">
        <f>IF([1]交流线路段!A4664="","",[1]交流线路段!A4664)</f>
        <v/>
      </c>
      <c r="B4664" t="str">
        <f>IF([1]交流线路段!B4664="","",[1]交流线路段!B4664)</f>
        <v/>
      </c>
      <c r="F4664" t="e">
        <f ca="1">VLOOKUP(OFFSET($E$2,0,0,10000,1),OFFSET(线路!$A$2,0,0,10000,6),5,FALSE)</f>
        <v>#N/A</v>
      </c>
      <c r="G4664" t="e">
        <f ca="1">VLOOKUP(OFFSET($E$2,0,0,10000,1),OFFSET(线路!$A$2,0,0,10000,6),6,FALSE)</f>
        <v>#N/A</v>
      </c>
    </row>
    <row r="4665" spans="1:7" x14ac:dyDescent="0.15">
      <c r="A4665" t="str">
        <f>IF([1]交流线路段!A4665="","",[1]交流线路段!A4665)</f>
        <v/>
      </c>
      <c r="B4665" t="str">
        <f>IF([1]交流线路段!B4665="","",[1]交流线路段!B4665)</f>
        <v/>
      </c>
      <c r="F4665" t="e">
        <f ca="1">VLOOKUP(OFFSET($E$2,0,0,10000,1),OFFSET(线路!$A$2,0,0,10000,6),5,FALSE)</f>
        <v>#N/A</v>
      </c>
      <c r="G4665" t="e">
        <f ca="1">VLOOKUP(OFFSET($E$2,0,0,10000,1),OFFSET(线路!$A$2,0,0,10000,6),6,FALSE)</f>
        <v>#N/A</v>
      </c>
    </row>
    <row r="4666" spans="1:7" x14ac:dyDescent="0.15">
      <c r="A4666" t="str">
        <f>IF([1]交流线路段!A4666="","",[1]交流线路段!A4666)</f>
        <v/>
      </c>
      <c r="B4666" t="str">
        <f>IF([1]交流线路段!B4666="","",[1]交流线路段!B4666)</f>
        <v/>
      </c>
      <c r="F4666" t="e">
        <f ca="1">VLOOKUP(OFFSET($E$2,0,0,10000,1),OFFSET(线路!$A$2,0,0,10000,6),5,FALSE)</f>
        <v>#N/A</v>
      </c>
      <c r="G4666" t="e">
        <f ca="1">VLOOKUP(OFFSET($E$2,0,0,10000,1),OFFSET(线路!$A$2,0,0,10000,6),6,FALSE)</f>
        <v>#N/A</v>
      </c>
    </row>
    <row r="4667" spans="1:7" x14ac:dyDescent="0.15">
      <c r="A4667" t="str">
        <f>IF([1]交流线路段!A4667="","",[1]交流线路段!A4667)</f>
        <v/>
      </c>
      <c r="B4667" t="str">
        <f>IF([1]交流线路段!B4667="","",[1]交流线路段!B4667)</f>
        <v/>
      </c>
      <c r="F4667" t="e">
        <f ca="1">VLOOKUP(OFFSET($E$2,0,0,10000,1),OFFSET(线路!$A$2,0,0,10000,6),5,FALSE)</f>
        <v>#N/A</v>
      </c>
      <c r="G4667" t="e">
        <f ca="1">VLOOKUP(OFFSET($E$2,0,0,10000,1),OFFSET(线路!$A$2,0,0,10000,6),6,FALSE)</f>
        <v>#N/A</v>
      </c>
    </row>
    <row r="4668" spans="1:7" x14ac:dyDescent="0.15">
      <c r="A4668" t="str">
        <f>IF([1]交流线路段!A4668="","",[1]交流线路段!A4668)</f>
        <v/>
      </c>
      <c r="B4668" t="str">
        <f>IF([1]交流线路段!B4668="","",[1]交流线路段!B4668)</f>
        <v/>
      </c>
      <c r="F4668" t="e">
        <f ca="1">VLOOKUP(OFFSET($E$2,0,0,10000,1),OFFSET(线路!$A$2,0,0,10000,6),5,FALSE)</f>
        <v>#N/A</v>
      </c>
      <c r="G4668" t="e">
        <f ca="1">VLOOKUP(OFFSET($E$2,0,0,10000,1),OFFSET(线路!$A$2,0,0,10000,6),6,FALSE)</f>
        <v>#N/A</v>
      </c>
    </row>
    <row r="4669" spans="1:7" x14ac:dyDescent="0.15">
      <c r="A4669" t="str">
        <f>IF([1]交流线路段!A4669="","",[1]交流线路段!A4669)</f>
        <v/>
      </c>
      <c r="B4669" t="str">
        <f>IF([1]交流线路段!B4669="","",[1]交流线路段!B4669)</f>
        <v/>
      </c>
      <c r="F4669" t="e">
        <f ca="1">VLOOKUP(OFFSET($E$2,0,0,10000,1),OFFSET(线路!$A$2,0,0,10000,6),5,FALSE)</f>
        <v>#N/A</v>
      </c>
      <c r="G4669" t="e">
        <f ca="1">VLOOKUP(OFFSET($E$2,0,0,10000,1),OFFSET(线路!$A$2,0,0,10000,6),6,FALSE)</f>
        <v>#N/A</v>
      </c>
    </row>
    <row r="4670" spans="1:7" x14ac:dyDescent="0.15">
      <c r="A4670" t="str">
        <f>IF([1]交流线路段!A4670="","",[1]交流线路段!A4670)</f>
        <v/>
      </c>
      <c r="B4670" t="str">
        <f>IF([1]交流线路段!B4670="","",[1]交流线路段!B4670)</f>
        <v/>
      </c>
      <c r="F4670" t="e">
        <f ca="1">VLOOKUP(OFFSET($E$2,0,0,10000,1),OFFSET(线路!$A$2,0,0,10000,6),5,FALSE)</f>
        <v>#N/A</v>
      </c>
      <c r="G4670" t="e">
        <f ca="1">VLOOKUP(OFFSET($E$2,0,0,10000,1),OFFSET(线路!$A$2,0,0,10000,6),6,FALSE)</f>
        <v>#N/A</v>
      </c>
    </row>
    <row r="4671" spans="1:7" x14ac:dyDescent="0.15">
      <c r="A4671" t="str">
        <f>IF([1]交流线路段!A4671="","",[1]交流线路段!A4671)</f>
        <v/>
      </c>
      <c r="B4671" t="str">
        <f>IF([1]交流线路段!B4671="","",[1]交流线路段!B4671)</f>
        <v/>
      </c>
      <c r="F4671" t="e">
        <f ca="1">VLOOKUP(OFFSET($E$2,0,0,10000,1),OFFSET(线路!$A$2,0,0,10000,6),5,FALSE)</f>
        <v>#N/A</v>
      </c>
      <c r="G4671" t="e">
        <f ca="1">VLOOKUP(OFFSET($E$2,0,0,10000,1),OFFSET(线路!$A$2,0,0,10000,6),6,FALSE)</f>
        <v>#N/A</v>
      </c>
    </row>
    <row r="4672" spans="1:7" x14ac:dyDescent="0.15">
      <c r="A4672" t="str">
        <f>IF([1]交流线路段!A4672="","",[1]交流线路段!A4672)</f>
        <v/>
      </c>
      <c r="B4672" t="str">
        <f>IF([1]交流线路段!B4672="","",[1]交流线路段!B4672)</f>
        <v/>
      </c>
      <c r="F4672" t="e">
        <f ca="1">VLOOKUP(OFFSET($E$2,0,0,10000,1),OFFSET(线路!$A$2,0,0,10000,6),5,FALSE)</f>
        <v>#N/A</v>
      </c>
      <c r="G4672" t="e">
        <f ca="1">VLOOKUP(OFFSET($E$2,0,0,10000,1),OFFSET(线路!$A$2,0,0,10000,6),6,FALSE)</f>
        <v>#N/A</v>
      </c>
    </row>
    <row r="4673" spans="1:7" x14ac:dyDescent="0.15">
      <c r="A4673" t="str">
        <f>IF([1]交流线路段!A4673="","",[1]交流线路段!A4673)</f>
        <v/>
      </c>
      <c r="B4673" t="str">
        <f>IF([1]交流线路段!B4673="","",[1]交流线路段!B4673)</f>
        <v/>
      </c>
      <c r="F4673" t="e">
        <f ca="1">VLOOKUP(OFFSET($E$2,0,0,10000,1),OFFSET(线路!$A$2,0,0,10000,6),5,FALSE)</f>
        <v>#N/A</v>
      </c>
      <c r="G4673" t="e">
        <f ca="1">VLOOKUP(OFFSET($E$2,0,0,10000,1),OFFSET(线路!$A$2,0,0,10000,6),6,FALSE)</f>
        <v>#N/A</v>
      </c>
    </row>
    <row r="4674" spans="1:7" x14ac:dyDescent="0.15">
      <c r="A4674" t="str">
        <f>IF([1]交流线路段!A4674="","",[1]交流线路段!A4674)</f>
        <v/>
      </c>
      <c r="B4674" t="str">
        <f>IF([1]交流线路段!B4674="","",[1]交流线路段!B4674)</f>
        <v/>
      </c>
      <c r="F4674" t="e">
        <f ca="1">VLOOKUP(OFFSET($E$2,0,0,10000,1),OFFSET(线路!$A$2,0,0,10000,6),5,FALSE)</f>
        <v>#N/A</v>
      </c>
      <c r="G4674" t="e">
        <f ca="1">VLOOKUP(OFFSET($E$2,0,0,10000,1),OFFSET(线路!$A$2,0,0,10000,6),6,FALSE)</f>
        <v>#N/A</v>
      </c>
    </row>
    <row r="4675" spans="1:7" x14ac:dyDescent="0.15">
      <c r="A4675" t="str">
        <f>IF([1]交流线路段!A4675="","",[1]交流线路段!A4675)</f>
        <v/>
      </c>
      <c r="B4675" t="str">
        <f>IF([1]交流线路段!B4675="","",[1]交流线路段!B4675)</f>
        <v/>
      </c>
      <c r="F4675" t="e">
        <f ca="1">VLOOKUP(OFFSET($E$2,0,0,10000,1),OFFSET(线路!$A$2,0,0,10000,6),5,FALSE)</f>
        <v>#N/A</v>
      </c>
      <c r="G4675" t="e">
        <f ca="1">VLOOKUP(OFFSET($E$2,0,0,10000,1),OFFSET(线路!$A$2,0,0,10000,6),6,FALSE)</f>
        <v>#N/A</v>
      </c>
    </row>
    <row r="4676" spans="1:7" x14ac:dyDescent="0.15">
      <c r="A4676" t="str">
        <f>IF([1]交流线路段!A4676="","",[1]交流线路段!A4676)</f>
        <v/>
      </c>
      <c r="B4676" t="str">
        <f>IF([1]交流线路段!B4676="","",[1]交流线路段!B4676)</f>
        <v/>
      </c>
      <c r="F4676" t="e">
        <f ca="1">VLOOKUP(OFFSET($E$2,0,0,10000,1),OFFSET(线路!$A$2,0,0,10000,6),5,FALSE)</f>
        <v>#N/A</v>
      </c>
      <c r="G4676" t="e">
        <f ca="1">VLOOKUP(OFFSET($E$2,0,0,10000,1),OFFSET(线路!$A$2,0,0,10000,6),6,FALSE)</f>
        <v>#N/A</v>
      </c>
    </row>
    <row r="4677" spans="1:7" x14ac:dyDescent="0.15">
      <c r="A4677" t="str">
        <f>IF([1]交流线路段!A4677="","",[1]交流线路段!A4677)</f>
        <v/>
      </c>
      <c r="B4677" t="str">
        <f>IF([1]交流线路段!B4677="","",[1]交流线路段!B4677)</f>
        <v/>
      </c>
      <c r="F4677" t="e">
        <f ca="1">VLOOKUP(OFFSET($E$2,0,0,10000,1),OFFSET(线路!$A$2,0,0,10000,6),5,FALSE)</f>
        <v>#N/A</v>
      </c>
      <c r="G4677" t="e">
        <f ca="1">VLOOKUP(OFFSET($E$2,0,0,10000,1),OFFSET(线路!$A$2,0,0,10000,6),6,FALSE)</f>
        <v>#N/A</v>
      </c>
    </row>
    <row r="4678" spans="1:7" x14ac:dyDescent="0.15">
      <c r="A4678" t="str">
        <f>IF([1]交流线路段!A4678="","",[1]交流线路段!A4678)</f>
        <v/>
      </c>
      <c r="B4678" t="str">
        <f>IF([1]交流线路段!B4678="","",[1]交流线路段!B4678)</f>
        <v/>
      </c>
      <c r="F4678" t="e">
        <f ca="1">VLOOKUP(OFFSET($E$2,0,0,10000,1),OFFSET(线路!$A$2,0,0,10000,6),5,FALSE)</f>
        <v>#N/A</v>
      </c>
      <c r="G4678" t="e">
        <f ca="1">VLOOKUP(OFFSET($E$2,0,0,10000,1),OFFSET(线路!$A$2,0,0,10000,6),6,FALSE)</f>
        <v>#N/A</v>
      </c>
    </row>
    <row r="4679" spans="1:7" x14ac:dyDescent="0.15">
      <c r="A4679" t="str">
        <f>IF([1]交流线路段!A4679="","",[1]交流线路段!A4679)</f>
        <v/>
      </c>
      <c r="B4679" t="str">
        <f>IF([1]交流线路段!B4679="","",[1]交流线路段!B4679)</f>
        <v/>
      </c>
      <c r="F4679" t="e">
        <f ca="1">VLOOKUP(OFFSET($E$2,0,0,10000,1),OFFSET(线路!$A$2,0,0,10000,6),5,FALSE)</f>
        <v>#N/A</v>
      </c>
      <c r="G4679" t="e">
        <f ca="1">VLOOKUP(OFFSET($E$2,0,0,10000,1),OFFSET(线路!$A$2,0,0,10000,6),6,FALSE)</f>
        <v>#N/A</v>
      </c>
    </row>
    <row r="4680" spans="1:7" x14ac:dyDescent="0.15">
      <c r="A4680" t="str">
        <f>IF([1]交流线路段!A4680="","",[1]交流线路段!A4680)</f>
        <v/>
      </c>
      <c r="B4680" t="str">
        <f>IF([1]交流线路段!B4680="","",[1]交流线路段!B4680)</f>
        <v/>
      </c>
      <c r="F4680" t="e">
        <f ca="1">VLOOKUP(OFFSET($E$2,0,0,10000,1),OFFSET(线路!$A$2,0,0,10000,6),5,FALSE)</f>
        <v>#N/A</v>
      </c>
      <c r="G4680" t="e">
        <f ca="1">VLOOKUP(OFFSET($E$2,0,0,10000,1),OFFSET(线路!$A$2,0,0,10000,6),6,FALSE)</f>
        <v>#N/A</v>
      </c>
    </row>
    <row r="4681" spans="1:7" x14ac:dyDescent="0.15">
      <c r="A4681" t="str">
        <f>IF([1]交流线路段!A4681="","",[1]交流线路段!A4681)</f>
        <v/>
      </c>
      <c r="B4681" t="str">
        <f>IF([1]交流线路段!B4681="","",[1]交流线路段!B4681)</f>
        <v/>
      </c>
      <c r="F4681" t="e">
        <f ca="1">VLOOKUP(OFFSET($E$2,0,0,10000,1),OFFSET(线路!$A$2,0,0,10000,6),5,FALSE)</f>
        <v>#N/A</v>
      </c>
      <c r="G4681" t="e">
        <f ca="1">VLOOKUP(OFFSET($E$2,0,0,10000,1),OFFSET(线路!$A$2,0,0,10000,6),6,FALSE)</f>
        <v>#N/A</v>
      </c>
    </row>
    <row r="4682" spans="1:7" x14ac:dyDescent="0.15">
      <c r="A4682" t="str">
        <f>IF([1]交流线路段!A4682="","",[1]交流线路段!A4682)</f>
        <v/>
      </c>
      <c r="B4682" t="str">
        <f>IF([1]交流线路段!B4682="","",[1]交流线路段!B4682)</f>
        <v/>
      </c>
      <c r="F4682" t="e">
        <f ca="1">VLOOKUP(OFFSET($E$2,0,0,10000,1),OFFSET(线路!$A$2,0,0,10000,6),5,FALSE)</f>
        <v>#N/A</v>
      </c>
      <c r="G4682" t="e">
        <f ca="1">VLOOKUP(OFFSET($E$2,0,0,10000,1),OFFSET(线路!$A$2,0,0,10000,6),6,FALSE)</f>
        <v>#N/A</v>
      </c>
    </row>
    <row r="4683" spans="1:7" x14ac:dyDescent="0.15">
      <c r="A4683" t="str">
        <f>IF([1]交流线路段!A4683="","",[1]交流线路段!A4683)</f>
        <v/>
      </c>
      <c r="B4683" t="str">
        <f>IF([1]交流线路段!B4683="","",[1]交流线路段!B4683)</f>
        <v/>
      </c>
      <c r="F4683" t="e">
        <f ca="1">VLOOKUP(OFFSET($E$2,0,0,10000,1),OFFSET(线路!$A$2,0,0,10000,6),5,FALSE)</f>
        <v>#N/A</v>
      </c>
      <c r="G4683" t="e">
        <f ca="1">VLOOKUP(OFFSET($E$2,0,0,10000,1),OFFSET(线路!$A$2,0,0,10000,6),6,FALSE)</f>
        <v>#N/A</v>
      </c>
    </row>
    <row r="4684" spans="1:7" x14ac:dyDescent="0.15">
      <c r="A4684" t="str">
        <f>IF([1]交流线路段!A4684="","",[1]交流线路段!A4684)</f>
        <v/>
      </c>
      <c r="B4684" t="str">
        <f>IF([1]交流线路段!B4684="","",[1]交流线路段!B4684)</f>
        <v/>
      </c>
      <c r="F4684" t="e">
        <f ca="1">VLOOKUP(OFFSET($E$2,0,0,10000,1),OFFSET(线路!$A$2,0,0,10000,6),5,FALSE)</f>
        <v>#N/A</v>
      </c>
      <c r="G4684" t="e">
        <f ca="1">VLOOKUP(OFFSET($E$2,0,0,10000,1),OFFSET(线路!$A$2,0,0,10000,6),6,FALSE)</f>
        <v>#N/A</v>
      </c>
    </row>
    <row r="4685" spans="1:7" x14ac:dyDescent="0.15">
      <c r="A4685" t="str">
        <f>IF([1]交流线路段!A4685="","",[1]交流线路段!A4685)</f>
        <v/>
      </c>
      <c r="B4685" t="str">
        <f>IF([1]交流线路段!B4685="","",[1]交流线路段!B4685)</f>
        <v/>
      </c>
      <c r="F4685" t="e">
        <f ca="1">VLOOKUP(OFFSET($E$2,0,0,10000,1),OFFSET(线路!$A$2,0,0,10000,6),5,FALSE)</f>
        <v>#N/A</v>
      </c>
      <c r="G4685" t="e">
        <f ca="1">VLOOKUP(OFFSET($E$2,0,0,10000,1),OFFSET(线路!$A$2,0,0,10000,6),6,FALSE)</f>
        <v>#N/A</v>
      </c>
    </row>
    <row r="4686" spans="1:7" x14ac:dyDescent="0.15">
      <c r="A4686" t="str">
        <f>IF([1]交流线路段!A4686="","",[1]交流线路段!A4686)</f>
        <v/>
      </c>
      <c r="B4686" t="str">
        <f>IF([1]交流线路段!B4686="","",[1]交流线路段!B4686)</f>
        <v/>
      </c>
      <c r="F4686" t="e">
        <f ca="1">VLOOKUP(OFFSET($E$2,0,0,10000,1),OFFSET(线路!$A$2,0,0,10000,6),5,FALSE)</f>
        <v>#N/A</v>
      </c>
      <c r="G4686" t="e">
        <f ca="1">VLOOKUP(OFFSET($E$2,0,0,10000,1),OFFSET(线路!$A$2,0,0,10000,6),6,FALSE)</f>
        <v>#N/A</v>
      </c>
    </row>
    <row r="4687" spans="1:7" x14ac:dyDescent="0.15">
      <c r="A4687" t="str">
        <f>IF([1]交流线路段!A4687="","",[1]交流线路段!A4687)</f>
        <v/>
      </c>
      <c r="B4687" t="str">
        <f>IF([1]交流线路段!B4687="","",[1]交流线路段!B4687)</f>
        <v/>
      </c>
      <c r="F4687" t="e">
        <f ca="1">VLOOKUP(OFFSET($E$2,0,0,10000,1),OFFSET(线路!$A$2,0,0,10000,6),5,FALSE)</f>
        <v>#N/A</v>
      </c>
      <c r="G4687" t="e">
        <f ca="1">VLOOKUP(OFFSET($E$2,0,0,10000,1),OFFSET(线路!$A$2,0,0,10000,6),6,FALSE)</f>
        <v>#N/A</v>
      </c>
    </row>
    <row r="4688" spans="1:7" x14ac:dyDescent="0.15">
      <c r="A4688" t="str">
        <f>IF([1]交流线路段!A4688="","",[1]交流线路段!A4688)</f>
        <v/>
      </c>
      <c r="B4688" t="str">
        <f>IF([1]交流线路段!B4688="","",[1]交流线路段!B4688)</f>
        <v/>
      </c>
      <c r="F4688" t="e">
        <f ca="1">VLOOKUP(OFFSET($E$2,0,0,10000,1),OFFSET(线路!$A$2,0,0,10000,6),5,FALSE)</f>
        <v>#N/A</v>
      </c>
      <c r="G4688" t="e">
        <f ca="1">VLOOKUP(OFFSET($E$2,0,0,10000,1),OFFSET(线路!$A$2,0,0,10000,6),6,FALSE)</f>
        <v>#N/A</v>
      </c>
    </row>
    <row r="4689" spans="1:7" x14ac:dyDescent="0.15">
      <c r="A4689" t="str">
        <f>IF([1]交流线路段!A4689="","",[1]交流线路段!A4689)</f>
        <v/>
      </c>
      <c r="B4689" t="str">
        <f>IF([1]交流线路段!B4689="","",[1]交流线路段!B4689)</f>
        <v/>
      </c>
      <c r="F4689" t="e">
        <f ca="1">VLOOKUP(OFFSET($E$2,0,0,10000,1),OFFSET(线路!$A$2,0,0,10000,6),5,FALSE)</f>
        <v>#N/A</v>
      </c>
      <c r="G4689" t="e">
        <f ca="1">VLOOKUP(OFFSET($E$2,0,0,10000,1),OFFSET(线路!$A$2,0,0,10000,6),6,FALSE)</f>
        <v>#N/A</v>
      </c>
    </row>
    <row r="4690" spans="1:7" x14ac:dyDescent="0.15">
      <c r="A4690" t="str">
        <f>IF([1]交流线路段!A4690="","",[1]交流线路段!A4690)</f>
        <v/>
      </c>
      <c r="B4690" t="str">
        <f>IF([1]交流线路段!B4690="","",[1]交流线路段!B4690)</f>
        <v/>
      </c>
      <c r="F4690" t="e">
        <f ca="1">VLOOKUP(OFFSET($E$2,0,0,10000,1),OFFSET(线路!$A$2,0,0,10000,6),5,FALSE)</f>
        <v>#N/A</v>
      </c>
      <c r="G4690" t="e">
        <f ca="1">VLOOKUP(OFFSET($E$2,0,0,10000,1),OFFSET(线路!$A$2,0,0,10000,6),6,FALSE)</f>
        <v>#N/A</v>
      </c>
    </row>
    <row r="4691" spans="1:7" x14ac:dyDescent="0.15">
      <c r="A4691" t="str">
        <f>IF([1]交流线路段!A4691="","",[1]交流线路段!A4691)</f>
        <v/>
      </c>
      <c r="B4691" t="str">
        <f>IF([1]交流线路段!B4691="","",[1]交流线路段!B4691)</f>
        <v/>
      </c>
      <c r="F4691" t="e">
        <f ca="1">VLOOKUP(OFFSET($E$2,0,0,10000,1),OFFSET(线路!$A$2,0,0,10000,6),5,FALSE)</f>
        <v>#N/A</v>
      </c>
      <c r="G4691" t="e">
        <f ca="1">VLOOKUP(OFFSET($E$2,0,0,10000,1),OFFSET(线路!$A$2,0,0,10000,6),6,FALSE)</f>
        <v>#N/A</v>
      </c>
    </row>
    <row r="4692" spans="1:7" x14ac:dyDescent="0.15">
      <c r="A4692" t="str">
        <f>IF([1]交流线路段!A4692="","",[1]交流线路段!A4692)</f>
        <v/>
      </c>
      <c r="B4692" t="str">
        <f>IF([1]交流线路段!B4692="","",[1]交流线路段!B4692)</f>
        <v/>
      </c>
      <c r="F4692" t="e">
        <f ca="1">VLOOKUP(OFFSET($E$2,0,0,10000,1),OFFSET(线路!$A$2,0,0,10000,6),5,FALSE)</f>
        <v>#N/A</v>
      </c>
      <c r="G4692" t="e">
        <f ca="1">VLOOKUP(OFFSET($E$2,0,0,10000,1),OFFSET(线路!$A$2,0,0,10000,6),6,FALSE)</f>
        <v>#N/A</v>
      </c>
    </row>
    <row r="4693" spans="1:7" x14ac:dyDescent="0.15">
      <c r="A4693" t="str">
        <f>IF([1]交流线路段!A4693="","",[1]交流线路段!A4693)</f>
        <v/>
      </c>
      <c r="B4693" t="str">
        <f>IF([1]交流线路段!B4693="","",[1]交流线路段!B4693)</f>
        <v/>
      </c>
      <c r="F4693" t="e">
        <f ca="1">VLOOKUP(OFFSET($E$2,0,0,10000,1),OFFSET(线路!$A$2,0,0,10000,6),5,FALSE)</f>
        <v>#N/A</v>
      </c>
      <c r="G4693" t="e">
        <f ca="1">VLOOKUP(OFFSET($E$2,0,0,10000,1),OFFSET(线路!$A$2,0,0,10000,6),6,FALSE)</f>
        <v>#N/A</v>
      </c>
    </row>
    <row r="4694" spans="1:7" x14ac:dyDescent="0.15">
      <c r="A4694" t="str">
        <f>IF([1]交流线路段!A4694="","",[1]交流线路段!A4694)</f>
        <v/>
      </c>
      <c r="B4694" t="str">
        <f>IF([1]交流线路段!B4694="","",[1]交流线路段!B4694)</f>
        <v/>
      </c>
      <c r="F4694" t="e">
        <f ca="1">VLOOKUP(OFFSET($E$2,0,0,10000,1),OFFSET(线路!$A$2,0,0,10000,6),5,FALSE)</f>
        <v>#N/A</v>
      </c>
      <c r="G4694" t="e">
        <f ca="1">VLOOKUP(OFFSET($E$2,0,0,10000,1),OFFSET(线路!$A$2,0,0,10000,6),6,FALSE)</f>
        <v>#N/A</v>
      </c>
    </row>
    <row r="4695" spans="1:7" x14ac:dyDescent="0.15">
      <c r="A4695" t="str">
        <f>IF([1]交流线路段!A4695="","",[1]交流线路段!A4695)</f>
        <v/>
      </c>
      <c r="B4695" t="str">
        <f>IF([1]交流线路段!B4695="","",[1]交流线路段!B4695)</f>
        <v/>
      </c>
      <c r="F4695" t="e">
        <f ca="1">VLOOKUP(OFFSET($E$2,0,0,10000,1),OFFSET(线路!$A$2,0,0,10000,6),5,FALSE)</f>
        <v>#N/A</v>
      </c>
      <c r="G4695" t="e">
        <f ca="1">VLOOKUP(OFFSET($E$2,0,0,10000,1),OFFSET(线路!$A$2,0,0,10000,6),6,FALSE)</f>
        <v>#N/A</v>
      </c>
    </row>
    <row r="4696" spans="1:7" x14ac:dyDescent="0.15">
      <c r="A4696" t="str">
        <f>IF([1]交流线路段!A4696="","",[1]交流线路段!A4696)</f>
        <v/>
      </c>
      <c r="B4696" t="str">
        <f>IF([1]交流线路段!B4696="","",[1]交流线路段!B4696)</f>
        <v/>
      </c>
      <c r="F4696" t="e">
        <f ca="1">VLOOKUP(OFFSET($E$2,0,0,10000,1),OFFSET(线路!$A$2,0,0,10000,6),5,FALSE)</f>
        <v>#N/A</v>
      </c>
      <c r="G4696" t="e">
        <f ca="1">VLOOKUP(OFFSET($E$2,0,0,10000,1),OFFSET(线路!$A$2,0,0,10000,6),6,FALSE)</f>
        <v>#N/A</v>
      </c>
    </row>
    <row r="4697" spans="1:7" x14ac:dyDescent="0.15">
      <c r="A4697" t="str">
        <f>IF([1]交流线路段!A4697="","",[1]交流线路段!A4697)</f>
        <v/>
      </c>
      <c r="B4697" t="str">
        <f>IF([1]交流线路段!B4697="","",[1]交流线路段!B4697)</f>
        <v/>
      </c>
      <c r="F4697" t="e">
        <f ca="1">VLOOKUP(OFFSET($E$2,0,0,10000,1),OFFSET(线路!$A$2,0,0,10000,6),5,FALSE)</f>
        <v>#N/A</v>
      </c>
      <c r="G4697" t="e">
        <f ca="1">VLOOKUP(OFFSET($E$2,0,0,10000,1),OFFSET(线路!$A$2,0,0,10000,6),6,FALSE)</f>
        <v>#N/A</v>
      </c>
    </row>
    <row r="4698" spans="1:7" x14ac:dyDescent="0.15">
      <c r="A4698" t="str">
        <f>IF([1]交流线路段!A4698="","",[1]交流线路段!A4698)</f>
        <v/>
      </c>
      <c r="B4698" t="str">
        <f>IF([1]交流线路段!B4698="","",[1]交流线路段!B4698)</f>
        <v/>
      </c>
      <c r="F4698" t="e">
        <f ca="1">VLOOKUP(OFFSET($E$2,0,0,10000,1),OFFSET(线路!$A$2,0,0,10000,6),5,FALSE)</f>
        <v>#N/A</v>
      </c>
      <c r="G4698" t="e">
        <f ca="1">VLOOKUP(OFFSET($E$2,0,0,10000,1),OFFSET(线路!$A$2,0,0,10000,6),6,FALSE)</f>
        <v>#N/A</v>
      </c>
    </row>
    <row r="4699" spans="1:7" x14ac:dyDescent="0.15">
      <c r="A4699" t="str">
        <f>IF([1]交流线路段!A4699="","",[1]交流线路段!A4699)</f>
        <v/>
      </c>
      <c r="B4699" t="str">
        <f>IF([1]交流线路段!B4699="","",[1]交流线路段!B4699)</f>
        <v/>
      </c>
      <c r="F4699" t="e">
        <f ca="1">VLOOKUP(OFFSET($E$2,0,0,10000,1),OFFSET(线路!$A$2,0,0,10000,6),5,FALSE)</f>
        <v>#N/A</v>
      </c>
      <c r="G4699" t="e">
        <f ca="1">VLOOKUP(OFFSET($E$2,0,0,10000,1),OFFSET(线路!$A$2,0,0,10000,6),6,FALSE)</f>
        <v>#N/A</v>
      </c>
    </row>
    <row r="4700" spans="1:7" x14ac:dyDescent="0.15">
      <c r="A4700" t="str">
        <f>IF([1]交流线路段!A4700="","",[1]交流线路段!A4700)</f>
        <v/>
      </c>
      <c r="B4700" t="str">
        <f>IF([1]交流线路段!B4700="","",[1]交流线路段!B4700)</f>
        <v/>
      </c>
      <c r="F4700" t="e">
        <f ca="1">VLOOKUP(OFFSET($E$2,0,0,10000,1),OFFSET(线路!$A$2,0,0,10000,6),5,FALSE)</f>
        <v>#N/A</v>
      </c>
      <c r="G4700" t="e">
        <f ca="1">VLOOKUP(OFFSET($E$2,0,0,10000,1),OFFSET(线路!$A$2,0,0,10000,6),6,FALSE)</f>
        <v>#N/A</v>
      </c>
    </row>
    <row r="4701" spans="1:7" x14ac:dyDescent="0.15">
      <c r="A4701" t="str">
        <f>IF([1]交流线路段!A4701="","",[1]交流线路段!A4701)</f>
        <v/>
      </c>
      <c r="B4701" t="str">
        <f>IF([1]交流线路段!B4701="","",[1]交流线路段!B4701)</f>
        <v/>
      </c>
      <c r="F4701" t="e">
        <f ca="1">VLOOKUP(OFFSET($E$2,0,0,10000,1),OFFSET(线路!$A$2,0,0,10000,6),5,FALSE)</f>
        <v>#N/A</v>
      </c>
      <c r="G4701" t="e">
        <f ca="1">VLOOKUP(OFFSET($E$2,0,0,10000,1),OFFSET(线路!$A$2,0,0,10000,6),6,FALSE)</f>
        <v>#N/A</v>
      </c>
    </row>
    <row r="4702" spans="1:7" x14ac:dyDescent="0.15">
      <c r="A4702" t="str">
        <f>IF([1]交流线路段!A4702="","",[1]交流线路段!A4702)</f>
        <v/>
      </c>
      <c r="B4702" t="str">
        <f>IF([1]交流线路段!B4702="","",[1]交流线路段!B4702)</f>
        <v/>
      </c>
      <c r="F4702" t="e">
        <f ca="1">VLOOKUP(OFFSET($E$2,0,0,10000,1),OFFSET(线路!$A$2,0,0,10000,6),5,FALSE)</f>
        <v>#N/A</v>
      </c>
      <c r="G4702" t="e">
        <f ca="1">VLOOKUP(OFFSET($E$2,0,0,10000,1),OFFSET(线路!$A$2,0,0,10000,6),6,FALSE)</f>
        <v>#N/A</v>
      </c>
    </row>
    <row r="4703" spans="1:7" x14ac:dyDescent="0.15">
      <c r="A4703" t="str">
        <f>IF([1]交流线路段!A4703="","",[1]交流线路段!A4703)</f>
        <v/>
      </c>
      <c r="B4703" t="str">
        <f>IF([1]交流线路段!B4703="","",[1]交流线路段!B4703)</f>
        <v/>
      </c>
      <c r="F4703" t="e">
        <f ca="1">VLOOKUP(OFFSET($E$2,0,0,10000,1),OFFSET(线路!$A$2,0,0,10000,6),5,FALSE)</f>
        <v>#N/A</v>
      </c>
      <c r="G4703" t="e">
        <f ca="1">VLOOKUP(OFFSET($E$2,0,0,10000,1),OFFSET(线路!$A$2,0,0,10000,6),6,FALSE)</f>
        <v>#N/A</v>
      </c>
    </row>
    <row r="4704" spans="1:7" x14ac:dyDescent="0.15">
      <c r="A4704" t="str">
        <f>IF([1]交流线路段!A4704="","",[1]交流线路段!A4704)</f>
        <v/>
      </c>
      <c r="B4704" t="str">
        <f>IF([1]交流线路段!B4704="","",[1]交流线路段!B4704)</f>
        <v/>
      </c>
      <c r="F4704" t="e">
        <f ca="1">VLOOKUP(OFFSET($E$2,0,0,10000,1),OFFSET(线路!$A$2,0,0,10000,6),5,FALSE)</f>
        <v>#N/A</v>
      </c>
      <c r="G4704" t="e">
        <f ca="1">VLOOKUP(OFFSET($E$2,0,0,10000,1),OFFSET(线路!$A$2,0,0,10000,6),6,FALSE)</f>
        <v>#N/A</v>
      </c>
    </row>
    <row r="4705" spans="1:7" x14ac:dyDescent="0.15">
      <c r="A4705" t="str">
        <f>IF([1]交流线路段!A4705="","",[1]交流线路段!A4705)</f>
        <v/>
      </c>
      <c r="B4705" t="str">
        <f>IF([1]交流线路段!B4705="","",[1]交流线路段!B4705)</f>
        <v/>
      </c>
      <c r="F4705" t="e">
        <f ca="1">VLOOKUP(OFFSET($E$2,0,0,10000,1),OFFSET(线路!$A$2,0,0,10000,6),5,FALSE)</f>
        <v>#N/A</v>
      </c>
      <c r="G4705" t="e">
        <f ca="1">VLOOKUP(OFFSET($E$2,0,0,10000,1),OFFSET(线路!$A$2,0,0,10000,6),6,FALSE)</f>
        <v>#N/A</v>
      </c>
    </row>
    <row r="4706" spans="1:7" x14ac:dyDescent="0.15">
      <c r="A4706" t="str">
        <f>IF([1]交流线路段!A4706="","",[1]交流线路段!A4706)</f>
        <v/>
      </c>
      <c r="B4706" t="str">
        <f>IF([1]交流线路段!B4706="","",[1]交流线路段!B4706)</f>
        <v/>
      </c>
      <c r="F4706" t="e">
        <f ca="1">VLOOKUP(OFFSET($E$2,0,0,10000,1),OFFSET(线路!$A$2,0,0,10000,6),5,FALSE)</f>
        <v>#N/A</v>
      </c>
      <c r="G4706" t="e">
        <f ca="1">VLOOKUP(OFFSET($E$2,0,0,10000,1),OFFSET(线路!$A$2,0,0,10000,6),6,FALSE)</f>
        <v>#N/A</v>
      </c>
    </row>
    <row r="4707" spans="1:7" x14ac:dyDescent="0.15">
      <c r="A4707" t="str">
        <f>IF([1]交流线路段!A4707="","",[1]交流线路段!A4707)</f>
        <v/>
      </c>
      <c r="B4707" t="str">
        <f>IF([1]交流线路段!B4707="","",[1]交流线路段!B4707)</f>
        <v/>
      </c>
      <c r="F4707" t="e">
        <f ca="1">VLOOKUP(OFFSET($E$2,0,0,10000,1),OFFSET(线路!$A$2,0,0,10000,6),5,FALSE)</f>
        <v>#N/A</v>
      </c>
      <c r="G4707" t="e">
        <f ca="1">VLOOKUP(OFFSET($E$2,0,0,10000,1),OFFSET(线路!$A$2,0,0,10000,6),6,FALSE)</f>
        <v>#N/A</v>
      </c>
    </row>
    <row r="4708" spans="1:7" x14ac:dyDescent="0.15">
      <c r="A4708" t="str">
        <f>IF([1]交流线路段!A4708="","",[1]交流线路段!A4708)</f>
        <v/>
      </c>
      <c r="B4708" t="str">
        <f>IF([1]交流线路段!B4708="","",[1]交流线路段!B4708)</f>
        <v/>
      </c>
      <c r="F4708" t="e">
        <f ca="1">VLOOKUP(OFFSET($E$2,0,0,10000,1),OFFSET(线路!$A$2,0,0,10000,6),5,FALSE)</f>
        <v>#N/A</v>
      </c>
      <c r="G4708" t="e">
        <f ca="1">VLOOKUP(OFFSET($E$2,0,0,10000,1),OFFSET(线路!$A$2,0,0,10000,6),6,FALSE)</f>
        <v>#N/A</v>
      </c>
    </row>
    <row r="4709" spans="1:7" x14ac:dyDescent="0.15">
      <c r="A4709" t="str">
        <f>IF([1]交流线路段!A4709="","",[1]交流线路段!A4709)</f>
        <v/>
      </c>
      <c r="B4709" t="str">
        <f>IF([1]交流线路段!B4709="","",[1]交流线路段!B4709)</f>
        <v/>
      </c>
      <c r="F4709" t="e">
        <f ca="1">VLOOKUP(OFFSET($E$2,0,0,10000,1),OFFSET(线路!$A$2,0,0,10000,6),5,FALSE)</f>
        <v>#N/A</v>
      </c>
      <c r="G4709" t="e">
        <f ca="1">VLOOKUP(OFFSET($E$2,0,0,10000,1),OFFSET(线路!$A$2,0,0,10000,6),6,FALSE)</f>
        <v>#N/A</v>
      </c>
    </row>
    <row r="4710" spans="1:7" x14ac:dyDescent="0.15">
      <c r="A4710" t="str">
        <f>IF([1]交流线路段!A4710="","",[1]交流线路段!A4710)</f>
        <v/>
      </c>
      <c r="B4710" t="str">
        <f>IF([1]交流线路段!B4710="","",[1]交流线路段!B4710)</f>
        <v/>
      </c>
      <c r="F4710" t="e">
        <f ca="1">VLOOKUP(OFFSET($E$2,0,0,10000,1),OFFSET(线路!$A$2,0,0,10000,6),5,FALSE)</f>
        <v>#N/A</v>
      </c>
      <c r="G4710" t="e">
        <f ca="1">VLOOKUP(OFFSET($E$2,0,0,10000,1),OFFSET(线路!$A$2,0,0,10000,6),6,FALSE)</f>
        <v>#N/A</v>
      </c>
    </row>
    <row r="4711" spans="1:7" x14ac:dyDescent="0.15">
      <c r="A4711" t="str">
        <f>IF([1]交流线路段!A4711="","",[1]交流线路段!A4711)</f>
        <v/>
      </c>
      <c r="B4711" t="str">
        <f>IF([1]交流线路段!B4711="","",[1]交流线路段!B4711)</f>
        <v/>
      </c>
      <c r="F4711" t="e">
        <f ca="1">VLOOKUP(OFFSET($E$2,0,0,10000,1),OFFSET(线路!$A$2,0,0,10000,6),5,FALSE)</f>
        <v>#N/A</v>
      </c>
      <c r="G4711" t="e">
        <f ca="1">VLOOKUP(OFFSET($E$2,0,0,10000,1),OFFSET(线路!$A$2,0,0,10000,6),6,FALSE)</f>
        <v>#N/A</v>
      </c>
    </row>
    <row r="4712" spans="1:7" x14ac:dyDescent="0.15">
      <c r="A4712" t="str">
        <f>IF([1]交流线路段!A4712="","",[1]交流线路段!A4712)</f>
        <v/>
      </c>
      <c r="B4712" t="str">
        <f>IF([1]交流线路段!B4712="","",[1]交流线路段!B4712)</f>
        <v/>
      </c>
      <c r="F4712" t="e">
        <f ca="1">VLOOKUP(OFFSET($E$2,0,0,10000,1),OFFSET(线路!$A$2,0,0,10000,6),5,FALSE)</f>
        <v>#N/A</v>
      </c>
      <c r="G4712" t="e">
        <f ca="1">VLOOKUP(OFFSET($E$2,0,0,10000,1),OFFSET(线路!$A$2,0,0,10000,6),6,FALSE)</f>
        <v>#N/A</v>
      </c>
    </row>
    <row r="4713" spans="1:7" x14ac:dyDescent="0.15">
      <c r="A4713" t="str">
        <f>IF([1]交流线路段!A4713="","",[1]交流线路段!A4713)</f>
        <v/>
      </c>
      <c r="B4713" t="str">
        <f>IF([1]交流线路段!B4713="","",[1]交流线路段!B4713)</f>
        <v/>
      </c>
      <c r="F4713" t="e">
        <f ca="1">VLOOKUP(OFFSET($E$2,0,0,10000,1),OFFSET(线路!$A$2,0,0,10000,6),5,FALSE)</f>
        <v>#N/A</v>
      </c>
      <c r="G4713" t="e">
        <f ca="1">VLOOKUP(OFFSET($E$2,0,0,10000,1),OFFSET(线路!$A$2,0,0,10000,6),6,FALSE)</f>
        <v>#N/A</v>
      </c>
    </row>
    <row r="4714" spans="1:7" x14ac:dyDescent="0.15">
      <c r="A4714" t="str">
        <f>IF([1]交流线路段!A4714="","",[1]交流线路段!A4714)</f>
        <v/>
      </c>
      <c r="B4714" t="str">
        <f>IF([1]交流线路段!B4714="","",[1]交流线路段!B4714)</f>
        <v/>
      </c>
      <c r="F4714" t="e">
        <f ca="1">VLOOKUP(OFFSET($E$2,0,0,10000,1),OFFSET(线路!$A$2,0,0,10000,6),5,FALSE)</f>
        <v>#N/A</v>
      </c>
      <c r="G4714" t="e">
        <f ca="1">VLOOKUP(OFFSET($E$2,0,0,10000,1),OFFSET(线路!$A$2,0,0,10000,6),6,FALSE)</f>
        <v>#N/A</v>
      </c>
    </row>
    <row r="4715" spans="1:7" x14ac:dyDescent="0.15">
      <c r="A4715" t="str">
        <f>IF([1]交流线路段!A4715="","",[1]交流线路段!A4715)</f>
        <v/>
      </c>
      <c r="B4715" t="str">
        <f>IF([1]交流线路段!B4715="","",[1]交流线路段!B4715)</f>
        <v/>
      </c>
      <c r="F4715" t="e">
        <f ca="1">VLOOKUP(OFFSET($E$2,0,0,10000,1),OFFSET(线路!$A$2,0,0,10000,6),5,FALSE)</f>
        <v>#N/A</v>
      </c>
      <c r="G4715" t="e">
        <f ca="1">VLOOKUP(OFFSET($E$2,0,0,10000,1),OFFSET(线路!$A$2,0,0,10000,6),6,FALSE)</f>
        <v>#N/A</v>
      </c>
    </row>
    <row r="4716" spans="1:7" x14ac:dyDescent="0.15">
      <c r="A4716" t="str">
        <f>IF([1]交流线路段!A4716="","",[1]交流线路段!A4716)</f>
        <v/>
      </c>
      <c r="B4716" t="str">
        <f>IF([1]交流线路段!B4716="","",[1]交流线路段!B4716)</f>
        <v/>
      </c>
      <c r="F4716" t="e">
        <f ca="1">VLOOKUP(OFFSET($E$2,0,0,10000,1),OFFSET(线路!$A$2,0,0,10000,6),5,FALSE)</f>
        <v>#N/A</v>
      </c>
      <c r="G4716" t="e">
        <f ca="1">VLOOKUP(OFFSET($E$2,0,0,10000,1),OFFSET(线路!$A$2,0,0,10000,6),6,FALSE)</f>
        <v>#N/A</v>
      </c>
    </row>
    <row r="4717" spans="1:7" x14ac:dyDescent="0.15">
      <c r="A4717" t="str">
        <f>IF([1]交流线路段!A4717="","",[1]交流线路段!A4717)</f>
        <v/>
      </c>
      <c r="B4717" t="str">
        <f>IF([1]交流线路段!B4717="","",[1]交流线路段!B4717)</f>
        <v/>
      </c>
      <c r="F4717" t="e">
        <f ca="1">VLOOKUP(OFFSET($E$2,0,0,10000,1),OFFSET(线路!$A$2,0,0,10000,6),5,FALSE)</f>
        <v>#N/A</v>
      </c>
      <c r="G4717" t="e">
        <f ca="1">VLOOKUP(OFFSET($E$2,0,0,10000,1),OFFSET(线路!$A$2,0,0,10000,6),6,FALSE)</f>
        <v>#N/A</v>
      </c>
    </row>
    <row r="4718" spans="1:7" x14ac:dyDescent="0.15">
      <c r="A4718" t="str">
        <f>IF([1]交流线路段!A4718="","",[1]交流线路段!A4718)</f>
        <v/>
      </c>
      <c r="B4718" t="str">
        <f>IF([1]交流线路段!B4718="","",[1]交流线路段!B4718)</f>
        <v/>
      </c>
      <c r="F4718" t="e">
        <f ca="1">VLOOKUP(OFFSET($E$2,0,0,10000,1),OFFSET(线路!$A$2,0,0,10000,6),5,FALSE)</f>
        <v>#N/A</v>
      </c>
      <c r="G4718" t="e">
        <f ca="1">VLOOKUP(OFFSET($E$2,0,0,10000,1),OFFSET(线路!$A$2,0,0,10000,6),6,FALSE)</f>
        <v>#N/A</v>
      </c>
    </row>
    <row r="4719" spans="1:7" x14ac:dyDescent="0.15">
      <c r="A4719" t="str">
        <f>IF([1]交流线路段!A4719="","",[1]交流线路段!A4719)</f>
        <v/>
      </c>
      <c r="B4719" t="str">
        <f>IF([1]交流线路段!B4719="","",[1]交流线路段!B4719)</f>
        <v/>
      </c>
      <c r="F4719" t="e">
        <f ca="1">VLOOKUP(OFFSET($E$2,0,0,10000,1),OFFSET(线路!$A$2,0,0,10000,6),5,FALSE)</f>
        <v>#N/A</v>
      </c>
      <c r="G4719" t="e">
        <f ca="1">VLOOKUP(OFFSET($E$2,0,0,10000,1),OFFSET(线路!$A$2,0,0,10000,6),6,FALSE)</f>
        <v>#N/A</v>
      </c>
    </row>
    <row r="4720" spans="1:7" x14ac:dyDescent="0.15">
      <c r="A4720" t="str">
        <f>IF([1]交流线路段!A4720="","",[1]交流线路段!A4720)</f>
        <v/>
      </c>
      <c r="B4720" t="str">
        <f>IF([1]交流线路段!B4720="","",[1]交流线路段!B4720)</f>
        <v/>
      </c>
      <c r="F4720" t="e">
        <f ca="1">VLOOKUP(OFFSET($E$2,0,0,10000,1),OFFSET(线路!$A$2,0,0,10000,6),5,FALSE)</f>
        <v>#N/A</v>
      </c>
      <c r="G4720" t="e">
        <f ca="1">VLOOKUP(OFFSET($E$2,0,0,10000,1),OFFSET(线路!$A$2,0,0,10000,6),6,FALSE)</f>
        <v>#N/A</v>
      </c>
    </row>
    <row r="4721" spans="1:7" x14ac:dyDescent="0.15">
      <c r="A4721" t="str">
        <f>IF([1]交流线路段!A4721="","",[1]交流线路段!A4721)</f>
        <v/>
      </c>
      <c r="B4721" t="str">
        <f>IF([1]交流线路段!B4721="","",[1]交流线路段!B4721)</f>
        <v/>
      </c>
      <c r="F4721" t="e">
        <f ca="1">VLOOKUP(OFFSET($E$2,0,0,10000,1),OFFSET(线路!$A$2,0,0,10000,6),5,FALSE)</f>
        <v>#N/A</v>
      </c>
      <c r="G4721" t="e">
        <f ca="1">VLOOKUP(OFFSET($E$2,0,0,10000,1),OFFSET(线路!$A$2,0,0,10000,6),6,FALSE)</f>
        <v>#N/A</v>
      </c>
    </row>
    <row r="4722" spans="1:7" x14ac:dyDescent="0.15">
      <c r="A4722" t="str">
        <f>IF([1]交流线路段!A4722="","",[1]交流线路段!A4722)</f>
        <v/>
      </c>
      <c r="B4722" t="str">
        <f>IF([1]交流线路段!B4722="","",[1]交流线路段!B4722)</f>
        <v/>
      </c>
      <c r="F4722" t="e">
        <f ca="1">VLOOKUP(OFFSET($E$2,0,0,10000,1),OFFSET(线路!$A$2,0,0,10000,6),5,FALSE)</f>
        <v>#N/A</v>
      </c>
      <c r="G4722" t="e">
        <f ca="1">VLOOKUP(OFFSET($E$2,0,0,10000,1),OFFSET(线路!$A$2,0,0,10000,6),6,FALSE)</f>
        <v>#N/A</v>
      </c>
    </row>
    <row r="4723" spans="1:7" x14ac:dyDescent="0.15">
      <c r="A4723" t="str">
        <f>IF([1]交流线路段!A4723="","",[1]交流线路段!A4723)</f>
        <v/>
      </c>
      <c r="B4723" t="str">
        <f>IF([1]交流线路段!B4723="","",[1]交流线路段!B4723)</f>
        <v/>
      </c>
      <c r="F4723" t="e">
        <f ca="1">VLOOKUP(OFFSET($E$2,0,0,10000,1),OFFSET(线路!$A$2,0,0,10000,6),5,FALSE)</f>
        <v>#N/A</v>
      </c>
      <c r="G4723" t="e">
        <f ca="1">VLOOKUP(OFFSET($E$2,0,0,10000,1),OFFSET(线路!$A$2,0,0,10000,6),6,FALSE)</f>
        <v>#N/A</v>
      </c>
    </row>
    <row r="4724" spans="1:7" x14ac:dyDescent="0.15">
      <c r="A4724" t="str">
        <f>IF([1]交流线路段!A4724="","",[1]交流线路段!A4724)</f>
        <v/>
      </c>
      <c r="B4724" t="str">
        <f>IF([1]交流线路段!B4724="","",[1]交流线路段!B4724)</f>
        <v/>
      </c>
      <c r="F4724" t="e">
        <f ca="1">VLOOKUP(OFFSET($E$2,0,0,10000,1),OFFSET(线路!$A$2,0,0,10000,6),5,FALSE)</f>
        <v>#N/A</v>
      </c>
      <c r="G4724" t="e">
        <f ca="1">VLOOKUP(OFFSET($E$2,0,0,10000,1),OFFSET(线路!$A$2,0,0,10000,6),6,FALSE)</f>
        <v>#N/A</v>
      </c>
    </row>
    <row r="4725" spans="1:7" x14ac:dyDescent="0.15">
      <c r="A4725" t="str">
        <f>IF([1]交流线路段!A4725="","",[1]交流线路段!A4725)</f>
        <v/>
      </c>
      <c r="B4725" t="str">
        <f>IF([1]交流线路段!B4725="","",[1]交流线路段!B4725)</f>
        <v/>
      </c>
      <c r="F4725" t="e">
        <f ca="1">VLOOKUP(OFFSET($E$2,0,0,10000,1),OFFSET(线路!$A$2,0,0,10000,6),5,FALSE)</f>
        <v>#N/A</v>
      </c>
      <c r="G4725" t="e">
        <f ca="1">VLOOKUP(OFFSET($E$2,0,0,10000,1),OFFSET(线路!$A$2,0,0,10000,6),6,FALSE)</f>
        <v>#N/A</v>
      </c>
    </row>
    <row r="4726" spans="1:7" x14ac:dyDescent="0.15">
      <c r="A4726" t="str">
        <f>IF([1]交流线路段!A4726="","",[1]交流线路段!A4726)</f>
        <v/>
      </c>
      <c r="B4726" t="str">
        <f>IF([1]交流线路段!B4726="","",[1]交流线路段!B4726)</f>
        <v/>
      </c>
      <c r="F4726" t="e">
        <f ca="1">VLOOKUP(OFFSET($E$2,0,0,10000,1),OFFSET(线路!$A$2,0,0,10000,6),5,FALSE)</f>
        <v>#N/A</v>
      </c>
      <c r="G4726" t="e">
        <f ca="1">VLOOKUP(OFFSET($E$2,0,0,10000,1),OFFSET(线路!$A$2,0,0,10000,6),6,FALSE)</f>
        <v>#N/A</v>
      </c>
    </row>
    <row r="4727" spans="1:7" x14ac:dyDescent="0.15">
      <c r="A4727" t="str">
        <f>IF([1]交流线路段!A4727="","",[1]交流线路段!A4727)</f>
        <v/>
      </c>
      <c r="B4727" t="str">
        <f>IF([1]交流线路段!B4727="","",[1]交流线路段!B4727)</f>
        <v/>
      </c>
      <c r="F4727" t="e">
        <f ca="1">VLOOKUP(OFFSET($E$2,0,0,10000,1),OFFSET(线路!$A$2,0,0,10000,6),5,FALSE)</f>
        <v>#N/A</v>
      </c>
      <c r="G4727" t="e">
        <f ca="1">VLOOKUP(OFFSET($E$2,0,0,10000,1),OFFSET(线路!$A$2,0,0,10000,6),6,FALSE)</f>
        <v>#N/A</v>
      </c>
    </row>
    <row r="4728" spans="1:7" x14ac:dyDescent="0.15">
      <c r="A4728" t="str">
        <f>IF([1]交流线路段!A4728="","",[1]交流线路段!A4728)</f>
        <v/>
      </c>
      <c r="B4728" t="str">
        <f>IF([1]交流线路段!B4728="","",[1]交流线路段!B4728)</f>
        <v/>
      </c>
      <c r="F4728" t="e">
        <f ca="1">VLOOKUP(OFFSET($E$2,0,0,10000,1),OFFSET(线路!$A$2,0,0,10000,6),5,FALSE)</f>
        <v>#N/A</v>
      </c>
      <c r="G4728" t="e">
        <f ca="1">VLOOKUP(OFFSET($E$2,0,0,10000,1),OFFSET(线路!$A$2,0,0,10000,6),6,FALSE)</f>
        <v>#N/A</v>
      </c>
    </row>
    <row r="4729" spans="1:7" x14ac:dyDescent="0.15">
      <c r="A4729" t="str">
        <f>IF([1]交流线路段!A4729="","",[1]交流线路段!A4729)</f>
        <v/>
      </c>
      <c r="B4729" t="str">
        <f>IF([1]交流线路段!B4729="","",[1]交流线路段!B4729)</f>
        <v/>
      </c>
      <c r="F4729" t="e">
        <f ca="1">VLOOKUP(OFFSET($E$2,0,0,10000,1),OFFSET(线路!$A$2,0,0,10000,6),5,FALSE)</f>
        <v>#N/A</v>
      </c>
      <c r="G4729" t="e">
        <f ca="1">VLOOKUP(OFFSET($E$2,0,0,10000,1),OFFSET(线路!$A$2,0,0,10000,6),6,FALSE)</f>
        <v>#N/A</v>
      </c>
    </row>
    <row r="4730" spans="1:7" x14ac:dyDescent="0.15">
      <c r="A4730" t="str">
        <f>IF([1]交流线路段!A4730="","",[1]交流线路段!A4730)</f>
        <v/>
      </c>
      <c r="B4730" t="str">
        <f>IF([1]交流线路段!B4730="","",[1]交流线路段!B4730)</f>
        <v/>
      </c>
      <c r="F4730" t="e">
        <f ca="1">VLOOKUP(OFFSET($E$2,0,0,10000,1),OFFSET(线路!$A$2,0,0,10000,6),5,FALSE)</f>
        <v>#N/A</v>
      </c>
      <c r="G4730" t="e">
        <f ca="1">VLOOKUP(OFFSET($E$2,0,0,10000,1),OFFSET(线路!$A$2,0,0,10000,6),6,FALSE)</f>
        <v>#N/A</v>
      </c>
    </row>
    <row r="4731" spans="1:7" x14ac:dyDescent="0.15">
      <c r="A4731" t="str">
        <f>IF([1]交流线路段!A4731="","",[1]交流线路段!A4731)</f>
        <v/>
      </c>
      <c r="B4731" t="str">
        <f>IF([1]交流线路段!B4731="","",[1]交流线路段!B4731)</f>
        <v/>
      </c>
      <c r="F4731" t="e">
        <f ca="1">VLOOKUP(OFFSET($E$2,0,0,10000,1),OFFSET(线路!$A$2,0,0,10000,6),5,FALSE)</f>
        <v>#N/A</v>
      </c>
      <c r="G4731" t="e">
        <f ca="1">VLOOKUP(OFFSET($E$2,0,0,10000,1),OFFSET(线路!$A$2,0,0,10000,6),6,FALSE)</f>
        <v>#N/A</v>
      </c>
    </row>
    <row r="4732" spans="1:7" x14ac:dyDescent="0.15">
      <c r="A4732" t="str">
        <f>IF([1]交流线路段!A4732="","",[1]交流线路段!A4732)</f>
        <v/>
      </c>
      <c r="B4732" t="str">
        <f>IF([1]交流线路段!B4732="","",[1]交流线路段!B4732)</f>
        <v/>
      </c>
      <c r="F4732" t="e">
        <f ca="1">VLOOKUP(OFFSET($E$2,0,0,10000,1),OFFSET(线路!$A$2,0,0,10000,6),5,FALSE)</f>
        <v>#N/A</v>
      </c>
      <c r="G4732" t="e">
        <f ca="1">VLOOKUP(OFFSET($E$2,0,0,10000,1),OFFSET(线路!$A$2,0,0,10000,6),6,FALSE)</f>
        <v>#N/A</v>
      </c>
    </row>
    <row r="4733" spans="1:7" x14ac:dyDescent="0.15">
      <c r="A4733" t="str">
        <f>IF([1]交流线路段!A4733="","",[1]交流线路段!A4733)</f>
        <v/>
      </c>
      <c r="B4733" t="str">
        <f>IF([1]交流线路段!B4733="","",[1]交流线路段!B4733)</f>
        <v/>
      </c>
      <c r="F4733" t="e">
        <f ca="1">VLOOKUP(OFFSET($E$2,0,0,10000,1),OFFSET(线路!$A$2,0,0,10000,6),5,FALSE)</f>
        <v>#N/A</v>
      </c>
      <c r="G4733" t="e">
        <f ca="1">VLOOKUP(OFFSET($E$2,0,0,10000,1),OFFSET(线路!$A$2,0,0,10000,6),6,FALSE)</f>
        <v>#N/A</v>
      </c>
    </row>
    <row r="4734" spans="1:7" x14ac:dyDescent="0.15">
      <c r="A4734" t="str">
        <f>IF([1]交流线路段!A4734="","",[1]交流线路段!A4734)</f>
        <v/>
      </c>
      <c r="B4734" t="str">
        <f>IF([1]交流线路段!B4734="","",[1]交流线路段!B4734)</f>
        <v/>
      </c>
      <c r="F4734" t="e">
        <f ca="1">VLOOKUP(OFFSET($E$2,0,0,10000,1),OFFSET(线路!$A$2,0,0,10000,6),5,FALSE)</f>
        <v>#N/A</v>
      </c>
      <c r="G4734" t="e">
        <f ca="1">VLOOKUP(OFFSET($E$2,0,0,10000,1),OFFSET(线路!$A$2,0,0,10000,6),6,FALSE)</f>
        <v>#N/A</v>
      </c>
    </row>
    <row r="4735" spans="1:7" x14ac:dyDescent="0.15">
      <c r="A4735" t="str">
        <f>IF([1]交流线路段!A4735="","",[1]交流线路段!A4735)</f>
        <v/>
      </c>
      <c r="B4735" t="str">
        <f>IF([1]交流线路段!B4735="","",[1]交流线路段!B4735)</f>
        <v/>
      </c>
      <c r="F4735" t="e">
        <f ca="1">VLOOKUP(OFFSET($E$2,0,0,10000,1),OFFSET(线路!$A$2,0,0,10000,6),5,FALSE)</f>
        <v>#N/A</v>
      </c>
      <c r="G4735" t="e">
        <f ca="1">VLOOKUP(OFFSET($E$2,0,0,10000,1),OFFSET(线路!$A$2,0,0,10000,6),6,FALSE)</f>
        <v>#N/A</v>
      </c>
    </row>
    <row r="4736" spans="1:7" x14ac:dyDescent="0.15">
      <c r="A4736" t="str">
        <f>IF([1]交流线路段!A4736="","",[1]交流线路段!A4736)</f>
        <v/>
      </c>
      <c r="B4736" t="str">
        <f>IF([1]交流线路段!B4736="","",[1]交流线路段!B4736)</f>
        <v/>
      </c>
      <c r="F4736" t="e">
        <f ca="1">VLOOKUP(OFFSET($E$2,0,0,10000,1),OFFSET(线路!$A$2,0,0,10000,6),5,FALSE)</f>
        <v>#N/A</v>
      </c>
      <c r="G4736" t="e">
        <f ca="1">VLOOKUP(OFFSET($E$2,0,0,10000,1),OFFSET(线路!$A$2,0,0,10000,6),6,FALSE)</f>
        <v>#N/A</v>
      </c>
    </row>
    <row r="4737" spans="1:7" x14ac:dyDescent="0.15">
      <c r="A4737" t="str">
        <f>IF([1]交流线路段!A4737="","",[1]交流线路段!A4737)</f>
        <v/>
      </c>
      <c r="B4737" t="str">
        <f>IF([1]交流线路段!B4737="","",[1]交流线路段!B4737)</f>
        <v/>
      </c>
      <c r="F4737" t="e">
        <f ca="1">VLOOKUP(OFFSET($E$2,0,0,10000,1),OFFSET(线路!$A$2,0,0,10000,6),5,FALSE)</f>
        <v>#N/A</v>
      </c>
      <c r="G4737" t="e">
        <f ca="1">VLOOKUP(OFFSET($E$2,0,0,10000,1),OFFSET(线路!$A$2,0,0,10000,6),6,FALSE)</f>
        <v>#N/A</v>
      </c>
    </row>
    <row r="4738" spans="1:7" x14ac:dyDescent="0.15">
      <c r="A4738" t="str">
        <f>IF([1]交流线路段!A4738="","",[1]交流线路段!A4738)</f>
        <v/>
      </c>
      <c r="B4738" t="str">
        <f>IF([1]交流线路段!B4738="","",[1]交流线路段!B4738)</f>
        <v/>
      </c>
      <c r="F4738" t="e">
        <f ca="1">VLOOKUP(OFFSET($E$2,0,0,10000,1),OFFSET(线路!$A$2,0,0,10000,6),5,FALSE)</f>
        <v>#N/A</v>
      </c>
      <c r="G4738" t="e">
        <f ca="1">VLOOKUP(OFFSET($E$2,0,0,10000,1),OFFSET(线路!$A$2,0,0,10000,6),6,FALSE)</f>
        <v>#N/A</v>
      </c>
    </row>
    <row r="4739" spans="1:7" x14ac:dyDescent="0.15">
      <c r="A4739" t="str">
        <f>IF([1]交流线路段!A4739="","",[1]交流线路段!A4739)</f>
        <v/>
      </c>
      <c r="B4739" t="str">
        <f>IF([1]交流线路段!B4739="","",[1]交流线路段!B4739)</f>
        <v/>
      </c>
      <c r="F4739" t="e">
        <f ca="1">VLOOKUP(OFFSET($E$2,0,0,10000,1),OFFSET(线路!$A$2,0,0,10000,6),5,FALSE)</f>
        <v>#N/A</v>
      </c>
      <c r="G4739" t="e">
        <f ca="1">VLOOKUP(OFFSET($E$2,0,0,10000,1),OFFSET(线路!$A$2,0,0,10000,6),6,FALSE)</f>
        <v>#N/A</v>
      </c>
    </row>
    <row r="4740" spans="1:7" x14ac:dyDescent="0.15">
      <c r="A4740" t="str">
        <f>IF([1]交流线路段!A4740="","",[1]交流线路段!A4740)</f>
        <v/>
      </c>
      <c r="B4740" t="str">
        <f>IF([1]交流线路段!B4740="","",[1]交流线路段!B4740)</f>
        <v/>
      </c>
      <c r="F4740" t="e">
        <f ca="1">VLOOKUP(OFFSET($E$2,0,0,10000,1),OFFSET(线路!$A$2,0,0,10000,6),5,FALSE)</f>
        <v>#N/A</v>
      </c>
      <c r="G4740" t="e">
        <f ca="1">VLOOKUP(OFFSET($E$2,0,0,10000,1),OFFSET(线路!$A$2,0,0,10000,6),6,FALSE)</f>
        <v>#N/A</v>
      </c>
    </row>
    <row r="4741" spans="1:7" x14ac:dyDescent="0.15">
      <c r="A4741" t="str">
        <f>IF([1]交流线路段!A4741="","",[1]交流线路段!A4741)</f>
        <v/>
      </c>
      <c r="B4741" t="str">
        <f>IF([1]交流线路段!B4741="","",[1]交流线路段!B4741)</f>
        <v/>
      </c>
      <c r="F4741" t="e">
        <f ca="1">VLOOKUP(OFFSET($E$2,0,0,10000,1),OFFSET(线路!$A$2,0,0,10000,6),5,FALSE)</f>
        <v>#N/A</v>
      </c>
      <c r="G4741" t="e">
        <f ca="1">VLOOKUP(OFFSET($E$2,0,0,10000,1),OFFSET(线路!$A$2,0,0,10000,6),6,FALSE)</f>
        <v>#N/A</v>
      </c>
    </row>
    <row r="4742" spans="1:7" x14ac:dyDescent="0.15">
      <c r="A4742" t="str">
        <f>IF([1]交流线路段!A4742="","",[1]交流线路段!A4742)</f>
        <v/>
      </c>
      <c r="B4742" t="str">
        <f>IF([1]交流线路段!B4742="","",[1]交流线路段!B4742)</f>
        <v/>
      </c>
      <c r="F4742" t="e">
        <f ca="1">VLOOKUP(OFFSET($E$2,0,0,10000,1),OFFSET(线路!$A$2,0,0,10000,6),5,FALSE)</f>
        <v>#N/A</v>
      </c>
      <c r="G4742" t="e">
        <f ca="1">VLOOKUP(OFFSET($E$2,0,0,10000,1),OFFSET(线路!$A$2,0,0,10000,6),6,FALSE)</f>
        <v>#N/A</v>
      </c>
    </row>
    <row r="4743" spans="1:7" x14ac:dyDescent="0.15">
      <c r="A4743" t="str">
        <f>IF([1]交流线路段!A4743="","",[1]交流线路段!A4743)</f>
        <v/>
      </c>
      <c r="B4743" t="str">
        <f>IF([1]交流线路段!B4743="","",[1]交流线路段!B4743)</f>
        <v/>
      </c>
      <c r="F4743" t="e">
        <f ca="1">VLOOKUP(OFFSET($E$2,0,0,10000,1),OFFSET(线路!$A$2,0,0,10000,6),5,FALSE)</f>
        <v>#N/A</v>
      </c>
      <c r="G4743" t="e">
        <f ca="1">VLOOKUP(OFFSET($E$2,0,0,10000,1),OFFSET(线路!$A$2,0,0,10000,6),6,FALSE)</f>
        <v>#N/A</v>
      </c>
    </row>
    <row r="4744" spans="1:7" x14ac:dyDescent="0.15">
      <c r="A4744" t="str">
        <f>IF([1]交流线路段!A4744="","",[1]交流线路段!A4744)</f>
        <v/>
      </c>
      <c r="B4744" t="str">
        <f>IF([1]交流线路段!B4744="","",[1]交流线路段!B4744)</f>
        <v/>
      </c>
      <c r="F4744" t="e">
        <f ca="1">VLOOKUP(OFFSET($E$2,0,0,10000,1),OFFSET(线路!$A$2,0,0,10000,6),5,FALSE)</f>
        <v>#N/A</v>
      </c>
      <c r="G4744" t="e">
        <f ca="1">VLOOKUP(OFFSET($E$2,0,0,10000,1),OFFSET(线路!$A$2,0,0,10000,6),6,FALSE)</f>
        <v>#N/A</v>
      </c>
    </row>
    <row r="4745" spans="1:7" x14ac:dyDescent="0.15">
      <c r="A4745" t="str">
        <f>IF([1]交流线路段!A4745="","",[1]交流线路段!A4745)</f>
        <v/>
      </c>
      <c r="B4745" t="str">
        <f>IF([1]交流线路段!B4745="","",[1]交流线路段!B4745)</f>
        <v/>
      </c>
      <c r="F4745" t="e">
        <f ca="1">VLOOKUP(OFFSET($E$2,0,0,10000,1),OFFSET(线路!$A$2,0,0,10000,6),5,FALSE)</f>
        <v>#N/A</v>
      </c>
      <c r="G4745" t="e">
        <f ca="1">VLOOKUP(OFFSET($E$2,0,0,10000,1),OFFSET(线路!$A$2,0,0,10000,6),6,FALSE)</f>
        <v>#N/A</v>
      </c>
    </row>
    <row r="4746" spans="1:7" x14ac:dyDescent="0.15">
      <c r="A4746" t="str">
        <f>IF([1]交流线路段!A4746="","",[1]交流线路段!A4746)</f>
        <v/>
      </c>
      <c r="B4746" t="str">
        <f>IF([1]交流线路段!B4746="","",[1]交流线路段!B4746)</f>
        <v/>
      </c>
      <c r="F4746" t="e">
        <f ca="1">VLOOKUP(OFFSET($E$2,0,0,10000,1),OFFSET(线路!$A$2,0,0,10000,6),5,FALSE)</f>
        <v>#N/A</v>
      </c>
      <c r="G4746" t="e">
        <f ca="1">VLOOKUP(OFFSET($E$2,0,0,10000,1),OFFSET(线路!$A$2,0,0,10000,6),6,FALSE)</f>
        <v>#N/A</v>
      </c>
    </row>
    <row r="4747" spans="1:7" x14ac:dyDescent="0.15">
      <c r="A4747" t="str">
        <f>IF([1]交流线路段!A4747="","",[1]交流线路段!A4747)</f>
        <v/>
      </c>
      <c r="B4747" t="str">
        <f>IF([1]交流线路段!B4747="","",[1]交流线路段!B4747)</f>
        <v/>
      </c>
      <c r="F4747" t="e">
        <f ca="1">VLOOKUP(OFFSET($E$2,0,0,10000,1),OFFSET(线路!$A$2,0,0,10000,6),5,FALSE)</f>
        <v>#N/A</v>
      </c>
      <c r="G4747" t="e">
        <f ca="1">VLOOKUP(OFFSET($E$2,0,0,10000,1),OFFSET(线路!$A$2,0,0,10000,6),6,FALSE)</f>
        <v>#N/A</v>
      </c>
    </row>
    <row r="4748" spans="1:7" x14ac:dyDescent="0.15">
      <c r="A4748" t="str">
        <f>IF([1]交流线路段!A4748="","",[1]交流线路段!A4748)</f>
        <v/>
      </c>
      <c r="B4748" t="str">
        <f>IF([1]交流线路段!B4748="","",[1]交流线路段!B4748)</f>
        <v/>
      </c>
      <c r="F4748" t="e">
        <f ca="1">VLOOKUP(OFFSET($E$2,0,0,10000,1),OFFSET(线路!$A$2,0,0,10000,6),5,FALSE)</f>
        <v>#N/A</v>
      </c>
      <c r="G4748" t="e">
        <f ca="1">VLOOKUP(OFFSET($E$2,0,0,10000,1),OFFSET(线路!$A$2,0,0,10000,6),6,FALSE)</f>
        <v>#N/A</v>
      </c>
    </row>
    <row r="4749" spans="1:7" x14ac:dyDescent="0.15">
      <c r="A4749" t="str">
        <f>IF([1]交流线路段!A4749="","",[1]交流线路段!A4749)</f>
        <v/>
      </c>
      <c r="B4749" t="str">
        <f>IF([1]交流线路段!B4749="","",[1]交流线路段!B4749)</f>
        <v/>
      </c>
      <c r="F4749" t="e">
        <f ca="1">VLOOKUP(OFFSET($E$2,0,0,10000,1),OFFSET(线路!$A$2,0,0,10000,6),5,FALSE)</f>
        <v>#N/A</v>
      </c>
      <c r="G4749" t="e">
        <f ca="1">VLOOKUP(OFFSET($E$2,0,0,10000,1),OFFSET(线路!$A$2,0,0,10000,6),6,FALSE)</f>
        <v>#N/A</v>
      </c>
    </row>
    <row r="4750" spans="1:7" x14ac:dyDescent="0.15">
      <c r="A4750" t="str">
        <f>IF([1]交流线路段!A4750="","",[1]交流线路段!A4750)</f>
        <v/>
      </c>
      <c r="B4750" t="str">
        <f>IF([1]交流线路段!B4750="","",[1]交流线路段!B4750)</f>
        <v/>
      </c>
      <c r="F4750" t="e">
        <f ca="1">VLOOKUP(OFFSET($E$2,0,0,10000,1),OFFSET(线路!$A$2,0,0,10000,6),5,FALSE)</f>
        <v>#N/A</v>
      </c>
      <c r="G4750" t="e">
        <f ca="1">VLOOKUP(OFFSET($E$2,0,0,10000,1),OFFSET(线路!$A$2,0,0,10000,6),6,FALSE)</f>
        <v>#N/A</v>
      </c>
    </row>
    <row r="4751" spans="1:7" x14ac:dyDescent="0.15">
      <c r="A4751" t="str">
        <f>IF([1]交流线路段!A4751="","",[1]交流线路段!A4751)</f>
        <v/>
      </c>
      <c r="B4751" t="str">
        <f>IF([1]交流线路段!B4751="","",[1]交流线路段!B4751)</f>
        <v/>
      </c>
      <c r="F4751" t="e">
        <f ca="1">VLOOKUP(OFFSET($E$2,0,0,10000,1),OFFSET(线路!$A$2,0,0,10000,6),5,FALSE)</f>
        <v>#N/A</v>
      </c>
      <c r="G4751" t="e">
        <f ca="1">VLOOKUP(OFFSET($E$2,0,0,10000,1),OFFSET(线路!$A$2,0,0,10000,6),6,FALSE)</f>
        <v>#N/A</v>
      </c>
    </row>
    <row r="4752" spans="1:7" x14ac:dyDescent="0.15">
      <c r="A4752" t="str">
        <f>IF([1]交流线路段!A4752="","",[1]交流线路段!A4752)</f>
        <v/>
      </c>
      <c r="B4752" t="str">
        <f>IF([1]交流线路段!B4752="","",[1]交流线路段!B4752)</f>
        <v/>
      </c>
      <c r="F4752" t="e">
        <f ca="1">VLOOKUP(OFFSET($E$2,0,0,10000,1),OFFSET(线路!$A$2,0,0,10000,6),5,FALSE)</f>
        <v>#N/A</v>
      </c>
      <c r="G4752" t="e">
        <f ca="1">VLOOKUP(OFFSET($E$2,0,0,10000,1),OFFSET(线路!$A$2,0,0,10000,6),6,FALSE)</f>
        <v>#N/A</v>
      </c>
    </row>
    <row r="4753" spans="1:7" x14ac:dyDescent="0.15">
      <c r="A4753" t="str">
        <f>IF([1]交流线路段!A4753="","",[1]交流线路段!A4753)</f>
        <v/>
      </c>
      <c r="B4753" t="str">
        <f>IF([1]交流线路段!B4753="","",[1]交流线路段!B4753)</f>
        <v/>
      </c>
      <c r="F4753" t="e">
        <f ca="1">VLOOKUP(OFFSET($E$2,0,0,10000,1),OFFSET(线路!$A$2,0,0,10000,6),5,FALSE)</f>
        <v>#N/A</v>
      </c>
      <c r="G4753" t="e">
        <f ca="1">VLOOKUP(OFFSET($E$2,0,0,10000,1),OFFSET(线路!$A$2,0,0,10000,6),6,FALSE)</f>
        <v>#N/A</v>
      </c>
    </row>
    <row r="4754" spans="1:7" x14ac:dyDescent="0.15">
      <c r="A4754" t="str">
        <f>IF([1]交流线路段!A4754="","",[1]交流线路段!A4754)</f>
        <v/>
      </c>
      <c r="B4754" t="str">
        <f>IF([1]交流线路段!B4754="","",[1]交流线路段!B4754)</f>
        <v/>
      </c>
      <c r="F4754" t="e">
        <f ca="1">VLOOKUP(OFFSET($E$2,0,0,10000,1),OFFSET(线路!$A$2,0,0,10000,6),5,FALSE)</f>
        <v>#N/A</v>
      </c>
      <c r="G4754" t="e">
        <f ca="1">VLOOKUP(OFFSET($E$2,0,0,10000,1),OFFSET(线路!$A$2,0,0,10000,6),6,FALSE)</f>
        <v>#N/A</v>
      </c>
    </row>
    <row r="4755" spans="1:7" x14ac:dyDescent="0.15">
      <c r="A4755" t="str">
        <f>IF([1]交流线路段!A4755="","",[1]交流线路段!A4755)</f>
        <v/>
      </c>
      <c r="B4755" t="str">
        <f>IF([1]交流线路段!B4755="","",[1]交流线路段!B4755)</f>
        <v/>
      </c>
      <c r="F4755" t="e">
        <f ca="1">VLOOKUP(OFFSET($E$2,0,0,10000,1),OFFSET(线路!$A$2,0,0,10000,6),5,FALSE)</f>
        <v>#N/A</v>
      </c>
      <c r="G4755" t="e">
        <f ca="1">VLOOKUP(OFFSET($E$2,0,0,10000,1),OFFSET(线路!$A$2,0,0,10000,6),6,FALSE)</f>
        <v>#N/A</v>
      </c>
    </row>
    <row r="4756" spans="1:7" x14ac:dyDescent="0.15">
      <c r="A4756" t="str">
        <f>IF([1]交流线路段!A4756="","",[1]交流线路段!A4756)</f>
        <v/>
      </c>
      <c r="B4756" t="str">
        <f>IF([1]交流线路段!B4756="","",[1]交流线路段!B4756)</f>
        <v/>
      </c>
      <c r="F4756" t="e">
        <f ca="1">VLOOKUP(OFFSET($E$2,0,0,10000,1),OFFSET(线路!$A$2,0,0,10000,6),5,FALSE)</f>
        <v>#N/A</v>
      </c>
      <c r="G4756" t="e">
        <f ca="1">VLOOKUP(OFFSET($E$2,0,0,10000,1),OFFSET(线路!$A$2,0,0,10000,6),6,FALSE)</f>
        <v>#N/A</v>
      </c>
    </row>
    <row r="4757" spans="1:7" x14ac:dyDescent="0.15">
      <c r="A4757" t="str">
        <f>IF([1]交流线路段!A4757="","",[1]交流线路段!A4757)</f>
        <v/>
      </c>
      <c r="B4757" t="str">
        <f>IF([1]交流线路段!B4757="","",[1]交流线路段!B4757)</f>
        <v/>
      </c>
      <c r="F4757" t="e">
        <f ca="1">VLOOKUP(OFFSET($E$2,0,0,10000,1),OFFSET(线路!$A$2,0,0,10000,6),5,FALSE)</f>
        <v>#N/A</v>
      </c>
      <c r="G4757" t="e">
        <f ca="1">VLOOKUP(OFFSET($E$2,0,0,10000,1),OFFSET(线路!$A$2,0,0,10000,6),6,FALSE)</f>
        <v>#N/A</v>
      </c>
    </row>
    <row r="4758" spans="1:7" x14ac:dyDescent="0.15">
      <c r="A4758" t="str">
        <f>IF([1]交流线路段!A4758="","",[1]交流线路段!A4758)</f>
        <v/>
      </c>
      <c r="B4758" t="str">
        <f>IF([1]交流线路段!B4758="","",[1]交流线路段!B4758)</f>
        <v/>
      </c>
      <c r="F4758" t="e">
        <f ca="1">VLOOKUP(OFFSET($E$2,0,0,10000,1),OFFSET(线路!$A$2,0,0,10000,6),5,FALSE)</f>
        <v>#N/A</v>
      </c>
      <c r="G4758" t="e">
        <f ca="1">VLOOKUP(OFFSET($E$2,0,0,10000,1),OFFSET(线路!$A$2,0,0,10000,6),6,FALSE)</f>
        <v>#N/A</v>
      </c>
    </row>
    <row r="4759" spans="1:7" x14ac:dyDescent="0.15">
      <c r="A4759" t="str">
        <f>IF([1]交流线路段!A4759="","",[1]交流线路段!A4759)</f>
        <v/>
      </c>
      <c r="B4759" t="str">
        <f>IF([1]交流线路段!B4759="","",[1]交流线路段!B4759)</f>
        <v/>
      </c>
      <c r="F4759" t="e">
        <f ca="1">VLOOKUP(OFFSET($E$2,0,0,10000,1),OFFSET(线路!$A$2,0,0,10000,6),5,FALSE)</f>
        <v>#N/A</v>
      </c>
      <c r="G4759" t="e">
        <f ca="1">VLOOKUP(OFFSET($E$2,0,0,10000,1),OFFSET(线路!$A$2,0,0,10000,6),6,FALSE)</f>
        <v>#N/A</v>
      </c>
    </row>
    <row r="4760" spans="1:7" x14ac:dyDescent="0.15">
      <c r="A4760" t="str">
        <f>IF([1]交流线路段!A4760="","",[1]交流线路段!A4760)</f>
        <v/>
      </c>
      <c r="B4760" t="str">
        <f>IF([1]交流线路段!B4760="","",[1]交流线路段!B4760)</f>
        <v/>
      </c>
      <c r="F4760" t="e">
        <f ca="1">VLOOKUP(OFFSET($E$2,0,0,10000,1),OFFSET(线路!$A$2,0,0,10000,6),5,FALSE)</f>
        <v>#N/A</v>
      </c>
      <c r="G4760" t="e">
        <f ca="1">VLOOKUP(OFFSET($E$2,0,0,10000,1),OFFSET(线路!$A$2,0,0,10000,6),6,FALSE)</f>
        <v>#N/A</v>
      </c>
    </row>
    <row r="4761" spans="1:7" x14ac:dyDescent="0.15">
      <c r="A4761" t="str">
        <f>IF([1]交流线路段!A4761="","",[1]交流线路段!A4761)</f>
        <v/>
      </c>
      <c r="B4761" t="str">
        <f>IF([1]交流线路段!B4761="","",[1]交流线路段!B4761)</f>
        <v/>
      </c>
      <c r="F4761" t="e">
        <f ca="1">VLOOKUP(OFFSET($E$2,0,0,10000,1),OFFSET(线路!$A$2,0,0,10000,6),5,FALSE)</f>
        <v>#N/A</v>
      </c>
      <c r="G4761" t="e">
        <f ca="1">VLOOKUP(OFFSET($E$2,0,0,10000,1),OFFSET(线路!$A$2,0,0,10000,6),6,FALSE)</f>
        <v>#N/A</v>
      </c>
    </row>
    <row r="4762" spans="1:7" x14ac:dyDescent="0.15">
      <c r="A4762" t="str">
        <f>IF([1]交流线路段!A4762="","",[1]交流线路段!A4762)</f>
        <v/>
      </c>
      <c r="B4762" t="str">
        <f>IF([1]交流线路段!B4762="","",[1]交流线路段!B4762)</f>
        <v/>
      </c>
      <c r="F4762" t="e">
        <f ca="1">VLOOKUP(OFFSET($E$2,0,0,10000,1),OFFSET(线路!$A$2,0,0,10000,6),5,FALSE)</f>
        <v>#N/A</v>
      </c>
      <c r="G4762" t="e">
        <f ca="1">VLOOKUP(OFFSET($E$2,0,0,10000,1),OFFSET(线路!$A$2,0,0,10000,6),6,FALSE)</f>
        <v>#N/A</v>
      </c>
    </row>
    <row r="4763" spans="1:7" x14ac:dyDescent="0.15">
      <c r="A4763" t="str">
        <f>IF([1]交流线路段!A4763="","",[1]交流线路段!A4763)</f>
        <v/>
      </c>
      <c r="B4763" t="str">
        <f>IF([1]交流线路段!B4763="","",[1]交流线路段!B4763)</f>
        <v/>
      </c>
      <c r="F4763" t="e">
        <f ca="1">VLOOKUP(OFFSET($E$2,0,0,10000,1),OFFSET(线路!$A$2,0,0,10000,6),5,FALSE)</f>
        <v>#N/A</v>
      </c>
      <c r="G4763" t="e">
        <f ca="1">VLOOKUP(OFFSET($E$2,0,0,10000,1),OFFSET(线路!$A$2,0,0,10000,6),6,FALSE)</f>
        <v>#N/A</v>
      </c>
    </row>
    <row r="4764" spans="1:7" x14ac:dyDescent="0.15">
      <c r="A4764" t="str">
        <f>IF([1]交流线路段!A4764="","",[1]交流线路段!A4764)</f>
        <v/>
      </c>
      <c r="B4764" t="str">
        <f>IF([1]交流线路段!B4764="","",[1]交流线路段!B4764)</f>
        <v/>
      </c>
      <c r="F4764" t="e">
        <f ca="1">VLOOKUP(OFFSET($E$2,0,0,10000,1),OFFSET(线路!$A$2,0,0,10000,6),5,FALSE)</f>
        <v>#N/A</v>
      </c>
      <c r="G4764" t="e">
        <f ca="1">VLOOKUP(OFFSET($E$2,0,0,10000,1),OFFSET(线路!$A$2,0,0,10000,6),6,FALSE)</f>
        <v>#N/A</v>
      </c>
    </row>
    <row r="4765" spans="1:7" x14ac:dyDescent="0.15">
      <c r="A4765" t="str">
        <f>IF([1]交流线路段!A4765="","",[1]交流线路段!A4765)</f>
        <v/>
      </c>
      <c r="B4765" t="str">
        <f>IF([1]交流线路段!B4765="","",[1]交流线路段!B4765)</f>
        <v/>
      </c>
      <c r="F4765" t="e">
        <f ca="1">VLOOKUP(OFFSET($E$2,0,0,10000,1),OFFSET(线路!$A$2,0,0,10000,6),5,FALSE)</f>
        <v>#N/A</v>
      </c>
      <c r="G4765" t="e">
        <f ca="1">VLOOKUP(OFFSET($E$2,0,0,10000,1),OFFSET(线路!$A$2,0,0,10000,6),6,FALSE)</f>
        <v>#N/A</v>
      </c>
    </row>
    <row r="4766" spans="1:7" x14ac:dyDescent="0.15">
      <c r="A4766" t="str">
        <f>IF([1]交流线路段!A4766="","",[1]交流线路段!A4766)</f>
        <v/>
      </c>
      <c r="B4766" t="str">
        <f>IF([1]交流线路段!B4766="","",[1]交流线路段!B4766)</f>
        <v/>
      </c>
      <c r="F4766" t="e">
        <f ca="1">VLOOKUP(OFFSET($E$2,0,0,10000,1),OFFSET(线路!$A$2,0,0,10000,6),5,FALSE)</f>
        <v>#N/A</v>
      </c>
      <c r="G4766" t="e">
        <f ca="1">VLOOKUP(OFFSET($E$2,0,0,10000,1),OFFSET(线路!$A$2,0,0,10000,6),6,FALSE)</f>
        <v>#N/A</v>
      </c>
    </row>
    <row r="4767" spans="1:7" x14ac:dyDescent="0.15">
      <c r="A4767" t="str">
        <f>IF([1]交流线路段!A4767="","",[1]交流线路段!A4767)</f>
        <v/>
      </c>
      <c r="B4767" t="str">
        <f>IF([1]交流线路段!B4767="","",[1]交流线路段!B4767)</f>
        <v/>
      </c>
      <c r="F4767" t="e">
        <f ca="1">VLOOKUP(OFFSET($E$2,0,0,10000,1),OFFSET(线路!$A$2,0,0,10000,6),5,FALSE)</f>
        <v>#N/A</v>
      </c>
      <c r="G4767" t="e">
        <f ca="1">VLOOKUP(OFFSET($E$2,0,0,10000,1),OFFSET(线路!$A$2,0,0,10000,6),6,FALSE)</f>
        <v>#N/A</v>
      </c>
    </row>
    <row r="4768" spans="1:7" x14ac:dyDescent="0.15">
      <c r="A4768" t="str">
        <f>IF([1]交流线路段!A4768="","",[1]交流线路段!A4768)</f>
        <v/>
      </c>
      <c r="B4768" t="str">
        <f>IF([1]交流线路段!B4768="","",[1]交流线路段!B4768)</f>
        <v/>
      </c>
      <c r="F4768" t="e">
        <f ca="1">VLOOKUP(OFFSET($E$2,0,0,10000,1),OFFSET(线路!$A$2,0,0,10000,6),5,FALSE)</f>
        <v>#N/A</v>
      </c>
      <c r="G4768" t="e">
        <f ca="1">VLOOKUP(OFFSET($E$2,0,0,10000,1),OFFSET(线路!$A$2,0,0,10000,6),6,FALSE)</f>
        <v>#N/A</v>
      </c>
    </row>
    <row r="4769" spans="1:7" x14ac:dyDescent="0.15">
      <c r="A4769" t="str">
        <f>IF([1]交流线路段!A4769="","",[1]交流线路段!A4769)</f>
        <v/>
      </c>
      <c r="B4769" t="str">
        <f>IF([1]交流线路段!B4769="","",[1]交流线路段!B4769)</f>
        <v/>
      </c>
      <c r="F4769" t="e">
        <f ca="1">VLOOKUP(OFFSET($E$2,0,0,10000,1),OFFSET(线路!$A$2,0,0,10000,6),5,FALSE)</f>
        <v>#N/A</v>
      </c>
      <c r="G4769" t="e">
        <f ca="1">VLOOKUP(OFFSET($E$2,0,0,10000,1),OFFSET(线路!$A$2,0,0,10000,6),6,FALSE)</f>
        <v>#N/A</v>
      </c>
    </row>
    <row r="4770" spans="1:7" x14ac:dyDescent="0.15">
      <c r="A4770" t="str">
        <f>IF([1]交流线路段!A4770="","",[1]交流线路段!A4770)</f>
        <v/>
      </c>
      <c r="B4770" t="str">
        <f>IF([1]交流线路段!B4770="","",[1]交流线路段!B4770)</f>
        <v/>
      </c>
      <c r="F4770" t="e">
        <f ca="1">VLOOKUP(OFFSET($E$2,0,0,10000,1),OFFSET(线路!$A$2,0,0,10000,6),5,FALSE)</f>
        <v>#N/A</v>
      </c>
      <c r="G4770" t="e">
        <f ca="1">VLOOKUP(OFFSET($E$2,0,0,10000,1),OFFSET(线路!$A$2,0,0,10000,6),6,FALSE)</f>
        <v>#N/A</v>
      </c>
    </row>
    <row r="4771" spans="1:7" x14ac:dyDescent="0.15">
      <c r="A4771" t="str">
        <f>IF([1]交流线路段!A4771="","",[1]交流线路段!A4771)</f>
        <v/>
      </c>
      <c r="B4771" t="str">
        <f>IF([1]交流线路段!B4771="","",[1]交流线路段!B4771)</f>
        <v/>
      </c>
      <c r="F4771" t="e">
        <f ca="1">VLOOKUP(OFFSET($E$2,0,0,10000,1),OFFSET(线路!$A$2,0,0,10000,6),5,FALSE)</f>
        <v>#N/A</v>
      </c>
      <c r="G4771" t="e">
        <f ca="1">VLOOKUP(OFFSET($E$2,0,0,10000,1),OFFSET(线路!$A$2,0,0,10000,6),6,FALSE)</f>
        <v>#N/A</v>
      </c>
    </row>
    <row r="4772" spans="1:7" x14ac:dyDescent="0.15">
      <c r="A4772" t="str">
        <f>IF([1]交流线路段!A4772="","",[1]交流线路段!A4772)</f>
        <v/>
      </c>
      <c r="B4772" t="str">
        <f>IF([1]交流线路段!B4772="","",[1]交流线路段!B4772)</f>
        <v/>
      </c>
      <c r="F4772" t="e">
        <f ca="1">VLOOKUP(OFFSET($E$2,0,0,10000,1),OFFSET(线路!$A$2,0,0,10000,6),5,FALSE)</f>
        <v>#N/A</v>
      </c>
      <c r="G4772" t="e">
        <f ca="1">VLOOKUP(OFFSET($E$2,0,0,10000,1),OFFSET(线路!$A$2,0,0,10000,6),6,FALSE)</f>
        <v>#N/A</v>
      </c>
    </row>
    <row r="4773" spans="1:7" x14ac:dyDescent="0.15">
      <c r="A4773" t="str">
        <f>IF([1]交流线路段!A4773="","",[1]交流线路段!A4773)</f>
        <v/>
      </c>
      <c r="B4773" t="str">
        <f>IF([1]交流线路段!B4773="","",[1]交流线路段!B4773)</f>
        <v/>
      </c>
      <c r="F4773" t="e">
        <f ca="1">VLOOKUP(OFFSET($E$2,0,0,10000,1),OFFSET(线路!$A$2,0,0,10000,6),5,FALSE)</f>
        <v>#N/A</v>
      </c>
      <c r="G4773" t="e">
        <f ca="1">VLOOKUP(OFFSET($E$2,0,0,10000,1),OFFSET(线路!$A$2,0,0,10000,6),6,FALSE)</f>
        <v>#N/A</v>
      </c>
    </row>
    <row r="4774" spans="1:7" x14ac:dyDescent="0.15">
      <c r="A4774" t="str">
        <f>IF([1]交流线路段!A4774="","",[1]交流线路段!A4774)</f>
        <v/>
      </c>
      <c r="B4774" t="str">
        <f>IF([1]交流线路段!B4774="","",[1]交流线路段!B4774)</f>
        <v/>
      </c>
      <c r="F4774" t="e">
        <f ca="1">VLOOKUP(OFFSET($E$2,0,0,10000,1),OFFSET(线路!$A$2,0,0,10000,6),5,FALSE)</f>
        <v>#N/A</v>
      </c>
      <c r="G4774" t="e">
        <f ca="1">VLOOKUP(OFFSET($E$2,0,0,10000,1),OFFSET(线路!$A$2,0,0,10000,6),6,FALSE)</f>
        <v>#N/A</v>
      </c>
    </row>
    <row r="4775" spans="1:7" x14ac:dyDescent="0.15">
      <c r="A4775" t="str">
        <f>IF([1]交流线路段!A4775="","",[1]交流线路段!A4775)</f>
        <v/>
      </c>
      <c r="B4775" t="str">
        <f>IF([1]交流线路段!B4775="","",[1]交流线路段!B4775)</f>
        <v/>
      </c>
      <c r="F4775" t="e">
        <f ca="1">VLOOKUP(OFFSET($E$2,0,0,10000,1),OFFSET(线路!$A$2,0,0,10000,6),5,FALSE)</f>
        <v>#N/A</v>
      </c>
      <c r="G4775" t="e">
        <f ca="1">VLOOKUP(OFFSET($E$2,0,0,10000,1),OFFSET(线路!$A$2,0,0,10000,6),6,FALSE)</f>
        <v>#N/A</v>
      </c>
    </row>
    <row r="4776" spans="1:7" x14ac:dyDescent="0.15">
      <c r="A4776" t="str">
        <f>IF([1]交流线路段!A4776="","",[1]交流线路段!A4776)</f>
        <v/>
      </c>
      <c r="B4776" t="str">
        <f>IF([1]交流线路段!B4776="","",[1]交流线路段!B4776)</f>
        <v/>
      </c>
      <c r="F4776" t="e">
        <f ca="1">VLOOKUP(OFFSET($E$2,0,0,10000,1),OFFSET(线路!$A$2,0,0,10000,6),5,FALSE)</f>
        <v>#N/A</v>
      </c>
      <c r="G4776" t="e">
        <f ca="1">VLOOKUP(OFFSET($E$2,0,0,10000,1),OFFSET(线路!$A$2,0,0,10000,6),6,FALSE)</f>
        <v>#N/A</v>
      </c>
    </row>
    <row r="4777" spans="1:7" x14ac:dyDescent="0.15">
      <c r="A4777" t="str">
        <f>IF([1]交流线路段!A4777="","",[1]交流线路段!A4777)</f>
        <v/>
      </c>
      <c r="B4777" t="str">
        <f>IF([1]交流线路段!B4777="","",[1]交流线路段!B4777)</f>
        <v/>
      </c>
      <c r="F4777" t="e">
        <f ca="1">VLOOKUP(OFFSET($E$2,0,0,10000,1),OFFSET(线路!$A$2,0,0,10000,6),5,FALSE)</f>
        <v>#N/A</v>
      </c>
      <c r="G4777" t="e">
        <f ca="1">VLOOKUP(OFFSET($E$2,0,0,10000,1),OFFSET(线路!$A$2,0,0,10000,6),6,FALSE)</f>
        <v>#N/A</v>
      </c>
    </row>
    <row r="4778" spans="1:7" x14ac:dyDescent="0.15">
      <c r="A4778" t="str">
        <f>IF([1]交流线路段!A4778="","",[1]交流线路段!A4778)</f>
        <v/>
      </c>
      <c r="B4778" t="str">
        <f>IF([1]交流线路段!B4778="","",[1]交流线路段!B4778)</f>
        <v/>
      </c>
      <c r="F4778" t="e">
        <f ca="1">VLOOKUP(OFFSET($E$2,0,0,10000,1),OFFSET(线路!$A$2,0,0,10000,6),5,FALSE)</f>
        <v>#N/A</v>
      </c>
      <c r="G4778" t="e">
        <f ca="1">VLOOKUP(OFFSET($E$2,0,0,10000,1),OFFSET(线路!$A$2,0,0,10000,6),6,FALSE)</f>
        <v>#N/A</v>
      </c>
    </row>
    <row r="4779" spans="1:7" x14ac:dyDescent="0.15">
      <c r="A4779" t="str">
        <f>IF([1]交流线路段!A4779="","",[1]交流线路段!A4779)</f>
        <v/>
      </c>
      <c r="B4779" t="str">
        <f>IF([1]交流线路段!B4779="","",[1]交流线路段!B4779)</f>
        <v/>
      </c>
      <c r="F4779" t="e">
        <f ca="1">VLOOKUP(OFFSET($E$2,0,0,10000,1),OFFSET(线路!$A$2,0,0,10000,6),5,FALSE)</f>
        <v>#N/A</v>
      </c>
      <c r="G4779" t="e">
        <f ca="1">VLOOKUP(OFFSET($E$2,0,0,10000,1),OFFSET(线路!$A$2,0,0,10000,6),6,FALSE)</f>
        <v>#N/A</v>
      </c>
    </row>
    <row r="4780" spans="1:7" x14ac:dyDescent="0.15">
      <c r="A4780" t="str">
        <f>IF([1]交流线路段!A4780="","",[1]交流线路段!A4780)</f>
        <v/>
      </c>
      <c r="B4780" t="str">
        <f>IF([1]交流线路段!B4780="","",[1]交流线路段!B4780)</f>
        <v/>
      </c>
      <c r="F4780" t="e">
        <f ca="1">VLOOKUP(OFFSET($E$2,0,0,10000,1),OFFSET(线路!$A$2,0,0,10000,6),5,FALSE)</f>
        <v>#N/A</v>
      </c>
      <c r="G4780" t="e">
        <f ca="1">VLOOKUP(OFFSET($E$2,0,0,10000,1),OFFSET(线路!$A$2,0,0,10000,6),6,FALSE)</f>
        <v>#N/A</v>
      </c>
    </row>
    <row r="4781" spans="1:7" x14ac:dyDescent="0.15">
      <c r="A4781" t="str">
        <f>IF([1]交流线路段!A4781="","",[1]交流线路段!A4781)</f>
        <v/>
      </c>
      <c r="B4781" t="str">
        <f>IF([1]交流线路段!B4781="","",[1]交流线路段!B4781)</f>
        <v/>
      </c>
      <c r="F4781" t="e">
        <f ca="1">VLOOKUP(OFFSET($E$2,0,0,10000,1),OFFSET(线路!$A$2,0,0,10000,6),5,FALSE)</f>
        <v>#N/A</v>
      </c>
      <c r="G4781" t="e">
        <f ca="1">VLOOKUP(OFFSET($E$2,0,0,10000,1),OFFSET(线路!$A$2,0,0,10000,6),6,FALSE)</f>
        <v>#N/A</v>
      </c>
    </row>
    <row r="4782" spans="1:7" x14ac:dyDescent="0.15">
      <c r="A4782" t="str">
        <f>IF([1]交流线路段!A4782="","",[1]交流线路段!A4782)</f>
        <v/>
      </c>
      <c r="B4782" t="str">
        <f>IF([1]交流线路段!B4782="","",[1]交流线路段!B4782)</f>
        <v/>
      </c>
      <c r="F4782" t="e">
        <f ca="1">VLOOKUP(OFFSET($E$2,0,0,10000,1),OFFSET(线路!$A$2,0,0,10000,6),5,FALSE)</f>
        <v>#N/A</v>
      </c>
      <c r="G4782" t="e">
        <f ca="1">VLOOKUP(OFFSET($E$2,0,0,10000,1),OFFSET(线路!$A$2,0,0,10000,6),6,FALSE)</f>
        <v>#N/A</v>
      </c>
    </row>
    <row r="4783" spans="1:7" x14ac:dyDescent="0.15">
      <c r="A4783" t="str">
        <f>IF([1]交流线路段!A4783="","",[1]交流线路段!A4783)</f>
        <v/>
      </c>
      <c r="B4783" t="str">
        <f>IF([1]交流线路段!B4783="","",[1]交流线路段!B4783)</f>
        <v/>
      </c>
      <c r="F4783" t="e">
        <f ca="1">VLOOKUP(OFFSET($E$2,0,0,10000,1),OFFSET(线路!$A$2,0,0,10000,6),5,FALSE)</f>
        <v>#N/A</v>
      </c>
      <c r="G4783" t="e">
        <f ca="1">VLOOKUP(OFFSET($E$2,0,0,10000,1),OFFSET(线路!$A$2,0,0,10000,6),6,FALSE)</f>
        <v>#N/A</v>
      </c>
    </row>
    <row r="4784" spans="1:7" x14ac:dyDescent="0.15">
      <c r="A4784" t="str">
        <f>IF([1]交流线路段!A4784="","",[1]交流线路段!A4784)</f>
        <v/>
      </c>
      <c r="B4784" t="str">
        <f>IF([1]交流线路段!B4784="","",[1]交流线路段!B4784)</f>
        <v/>
      </c>
      <c r="F4784" t="e">
        <f ca="1">VLOOKUP(OFFSET($E$2,0,0,10000,1),OFFSET(线路!$A$2,0,0,10000,6),5,FALSE)</f>
        <v>#N/A</v>
      </c>
      <c r="G4784" t="e">
        <f ca="1">VLOOKUP(OFFSET($E$2,0,0,10000,1),OFFSET(线路!$A$2,0,0,10000,6),6,FALSE)</f>
        <v>#N/A</v>
      </c>
    </row>
    <row r="4785" spans="1:7" x14ac:dyDescent="0.15">
      <c r="A4785" t="str">
        <f>IF([1]交流线路段!A4785="","",[1]交流线路段!A4785)</f>
        <v/>
      </c>
      <c r="B4785" t="str">
        <f>IF([1]交流线路段!B4785="","",[1]交流线路段!B4785)</f>
        <v/>
      </c>
      <c r="F4785" t="e">
        <f ca="1">VLOOKUP(OFFSET($E$2,0,0,10000,1),OFFSET(线路!$A$2,0,0,10000,6),5,FALSE)</f>
        <v>#N/A</v>
      </c>
      <c r="G4785" t="e">
        <f ca="1">VLOOKUP(OFFSET($E$2,0,0,10000,1),OFFSET(线路!$A$2,0,0,10000,6),6,FALSE)</f>
        <v>#N/A</v>
      </c>
    </row>
    <row r="4786" spans="1:7" x14ac:dyDescent="0.15">
      <c r="A4786" t="str">
        <f>IF([1]交流线路段!A4786="","",[1]交流线路段!A4786)</f>
        <v/>
      </c>
      <c r="B4786" t="str">
        <f>IF([1]交流线路段!B4786="","",[1]交流线路段!B4786)</f>
        <v/>
      </c>
      <c r="F4786" t="e">
        <f ca="1">VLOOKUP(OFFSET($E$2,0,0,10000,1),OFFSET(线路!$A$2,0,0,10000,6),5,FALSE)</f>
        <v>#N/A</v>
      </c>
      <c r="G4786" t="e">
        <f ca="1">VLOOKUP(OFFSET($E$2,0,0,10000,1),OFFSET(线路!$A$2,0,0,10000,6),6,FALSE)</f>
        <v>#N/A</v>
      </c>
    </row>
    <row r="4787" spans="1:7" x14ac:dyDescent="0.15">
      <c r="A4787" t="str">
        <f>IF([1]交流线路段!A4787="","",[1]交流线路段!A4787)</f>
        <v/>
      </c>
      <c r="B4787" t="str">
        <f>IF([1]交流线路段!B4787="","",[1]交流线路段!B4787)</f>
        <v/>
      </c>
      <c r="F4787" t="e">
        <f ca="1">VLOOKUP(OFFSET($E$2,0,0,10000,1),OFFSET(线路!$A$2,0,0,10000,6),5,FALSE)</f>
        <v>#N/A</v>
      </c>
      <c r="G4787" t="e">
        <f ca="1">VLOOKUP(OFFSET($E$2,0,0,10000,1),OFFSET(线路!$A$2,0,0,10000,6),6,FALSE)</f>
        <v>#N/A</v>
      </c>
    </row>
    <row r="4788" spans="1:7" x14ac:dyDescent="0.15">
      <c r="A4788" t="str">
        <f>IF([1]交流线路段!A4788="","",[1]交流线路段!A4788)</f>
        <v/>
      </c>
      <c r="B4788" t="str">
        <f>IF([1]交流线路段!B4788="","",[1]交流线路段!B4788)</f>
        <v/>
      </c>
      <c r="F4788" t="e">
        <f ca="1">VLOOKUP(OFFSET($E$2,0,0,10000,1),OFFSET(线路!$A$2,0,0,10000,6),5,FALSE)</f>
        <v>#N/A</v>
      </c>
      <c r="G4788" t="e">
        <f ca="1">VLOOKUP(OFFSET($E$2,0,0,10000,1),OFFSET(线路!$A$2,0,0,10000,6),6,FALSE)</f>
        <v>#N/A</v>
      </c>
    </row>
    <row r="4789" spans="1:7" x14ac:dyDescent="0.15">
      <c r="A4789" t="str">
        <f>IF([1]交流线路段!A4789="","",[1]交流线路段!A4789)</f>
        <v/>
      </c>
      <c r="B4789" t="str">
        <f>IF([1]交流线路段!B4789="","",[1]交流线路段!B4789)</f>
        <v/>
      </c>
      <c r="F4789" t="e">
        <f ca="1">VLOOKUP(OFFSET($E$2,0,0,10000,1),OFFSET(线路!$A$2,0,0,10000,6),5,FALSE)</f>
        <v>#N/A</v>
      </c>
      <c r="G4789" t="e">
        <f ca="1">VLOOKUP(OFFSET($E$2,0,0,10000,1),OFFSET(线路!$A$2,0,0,10000,6),6,FALSE)</f>
        <v>#N/A</v>
      </c>
    </row>
    <row r="4790" spans="1:7" x14ac:dyDescent="0.15">
      <c r="A4790" t="str">
        <f>IF([1]交流线路段!A4790="","",[1]交流线路段!A4790)</f>
        <v/>
      </c>
      <c r="B4790" t="str">
        <f>IF([1]交流线路段!B4790="","",[1]交流线路段!B4790)</f>
        <v/>
      </c>
      <c r="F4790" t="e">
        <f ca="1">VLOOKUP(OFFSET($E$2,0,0,10000,1),OFFSET(线路!$A$2,0,0,10000,6),5,FALSE)</f>
        <v>#N/A</v>
      </c>
      <c r="G4790" t="e">
        <f ca="1">VLOOKUP(OFFSET($E$2,0,0,10000,1),OFFSET(线路!$A$2,0,0,10000,6),6,FALSE)</f>
        <v>#N/A</v>
      </c>
    </row>
    <row r="4791" spans="1:7" x14ac:dyDescent="0.15">
      <c r="A4791" t="str">
        <f>IF([1]交流线路段!A4791="","",[1]交流线路段!A4791)</f>
        <v/>
      </c>
      <c r="B4791" t="str">
        <f>IF([1]交流线路段!B4791="","",[1]交流线路段!B4791)</f>
        <v/>
      </c>
      <c r="F4791" t="e">
        <f ca="1">VLOOKUP(OFFSET($E$2,0,0,10000,1),OFFSET(线路!$A$2,0,0,10000,6),5,FALSE)</f>
        <v>#N/A</v>
      </c>
      <c r="G4791" t="e">
        <f ca="1">VLOOKUP(OFFSET($E$2,0,0,10000,1),OFFSET(线路!$A$2,0,0,10000,6),6,FALSE)</f>
        <v>#N/A</v>
      </c>
    </row>
    <row r="4792" spans="1:7" x14ac:dyDescent="0.15">
      <c r="A4792" t="str">
        <f>IF([1]交流线路段!A4792="","",[1]交流线路段!A4792)</f>
        <v/>
      </c>
      <c r="B4792" t="str">
        <f>IF([1]交流线路段!B4792="","",[1]交流线路段!B4792)</f>
        <v/>
      </c>
      <c r="F4792" t="e">
        <f ca="1">VLOOKUP(OFFSET($E$2,0,0,10000,1),OFFSET(线路!$A$2,0,0,10000,6),5,FALSE)</f>
        <v>#N/A</v>
      </c>
      <c r="G4792" t="e">
        <f ca="1">VLOOKUP(OFFSET($E$2,0,0,10000,1),OFFSET(线路!$A$2,0,0,10000,6),6,FALSE)</f>
        <v>#N/A</v>
      </c>
    </row>
    <row r="4793" spans="1:7" x14ac:dyDescent="0.15">
      <c r="A4793" t="str">
        <f>IF([1]交流线路段!A4793="","",[1]交流线路段!A4793)</f>
        <v/>
      </c>
      <c r="B4793" t="str">
        <f>IF([1]交流线路段!B4793="","",[1]交流线路段!B4793)</f>
        <v/>
      </c>
      <c r="F4793" t="e">
        <f ca="1">VLOOKUP(OFFSET($E$2,0,0,10000,1),OFFSET(线路!$A$2,0,0,10000,6),5,FALSE)</f>
        <v>#N/A</v>
      </c>
      <c r="G4793" t="e">
        <f ca="1">VLOOKUP(OFFSET($E$2,0,0,10000,1),OFFSET(线路!$A$2,0,0,10000,6),6,FALSE)</f>
        <v>#N/A</v>
      </c>
    </row>
    <row r="4794" spans="1:7" x14ac:dyDescent="0.15">
      <c r="A4794" t="str">
        <f>IF([1]交流线路段!A4794="","",[1]交流线路段!A4794)</f>
        <v/>
      </c>
      <c r="B4794" t="str">
        <f>IF([1]交流线路段!B4794="","",[1]交流线路段!B4794)</f>
        <v/>
      </c>
      <c r="F4794" t="e">
        <f ca="1">VLOOKUP(OFFSET($E$2,0,0,10000,1),OFFSET(线路!$A$2,0,0,10000,6),5,FALSE)</f>
        <v>#N/A</v>
      </c>
      <c r="G4794" t="e">
        <f ca="1">VLOOKUP(OFFSET($E$2,0,0,10000,1),OFFSET(线路!$A$2,0,0,10000,6),6,FALSE)</f>
        <v>#N/A</v>
      </c>
    </row>
    <row r="4795" spans="1:7" x14ac:dyDescent="0.15">
      <c r="A4795" t="str">
        <f>IF([1]交流线路段!A4795="","",[1]交流线路段!A4795)</f>
        <v/>
      </c>
      <c r="B4795" t="str">
        <f>IF([1]交流线路段!B4795="","",[1]交流线路段!B4795)</f>
        <v/>
      </c>
      <c r="F4795" t="e">
        <f ca="1">VLOOKUP(OFFSET($E$2,0,0,10000,1),OFFSET(线路!$A$2,0,0,10000,6),5,FALSE)</f>
        <v>#N/A</v>
      </c>
      <c r="G4795" t="e">
        <f ca="1">VLOOKUP(OFFSET($E$2,0,0,10000,1),OFFSET(线路!$A$2,0,0,10000,6),6,FALSE)</f>
        <v>#N/A</v>
      </c>
    </row>
    <row r="4796" spans="1:7" x14ac:dyDescent="0.15">
      <c r="A4796" t="str">
        <f>IF([1]交流线路段!A4796="","",[1]交流线路段!A4796)</f>
        <v/>
      </c>
      <c r="B4796" t="str">
        <f>IF([1]交流线路段!B4796="","",[1]交流线路段!B4796)</f>
        <v/>
      </c>
      <c r="F4796" t="e">
        <f ca="1">VLOOKUP(OFFSET($E$2,0,0,10000,1),OFFSET(线路!$A$2,0,0,10000,6),5,FALSE)</f>
        <v>#N/A</v>
      </c>
      <c r="G4796" t="e">
        <f ca="1">VLOOKUP(OFFSET($E$2,0,0,10000,1),OFFSET(线路!$A$2,0,0,10000,6),6,FALSE)</f>
        <v>#N/A</v>
      </c>
    </row>
    <row r="4797" spans="1:7" x14ac:dyDescent="0.15">
      <c r="A4797" t="str">
        <f>IF([1]交流线路段!A4797="","",[1]交流线路段!A4797)</f>
        <v/>
      </c>
      <c r="B4797" t="str">
        <f>IF([1]交流线路段!B4797="","",[1]交流线路段!B4797)</f>
        <v/>
      </c>
      <c r="F4797" t="e">
        <f ca="1">VLOOKUP(OFFSET($E$2,0,0,10000,1),OFFSET(线路!$A$2,0,0,10000,6),5,FALSE)</f>
        <v>#N/A</v>
      </c>
      <c r="G4797" t="e">
        <f ca="1">VLOOKUP(OFFSET($E$2,0,0,10000,1),OFFSET(线路!$A$2,0,0,10000,6),6,FALSE)</f>
        <v>#N/A</v>
      </c>
    </row>
    <row r="4798" spans="1:7" x14ac:dyDescent="0.15">
      <c r="A4798" t="str">
        <f>IF([1]交流线路段!A4798="","",[1]交流线路段!A4798)</f>
        <v/>
      </c>
      <c r="B4798" t="str">
        <f>IF([1]交流线路段!B4798="","",[1]交流线路段!B4798)</f>
        <v/>
      </c>
      <c r="F4798" t="e">
        <f ca="1">VLOOKUP(OFFSET($E$2,0,0,10000,1),OFFSET(线路!$A$2,0,0,10000,6),5,FALSE)</f>
        <v>#N/A</v>
      </c>
      <c r="G4798" t="e">
        <f ca="1">VLOOKUP(OFFSET($E$2,0,0,10000,1),OFFSET(线路!$A$2,0,0,10000,6),6,FALSE)</f>
        <v>#N/A</v>
      </c>
    </row>
    <row r="4799" spans="1:7" x14ac:dyDescent="0.15">
      <c r="A4799" t="str">
        <f>IF([1]交流线路段!A4799="","",[1]交流线路段!A4799)</f>
        <v/>
      </c>
      <c r="B4799" t="str">
        <f>IF([1]交流线路段!B4799="","",[1]交流线路段!B4799)</f>
        <v/>
      </c>
      <c r="F4799" t="e">
        <f ca="1">VLOOKUP(OFFSET($E$2,0,0,10000,1),OFFSET(线路!$A$2,0,0,10000,6),5,FALSE)</f>
        <v>#N/A</v>
      </c>
      <c r="G4799" t="e">
        <f ca="1">VLOOKUP(OFFSET($E$2,0,0,10000,1),OFFSET(线路!$A$2,0,0,10000,6),6,FALSE)</f>
        <v>#N/A</v>
      </c>
    </row>
    <row r="4800" spans="1:7" x14ac:dyDescent="0.15">
      <c r="A4800" t="str">
        <f>IF([1]交流线路段!A4800="","",[1]交流线路段!A4800)</f>
        <v/>
      </c>
      <c r="B4800" t="str">
        <f>IF([1]交流线路段!B4800="","",[1]交流线路段!B4800)</f>
        <v/>
      </c>
      <c r="F4800" t="e">
        <f ca="1">VLOOKUP(OFFSET($E$2,0,0,10000,1),OFFSET(线路!$A$2,0,0,10000,6),5,FALSE)</f>
        <v>#N/A</v>
      </c>
      <c r="G4800" t="e">
        <f ca="1">VLOOKUP(OFFSET($E$2,0,0,10000,1),OFFSET(线路!$A$2,0,0,10000,6),6,FALSE)</f>
        <v>#N/A</v>
      </c>
    </row>
    <row r="4801" spans="1:7" x14ac:dyDescent="0.15">
      <c r="A4801" t="str">
        <f>IF([1]交流线路段!A4801="","",[1]交流线路段!A4801)</f>
        <v/>
      </c>
      <c r="B4801" t="str">
        <f>IF([1]交流线路段!B4801="","",[1]交流线路段!B4801)</f>
        <v/>
      </c>
      <c r="F4801" t="e">
        <f ca="1">VLOOKUP(OFFSET($E$2,0,0,10000,1),OFFSET(线路!$A$2,0,0,10000,6),5,FALSE)</f>
        <v>#N/A</v>
      </c>
      <c r="G4801" t="e">
        <f ca="1">VLOOKUP(OFFSET($E$2,0,0,10000,1),OFFSET(线路!$A$2,0,0,10000,6),6,FALSE)</f>
        <v>#N/A</v>
      </c>
    </row>
    <row r="4802" spans="1:7" x14ac:dyDescent="0.15">
      <c r="A4802" t="str">
        <f>IF([1]交流线路段!A4802="","",[1]交流线路段!A4802)</f>
        <v/>
      </c>
      <c r="B4802" t="str">
        <f>IF([1]交流线路段!B4802="","",[1]交流线路段!B4802)</f>
        <v/>
      </c>
      <c r="F4802" t="e">
        <f ca="1">VLOOKUP(OFFSET($E$2,0,0,10000,1),OFFSET(线路!$A$2,0,0,10000,6),5,FALSE)</f>
        <v>#N/A</v>
      </c>
      <c r="G4802" t="e">
        <f ca="1">VLOOKUP(OFFSET($E$2,0,0,10000,1),OFFSET(线路!$A$2,0,0,10000,6),6,FALSE)</f>
        <v>#N/A</v>
      </c>
    </row>
    <row r="4803" spans="1:7" x14ac:dyDescent="0.15">
      <c r="A4803" t="str">
        <f>IF([1]交流线路段!A4803="","",[1]交流线路段!A4803)</f>
        <v/>
      </c>
      <c r="B4803" t="str">
        <f>IF([1]交流线路段!B4803="","",[1]交流线路段!B4803)</f>
        <v/>
      </c>
      <c r="F4803" t="e">
        <f ca="1">VLOOKUP(OFFSET($E$2,0,0,10000,1),OFFSET(线路!$A$2,0,0,10000,6),5,FALSE)</f>
        <v>#N/A</v>
      </c>
      <c r="G4803" t="e">
        <f ca="1">VLOOKUP(OFFSET($E$2,0,0,10000,1),OFFSET(线路!$A$2,0,0,10000,6),6,FALSE)</f>
        <v>#N/A</v>
      </c>
    </row>
    <row r="4804" spans="1:7" x14ac:dyDescent="0.15">
      <c r="A4804" t="str">
        <f>IF([1]交流线路段!A4804="","",[1]交流线路段!A4804)</f>
        <v/>
      </c>
      <c r="B4804" t="str">
        <f>IF([1]交流线路段!B4804="","",[1]交流线路段!B4804)</f>
        <v/>
      </c>
      <c r="F4804" t="e">
        <f ca="1">VLOOKUP(OFFSET($E$2,0,0,10000,1),OFFSET(线路!$A$2,0,0,10000,6),5,FALSE)</f>
        <v>#N/A</v>
      </c>
      <c r="G4804" t="e">
        <f ca="1">VLOOKUP(OFFSET($E$2,0,0,10000,1),OFFSET(线路!$A$2,0,0,10000,6),6,FALSE)</f>
        <v>#N/A</v>
      </c>
    </row>
    <row r="4805" spans="1:7" x14ac:dyDescent="0.15">
      <c r="A4805" t="str">
        <f>IF([1]交流线路段!A4805="","",[1]交流线路段!A4805)</f>
        <v/>
      </c>
      <c r="B4805" t="str">
        <f>IF([1]交流线路段!B4805="","",[1]交流线路段!B4805)</f>
        <v/>
      </c>
      <c r="F4805" t="e">
        <f ca="1">VLOOKUP(OFFSET($E$2,0,0,10000,1),OFFSET(线路!$A$2,0,0,10000,6),5,FALSE)</f>
        <v>#N/A</v>
      </c>
      <c r="G4805" t="e">
        <f ca="1">VLOOKUP(OFFSET($E$2,0,0,10000,1),OFFSET(线路!$A$2,0,0,10000,6),6,FALSE)</f>
        <v>#N/A</v>
      </c>
    </row>
    <row r="4806" spans="1:7" x14ac:dyDescent="0.15">
      <c r="A4806" t="str">
        <f>IF([1]交流线路段!A4806="","",[1]交流线路段!A4806)</f>
        <v/>
      </c>
      <c r="B4806" t="str">
        <f>IF([1]交流线路段!B4806="","",[1]交流线路段!B4806)</f>
        <v/>
      </c>
      <c r="F4806" t="e">
        <f ca="1">VLOOKUP(OFFSET($E$2,0,0,10000,1),OFFSET(线路!$A$2,0,0,10000,6),5,FALSE)</f>
        <v>#N/A</v>
      </c>
      <c r="G4806" t="e">
        <f ca="1">VLOOKUP(OFFSET($E$2,0,0,10000,1),OFFSET(线路!$A$2,0,0,10000,6),6,FALSE)</f>
        <v>#N/A</v>
      </c>
    </row>
    <row r="4807" spans="1:7" x14ac:dyDescent="0.15">
      <c r="A4807" t="str">
        <f>IF([1]交流线路段!A4807="","",[1]交流线路段!A4807)</f>
        <v/>
      </c>
      <c r="B4807" t="str">
        <f>IF([1]交流线路段!B4807="","",[1]交流线路段!B4807)</f>
        <v/>
      </c>
      <c r="F4807" t="e">
        <f ca="1">VLOOKUP(OFFSET($E$2,0,0,10000,1),OFFSET(线路!$A$2,0,0,10000,6),5,FALSE)</f>
        <v>#N/A</v>
      </c>
      <c r="G4807" t="e">
        <f ca="1">VLOOKUP(OFFSET($E$2,0,0,10000,1),OFFSET(线路!$A$2,0,0,10000,6),6,FALSE)</f>
        <v>#N/A</v>
      </c>
    </row>
    <row r="4808" spans="1:7" x14ac:dyDescent="0.15">
      <c r="A4808" t="str">
        <f>IF([1]交流线路段!A4808="","",[1]交流线路段!A4808)</f>
        <v/>
      </c>
      <c r="B4808" t="str">
        <f>IF([1]交流线路段!B4808="","",[1]交流线路段!B4808)</f>
        <v/>
      </c>
      <c r="F4808" t="e">
        <f ca="1">VLOOKUP(OFFSET($E$2,0,0,10000,1),OFFSET(线路!$A$2,0,0,10000,6),5,FALSE)</f>
        <v>#N/A</v>
      </c>
      <c r="G4808" t="e">
        <f ca="1">VLOOKUP(OFFSET($E$2,0,0,10000,1),OFFSET(线路!$A$2,0,0,10000,6),6,FALSE)</f>
        <v>#N/A</v>
      </c>
    </row>
    <row r="4809" spans="1:7" x14ac:dyDescent="0.15">
      <c r="A4809" t="str">
        <f>IF([1]交流线路段!A4809="","",[1]交流线路段!A4809)</f>
        <v/>
      </c>
      <c r="B4809" t="str">
        <f>IF([1]交流线路段!B4809="","",[1]交流线路段!B4809)</f>
        <v/>
      </c>
      <c r="F4809" t="e">
        <f ca="1">VLOOKUP(OFFSET($E$2,0,0,10000,1),OFFSET(线路!$A$2,0,0,10000,6),5,FALSE)</f>
        <v>#N/A</v>
      </c>
      <c r="G4809" t="e">
        <f ca="1">VLOOKUP(OFFSET($E$2,0,0,10000,1),OFFSET(线路!$A$2,0,0,10000,6),6,FALSE)</f>
        <v>#N/A</v>
      </c>
    </row>
    <row r="4810" spans="1:7" x14ac:dyDescent="0.15">
      <c r="A4810" t="str">
        <f>IF([1]交流线路段!A4810="","",[1]交流线路段!A4810)</f>
        <v/>
      </c>
      <c r="B4810" t="str">
        <f>IF([1]交流线路段!B4810="","",[1]交流线路段!B4810)</f>
        <v/>
      </c>
      <c r="F4810" t="e">
        <f ca="1">VLOOKUP(OFFSET($E$2,0,0,10000,1),OFFSET(线路!$A$2,0,0,10000,6),5,FALSE)</f>
        <v>#N/A</v>
      </c>
      <c r="G4810" t="e">
        <f ca="1">VLOOKUP(OFFSET($E$2,0,0,10000,1),OFFSET(线路!$A$2,0,0,10000,6),6,FALSE)</f>
        <v>#N/A</v>
      </c>
    </row>
    <row r="4811" spans="1:7" x14ac:dyDescent="0.15">
      <c r="A4811" t="str">
        <f>IF([1]交流线路段!A4811="","",[1]交流线路段!A4811)</f>
        <v/>
      </c>
      <c r="B4811" t="str">
        <f>IF([1]交流线路段!B4811="","",[1]交流线路段!B4811)</f>
        <v/>
      </c>
      <c r="F4811" t="e">
        <f ca="1">VLOOKUP(OFFSET($E$2,0,0,10000,1),OFFSET(线路!$A$2,0,0,10000,6),5,FALSE)</f>
        <v>#N/A</v>
      </c>
      <c r="G4811" t="e">
        <f ca="1">VLOOKUP(OFFSET($E$2,0,0,10000,1),OFFSET(线路!$A$2,0,0,10000,6),6,FALSE)</f>
        <v>#N/A</v>
      </c>
    </row>
    <row r="4812" spans="1:7" x14ac:dyDescent="0.15">
      <c r="A4812" t="str">
        <f>IF([1]交流线路段!A4812="","",[1]交流线路段!A4812)</f>
        <v/>
      </c>
      <c r="B4812" t="str">
        <f>IF([1]交流线路段!B4812="","",[1]交流线路段!B4812)</f>
        <v/>
      </c>
      <c r="F4812" t="e">
        <f ca="1">VLOOKUP(OFFSET($E$2,0,0,10000,1),OFFSET(线路!$A$2,0,0,10000,6),5,FALSE)</f>
        <v>#N/A</v>
      </c>
      <c r="G4812" t="e">
        <f ca="1">VLOOKUP(OFFSET($E$2,0,0,10000,1),OFFSET(线路!$A$2,0,0,10000,6),6,FALSE)</f>
        <v>#N/A</v>
      </c>
    </row>
    <row r="4813" spans="1:7" x14ac:dyDescent="0.15">
      <c r="A4813" t="str">
        <f>IF([1]交流线路段!A4813="","",[1]交流线路段!A4813)</f>
        <v/>
      </c>
      <c r="B4813" t="str">
        <f>IF([1]交流线路段!B4813="","",[1]交流线路段!B4813)</f>
        <v/>
      </c>
      <c r="F4813" t="e">
        <f ca="1">VLOOKUP(OFFSET($E$2,0,0,10000,1),OFFSET(线路!$A$2,0,0,10000,6),5,FALSE)</f>
        <v>#N/A</v>
      </c>
      <c r="G4813" t="e">
        <f ca="1">VLOOKUP(OFFSET($E$2,0,0,10000,1),OFFSET(线路!$A$2,0,0,10000,6),6,FALSE)</f>
        <v>#N/A</v>
      </c>
    </row>
    <row r="4814" spans="1:7" x14ac:dyDescent="0.15">
      <c r="A4814" t="str">
        <f>IF([1]交流线路段!A4814="","",[1]交流线路段!A4814)</f>
        <v/>
      </c>
      <c r="B4814" t="str">
        <f>IF([1]交流线路段!B4814="","",[1]交流线路段!B4814)</f>
        <v/>
      </c>
      <c r="F4814" t="e">
        <f ca="1">VLOOKUP(OFFSET($E$2,0,0,10000,1),OFFSET(线路!$A$2,0,0,10000,6),5,FALSE)</f>
        <v>#N/A</v>
      </c>
      <c r="G4814" t="e">
        <f ca="1">VLOOKUP(OFFSET($E$2,0,0,10000,1),OFFSET(线路!$A$2,0,0,10000,6),6,FALSE)</f>
        <v>#N/A</v>
      </c>
    </row>
    <row r="4815" spans="1:7" x14ac:dyDescent="0.15">
      <c r="A4815" t="str">
        <f>IF([1]交流线路段!A4815="","",[1]交流线路段!A4815)</f>
        <v/>
      </c>
      <c r="B4815" t="str">
        <f>IF([1]交流线路段!B4815="","",[1]交流线路段!B4815)</f>
        <v/>
      </c>
      <c r="F4815" t="e">
        <f ca="1">VLOOKUP(OFFSET($E$2,0,0,10000,1),OFFSET(线路!$A$2,0,0,10000,6),5,FALSE)</f>
        <v>#N/A</v>
      </c>
      <c r="G4815" t="e">
        <f ca="1">VLOOKUP(OFFSET($E$2,0,0,10000,1),OFFSET(线路!$A$2,0,0,10000,6),6,FALSE)</f>
        <v>#N/A</v>
      </c>
    </row>
    <row r="4816" spans="1:7" x14ac:dyDescent="0.15">
      <c r="A4816" t="str">
        <f>IF([1]交流线路段!A4816="","",[1]交流线路段!A4816)</f>
        <v/>
      </c>
      <c r="B4816" t="str">
        <f>IF([1]交流线路段!B4816="","",[1]交流线路段!B4816)</f>
        <v/>
      </c>
      <c r="F4816" t="e">
        <f ca="1">VLOOKUP(OFFSET($E$2,0,0,10000,1),OFFSET(线路!$A$2,0,0,10000,6),5,FALSE)</f>
        <v>#N/A</v>
      </c>
      <c r="G4816" t="e">
        <f ca="1">VLOOKUP(OFFSET($E$2,0,0,10000,1),OFFSET(线路!$A$2,0,0,10000,6),6,FALSE)</f>
        <v>#N/A</v>
      </c>
    </row>
    <row r="4817" spans="1:7" x14ac:dyDescent="0.15">
      <c r="A4817" t="str">
        <f>IF([1]交流线路段!A4817="","",[1]交流线路段!A4817)</f>
        <v/>
      </c>
      <c r="B4817" t="str">
        <f>IF([1]交流线路段!B4817="","",[1]交流线路段!B4817)</f>
        <v/>
      </c>
      <c r="F4817" t="e">
        <f ca="1">VLOOKUP(OFFSET($E$2,0,0,10000,1),OFFSET(线路!$A$2,0,0,10000,6),5,FALSE)</f>
        <v>#N/A</v>
      </c>
      <c r="G4817" t="e">
        <f ca="1">VLOOKUP(OFFSET($E$2,0,0,10000,1),OFFSET(线路!$A$2,0,0,10000,6),6,FALSE)</f>
        <v>#N/A</v>
      </c>
    </row>
    <row r="4818" spans="1:7" x14ac:dyDescent="0.15">
      <c r="A4818" t="str">
        <f>IF([1]交流线路段!A4818="","",[1]交流线路段!A4818)</f>
        <v/>
      </c>
      <c r="B4818" t="str">
        <f>IF([1]交流线路段!B4818="","",[1]交流线路段!B4818)</f>
        <v/>
      </c>
      <c r="F4818" t="e">
        <f ca="1">VLOOKUP(OFFSET($E$2,0,0,10000,1),OFFSET(线路!$A$2,0,0,10000,6),5,FALSE)</f>
        <v>#N/A</v>
      </c>
      <c r="G4818" t="e">
        <f ca="1">VLOOKUP(OFFSET($E$2,0,0,10000,1),OFFSET(线路!$A$2,0,0,10000,6),6,FALSE)</f>
        <v>#N/A</v>
      </c>
    </row>
    <row r="4819" spans="1:7" x14ac:dyDescent="0.15">
      <c r="A4819" t="str">
        <f>IF([1]交流线路段!A4819="","",[1]交流线路段!A4819)</f>
        <v/>
      </c>
      <c r="B4819" t="str">
        <f>IF([1]交流线路段!B4819="","",[1]交流线路段!B4819)</f>
        <v/>
      </c>
      <c r="F4819" t="e">
        <f ca="1">VLOOKUP(OFFSET($E$2,0,0,10000,1),OFFSET(线路!$A$2,0,0,10000,6),5,FALSE)</f>
        <v>#N/A</v>
      </c>
      <c r="G4819" t="e">
        <f ca="1">VLOOKUP(OFFSET($E$2,0,0,10000,1),OFFSET(线路!$A$2,0,0,10000,6),6,FALSE)</f>
        <v>#N/A</v>
      </c>
    </row>
    <row r="4820" spans="1:7" x14ac:dyDescent="0.15">
      <c r="A4820" t="str">
        <f>IF([1]交流线路段!A4820="","",[1]交流线路段!A4820)</f>
        <v/>
      </c>
      <c r="B4820" t="str">
        <f>IF([1]交流线路段!B4820="","",[1]交流线路段!B4820)</f>
        <v/>
      </c>
      <c r="F4820" t="e">
        <f ca="1">VLOOKUP(OFFSET($E$2,0,0,10000,1),OFFSET(线路!$A$2,0,0,10000,6),5,FALSE)</f>
        <v>#N/A</v>
      </c>
      <c r="G4820" t="e">
        <f ca="1">VLOOKUP(OFFSET($E$2,0,0,10000,1),OFFSET(线路!$A$2,0,0,10000,6),6,FALSE)</f>
        <v>#N/A</v>
      </c>
    </row>
    <row r="4821" spans="1:7" x14ac:dyDescent="0.15">
      <c r="A4821" t="str">
        <f>IF([1]交流线路段!A4821="","",[1]交流线路段!A4821)</f>
        <v/>
      </c>
      <c r="B4821" t="str">
        <f>IF([1]交流线路段!B4821="","",[1]交流线路段!B4821)</f>
        <v/>
      </c>
      <c r="F4821" t="e">
        <f ca="1">VLOOKUP(OFFSET($E$2,0,0,10000,1),OFFSET(线路!$A$2,0,0,10000,6),5,FALSE)</f>
        <v>#N/A</v>
      </c>
      <c r="G4821" t="e">
        <f ca="1">VLOOKUP(OFFSET($E$2,0,0,10000,1),OFFSET(线路!$A$2,0,0,10000,6),6,FALSE)</f>
        <v>#N/A</v>
      </c>
    </row>
    <row r="4822" spans="1:7" x14ac:dyDescent="0.15">
      <c r="A4822" t="str">
        <f>IF([1]交流线路段!A4822="","",[1]交流线路段!A4822)</f>
        <v/>
      </c>
      <c r="B4822" t="str">
        <f>IF([1]交流线路段!B4822="","",[1]交流线路段!B4822)</f>
        <v/>
      </c>
      <c r="F4822" t="e">
        <f ca="1">VLOOKUP(OFFSET($E$2,0,0,10000,1),OFFSET(线路!$A$2,0,0,10000,6),5,FALSE)</f>
        <v>#N/A</v>
      </c>
      <c r="G4822" t="e">
        <f ca="1">VLOOKUP(OFFSET($E$2,0,0,10000,1),OFFSET(线路!$A$2,0,0,10000,6),6,FALSE)</f>
        <v>#N/A</v>
      </c>
    </row>
    <row r="4823" spans="1:7" x14ac:dyDescent="0.15">
      <c r="A4823" t="str">
        <f>IF([1]交流线路段!A4823="","",[1]交流线路段!A4823)</f>
        <v/>
      </c>
      <c r="B4823" t="str">
        <f>IF([1]交流线路段!B4823="","",[1]交流线路段!B4823)</f>
        <v/>
      </c>
      <c r="F4823" t="e">
        <f ca="1">VLOOKUP(OFFSET($E$2,0,0,10000,1),OFFSET(线路!$A$2,0,0,10000,6),5,FALSE)</f>
        <v>#N/A</v>
      </c>
      <c r="G4823" t="e">
        <f ca="1">VLOOKUP(OFFSET($E$2,0,0,10000,1),OFFSET(线路!$A$2,0,0,10000,6),6,FALSE)</f>
        <v>#N/A</v>
      </c>
    </row>
    <row r="4824" spans="1:7" x14ac:dyDescent="0.15">
      <c r="A4824" t="str">
        <f>IF([1]交流线路段!A4824="","",[1]交流线路段!A4824)</f>
        <v/>
      </c>
      <c r="B4824" t="str">
        <f>IF([1]交流线路段!B4824="","",[1]交流线路段!B4824)</f>
        <v/>
      </c>
      <c r="F4824" t="e">
        <f ca="1">VLOOKUP(OFFSET($E$2,0,0,10000,1),OFFSET(线路!$A$2,0,0,10000,6),5,FALSE)</f>
        <v>#N/A</v>
      </c>
      <c r="G4824" t="e">
        <f ca="1">VLOOKUP(OFFSET($E$2,0,0,10000,1),OFFSET(线路!$A$2,0,0,10000,6),6,FALSE)</f>
        <v>#N/A</v>
      </c>
    </row>
    <row r="4825" spans="1:7" x14ac:dyDescent="0.15">
      <c r="A4825" t="str">
        <f>IF([1]交流线路段!A4825="","",[1]交流线路段!A4825)</f>
        <v/>
      </c>
      <c r="B4825" t="str">
        <f>IF([1]交流线路段!B4825="","",[1]交流线路段!B4825)</f>
        <v/>
      </c>
      <c r="F4825" t="e">
        <f ca="1">VLOOKUP(OFFSET($E$2,0,0,10000,1),OFFSET(线路!$A$2,0,0,10000,6),5,FALSE)</f>
        <v>#N/A</v>
      </c>
      <c r="G4825" t="e">
        <f ca="1">VLOOKUP(OFFSET($E$2,0,0,10000,1),OFFSET(线路!$A$2,0,0,10000,6),6,FALSE)</f>
        <v>#N/A</v>
      </c>
    </row>
    <row r="4826" spans="1:7" x14ac:dyDescent="0.15">
      <c r="A4826" t="str">
        <f>IF([1]交流线路段!A4826="","",[1]交流线路段!A4826)</f>
        <v/>
      </c>
      <c r="B4826" t="str">
        <f>IF([1]交流线路段!B4826="","",[1]交流线路段!B4826)</f>
        <v/>
      </c>
      <c r="F4826" t="e">
        <f ca="1">VLOOKUP(OFFSET($E$2,0,0,10000,1),OFFSET(线路!$A$2,0,0,10000,6),5,FALSE)</f>
        <v>#N/A</v>
      </c>
      <c r="G4826" t="e">
        <f ca="1">VLOOKUP(OFFSET($E$2,0,0,10000,1),OFFSET(线路!$A$2,0,0,10000,6),6,FALSE)</f>
        <v>#N/A</v>
      </c>
    </row>
    <row r="4827" spans="1:7" x14ac:dyDescent="0.15">
      <c r="A4827" t="str">
        <f>IF([1]交流线路段!A4827="","",[1]交流线路段!A4827)</f>
        <v/>
      </c>
      <c r="B4827" t="str">
        <f>IF([1]交流线路段!B4827="","",[1]交流线路段!B4827)</f>
        <v/>
      </c>
      <c r="F4827" t="e">
        <f ca="1">VLOOKUP(OFFSET($E$2,0,0,10000,1),OFFSET(线路!$A$2,0,0,10000,6),5,FALSE)</f>
        <v>#N/A</v>
      </c>
      <c r="G4827" t="e">
        <f ca="1">VLOOKUP(OFFSET($E$2,0,0,10000,1),OFFSET(线路!$A$2,0,0,10000,6),6,FALSE)</f>
        <v>#N/A</v>
      </c>
    </row>
    <row r="4828" spans="1:7" x14ac:dyDescent="0.15">
      <c r="A4828" t="str">
        <f>IF([1]交流线路段!A4828="","",[1]交流线路段!A4828)</f>
        <v/>
      </c>
      <c r="B4828" t="str">
        <f>IF([1]交流线路段!B4828="","",[1]交流线路段!B4828)</f>
        <v/>
      </c>
      <c r="F4828" t="e">
        <f ca="1">VLOOKUP(OFFSET($E$2,0,0,10000,1),OFFSET(线路!$A$2,0,0,10000,6),5,FALSE)</f>
        <v>#N/A</v>
      </c>
      <c r="G4828" t="e">
        <f ca="1">VLOOKUP(OFFSET($E$2,0,0,10000,1),OFFSET(线路!$A$2,0,0,10000,6),6,FALSE)</f>
        <v>#N/A</v>
      </c>
    </row>
    <row r="4829" spans="1:7" x14ac:dyDescent="0.15">
      <c r="A4829" t="str">
        <f>IF([1]交流线路段!A4829="","",[1]交流线路段!A4829)</f>
        <v/>
      </c>
      <c r="B4829" t="str">
        <f>IF([1]交流线路段!B4829="","",[1]交流线路段!B4829)</f>
        <v/>
      </c>
      <c r="F4829" t="e">
        <f ca="1">VLOOKUP(OFFSET($E$2,0,0,10000,1),OFFSET(线路!$A$2,0,0,10000,6),5,FALSE)</f>
        <v>#N/A</v>
      </c>
      <c r="G4829" t="e">
        <f ca="1">VLOOKUP(OFFSET($E$2,0,0,10000,1),OFFSET(线路!$A$2,0,0,10000,6),6,FALSE)</f>
        <v>#N/A</v>
      </c>
    </row>
    <row r="4830" spans="1:7" x14ac:dyDescent="0.15">
      <c r="A4830" t="str">
        <f>IF([1]交流线路段!A4830="","",[1]交流线路段!A4830)</f>
        <v/>
      </c>
      <c r="B4830" t="str">
        <f>IF([1]交流线路段!B4830="","",[1]交流线路段!B4830)</f>
        <v/>
      </c>
      <c r="F4830" t="e">
        <f ca="1">VLOOKUP(OFFSET($E$2,0,0,10000,1),OFFSET(线路!$A$2,0,0,10000,6),5,FALSE)</f>
        <v>#N/A</v>
      </c>
      <c r="G4830" t="e">
        <f ca="1">VLOOKUP(OFFSET($E$2,0,0,10000,1),OFFSET(线路!$A$2,0,0,10000,6),6,FALSE)</f>
        <v>#N/A</v>
      </c>
    </row>
    <row r="4831" spans="1:7" x14ac:dyDescent="0.15">
      <c r="A4831" t="str">
        <f>IF([1]交流线路段!A4831="","",[1]交流线路段!A4831)</f>
        <v/>
      </c>
      <c r="B4831" t="str">
        <f>IF([1]交流线路段!B4831="","",[1]交流线路段!B4831)</f>
        <v/>
      </c>
      <c r="F4831" t="e">
        <f ca="1">VLOOKUP(OFFSET($E$2,0,0,10000,1),OFFSET(线路!$A$2,0,0,10000,6),5,FALSE)</f>
        <v>#N/A</v>
      </c>
      <c r="G4831" t="e">
        <f ca="1">VLOOKUP(OFFSET($E$2,0,0,10000,1),OFFSET(线路!$A$2,0,0,10000,6),6,FALSE)</f>
        <v>#N/A</v>
      </c>
    </row>
    <row r="4832" spans="1:7" x14ac:dyDescent="0.15">
      <c r="A4832" t="str">
        <f>IF([1]交流线路段!A4832="","",[1]交流线路段!A4832)</f>
        <v/>
      </c>
      <c r="B4832" t="str">
        <f>IF([1]交流线路段!B4832="","",[1]交流线路段!B4832)</f>
        <v/>
      </c>
      <c r="F4832" t="e">
        <f ca="1">VLOOKUP(OFFSET($E$2,0,0,10000,1),OFFSET(线路!$A$2,0,0,10000,6),5,FALSE)</f>
        <v>#N/A</v>
      </c>
      <c r="G4832" t="e">
        <f ca="1">VLOOKUP(OFFSET($E$2,0,0,10000,1),OFFSET(线路!$A$2,0,0,10000,6),6,FALSE)</f>
        <v>#N/A</v>
      </c>
    </row>
    <row r="4833" spans="1:7" x14ac:dyDescent="0.15">
      <c r="A4833" t="str">
        <f>IF([1]交流线路段!A4833="","",[1]交流线路段!A4833)</f>
        <v/>
      </c>
      <c r="B4833" t="str">
        <f>IF([1]交流线路段!B4833="","",[1]交流线路段!B4833)</f>
        <v/>
      </c>
      <c r="F4833" t="e">
        <f ca="1">VLOOKUP(OFFSET($E$2,0,0,10000,1),OFFSET(线路!$A$2,0,0,10000,6),5,FALSE)</f>
        <v>#N/A</v>
      </c>
      <c r="G4833" t="e">
        <f ca="1">VLOOKUP(OFFSET($E$2,0,0,10000,1),OFFSET(线路!$A$2,0,0,10000,6),6,FALSE)</f>
        <v>#N/A</v>
      </c>
    </row>
    <row r="4834" spans="1:7" x14ac:dyDescent="0.15">
      <c r="A4834" t="str">
        <f>IF([1]交流线路段!A4834="","",[1]交流线路段!A4834)</f>
        <v/>
      </c>
      <c r="B4834" t="str">
        <f>IF([1]交流线路段!B4834="","",[1]交流线路段!B4834)</f>
        <v/>
      </c>
      <c r="F4834" t="e">
        <f ca="1">VLOOKUP(OFFSET($E$2,0,0,10000,1),OFFSET(线路!$A$2,0,0,10000,6),5,FALSE)</f>
        <v>#N/A</v>
      </c>
      <c r="G4834" t="e">
        <f ca="1">VLOOKUP(OFFSET($E$2,0,0,10000,1),OFFSET(线路!$A$2,0,0,10000,6),6,FALSE)</f>
        <v>#N/A</v>
      </c>
    </row>
    <row r="4835" spans="1:7" x14ac:dyDescent="0.15">
      <c r="A4835" t="str">
        <f>IF([1]交流线路段!A4835="","",[1]交流线路段!A4835)</f>
        <v/>
      </c>
      <c r="B4835" t="str">
        <f>IF([1]交流线路段!B4835="","",[1]交流线路段!B4835)</f>
        <v/>
      </c>
      <c r="F4835" t="e">
        <f ca="1">VLOOKUP(OFFSET($E$2,0,0,10000,1),OFFSET(线路!$A$2,0,0,10000,6),5,FALSE)</f>
        <v>#N/A</v>
      </c>
      <c r="G4835" t="e">
        <f ca="1">VLOOKUP(OFFSET($E$2,0,0,10000,1),OFFSET(线路!$A$2,0,0,10000,6),6,FALSE)</f>
        <v>#N/A</v>
      </c>
    </row>
    <row r="4836" spans="1:7" x14ac:dyDescent="0.15">
      <c r="A4836" t="str">
        <f>IF([1]交流线路段!A4836="","",[1]交流线路段!A4836)</f>
        <v/>
      </c>
      <c r="B4836" t="str">
        <f>IF([1]交流线路段!B4836="","",[1]交流线路段!B4836)</f>
        <v/>
      </c>
      <c r="F4836" t="e">
        <f ca="1">VLOOKUP(OFFSET($E$2,0,0,10000,1),OFFSET(线路!$A$2,0,0,10000,6),5,FALSE)</f>
        <v>#N/A</v>
      </c>
      <c r="G4836" t="e">
        <f ca="1">VLOOKUP(OFFSET($E$2,0,0,10000,1),OFFSET(线路!$A$2,0,0,10000,6),6,FALSE)</f>
        <v>#N/A</v>
      </c>
    </row>
    <row r="4837" spans="1:7" x14ac:dyDescent="0.15">
      <c r="A4837" t="str">
        <f>IF([1]交流线路段!A4837="","",[1]交流线路段!A4837)</f>
        <v/>
      </c>
      <c r="B4837" t="str">
        <f>IF([1]交流线路段!B4837="","",[1]交流线路段!B4837)</f>
        <v/>
      </c>
      <c r="F4837" t="e">
        <f ca="1">VLOOKUP(OFFSET($E$2,0,0,10000,1),OFFSET(线路!$A$2,0,0,10000,6),5,FALSE)</f>
        <v>#N/A</v>
      </c>
      <c r="G4837" t="e">
        <f ca="1">VLOOKUP(OFFSET($E$2,0,0,10000,1),OFFSET(线路!$A$2,0,0,10000,6),6,FALSE)</f>
        <v>#N/A</v>
      </c>
    </row>
    <row r="4838" spans="1:7" x14ac:dyDescent="0.15">
      <c r="A4838" t="str">
        <f>IF([1]交流线路段!A4838="","",[1]交流线路段!A4838)</f>
        <v/>
      </c>
      <c r="B4838" t="str">
        <f>IF([1]交流线路段!B4838="","",[1]交流线路段!B4838)</f>
        <v/>
      </c>
      <c r="F4838" t="e">
        <f ca="1">VLOOKUP(OFFSET($E$2,0,0,10000,1),OFFSET(线路!$A$2,0,0,10000,6),5,FALSE)</f>
        <v>#N/A</v>
      </c>
      <c r="G4838" t="e">
        <f ca="1">VLOOKUP(OFFSET($E$2,0,0,10000,1),OFFSET(线路!$A$2,0,0,10000,6),6,FALSE)</f>
        <v>#N/A</v>
      </c>
    </row>
    <row r="4839" spans="1:7" x14ac:dyDescent="0.15">
      <c r="A4839" t="str">
        <f>IF([1]交流线路段!A4839="","",[1]交流线路段!A4839)</f>
        <v/>
      </c>
      <c r="B4839" t="str">
        <f>IF([1]交流线路段!B4839="","",[1]交流线路段!B4839)</f>
        <v/>
      </c>
      <c r="F4839" t="e">
        <f ca="1">VLOOKUP(OFFSET($E$2,0,0,10000,1),OFFSET(线路!$A$2,0,0,10000,6),5,FALSE)</f>
        <v>#N/A</v>
      </c>
      <c r="G4839" t="e">
        <f ca="1">VLOOKUP(OFFSET($E$2,0,0,10000,1),OFFSET(线路!$A$2,0,0,10000,6),6,FALSE)</f>
        <v>#N/A</v>
      </c>
    </row>
    <row r="4840" spans="1:7" x14ac:dyDescent="0.15">
      <c r="A4840" t="str">
        <f>IF([1]交流线路段!A4840="","",[1]交流线路段!A4840)</f>
        <v/>
      </c>
      <c r="B4840" t="str">
        <f>IF([1]交流线路段!B4840="","",[1]交流线路段!B4840)</f>
        <v/>
      </c>
      <c r="F4840" t="e">
        <f ca="1">VLOOKUP(OFFSET($E$2,0,0,10000,1),OFFSET(线路!$A$2,0,0,10000,6),5,FALSE)</f>
        <v>#N/A</v>
      </c>
      <c r="G4840" t="e">
        <f ca="1">VLOOKUP(OFFSET($E$2,0,0,10000,1),OFFSET(线路!$A$2,0,0,10000,6),6,FALSE)</f>
        <v>#N/A</v>
      </c>
    </row>
    <row r="4841" spans="1:7" x14ac:dyDescent="0.15">
      <c r="A4841" t="str">
        <f>IF([1]交流线路段!A4841="","",[1]交流线路段!A4841)</f>
        <v/>
      </c>
      <c r="B4841" t="str">
        <f>IF([1]交流线路段!B4841="","",[1]交流线路段!B4841)</f>
        <v/>
      </c>
      <c r="F4841" t="e">
        <f ca="1">VLOOKUP(OFFSET($E$2,0,0,10000,1),OFFSET(线路!$A$2,0,0,10000,6),5,FALSE)</f>
        <v>#N/A</v>
      </c>
      <c r="G4841" t="e">
        <f ca="1">VLOOKUP(OFFSET($E$2,0,0,10000,1),OFFSET(线路!$A$2,0,0,10000,6),6,FALSE)</f>
        <v>#N/A</v>
      </c>
    </row>
    <row r="4842" spans="1:7" x14ac:dyDescent="0.15">
      <c r="A4842" t="str">
        <f>IF([1]交流线路段!A4842="","",[1]交流线路段!A4842)</f>
        <v/>
      </c>
      <c r="B4842" t="str">
        <f>IF([1]交流线路段!B4842="","",[1]交流线路段!B4842)</f>
        <v/>
      </c>
      <c r="F4842" t="e">
        <f ca="1">VLOOKUP(OFFSET($E$2,0,0,10000,1),OFFSET(线路!$A$2,0,0,10000,6),5,FALSE)</f>
        <v>#N/A</v>
      </c>
      <c r="G4842" t="e">
        <f ca="1">VLOOKUP(OFFSET($E$2,0,0,10000,1),OFFSET(线路!$A$2,0,0,10000,6),6,FALSE)</f>
        <v>#N/A</v>
      </c>
    </row>
    <row r="4843" spans="1:7" x14ac:dyDescent="0.15">
      <c r="A4843" t="str">
        <f>IF([1]交流线路段!A4843="","",[1]交流线路段!A4843)</f>
        <v/>
      </c>
      <c r="B4843" t="str">
        <f>IF([1]交流线路段!B4843="","",[1]交流线路段!B4843)</f>
        <v/>
      </c>
      <c r="F4843" t="e">
        <f ca="1">VLOOKUP(OFFSET($E$2,0,0,10000,1),OFFSET(线路!$A$2,0,0,10000,6),5,FALSE)</f>
        <v>#N/A</v>
      </c>
      <c r="G4843" t="e">
        <f ca="1">VLOOKUP(OFFSET($E$2,0,0,10000,1),OFFSET(线路!$A$2,0,0,10000,6),6,FALSE)</f>
        <v>#N/A</v>
      </c>
    </row>
    <row r="4844" spans="1:7" x14ac:dyDescent="0.15">
      <c r="A4844" t="str">
        <f>IF([1]交流线路段!A4844="","",[1]交流线路段!A4844)</f>
        <v/>
      </c>
      <c r="B4844" t="str">
        <f>IF([1]交流线路段!B4844="","",[1]交流线路段!B4844)</f>
        <v/>
      </c>
      <c r="F4844" t="e">
        <f ca="1">VLOOKUP(OFFSET($E$2,0,0,10000,1),OFFSET(线路!$A$2,0,0,10000,6),5,FALSE)</f>
        <v>#N/A</v>
      </c>
      <c r="G4844" t="e">
        <f ca="1">VLOOKUP(OFFSET($E$2,0,0,10000,1),OFFSET(线路!$A$2,0,0,10000,6),6,FALSE)</f>
        <v>#N/A</v>
      </c>
    </row>
    <row r="4845" spans="1:7" x14ac:dyDescent="0.15">
      <c r="A4845" t="str">
        <f>IF([1]交流线路段!A4845="","",[1]交流线路段!A4845)</f>
        <v/>
      </c>
      <c r="B4845" t="str">
        <f>IF([1]交流线路段!B4845="","",[1]交流线路段!B4845)</f>
        <v/>
      </c>
      <c r="F4845" t="e">
        <f ca="1">VLOOKUP(OFFSET($E$2,0,0,10000,1),OFFSET(线路!$A$2,0,0,10000,6),5,FALSE)</f>
        <v>#N/A</v>
      </c>
      <c r="G4845" t="e">
        <f ca="1">VLOOKUP(OFFSET($E$2,0,0,10000,1),OFFSET(线路!$A$2,0,0,10000,6),6,FALSE)</f>
        <v>#N/A</v>
      </c>
    </row>
    <row r="4846" spans="1:7" x14ac:dyDescent="0.15">
      <c r="A4846" t="str">
        <f>IF([1]交流线路段!A4846="","",[1]交流线路段!A4846)</f>
        <v/>
      </c>
      <c r="B4846" t="str">
        <f>IF([1]交流线路段!B4846="","",[1]交流线路段!B4846)</f>
        <v/>
      </c>
      <c r="F4846" t="e">
        <f ca="1">VLOOKUP(OFFSET($E$2,0,0,10000,1),OFFSET(线路!$A$2,0,0,10000,6),5,FALSE)</f>
        <v>#N/A</v>
      </c>
      <c r="G4846" t="e">
        <f ca="1">VLOOKUP(OFFSET($E$2,0,0,10000,1),OFFSET(线路!$A$2,0,0,10000,6),6,FALSE)</f>
        <v>#N/A</v>
      </c>
    </row>
    <row r="4847" spans="1:7" x14ac:dyDescent="0.15">
      <c r="A4847" t="str">
        <f>IF([1]交流线路段!A4847="","",[1]交流线路段!A4847)</f>
        <v/>
      </c>
      <c r="B4847" t="str">
        <f>IF([1]交流线路段!B4847="","",[1]交流线路段!B4847)</f>
        <v/>
      </c>
      <c r="F4847" t="e">
        <f ca="1">VLOOKUP(OFFSET($E$2,0,0,10000,1),OFFSET(线路!$A$2,0,0,10000,6),5,FALSE)</f>
        <v>#N/A</v>
      </c>
      <c r="G4847" t="e">
        <f ca="1">VLOOKUP(OFFSET($E$2,0,0,10000,1),OFFSET(线路!$A$2,0,0,10000,6),6,FALSE)</f>
        <v>#N/A</v>
      </c>
    </row>
    <row r="4848" spans="1:7" x14ac:dyDescent="0.15">
      <c r="A4848" t="str">
        <f>IF([1]交流线路段!A4848="","",[1]交流线路段!A4848)</f>
        <v/>
      </c>
      <c r="B4848" t="str">
        <f>IF([1]交流线路段!B4848="","",[1]交流线路段!B4848)</f>
        <v/>
      </c>
      <c r="F4848" t="e">
        <f ca="1">VLOOKUP(OFFSET($E$2,0,0,10000,1),OFFSET(线路!$A$2,0,0,10000,6),5,FALSE)</f>
        <v>#N/A</v>
      </c>
      <c r="G4848" t="e">
        <f ca="1">VLOOKUP(OFFSET($E$2,0,0,10000,1),OFFSET(线路!$A$2,0,0,10000,6),6,FALSE)</f>
        <v>#N/A</v>
      </c>
    </row>
    <row r="4849" spans="1:7" x14ac:dyDescent="0.15">
      <c r="A4849" t="str">
        <f>IF([1]交流线路段!A4849="","",[1]交流线路段!A4849)</f>
        <v/>
      </c>
      <c r="B4849" t="str">
        <f>IF([1]交流线路段!B4849="","",[1]交流线路段!B4849)</f>
        <v/>
      </c>
      <c r="F4849" t="e">
        <f ca="1">VLOOKUP(OFFSET($E$2,0,0,10000,1),OFFSET(线路!$A$2,0,0,10000,6),5,FALSE)</f>
        <v>#N/A</v>
      </c>
      <c r="G4849" t="e">
        <f ca="1">VLOOKUP(OFFSET($E$2,0,0,10000,1),OFFSET(线路!$A$2,0,0,10000,6),6,FALSE)</f>
        <v>#N/A</v>
      </c>
    </row>
    <row r="4850" spans="1:7" x14ac:dyDescent="0.15">
      <c r="A4850" t="str">
        <f>IF([1]交流线路段!A4850="","",[1]交流线路段!A4850)</f>
        <v/>
      </c>
      <c r="B4850" t="str">
        <f>IF([1]交流线路段!B4850="","",[1]交流线路段!B4850)</f>
        <v/>
      </c>
      <c r="F4850" t="e">
        <f ca="1">VLOOKUP(OFFSET($E$2,0,0,10000,1),OFFSET(线路!$A$2,0,0,10000,6),5,FALSE)</f>
        <v>#N/A</v>
      </c>
      <c r="G4850" t="e">
        <f ca="1">VLOOKUP(OFFSET($E$2,0,0,10000,1),OFFSET(线路!$A$2,0,0,10000,6),6,FALSE)</f>
        <v>#N/A</v>
      </c>
    </row>
    <row r="4851" spans="1:7" x14ac:dyDescent="0.15">
      <c r="A4851" t="str">
        <f>IF([1]交流线路段!A4851="","",[1]交流线路段!A4851)</f>
        <v/>
      </c>
      <c r="B4851" t="str">
        <f>IF([1]交流线路段!B4851="","",[1]交流线路段!B4851)</f>
        <v/>
      </c>
      <c r="F4851" t="e">
        <f ca="1">VLOOKUP(OFFSET($E$2,0,0,10000,1),OFFSET(线路!$A$2,0,0,10000,6),5,FALSE)</f>
        <v>#N/A</v>
      </c>
      <c r="G4851" t="e">
        <f ca="1">VLOOKUP(OFFSET($E$2,0,0,10000,1),OFFSET(线路!$A$2,0,0,10000,6),6,FALSE)</f>
        <v>#N/A</v>
      </c>
    </row>
    <row r="4852" spans="1:7" x14ac:dyDescent="0.15">
      <c r="A4852" t="str">
        <f>IF([1]交流线路段!A4852="","",[1]交流线路段!A4852)</f>
        <v/>
      </c>
      <c r="B4852" t="str">
        <f>IF([1]交流线路段!B4852="","",[1]交流线路段!B4852)</f>
        <v/>
      </c>
      <c r="F4852" t="e">
        <f ca="1">VLOOKUP(OFFSET($E$2,0,0,10000,1),OFFSET(线路!$A$2,0,0,10000,6),5,FALSE)</f>
        <v>#N/A</v>
      </c>
      <c r="G4852" t="e">
        <f ca="1">VLOOKUP(OFFSET($E$2,0,0,10000,1),OFFSET(线路!$A$2,0,0,10000,6),6,FALSE)</f>
        <v>#N/A</v>
      </c>
    </row>
    <row r="4853" spans="1:7" x14ac:dyDescent="0.15">
      <c r="A4853" t="str">
        <f>IF([1]交流线路段!A4853="","",[1]交流线路段!A4853)</f>
        <v/>
      </c>
      <c r="B4853" t="str">
        <f>IF([1]交流线路段!B4853="","",[1]交流线路段!B4853)</f>
        <v/>
      </c>
      <c r="F4853" t="e">
        <f ca="1">VLOOKUP(OFFSET($E$2,0,0,10000,1),OFFSET(线路!$A$2,0,0,10000,6),5,FALSE)</f>
        <v>#N/A</v>
      </c>
      <c r="G4853" t="e">
        <f ca="1">VLOOKUP(OFFSET($E$2,0,0,10000,1),OFFSET(线路!$A$2,0,0,10000,6),6,FALSE)</f>
        <v>#N/A</v>
      </c>
    </row>
    <row r="4854" spans="1:7" x14ac:dyDescent="0.15">
      <c r="A4854" t="str">
        <f>IF([1]交流线路段!A4854="","",[1]交流线路段!A4854)</f>
        <v/>
      </c>
      <c r="B4854" t="str">
        <f>IF([1]交流线路段!B4854="","",[1]交流线路段!B4854)</f>
        <v/>
      </c>
      <c r="F4854" t="e">
        <f ca="1">VLOOKUP(OFFSET($E$2,0,0,10000,1),OFFSET(线路!$A$2,0,0,10000,6),5,FALSE)</f>
        <v>#N/A</v>
      </c>
      <c r="G4854" t="e">
        <f ca="1">VLOOKUP(OFFSET($E$2,0,0,10000,1),OFFSET(线路!$A$2,0,0,10000,6),6,FALSE)</f>
        <v>#N/A</v>
      </c>
    </row>
    <row r="4855" spans="1:7" x14ac:dyDescent="0.15">
      <c r="A4855" t="str">
        <f>IF([1]交流线路段!A4855="","",[1]交流线路段!A4855)</f>
        <v/>
      </c>
      <c r="B4855" t="str">
        <f>IF([1]交流线路段!B4855="","",[1]交流线路段!B4855)</f>
        <v/>
      </c>
      <c r="F4855" t="e">
        <f ca="1">VLOOKUP(OFFSET($E$2,0,0,10000,1),OFFSET(线路!$A$2,0,0,10000,6),5,FALSE)</f>
        <v>#N/A</v>
      </c>
      <c r="G4855" t="e">
        <f ca="1">VLOOKUP(OFFSET($E$2,0,0,10000,1),OFFSET(线路!$A$2,0,0,10000,6),6,FALSE)</f>
        <v>#N/A</v>
      </c>
    </row>
    <row r="4856" spans="1:7" x14ac:dyDescent="0.15">
      <c r="A4856" t="str">
        <f>IF([1]交流线路段!A4856="","",[1]交流线路段!A4856)</f>
        <v/>
      </c>
      <c r="B4856" t="str">
        <f>IF([1]交流线路段!B4856="","",[1]交流线路段!B4856)</f>
        <v/>
      </c>
      <c r="F4856" t="e">
        <f ca="1">VLOOKUP(OFFSET($E$2,0,0,10000,1),OFFSET(线路!$A$2,0,0,10000,6),5,FALSE)</f>
        <v>#N/A</v>
      </c>
      <c r="G4856" t="e">
        <f ca="1">VLOOKUP(OFFSET($E$2,0,0,10000,1),OFFSET(线路!$A$2,0,0,10000,6),6,FALSE)</f>
        <v>#N/A</v>
      </c>
    </row>
    <row r="4857" spans="1:7" x14ac:dyDescent="0.15">
      <c r="A4857" t="str">
        <f>IF([1]交流线路段!A4857="","",[1]交流线路段!A4857)</f>
        <v/>
      </c>
      <c r="B4857" t="str">
        <f>IF([1]交流线路段!B4857="","",[1]交流线路段!B4857)</f>
        <v/>
      </c>
      <c r="F4857" t="e">
        <f ca="1">VLOOKUP(OFFSET($E$2,0,0,10000,1),OFFSET(线路!$A$2,0,0,10000,6),5,FALSE)</f>
        <v>#N/A</v>
      </c>
      <c r="G4857" t="e">
        <f ca="1">VLOOKUP(OFFSET($E$2,0,0,10000,1),OFFSET(线路!$A$2,0,0,10000,6),6,FALSE)</f>
        <v>#N/A</v>
      </c>
    </row>
    <row r="4858" spans="1:7" x14ac:dyDescent="0.15">
      <c r="A4858" t="str">
        <f>IF([1]交流线路段!A4858="","",[1]交流线路段!A4858)</f>
        <v/>
      </c>
      <c r="B4858" t="str">
        <f>IF([1]交流线路段!B4858="","",[1]交流线路段!B4858)</f>
        <v/>
      </c>
      <c r="F4858" t="e">
        <f ca="1">VLOOKUP(OFFSET($E$2,0,0,10000,1),OFFSET(线路!$A$2,0,0,10000,6),5,FALSE)</f>
        <v>#N/A</v>
      </c>
      <c r="G4858" t="e">
        <f ca="1">VLOOKUP(OFFSET($E$2,0,0,10000,1),OFFSET(线路!$A$2,0,0,10000,6),6,FALSE)</f>
        <v>#N/A</v>
      </c>
    </row>
    <row r="4859" spans="1:7" x14ac:dyDescent="0.15">
      <c r="A4859" t="str">
        <f>IF([1]交流线路段!A4859="","",[1]交流线路段!A4859)</f>
        <v/>
      </c>
      <c r="B4859" t="str">
        <f>IF([1]交流线路段!B4859="","",[1]交流线路段!B4859)</f>
        <v/>
      </c>
      <c r="F4859" t="e">
        <f ca="1">VLOOKUP(OFFSET($E$2,0,0,10000,1),OFFSET(线路!$A$2,0,0,10000,6),5,FALSE)</f>
        <v>#N/A</v>
      </c>
      <c r="G4859" t="e">
        <f ca="1">VLOOKUP(OFFSET($E$2,0,0,10000,1),OFFSET(线路!$A$2,0,0,10000,6),6,FALSE)</f>
        <v>#N/A</v>
      </c>
    </row>
    <row r="4860" spans="1:7" x14ac:dyDescent="0.15">
      <c r="A4860" t="str">
        <f>IF([1]交流线路段!A4860="","",[1]交流线路段!A4860)</f>
        <v/>
      </c>
      <c r="B4860" t="str">
        <f>IF([1]交流线路段!B4860="","",[1]交流线路段!B4860)</f>
        <v/>
      </c>
      <c r="F4860" t="e">
        <f ca="1">VLOOKUP(OFFSET($E$2,0,0,10000,1),OFFSET(线路!$A$2,0,0,10000,6),5,FALSE)</f>
        <v>#N/A</v>
      </c>
      <c r="G4860" t="e">
        <f ca="1">VLOOKUP(OFFSET($E$2,0,0,10000,1),OFFSET(线路!$A$2,0,0,10000,6),6,FALSE)</f>
        <v>#N/A</v>
      </c>
    </row>
    <row r="4861" spans="1:7" x14ac:dyDescent="0.15">
      <c r="A4861" t="str">
        <f>IF([1]交流线路段!A4861="","",[1]交流线路段!A4861)</f>
        <v/>
      </c>
      <c r="B4861" t="str">
        <f>IF([1]交流线路段!B4861="","",[1]交流线路段!B4861)</f>
        <v/>
      </c>
      <c r="F4861" t="e">
        <f ca="1">VLOOKUP(OFFSET($E$2,0,0,10000,1),OFFSET(线路!$A$2,0,0,10000,6),5,FALSE)</f>
        <v>#N/A</v>
      </c>
      <c r="G4861" t="e">
        <f ca="1">VLOOKUP(OFFSET($E$2,0,0,10000,1),OFFSET(线路!$A$2,0,0,10000,6),6,FALSE)</f>
        <v>#N/A</v>
      </c>
    </row>
    <row r="4862" spans="1:7" x14ac:dyDescent="0.15">
      <c r="A4862" t="str">
        <f>IF([1]交流线路段!A4862="","",[1]交流线路段!A4862)</f>
        <v/>
      </c>
      <c r="B4862" t="str">
        <f>IF([1]交流线路段!B4862="","",[1]交流线路段!B4862)</f>
        <v/>
      </c>
      <c r="F4862" t="e">
        <f ca="1">VLOOKUP(OFFSET($E$2,0,0,10000,1),OFFSET(线路!$A$2,0,0,10000,6),5,FALSE)</f>
        <v>#N/A</v>
      </c>
      <c r="G4862" t="e">
        <f ca="1">VLOOKUP(OFFSET($E$2,0,0,10000,1),OFFSET(线路!$A$2,0,0,10000,6),6,FALSE)</f>
        <v>#N/A</v>
      </c>
    </row>
    <row r="4863" spans="1:7" x14ac:dyDescent="0.15">
      <c r="A4863" t="str">
        <f>IF([1]交流线路段!A4863="","",[1]交流线路段!A4863)</f>
        <v/>
      </c>
      <c r="B4863" t="str">
        <f>IF([1]交流线路段!B4863="","",[1]交流线路段!B4863)</f>
        <v/>
      </c>
      <c r="F4863" t="e">
        <f ca="1">VLOOKUP(OFFSET($E$2,0,0,10000,1),OFFSET(线路!$A$2,0,0,10000,6),5,FALSE)</f>
        <v>#N/A</v>
      </c>
      <c r="G4863" t="e">
        <f ca="1">VLOOKUP(OFFSET($E$2,0,0,10000,1),OFFSET(线路!$A$2,0,0,10000,6),6,FALSE)</f>
        <v>#N/A</v>
      </c>
    </row>
    <row r="4864" spans="1:7" x14ac:dyDescent="0.15">
      <c r="A4864" t="str">
        <f>IF([1]交流线路段!A4864="","",[1]交流线路段!A4864)</f>
        <v/>
      </c>
      <c r="B4864" t="str">
        <f>IF([1]交流线路段!B4864="","",[1]交流线路段!B4864)</f>
        <v/>
      </c>
      <c r="F4864" t="e">
        <f ca="1">VLOOKUP(OFFSET($E$2,0,0,10000,1),OFFSET(线路!$A$2,0,0,10000,6),5,FALSE)</f>
        <v>#N/A</v>
      </c>
      <c r="G4864" t="e">
        <f ca="1">VLOOKUP(OFFSET($E$2,0,0,10000,1),OFFSET(线路!$A$2,0,0,10000,6),6,FALSE)</f>
        <v>#N/A</v>
      </c>
    </row>
    <row r="4865" spans="1:7" x14ac:dyDescent="0.15">
      <c r="A4865" t="str">
        <f>IF([1]交流线路段!A4865="","",[1]交流线路段!A4865)</f>
        <v/>
      </c>
      <c r="B4865" t="str">
        <f>IF([1]交流线路段!B4865="","",[1]交流线路段!B4865)</f>
        <v/>
      </c>
      <c r="F4865" t="e">
        <f ca="1">VLOOKUP(OFFSET($E$2,0,0,10000,1),OFFSET(线路!$A$2,0,0,10000,6),5,FALSE)</f>
        <v>#N/A</v>
      </c>
      <c r="G4865" t="e">
        <f ca="1">VLOOKUP(OFFSET($E$2,0,0,10000,1),OFFSET(线路!$A$2,0,0,10000,6),6,FALSE)</f>
        <v>#N/A</v>
      </c>
    </row>
    <row r="4866" spans="1:7" x14ac:dyDescent="0.15">
      <c r="A4866" t="str">
        <f>IF([1]交流线路段!A4866="","",[1]交流线路段!A4866)</f>
        <v/>
      </c>
      <c r="B4866" t="str">
        <f>IF([1]交流线路段!B4866="","",[1]交流线路段!B4866)</f>
        <v/>
      </c>
      <c r="F4866" t="e">
        <f ca="1">VLOOKUP(OFFSET($E$2,0,0,10000,1),OFFSET(线路!$A$2,0,0,10000,6),5,FALSE)</f>
        <v>#N/A</v>
      </c>
      <c r="G4866" t="e">
        <f ca="1">VLOOKUP(OFFSET($E$2,0,0,10000,1),OFFSET(线路!$A$2,0,0,10000,6),6,FALSE)</f>
        <v>#N/A</v>
      </c>
    </row>
    <row r="4867" spans="1:7" x14ac:dyDescent="0.15">
      <c r="A4867" t="str">
        <f>IF([1]交流线路段!A4867="","",[1]交流线路段!A4867)</f>
        <v/>
      </c>
      <c r="B4867" t="str">
        <f>IF([1]交流线路段!B4867="","",[1]交流线路段!B4867)</f>
        <v/>
      </c>
      <c r="F4867" t="e">
        <f ca="1">VLOOKUP(OFFSET($E$2,0,0,10000,1),OFFSET(线路!$A$2,0,0,10000,6),5,FALSE)</f>
        <v>#N/A</v>
      </c>
      <c r="G4867" t="e">
        <f ca="1">VLOOKUP(OFFSET($E$2,0,0,10000,1),OFFSET(线路!$A$2,0,0,10000,6),6,FALSE)</f>
        <v>#N/A</v>
      </c>
    </row>
    <row r="4868" spans="1:7" x14ac:dyDescent="0.15">
      <c r="A4868" t="str">
        <f>IF([1]交流线路段!A4868="","",[1]交流线路段!A4868)</f>
        <v/>
      </c>
      <c r="B4868" t="str">
        <f>IF([1]交流线路段!B4868="","",[1]交流线路段!B4868)</f>
        <v/>
      </c>
      <c r="F4868" t="e">
        <f ca="1">VLOOKUP(OFFSET($E$2,0,0,10000,1),OFFSET(线路!$A$2,0,0,10000,6),5,FALSE)</f>
        <v>#N/A</v>
      </c>
      <c r="G4868" t="e">
        <f ca="1">VLOOKUP(OFFSET($E$2,0,0,10000,1),OFFSET(线路!$A$2,0,0,10000,6),6,FALSE)</f>
        <v>#N/A</v>
      </c>
    </row>
    <row r="4869" spans="1:7" x14ac:dyDescent="0.15">
      <c r="A4869" t="str">
        <f>IF([1]交流线路段!A4869="","",[1]交流线路段!A4869)</f>
        <v/>
      </c>
      <c r="B4869" t="str">
        <f>IF([1]交流线路段!B4869="","",[1]交流线路段!B4869)</f>
        <v/>
      </c>
      <c r="F4869" t="e">
        <f ca="1">VLOOKUP(OFFSET($E$2,0,0,10000,1),OFFSET(线路!$A$2,0,0,10000,6),5,FALSE)</f>
        <v>#N/A</v>
      </c>
      <c r="G4869" t="e">
        <f ca="1">VLOOKUP(OFFSET($E$2,0,0,10000,1),OFFSET(线路!$A$2,0,0,10000,6),6,FALSE)</f>
        <v>#N/A</v>
      </c>
    </row>
    <row r="4870" spans="1:7" x14ac:dyDescent="0.15">
      <c r="A4870" t="str">
        <f>IF([1]交流线路段!A4870="","",[1]交流线路段!A4870)</f>
        <v/>
      </c>
      <c r="B4870" t="str">
        <f>IF([1]交流线路段!B4870="","",[1]交流线路段!B4870)</f>
        <v/>
      </c>
      <c r="F4870" t="e">
        <f ca="1">VLOOKUP(OFFSET($E$2,0,0,10000,1),OFFSET(线路!$A$2,0,0,10000,6),5,FALSE)</f>
        <v>#N/A</v>
      </c>
      <c r="G4870" t="e">
        <f ca="1">VLOOKUP(OFFSET($E$2,0,0,10000,1),OFFSET(线路!$A$2,0,0,10000,6),6,FALSE)</f>
        <v>#N/A</v>
      </c>
    </row>
    <row r="4871" spans="1:7" x14ac:dyDescent="0.15">
      <c r="A4871" t="str">
        <f>IF([1]交流线路段!A4871="","",[1]交流线路段!A4871)</f>
        <v/>
      </c>
      <c r="B4871" t="str">
        <f>IF([1]交流线路段!B4871="","",[1]交流线路段!B4871)</f>
        <v/>
      </c>
      <c r="F4871" t="e">
        <f ca="1">VLOOKUP(OFFSET($E$2,0,0,10000,1),OFFSET(线路!$A$2,0,0,10000,6),5,FALSE)</f>
        <v>#N/A</v>
      </c>
      <c r="G4871" t="e">
        <f ca="1">VLOOKUP(OFFSET($E$2,0,0,10000,1),OFFSET(线路!$A$2,0,0,10000,6),6,FALSE)</f>
        <v>#N/A</v>
      </c>
    </row>
    <row r="4872" spans="1:7" x14ac:dyDescent="0.15">
      <c r="A4872" t="str">
        <f>IF([1]交流线路段!A4872="","",[1]交流线路段!A4872)</f>
        <v/>
      </c>
      <c r="B4872" t="str">
        <f>IF([1]交流线路段!B4872="","",[1]交流线路段!B4872)</f>
        <v/>
      </c>
      <c r="F4872" t="e">
        <f ca="1">VLOOKUP(OFFSET($E$2,0,0,10000,1),OFFSET(线路!$A$2,0,0,10000,6),5,FALSE)</f>
        <v>#N/A</v>
      </c>
      <c r="G4872" t="e">
        <f ca="1">VLOOKUP(OFFSET($E$2,0,0,10000,1),OFFSET(线路!$A$2,0,0,10000,6),6,FALSE)</f>
        <v>#N/A</v>
      </c>
    </row>
    <row r="4873" spans="1:7" x14ac:dyDescent="0.15">
      <c r="A4873" t="str">
        <f>IF([1]交流线路段!A4873="","",[1]交流线路段!A4873)</f>
        <v/>
      </c>
      <c r="B4873" t="str">
        <f>IF([1]交流线路段!B4873="","",[1]交流线路段!B4873)</f>
        <v/>
      </c>
      <c r="F4873" t="e">
        <f ca="1">VLOOKUP(OFFSET($E$2,0,0,10000,1),OFFSET(线路!$A$2,0,0,10000,6),5,FALSE)</f>
        <v>#N/A</v>
      </c>
      <c r="G4873" t="e">
        <f ca="1">VLOOKUP(OFFSET($E$2,0,0,10000,1),OFFSET(线路!$A$2,0,0,10000,6),6,FALSE)</f>
        <v>#N/A</v>
      </c>
    </row>
    <row r="4874" spans="1:7" x14ac:dyDescent="0.15">
      <c r="A4874" t="str">
        <f>IF([1]交流线路段!A4874="","",[1]交流线路段!A4874)</f>
        <v/>
      </c>
      <c r="B4874" t="str">
        <f>IF([1]交流线路段!B4874="","",[1]交流线路段!B4874)</f>
        <v/>
      </c>
      <c r="F4874" t="e">
        <f ca="1">VLOOKUP(OFFSET($E$2,0,0,10000,1),OFFSET(线路!$A$2,0,0,10000,6),5,FALSE)</f>
        <v>#N/A</v>
      </c>
      <c r="G4874" t="e">
        <f ca="1">VLOOKUP(OFFSET($E$2,0,0,10000,1),OFFSET(线路!$A$2,0,0,10000,6),6,FALSE)</f>
        <v>#N/A</v>
      </c>
    </row>
    <row r="4875" spans="1:7" x14ac:dyDescent="0.15">
      <c r="A4875" t="str">
        <f>IF([1]交流线路段!A4875="","",[1]交流线路段!A4875)</f>
        <v/>
      </c>
      <c r="B4875" t="str">
        <f>IF([1]交流线路段!B4875="","",[1]交流线路段!B4875)</f>
        <v/>
      </c>
      <c r="F4875" t="e">
        <f ca="1">VLOOKUP(OFFSET($E$2,0,0,10000,1),OFFSET(线路!$A$2,0,0,10000,6),5,FALSE)</f>
        <v>#N/A</v>
      </c>
      <c r="G4875" t="e">
        <f ca="1">VLOOKUP(OFFSET($E$2,0,0,10000,1),OFFSET(线路!$A$2,0,0,10000,6),6,FALSE)</f>
        <v>#N/A</v>
      </c>
    </row>
    <row r="4876" spans="1:7" x14ac:dyDescent="0.15">
      <c r="A4876" t="str">
        <f>IF([1]交流线路段!A4876="","",[1]交流线路段!A4876)</f>
        <v/>
      </c>
      <c r="B4876" t="str">
        <f>IF([1]交流线路段!B4876="","",[1]交流线路段!B4876)</f>
        <v/>
      </c>
      <c r="F4876" t="e">
        <f ca="1">VLOOKUP(OFFSET($E$2,0,0,10000,1),OFFSET(线路!$A$2,0,0,10000,6),5,FALSE)</f>
        <v>#N/A</v>
      </c>
      <c r="G4876" t="e">
        <f ca="1">VLOOKUP(OFFSET($E$2,0,0,10000,1),OFFSET(线路!$A$2,0,0,10000,6),6,FALSE)</f>
        <v>#N/A</v>
      </c>
    </row>
    <row r="4877" spans="1:7" x14ac:dyDescent="0.15">
      <c r="A4877" t="str">
        <f>IF([1]交流线路段!A4877="","",[1]交流线路段!A4877)</f>
        <v/>
      </c>
      <c r="B4877" t="str">
        <f>IF([1]交流线路段!B4877="","",[1]交流线路段!B4877)</f>
        <v/>
      </c>
      <c r="F4877" t="e">
        <f ca="1">VLOOKUP(OFFSET($E$2,0,0,10000,1),OFFSET(线路!$A$2,0,0,10000,6),5,FALSE)</f>
        <v>#N/A</v>
      </c>
      <c r="G4877" t="e">
        <f ca="1">VLOOKUP(OFFSET($E$2,0,0,10000,1),OFFSET(线路!$A$2,0,0,10000,6),6,FALSE)</f>
        <v>#N/A</v>
      </c>
    </row>
    <row r="4878" spans="1:7" x14ac:dyDescent="0.15">
      <c r="A4878" t="str">
        <f>IF([1]交流线路段!A4878="","",[1]交流线路段!A4878)</f>
        <v/>
      </c>
      <c r="B4878" t="str">
        <f>IF([1]交流线路段!B4878="","",[1]交流线路段!B4878)</f>
        <v/>
      </c>
      <c r="F4878" t="e">
        <f ca="1">VLOOKUP(OFFSET($E$2,0,0,10000,1),OFFSET(线路!$A$2,0,0,10000,6),5,FALSE)</f>
        <v>#N/A</v>
      </c>
      <c r="G4878" t="e">
        <f ca="1">VLOOKUP(OFFSET($E$2,0,0,10000,1),OFFSET(线路!$A$2,0,0,10000,6),6,FALSE)</f>
        <v>#N/A</v>
      </c>
    </row>
    <row r="4879" spans="1:7" x14ac:dyDescent="0.15">
      <c r="A4879" t="str">
        <f>IF([1]交流线路段!A4879="","",[1]交流线路段!A4879)</f>
        <v/>
      </c>
      <c r="B4879" t="str">
        <f>IF([1]交流线路段!B4879="","",[1]交流线路段!B4879)</f>
        <v/>
      </c>
      <c r="F4879" t="e">
        <f ca="1">VLOOKUP(OFFSET($E$2,0,0,10000,1),OFFSET(线路!$A$2,0,0,10000,6),5,FALSE)</f>
        <v>#N/A</v>
      </c>
      <c r="G4879" t="e">
        <f ca="1">VLOOKUP(OFFSET($E$2,0,0,10000,1),OFFSET(线路!$A$2,0,0,10000,6),6,FALSE)</f>
        <v>#N/A</v>
      </c>
    </row>
    <row r="4880" spans="1:7" x14ac:dyDescent="0.15">
      <c r="A4880" t="str">
        <f>IF([1]交流线路段!A4880="","",[1]交流线路段!A4880)</f>
        <v/>
      </c>
      <c r="B4880" t="str">
        <f>IF([1]交流线路段!B4880="","",[1]交流线路段!B4880)</f>
        <v/>
      </c>
      <c r="F4880" t="e">
        <f ca="1">VLOOKUP(OFFSET($E$2,0,0,10000,1),OFFSET(线路!$A$2,0,0,10000,6),5,FALSE)</f>
        <v>#N/A</v>
      </c>
      <c r="G4880" t="e">
        <f ca="1">VLOOKUP(OFFSET($E$2,0,0,10000,1),OFFSET(线路!$A$2,0,0,10000,6),6,FALSE)</f>
        <v>#N/A</v>
      </c>
    </row>
    <row r="4881" spans="1:7" x14ac:dyDescent="0.15">
      <c r="A4881" t="str">
        <f>IF([1]交流线路段!A4881="","",[1]交流线路段!A4881)</f>
        <v/>
      </c>
      <c r="B4881" t="str">
        <f>IF([1]交流线路段!B4881="","",[1]交流线路段!B4881)</f>
        <v/>
      </c>
      <c r="F4881" t="e">
        <f ca="1">VLOOKUP(OFFSET($E$2,0,0,10000,1),OFFSET(线路!$A$2,0,0,10000,6),5,FALSE)</f>
        <v>#N/A</v>
      </c>
      <c r="G4881" t="e">
        <f ca="1">VLOOKUP(OFFSET($E$2,0,0,10000,1),OFFSET(线路!$A$2,0,0,10000,6),6,FALSE)</f>
        <v>#N/A</v>
      </c>
    </row>
    <row r="4882" spans="1:7" x14ac:dyDescent="0.15">
      <c r="A4882" t="str">
        <f>IF([1]交流线路段!A4882="","",[1]交流线路段!A4882)</f>
        <v/>
      </c>
      <c r="B4882" t="str">
        <f>IF([1]交流线路段!B4882="","",[1]交流线路段!B4882)</f>
        <v/>
      </c>
      <c r="F4882" t="e">
        <f ca="1">VLOOKUP(OFFSET($E$2,0,0,10000,1),OFFSET(线路!$A$2,0,0,10000,6),5,FALSE)</f>
        <v>#N/A</v>
      </c>
      <c r="G4882" t="e">
        <f ca="1">VLOOKUP(OFFSET($E$2,0,0,10000,1),OFFSET(线路!$A$2,0,0,10000,6),6,FALSE)</f>
        <v>#N/A</v>
      </c>
    </row>
    <row r="4883" spans="1:7" x14ac:dyDescent="0.15">
      <c r="A4883" t="str">
        <f>IF([1]交流线路段!A4883="","",[1]交流线路段!A4883)</f>
        <v/>
      </c>
      <c r="B4883" t="str">
        <f>IF([1]交流线路段!B4883="","",[1]交流线路段!B4883)</f>
        <v/>
      </c>
      <c r="F4883" t="e">
        <f ca="1">VLOOKUP(OFFSET($E$2,0,0,10000,1),OFFSET(线路!$A$2,0,0,10000,6),5,FALSE)</f>
        <v>#N/A</v>
      </c>
      <c r="G4883" t="e">
        <f ca="1">VLOOKUP(OFFSET($E$2,0,0,10000,1),OFFSET(线路!$A$2,0,0,10000,6),6,FALSE)</f>
        <v>#N/A</v>
      </c>
    </row>
    <row r="4884" spans="1:7" x14ac:dyDescent="0.15">
      <c r="A4884" t="str">
        <f>IF([1]交流线路段!A4884="","",[1]交流线路段!A4884)</f>
        <v/>
      </c>
      <c r="B4884" t="str">
        <f>IF([1]交流线路段!B4884="","",[1]交流线路段!B4884)</f>
        <v/>
      </c>
      <c r="F4884" t="e">
        <f ca="1">VLOOKUP(OFFSET($E$2,0,0,10000,1),OFFSET(线路!$A$2,0,0,10000,6),5,FALSE)</f>
        <v>#N/A</v>
      </c>
      <c r="G4884" t="e">
        <f ca="1">VLOOKUP(OFFSET($E$2,0,0,10000,1),OFFSET(线路!$A$2,0,0,10000,6),6,FALSE)</f>
        <v>#N/A</v>
      </c>
    </row>
    <row r="4885" spans="1:7" x14ac:dyDescent="0.15">
      <c r="A4885" t="str">
        <f>IF([1]交流线路段!A4885="","",[1]交流线路段!A4885)</f>
        <v/>
      </c>
      <c r="B4885" t="str">
        <f>IF([1]交流线路段!B4885="","",[1]交流线路段!B4885)</f>
        <v/>
      </c>
      <c r="F4885" t="e">
        <f ca="1">VLOOKUP(OFFSET($E$2,0,0,10000,1),OFFSET(线路!$A$2,0,0,10000,6),5,FALSE)</f>
        <v>#N/A</v>
      </c>
      <c r="G4885" t="e">
        <f ca="1">VLOOKUP(OFFSET($E$2,0,0,10000,1),OFFSET(线路!$A$2,0,0,10000,6),6,FALSE)</f>
        <v>#N/A</v>
      </c>
    </row>
    <row r="4886" spans="1:7" x14ac:dyDescent="0.15">
      <c r="A4886" t="str">
        <f>IF([1]交流线路段!A4886="","",[1]交流线路段!A4886)</f>
        <v/>
      </c>
      <c r="B4886" t="str">
        <f>IF([1]交流线路段!B4886="","",[1]交流线路段!B4886)</f>
        <v/>
      </c>
      <c r="F4886" t="e">
        <f ca="1">VLOOKUP(OFFSET($E$2,0,0,10000,1),OFFSET(线路!$A$2,0,0,10000,6),5,FALSE)</f>
        <v>#N/A</v>
      </c>
      <c r="G4886" t="e">
        <f ca="1">VLOOKUP(OFFSET($E$2,0,0,10000,1),OFFSET(线路!$A$2,0,0,10000,6),6,FALSE)</f>
        <v>#N/A</v>
      </c>
    </row>
    <row r="4887" spans="1:7" x14ac:dyDescent="0.15">
      <c r="A4887" t="str">
        <f>IF([1]交流线路段!A4887="","",[1]交流线路段!A4887)</f>
        <v/>
      </c>
      <c r="B4887" t="str">
        <f>IF([1]交流线路段!B4887="","",[1]交流线路段!B4887)</f>
        <v/>
      </c>
      <c r="F4887" t="e">
        <f ca="1">VLOOKUP(OFFSET($E$2,0,0,10000,1),OFFSET(线路!$A$2,0,0,10000,6),5,FALSE)</f>
        <v>#N/A</v>
      </c>
      <c r="G4887" t="e">
        <f ca="1">VLOOKUP(OFFSET($E$2,0,0,10000,1),OFFSET(线路!$A$2,0,0,10000,6),6,FALSE)</f>
        <v>#N/A</v>
      </c>
    </row>
    <row r="4888" spans="1:7" x14ac:dyDescent="0.15">
      <c r="A4888" t="str">
        <f>IF([1]交流线路段!A4888="","",[1]交流线路段!A4888)</f>
        <v/>
      </c>
      <c r="B4888" t="str">
        <f>IF([1]交流线路段!B4888="","",[1]交流线路段!B4888)</f>
        <v/>
      </c>
      <c r="F4888" t="e">
        <f ca="1">VLOOKUP(OFFSET($E$2,0,0,10000,1),OFFSET(线路!$A$2,0,0,10000,6),5,FALSE)</f>
        <v>#N/A</v>
      </c>
      <c r="G4888" t="e">
        <f ca="1">VLOOKUP(OFFSET($E$2,0,0,10000,1),OFFSET(线路!$A$2,0,0,10000,6),6,FALSE)</f>
        <v>#N/A</v>
      </c>
    </row>
    <row r="4889" spans="1:7" x14ac:dyDescent="0.15">
      <c r="A4889" t="str">
        <f>IF([1]交流线路段!A4889="","",[1]交流线路段!A4889)</f>
        <v/>
      </c>
      <c r="B4889" t="str">
        <f>IF([1]交流线路段!B4889="","",[1]交流线路段!B4889)</f>
        <v/>
      </c>
      <c r="F4889" t="e">
        <f ca="1">VLOOKUP(OFFSET($E$2,0,0,10000,1),OFFSET(线路!$A$2,0,0,10000,6),5,FALSE)</f>
        <v>#N/A</v>
      </c>
      <c r="G4889" t="e">
        <f ca="1">VLOOKUP(OFFSET($E$2,0,0,10000,1),OFFSET(线路!$A$2,0,0,10000,6),6,FALSE)</f>
        <v>#N/A</v>
      </c>
    </row>
    <row r="4890" spans="1:7" x14ac:dyDescent="0.15">
      <c r="A4890" t="str">
        <f>IF([1]交流线路段!A4890="","",[1]交流线路段!A4890)</f>
        <v/>
      </c>
      <c r="B4890" t="str">
        <f>IF([1]交流线路段!B4890="","",[1]交流线路段!B4890)</f>
        <v/>
      </c>
      <c r="F4890" t="e">
        <f ca="1">VLOOKUP(OFFSET($E$2,0,0,10000,1),OFFSET(线路!$A$2,0,0,10000,6),5,FALSE)</f>
        <v>#N/A</v>
      </c>
      <c r="G4890" t="e">
        <f ca="1">VLOOKUP(OFFSET($E$2,0,0,10000,1),OFFSET(线路!$A$2,0,0,10000,6),6,FALSE)</f>
        <v>#N/A</v>
      </c>
    </row>
    <row r="4891" spans="1:7" x14ac:dyDescent="0.15">
      <c r="A4891" t="str">
        <f>IF([1]交流线路段!A4891="","",[1]交流线路段!A4891)</f>
        <v/>
      </c>
      <c r="B4891" t="str">
        <f>IF([1]交流线路段!B4891="","",[1]交流线路段!B4891)</f>
        <v/>
      </c>
      <c r="F4891" t="e">
        <f ca="1">VLOOKUP(OFFSET($E$2,0,0,10000,1),OFFSET(线路!$A$2,0,0,10000,6),5,FALSE)</f>
        <v>#N/A</v>
      </c>
      <c r="G4891" t="e">
        <f ca="1">VLOOKUP(OFFSET($E$2,0,0,10000,1),OFFSET(线路!$A$2,0,0,10000,6),6,FALSE)</f>
        <v>#N/A</v>
      </c>
    </row>
    <row r="4892" spans="1:7" x14ac:dyDescent="0.15">
      <c r="A4892" t="str">
        <f>IF([1]交流线路段!A4892="","",[1]交流线路段!A4892)</f>
        <v/>
      </c>
      <c r="B4892" t="str">
        <f>IF([1]交流线路段!B4892="","",[1]交流线路段!B4892)</f>
        <v/>
      </c>
      <c r="F4892" t="e">
        <f ca="1">VLOOKUP(OFFSET($E$2,0,0,10000,1),OFFSET(线路!$A$2,0,0,10000,6),5,FALSE)</f>
        <v>#N/A</v>
      </c>
      <c r="G4892" t="e">
        <f ca="1">VLOOKUP(OFFSET($E$2,0,0,10000,1),OFFSET(线路!$A$2,0,0,10000,6),6,FALSE)</f>
        <v>#N/A</v>
      </c>
    </row>
    <row r="4893" spans="1:7" x14ac:dyDescent="0.15">
      <c r="A4893" t="str">
        <f>IF([1]交流线路段!A4893="","",[1]交流线路段!A4893)</f>
        <v/>
      </c>
      <c r="B4893" t="str">
        <f>IF([1]交流线路段!B4893="","",[1]交流线路段!B4893)</f>
        <v/>
      </c>
      <c r="F4893" t="e">
        <f ca="1">VLOOKUP(OFFSET($E$2,0,0,10000,1),OFFSET(线路!$A$2,0,0,10000,6),5,FALSE)</f>
        <v>#N/A</v>
      </c>
      <c r="G4893" t="e">
        <f ca="1">VLOOKUP(OFFSET($E$2,0,0,10000,1),OFFSET(线路!$A$2,0,0,10000,6),6,FALSE)</f>
        <v>#N/A</v>
      </c>
    </row>
    <row r="4894" spans="1:7" x14ac:dyDescent="0.15">
      <c r="A4894" t="str">
        <f>IF([1]交流线路段!A4894="","",[1]交流线路段!A4894)</f>
        <v/>
      </c>
      <c r="B4894" t="str">
        <f>IF([1]交流线路段!B4894="","",[1]交流线路段!B4894)</f>
        <v/>
      </c>
      <c r="F4894" t="e">
        <f ca="1">VLOOKUP(OFFSET($E$2,0,0,10000,1),OFFSET(线路!$A$2,0,0,10000,6),5,FALSE)</f>
        <v>#N/A</v>
      </c>
      <c r="G4894" t="e">
        <f ca="1">VLOOKUP(OFFSET($E$2,0,0,10000,1),OFFSET(线路!$A$2,0,0,10000,6),6,FALSE)</f>
        <v>#N/A</v>
      </c>
    </row>
    <row r="4895" spans="1:7" x14ac:dyDescent="0.15">
      <c r="A4895" t="str">
        <f>IF([1]交流线路段!A4895="","",[1]交流线路段!A4895)</f>
        <v/>
      </c>
      <c r="B4895" t="str">
        <f>IF([1]交流线路段!B4895="","",[1]交流线路段!B4895)</f>
        <v/>
      </c>
      <c r="F4895" t="e">
        <f ca="1">VLOOKUP(OFFSET($E$2,0,0,10000,1),OFFSET(线路!$A$2,0,0,10000,6),5,FALSE)</f>
        <v>#N/A</v>
      </c>
      <c r="G4895" t="e">
        <f ca="1">VLOOKUP(OFFSET($E$2,0,0,10000,1),OFFSET(线路!$A$2,0,0,10000,6),6,FALSE)</f>
        <v>#N/A</v>
      </c>
    </row>
    <row r="4896" spans="1:7" x14ac:dyDescent="0.15">
      <c r="A4896" t="str">
        <f>IF([1]交流线路段!A4896="","",[1]交流线路段!A4896)</f>
        <v/>
      </c>
      <c r="B4896" t="str">
        <f>IF([1]交流线路段!B4896="","",[1]交流线路段!B4896)</f>
        <v/>
      </c>
      <c r="F4896" t="e">
        <f ca="1">VLOOKUP(OFFSET($E$2,0,0,10000,1),OFFSET(线路!$A$2,0,0,10000,6),5,FALSE)</f>
        <v>#N/A</v>
      </c>
      <c r="G4896" t="e">
        <f ca="1">VLOOKUP(OFFSET($E$2,0,0,10000,1),OFFSET(线路!$A$2,0,0,10000,6),6,FALSE)</f>
        <v>#N/A</v>
      </c>
    </row>
    <row r="4897" spans="1:7" x14ac:dyDescent="0.15">
      <c r="A4897" t="str">
        <f>IF([1]交流线路段!A4897="","",[1]交流线路段!A4897)</f>
        <v/>
      </c>
      <c r="B4897" t="str">
        <f>IF([1]交流线路段!B4897="","",[1]交流线路段!B4897)</f>
        <v/>
      </c>
      <c r="F4897" t="e">
        <f ca="1">VLOOKUP(OFFSET($E$2,0,0,10000,1),OFFSET(线路!$A$2,0,0,10000,6),5,FALSE)</f>
        <v>#N/A</v>
      </c>
      <c r="G4897" t="e">
        <f ca="1">VLOOKUP(OFFSET($E$2,0,0,10000,1),OFFSET(线路!$A$2,0,0,10000,6),6,FALSE)</f>
        <v>#N/A</v>
      </c>
    </row>
    <row r="4898" spans="1:7" x14ac:dyDescent="0.15">
      <c r="A4898" t="str">
        <f>IF([1]交流线路段!A4898="","",[1]交流线路段!A4898)</f>
        <v/>
      </c>
      <c r="B4898" t="str">
        <f>IF([1]交流线路段!B4898="","",[1]交流线路段!B4898)</f>
        <v/>
      </c>
      <c r="F4898" t="e">
        <f ca="1">VLOOKUP(OFFSET($E$2,0,0,10000,1),OFFSET(线路!$A$2,0,0,10000,6),5,FALSE)</f>
        <v>#N/A</v>
      </c>
      <c r="G4898" t="e">
        <f ca="1">VLOOKUP(OFFSET($E$2,0,0,10000,1),OFFSET(线路!$A$2,0,0,10000,6),6,FALSE)</f>
        <v>#N/A</v>
      </c>
    </row>
    <row r="4899" spans="1:7" x14ac:dyDescent="0.15">
      <c r="A4899" t="str">
        <f>IF([1]交流线路段!A4899="","",[1]交流线路段!A4899)</f>
        <v/>
      </c>
      <c r="B4899" t="str">
        <f>IF([1]交流线路段!B4899="","",[1]交流线路段!B4899)</f>
        <v/>
      </c>
      <c r="F4899" t="e">
        <f ca="1">VLOOKUP(OFFSET($E$2,0,0,10000,1),OFFSET(线路!$A$2,0,0,10000,6),5,FALSE)</f>
        <v>#N/A</v>
      </c>
      <c r="G4899" t="e">
        <f ca="1">VLOOKUP(OFFSET($E$2,0,0,10000,1),OFFSET(线路!$A$2,0,0,10000,6),6,FALSE)</f>
        <v>#N/A</v>
      </c>
    </row>
    <row r="4900" spans="1:7" x14ac:dyDescent="0.15">
      <c r="A4900" t="str">
        <f>IF([1]交流线路段!A4900="","",[1]交流线路段!A4900)</f>
        <v/>
      </c>
      <c r="B4900" t="str">
        <f>IF([1]交流线路段!B4900="","",[1]交流线路段!B4900)</f>
        <v/>
      </c>
      <c r="F4900" t="e">
        <f ca="1">VLOOKUP(OFFSET($E$2,0,0,10000,1),OFFSET(线路!$A$2,0,0,10000,6),5,FALSE)</f>
        <v>#N/A</v>
      </c>
      <c r="G4900" t="e">
        <f ca="1">VLOOKUP(OFFSET($E$2,0,0,10000,1),OFFSET(线路!$A$2,0,0,10000,6),6,FALSE)</f>
        <v>#N/A</v>
      </c>
    </row>
    <row r="4901" spans="1:7" x14ac:dyDescent="0.15">
      <c r="A4901" t="str">
        <f>IF([1]交流线路段!A4901="","",[1]交流线路段!A4901)</f>
        <v/>
      </c>
      <c r="B4901" t="str">
        <f>IF([1]交流线路段!B4901="","",[1]交流线路段!B4901)</f>
        <v/>
      </c>
      <c r="F4901" t="e">
        <f ca="1">VLOOKUP(OFFSET($E$2,0,0,10000,1),OFFSET(线路!$A$2,0,0,10000,6),5,FALSE)</f>
        <v>#N/A</v>
      </c>
      <c r="G4901" t="e">
        <f ca="1">VLOOKUP(OFFSET($E$2,0,0,10000,1),OFFSET(线路!$A$2,0,0,10000,6),6,FALSE)</f>
        <v>#N/A</v>
      </c>
    </row>
    <row r="4902" spans="1:7" x14ac:dyDescent="0.15">
      <c r="A4902" t="str">
        <f>IF([1]交流线路段!A4902="","",[1]交流线路段!A4902)</f>
        <v/>
      </c>
      <c r="B4902" t="str">
        <f>IF([1]交流线路段!B4902="","",[1]交流线路段!B4902)</f>
        <v/>
      </c>
      <c r="F4902" t="e">
        <f ca="1">VLOOKUP(OFFSET($E$2,0,0,10000,1),OFFSET(线路!$A$2,0,0,10000,6),5,FALSE)</f>
        <v>#N/A</v>
      </c>
      <c r="G4902" t="e">
        <f ca="1">VLOOKUP(OFFSET($E$2,0,0,10000,1),OFFSET(线路!$A$2,0,0,10000,6),6,FALSE)</f>
        <v>#N/A</v>
      </c>
    </row>
    <row r="4903" spans="1:7" x14ac:dyDescent="0.15">
      <c r="A4903" t="str">
        <f>IF([1]交流线路段!A4903="","",[1]交流线路段!A4903)</f>
        <v/>
      </c>
      <c r="B4903" t="str">
        <f>IF([1]交流线路段!B4903="","",[1]交流线路段!B4903)</f>
        <v/>
      </c>
      <c r="F4903" t="e">
        <f ca="1">VLOOKUP(OFFSET($E$2,0,0,10000,1),OFFSET(线路!$A$2,0,0,10000,6),5,FALSE)</f>
        <v>#N/A</v>
      </c>
      <c r="G4903" t="e">
        <f ca="1">VLOOKUP(OFFSET($E$2,0,0,10000,1),OFFSET(线路!$A$2,0,0,10000,6),6,FALSE)</f>
        <v>#N/A</v>
      </c>
    </row>
    <row r="4904" spans="1:7" x14ac:dyDescent="0.15">
      <c r="A4904" t="str">
        <f>IF([1]交流线路段!A4904="","",[1]交流线路段!A4904)</f>
        <v/>
      </c>
      <c r="B4904" t="str">
        <f>IF([1]交流线路段!B4904="","",[1]交流线路段!B4904)</f>
        <v/>
      </c>
      <c r="F4904" t="e">
        <f ca="1">VLOOKUP(OFFSET($E$2,0,0,10000,1),OFFSET(线路!$A$2,0,0,10000,6),5,FALSE)</f>
        <v>#N/A</v>
      </c>
      <c r="G4904" t="e">
        <f ca="1">VLOOKUP(OFFSET($E$2,0,0,10000,1),OFFSET(线路!$A$2,0,0,10000,6),6,FALSE)</f>
        <v>#N/A</v>
      </c>
    </row>
    <row r="4905" spans="1:7" x14ac:dyDescent="0.15">
      <c r="A4905" t="str">
        <f>IF([1]交流线路段!A4905="","",[1]交流线路段!A4905)</f>
        <v/>
      </c>
      <c r="B4905" t="str">
        <f>IF([1]交流线路段!B4905="","",[1]交流线路段!B4905)</f>
        <v/>
      </c>
      <c r="F4905" t="e">
        <f ca="1">VLOOKUP(OFFSET($E$2,0,0,10000,1),OFFSET(线路!$A$2,0,0,10000,6),5,FALSE)</f>
        <v>#N/A</v>
      </c>
      <c r="G4905" t="e">
        <f ca="1">VLOOKUP(OFFSET($E$2,0,0,10000,1),OFFSET(线路!$A$2,0,0,10000,6),6,FALSE)</f>
        <v>#N/A</v>
      </c>
    </row>
    <row r="4906" spans="1:7" x14ac:dyDescent="0.15">
      <c r="A4906" t="str">
        <f>IF([1]交流线路段!A4906="","",[1]交流线路段!A4906)</f>
        <v/>
      </c>
      <c r="B4906" t="str">
        <f>IF([1]交流线路段!B4906="","",[1]交流线路段!B4906)</f>
        <v/>
      </c>
      <c r="F4906" t="e">
        <f ca="1">VLOOKUP(OFFSET($E$2,0,0,10000,1),OFFSET(线路!$A$2,0,0,10000,6),5,FALSE)</f>
        <v>#N/A</v>
      </c>
      <c r="G4906" t="e">
        <f ca="1">VLOOKUP(OFFSET($E$2,0,0,10000,1),OFFSET(线路!$A$2,0,0,10000,6),6,FALSE)</f>
        <v>#N/A</v>
      </c>
    </row>
    <row r="4907" spans="1:7" x14ac:dyDescent="0.15">
      <c r="A4907" t="str">
        <f>IF([1]交流线路段!A4907="","",[1]交流线路段!A4907)</f>
        <v/>
      </c>
      <c r="B4907" t="str">
        <f>IF([1]交流线路段!B4907="","",[1]交流线路段!B4907)</f>
        <v/>
      </c>
      <c r="F4907" t="e">
        <f ca="1">VLOOKUP(OFFSET($E$2,0,0,10000,1),OFFSET(线路!$A$2,0,0,10000,6),5,FALSE)</f>
        <v>#N/A</v>
      </c>
      <c r="G4907" t="e">
        <f ca="1">VLOOKUP(OFFSET($E$2,0,0,10000,1),OFFSET(线路!$A$2,0,0,10000,6),6,FALSE)</f>
        <v>#N/A</v>
      </c>
    </row>
    <row r="4908" spans="1:7" x14ac:dyDescent="0.15">
      <c r="A4908" t="str">
        <f>IF([1]交流线路段!A4908="","",[1]交流线路段!A4908)</f>
        <v/>
      </c>
      <c r="B4908" t="str">
        <f>IF([1]交流线路段!B4908="","",[1]交流线路段!B4908)</f>
        <v/>
      </c>
      <c r="F4908" t="e">
        <f ca="1">VLOOKUP(OFFSET($E$2,0,0,10000,1),OFFSET(线路!$A$2,0,0,10000,6),5,FALSE)</f>
        <v>#N/A</v>
      </c>
      <c r="G4908" t="e">
        <f ca="1">VLOOKUP(OFFSET($E$2,0,0,10000,1),OFFSET(线路!$A$2,0,0,10000,6),6,FALSE)</f>
        <v>#N/A</v>
      </c>
    </row>
    <row r="4909" spans="1:7" x14ac:dyDescent="0.15">
      <c r="A4909" t="str">
        <f>IF([1]交流线路段!A4909="","",[1]交流线路段!A4909)</f>
        <v/>
      </c>
      <c r="B4909" t="str">
        <f>IF([1]交流线路段!B4909="","",[1]交流线路段!B4909)</f>
        <v/>
      </c>
      <c r="F4909" t="e">
        <f ca="1">VLOOKUP(OFFSET($E$2,0,0,10000,1),OFFSET(线路!$A$2,0,0,10000,6),5,FALSE)</f>
        <v>#N/A</v>
      </c>
      <c r="G4909" t="e">
        <f ca="1">VLOOKUP(OFFSET($E$2,0,0,10000,1),OFFSET(线路!$A$2,0,0,10000,6),6,FALSE)</f>
        <v>#N/A</v>
      </c>
    </row>
    <row r="4910" spans="1:7" x14ac:dyDescent="0.15">
      <c r="A4910" t="str">
        <f>IF([1]交流线路段!A4910="","",[1]交流线路段!A4910)</f>
        <v/>
      </c>
      <c r="B4910" t="str">
        <f>IF([1]交流线路段!B4910="","",[1]交流线路段!B4910)</f>
        <v/>
      </c>
      <c r="F4910" t="e">
        <f ca="1">VLOOKUP(OFFSET($E$2,0,0,10000,1),OFFSET(线路!$A$2,0,0,10000,6),5,FALSE)</f>
        <v>#N/A</v>
      </c>
      <c r="G4910" t="e">
        <f ca="1">VLOOKUP(OFFSET($E$2,0,0,10000,1),OFFSET(线路!$A$2,0,0,10000,6),6,FALSE)</f>
        <v>#N/A</v>
      </c>
    </row>
    <row r="4911" spans="1:7" x14ac:dyDescent="0.15">
      <c r="A4911" t="str">
        <f>IF([1]交流线路段!A4911="","",[1]交流线路段!A4911)</f>
        <v/>
      </c>
      <c r="B4911" t="str">
        <f>IF([1]交流线路段!B4911="","",[1]交流线路段!B4911)</f>
        <v/>
      </c>
      <c r="F4911" t="e">
        <f ca="1">VLOOKUP(OFFSET($E$2,0,0,10000,1),OFFSET(线路!$A$2,0,0,10000,6),5,FALSE)</f>
        <v>#N/A</v>
      </c>
      <c r="G4911" t="e">
        <f ca="1">VLOOKUP(OFFSET($E$2,0,0,10000,1),OFFSET(线路!$A$2,0,0,10000,6),6,FALSE)</f>
        <v>#N/A</v>
      </c>
    </row>
    <row r="4912" spans="1:7" x14ac:dyDescent="0.15">
      <c r="A4912" t="str">
        <f>IF([1]交流线路段!A4912="","",[1]交流线路段!A4912)</f>
        <v/>
      </c>
      <c r="B4912" t="str">
        <f>IF([1]交流线路段!B4912="","",[1]交流线路段!B4912)</f>
        <v/>
      </c>
      <c r="F4912" t="e">
        <f ca="1">VLOOKUP(OFFSET($E$2,0,0,10000,1),OFFSET(线路!$A$2,0,0,10000,6),5,FALSE)</f>
        <v>#N/A</v>
      </c>
      <c r="G4912" t="e">
        <f ca="1">VLOOKUP(OFFSET($E$2,0,0,10000,1),OFFSET(线路!$A$2,0,0,10000,6),6,FALSE)</f>
        <v>#N/A</v>
      </c>
    </row>
    <row r="4913" spans="1:7" x14ac:dyDescent="0.15">
      <c r="A4913" t="str">
        <f>IF([1]交流线路段!A4913="","",[1]交流线路段!A4913)</f>
        <v/>
      </c>
      <c r="B4913" t="str">
        <f>IF([1]交流线路段!B4913="","",[1]交流线路段!B4913)</f>
        <v/>
      </c>
      <c r="F4913" t="e">
        <f ca="1">VLOOKUP(OFFSET($E$2,0,0,10000,1),OFFSET(线路!$A$2,0,0,10000,6),5,FALSE)</f>
        <v>#N/A</v>
      </c>
      <c r="G4913" t="e">
        <f ca="1">VLOOKUP(OFFSET($E$2,0,0,10000,1),OFFSET(线路!$A$2,0,0,10000,6),6,FALSE)</f>
        <v>#N/A</v>
      </c>
    </row>
    <row r="4914" spans="1:7" x14ac:dyDescent="0.15">
      <c r="A4914" t="str">
        <f>IF([1]交流线路段!A4914="","",[1]交流线路段!A4914)</f>
        <v/>
      </c>
      <c r="B4914" t="str">
        <f>IF([1]交流线路段!B4914="","",[1]交流线路段!B4914)</f>
        <v/>
      </c>
      <c r="F4914" t="e">
        <f ca="1">VLOOKUP(OFFSET($E$2,0,0,10000,1),OFFSET(线路!$A$2,0,0,10000,6),5,FALSE)</f>
        <v>#N/A</v>
      </c>
      <c r="G4914" t="e">
        <f ca="1">VLOOKUP(OFFSET($E$2,0,0,10000,1),OFFSET(线路!$A$2,0,0,10000,6),6,FALSE)</f>
        <v>#N/A</v>
      </c>
    </row>
    <row r="4915" spans="1:7" x14ac:dyDescent="0.15">
      <c r="A4915" t="str">
        <f>IF([1]交流线路段!A4915="","",[1]交流线路段!A4915)</f>
        <v/>
      </c>
      <c r="B4915" t="str">
        <f>IF([1]交流线路段!B4915="","",[1]交流线路段!B4915)</f>
        <v/>
      </c>
      <c r="F4915" t="e">
        <f ca="1">VLOOKUP(OFFSET($E$2,0,0,10000,1),OFFSET(线路!$A$2,0,0,10000,6),5,FALSE)</f>
        <v>#N/A</v>
      </c>
      <c r="G4915" t="e">
        <f ca="1">VLOOKUP(OFFSET($E$2,0,0,10000,1),OFFSET(线路!$A$2,0,0,10000,6),6,FALSE)</f>
        <v>#N/A</v>
      </c>
    </row>
    <row r="4916" spans="1:7" x14ac:dyDescent="0.15">
      <c r="A4916" t="str">
        <f>IF([1]交流线路段!A4916="","",[1]交流线路段!A4916)</f>
        <v/>
      </c>
      <c r="B4916" t="str">
        <f>IF([1]交流线路段!B4916="","",[1]交流线路段!B4916)</f>
        <v/>
      </c>
      <c r="F4916" t="e">
        <f ca="1">VLOOKUP(OFFSET($E$2,0,0,10000,1),OFFSET(线路!$A$2,0,0,10000,6),5,FALSE)</f>
        <v>#N/A</v>
      </c>
      <c r="G4916" t="e">
        <f ca="1">VLOOKUP(OFFSET($E$2,0,0,10000,1),OFFSET(线路!$A$2,0,0,10000,6),6,FALSE)</f>
        <v>#N/A</v>
      </c>
    </row>
    <row r="4917" spans="1:7" x14ac:dyDescent="0.15">
      <c r="A4917" t="str">
        <f>IF([1]交流线路段!A4917="","",[1]交流线路段!A4917)</f>
        <v/>
      </c>
      <c r="B4917" t="str">
        <f>IF([1]交流线路段!B4917="","",[1]交流线路段!B4917)</f>
        <v/>
      </c>
      <c r="F4917" t="e">
        <f ca="1">VLOOKUP(OFFSET($E$2,0,0,10000,1),OFFSET(线路!$A$2,0,0,10000,6),5,FALSE)</f>
        <v>#N/A</v>
      </c>
      <c r="G4917" t="e">
        <f ca="1">VLOOKUP(OFFSET($E$2,0,0,10000,1),OFFSET(线路!$A$2,0,0,10000,6),6,FALSE)</f>
        <v>#N/A</v>
      </c>
    </row>
    <row r="4918" spans="1:7" x14ac:dyDescent="0.15">
      <c r="A4918" t="str">
        <f>IF([1]交流线路段!A4918="","",[1]交流线路段!A4918)</f>
        <v/>
      </c>
      <c r="B4918" t="str">
        <f>IF([1]交流线路段!B4918="","",[1]交流线路段!B4918)</f>
        <v/>
      </c>
      <c r="F4918" t="e">
        <f ca="1">VLOOKUP(OFFSET($E$2,0,0,10000,1),OFFSET(线路!$A$2,0,0,10000,6),5,FALSE)</f>
        <v>#N/A</v>
      </c>
      <c r="G4918" t="e">
        <f ca="1">VLOOKUP(OFFSET($E$2,0,0,10000,1),OFFSET(线路!$A$2,0,0,10000,6),6,FALSE)</f>
        <v>#N/A</v>
      </c>
    </row>
    <row r="4919" spans="1:7" x14ac:dyDescent="0.15">
      <c r="A4919" t="str">
        <f>IF([1]交流线路段!A4919="","",[1]交流线路段!A4919)</f>
        <v/>
      </c>
      <c r="B4919" t="str">
        <f>IF([1]交流线路段!B4919="","",[1]交流线路段!B4919)</f>
        <v/>
      </c>
      <c r="F4919" t="e">
        <f ca="1">VLOOKUP(OFFSET($E$2,0,0,10000,1),OFFSET(线路!$A$2,0,0,10000,6),5,FALSE)</f>
        <v>#N/A</v>
      </c>
      <c r="G4919" t="e">
        <f ca="1">VLOOKUP(OFFSET($E$2,0,0,10000,1),OFFSET(线路!$A$2,0,0,10000,6),6,FALSE)</f>
        <v>#N/A</v>
      </c>
    </row>
    <row r="4920" spans="1:7" x14ac:dyDescent="0.15">
      <c r="A4920" t="str">
        <f>IF([1]交流线路段!A4920="","",[1]交流线路段!A4920)</f>
        <v/>
      </c>
      <c r="B4920" t="str">
        <f>IF([1]交流线路段!B4920="","",[1]交流线路段!B4920)</f>
        <v/>
      </c>
      <c r="F4920" t="e">
        <f ca="1">VLOOKUP(OFFSET($E$2,0,0,10000,1),OFFSET(线路!$A$2,0,0,10000,6),5,FALSE)</f>
        <v>#N/A</v>
      </c>
      <c r="G4920" t="e">
        <f ca="1">VLOOKUP(OFFSET($E$2,0,0,10000,1),OFFSET(线路!$A$2,0,0,10000,6),6,FALSE)</f>
        <v>#N/A</v>
      </c>
    </row>
    <row r="4921" spans="1:7" x14ac:dyDescent="0.15">
      <c r="A4921" t="str">
        <f>IF([1]交流线路段!A4921="","",[1]交流线路段!A4921)</f>
        <v/>
      </c>
      <c r="B4921" t="str">
        <f>IF([1]交流线路段!B4921="","",[1]交流线路段!B4921)</f>
        <v/>
      </c>
      <c r="F4921" t="e">
        <f ca="1">VLOOKUP(OFFSET($E$2,0,0,10000,1),OFFSET(线路!$A$2,0,0,10000,6),5,FALSE)</f>
        <v>#N/A</v>
      </c>
      <c r="G4921" t="e">
        <f ca="1">VLOOKUP(OFFSET($E$2,0,0,10000,1),OFFSET(线路!$A$2,0,0,10000,6),6,FALSE)</f>
        <v>#N/A</v>
      </c>
    </row>
    <row r="4922" spans="1:7" x14ac:dyDescent="0.15">
      <c r="A4922" t="str">
        <f>IF([1]交流线路段!A4922="","",[1]交流线路段!A4922)</f>
        <v/>
      </c>
      <c r="B4922" t="str">
        <f>IF([1]交流线路段!B4922="","",[1]交流线路段!B4922)</f>
        <v/>
      </c>
      <c r="F4922" t="e">
        <f ca="1">VLOOKUP(OFFSET($E$2,0,0,10000,1),OFFSET(线路!$A$2,0,0,10000,6),5,FALSE)</f>
        <v>#N/A</v>
      </c>
      <c r="G4922" t="e">
        <f ca="1">VLOOKUP(OFFSET($E$2,0,0,10000,1),OFFSET(线路!$A$2,0,0,10000,6),6,FALSE)</f>
        <v>#N/A</v>
      </c>
    </row>
    <row r="4923" spans="1:7" x14ac:dyDescent="0.15">
      <c r="A4923" t="str">
        <f>IF([1]交流线路段!A4923="","",[1]交流线路段!A4923)</f>
        <v/>
      </c>
      <c r="B4923" t="str">
        <f>IF([1]交流线路段!B4923="","",[1]交流线路段!B4923)</f>
        <v/>
      </c>
      <c r="F4923" t="e">
        <f ca="1">VLOOKUP(OFFSET($E$2,0,0,10000,1),OFFSET(线路!$A$2,0,0,10000,6),5,FALSE)</f>
        <v>#N/A</v>
      </c>
      <c r="G4923" t="e">
        <f ca="1">VLOOKUP(OFFSET($E$2,0,0,10000,1),OFFSET(线路!$A$2,0,0,10000,6),6,FALSE)</f>
        <v>#N/A</v>
      </c>
    </row>
    <row r="4924" spans="1:7" x14ac:dyDescent="0.15">
      <c r="A4924" t="str">
        <f>IF([1]交流线路段!A4924="","",[1]交流线路段!A4924)</f>
        <v/>
      </c>
      <c r="B4924" t="str">
        <f>IF([1]交流线路段!B4924="","",[1]交流线路段!B4924)</f>
        <v/>
      </c>
      <c r="F4924" t="e">
        <f ca="1">VLOOKUP(OFFSET($E$2,0,0,10000,1),OFFSET(线路!$A$2,0,0,10000,6),5,FALSE)</f>
        <v>#N/A</v>
      </c>
      <c r="G4924" t="e">
        <f ca="1">VLOOKUP(OFFSET($E$2,0,0,10000,1),OFFSET(线路!$A$2,0,0,10000,6),6,FALSE)</f>
        <v>#N/A</v>
      </c>
    </row>
    <row r="4925" spans="1:7" x14ac:dyDescent="0.15">
      <c r="A4925" t="str">
        <f>IF([1]交流线路段!A4925="","",[1]交流线路段!A4925)</f>
        <v/>
      </c>
      <c r="B4925" t="str">
        <f>IF([1]交流线路段!B4925="","",[1]交流线路段!B4925)</f>
        <v/>
      </c>
      <c r="F4925" t="e">
        <f ca="1">VLOOKUP(OFFSET($E$2,0,0,10000,1),OFFSET(线路!$A$2,0,0,10000,6),5,FALSE)</f>
        <v>#N/A</v>
      </c>
      <c r="G4925" t="e">
        <f ca="1">VLOOKUP(OFFSET($E$2,0,0,10000,1),OFFSET(线路!$A$2,0,0,10000,6),6,FALSE)</f>
        <v>#N/A</v>
      </c>
    </row>
    <row r="4926" spans="1:7" x14ac:dyDescent="0.15">
      <c r="A4926" t="str">
        <f>IF([1]交流线路段!A4926="","",[1]交流线路段!A4926)</f>
        <v/>
      </c>
      <c r="B4926" t="str">
        <f>IF([1]交流线路段!B4926="","",[1]交流线路段!B4926)</f>
        <v/>
      </c>
      <c r="F4926" t="e">
        <f ca="1">VLOOKUP(OFFSET($E$2,0,0,10000,1),OFFSET(线路!$A$2,0,0,10000,6),5,FALSE)</f>
        <v>#N/A</v>
      </c>
      <c r="G4926" t="e">
        <f ca="1">VLOOKUP(OFFSET($E$2,0,0,10000,1),OFFSET(线路!$A$2,0,0,10000,6),6,FALSE)</f>
        <v>#N/A</v>
      </c>
    </row>
    <row r="4927" spans="1:7" x14ac:dyDescent="0.15">
      <c r="A4927" t="str">
        <f>IF([1]交流线路段!A4927="","",[1]交流线路段!A4927)</f>
        <v/>
      </c>
      <c r="B4927" t="str">
        <f>IF([1]交流线路段!B4927="","",[1]交流线路段!B4927)</f>
        <v/>
      </c>
      <c r="F4927" t="e">
        <f ca="1">VLOOKUP(OFFSET($E$2,0,0,10000,1),OFFSET(线路!$A$2,0,0,10000,6),5,FALSE)</f>
        <v>#N/A</v>
      </c>
      <c r="G4927" t="e">
        <f ca="1">VLOOKUP(OFFSET($E$2,0,0,10000,1),OFFSET(线路!$A$2,0,0,10000,6),6,FALSE)</f>
        <v>#N/A</v>
      </c>
    </row>
    <row r="4928" spans="1:7" x14ac:dyDescent="0.15">
      <c r="A4928" t="str">
        <f>IF([1]交流线路段!A4928="","",[1]交流线路段!A4928)</f>
        <v/>
      </c>
      <c r="B4928" t="str">
        <f>IF([1]交流线路段!B4928="","",[1]交流线路段!B4928)</f>
        <v/>
      </c>
      <c r="F4928" t="e">
        <f ca="1">VLOOKUP(OFFSET($E$2,0,0,10000,1),OFFSET(线路!$A$2,0,0,10000,6),5,FALSE)</f>
        <v>#N/A</v>
      </c>
      <c r="G4928" t="e">
        <f ca="1">VLOOKUP(OFFSET($E$2,0,0,10000,1),OFFSET(线路!$A$2,0,0,10000,6),6,FALSE)</f>
        <v>#N/A</v>
      </c>
    </row>
    <row r="4929" spans="1:7" x14ac:dyDescent="0.15">
      <c r="A4929" t="str">
        <f>IF([1]交流线路段!A4929="","",[1]交流线路段!A4929)</f>
        <v/>
      </c>
      <c r="B4929" t="str">
        <f>IF([1]交流线路段!B4929="","",[1]交流线路段!B4929)</f>
        <v/>
      </c>
      <c r="F4929" t="e">
        <f ca="1">VLOOKUP(OFFSET($E$2,0,0,10000,1),OFFSET(线路!$A$2,0,0,10000,6),5,FALSE)</f>
        <v>#N/A</v>
      </c>
      <c r="G4929" t="e">
        <f ca="1">VLOOKUP(OFFSET($E$2,0,0,10000,1),OFFSET(线路!$A$2,0,0,10000,6),6,FALSE)</f>
        <v>#N/A</v>
      </c>
    </row>
    <row r="4930" spans="1:7" x14ac:dyDescent="0.15">
      <c r="A4930" t="str">
        <f>IF([1]交流线路段!A4930="","",[1]交流线路段!A4930)</f>
        <v/>
      </c>
      <c r="B4930" t="str">
        <f>IF([1]交流线路段!B4930="","",[1]交流线路段!B4930)</f>
        <v/>
      </c>
      <c r="F4930" t="e">
        <f ca="1">VLOOKUP(OFFSET($E$2,0,0,10000,1),OFFSET(线路!$A$2,0,0,10000,6),5,FALSE)</f>
        <v>#N/A</v>
      </c>
      <c r="G4930" t="e">
        <f ca="1">VLOOKUP(OFFSET($E$2,0,0,10000,1),OFFSET(线路!$A$2,0,0,10000,6),6,FALSE)</f>
        <v>#N/A</v>
      </c>
    </row>
    <row r="4931" spans="1:7" x14ac:dyDescent="0.15">
      <c r="A4931" t="str">
        <f>IF([1]交流线路段!A4931="","",[1]交流线路段!A4931)</f>
        <v/>
      </c>
      <c r="B4931" t="str">
        <f>IF([1]交流线路段!B4931="","",[1]交流线路段!B4931)</f>
        <v/>
      </c>
      <c r="F4931" t="e">
        <f ca="1">VLOOKUP(OFFSET($E$2,0,0,10000,1),OFFSET(线路!$A$2,0,0,10000,6),5,FALSE)</f>
        <v>#N/A</v>
      </c>
      <c r="G4931" t="e">
        <f ca="1">VLOOKUP(OFFSET($E$2,0,0,10000,1),OFFSET(线路!$A$2,0,0,10000,6),6,FALSE)</f>
        <v>#N/A</v>
      </c>
    </row>
    <row r="4932" spans="1:7" x14ac:dyDescent="0.15">
      <c r="A4932" t="str">
        <f>IF([1]交流线路段!A4932="","",[1]交流线路段!A4932)</f>
        <v/>
      </c>
      <c r="B4932" t="str">
        <f>IF([1]交流线路段!B4932="","",[1]交流线路段!B4932)</f>
        <v/>
      </c>
      <c r="F4932" t="e">
        <f ca="1">VLOOKUP(OFFSET($E$2,0,0,10000,1),OFFSET(线路!$A$2,0,0,10000,6),5,FALSE)</f>
        <v>#N/A</v>
      </c>
      <c r="G4932" t="e">
        <f ca="1">VLOOKUP(OFFSET($E$2,0,0,10000,1),OFFSET(线路!$A$2,0,0,10000,6),6,FALSE)</f>
        <v>#N/A</v>
      </c>
    </row>
    <row r="4933" spans="1:7" x14ac:dyDescent="0.15">
      <c r="A4933" t="str">
        <f>IF([1]交流线路段!A4933="","",[1]交流线路段!A4933)</f>
        <v/>
      </c>
      <c r="B4933" t="str">
        <f>IF([1]交流线路段!B4933="","",[1]交流线路段!B4933)</f>
        <v/>
      </c>
      <c r="F4933" t="e">
        <f ca="1">VLOOKUP(OFFSET($E$2,0,0,10000,1),OFFSET(线路!$A$2,0,0,10000,6),5,FALSE)</f>
        <v>#N/A</v>
      </c>
      <c r="G4933" t="e">
        <f ca="1">VLOOKUP(OFFSET($E$2,0,0,10000,1),OFFSET(线路!$A$2,0,0,10000,6),6,FALSE)</f>
        <v>#N/A</v>
      </c>
    </row>
    <row r="4934" spans="1:7" x14ac:dyDescent="0.15">
      <c r="A4934" t="str">
        <f>IF([1]交流线路段!A4934="","",[1]交流线路段!A4934)</f>
        <v/>
      </c>
      <c r="B4934" t="str">
        <f>IF([1]交流线路段!B4934="","",[1]交流线路段!B4934)</f>
        <v/>
      </c>
      <c r="F4934" t="e">
        <f ca="1">VLOOKUP(OFFSET($E$2,0,0,10000,1),OFFSET(线路!$A$2,0,0,10000,6),5,FALSE)</f>
        <v>#N/A</v>
      </c>
      <c r="G4934" t="e">
        <f ca="1">VLOOKUP(OFFSET($E$2,0,0,10000,1),OFFSET(线路!$A$2,0,0,10000,6),6,FALSE)</f>
        <v>#N/A</v>
      </c>
    </row>
    <row r="4935" spans="1:7" x14ac:dyDescent="0.15">
      <c r="A4935" t="str">
        <f>IF([1]交流线路段!A4935="","",[1]交流线路段!A4935)</f>
        <v/>
      </c>
      <c r="B4935" t="str">
        <f>IF([1]交流线路段!B4935="","",[1]交流线路段!B4935)</f>
        <v/>
      </c>
      <c r="F4935" t="e">
        <f ca="1">VLOOKUP(OFFSET($E$2,0,0,10000,1),OFFSET(线路!$A$2,0,0,10000,6),5,FALSE)</f>
        <v>#N/A</v>
      </c>
      <c r="G4935" t="e">
        <f ca="1">VLOOKUP(OFFSET($E$2,0,0,10000,1),OFFSET(线路!$A$2,0,0,10000,6),6,FALSE)</f>
        <v>#N/A</v>
      </c>
    </row>
    <row r="4936" spans="1:7" x14ac:dyDescent="0.15">
      <c r="A4936" t="str">
        <f>IF([1]交流线路段!A4936="","",[1]交流线路段!A4936)</f>
        <v/>
      </c>
      <c r="B4936" t="str">
        <f>IF([1]交流线路段!B4936="","",[1]交流线路段!B4936)</f>
        <v/>
      </c>
      <c r="F4936" t="e">
        <f ca="1">VLOOKUP(OFFSET($E$2,0,0,10000,1),OFFSET(线路!$A$2,0,0,10000,6),5,FALSE)</f>
        <v>#N/A</v>
      </c>
      <c r="G4936" t="e">
        <f ca="1">VLOOKUP(OFFSET($E$2,0,0,10000,1),OFFSET(线路!$A$2,0,0,10000,6),6,FALSE)</f>
        <v>#N/A</v>
      </c>
    </row>
    <row r="4937" spans="1:7" x14ac:dyDescent="0.15">
      <c r="A4937" t="str">
        <f>IF([1]交流线路段!A4937="","",[1]交流线路段!A4937)</f>
        <v/>
      </c>
      <c r="B4937" t="str">
        <f>IF([1]交流线路段!B4937="","",[1]交流线路段!B4937)</f>
        <v/>
      </c>
      <c r="F4937" t="e">
        <f ca="1">VLOOKUP(OFFSET($E$2,0,0,10000,1),OFFSET(线路!$A$2,0,0,10000,6),5,FALSE)</f>
        <v>#N/A</v>
      </c>
      <c r="G4937" t="e">
        <f ca="1">VLOOKUP(OFFSET($E$2,0,0,10000,1),OFFSET(线路!$A$2,0,0,10000,6),6,FALSE)</f>
        <v>#N/A</v>
      </c>
    </row>
    <row r="4938" spans="1:7" x14ac:dyDescent="0.15">
      <c r="A4938" t="str">
        <f>IF([1]交流线路段!A4938="","",[1]交流线路段!A4938)</f>
        <v/>
      </c>
      <c r="B4938" t="str">
        <f>IF([1]交流线路段!B4938="","",[1]交流线路段!B4938)</f>
        <v/>
      </c>
      <c r="F4938" t="e">
        <f ca="1">VLOOKUP(OFFSET($E$2,0,0,10000,1),OFFSET(线路!$A$2,0,0,10000,6),5,FALSE)</f>
        <v>#N/A</v>
      </c>
      <c r="G4938" t="e">
        <f ca="1">VLOOKUP(OFFSET($E$2,0,0,10000,1),OFFSET(线路!$A$2,0,0,10000,6),6,FALSE)</f>
        <v>#N/A</v>
      </c>
    </row>
    <row r="4939" spans="1:7" x14ac:dyDescent="0.15">
      <c r="A4939" t="str">
        <f>IF([1]交流线路段!A4939="","",[1]交流线路段!A4939)</f>
        <v/>
      </c>
      <c r="B4939" t="str">
        <f>IF([1]交流线路段!B4939="","",[1]交流线路段!B4939)</f>
        <v/>
      </c>
      <c r="F4939" t="e">
        <f ca="1">VLOOKUP(OFFSET($E$2,0,0,10000,1),OFFSET(线路!$A$2,0,0,10000,6),5,FALSE)</f>
        <v>#N/A</v>
      </c>
      <c r="G4939" t="e">
        <f ca="1">VLOOKUP(OFFSET($E$2,0,0,10000,1),OFFSET(线路!$A$2,0,0,10000,6),6,FALSE)</f>
        <v>#N/A</v>
      </c>
    </row>
    <row r="4940" spans="1:7" x14ac:dyDescent="0.15">
      <c r="A4940" t="str">
        <f>IF([1]交流线路段!A4940="","",[1]交流线路段!A4940)</f>
        <v/>
      </c>
      <c r="B4940" t="str">
        <f>IF([1]交流线路段!B4940="","",[1]交流线路段!B4940)</f>
        <v/>
      </c>
      <c r="F4940" t="e">
        <f ca="1">VLOOKUP(OFFSET($E$2,0,0,10000,1),OFFSET(线路!$A$2,0,0,10000,6),5,FALSE)</f>
        <v>#N/A</v>
      </c>
      <c r="G4940" t="e">
        <f ca="1">VLOOKUP(OFFSET($E$2,0,0,10000,1),OFFSET(线路!$A$2,0,0,10000,6),6,FALSE)</f>
        <v>#N/A</v>
      </c>
    </row>
    <row r="4941" spans="1:7" x14ac:dyDescent="0.15">
      <c r="A4941" t="str">
        <f>IF([1]交流线路段!A4941="","",[1]交流线路段!A4941)</f>
        <v/>
      </c>
      <c r="B4941" t="str">
        <f>IF([1]交流线路段!B4941="","",[1]交流线路段!B4941)</f>
        <v/>
      </c>
      <c r="F4941" t="e">
        <f ca="1">VLOOKUP(OFFSET($E$2,0,0,10000,1),OFFSET(线路!$A$2,0,0,10000,6),5,FALSE)</f>
        <v>#N/A</v>
      </c>
      <c r="G4941" t="e">
        <f ca="1">VLOOKUP(OFFSET($E$2,0,0,10000,1),OFFSET(线路!$A$2,0,0,10000,6),6,FALSE)</f>
        <v>#N/A</v>
      </c>
    </row>
    <row r="4942" spans="1:7" x14ac:dyDescent="0.15">
      <c r="A4942" t="str">
        <f>IF([1]交流线路段!A4942="","",[1]交流线路段!A4942)</f>
        <v/>
      </c>
      <c r="B4942" t="str">
        <f>IF([1]交流线路段!B4942="","",[1]交流线路段!B4942)</f>
        <v/>
      </c>
      <c r="F4942" t="e">
        <f ca="1">VLOOKUP(OFFSET($E$2,0,0,10000,1),OFFSET(线路!$A$2,0,0,10000,6),5,FALSE)</f>
        <v>#N/A</v>
      </c>
      <c r="G4942" t="e">
        <f ca="1">VLOOKUP(OFFSET($E$2,0,0,10000,1),OFFSET(线路!$A$2,0,0,10000,6),6,FALSE)</f>
        <v>#N/A</v>
      </c>
    </row>
    <row r="4943" spans="1:7" x14ac:dyDescent="0.15">
      <c r="A4943" t="str">
        <f>IF([1]交流线路段!A4943="","",[1]交流线路段!A4943)</f>
        <v/>
      </c>
      <c r="B4943" t="str">
        <f>IF([1]交流线路段!B4943="","",[1]交流线路段!B4943)</f>
        <v/>
      </c>
      <c r="F4943" t="e">
        <f ca="1">VLOOKUP(OFFSET($E$2,0,0,10000,1),OFFSET(线路!$A$2,0,0,10000,6),5,FALSE)</f>
        <v>#N/A</v>
      </c>
      <c r="G4943" t="e">
        <f ca="1">VLOOKUP(OFFSET($E$2,0,0,10000,1),OFFSET(线路!$A$2,0,0,10000,6),6,FALSE)</f>
        <v>#N/A</v>
      </c>
    </row>
    <row r="4944" spans="1:7" x14ac:dyDescent="0.15">
      <c r="A4944" t="str">
        <f>IF([1]交流线路段!A4944="","",[1]交流线路段!A4944)</f>
        <v/>
      </c>
      <c r="B4944" t="str">
        <f>IF([1]交流线路段!B4944="","",[1]交流线路段!B4944)</f>
        <v/>
      </c>
      <c r="F4944" t="e">
        <f ca="1">VLOOKUP(OFFSET($E$2,0,0,10000,1),OFFSET(线路!$A$2,0,0,10000,6),5,FALSE)</f>
        <v>#N/A</v>
      </c>
      <c r="G4944" t="e">
        <f ca="1">VLOOKUP(OFFSET($E$2,0,0,10000,1),OFFSET(线路!$A$2,0,0,10000,6),6,FALSE)</f>
        <v>#N/A</v>
      </c>
    </row>
    <row r="4945" spans="1:7" x14ac:dyDescent="0.15">
      <c r="A4945" t="str">
        <f>IF([1]交流线路段!A4945="","",[1]交流线路段!A4945)</f>
        <v/>
      </c>
      <c r="B4945" t="str">
        <f>IF([1]交流线路段!B4945="","",[1]交流线路段!B4945)</f>
        <v/>
      </c>
      <c r="F4945" t="e">
        <f ca="1">VLOOKUP(OFFSET($E$2,0,0,10000,1),OFFSET(线路!$A$2,0,0,10000,6),5,FALSE)</f>
        <v>#N/A</v>
      </c>
      <c r="G4945" t="e">
        <f ca="1">VLOOKUP(OFFSET($E$2,0,0,10000,1),OFFSET(线路!$A$2,0,0,10000,6),6,FALSE)</f>
        <v>#N/A</v>
      </c>
    </row>
    <row r="4946" spans="1:7" x14ac:dyDescent="0.15">
      <c r="A4946" t="str">
        <f>IF([1]交流线路段!A4946="","",[1]交流线路段!A4946)</f>
        <v/>
      </c>
      <c r="B4946" t="str">
        <f>IF([1]交流线路段!B4946="","",[1]交流线路段!B4946)</f>
        <v/>
      </c>
      <c r="F4946" t="e">
        <f ca="1">VLOOKUP(OFFSET($E$2,0,0,10000,1),OFFSET(线路!$A$2,0,0,10000,6),5,FALSE)</f>
        <v>#N/A</v>
      </c>
      <c r="G4946" t="e">
        <f ca="1">VLOOKUP(OFFSET($E$2,0,0,10000,1),OFFSET(线路!$A$2,0,0,10000,6),6,FALSE)</f>
        <v>#N/A</v>
      </c>
    </row>
    <row r="4947" spans="1:7" x14ac:dyDescent="0.15">
      <c r="A4947" t="str">
        <f>IF([1]交流线路段!A4947="","",[1]交流线路段!A4947)</f>
        <v/>
      </c>
      <c r="B4947" t="str">
        <f>IF([1]交流线路段!B4947="","",[1]交流线路段!B4947)</f>
        <v/>
      </c>
      <c r="F4947" t="e">
        <f ca="1">VLOOKUP(OFFSET($E$2,0,0,10000,1),OFFSET(线路!$A$2,0,0,10000,6),5,FALSE)</f>
        <v>#N/A</v>
      </c>
      <c r="G4947" t="e">
        <f ca="1">VLOOKUP(OFFSET($E$2,0,0,10000,1),OFFSET(线路!$A$2,0,0,10000,6),6,FALSE)</f>
        <v>#N/A</v>
      </c>
    </row>
    <row r="4948" spans="1:7" x14ac:dyDescent="0.15">
      <c r="A4948" t="str">
        <f>IF([1]交流线路段!A4948="","",[1]交流线路段!A4948)</f>
        <v/>
      </c>
      <c r="B4948" t="str">
        <f>IF([1]交流线路段!B4948="","",[1]交流线路段!B4948)</f>
        <v/>
      </c>
      <c r="F4948" t="e">
        <f ca="1">VLOOKUP(OFFSET($E$2,0,0,10000,1),OFFSET(线路!$A$2,0,0,10000,6),5,FALSE)</f>
        <v>#N/A</v>
      </c>
      <c r="G4948" t="e">
        <f ca="1">VLOOKUP(OFFSET($E$2,0,0,10000,1),OFFSET(线路!$A$2,0,0,10000,6),6,FALSE)</f>
        <v>#N/A</v>
      </c>
    </row>
    <row r="4949" spans="1:7" x14ac:dyDescent="0.15">
      <c r="A4949" t="str">
        <f>IF([1]交流线路段!A4949="","",[1]交流线路段!A4949)</f>
        <v/>
      </c>
      <c r="B4949" t="str">
        <f>IF([1]交流线路段!B4949="","",[1]交流线路段!B4949)</f>
        <v/>
      </c>
      <c r="F4949" t="e">
        <f ca="1">VLOOKUP(OFFSET($E$2,0,0,10000,1),OFFSET(线路!$A$2,0,0,10000,6),5,FALSE)</f>
        <v>#N/A</v>
      </c>
      <c r="G4949" t="e">
        <f ca="1">VLOOKUP(OFFSET($E$2,0,0,10000,1),OFFSET(线路!$A$2,0,0,10000,6),6,FALSE)</f>
        <v>#N/A</v>
      </c>
    </row>
    <row r="4950" spans="1:7" x14ac:dyDescent="0.15">
      <c r="A4950" t="str">
        <f>IF([1]交流线路段!A4950="","",[1]交流线路段!A4950)</f>
        <v/>
      </c>
      <c r="B4950" t="str">
        <f>IF([1]交流线路段!B4950="","",[1]交流线路段!B4950)</f>
        <v/>
      </c>
      <c r="F4950" t="e">
        <f ca="1">VLOOKUP(OFFSET($E$2,0,0,10000,1),OFFSET(线路!$A$2,0,0,10000,6),5,FALSE)</f>
        <v>#N/A</v>
      </c>
      <c r="G4950" t="e">
        <f ca="1">VLOOKUP(OFFSET($E$2,0,0,10000,1),OFFSET(线路!$A$2,0,0,10000,6),6,FALSE)</f>
        <v>#N/A</v>
      </c>
    </row>
    <row r="4951" spans="1:7" x14ac:dyDescent="0.15">
      <c r="A4951" t="str">
        <f>IF([1]交流线路段!A4951="","",[1]交流线路段!A4951)</f>
        <v/>
      </c>
      <c r="B4951" t="str">
        <f>IF([1]交流线路段!B4951="","",[1]交流线路段!B4951)</f>
        <v/>
      </c>
      <c r="F4951" t="e">
        <f ca="1">VLOOKUP(OFFSET($E$2,0,0,10000,1),OFFSET(线路!$A$2,0,0,10000,6),5,FALSE)</f>
        <v>#N/A</v>
      </c>
      <c r="G4951" t="e">
        <f ca="1">VLOOKUP(OFFSET($E$2,0,0,10000,1),OFFSET(线路!$A$2,0,0,10000,6),6,FALSE)</f>
        <v>#N/A</v>
      </c>
    </row>
    <row r="4952" spans="1:7" x14ac:dyDescent="0.15">
      <c r="A4952" t="str">
        <f>IF([1]交流线路段!A4952="","",[1]交流线路段!A4952)</f>
        <v/>
      </c>
      <c r="B4952" t="str">
        <f>IF([1]交流线路段!B4952="","",[1]交流线路段!B4952)</f>
        <v/>
      </c>
      <c r="F4952" t="e">
        <f ca="1">VLOOKUP(OFFSET($E$2,0,0,10000,1),OFFSET(线路!$A$2,0,0,10000,6),5,FALSE)</f>
        <v>#N/A</v>
      </c>
      <c r="G4952" t="e">
        <f ca="1">VLOOKUP(OFFSET($E$2,0,0,10000,1),OFFSET(线路!$A$2,0,0,10000,6),6,FALSE)</f>
        <v>#N/A</v>
      </c>
    </row>
    <row r="4953" spans="1:7" x14ac:dyDescent="0.15">
      <c r="A4953" t="str">
        <f>IF([1]交流线路段!A4953="","",[1]交流线路段!A4953)</f>
        <v/>
      </c>
      <c r="B4953" t="str">
        <f>IF([1]交流线路段!B4953="","",[1]交流线路段!B4953)</f>
        <v/>
      </c>
      <c r="F4953" t="e">
        <f ca="1">VLOOKUP(OFFSET($E$2,0,0,10000,1),OFFSET(线路!$A$2,0,0,10000,6),5,FALSE)</f>
        <v>#N/A</v>
      </c>
      <c r="G4953" t="e">
        <f ca="1">VLOOKUP(OFFSET($E$2,0,0,10000,1),OFFSET(线路!$A$2,0,0,10000,6),6,FALSE)</f>
        <v>#N/A</v>
      </c>
    </row>
    <row r="4954" spans="1:7" x14ac:dyDescent="0.15">
      <c r="A4954" t="str">
        <f>IF([1]交流线路段!A4954="","",[1]交流线路段!A4954)</f>
        <v/>
      </c>
      <c r="B4954" t="str">
        <f>IF([1]交流线路段!B4954="","",[1]交流线路段!B4954)</f>
        <v/>
      </c>
      <c r="F4954" t="e">
        <f ca="1">VLOOKUP(OFFSET($E$2,0,0,10000,1),OFFSET(线路!$A$2,0,0,10000,6),5,FALSE)</f>
        <v>#N/A</v>
      </c>
      <c r="G4954" t="e">
        <f ca="1">VLOOKUP(OFFSET($E$2,0,0,10000,1),OFFSET(线路!$A$2,0,0,10000,6),6,FALSE)</f>
        <v>#N/A</v>
      </c>
    </row>
    <row r="4955" spans="1:7" x14ac:dyDescent="0.15">
      <c r="A4955" t="str">
        <f>IF([1]交流线路段!A4955="","",[1]交流线路段!A4955)</f>
        <v/>
      </c>
      <c r="B4955" t="str">
        <f>IF([1]交流线路段!B4955="","",[1]交流线路段!B4955)</f>
        <v/>
      </c>
      <c r="F4955" t="e">
        <f ca="1">VLOOKUP(OFFSET($E$2,0,0,10000,1),OFFSET(线路!$A$2,0,0,10000,6),5,FALSE)</f>
        <v>#N/A</v>
      </c>
      <c r="G4955" t="e">
        <f ca="1">VLOOKUP(OFFSET($E$2,0,0,10000,1),OFFSET(线路!$A$2,0,0,10000,6),6,FALSE)</f>
        <v>#N/A</v>
      </c>
    </row>
    <row r="4956" spans="1:7" x14ac:dyDescent="0.15">
      <c r="A4956" t="str">
        <f>IF([1]交流线路段!A4956="","",[1]交流线路段!A4956)</f>
        <v/>
      </c>
      <c r="B4956" t="str">
        <f>IF([1]交流线路段!B4956="","",[1]交流线路段!B4956)</f>
        <v/>
      </c>
      <c r="F4956" t="e">
        <f ca="1">VLOOKUP(OFFSET($E$2,0,0,10000,1),OFFSET(线路!$A$2,0,0,10000,6),5,FALSE)</f>
        <v>#N/A</v>
      </c>
      <c r="G4956" t="e">
        <f ca="1">VLOOKUP(OFFSET($E$2,0,0,10000,1),OFFSET(线路!$A$2,0,0,10000,6),6,FALSE)</f>
        <v>#N/A</v>
      </c>
    </row>
    <row r="4957" spans="1:7" x14ac:dyDescent="0.15">
      <c r="A4957" t="str">
        <f>IF([1]交流线路段!A4957="","",[1]交流线路段!A4957)</f>
        <v/>
      </c>
      <c r="B4957" t="str">
        <f>IF([1]交流线路段!B4957="","",[1]交流线路段!B4957)</f>
        <v/>
      </c>
      <c r="F4957" t="e">
        <f ca="1">VLOOKUP(OFFSET($E$2,0,0,10000,1),OFFSET(线路!$A$2,0,0,10000,6),5,FALSE)</f>
        <v>#N/A</v>
      </c>
      <c r="G4957" t="e">
        <f ca="1">VLOOKUP(OFFSET($E$2,0,0,10000,1),OFFSET(线路!$A$2,0,0,10000,6),6,FALSE)</f>
        <v>#N/A</v>
      </c>
    </row>
    <row r="4958" spans="1:7" x14ac:dyDescent="0.15">
      <c r="A4958" t="str">
        <f>IF([1]交流线路段!A4958="","",[1]交流线路段!A4958)</f>
        <v/>
      </c>
      <c r="B4958" t="str">
        <f>IF([1]交流线路段!B4958="","",[1]交流线路段!B4958)</f>
        <v/>
      </c>
      <c r="F4958" t="e">
        <f ca="1">VLOOKUP(OFFSET($E$2,0,0,10000,1),OFFSET(线路!$A$2,0,0,10000,6),5,FALSE)</f>
        <v>#N/A</v>
      </c>
      <c r="G4958" t="e">
        <f ca="1">VLOOKUP(OFFSET($E$2,0,0,10000,1),OFFSET(线路!$A$2,0,0,10000,6),6,FALSE)</f>
        <v>#N/A</v>
      </c>
    </row>
    <row r="4959" spans="1:7" x14ac:dyDescent="0.15">
      <c r="A4959" t="str">
        <f>IF([1]交流线路段!A4959="","",[1]交流线路段!A4959)</f>
        <v/>
      </c>
      <c r="B4959" t="str">
        <f>IF([1]交流线路段!B4959="","",[1]交流线路段!B4959)</f>
        <v/>
      </c>
      <c r="F4959" t="e">
        <f ca="1">VLOOKUP(OFFSET($E$2,0,0,10000,1),OFFSET(线路!$A$2,0,0,10000,6),5,FALSE)</f>
        <v>#N/A</v>
      </c>
      <c r="G4959" t="e">
        <f ca="1">VLOOKUP(OFFSET($E$2,0,0,10000,1),OFFSET(线路!$A$2,0,0,10000,6),6,FALSE)</f>
        <v>#N/A</v>
      </c>
    </row>
    <row r="4960" spans="1:7" x14ac:dyDescent="0.15">
      <c r="A4960" t="str">
        <f>IF([1]交流线路段!A4960="","",[1]交流线路段!A4960)</f>
        <v/>
      </c>
      <c r="B4960" t="str">
        <f>IF([1]交流线路段!B4960="","",[1]交流线路段!B4960)</f>
        <v/>
      </c>
      <c r="F4960" t="e">
        <f ca="1">VLOOKUP(OFFSET($E$2,0,0,10000,1),OFFSET(线路!$A$2,0,0,10000,6),5,FALSE)</f>
        <v>#N/A</v>
      </c>
      <c r="G4960" t="e">
        <f ca="1">VLOOKUP(OFFSET($E$2,0,0,10000,1),OFFSET(线路!$A$2,0,0,10000,6),6,FALSE)</f>
        <v>#N/A</v>
      </c>
    </row>
    <row r="4961" spans="1:7" x14ac:dyDescent="0.15">
      <c r="A4961" t="str">
        <f>IF([1]交流线路段!A4961="","",[1]交流线路段!A4961)</f>
        <v/>
      </c>
      <c r="B4961" t="str">
        <f>IF([1]交流线路段!B4961="","",[1]交流线路段!B4961)</f>
        <v/>
      </c>
      <c r="F4961" t="e">
        <f ca="1">VLOOKUP(OFFSET($E$2,0,0,10000,1),OFFSET(线路!$A$2,0,0,10000,6),5,FALSE)</f>
        <v>#N/A</v>
      </c>
      <c r="G4961" t="e">
        <f ca="1">VLOOKUP(OFFSET($E$2,0,0,10000,1),OFFSET(线路!$A$2,0,0,10000,6),6,FALSE)</f>
        <v>#N/A</v>
      </c>
    </row>
    <row r="4962" spans="1:7" x14ac:dyDescent="0.15">
      <c r="A4962" t="str">
        <f>IF([1]交流线路段!A4962="","",[1]交流线路段!A4962)</f>
        <v/>
      </c>
      <c r="B4962" t="str">
        <f>IF([1]交流线路段!B4962="","",[1]交流线路段!B4962)</f>
        <v/>
      </c>
      <c r="F4962" t="e">
        <f ca="1">VLOOKUP(OFFSET($E$2,0,0,10000,1),OFFSET(线路!$A$2,0,0,10000,6),5,FALSE)</f>
        <v>#N/A</v>
      </c>
      <c r="G4962" t="e">
        <f ca="1">VLOOKUP(OFFSET($E$2,0,0,10000,1),OFFSET(线路!$A$2,0,0,10000,6),6,FALSE)</f>
        <v>#N/A</v>
      </c>
    </row>
    <row r="4963" spans="1:7" x14ac:dyDescent="0.15">
      <c r="A4963" t="str">
        <f>IF([1]交流线路段!A4963="","",[1]交流线路段!A4963)</f>
        <v/>
      </c>
      <c r="B4963" t="str">
        <f>IF([1]交流线路段!B4963="","",[1]交流线路段!B4963)</f>
        <v/>
      </c>
      <c r="F4963" t="e">
        <f ca="1">VLOOKUP(OFFSET($E$2,0,0,10000,1),OFFSET(线路!$A$2,0,0,10000,6),5,FALSE)</f>
        <v>#N/A</v>
      </c>
      <c r="G4963" t="e">
        <f ca="1">VLOOKUP(OFFSET($E$2,0,0,10000,1),OFFSET(线路!$A$2,0,0,10000,6),6,FALSE)</f>
        <v>#N/A</v>
      </c>
    </row>
    <row r="4964" spans="1:7" x14ac:dyDescent="0.15">
      <c r="A4964" t="str">
        <f>IF([1]交流线路段!A4964="","",[1]交流线路段!A4964)</f>
        <v/>
      </c>
      <c r="B4964" t="str">
        <f>IF([1]交流线路段!B4964="","",[1]交流线路段!B4964)</f>
        <v/>
      </c>
      <c r="F4964" t="e">
        <f ca="1">VLOOKUP(OFFSET($E$2,0,0,10000,1),OFFSET(线路!$A$2,0,0,10000,6),5,FALSE)</f>
        <v>#N/A</v>
      </c>
      <c r="G4964" t="e">
        <f ca="1">VLOOKUP(OFFSET($E$2,0,0,10000,1),OFFSET(线路!$A$2,0,0,10000,6),6,FALSE)</f>
        <v>#N/A</v>
      </c>
    </row>
    <row r="4965" spans="1:7" x14ac:dyDescent="0.15">
      <c r="A4965" t="str">
        <f>IF([1]交流线路段!A4965="","",[1]交流线路段!A4965)</f>
        <v/>
      </c>
      <c r="B4965" t="str">
        <f>IF([1]交流线路段!B4965="","",[1]交流线路段!B4965)</f>
        <v/>
      </c>
      <c r="F4965" t="e">
        <f ca="1">VLOOKUP(OFFSET($E$2,0,0,10000,1),OFFSET(线路!$A$2,0,0,10000,6),5,FALSE)</f>
        <v>#N/A</v>
      </c>
      <c r="G4965" t="e">
        <f ca="1">VLOOKUP(OFFSET($E$2,0,0,10000,1),OFFSET(线路!$A$2,0,0,10000,6),6,FALSE)</f>
        <v>#N/A</v>
      </c>
    </row>
    <row r="4966" spans="1:7" x14ac:dyDescent="0.15">
      <c r="A4966" t="str">
        <f>IF([1]交流线路段!A4966="","",[1]交流线路段!A4966)</f>
        <v/>
      </c>
      <c r="B4966" t="str">
        <f>IF([1]交流线路段!B4966="","",[1]交流线路段!B4966)</f>
        <v/>
      </c>
      <c r="F4966" t="e">
        <f ca="1">VLOOKUP(OFFSET($E$2,0,0,10000,1),OFFSET(线路!$A$2,0,0,10000,6),5,FALSE)</f>
        <v>#N/A</v>
      </c>
      <c r="G4966" t="e">
        <f ca="1">VLOOKUP(OFFSET($E$2,0,0,10000,1),OFFSET(线路!$A$2,0,0,10000,6),6,FALSE)</f>
        <v>#N/A</v>
      </c>
    </row>
    <row r="4967" spans="1:7" x14ac:dyDescent="0.15">
      <c r="A4967" t="str">
        <f>IF([1]交流线路段!A4967="","",[1]交流线路段!A4967)</f>
        <v/>
      </c>
      <c r="B4967" t="str">
        <f>IF([1]交流线路段!B4967="","",[1]交流线路段!B4967)</f>
        <v/>
      </c>
      <c r="F4967" t="e">
        <f ca="1">VLOOKUP(OFFSET($E$2,0,0,10000,1),OFFSET(线路!$A$2,0,0,10000,6),5,FALSE)</f>
        <v>#N/A</v>
      </c>
      <c r="G4967" t="e">
        <f ca="1">VLOOKUP(OFFSET($E$2,0,0,10000,1),OFFSET(线路!$A$2,0,0,10000,6),6,FALSE)</f>
        <v>#N/A</v>
      </c>
    </row>
    <row r="4968" spans="1:7" x14ac:dyDescent="0.15">
      <c r="A4968" t="str">
        <f>IF([1]交流线路段!A4968="","",[1]交流线路段!A4968)</f>
        <v/>
      </c>
      <c r="B4968" t="str">
        <f>IF([1]交流线路段!B4968="","",[1]交流线路段!B4968)</f>
        <v/>
      </c>
      <c r="F4968" t="e">
        <f ca="1">VLOOKUP(OFFSET($E$2,0,0,10000,1),OFFSET(线路!$A$2,0,0,10000,6),5,FALSE)</f>
        <v>#N/A</v>
      </c>
      <c r="G4968" t="e">
        <f ca="1">VLOOKUP(OFFSET($E$2,0,0,10000,1),OFFSET(线路!$A$2,0,0,10000,6),6,FALSE)</f>
        <v>#N/A</v>
      </c>
    </row>
    <row r="4969" spans="1:7" x14ac:dyDescent="0.15">
      <c r="A4969" t="str">
        <f>IF([1]交流线路段!A4969="","",[1]交流线路段!A4969)</f>
        <v/>
      </c>
      <c r="B4969" t="str">
        <f>IF([1]交流线路段!B4969="","",[1]交流线路段!B4969)</f>
        <v/>
      </c>
      <c r="F4969" t="e">
        <f ca="1">VLOOKUP(OFFSET($E$2,0,0,10000,1),OFFSET(线路!$A$2,0,0,10000,6),5,FALSE)</f>
        <v>#N/A</v>
      </c>
      <c r="G4969" t="e">
        <f ca="1">VLOOKUP(OFFSET($E$2,0,0,10000,1),OFFSET(线路!$A$2,0,0,10000,6),6,FALSE)</f>
        <v>#N/A</v>
      </c>
    </row>
    <row r="4970" spans="1:7" x14ac:dyDescent="0.15">
      <c r="A4970" t="str">
        <f>IF([1]交流线路段!A4970="","",[1]交流线路段!A4970)</f>
        <v/>
      </c>
      <c r="B4970" t="str">
        <f>IF([1]交流线路段!B4970="","",[1]交流线路段!B4970)</f>
        <v/>
      </c>
      <c r="F4970" t="e">
        <f ca="1">VLOOKUP(OFFSET($E$2,0,0,10000,1),OFFSET(线路!$A$2,0,0,10000,6),5,FALSE)</f>
        <v>#N/A</v>
      </c>
      <c r="G4970" t="e">
        <f ca="1">VLOOKUP(OFFSET($E$2,0,0,10000,1),OFFSET(线路!$A$2,0,0,10000,6),6,FALSE)</f>
        <v>#N/A</v>
      </c>
    </row>
    <row r="4971" spans="1:7" x14ac:dyDescent="0.15">
      <c r="A4971" t="str">
        <f>IF([1]交流线路段!A4971="","",[1]交流线路段!A4971)</f>
        <v/>
      </c>
      <c r="B4971" t="str">
        <f>IF([1]交流线路段!B4971="","",[1]交流线路段!B4971)</f>
        <v/>
      </c>
      <c r="F4971" t="e">
        <f ca="1">VLOOKUP(OFFSET($E$2,0,0,10000,1),OFFSET(线路!$A$2,0,0,10000,6),5,FALSE)</f>
        <v>#N/A</v>
      </c>
      <c r="G4971" t="e">
        <f ca="1">VLOOKUP(OFFSET($E$2,0,0,10000,1),OFFSET(线路!$A$2,0,0,10000,6),6,FALSE)</f>
        <v>#N/A</v>
      </c>
    </row>
    <row r="4972" spans="1:7" x14ac:dyDescent="0.15">
      <c r="A4972" t="str">
        <f>IF([1]交流线路段!A4972="","",[1]交流线路段!A4972)</f>
        <v/>
      </c>
      <c r="B4972" t="str">
        <f>IF([1]交流线路段!B4972="","",[1]交流线路段!B4972)</f>
        <v/>
      </c>
      <c r="F4972" t="e">
        <f ca="1">VLOOKUP(OFFSET($E$2,0,0,10000,1),OFFSET(线路!$A$2,0,0,10000,6),5,FALSE)</f>
        <v>#N/A</v>
      </c>
      <c r="G4972" t="e">
        <f ca="1">VLOOKUP(OFFSET($E$2,0,0,10000,1),OFFSET(线路!$A$2,0,0,10000,6),6,FALSE)</f>
        <v>#N/A</v>
      </c>
    </row>
    <row r="4973" spans="1:7" x14ac:dyDescent="0.15">
      <c r="A4973" t="str">
        <f>IF([1]交流线路段!A4973="","",[1]交流线路段!A4973)</f>
        <v/>
      </c>
      <c r="B4973" t="str">
        <f>IF([1]交流线路段!B4973="","",[1]交流线路段!B4973)</f>
        <v/>
      </c>
      <c r="F4973" t="e">
        <f ca="1">VLOOKUP(OFFSET($E$2,0,0,10000,1),OFFSET(线路!$A$2,0,0,10000,6),5,FALSE)</f>
        <v>#N/A</v>
      </c>
      <c r="G4973" t="e">
        <f ca="1">VLOOKUP(OFFSET($E$2,0,0,10000,1),OFFSET(线路!$A$2,0,0,10000,6),6,FALSE)</f>
        <v>#N/A</v>
      </c>
    </row>
    <row r="4974" spans="1:7" x14ac:dyDescent="0.15">
      <c r="A4974" t="str">
        <f>IF([1]交流线路段!A4974="","",[1]交流线路段!A4974)</f>
        <v/>
      </c>
      <c r="B4974" t="str">
        <f>IF([1]交流线路段!B4974="","",[1]交流线路段!B4974)</f>
        <v/>
      </c>
      <c r="F4974" t="e">
        <f ca="1">VLOOKUP(OFFSET($E$2,0,0,10000,1),OFFSET(线路!$A$2,0,0,10000,6),5,FALSE)</f>
        <v>#N/A</v>
      </c>
      <c r="G4974" t="e">
        <f ca="1">VLOOKUP(OFFSET($E$2,0,0,10000,1),OFFSET(线路!$A$2,0,0,10000,6),6,FALSE)</f>
        <v>#N/A</v>
      </c>
    </row>
    <row r="4975" spans="1:7" x14ac:dyDescent="0.15">
      <c r="A4975" t="str">
        <f>IF([1]交流线路段!A4975="","",[1]交流线路段!A4975)</f>
        <v/>
      </c>
      <c r="B4975" t="str">
        <f>IF([1]交流线路段!B4975="","",[1]交流线路段!B4975)</f>
        <v/>
      </c>
      <c r="F4975" t="e">
        <f ca="1">VLOOKUP(OFFSET($E$2,0,0,10000,1),OFFSET(线路!$A$2,0,0,10000,6),5,FALSE)</f>
        <v>#N/A</v>
      </c>
      <c r="G4975" t="e">
        <f ca="1">VLOOKUP(OFFSET($E$2,0,0,10000,1),OFFSET(线路!$A$2,0,0,10000,6),6,FALSE)</f>
        <v>#N/A</v>
      </c>
    </row>
    <row r="4976" spans="1:7" x14ac:dyDescent="0.15">
      <c r="A4976" t="str">
        <f>IF([1]交流线路段!A4976="","",[1]交流线路段!A4976)</f>
        <v/>
      </c>
      <c r="B4976" t="str">
        <f>IF([1]交流线路段!B4976="","",[1]交流线路段!B4976)</f>
        <v/>
      </c>
      <c r="F4976" t="e">
        <f ca="1">VLOOKUP(OFFSET($E$2,0,0,10000,1),OFFSET(线路!$A$2,0,0,10000,6),5,FALSE)</f>
        <v>#N/A</v>
      </c>
      <c r="G4976" t="e">
        <f ca="1">VLOOKUP(OFFSET($E$2,0,0,10000,1),OFFSET(线路!$A$2,0,0,10000,6),6,FALSE)</f>
        <v>#N/A</v>
      </c>
    </row>
    <row r="4977" spans="1:7" x14ac:dyDescent="0.15">
      <c r="A4977" t="str">
        <f>IF([1]交流线路段!A4977="","",[1]交流线路段!A4977)</f>
        <v/>
      </c>
      <c r="B4977" t="str">
        <f>IF([1]交流线路段!B4977="","",[1]交流线路段!B4977)</f>
        <v/>
      </c>
      <c r="F4977" t="e">
        <f ca="1">VLOOKUP(OFFSET($E$2,0,0,10000,1),OFFSET(线路!$A$2,0,0,10000,6),5,FALSE)</f>
        <v>#N/A</v>
      </c>
      <c r="G4977" t="e">
        <f ca="1">VLOOKUP(OFFSET($E$2,0,0,10000,1),OFFSET(线路!$A$2,0,0,10000,6),6,FALSE)</f>
        <v>#N/A</v>
      </c>
    </row>
    <row r="4978" spans="1:7" x14ac:dyDescent="0.15">
      <c r="A4978" t="str">
        <f>IF([1]交流线路段!A4978="","",[1]交流线路段!A4978)</f>
        <v/>
      </c>
      <c r="B4978" t="str">
        <f>IF([1]交流线路段!B4978="","",[1]交流线路段!B4978)</f>
        <v/>
      </c>
      <c r="F4978" t="e">
        <f ca="1">VLOOKUP(OFFSET($E$2,0,0,10000,1),OFFSET(线路!$A$2,0,0,10000,6),5,FALSE)</f>
        <v>#N/A</v>
      </c>
      <c r="G4978" t="e">
        <f ca="1">VLOOKUP(OFFSET($E$2,0,0,10000,1),OFFSET(线路!$A$2,0,0,10000,6),6,FALSE)</f>
        <v>#N/A</v>
      </c>
    </row>
    <row r="4979" spans="1:7" x14ac:dyDescent="0.15">
      <c r="A4979" t="str">
        <f>IF([1]交流线路段!A4979="","",[1]交流线路段!A4979)</f>
        <v/>
      </c>
      <c r="B4979" t="str">
        <f>IF([1]交流线路段!B4979="","",[1]交流线路段!B4979)</f>
        <v/>
      </c>
      <c r="F4979" t="e">
        <f ca="1">VLOOKUP(OFFSET($E$2,0,0,10000,1),OFFSET(线路!$A$2,0,0,10000,6),5,FALSE)</f>
        <v>#N/A</v>
      </c>
      <c r="G4979" t="e">
        <f ca="1">VLOOKUP(OFFSET($E$2,0,0,10000,1),OFFSET(线路!$A$2,0,0,10000,6),6,FALSE)</f>
        <v>#N/A</v>
      </c>
    </row>
    <row r="4980" spans="1:7" x14ac:dyDescent="0.15">
      <c r="A4980" t="str">
        <f>IF([1]交流线路段!A4980="","",[1]交流线路段!A4980)</f>
        <v/>
      </c>
      <c r="B4980" t="str">
        <f>IF([1]交流线路段!B4980="","",[1]交流线路段!B4980)</f>
        <v/>
      </c>
      <c r="F4980" t="e">
        <f ca="1">VLOOKUP(OFFSET($E$2,0,0,10000,1),OFFSET(线路!$A$2,0,0,10000,6),5,FALSE)</f>
        <v>#N/A</v>
      </c>
      <c r="G4980" t="e">
        <f ca="1">VLOOKUP(OFFSET($E$2,0,0,10000,1),OFFSET(线路!$A$2,0,0,10000,6),6,FALSE)</f>
        <v>#N/A</v>
      </c>
    </row>
    <row r="4981" spans="1:7" x14ac:dyDescent="0.15">
      <c r="A4981" t="str">
        <f>IF([1]交流线路段!A4981="","",[1]交流线路段!A4981)</f>
        <v/>
      </c>
      <c r="B4981" t="str">
        <f>IF([1]交流线路段!B4981="","",[1]交流线路段!B4981)</f>
        <v/>
      </c>
      <c r="F4981" t="e">
        <f ca="1">VLOOKUP(OFFSET($E$2,0,0,10000,1),OFFSET(线路!$A$2,0,0,10000,6),5,FALSE)</f>
        <v>#N/A</v>
      </c>
      <c r="G4981" t="e">
        <f ca="1">VLOOKUP(OFFSET($E$2,0,0,10000,1),OFFSET(线路!$A$2,0,0,10000,6),6,FALSE)</f>
        <v>#N/A</v>
      </c>
    </row>
    <row r="4982" spans="1:7" x14ac:dyDescent="0.15">
      <c r="A4982" t="str">
        <f>IF([1]交流线路段!A4982="","",[1]交流线路段!A4982)</f>
        <v/>
      </c>
      <c r="B4982" t="str">
        <f>IF([1]交流线路段!B4982="","",[1]交流线路段!B4982)</f>
        <v/>
      </c>
      <c r="F4982" t="e">
        <f ca="1">VLOOKUP(OFFSET($E$2,0,0,10000,1),OFFSET(线路!$A$2,0,0,10000,6),5,FALSE)</f>
        <v>#N/A</v>
      </c>
      <c r="G4982" t="e">
        <f ca="1">VLOOKUP(OFFSET($E$2,0,0,10000,1),OFFSET(线路!$A$2,0,0,10000,6),6,FALSE)</f>
        <v>#N/A</v>
      </c>
    </row>
    <row r="4983" spans="1:7" x14ac:dyDescent="0.15">
      <c r="A4983" t="str">
        <f>IF([1]交流线路段!A4983="","",[1]交流线路段!A4983)</f>
        <v/>
      </c>
      <c r="B4983" t="str">
        <f>IF([1]交流线路段!B4983="","",[1]交流线路段!B4983)</f>
        <v/>
      </c>
      <c r="F4983" t="e">
        <f ca="1">VLOOKUP(OFFSET($E$2,0,0,10000,1),OFFSET(线路!$A$2,0,0,10000,6),5,FALSE)</f>
        <v>#N/A</v>
      </c>
      <c r="G4983" t="e">
        <f ca="1">VLOOKUP(OFFSET($E$2,0,0,10000,1),OFFSET(线路!$A$2,0,0,10000,6),6,FALSE)</f>
        <v>#N/A</v>
      </c>
    </row>
    <row r="4984" spans="1:7" x14ac:dyDescent="0.15">
      <c r="A4984" t="str">
        <f>IF([1]交流线路段!A4984="","",[1]交流线路段!A4984)</f>
        <v/>
      </c>
      <c r="B4984" t="str">
        <f>IF([1]交流线路段!B4984="","",[1]交流线路段!B4984)</f>
        <v/>
      </c>
      <c r="F4984" t="e">
        <f ca="1">VLOOKUP(OFFSET($E$2,0,0,10000,1),OFFSET(线路!$A$2,0,0,10000,6),5,FALSE)</f>
        <v>#N/A</v>
      </c>
      <c r="G4984" t="e">
        <f ca="1">VLOOKUP(OFFSET($E$2,0,0,10000,1),OFFSET(线路!$A$2,0,0,10000,6),6,FALSE)</f>
        <v>#N/A</v>
      </c>
    </row>
    <row r="4985" spans="1:7" x14ac:dyDescent="0.15">
      <c r="A4985" t="str">
        <f>IF([1]交流线路段!A4985="","",[1]交流线路段!A4985)</f>
        <v/>
      </c>
      <c r="B4985" t="str">
        <f>IF([1]交流线路段!B4985="","",[1]交流线路段!B4985)</f>
        <v/>
      </c>
      <c r="F4985" t="e">
        <f ca="1">VLOOKUP(OFFSET($E$2,0,0,10000,1),OFFSET(线路!$A$2,0,0,10000,6),5,FALSE)</f>
        <v>#N/A</v>
      </c>
      <c r="G4985" t="e">
        <f ca="1">VLOOKUP(OFFSET($E$2,0,0,10000,1),OFFSET(线路!$A$2,0,0,10000,6),6,FALSE)</f>
        <v>#N/A</v>
      </c>
    </row>
    <row r="4986" spans="1:7" x14ac:dyDescent="0.15">
      <c r="A4986" t="str">
        <f>IF([1]交流线路段!A4986="","",[1]交流线路段!A4986)</f>
        <v/>
      </c>
      <c r="B4986" t="str">
        <f>IF([1]交流线路段!B4986="","",[1]交流线路段!B4986)</f>
        <v/>
      </c>
      <c r="F4986" t="e">
        <f ca="1">VLOOKUP(OFFSET($E$2,0,0,10000,1),OFFSET(线路!$A$2,0,0,10000,6),5,FALSE)</f>
        <v>#N/A</v>
      </c>
      <c r="G4986" t="e">
        <f ca="1">VLOOKUP(OFFSET($E$2,0,0,10000,1),OFFSET(线路!$A$2,0,0,10000,6),6,FALSE)</f>
        <v>#N/A</v>
      </c>
    </row>
    <row r="4987" spans="1:7" x14ac:dyDescent="0.15">
      <c r="A4987" t="str">
        <f>IF([1]交流线路段!A4987="","",[1]交流线路段!A4987)</f>
        <v/>
      </c>
      <c r="B4987" t="str">
        <f>IF([1]交流线路段!B4987="","",[1]交流线路段!B4987)</f>
        <v/>
      </c>
      <c r="F4987" t="e">
        <f ca="1">VLOOKUP(OFFSET($E$2,0,0,10000,1),OFFSET(线路!$A$2,0,0,10000,6),5,FALSE)</f>
        <v>#N/A</v>
      </c>
      <c r="G4987" t="e">
        <f ca="1">VLOOKUP(OFFSET($E$2,0,0,10000,1),OFFSET(线路!$A$2,0,0,10000,6),6,FALSE)</f>
        <v>#N/A</v>
      </c>
    </row>
    <row r="4988" spans="1:7" x14ac:dyDescent="0.15">
      <c r="A4988" t="str">
        <f>IF([1]交流线路段!A4988="","",[1]交流线路段!A4988)</f>
        <v/>
      </c>
      <c r="B4988" t="str">
        <f>IF([1]交流线路段!B4988="","",[1]交流线路段!B4988)</f>
        <v/>
      </c>
      <c r="F4988" t="e">
        <f ca="1">VLOOKUP(OFFSET($E$2,0,0,10000,1),OFFSET(线路!$A$2,0,0,10000,6),5,FALSE)</f>
        <v>#N/A</v>
      </c>
      <c r="G4988" t="e">
        <f ca="1">VLOOKUP(OFFSET($E$2,0,0,10000,1),OFFSET(线路!$A$2,0,0,10000,6),6,FALSE)</f>
        <v>#N/A</v>
      </c>
    </row>
    <row r="4989" spans="1:7" x14ac:dyDescent="0.15">
      <c r="A4989" t="str">
        <f>IF([1]交流线路段!A4989="","",[1]交流线路段!A4989)</f>
        <v/>
      </c>
      <c r="B4989" t="str">
        <f>IF([1]交流线路段!B4989="","",[1]交流线路段!B4989)</f>
        <v/>
      </c>
      <c r="F4989" t="e">
        <f ca="1">VLOOKUP(OFFSET($E$2,0,0,10000,1),OFFSET(线路!$A$2,0,0,10000,6),5,FALSE)</f>
        <v>#N/A</v>
      </c>
      <c r="G4989" t="e">
        <f ca="1">VLOOKUP(OFFSET($E$2,0,0,10000,1),OFFSET(线路!$A$2,0,0,10000,6),6,FALSE)</f>
        <v>#N/A</v>
      </c>
    </row>
    <row r="4990" spans="1:7" x14ac:dyDescent="0.15">
      <c r="A4990" t="str">
        <f>IF([1]交流线路段!A4990="","",[1]交流线路段!A4990)</f>
        <v/>
      </c>
      <c r="B4990" t="str">
        <f>IF([1]交流线路段!B4990="","",[1]交流线路段!B4990)</f>
        <v/>
      </c>
      <c r="F4990" t="e">
        <f ca="1">VLOOKUP(OFFSET($E$2,0,0,10000,1),OFFSET(线路!$A$2,0,0,10000,6),5,FALSE)</f>
        <v>#N/A</v>
      </c>
      <c r="G4990" t="e">
        <f ca="1">VLOOKUP(OFFSET($E$2,0,0,10000,1),OFFSET(线路!$A$2,0,0,10000,6),6,FALSE)</f>
        <v>#N/A</v>
      </c>
    </row>
    <row r="4991" spans="1:7" x14ac:dyDescent="0.15">
      <c r="A4991" t="str">
        <f>IF([1]交流线路段!A4991="","",[1]交流线路段!A4991)</f>
        <v/>
      </c>
      <c r="B4991" t="str">
        <f>IF([1]交流线路段!B4991="","",[1]交流线路段!B4991)</f>
        <v/>
      </c>
      <c r="F4991" t="e">
        <f ca="1">VLOOKUP(OFFSET($E$2,0,0,10000,1),OFFSET(线路!$A$2,0,0,10000,6),5,FALSE)</f>
        <v>#N/A</v>
      </c>
      <c r="G4991" t="e">
        <f ca="1">VLOOKUP(OFFSET($E$2,0,0,10000,1),OFFSET(线路!$A$2,0,0,10000,6),6,FALSE)</f>
        <v>#N/A</v>
      </c>
    </row>
    <row r="4992" spans="1:7" x14ac:dyDescent="0.15">
      <c r="A4992" t="str">
        <f>IF([1]交流线路段!A4992="","",[1]交流线路段!A4992)</f>
        <v/>
      </c>
      <c r="B4992" t="str">
        <f>IF([1]交流线路段!B4992="","",[1]交流线路段!B4992)</f>
        <v/>
      </c>
      <c r="F4992" t="e">
        <f ca="1">VLOOKUP(OFFSET($E$2,0,0,10000,1),OFFSET(线路!$A$2,0,0,10000,6),5,FALSE)</f>
        <v>#N/A</v>
      </c>
      <c r="G4992" t="e">
        <f ca="1">VLOOKUP(OFFSET($E$2,0,0,10000,1),OFFSET(线路!$A$2,0,0,10000,6),6,FALSE)</f>
        <v>#N/A</v>
      </c>
    </row>
    <row r="4993" spans="1:7" x14ac:dyDescent="0.15">
      <c r="A4993" t="str">
        <f>IF([1]交流线路段!A4993="","",[1]交流线路段!A4993)</f>
        <v/>
      </c>
      <c r="B4993" t="str">
        <f>IF([1]交流线路段!B4993="","",[1]交流线路段!B4993)</f>
        <v/>
      </c>
      <c r="F4993" t="e">
        <f ca="1">VLOOKUP(OFFSET($E$2,0,0,10000,1),OFFSET(线路!$A$2,0,0,10000,6),5,FALSE)</f>
        <v>#N/A</v>
      </c>
      <c r="G4993" t="e">
        <f ca="1">VLOOKUP(OFFSET($E$2,0,0,10000,1),OFFSET(线路!$A$2,0,0,10000,6),6,FALSE)</f>
        <v>#N/A</v>
      </c>
    </row>
    <row r="4994" spans="1:7" x14ac:dyDescent="0.15">
      <c r="A4994" t="str">
        <f>IF([1]交流线路段!A4994="","",[1]交流线路段!A4994)</f>
        <v/>
      </c>
      <c r="B4994" t="str">
        <f>IF([1]交流线路段!B4994="","",[1]交流线路段!B4994)</f>
        <v/>
      </c>
      <c r="F4994" t="e">
        <f ca="1">VLOOKUP(OFFSET($E$2,0,0,10000,1),OFFSET(线路!$A$2,0,0,10000,6),5,FALSE)</f>
        <v>#N/A</v>
      </c>
      <c r="G4994" t="e">
        <f ca="1">VLOOKUP(OFFSET($E$2,0,0,10000,1),OFFSET(线路!$A$2,0,0,10000,6),6,FALSE)</f>
        <v>#N/A</v>
      </c>
    </row>
    <row r="4995" spans="1:7" x14ac:dyDescent="0.15">
      <c r="A4995" t="str">
        <f>IF([1]交流线路段!A4995="","",[1]交流线路段!A4995)</f>
        <v/>
      </c>
      <c r="B4995" t="str">
        <f>IF([1]交流线路段!B4995="","",[1]交流线路段!B4995)</f>
        <v/>
      </c>
      <c r="F4995" t="e">
        <f ca="1">VLOOKUP(OFFSET($E$2,0,0,10000,1),OFFSET(线路!$A$2,0,0,10000,6),5,FALSE)</f>
        <v>#N/A</v>
      </c>
      <c r="G4995" t="e">
        <f ca="1">VLOOKUP(OFFSET($E$2,0,0,10000,1),OFFSET(线路!$A$2,0,0,10000,6),6,FALSE)</f>
        <v>#N/A</v>
      </c>
    </row>
    <row r="4996" spans="1:7" x14ac:dyDescent="0.15">
      <c r="A4996" t="str">
        <f>IF([1]交流线路段!A4996="","",[1]交流线路段!A4996)</f>
        <v/>
      </c>
      <c r="B4996" t="str">
        <f>IF([1]交流线路段!B4996="","",[1]交流线路段!B4996)</f>
        <v/>
      </c>
      <c r="F4996" t="e">
        <f ca="1">VLOOKUP(OFFSET($E$2,0,0,10000,1),OFFSET(线路!$A$2,0,0,10000,6),5,FALSE)</f>
        <v>#N/A</v>
      </c>
      <c r="G4996" t="e">
        <f ca="1">VLOOKUP(OFFSET($E$2,0,0,10000,1),OFFSET(线路!$A$2,0,0,10000,6),6,FALSE)</f>
        <v>#N/A</v>
      </c>
    </row>
    <row r="4997" spans="1:7" x14ac:dyDescent="0.15">
      <c r="A4997" t="str">
        <f>IF([1]交流线路段!A4997="","",[1]交流线路段!A4997)</f>
        <v/>
      </c>
      <c r="B4997" t="str">
        <f>IF([1]交流线路段!B4997="","",[1]交流线路段!B4997)</f>
        <v/>
      </c>
      <c r="F4997" t="e">
        <f ca="1">VLOOKUP(OFFSET($E$2,0,0,10000,1),OFFSET(线路!$A$2,0,0,10000,6),5,FALSE)</f>
        <v>#N/A</v>
      </c>
      <c r="G4997" t="e">
        <f ca="1">VLOOKUP(OFFSET($E$2,0,0,10000,1),OFFSET(线路!$A$2,0,0,10000,6),6,FALSE)</f>
        <v>#N/A</v>
      </c>
    </row>
    <row r="4998" spans="1:7" x14ac:dyDescent="0.15">
      <c r="A4998" t="str">
        <f>IF([1]交流线路段!A4998="","",[1]交流线路段!A4998)</f>
        <v/>
      </c>
      <c r="B4998" t="str">
        <f>IF([1]交流线路段!B4998="","",[1]交流线路段!B4998)</f>
        <v/>
      </c>
      <c r="F4998" t="e">
        <f ca="1">VLOOKUP(OFFSET($E$2,0,0,10000,1),OFFSET(线路!$A$2,0,0,10000,6),5,FALSE)</f>
        <v>#N/A</v>
      </c>
      <c r="G4998" t="e">
        <f ca="1">VLOOKUP(OFFSET($E$2,0,0,10000,1),OFFSET(线路!$A$2,0,0,10000,6),6,FALSE)</f>
        <v>#N/A</v>
      </c>
    </row>
    <row r="4999" spans="1:7" x14ac:dyDescent="0.15">
      <c r="A4999" t="str">
        <f>IF([1]交流线路段!A4999="","",[1]交流线路段!A4999)</f>
        <v/>
      </c>
      <c r="B4999" t="str">
        <f>IF([1]交流线路段!B4999="","",[1]交流线路段!B4999)</f>
        <v/>
      </c>
      <c r="F4999" t="e">
        <f ca="1">VLOOKUP(OFFSET($E$2,0,0,10000,1),OFFSET(线路!$A$2,0,0,10000,6),5,FALSE)</f>
        <v>#N/A</v>
      </c>
      <c r="G4999" t="e">
        <f ca="1">VLOOKUP(OFFSET($E$2,0,0,10000,1),OFFSET(线路!$A$2,0,0,10000,6),6,FALSE)</f>
        <v>#N/A</v>
      </c>
    </row>
    <row r="5000" spans="1:7" x14ac:dyDescent="0.15">
      <c r="A5000" t="str">
        <f>IF([1]交流线路段!A5000="","",[1]交流线路段!A5000)</f>
        <v/>
      </c>
      <c r="B5000" t="str">
        <f>IF([1]交流线路段!B5000="","",[1]交流线路段!B5000)</f>
        <v/>
      </c>
      <c r="F5000" t="e">
        <f ca="1">VLOOKUP(OFFSET($E$2,0,0,10000,1),OFFSET(线路!$A$2,0,0,10000,6),5,FALSE)</f>
        <v>#N/A</v>
      </c>
      <c r="G5000" t="e">
        <f ca="1">VLOOKUP(OFFSET($E$2,0,0,10000,1),OFFSET(线路!$A$2,0,0,10000,6),6,FALSE)</f>
        <v>#N/A</v>
      </c>
    </row>
    <row r="5001" spans="1:7" x14ac:dyDescent="0.15">
      <c r="A5001" t="str">
        <f>IF([1]交流线路段!A5001="","",[1]交流线路段!A5001)</f>
        <v/>
      </c>
      <c r="B5001" t="str">
        <f>IF([1]交流线路段!B5001="","",[1]交流线路段!B5001)</f>
        <v/>
      </c>
      <c r="F5001" t="e">
        <f ca="1">VLOOKUP(OFFSET($E$2,0,0,10000,1),OFFSET(线路!$A$2,0,0,10000,6),5,FALSE)</f>
        <v>#N/A</v>
      </c>
      <c r="G5001" t="e">
        <f ca="1">VLOOKUP(OFFSET($E$2,0,0,10000,1),OFFSET(线路!$A$2,0,0,10000,6),6,FALSE)</f>
        <v>#N/A</v>
      </c>
    </row>
    <row r="5002" spans="1:7" x14ac:dyDescent="0.15">
      <c r="A5002" t="str">
        <f>IF([1]交流线路段!A5002="","",[1]交流线路段!A5002)</f>
        <v/>
      </c>
      <c r="B5002" t="str">
        <f>IF([1]交流线路段!B5002="","",[1]交流线路段!B5002)</f>
        <v/>
      </c>
      <c r="F5002" t="e">
        <f ca="1">VLOOKUP(OFFSET($E$2,0,0,10000,1),OFFSET(线路!$A$2,0,0,10000,6),5,FALSE)</f>
        <v>#N/A</v>
      </c>
      <c r="G5002" t="e">
        <f ca="1">VLOOKUP(OFFSET($E$2,0,0,10000,1),OFFSET(线路!$A$2,0,0,10000,6),6,FALSE)</f>
        <v>#N/A</v>
      </c>
    </row>
    <row r="5003" spans="1:7" x14ac:dyDescent="0.15">
      <c r="A5003" t="str">
        <f>IF([1]交流线路段!A5003="","",[1]交流线路段!A5003)</f>
        <v/>
      </c>
      <c r="B5003" t="str">
        <f>IF([1]交流线路段!B5003="","",[1]交流线路段!B5003)</f>
        <v/>
      </c>
      <c r="F5003" t="e">
        <f ca="1">VLOOKUP(OFFSET($E$2,0,0,10000,1),OFFSET(线路!$A$2,0,0,10000,6),5,FALSE)</f>
        <v>#N/A</v>
      </c>
      <c r="G5003" t="e">
        <f ca="1">VLOOKUP(OFFSET($E$2,0,0,10000,1),OFFSET(线路!$A$2,0,0,10000,6),6,FALSE)</f>
        <v>#N/A</v>
      </c>
    </row>
    <row r="5004" spans="1:7" x14ac:dyDescent="0.15">
      <c r="A5004" t="str">
        <f>IF([1]交流线路段!A5004="","",[1]交流线路段!A5004)</f>
        <v/>
      </c>
      <c r="B5004" t="str">
        <f>IF([1]交流线路段!B5004="","",[1]交流线路段!B5004)</f>
        <v/>
      </c>
      <c r="F5004" t="e">
        <f ca="1">VLOOKUP(OFFSET($E$2,0,0,10000,1),OFFSET(线路!$A$2,0,0,10000,6),5,FALSE)</f>
        <v>#N/A</v>
      </c>
      <c r="G5004" t="e">
        <f ca="1">VLOOKUP(OFFSET($E$2,0,0,10000,1),OFFSET(线路!$A$2,0,0,10000,6),6,FALSE)</f>
        <v>#N/A</v>
      </c>
    </row>
    <row r="5005" spans="1:7" x14ac:dyDescent="0.15">
      <c r="A5005" t="str">
        <f>IF([1]交流线路段!A5005="","",[1]交流线路段!A5005)</f>
        <v/>
      </c>
      <c r="B5005" t="str">
        <f>IF([1]交流线路段!B5005="","",[1]交流线路段!B5005)</f>
        <v/>
      </c>
      <c r="F5005" t="e">
        <f ca="1">VLOOKUP(OFFSET($E$2,0,0,10000,1),OFFSET(线路!$A$2,0,0,10000,6),5,FALSE)</f>
        <v>#N/A</v>
      </c>
      <c r="G5005" t="e">
        <f ca="1">VLOOKUP(OFFSET($E$2,0,0,10000,1),OFFSET(线路!$A$2,0,0,10000,6),6,FALSE)</f>
        <v>#N/A</v>
      </c>
    </row>
    <row r="5006" spans="1:7" x14ac:dyDescent="0.15">
      <c r="A5006" t="str">
        <f>IF([1]交流线路段!A5006="","",[1]交流线路段!A5006)</f>
        <v/>
      </c>
      <c r="B5006" t="str">
        <f>IF([1]交流线路段!B5006="","",[1]交流线路段!B5006)</f>
        <v/>
      </c>
      <c r="F5006" t="e">
        <f ca="1">VLOOKUP(OFFSET($E$2,0,0,10000,1),OFFSET(线路!$A$2,0,0,10000,6),5,FALSE)</f>
        <v>#N/A</v>
      </c>
      <c r="G5006" t="e">
        <f ca="1">VLOOKUP(OFFSET($E$2,0,0,10000,1),OFFSET(线路!$A$2,0,0,10000,6),6,FALSE)</f>
        <v>#N/A</v>
      </c>
    </row>
    <row r="5007" spans="1:7" x14ac:dyDescent="0.15">
      <c r="A5007" t="str">
        <f>IF([1]交流线路段!A5007="","",[1]交流线路段!A5007)</f>
        <v/>
      </c>
      <c r="B5007" t="str">
        <f>IF([1]交流线路段!B5007="","",[1]交流线路段!B5007)</f>
        <v/>
      </c>
      <c r="F5007" t="e">
        <f ca="1">VLOOKUP(OFFSET($E$2,0,0,10000,1),OFFSET(线路!$A$2,0,0,10000,6),5,FALSE)</f>
        <v>#N/A</v>
      </c>
      <c r="G5007" t="e">
        <f ca="1">VLOOKUP(OFFSET($E$2,0,0,10000,1),OFFSET(线路!$A$2,0,0,10000,6),6,FALSE)</f>
        <v>#N/A</v>
      </c>
    </row>
    <row r="5008" spans="1:7" x14ac:dyDescent="0.15">
      <c r="A5008" t="str">
        <f>IF([1]交流线路段!A5008="","",[1]交流线路段!A5008)</f>
        <v/>
      </c>
      <c r="B5008" t="str">
        <f>IF([1]交流线路段!B5008="","",[1]交流线路段!B5008)</f>
        <v/>
      </c>
      <c r="F5008" t="e">
        <f ca="1">VLOOKUP(OFFSET($E$2,0,0,10000,1),OFFSET(线路!$A$2,0,0,10000,6),5,FALSE)</f>
        <v>#N/A</v>
      </c>
      <c r="G5008" t="e">
        <f ca="1">VLOOKUP(OFFSET($E$2,0,0,10000,1),OFFSET(线路!$A$2,0,0,10000,6),6,FALSE)</f>
        <v>#N/A</v>
      </c>
    </row>
    <row r="5009" spans="1:7" x14ac:dyDescent="0.15">
      <c r="A5009" t="str">
        <f>IF([1]交流线路段!A5009="","",[1]交流线路段!A5009)</f>
        <v/>
      </c>
      <c r="B5009" t="str">
        <f>IF([1]交流线路段!B5009="","",[1]交流线路段!B5009)</f>
        <v/>
      </c>
      <c r="F5009" t="e">
        <f ca="1">VLOOKUP(OFFSET($E$2,0,0,10000,1),OFFSET(线路!$A$2,0,0,10000,6),5,FALSE)</f>
        <v>#N/A</v>
      </c>
      <c r="G5009" t="e">
        <f ca="1">VLOOKUP(OFFSET($E$2,0,0,10000,1),OFFSET(线路!$A$2,0,0,10000,6),6,FALSE)</f>
        <v>#N/A</v>
      </c>
    </row>
    <row r="5010" spans="1:7" x14ac:dyDescent="0.15">
      <c r="A5010" t="str">
        <f>IF([1]交流线路段!A5010="","",[1]交流线路段!A5010)</f>
        <v/>
      </c>
      <c r="B5010" t="str">
        <f>IF([1]交流线路段!B5010="","",[1]交流线路段!B5010)</f>
        <v/>
      </c>
      <c r="F5010" t="e">
        <f ca="1">VLOOKUP(OFFSET($E$2,0,0,10000,1),OFFSET(线路!$A$2,0,0,10000,6),5,FALSE)</f>
        <v>#N/A</v>
      </c>
      <c r="G5010" t="e">
        <f ca="1">VLOOKUP(OFFSET($E$2,0,0,10000,1),OFFSET(线路!$A$2,0,0,10000,6),6,FALSE)</f>
        <v>#N/A</v>
      </c>
    </row>
    <row r="5011" spans="1:7" x14ac:dyDescent="0.15">
      <c r="A5011" t="str">
        <f>IF([1]交流线路段!A5011="","",[1]交流线路段!A5011)</f>
        <v/>
      </c>
      <c r="B5011" t="str">
        <f>IF([1]交流线路段!B5011="","",[1]交流线路段!B5011)</f>
        <v/>
      </c>
      <c r="F5011" t="e">
        <f ca="1">VLOOKUP(OFFSET($E$2,0,0,10000,1),OFFSET(线路!$A$2,0,0,10000,6),5,FALSE)</f>
        <v>#N/A</v>
      </c>
      <c r="G5011" t="e">
        <f ca="1">VLOOKUP(OFFSET($E$2,0,0,10000,1),OFFSET(线路!$A$2,0,0,10000,6),6,FALSE)</f>
        <v>#N/A</v>
      </c>
    </row>
    <row r="5012" spans="1:7" x14ac:dyDescent="0.15">
      <c r="A5012" t="str">
        <f>IF([1]交流线路段!A5012="","",[1]交流线路段!A5012)</f>
        <v/>
      </c>
      <c r="B5012" t="str">
        <f>IF([1]交流线路段!B5012="","",[1]交流线路段!B5012)</f>
        <v/>
      </c>
      <c r="F5012" t="e">
        <f ca="1">VLOOKUP(OFFSET($E$2,0,0,10000,1),OFFSET(线路!$A$2,0,0,10000,6),5,FALSE)</f>
        <v>#N/A</v>
      </c>
      <c r="G5012" t="e">
        <f ca="1">VLOOKUP(OFFSET($E$2,0,0,10000,1),OFFSET(线路!$A$2,0,0,10000,6),6,FALSE)</f>
        <v>#N/A</v>
      </c>
    </row>
    <row r="5013" spans="1:7" x14ac:dyDescent="0.15">
      <c r="A5013" t="str">
        <f>IF([1]交流线路段!A5013="","",[1]交流线路段!A5013)</f>
        <v/>
      </c>
      <c r="B5013" t="str">
        <f>IF([1]交流线路段!B5013="","",[1]交流线路段!B5013)</f>
        <v/>
      </c>
      <c r="F5013" t="e">
        <f ca="1">VLOOKUP(OFFSET($E$2,0,0,10000,1),OFFSET(线路!$A$2,0,0,10000,6),5,FALSE)</f>
        <v>#N/A</v>
      </c>
      <c r="G5013" t="e">
        <f ca="1">VLOOKUP(OFFSET($E$2,0,0,10000,1),OFFSET(线路!$A$2,0,0,10000,6),6,FALSE)</f>
        <v>#N/A</v>
      </c>
    </row>
    <row r="5014" spans="1:7" x14ac:dyDescent="0.15">
      <c r="A5014" t="str">
        <f>IF([1]交流线路段!A5014="","",[1]交流线路段!A5014)</f>
        <v/>
      </c>
      <c r="B5014" t="str">
        <f>IF([1]交流线路段!B5014="","",[1]交流线路段!B5014)</f>
        <v/>
      </c>
      <c r="F5014" t="e">
        <f ca="1">VLOOKUP(OFFSET($E$2,0,0,10000,1),OFFSET(线路!$A$2,0,0,10000,6),5,FALSE)</f>
        <v>#N/A</v>
      </c>
      <c r="G5014" t="e">
        <f ca="1">VLOOKUP(OFFSET($E$2,0,0,10000,1),OFFSET(线路!$A$2,0,0,10000,6),6,FALSE)</f>
        <v>#N/A</v>
      </c>
    </row>
    <row r="5015" spans="1:7" x14ac:dyDescent="0.15">
      <c r="A5015" t="str">
        <f>IF([1]交流线路段!A5015="","",[1]交流线路段!A5015)</f>
        <v/>
      </c>
      <c r="B5015" t="str">
        <f>IF([1]交流线路段!B5015="","",[1]交流线路段!B5015)</f>
        <v/>
      </c>
      <c r="F5015" t="e">
        <f ca="1">VLOOKUP(OFFSET($E$2,0,0,10000,1),OFFSET(线路!$A$2,0,0,10000,6),5,FALSE)</f>
        <v>#N/A</v>
      </c>
      <c r="G5015" t="e">
        <f ca="1">VLOOKUP(OFFSET($E$2,0,0,10000,1),OFFSET(线路!$A$2,0,0,10000,6),6,FALSE)</f>
        <v>#N/A</v>
      </c>
    </row>
    <row r="5016" spans="1:7" x14ac:dyDescent="0.15">
      <c r="A5016" t="str">
        <f>IF([1]交流线路段!A5016="","",[1]交流线路段!A5016)</f>
        <v/>
      </c>
      <c r="B5016" t="str">
        <f>IF([1]交流线路段!B5016="","",[1]交流线路段!B5016)</f>
        <v/>
      </c>
      <c r="F5016" t="e">
        <f ca="1">VLOOKUP(OFFSET($E$2,0,0,10000,1),OFFSET(线路!$A$2,0,0,10000,6),5,FALSE)</f>
        <v>#N/A</v>
      </c>
      <c r="G5016" t="e">
        <f ca="1">VLOOKUP(OFFSET($E$2,0,0,10000,1),OFFSET(线路!$A$2,0,0,10000,6),6,FALSE)</f>
        <v>#N/A</v>
      </c>
    </row>
    <row r="5017" spans="1:7" x14ac:dyDescent="0.15">
      <c r="A5017" t="str">
        <f>IF([1]交流线路段!A5017="","",[1]交流线路段!A5017)</f>
        <v/>
      </c>
      <c r="B5017" t="str">
        <f>IF([1]交流线路段!B5017="","",[1]交流线路段!B5017)</f>
        <v/>
      </c>
      <c r="F5017" t="e">
        <f ca="1">VLOOKUP(OFFSET($E$2,0,0,10000,1),OFFSET(线路!$A$2,0,0,10000,6),5,FALSE)</f>
        <v>#N/A</v>
      </c>
      <c r="G5017" t="e">
        <f ca="1">VLOOKUP(OFFSET($E$2,0,0,10000,1),OFFSET(线路!$A$2,0,0,10000,6),6,FALSE)</f>
        <v>#N/A</v>
      </c>
    </row>
    <row r="5018" spans="1:7" x14ac:dyDescent="0.15">
      <c r="A5018" t="str">
        <f>IF([1]交流线路段!A5018="","",[1]交流线路段!A5018)</f>
        <v/>
      </c>
      <c r="B5018" t="str">
        <f>IF([1]交流线路段!B5018="","",[1]交流线路段!B5018)</f>
        <v/>
      </c>
      <c r="F5018" t="e">
        <f ca="1">VLOOKUP(OFFSET($E$2,0,0,10000,1),OFFSET(线路!$A$2,0,0,10000,6),5,FALSE)</f>
        <v>#N/A</v>
      </c>
      <c r="G5018" t="e">
        <f ca="1">VLOOKUP(OFFSET($E$2,0,0,10000,1),OFFSET(线路!$A$2,0,0,10000,6),6,FALSE)</f>
        <v>#N/A</v>
      </c>
    </row>
    <row r="5019" spans="1:7" x14ac:dyDescent="0.15">
      <c r="A5019" t="str">
        <f>IF([1]交流线路段!A5019="","",[1]交流线路段!A5019)</f>
        <v/>
      </c>
      <c r="B5019" t="str">
        <f>IF([1]交流线路段!B5019="","",[1]交流线路段!B5019)</f>
        <v/>
      </c>
      <c r="F5019" t="e">
        <f ca="1">VLOOKUP(OFFSET($E$2,0,0,10000,1),OFFSET(线路!$A$2,0,0,10000,6),5,FALSE)</f>
        <v>#N/A</v>
      </c>
      <c r="G5019" t="e">
        <f ca="1">VLOOKUP(OFFSET($E$2,0,0,10000,1),OFFSET(线路!$A$2,0,0,10000,6),6,FALSE)</f>
        <v>#N/A</v>
      </c>
    </row>
    <row r="5020" spans="1:7" x14ac:dyDescent="0.15">
      <c r="A5020" t="str">
        <f>IF([1]交流线路段!A5020="","",[1]交流线路段!A5020)</f>
        <v/>
      </c>
      <c r="B5020" t="str">
        <f>IF([1]交流线路段!B5020="","",[1]交流线路段!B5020)</f>
        <v/>
      </c>
      <c r="F5020" t="e">
        <f ca="1">VLOOKUP(OFFSET($E$2,0,0,10000,1),OFFSET(线路!$A$2,0,0,10000,6),5,FALSE)</f>
        <v>#N/A</v>
      </c>
      <c r="G5020" t="e">
        <f ca="1">VLOOKUP(OFFSET($E$2,0,0,10000,1),OFFSET(线路!$A$2,0,0,10000,6),6,FALSE)</f>
        <v>#N/A</v>
      </c>
    </row>
    <row r="5021" spans="1:7" x14ac:dyDescent="0.15">
      <c r="A5021" t="str">
        <f>IF([1]交流线路段!A5021="","",[1]交流线路段!A5021)</f>
        <v/>
      </c>
      <c r="B5021" t="str">
        <f>IF([1]交流线路段!B5021="","",[1]交流线路段!B5021)</f>
        <v/>
      </c>
      <c r="F5021" t="e">
        <f ca="1">VLOOKUP(OFFSET($E$2,0,0,10000,1),OFFSET(线路!$A$2,0,0,10000,6),5,FALSE)</f>
        <v>#N/A</v>
      </c>
      <c r="G5021" t="e">
        <f ca="1">VLOOKUP(OFFSET($E$2,0,0,10000,1),OFFSET(线路!$A$2,0,0,10000,6),6,FALSE)</f>
        <v>#N/A</v>
      </c>
    </row>
    <row r="5022" spans="1:7" x14ac:dyDescent="0.15">
      <c r="A5022" t="str">
        <f>IF([1]交流线路段!A5022="","",[1]交流线路段!A5022)</f>
        <v/>
      </c>
      <c r="B5022" t="str">
        <f>IF([1]交流线路段!B5022="","",[1]交流线路段!B5022)</f>
        <v/>
      </c>
      <c r="F5022" t="e">
        <f ca="1">VLOOKUP(OFFSET($E$2,0,0,10000,1),OFFSET(线路!$A$2,0,0,10000,6),5,FALSE)</f>
        <v>#N/A</v>
      </c>
      <c r="G5022" t="e">
        <f ca="1">VLOOKUP(OFFSET($E$2,0,0,10000,1),OFFSET(线路!$A$2,0,0,10000,6),6,FALSE)</f>
        <v>#N/A</v>
      </c>
    </row>
    <row r="5023" spans="1:7" x14ac:dyDescent="0.15">
      <c r="A5023" t="str">
        <f>IF([1]交流线路段!A5023="","",[1]交流线路段!A5023)</f>
        <v/>
      </c>
      <c r="B5023" t="str">
        <f>IF([1]交流线路段!B5023="","",[1]交流线路段!B5023)</f>
        <v/>
      </c>
      <c r="F5023" t="e">
        <f ca="1">VLOOKUP(OFFSET($E$2,0,0,10000,1),OFFSET(线路!$A$2,0,0,10000,6),5,FALSE)</f>
        <v>#N/A</v>
      </c>
      <c r="G5023" t="e">
        <f ca="1">VLOOKUP(OFFSET($E$2,0,0,10000,1),OFFSET(线路!$A$2,0,0,10000,6),6,FALSE)</f>
        <v>#N/A</v>
      </c>
    </row>
    <row r="5024" spans="1:7" x14ac:dyDescent="0.15">
      <c r="A5024" t="str">
        <f>IF([1]交流线路段!A5024="","",[1]交流线路段!A5024)</f>
        <v/>
      </c>
      <c r="B5024" t="str">
        <f>IF([1]交流线路段!B5024="","",[1]交流线路段!B5024)</f>
        <v/>
      </c>
      <c r="F5024" t="e">
        <f ca="1">VLOOKUP(OFFSET($E$2,0,0,10000,1),OFFSET(线路!$A$2,0,0,10000,6),5,FALSE)</f>
        <v>#N/A</v>
      </c>
      <c r="G5024" t="e">
        <f ca="1">VLOOKUP(OFFSET($E$2,0,0,10000,1),OFFSET(线路!$A$2,0,0,10000,6),6,FALSE)</f>
        <v>#N/A</v>
      </c>
    </row>
    <row r="5025" spans="1:7" x14ac:dyDescent="0.15">
      <c r="A5025" t="str">
        <f>IF([1]交流线路段!A5025="","",[1]交流线路段!A5025)</f>
        <v/>
      </c>
      <c r="B5025" t="str">
        <f>IF([1]交流线路段!B5025="","",[1]交流线路段!B5025)</f>
        <v/>
      </c>
      <c r="F5025" t="e">
        <f ca="1">VLOOKUP(OFFSET($E$2,0,0,10000,1),OFFSET(线路!$A$2,0,0,10000,6),5,FALSE)</f>
        <v>#N/A</v>
      </c>
      <c r="G5025" t="e">
        <f ca="1">VLOOKUP(OFFSET($E$2,0,0,10000,1),OFFSET(线路!$A$2,0,0,10000,6),6,FALSE)</f>
        <v>#N/A</v>
      </c>
    </row>
    <row r="5026" spans="1:7" x14ac:dyDescent="0.15">
      <c r="A5026" t="str">
        <f>IF([1]交流线路段!A5026="","",[1]交流线路段!A5026)</f>
        <v/>
      </c>
      <c r="B5026" t="str">
        <f>IF([1]交流线路段!B5026="","",[1]交流线路段!B5026)</f>
        <v/>
      </c>
      <c r="F5026" t="e">
        <f ca="1">VLOOKUP(OFFSET($E$2,0,0,10000,1),OFFSET(线路!$A$2,0,0,10000,6),5,FALSE)</f>
        <v>#N/A</v>
      </c>
      <c r="G5026" t="e">
        <f ca="1">VLOOKUP(OFFSET($E$2,0,0,10000,1),OFFSET(线路!$A$2,0,0,10000,6),6,FALSE)</f>
        <v>#N/A</v>
      </c>
    </row>
    <row r="5027" spans="1:7" x14ac:dyDescent="0.15">
      <c r="A5027" t="str">
        <f>IF([1]交流线路段!A5027="","",[1]交流线路段!A5027)</f>
        <v/>
      </c>
      <c r="B5027" t="str">
        <f>IF([1]交流线路段!B5027="","",[1]交流线路段!B5027)</f>
        <v/>
      </c>
      <c r="F5027" t="e">
        <f ca="1">VLOOKUP(OFFSET($E$2,0,0,10000,1),OFFSET(线路!$A$2,0,0,10000,6),5,FALSE)</f>
        <v>#N/A</v>
      </c>
      <c r="G5027" t="e">
        <f ca="1">VLOOKUP(OFFSET($E$2,0,0,10000,1),OFFSET(线路!$A$2,0,0,10000,6),6,FALSE)</f>
        <v>#N/A</v>
      </c>
    </row>
    <row r="5028" spans="1:7" x14ac:dyDescent="0.15">
      <c r="A5028" t="str">
        <f>IF([1]交流线路段!A5028="","",[1]交流线路段!A5028)</f>
        <v/>
      </c>
      <c r="B5028" t="str">
        <f>IF([1]交流线路段!B5028="","",[1]交流线路段!B5028)</f>
        <v/>
      </c>
      <c r="F5028" t="e">
        <f ca="1">VLOOKUP(OFFSET($E$2,0,0,10000,1),OFFSET(线路!$A$2,0,0,10000,6),5,FALSE)</f>
        <v>#N/A</v>
      </c>
      <c r="G5028" t="e">
        <f ca="1">VLOOKUP(OFFSET($E$2,0,0,10000,1),OFFSET(线路!$A$2,0,0,10000,6),6,FALSE)</f>
        <v>#N/A</v>
      </c>
    </row>
    <row r="5029" spans="1:7" x14ac:dyDescent="0.15">
      <c r="A5029" t="str">
        <f>IF([1]交流线路段!A5029="","",[1]交流线路段!A5029)</f>
        <v/>
      </c>
      <c r="B5029" t="str">
        <f>IF([1]交流线路段!B5029="","",[1]交流线路段!B5029)</f>
        <v/>
      </c>
      <c r="F5029" t="e">
        <f ca="1">VLOOKUP(OFFSET($E$2,0,0,10000,1),OFFSET(线路!$A$2,0,0,10000,6),5,FALSE)</f>
        <v>#N/A</v>
      </c>
      <c r="G5029" t="e">
        <f ca="1">VLOOKUP(OFFSET($E$2,0,0,10000,1),OFFSET(线路!$A$2,0,0,10000,6),6,FALSE)</f>
        <v>#N/A</v>
      </c>
    </row>
    <row r="5030" spans="1:7" x14ac:dyDescent="0.15">
      <c r="A5030" t="str">
        <f>IF([1]交流线路段!A5030="","",[1]交流线路段!A5030)</f>
        <v/>
      </c>
      <c r="B5030" t="str">
        <f>IF([1]交流线路段!B5030="","",[1]交流线路段!B5030)</f>
        <v/>
      </c>
      <c r="F5030" t="e">
        <f ca="1">VLOOKUP(OFFSET($E$2,0,0,10000,1),OFFSET(线路!$A$2,0,0,10000,6),5,FALSE)</f>
        <v>#N/A</v>
      </c>
      <c r="G5030" t="e">
        <f ca="1">VLOOKUP(OFFSET($E$2,0,0,10000,1),OFFSET(线路!$A$2,0,0,10000,6),6,FALSE)</f>
        <v>#N/A</v>
      </c>
    </row>
    <row r="5031" spans="1:7" x14ac:dyDescent="0.15">
      <c r="A5031" t="str">
        <f>IF([1]交流线路段!A5031="","",[1]交流线路段!A5031)</f>
        <v/>
      </c>
      <c r="B5031" t="str">
        <f>IF([1]交流线路段!B5031="","",[1]交流线路段!B5031)</f>
        <v/>
      </c>
      <c r="F5031" t="e">
        <f ca="1">VLOOKUP(OFFSET($E$2,0,0,10000,1),OFFSET(线路!$A$2,0,0,10000,6),5,FALSE)</f>
        <v>#N/A</v>
      </c>
      <c r="G5031" t="e">
        <f ca="1">VLOOKUP(OFFSET($E$2,0,0,10000,1),OFFSET(线路!$A$2,0,0,10000,6),6,FALSE)</f>
        <v>#N/A</v>
      </c>
    </row>
    <row r="5032" spans="1:7" x14ac:dyDescent="0.15">
      <c r="A5032" t="str">
        <f>IF([1]交流线路段!A5032="","",[1]交流线路段!A5032)</f>
        <v/>
      </c>
      <c r="B5032" t="str">
        <f>IF([1]交流线路段!B5032="","",[1]交流线路段!B5032)</f>
        <v/>
      </c>
      <c r="F5032" t="e">
        <f ca="1">VLOOKUP(OFFSET($E$2,0,0,10000,1),OFFSET(线路!$A$2,0,0,10000,6),5,FALSE)</f>
        <v>#N/A</v>
      </c>
      <c r="G5032" t="e">
        <f ca="1">VLOOKUP(OFFSET($E$2,0,0,10000,1),OFFSET(线路!$A$2,0,0,10000,6),6,FALSE)</f>
        <v>#N/A</v>
      </c>
    </row>
    <row r="5033" spans="1:7" x14ac:dyDescent="0.15">
      <c r="A5033" t="str">
        <f>IF([1]交流线路段!A5033="","",[1]交流线路段!A5033)</f>
        <v/>
      </c>
      <c r="B5033" t="str">
        <f>IF([1]交流线路段!B5033="","",[1]交流线路段!B5033)</f>
        <v/>
      </c>
      <c r="F5033" t="e">
        <f ca="1">VLOOKUP(OFFSET($E$2,0,0,10000,1),OFFSET(线路!$A$2,0,0,10000,6),5,FALSE)</f>
        <v>#N/A</v>
      </c>
      <c r="G5033" t="e">
        <f ca="1">VLOOKUP(OFFSET($E$2,0,0,10000,1),OFFSET(线路!$A$2,0,0,10000,6),6,FALSE)</f>
        <v>#N/A</v>
      </c>
    </row>
    <row r="5034" spans="1:7" x14ac:dyDescent="0.15">
      <c r="A5034" t="str">
        <f>IF([1]交流线路段!A5034="","",[1]交流线路段!A5034)</f>
        <v/>
      </c>
      <c r="B5034" t="str">
        <f>IF([1]交流线路段!B5034="","",[1]交流线路段!B5034)</f>
        <v/>
      </c>
      <c r="F5034" t="e">
        <f ca="1">VLOOKUP(OFFSET($E$2,0,0,10000,1),OFFSET(线路!$A$2,0,0,10000,6),5,FALSE)</f>
        <v>#N/A</v>
      </c>
      <c r="G5034" t="e">
        <f ca="1">VLOOKUP(OFFSET($E$2,0,0,10000,1),OFFSET(线路!$A$2,0,0,10000,6),6,FALSE)</f>
        <v>#N/A</v>
      </c>
    </row>
    <row r="5035" spans="1:7" x14ac:dyDescent="0.15">
      <c r="A5035" t="str">
        <f>IF([1]交流线路段!A5035="","",[1]交流线路段!A5035)</f>
        <v/>
      </c>
      <c r="B5035" t="str">
        <f>IF([1]交流线路段!B5035="","",[1]交流线路段!B5035)</f>
        <v/>
      </c>
      <c r="F5035" t="e">
        <f ca="1">VLOOKUP(OFFSET($E$2,0,0,10000,1),OFFSET(线路!$A$2,0,0,10000,6),5,FALSE)</f>
        <v>#N/A</v>
      </c>
      <c r="G5035" t="e">
        <f ca="1">VLOOKUP(OFFSET($E$2,0,0,10000,1),OFFSET(线路!$A$2,0,0,10000,6),6,FALSE)</f>
        <v>#N/A</v>
      </c>
    </row>
    <row r="5036" spans="1:7" x14ac:dyDescent="0.15">
      <c r="A5036" t="str">
        <f>IF([1]交流线路段!A5036="","",[1]交流线路段!A5036)</f>
        <v/>
      </c>
      <c r="B5036" t="str">
        <f>IF([1]交流线路段!B5036="","",[1]交流线路段!B5036)</f>
        <v/>
      </c>
      <c r="F5036" t="e">
        <f ca="1">VLOOKUP(OFFSET($E$2,0,0,10000,1),OFFSET(线路!$A$2,0,0,10000,6),5,FALSE)</f>
        <v>#N/A</v>
      </c>
      <c r="G5036" t="e">
        <f ca="1">VLOOKUP(OFFSET($E$2,0,0,10000,1),OFFSET(线路!$A$2,0,0,10000,6),6,FALSE)</f>
        <v>#N/A</v>
      </c>
    </row>
    <row r="5037" spans="1:7" x14ac:dyDescent="0.15">
      <c r="A5037" t="str">
        <f>IF([1]交流线路段!A5037="","",[1]交流线路段!A5037)</f>
        <v/>
      </c>
      <c r="B5037" t="str">
        <f>IF([1]交流线路段!B5037="","",[1]交流线路段!B5037)</f>
        <v/>
      </c>
      <c r="F5037" t="e">
        <f ca="1">VLOOKUP(OFFSET($E$2,0,0,10000,1),OFFSET(线路!$A$2,0,0,10000,6),5,FALSE)</f>
        <v>#N/A</v>
      </c>
      <c r="G5037" t="e">
        <f ca="1">VLOOKUP(OFFSET($E$2,0,0,10000,1),OFFSET(线路!$A$2,0,0,10000,6),6,FALSE)</f>
        <v>#N/A</v>
      </c>
    </row>
    <row r="5038" spans="1:7" x14ac:dyDescent="0.15">
      <c r="A5038" t="str">
        <f>IF([1]交流线路段!A5038="","",[1]交流线路段!A5038)</f>
        <v/>
      </c>
      <c r="B5038" t="str">
        <f>IF([1]交流线路段!B5038="","",[1]交流线路段!B5038)</f>
        <v/>
      </c>
      <c r="F5038" t="e">
        <f ca="1">VLOOKUP(OFFSET($E$2,0,0,10000,1),OFFSET(线路!$A$2,0,0,10000,6),5,FALSE)</f>
        <v>#N/A</v>
      </c>
      <c r="G5038" t="e">
        <f ca="1">VLOOKUP(OFFSET($E$2,0,0,10000,1),OFFSET(线路!$A$2,0,0,10000,6),6,FALSE)</f>
        <v>#N/A</v>
      </c>
    </row>
    <row r="5039" spans="1:7" x14ac:dyDescent="0.15">
      <c r="A5039" t="str">
        <f>IF([1]交流线路段!A5039="","",[1]交流线路段!A5039)</f>
        <v/>
      </c>
      <c r="B5039" t="str">
        <f>IF([1]交流线路段!B5039="","",[1]交流线路段!B5039)</f>
        <v/>
      </c>
      <c r="F5039" t="e">
        <f ca="1">VLOOKUP(OFFSET($E$2,0,0,10000,1),OFFSET(线路!$A$2,0,0,10000,6),5,FALSE)</f>
        <v>#N/A</v>
      </c>
      <c r="G5039" t="e">
        <f ca="1">VLOOKUP(OFFSET($E$2,0,0,10000,1),OFFSET(线路!$A$2,0,0,10000,6),6,FALSE)</f>
        <v>#N/A</v>
      </c>
    </row>
    <row r="5040" spans="1:7" x14ac:dyDescent="0.15">
      <c r="A5040" t="str">
        <f>IF([1]交流线路段!A5040="","",[1]交流线路段!A5040)</f>
        <v/>
      </c>
      <c r="B5040" t="str">
        <f>IF([1]交流线路段!B5040="","",[1]交流线路段!B5040)</f>
        <v/>
      </c>
      <c r="F5040" t="e">
        <f ca="1">VLOOKUP(OFFSET($E$2,0,0,10000,1),OFFSET(线路!$A$2,0,0,10000,6),5,FALSE)</f>
        <v>#N/A</v>
      </c>
      <c r="G5040" t="e">
        <f ca="1">VLOOKUP(OFFSET($E$2,0,0,10000,1),OFFSET(线路!$A$2,0,0,10000,6),6,FALSE)</f>
        <v>#N/A</v>
      </c>
    </row>
    <row r="5041" spans="1:7" x14ac:dyDescent="0.15">
      <c r="A5041" t="str">
        <f>IF([1]交流线路段!A5041="","",[1]交流线路段!A5041)</f>
        <v/>
      </c>
      <c r="B5041" t="str">
        <f>IF([1]交流线路段!B5041="","",[1]交流线路段!B5041)</f>
        <v/>
      </c>
      <c r="F5041" t="e">
        <f ca="1">VLOOKUP(OFFSET($E$2,0,0,10000,1),OFFSET(线路!$A$2,0,0,10000,6),5,FALSE)</f>
        <v>#N/A</v>
      </c>
      <c r="G5041" t="e">
        <f ca="1">VLOOKUP(OFFSET($E$2,0,0,10000,1),OFFSET(线路!$A$2,0,0,10000,6),6,FALSE)</f>
        <v>#N/A</v>
      </c>
    </row>
    <row r="5042" spans="1:7" x14ac:dyDescent="0.15">
      <c r="A5042" t="str">
        <f>IF([1]交流线路段!A5042="","",[1]交流线路段!A5042)</f>
        <v/>
      </c>
      <c r="B5042" t="str">
        <f>IF([1]交流线路段!B5042="","",[1]交流线路段!B5042)</f>
        <v/>
      </c>
      <c r="F5042" t="e">
        <f ca="1">VLOOKUP(OFFSET($E$2,0,0,10000,1),OFFSET(线路!$A$2,0,0,10000,6),5,FALSE)</f>
        <v>#N/A</v>
      </c>
      <c r="G5042" t="e">
        <f ca="1">VLOOKUP(OFFSET($E$2,0,0,10000,1),OFFSET(线路!$A$2,0,0,10000,6),6,FALSE)</f>
        <v>#N/A</v>
      </c>
    </row>
    <row r="5043" spans="1:7" x14ac:dyDescent="0.15">
      <c r="A5043" t="str">
        <f>IF([1]交流线路段!A5043="","",[1]交流线路段!A5043)</f>
        <v/>
      </c>
      <c r="B5043" t="str">
        <f>IF([1]交流线路段!B5043="","",[1]交流线路段!B5043)</f>
        <v/>
      </c>
      <c r="F5043" t="e">
        <f ca="1">VLOOKUP(OFFSET($E$2,0,0,10000,1),OFFSET(线路!$A$2,0,0,10000,6),5,FALSE)</f>
        <v>#N/A</v>
      </c>
      <c r="G5043" t="e">
        <f ca="1">VLOOKUP(OFFSET($E$2,0,0,10000,1),OFFSET(线路!$A$2,0,0,10000,6),6,FALSE)</f>
        <v>#N/A</v>
      </c>
    </row>
    <row r="5044" spans="1:7" x14ac:dyDescent="0.15">
      <c r="A5044" t="str">
        <f>IF([1]交流线路段!A5044="","",[1]交流线路段!A5044)</f>
        <v/>
      </c>
      <c r="B5044" t="str">
        <f>IF([1]交流线路段!B5044="","",[1]交流线路段!B5044)</f>
        <v/>
      </c>
      <c r="F5044" t="e">
        <f ca="1">VLOOKUP(OFFSET($E$2,0,0,10000,1),OFFSET(线路!$A$2,0,0,10000,6),5,FALSE)</f>
        <v>#N/A</v>
      </c>
      <c r="G5044" t="e">
        <f ca="1">VLOOKUP(OFFSET($E$2,0,0,10000,1),OFFSET(线路!$A$2,0,0,10000,6),6,FALSE)</f>
        <v>#N/A</v>
      </c>
    </row>
    <row r="5045" spans="1:7" x14ac:dyDescent="0.15">
      <c r="A5045" t="str">
        <f>IF([1]交流线路段!A5045="","",[1]交流线路段!A5045)</f>
        <v/>
      </c>
      <c r="B5045" t="str">
        <f>IF([1]交流线路段!B5045="","",[1]交流线路段!B5045)</f>
        <v/>
      </c>
      <c r="F5045" t="e">
        <f ca="1">VLOOKUP(OFFSET($E$2,0,0,10000,1),OFFSET(线路!$A$2,0,0,10000,6),5,FALSE)</f>
        <v>#N/A</v>
      </c>
      <c r="G5045" t="e">
        <f ca="1">VLOOKUP(OFFSET($E$2,0,0,10000,1),OFFSET(线路!$A$2,0,0,10000,6),6,FALSE)</f>
        <v>#N/A</v>
      </c>
    </row>
    <row r="5046" spans="1:7" x14ac:dyDescent="0.15">
      <c r="A5046" t="str">
        <f>IF([1]交流线路段!A5046="","",[1]交流线路段!A5046)</f>
        <v/>
      </c>
      <c r="B5046" t="str">
        <f>IF([1]交流线路段!B5046="","",[1]交流线路段!B5046)</f>
        <v/>
      </c>
      <c r="F5046" t="e">
        <f ca="1">VLOOKUP(OFFSET($E$2,0,0,10000,1),OFFSET(线路!$A$2,0,0,10000,6),5,FALSE)</f>
        <v>#N/A</v>
      </c>
      <c r="G5046" t="e">
        <f ca="1">VLOOKUP(OFFSET($E$2,0,0,10000,1),OFFSET(线路!$A$2,0,0,10000,6),6,FALSE)</f>
        <v>#N/A</v>
      </c>
    </row>
    <row r="5047" spans="1:7" x14ac:dyDescent="0.15">
      <c r="A5047" t="str">
        <f>IF([1]交流线路段!A5047="","",[1]交流线路段!A5047)</f>
        <v/>
      </c>
      <c r="B5047" t="str">
        <f>IF([1]交流线路段!B5047="","",[1]交流线路段!B5047)</f>
        <v/>
      </c>
      <c r="F5047" t="e">
        <f ca="1">VLOOKUP(OFFSET($E$2,0,0,10000,1),OFFSET(线路!$A$2,0,0,10000,6),5,FALSE)</f>
        <v>#N/A</v>
      </c>
      <c r="G5047" t="e">
        <f ca="1">VLOOKUP(OFFSET($E$2,0,0,10000,1),OFFSET(线路!$A$2,0,0,10000,6),6,FALSE)</f>
        <v>#N/A</v>
      </c>
    </row>
    <row r="5048" spans="1:7" x14ac:dyDescent="0.15">
      <c r="A5048" t="str">
        <f>IF([1]交流线路段!A5048="","",[1]交流线路段!A5048)</f>
        <v/>
      </c>
      <c r="B5048" t="str">
        <f>IF([1]交流线路段!B5048="","",[1]交流线路段!B5048)</f>
        <v/>
      </c>
      <c r="F5048" t="e">
        <f ca="1">VLOOKUP(OFFSET($E$2,0,0,10000,1),OFFSET(线路!$A$2,0,0,10000,6),5,FALSE)</f>
        <v>#N/A</v>
      </c>
      <c r="G5048" t="e">
        <f ca="1">VLOOKUP(OFFSET($E$2,0,0,10000,1),OFFSET(线路!$A$2,0,0,10000,6),6,FALSE)</f>
        <v>#N/A</v>
      </c>
    </row>
    <row r="5049" spans="1:7" x14ac:dyDescent="0.15">
      <c r="A5049" t="str">
        <f>IF([1]交流线路段!A5049="","",[1]交流线路段!A5049)</f>
        <v/>
      </c>
      <c r="B5049" t="str">
        <f>IF([1]交流线路段!B5049="","",[1]交流线路段!B5049)</f>
        <v/>
      </c>
      <c r="F5049" t="e">
        <f ca="1">VLOOKUP(OFFSET($E$2,0,0,10000,1),OFFSET(线路!$A$2,0,0,10000,6),5,FALSE)</f>
        <v>#N/A</v>
      </c>
      <c r="G5049" t="e">
        <f ca="1">VLOOKUP(OFFSET($E$2,0,0,10000,1),OFFSET(线路!$A$2,0,0,10000,6),6,FALSE)</f>
        <v>#N/A</v>
      </c>
    </row>
    <row r="5050" spans="1:7" x14ac:dyDescent="0.15">
      <c r="A5050" t="str">
        <f>IF([1]交流线路段!A5050="","",[1]交流线路段!A5050)</f>
        <v/>
      </c>
      <c r="B5050" t="str">
        <f>IF([1]交流线路段!B5050="","",[1]交流线路段!B5050)</f>
        <v/>
      </c>
      <c r="F5050" t="e">
        <f ca="1">VLOOKUP(OFFSET($E$2,0,0,10000,1),OFFSET(线路!$A$2,0,0,10000,6),5,FALSE)</f>
        <v>#N/A</v>
      </c>
      <c r="G5050" t="e">
        <f ca="1">VLOOKUP(OFFSET($E$2,0,0,10000,1),OFFSET(线路!$A$2,0,0,10000,6),6,FALSE)</f>
        <v>#N/A</v>
      </c>
    </row>
    <row r="5051" spans="1:7" x14ac:dyDescent="0.15">
      <c r="A5051" t="str">
        <f>IF([1]交流线路段!A5051="","",[1]交流线路段!A5051)</f>
        <v/>
      </c>
      <c r="B5051" t="str">
        <f>IF([1]交流线路段!B5051="","",[1]交流线路段!B5051)</f>
        <v/>
      </c>
      <c r="F5051" t="e">
        <f ca="1">VLOOKUP(OFFSET($E$2,0,0,10000,1),OFFSET(线路!$A$2,0,0,10000,6),5,FALSE)</f>
        <v>#N/A</v>
      </c>
      <c r="G5051" t="e">
        <f ca="1">VLOOKUP(OFFSET($E$2,0,0,10000,1),OFFSET(线路!$A$2,0,0,10000,6),6,FALSE)</f>
        <v>#N/A</v>
      </c>
    </row>
    <row r="5052" spans="1:7" x14ac:dyDescent="0.15">
      <c r="A5052" t="str">
        <f>IF([1]交流线路段!A5052="","",[1]交流线路段!A5052)</f>
        <v/>
      </c>
      <c r="B5052" t="str">
        <f>IF([1]交流线路段!B5052="","",[1]交流线路段!B5052)</f>
        <v/>
      </c>
      <c r="F5052" t="e">
        <f ca="1">VLOOKUP(OFFSET($E$2,0,0,10000,1),OFFSET(线路!$A$2,0,0,10000,6),5,FALSE)</f>
        <v>#N/A</v>
      </c>
      <c r="G5052" t="e">
        <f ca="1">VLOOKUP(OFFSET($E$2,0,0,10000,1),OFFSET(线路!$A$2,0,0,10000,6),6,FALSE)</f>
        <v>#N/A</v>
      </c>
    </row>
    <row r="5053" spans="1:7" x14ac:dyDescent="0.15">
      <c r="A5053" t="str">
        <f>IF([1]交流线路段!A5053="","",[1]交流线路段!A5053)</f>
        <v/>
      </c>
      <c r="B5053" t="str">
        <f>IF([1]交流线路段!B5053="","",[1]交流线路段!B5053)</f>
        <v/>
      </c>
      <c r="F5053" t="e">
        <f ca="1">VLOOKUP(OFFSET($E$2,0,0,10000,1),OFFSET(线路!$A$2,0,0,10000,6),5,FALSE)</f>
        <v>#N/A</v>
      </c>
      <c r="G5053" t="e">
        <f ca="1">VLOOKUP(OFFSET($E$2,0,0,10000,1),OFFSET(线路!$A$2,0,0,10000,6),6,FALSE)</f>
        <v>#N/A</v>
      </c>
    </row>
    <row r="5054" spans="1:7" x14ac:dyDescent="0.15">
      <c r="A5054" t="str">
        <f>IF([1]交流线路段!A5054="","",[1]交流线路段!A5054)</f>
        <v/>
      </c>
      <c r="B5054" t="str">
        <f>IF([1]交流线路段!B5054="","",[1]交流线路段!B5054)</f>
        <v/>
      </c>
      <c r="F5054" t="e">
        <f ca="1">VLOOKUP(OFFSET($E$2,0,0,10000,1),OFFSET(线路!$A$2,0,0,10000,6),5,FALSE)</f>
        <v>#N/A</v>
      </c>
      <c r="G5054" t="e">
        <f ca="1">VLOOKUP(OFFSET($E$2,0,0,10000,1),OFFSET(线路!$A$2,0,0,10000,6),6,FALSE)</f>
        <v>#N/A</v>
      </c>
    </row>
    <row r="5055" spans="1:7" x14ac:dyDescent="0.15">
      <c r="A5055" t="str">
        <f>IF([1]交流线路段!A5055="","",[1]交流线路段!A5055)</f>
        <v/>
      </c>
      <c r="B5055" t="str">
        <f>IF([1]交流线路段!B5055="","",[1]交流线路段!B5055)</f>
        <v/>
      </c>
      <c r="F5055" t="e">
        <f ca="1">VLOOKUP(OFFSET($E$2,0,0,10000,1),OFFSET(线路!$A$2,0,0,10000,6),5,FALSE)</f>
        <v>#N/A</v>
      </c>
      <c r="G5055" t="e">
        <f ca="1">VLOOKUP(OFFSET($E$2,0,0,10000,1),OFFSET(线路!$A$2,0,0,10000,6),6,FALSE)</f>
        <v>#N/A</v>
      </c>
    </row>
    <row r="5056" spans="1:7" x14ac:dyDescent="0.15">
      <c r="A5056" t="str">
        <f>IF([1]交流线路段!A5056="","",[1]交流线路段!A5056)</f>
        <v/>
      </c>
      <c r="B5056" t="str">
        <f>IF([1]交流线路段!B5056="","",[1]交流线路段!B5056)</f>
        <v/>
      </c>
      <c r="F5056" t="e">
        <f ca="1">VLOOKUP(OFFSET($E$2,0,0,10000,1),OFFSET(线路!$A$2,0,0,10000,6),5,FALSE)</f>
        <v>#N/A</v>
      </c>
      <c r="G5056" t="e">
        <f ca="1">VLOOKUP(OFFSET($E$2,0,0,10000,1),OFFSET(线路!$A$2,0,0,10000,6),6,FALSE)</f>
        <v>#N/A</v>
      </c>
    </row>
    <row r="5057" spans="1:7" x14ac:dyDescent="0.15">
      <c r="A5057" t="str">
        <f>IF([1]交流线路段!A5057="","",[1]交流线路段!A5057)</f>
        <v/>
      </c>
      <c r="B5057" t="str">
        <f>IF([1]交流线路段!B5057="","",[1]交流线路段!B5057)</f>
        <v/>
      </c>
      <c r="F5057" t="e">
        <f ca="1">VLOOKUP(OFFSET($E$2,0,0,10000,1),OFFSET(线路!$A$2,0,0,10000,6),5,FALSE)</f>
        <v>#N/A</v>
      </c>
      <c r="G5057" t="e">
        <f ca="1">VLOOKUP(OFFSET($E$2,0,0,10000,1),OFFSET(线路!$A$2,0,0,10000,6),6,FALSE)</f>
        <v>#N/A</v>
      </c>
    </row>
    <row r="5058" spans="1:7" x14ac:dyDescent="0.15">
      <c r="A5058" t="str">
        <f>IF([1]交流线路段!A5058="","",[1]交流线路段!A5058)</f>
        <v/>
      </c>
      <c r="B5058" t="str">
        <f>IF([1]交流线路段!B5058="","",[1]交流线路段!B5058)</f>
        <v/>
      </c>
      <c r="F5058" t="e">
        <f ca="1">VLOOKUP(OFFSET($E$2,0,0,10000,1),OFFSET(线路!$A$2,0,0,10000,6),5,FALSE)</f>
        <v>#N/A</v>
      </c>
      <c r="G5058" t="e">
        <f ca="1">VLOOKUP(OFFSET($E$2,0,0,10000,1),OFFSET(线路!$A$2,0,0,10000,6),6,FALSE)</f>
        <v>#N/A</v>
      </c>
    </row>
    <row r="5059" spans="1:7" x14ac:dyDescent="0.15">
      <c r="A5059" t="str">
        <f>IF([1]交流线路段!A5059="","",[1]交流线路段!A5059)</f>
        <v/>
      </c>
      <c r="B5059" t="str">
        <f>IF([1]交流线路段!B5059="","",[1]交流线路段!B5059)</f>
        <v/>
      </c>
      <c r="F5059" t="e">
        <f ca="1">VLOOKUP(OFFSET($E$2,0,0,10000,1),OFFSET(线路!$A$2,0,0,10000,6),5,FALSE)</f>
        <v>#N/A</v>
      </c>
      <c r="G5059" t="e">
        <f ca="1">VLOOKUP(OFFSET($E$2,0,0,10000,1),OFFSET(线路!$A$2,0,0,10000,6),6,FALSE)</f>
        <v>#N/A</v>
      </c>
    </row>
    <row r="5060" spans="1:7" x14ac:dyDescent="0.15">
      <c r="A5060" t="str">
        <f>IF([1]交流线路段!A5060="","",[1]交流线路段!A5060)</f>
        <v/>
      </c>
      <c r="B5060" t="str">
        <f>IF([1]交流线路段!B5060="","",[1]交流线路段!B5060)</f>
        <v/>
      </c>
      <c r="F5060" t="e">
        <f ca="1">VLOOKUP(OFFSET($E$2,0,0,10000,1),OFFSET(线路!$A$2,0,0,10000,6),5,FALSE)</f>
        <v>#N/A</v>
      </c>
      <c r="G5060" t="e">
        <f ca="1">VLOOKUP(OFFSET($E$2,0,0,10000,1),OFFSET(线路!$A$2,0,0,10000,6),6,FALSE)</f>
        <v>#N/A</v>
      </c>
    </row>
    <row r="5061" spans="1:7" x14ac:dyDescent="0.15">
      <c r="A5061" t="str">
        <f>IF([1]交流线路段!A5061="","",[1]交流线路段!A5061)</f>
        <v/>
      </c>
      <c r="B5061" t="str">
        <f>IF([1]交流线路段!B5061="","",[1]交流线路段!B5061)</f>
        <v/>
      </c>
      <c r="F5061" t="e">
        <f ca="1">VLOOKUP(OFFSET($E$2,0,0,10000,1),OFFSET(线路!$A$2,0,0,10000,6),5,FALSE)</f>
        <v>#N/A</v>
      </c>
      <c r="G5061" t="e">
        <f ca="1">VLOOKUP(OFFSET($E$2,0,0,10000,1),OFFSET(线路!$A$2,0,0,10000,6),6,FALSE)</f>
        <v>#N/A</v>
      </c>
    </row>
    <row r="5062" spans="1:7" x14ac:dyDescent="0.15">
      <c r="A5062" t="str">
        <f>IF([1]交流线路段!A5062="","",[1]交流线路段!A5062)</f>
        <v/>
      </c>
      <c r="B5062" t="str">
        <f>IF([1]交流线路段!B5062="","",[1]交流线路段!B5062)</f>
        <v/>
      </c>
      <c r="F5062" t="e">
        <f ca="1">VLOOKUP(OFFSET($E$2,0,0,10000,1),OFFSET(线路!$A$2,0,0,10000,6),5,FALSE)</f>
        <v>#N/A</v>
      </c>
      <c r="G5062" t="e">
        <f ca="1">VLOOKUP(OFFSET($E$2,0,0,10000,1),OFFSET(线路!$A$2,0,0,10000,6),6,FALSE)</f>
        <v>#N/A</v>
      </c>
    </row>
    <row r="5063" spans="1:7" x14ac:dyDescent="0.15">
      <c r="A5063" t="str">
        <f>IF([1]交流线路段!A5063="","",[1]交流线路段!A5063)</f>
        <v/>
      </c>
      <c r="B5063" t="str">
        <f>IF([1]交流线路段!B5063="","",[1]交流线路段!B5063)</f>
        <v/>
      </c>
      <c r="F5063" t="e">
        <f ca="1">VLOOKUP(OFFSET($E$2,0,0,10000,1),OFFSET(线路!$A$2,0,0,10000,6),5,FALSE)</f>
        <v>#N/A</v>
      </c>
      <c r="G5063" t="e">
        <f ca="1">VLOOKUP(OFFSET($E$2,0,0,10000,1),OFFSET(线路!$A$2,0,0,10000,6),6,FALSE)</f>
        <v>#N/A</v>
      </c>
    </row>
    <row r="5064" spans="1:7" x14ac:dyDescent="0.15">
      <c r="A5064" t="str">
        <f>IF([1]交流线路段!A5064="","",[1]交流线路段!A5064)</f>
        <v/>
      </c>
      <c r="B5064" t="str">
        <f>IF([1]交流线路段!B5064="","",[1]交流线路段!B5064)</f>
        <v/>
      </c>
      <c r="F5064" t="e">
        <f ca="1">VLOOKUP(OFFSET($E$2,0,0,10000,1),OFFSET(线路!$A$2,0,0,10000,6),5,FALSE)</f>
        <v>#N/A</v>
      </c>
      <c r="G5064" t="e">
        <f ca="1">VLOOKUP(OFFSET($E$2,0,0,10000,1),OFFSET(线路!$A$2,0,0,10000,6),6,FALSE)</f>
        <v>#N/A</v>
      </c>
    </row>
    <row r="5065" spans="1:7" x14ac:dyDescent="0.15">
      <c r="A5065" t="str">
        <f>IF([1]交流线路段!A5065="","",[1]交流线路段!A5065)</f>
        <v/>
      </c>
      <c r="B5065" t="str">
        <f>IF([1]交流线路段!B5065="","",[1]交流线路段!B5065)</f>
        <v/>
      </c>
      <c r="F5065" t="e">
        <f ca="1">VLOOKUP(OFFSET($E$2,0,0,10000,1),OFFSET(线路!$A$2,0,0,10000,6),5,FALSE)</f>
        <v>#N/A</v>
      </c>
      <c r="G5065" t="e">
        <f ca="1">VLOOKUP(OFFSET($E$2,0,0,10000,1),OFFSET(线路!$A$2,0,0,10000,6),6,FALSE)</f>
        <v>#N/A</v>
      </c>
    </row>
    <row r="5066" spans="1:7" x14ac:dyDescent="0.15">
      <c r="A5066" t="str">
        <f>IF([1]交流线路段!A5066="","",[1]交流线路段!A5066)</f>
        <v/>
      </c>
      <c r="B5066" t="str">
        <f>IF([1]交流线路段!B5066="","",[1]交流线路段!B5066)</f>
        <v/>
      </c>
      <c r="F5066" t="e">
        <f ca="1">VLOOKUP(OFFSET($E$2,0,0,10000,1),OFFSET(线路!$A$2,0,0,10000,6),5,FALSE)</f>
        <v>#N/A</v>
      </c>
      <c r="G5066" t="e">
        <f ca="1">VLOOKUP(OFFSET($E$2,0,0,10000,1),OFFSET(线路!$A$2,0,0,10000,6),6,FALSE)</f>
        <v>#N/A</v>
      </c>
    </row>
    <row r="5067" spans="1:7" x14ac:dyDescent="0.15">
      <c r="A5067" t="str">
        <f>IF([1]交流线路段!A5067="","",[1]交流线路段!A5067)</f>
        <v/>
      </c>
      <c r="B5067" t="str">
        <f>IF([1]交流线路段!B5067="","",[1]交流线路段!B5067)</f>
        <v/>
      </c>
      <c r="F5067" t="e">
        <f ca="1">VLOOKUP(OFFSET($E$2,0,0,10000,1),OFFSET(线路!$A$2,0,0,10000,6),5,FALSE)</f>
        <v>#N/A</v>
      </c>
      <c r="G5067" t="e">
        <f ca="1">VLOOKUP(OFFSET($E$2,0,0,10000,1),OFFSET(线路!$A$2,0,0,10000,6),6,FALSE)</f>
        <v>#N/A</v>
      </c>
    </row>
    <row r="5068" spans="1:7" x14ac:dyDescent="0.15">
      <c r="A5068" t="str">
        <f>IF([1]交流线路段!A5068="","",[1]交流线路段!A5068)</f>
        <v/>
      </c>
      <c r="B5068" t="str">
        <f>IF([1]交流线路段!B5068="","",[1]交流线路段!B5068)</f>
        <v/>
      </c>
      <c r="F5068" t="e">
        <f ca="1">VLOOKUP(OFFSET($E$2,0,0,10000,1),OFFSET(线路!$A$2,0,0,10000,6),5,FALSE)</f>
        <v>#N/A</v>
      </c>
      <c r="G5068" t="e">
        <f ca="1">VLOOKUP(OFFSET($E$2,0,0,10000,1),OFFSET(线路!$A$2,0,0,10000,6),6,FALSE)</f>
        <v>#N/A</v>
      </c>
    </row>
    <row r="5069" spans="1:7" x14ac:dyDescent="0.15">
      <c r="A5069" t="str">
        <f>IF([1]交流线路段!A5069="","",[1]交流线路段!A5069)</f>
        <v/>
      </c>
      <c r="B5069" t="str">
        <f>IF([1]交流线路段!B5069="","",[1]交流线路段!B5069)</f>
        <v/>
      </c>
      <c r="F5069" t="e">
        <f ca="1">VLOOKUP(OFFSET($E$2,0,0,10000,1),OFFSET(线路!$A$2,0,0,10000,6),5,FALSE)</f>
        <v>#N/A</v>
      </c>
      <c r="G5069" t="e">
        <f ca="1">VLOOKUP(OFFSET($E$2,0,0,10000,1),OFFSET(线路!$A$2,0,0,10000,6),6,FALSE)</f>
        <v>#N/A</v>
      </c>
    </row>
    <row r="5070" spans="1:7" x14ac:dyDescent="0.15">
      <c r="A5070" t="str">
        <f>IF([1]交流线路段!A5070="","",[1]交流线路段!A5070)</f>
        <v/>
      </c>
      <c r="B5070" t="str">
        <f>IF([1]交流线路段!B5070="","",[1]交流线路段!B5070)</f>
        <v/>
      </c>
      <c r="F5070" t="e">
        <f ca="1">VLOOKUP(OFFSET($E$2,0,0,10000,1),OFFSET(线路!$A$2,0,0,10000,6),5,FALSE)</f>
        <v>#N/A</v>
      </c>
      <c r="G5070" t="e">
        <f ca="1">VLOOKUP(OFFSET($E$2,0,0,10000,1),OFFSET(线路!$A$2,0,0,10000,6),6,FALSE)</f>
        <v>#N/A</v>
      </c>
    </row>
    <row r="5071" spans="1:7" x14ac:dyDescent="0.15">
      <c r="A5071" t="str">
        <f>IF([1]交流线路段!A5071="","",[1]交流线路段!A5071)</f>
        <v/>
      </c>
      <c r="B5071" t="str">
        <f>IF([1]交流线路段!B5071="","",[1]交流线路段!B5071)</f>
        <v/>
      </c>
      <c r="F5071" t="e">
        <f ca="1">VLOOKUP(OFFSET($E$2,0,0,10000,1),OFFSET(线路!$A$2,0,0,10000,6),5,FALSE)</f>
        <v>#N/A</v>
      </c>
      <c r="G5071" t="e">
        <f ca="1">VLOOKUP(OFFSET($E$2,0,0,10000,1),OFFSET(线路!$A$2,0,0,10000,6),6,FALSE)</f>
        <v>#N/A</v>
      </c>
    </row>
    <row r="5072" spans="1:7" x14ac:dyDescent="0.15">
      <c r="A5072" t="str">
        <f>IF([1]交流线路段!A5072="","",[1]交流线路段!A5072)</f>
        <v/>
      </c>
      <c r="B5072" t="str">
        <f>IF([1]交流线路段!B5072="","",[1]交流线路段!B5072)</f>
        <v/>
      </c>
      <c r="F5072" t="e">
        <f ca="1">VLOOKUP(OFFSET($E$2,0,0,10000,1),OFFSET(线路!$A$2,0,0,10000,6),5,FALSE)</f>
        <v>#N/A</v>
      </c>
      <c r="G5072" t="e">
        <f ca="1">VLOOKUP(OFFSET($E$2,0,0,10000,1),OFFSET(线路!$A$2,0,0,10000,6),6,FALSE)</f>
        <v>#N/A</v>
      </c>
    </row>
    <row r="5073" spans="1:7" x14ac:dyDescent="0.15">
      <c r="A5073" t="str">
        <f>IF([1]交流线路段!A5073="","",[1]交流线路段!A5073)</f>
        <v/>
      </c>
      <c r="B5073" t="str">
        <f>IF([1]交流线路段!B5073="","",[1]交流线路段!B5073)</f>
        <v/>
      </c>
      <c r="F5073" t="e">
        <f ca="1">VLOOKUP(OFFSET($E$2,0,0,10000,1),OFFSET(线路!$A$2,0,0,10000,6),5,FALSE)</f>
        <v>#N/A</v>
      </c>
      <c r="G5073" t="e">
        <f ca="1">VLOOKUP(OFFSET($E$2,0,0,10000,1),OFFSET(线路!$A$2,0,0,10000,6),6,FALSE)</f>
        <v>#N/A</v>
      </c>
    </row>
    <row r="5074" spans="1:7" x14ac:dyDescent="0.15">
      <c r="A5074" t="str">
        <f>IF([1]交流线路段!A5074="","",[1]交流线路段!A5074)</f>
        <v/>
      </c>
      <c r="B5074" t="str">
        <f>IF([1]交流线路段!B5074="","",[1]交流线路段!B5074)</f>
        <v/>
      </c>
      <c r="F5074" t="e">
        <f ca="1">VLOOKUP(OFFSET($E$2,0,0,10000,1),OFFSET(线路!$A$2,0,0,10000,6),5,FALSE)</f>
        <v>#N/A</v>
      </c>
      <c r="G5074" t="e">
        <f ca="1">VLOOKUP(OFFSET($E$2,0,0,10000,1),OFFSET(线路!$A$2,0,0,10000,6),6,FALSE)</f>
        <v>#N/A</v>
      </c>
    </row>
    <row r="5075" spans="1:7" x14ac:dyDescent="0.15">
      <c r="A5075" t="str">
        <f>IF([1]交流线路段!A5075="","",[1]交流线路段!A5075)</f>
        <v/>
      </c>
      <c r="B5075" t="str">
        <f>IF([1]交流线路段!B5075="","",[1]交流线路段!B5075)</f>
        <v/>
      </c>
      <c r="F5075" t="e">
        <f ca="1">VLOOKUP(OFFSET($E$2,0,0,10000,1),OFFSET(线路!$A$2,0,0,10000,6),5,FALSE)</f>
        <v>#N/A</v>
      </c>
      <c r="G5075" t="e">
        <f ca="1">VLOOKUP(OFFSET($E$2,0,0,10000,1),OFFSET(线路!$A$2,0,0,10000,6),6,FALSE)</f>
        <v>#N/A</v>
      </c>
    </row>
    <row r="5076" spans="1:7" x14ac:dyDescent="0.15">
      <c r="A5076" t="str">
        <f>IF([1]交流线路段!A5076="","",[1]交流线路段!A5076)</f>
        <v/>
      </c>
      <c r="B5076" t="str">
        <f>IF([1]交流线路段!B5076="","",[1]交流线路段!B5076)</f>
        <v/>
      </c>
      <c r="F5076" t="e">
        <f ca="1">VLOOKUP(OFFSET($E$2,0,0,10000,1),OFFSET(线路!$A$2,0,0,10000,6),5,FALSE)</f>
        <v>#N/A</v>
      </c>
      <c r="G5076" t="e">
        <f ca="1">VLOOKUP(OFFSET($E$2,0,0,10000,1),OFFSET(线路!$A$2,0,0,10000,6),6,FALSE)</f>
        <v>#N/A</v>
      </c>
    </row>
    <row r="5077" spans="1:7" x14ac:dyDescent="0.15">
      <c r="A5077" t="str">
        <f>IF([1]交流线路段!A5077="","",[1]交流线路段!A5077)</f>
        <v/>
      </c>
      <c r="B5077" t="str">
        <f>IF([1]交流线路段!B5077="","",[1]交流线路段!B5077)</f>
        <v/>
      </c>
      <c r="F5077" t="e">
        <f ca="1">VLOOKUP(OFFSET($E$2,0,0,10000,1),OFFSET(线路!$A$2,0,0,10000,6),5,FALSE)</f>
        <v>#N/A</v>
      </c>
      <c r="G5077" t="e">
        <f ca="1">VLOOKUP(OFFSET($E$2,0,0,10000,1),OFFSET(线路!$A$2,0,0,10000,6),6,FALSE)</f>
        <v>#N/A</v>
      </c>
    </row>
    <row r="5078" spans="1:7" x14ac:dyDescent="0.15">
      <c r="A5078" t="str">
        <f>IF([1]交流线路段!A5078="","",[1]交流线路段!A5078)</f>
        <v/>
      </c>
      <c r="B5078" t="str">
        <f>IF([1]交流线路段!B5078="","",[1]交流线路段!B5078)</f>
        <v/>
      </c>
      <c r="F5078" t="e">
        <f ca="1">VLOOKUP(OFFSET($E$2,0,0,10000,1),OFFSET(线路!$A$2,0,0,10000,6),5,FALSE)</f>
        <v>#N/A</v>
      </c>
      <c r="G5078" t="e">
        <f ca="1">VLOOKUP(OFFSET($E$2,0,0,10000,1),OFFSET(线路!$A$2,0,0,10000,6),6,FALSE)</f>
        <v>#N/A</v>
      </c>
    </row>
    <row r="5079" spans="1:7" x14ac:dyDescent="0.15">
      <c r="A5079" t="str">
        <f>IF([1]交流线路段!A5079="","",[1]交流线路段!A5079)</f>
        <v/>
      </c>
      <c r="B5079" t="str">
        <f>IF([1]交流线路段!B5079="","",[1]交流线路段!B5079)</f>
        <v/>
      </c>
      <c r="F5079" t="e">
        <f ca="1">VLOOKUP(OFFSET($E$2,0,0,10000,1),OFFSET(线路!$A$2,0,0,10000,6),5,FALSE)</f>
        <v>#N/A</v>
      </c>
      <c r="G5079" t="e">
        <f ca="1">VLOOKUP(OFFSET($E$2,0,0,10000,1),OFFSET(线路!$A$2,0,0,10000,6),6,FALSE)</f>
        <v>#N/A</v>
      </c>
    </row>
    <row r="5080" spans="1:7" x14ac:dyDescent="0.15">
      <c r="A5080" t="str">
        <f>IF([1]交流线路段!A5080="","",[1]交流线路段!A5080)</f>
        <v/>
      </c>
      <c r="B5080" t="str">
        <f>IF([1]交流线路段!B5080="","",[1]交流线路段!B5080)</f>
        <v/>
      </c>
      <c r="F5080" t="e">
        <f ca="1">VLOOKUP(OFFSET($E$2,0,0,10000,1),OFFSET(线路!$A$2,0,0,10000,6),5,FALSE)</f>
        <v>#N/A</v>
      </c>
      <c r="G5080" t="e">
        <f ca="1">VLOOKUP(OFFSET($E$2,0,0,10000,1),OFFSET(线路!$A$2,0,0,10000,6),6,FALSE)</f>
        <v>#N/A</v>
      </c>
    </row>
    <row r="5081" spans="1:7" x14ac:dyDescent="0.15">
      <c r="A5081" t="str">
        <f>IF([1]交流线路段!A5081="","",[1]交流线路段!A5081)</f>
        <v/>
      </c>
      <c r="B5081" t="str">
        <f>IF([1]交流线路段!B5081="","",[1]交流线路段!B5081)</f>
        <v/>
      </c>
      <c r="F5081" t="e">
        <f ca="1">VLOOKUP(OFFSET($E$2,0,0,10000,1),OFFSET(线路!$A$2,0,0,10000,6),5,FALSE)</f>
        <v>#N/A</v>
      </c>
      <c r="G5081" t="e">
        <f ca="1">VLOOKUP(OFFSET($E$2,0,0,10000,1),OFFSET(线路!$A$2,0,0,10000,6),6,FALSE)</f>
        <v>#N/A</v>
      </c>
    </row>
    <row r="5082" spans="1:7" x14ac:dyDescent="0.15">
      <c r="A5082" t="str">
        <f>IF([1]交流线路段!A5082="","",[1]交流线路段!A5082)</f>
        <v/>
      </c>
      <c r="B5082" t="str">
        <f>IF([1]交流线路段!B5082="","",[1]交流线路段!B5082)</f>
        <v/>
      </c>
      <c r="F5082" t="e">
        <f ca="1">VLOOKUP(OFFSET($E$2,0,0,10000,1),OFFSET(线路!$A$2,0,0,10000,6),5,FALSE)</f>
        <v>#N/A</v>
      </c>
      <c r="G5082" t="e">
        <f ca="1">VLOOKUP(OFFSET($E$2,0,0,10000,1),OFFSET(线路!$A$2,0,0,10000,6),6,FALSE)</f>
        <v>#N/A</v>
      </c>
    </row>
    <row r="5083" spans="1:7" x14ac:dyDescent="0.15">
      <c r="A5083" t="str">
        <f>IF([1]交流线路段!A5083="","",[1]交流线路段!A5083)</f>
        <v/>
      </c>
      <c r="B5083" t="str">
        <f>IF([1]交流线路段!B5083="","",[1]交流线路段!B5083)</f>
        <v/>
      </c>
      <c r="F5083" t="e">
        <f ca="1">VLOOKUP(OFFSET($E$2,0,0,10000,1),OFFSET(线路!$A$2,0,0,10000,6),5,FALSE)</f>
        <v>#N/A</v>
      </c>
      <c r="G5083" t="e">
        <f ca="1">VLOOKUP(OFFSET($E$2,0,0,10000,1),OFFSET(线路!$A$2,0,0,10000,6),6,FALSE)</f>
        <v>#N/A</v>
      </c>
    </row>
    <row r="5084" spans="1:7" x14ac:dyDescent="0.15">
      <c r="A5084" t="str">
        <f>IF([1]交流线路段!A5084="","",[1]交流线路段!A5084)</f>
        <v/>
      </c>
      <c r="B5084" t="str">
        <f>IF([1]交流线路段!B5084="","",[1]交流线路段!B5084)</f>
        <v/>
      </c>
      <c r="F5084" t="e">
        <f ca="1">VLOOKUP(OFFSET($E$2,0,0,10000,1),OFFSET(线路!$A$2,0,0,10000,6),5,FALSE)</f>
        <v>#N/A</v>
      </c>
      <c r="G5084" t="e">
        <f ca="1">VLOOKUP(OFFSET($E$2,0,0,10000,1),OFFSET(线路!$A$2,0,0,10000,6),6,FALSE)</f>
        <v>#N/A</v>
      </c>
    </row>
    <row r="5085" spans="1:7" x14ac:dyDescent="0.15">
      <c r="A5085" t="str">
        <f>IF([1]交流线路段!A5085="","",[1]交流线路段!A5085)</f>
        <v/>
      </c>
      <c r="B5085" t="str">
        <f>IF([1]交流线路段!B5085="","",[1]交流线路段!B5085)</f>
        <v/>
      </c>
      <c r="F5085" t="e">
        <f ca="1">VLOOKUP(OFFSET($E$2,0,0,10000,1),OFFSET(线路!$A$2,0,0,10000,6),5,FALSE)</f>
        <v>#N/A</v>
      </c>
      <c r="G5085" t="e">
        <f ca="1">VLOOKUP(OFFSET($E$2,0,0,10000,1),OFFSET(线路!$A$2,0,0,10000,6),6,FALSE)</f>
        <v>#N/A</v>
      </c>
    </row>
    <row r="5086" spans="1:7" x14ac:dyDescent="0.15">
      <c r="A5086" t="str">
        <f>IF([1]交流线路段!A5086="","",[1]交流线路段!A5086)</f>
        <v/>
      </c>
      <c r="B5086" t="str">
        <f>IF([1]交流线路段!B5086="","",[1]交流线路段!B5086)</f>
        <v/>
      </c>
      <c r="F5086" t="e">
        <f ca="1">VLOOKUP(OFFSET($E$2,0,0,10000,1),OFFSET(线路!$A$2,0,0,10000,6),5,FALSE)</f>
        <v>#N/A</v>
      </c>
      <c r="G5086" t="e">
        <f ca="1">VLOOKUP(OFFSET($E$2,0,0,10000,1),OFFSET(线路!$A$2,0,0,10000,6),6,FALSE)</f>
        <v>#N/A</v>
      </c>
    </row>
    <row r="5087" spans="1:7" x14ac:dyDescent="0.15">
      <c r="A5087" t="str">
        <f>IF([1]交流线路段!A5087="","",[1]交流线路段!A5087)</f>
        <v/>
      </c>
      <c r="B5087" t="str">
        <f>IF([1]交流线路段!B5087="","",[1]交流线路段!B5087)</f>
        <v/>
      </c>
      <c r="F5087" t="e">
        <f ca="1">VLOOKUP(OFFSET($E$2,0,0,10000,1),OFFSET(线路!$A$2,0,0,10000,6),5,FALSE)</f>
        <v>#N/A</v>
      </c>
      <c r="G5087" t="e">
        <f ca="1">VLOOKUP(OFFSET($E$2,0,0,10000,1),OFFSET(线路!$A$2,0,0,10000,6),6,FALSE)</f>
        <v>#N/A</v>
      </c>
    </row>
    <row r="5088" spans="1:7" x14ac:dyDescent="0.15">
      <c r="A5088" t="str">
        <f>IF([1]交流线路段!A5088="","",[1]交流线路段!A5088)</f>
        <v/>
      </c>
      <c r="B5088" t="str">
        <f>IF([1]交流线路段!B5088="","",[1]交流线路段!B5088)</f>
        <v/>
      </c>
      <c r="F5088" t="e">
        <f ca="1">VLOOKUP(OFFSET($E$2,0,0,10000,1),OFFSET(线路!$A$2,0,0,10000,6),5,FALSE)</f>
        <v>#N/A</v>
      </c>
      <c r="G5088" t="e">
        <f ca="1">VLOOKUP(OFFSET($E$2,0,0,10000,1),OFFSET(线路!$A$2,0,0,10000,6),6,FALSE)</f>
        <v>#N/A</v>
      </c>
    </row>
    <row r="5089" spans="1:7" x14ac:dyDescent="0.15">
      <c r="A5089" t="str">
        <f>IF([1]交流线路段!A5089="","",[1]交流线路段!A5089)</f>
        <v/>
      </c>
      <c r="B5089" t="str">
        <f>IF([1]交流线路段!B5089="","",[1]交流线路段!B5089)</f>
        <v/>
      </c>
      <c r="F5089" t="e">
        <f ca="1">VLOOKUP(OFFSET($E$2,0,0,10000,1),OFFSET(线路!$A$2,0,0,10000,6),5,FALSE)</f>
        <v>#N/A</v>
      </c>
      <c r="G5089" t="e">
        <f ca="1">VLOOKUP(OFFSET($E$2,0,0,10000,1),OFFSET(线路!$A$2,0,0,10000,6),6,FALSE)</f>
        <v>#N/A</v>
      </c>
    </row>
    <row r="5090" spans="1:7" x14ac:dyDescent="0.15">
      <c r="A5090" t="str">
        <f>IF([1]交流线路段!A5090="","",[1]交流线路段!A5090)</f>
        <v/>
      </c>
      <c r="B5090" t="str">
        <f>IF([1]交流线路段!B5090="","",[1]交流线路段!B5090)</f>
        <v/>
      </c>
      <c r="F5090" t="e">
        <f ca="1">VLOOKUP(OFFSET($E$2,0,0,10000,1),OFFSET(线路!$A$2,0,0,10000,6),5,FALSE)</f>
        <v>#N/A</v>
      </c>
      <c r="G5090" t="e">
        <f ca="1">VLOOKUP(OFFSET($E$2,0,0,10000,1),OFFSET(线路!$A$2,0,0,10000,6),6,FALSE)</f>
        <v>#N/A</v>
      </c>
    </row>
    <row r="5091" spans="1:7" x14ac:dyDescent="0.15">
      <c r="A5091" t="str">
        <f>IF([1]交流线路段!A5091="","",[1]交流线路段!A5091)</f>
        <v/>
      </c>
      <c r="B5091" t="str">
        <f>IF([1]交流线路段!B5091="","",[1]交流线路段!B5091)</f>
        <v/>
      </c>
      <c r="F5091" t="e">
        <f ca="1">VLOOKUP(OFFSET($E$2,0,0,10000,1),OFFSET(线路!$A$2,0,0,10000,6),5,FALSE)</f>
        <v>#N/A</v>
      </c>
      <c r="G5091" t="e">
        <f ca="1">VLOOKUP(OFFSET($E$2,0,0,10000,1),OFFSET(线路!$A$2,0,0,10000,6),6,FALSE)</f>
        <v>#N/A</v>
      </c>
    </row>
    <row r="5092" spans="1:7" x14ac:dyDescent="0.15">
      <c r="A5092" t="str">
        <f>IF([1]交流线路段!A5092="","",[1]交流线路段!A5092)</f>
        <v/>
      </c>
      <c r="B5092" t="str">
        <f>IF([1]交流线路段!B5092="","",[1]交流线路段!B5092)</f>
        <v/>
      </c>
      <c r="F5092" t="e">
        <f ca="1">VLOOKUP(OFFSET($E$2,0,0,10000,1),OFFSET(线路!$A$2,0,0,10000,6),5,FALSE)</f>
        <v>#N/A</v>
      </c>
      <c r="G5092" t="e">
        <f ca="1">VLOOKUP(OFFSET($E$2,0,0,10000,1),OFFSET(线路!$A$2,0,0,10000,6),6,FALSE)</f>
        <v>#N/A</v>
      </c>
    </row>
    <row r="5093" spans="1:7" x14ac:dyDescent="0.15">
      <c r="A5093" t="str">
        <f>IF([1]交流线路段!A5093="","",[1]交流线路段!A5093)</f>
        <v/>
      </c>
      <c r="B5093" t="str">
        <f>IF([1]交流线路段!B5093="","",[1]交流线路段!B5093)</f>
        <v/>
      </c>
      <c r="F5093" t="e">
        <f ca="1">VLOOKUP(OFFSET($E$2,0,0,10000,1),OFFSET(线路!$A$2,0,0,10000,6),5,FALSE)</f>
        <v>#N/A</v>
      </c>
      <c r="G5093" t="e">
        <f ca="1">VLOOKUP(OFFSET($E$2,0,0,10000,1),OFFSET(线路!$A$2,0,0,10000,6),6,FALSE)</f>
        <v>#N/A</v>
      </c>
    </row>
    <row r="5094" spans="1:7" x14ac:dyDescent="0.15">
      <c r="A5094" t="str">
        <f>IF([1]交流线路段!A5094="","",[1]交流线路段!A5094)</f>
        <v/>
      </c>
      <c r="B5094" t="str">
        <f>IF([1]交流线路段!B5094="","",[1]交流线路段!B5094)</f>
        <v/>
      </c>
      <c r="F5094" t="e">
        <f ca="1">VLOOKUP(OFFSET($E$2,0,0,10000,1),OFFSET(线路!$A$2,0,0,10000,6),5,FALSE)</f>
        <v>#N/A</v>
      </c>
      <c r="G5094" t="e">
        <f ca="1">VLOOKUP(OFFSET($E$2,0,0,10000,1),OFFSET(线路!$A$2,0,0,10000,6),6,FALSE)</f>
        <v>#N/A</v>
      </c>
    </row>
    <row r="5095" spans="1:7" x14ac:dyDescent="0.15">
      <c r="A5095" t="str">
        <f>IF([1]交流线路段!A5095="","",[1]交流线路段!A5095)</f>
        <v/>
      </c>
      <c r="B5095" t="str">
        <f>IF([1]交流线路段!B5095="","",[1]交流线路段!B5095)</f>
        <v/>
      </c>
      <c r="F5095" t="e">
        <f ca="1">VLOOKUP(OFFSET($E$2,0,0,10000,1),OFFSET(线路!$A$2,0,0,10000,6),5,FALSE)</f>
        <v>#N/A</v>
      </c>
      <c r="G5095" t="e">
        <f ca="1">VLOOKUP(OFFSET($E$2,0,0,10000,1),OFFSET(线路!$A$2,0,0,10000,6),6,FALSE)</f>
        <v>#N/A</v>
      </c>
    </row>
    <row r="5096" spans="1:7" x14ac:dyDescent="0.15">
      <c r="A5096" t="str">
        <f>IF([1]交流线路段!A5096="","",[1]交流线路段!A5096)</f>
        <v/>
      </c>
      <c r="B5096" t="str">
        <f>IF([1]交流线路段!B5096="","",[1]交流线路段!B5096)</f>
        <v/>
      </c>
      <c r="F5096" t="e">
        <f ca="1">VLOOKUP(OFFSET($E$2,0,0,10000,1),OFFSET(线路!$A$2,0,0,10000,6),5,FALSE)</f>
        <v>#N/A</v>
      </c>
      <c r="G5096" t="e">
        <f ca="1">VLOOKUP(OFFSET($E$2,0,0,10000,1),OFFSET(线路!$A$2,0,0,10000,6),6,FALSE)</f>
        <v>#N/A</v>
      </c>
    </row>
    <row r="5097" spans="1:7" x14ac:dyDescent="0.15">
      <c r="A5097" t="str">
        <f>IF([1]交流线路段!A5097="","",[1]交流线路段!A5097)</f>
        <v/>
      </c>
      <c r="B5097" t="str">
        <f>IF([1]交流线路段!B5097="","",[1]交流线路段!B5097)</f>
        <v/>
      </c>
      <c r="F5097" t="e">
        <f ca="1">VLOOKUP(OFFSET($E$2,0,0,10000,1),OFFSET(线路!$A$2,0,0,10000,6),5,FALSE)</f>
        <v>#N/A</v>
      </c>
      <c r="G5097" t="e">
        <f ca="1">VLOOKUP(OFFSET($E$2,0,0,10000,1),OFFSET(线路!$A$2,0,0,10000,6),6,FALSE)</f>
        <v>#N/A</v>
      </c>
    </row>
    <row r="5098" spans="1:7" x14ac:dyDescent="0.15">
      <c r="A5098" t="str">
        <f>IF([1]交流线路段!A5098="","",[1]交流线路段!A5098)</f>
        <v/>
      </c>
      <c r="B5098" t="str">
        <f>IF([1]交流线路段!B5098="","",[1]交流线路段!B5098)</f>
        <v/>
      </c>
      <c r="F5098" t="e">
        <f ca="1">VLOOKUP(OFFSET($E$2,0,0,10000,1),OFFSET(线路!$A$2,0,0,10000,6),5,FALSE)</f>
        <v>#N/A</v>
      </c>
      <c r="G5098" t="e">
        <f ca="1">VLOOKUP(OFFSET($E$2,0,0,10000,1),OFFSET(线路!$A$2,0,0,10000,6),6,FALSE)</f>
        <v>#N/A</v>
      </c>
    </row>
    <row r="5099" spans="1:7" x14ac:dyDescent="0.15">
      <c r="A5099" t="str">
        <f>IF([1]交流线路段!A5099="","",[1]交流线路段!A5099)</f>
        <v/>
      </c>
      <c r="B5099" t="str">
        <f>IF([1]交流线路段!B5099="","",[1]交流线路段!B5099)</f>
        <v/>
      </c>
      <c r="F5099" t="e">
        <f ca="1">VLOOKUP(OFFSET($E$2,0,0,10000,1),OFFSET(线路!$A$2,0,0,10000,6),5,FALSE)</f>
        <v>#N/A</v>
      </c>
      <c r="G5099" t="e">
        <f ca="1">VLOOKUP(OFFSET($E$2,0,0,10000,1),OFFSET(线路!$A$2,0,0,10000,6),6,FALSE)</f>
        <v>#N/A</v>
      </c>
    </row>
    <row r="5100" spans="1:7" x14ac:dyDescent="0.15">
      <c r="A5100" t="str">
        <f>IF([1]交流线路段!A5100="","",[1]交流线路段!A5100)</f>
        <v/>
      </c>
      <c r="B5100" t="str">
        <f>IF([1]交流线路段!B5100="","",[1]交流线路段!B5100)</f>
        <v/>
      </c>
      <c r="F5100" t="e">
        <f ca="1">VLOOKUP(OFFSET($E$2,0,0,10000,1),OFFSET(线路!$A$2,0,0,10000,6),5,FALSE)</f>
        <v>#N/A</v>
      </c>
      <c r="G5100" t="e">
        <f ca="1">VLOOKUP(OFFSET($E$2,0,0,10000,1),OFFSET(线路!$A$2,0,0,10000,6),6,FALSE)</f>
        <v>#N/A</v>
      </c>
    </row>
    <row r="5101" spans="1:7" x14ac:dyDescent="0.15">
      <c r="A5101" t="str">
        <f>IF([1]交流线路段!A5101="","",[1]交流线路段!A5101)</f>
        <v/>
      </c>
      <c r="B5101" t="str">
        <f>IF([1]交流线路段!B5101="","",[1]交流线路段!B5101)</f>
        <v/>
      </c>
      <c r="F5101" t="e">
        <f ca="1">VLOOKUP(OFFSET($E$2,0,0,10000,1),OFFSET(线路!$A$2,0,0,10000,6),5,FALSE)</f>
        <v>#N/A</v>
      </c>
      <c r="G5101" t="e">
        <f ca="1">VLOOKUP(OFFSET($E$2,0,0,10000,1),OFFSET(线路!$A$2,0,0,10000,6),6,FALSE)</f>
        <v>#N/A</v>
      </c>
    </row>
    <row r="5102" spans="1:7" x14ac:dyDescent="0.15">
      <c r="A5102" t="str">
        <f>IF([1]交流线路段!A5102="","",[1]交流线路段!A5102)</f>
        <v/>
      </c>
      <c r="B5102" t="str">
        <f>IF([1]交流线路段!B5102="","",[1]交流线路段!B5102)</f>
        <v/>
      </c>
      <c r="F5102" t="e">
        <f ca="1">VLOOKUP(OFFSET($E$2,0,0,10000,1),OFFSET(线路!$A$2,0,0,10000,6),5,FALSE)</f>
        <v>#N/A</v>
      </c>
      <c r="G5102" t="e">
        <f ca="1">VLOOKUP(OFFSET($E$2,0,0,10000,1),OFFSET(线路!$A$2,0,0,10000,6),6,FALSE)</f>
        <v>#N/A</v>
      </c>
    </row>
    <row r="5103" spans="1:7" x14ac:dyDescent="0.15">
      <c r="A5103" t="str">
        <f>IF([1]交流线路段!A5103="","",[1]交流线路段!A5103)</f>
        <v/>
      </c>
      <c r="B5103" t="str">
        <f>IF([1]交流线路段!B5103="","",[1]交流线路段!B5103)</f>
        <v/>
      </c>
      <c r="F5103" t="e">
        <f ca="1">VLOOKUP(OFFSET($E$2,0,0,10000,1),OFFSET(线路!$A$2,0,0,10000,6),5,FALSE)</f>
        <v>#N/A</v>
      </c>
      <c r="G5103" t="e">
        <f ca="1">VLOOKUP(OFFSET($E$2,0,0,10000,1),OFFSET(线路!$A$2,0,0,10000,6),6,FALSE)</f>
        <v>#N/A</v>
      </c>
    </row>
    <row r="5104" spans="1:7" x14ac:dyDescent="0.15">
      <c r="A5104" t="str">
        <f>IF([1]交流线路段!A5104="","",[1]交流线路段!A5104)</f>
        <v/>
      </c>
      <c r="B5104" t="str">
        <f>IF([1]交流线路段!B5104="","",[1]交流线路段!B5104)</f>
        <v/>
      </c>
      <c r="F5104" t="e">
        <f ca="1">VLOOKUP(OFFSET($E$2,0,0,10000,1),OFFSET(线路!$A$2,0,0,10000,6),5,FALSE)</f>
        <v>#N/A</v>
      </c>
      <c r="G5104" t="e">
        <f ca="1">VLOOKUP(OFFSET($E$2,0,0,10000,1),OFFSET(线路!$A$2,0,0,10000,6),6,FALSE)</f>
        <v>#N/A</v>
      </c>
    </row>
    <row r="5105" spans="1:7" x14ac:dyDescent="0.15">
      <c r="A5105" t="str">
        <f>IF([1]交流线路段!A5105="","",[1]交流线路段!A5105)</f>
        <v/>
      </c>
      <c r="B5105" t="str">
        <f>IF([1]交流线路段!B5105="","",[1]交流线路段!B5105)</f>
        <v/>
      </c>
      <c r="F5105" t="e">
        <f ca="1">VLOOKUP(OFFSET($E$2,0,0,10000,1),OFFSET(线路!$A$2,0,0,10000,6),5,FALSE)</f>
        <v>#N/A</v>
      </c>
      <c r="G5105" t="e">
        <f ca="1">VLOOKUP(OFFSET($E$2,0,0,10000,1),OFFSET(线路!$A$2,0,0,10000,6),6,FALSE)</f>
        <v>#N/A</v>
      </c>
    </row>
    <row r="5106" spans="1:7" x14ac:dyDescent="0.15">
      <c r="A5106" t="str">
        <f>IF([1]交流线路段!A5106="","",[1]交流线路段!A5106)</f>
        <v/>
      </c>
      <c r="B5106" t="str">
        <f>IF([1]交流线路段!B5106="","",[1]交流线路段!B5106)</f>
        <v/>
      </c>
      <c r="F5106" t="e">
        <f ca="1">VLOOKUP(OFFSET($E$2,0,0,10000,1),OFFSET(线路!$A$2,0,0,10000,6),5,FALSE)</f>
        <v>#N/A</v>
      </c>
      <c r="G5106" t="e">
        <f ca="1">VLOOKUP(OFFSET($E$2,0,0,10000,1),OFFSET(线路!$A$2,0,0,10000,6),6,FALSE)</f>
        <v>#N/A</v>
      </c>
    </row>
    <row r="5107" spans="1:7" x14ac:dyDescent="0.15">
      <c r="A5107" t="str">
        <f>IF([1]交流线路段!A5107="","",[1]交流线路段!A5107)</f>
        <v/>
      </c>
      <c r="B5107" t="str">
        <f>IF([1]交流线路段!B5107="","",[1]交流线路段!B5107)</f>
        <v/>
      </c>
      <c r="F5107" t="e">
        <f ca="1">VLOOKUP(OFFSET($E$2,0,0,10000,1),OFFSET(线路!$A$2,0,0,10000,6),5,FALSE)</f>
        <v>#N/A</v>
      </c>
      <c r="G5107" t="e">
        <f ca="1">VLOOKUP(OFFSET($E$2,0,0,10000,1),OFFSET(线路!$A$2,0,0,10000,6),6,FALSE)</f>
        <v>#N/A</v>
      </c>
    </row>
    <row r="5108" spans="1:7" x14ac:dyDescent="0.15">
      <c r="A5108" t="str">
        <f>IF([1]交流线路段!A5108="","",[1]交流线路段!A5108)</f>
        <v/>
      </c>
      <c r="B5108" t="str">
        <f>IF([1]交流线路段!B5108="","",[1]交流线路段!B5108)</f>
        <v/>
      </c>
      <c r="F5108" t="e">
        <f ca="1">VLOOKUP(OFFSET($E$2,0,0,10000,1),OFFSET(线路!$A$2,0,0,10000,6),5,FALSE)</f>
        <v>#N/A</v>
      </c>
      <c r="G5108" t="e">
        <f ca="1">VLOOKUP(OFFSET($E$2,0,0,10000,1),OFFSET(线路!$A$2,0,0,10000,6),6,FALSE)</f>
        <v>#N/A</v>
      </c>
    </row>
    <row r="5109" spans="1:7" x14ac:dyDescent="0.15">
      <c r="A5109" t="str">
        <f>IF([1]交流线路段!A5109="","",[1]交流线路段!A5109)</f>
        <v/>
      </c>
      <c r="B5109" t="str">
        <f>IF([1]交流线路段!B5109="","",[1]交流线路段!B5109)</f>
        <v/>
      </c>
      <c r="F5109" t="e">
        <f ca="1">VLOOKUP(OFFSET($E$2,0,0,10000,1),OFFSET(线路!$A$2,0,0,10000,6),5,FALSE)</f>
        <v>#N/A</v>
      </c>
      <c r="G5109" t="e">
        <f ca="1">VLOOKUP(OFFSET($E$2,0,0,10000,1),OFFSET(线路!$A$2,0,0,10000,6),6,FALSE)</f>
        <v>#N/A</v>
      </c>
    </row>
    <row r="5110" spans="1:7" x14ac:dyDescent="0.15">
      <c r="A5110" t="str">
        <f>IF([1]交流线路段!A5110="","",[1]交流线路段!A5110)</f>
        <v/>
      </c>
      <c r="B5110" t="str">
        <f>IF([1]交流线路段!B5110="","",[1]交流线路段!B5110)</f>
        <v/>
      </c>
      <c r="F5110" t="e">
        <f ca="1">VLOOKUP(OFFSET($E$2,0,0,10000,1),OFFSET(线路!$A$2,0,0,10000,6),5,FALSE)</f>
        <v>#N/A</v>
      </c>
      <c r="G5110" t="e">
        <f ca="1">VLOOKUP(OFFSET($E$2,0,0,10000,1),OFFSET(线路!$A$2,0,0,10000,6),6,FALSE)</f>
        <v>#N/A</v>
      </c>
    </row>
    <row r="5111" spans="1:7" x14ac:dyDescent="0.15">
      <c r="A5111" t="str">
        <f>IF([1]交流线路段!A5111="","",[1]交流线路段!A5111)</f>
        <v/>
      </c>
      <c r="B5111" t="str">
        <f>IF([1]交流线路段!B5111="","",[1]交流线路段!B5111)</f>
        <v/>
      </c>
      <c r="F5111" t="e">
        <f ca="1">VLOOKUP(OFFSET($E$2,0,0,10000,1),OFFSET(线路!$A$2,0,0,10000,6),5,FALSE)</f>
        <v>#N/A</v>
      </c>
      <c r="G5111" t="e">
        <f ca="1">VLOOKUP(OFFSET($E$2,0,0,10000,1),OFFSET(线路!$A$2,0,0,10000,6),6,FALSE)</f>
        <v>#N/A</v>
      </c>
    </row>
    <row r="5112" spans="1:7" x14ac:dyDescent="0.15">
      <c r="A5112" t="str">
        <f>IF([1]交流线路段!A5112="","",[1]交流线路段!A5112)</f>
        <v/>
      </c>
      <c r="B5112" t="str">
        <f>IF([1]交流线路段!B5112="","",[1]交流线路段!B5112)</f>
        <v/>
      </c>
      <c r="F5112" t="e">
        <f ca="1">VLOOKUP(OFFSET($E$2,0,0,10000,1),OFFSET(线路!$A$2,0,0,10000,6),5,FALSE)</f>
        <v>#N/A</v>
      </c>
      <c r="G5112" t="e">
        <f ca="1">VLOOKUP(OFFSET($E$2,0,0,10000,1),OFFSET(线路!$A$2,0,0,10000,6),6,FALSE)</f>
        <v>#N/A</v>
      </c>
    </row>
    <row r="5113" spans="1:7" x14ac:dyDescent="0.15">
      <c r="A5113" t="str">
        <f>IF([1]交流线路段!A5113="","",[1]交流线路段!A5113)</f>
        <v/>
      </c>
      <c r="B5113" t="str">
        <f>IF([1]交流线路段!B5113="","",[1]交流线路段!B5113)</f>
        <v/>
      </c>
      <c r="F5113" t="e">
        <f ca="1">VLOOKUP(OFFSET($E$2,0,0,10000,1),OFFSET(线路!$A$2,0,0,10000,6),5,FALSE)</f>
        <v>#N/A</v>
      </c>
      <c r="G5113" t="e">
        <f ca="1">VLOOKUP(OFFSET($E$2,0,0,10000,1),OFFSET(线路!$A$2,0,0,10000,6),6,FALSE)</f>
        <v>#N/A</v>
      </c>
    </row>
    <row r="5114" spans="1:7" x14ac:dyDescent="0.15">
      <c r="A5114" t="str">
        <f>IF([1]交流线路段!A5114="","",[1]交流线路段!A5114)</f>
        <v/>
      </c>
      <c r="B5114" t="str">
        <f>IF([1]交流线路段!B5114="","",[1]交流线路段!B5114)</f>
        <v/>
      </c>
      <c r="F5114" t="e">
        <f ca="1">VLOOKUP(OFFSET($E$2,0,0,10000,1),OFFSET(线路!$A$2,0,0,10000,6),5,FALSE)</f>
        <v>#N/A</v>
      </c>
      <c r="G5114" t="e">
        <f ca="1">VLOOKUP(OFFSET($E$2,0,0,10000,1),OFFSET(线路!$A$2,0,0,10000,6),6,FALSE)</f>
        <v>#N/A</v>
      </c>
    </row>
    <row r="5115" spans="1:7" x14ac:dyDescent="0.15">
      <c r="A5115" t="str">
        <f>IF([1]交流线路段!A5115="","",[1]交流线路段!A5115)</f>
        <v/>
      </c>
      <c r="B5115" t="str">
        <f>IF([1]交流线路段!B5115="","",[1]交流线路段!B5115)</f>
        <v/>
      </c>
      <c r="F5115" t="e">
        <f ca="1">VLOOKUP(OFFSET($E$2,0,0,10000,1),OFFSET(线路!$A$2,0,0,10000,6),5,FALSE)</f>
        <v>#N/A</v>
      </c>
      <c r="G5115" t="e">
        <f ca="1">VLOOKUP(OFFSET($E$2,0,0,10000,1),OFFSET(线路!$A$2,0,0,10000,6),6,FALSE)</f>
        <v>#N/A</v>
      </c>
    </row>
    <row r="5116" spans="1:7" x14ac:dyDescent="0.15">
      <c r="A5116" t="str">
        <f>IF([1]交流线路段!A5116="","",[1]交流线路段!A5116)</f>
        <v/>
      </c>
      <c r="B5116" t="str">
        <f>IF([1]交流线路段!B5116="","",[1]交流线路段!B5116)</f>
        <v/>
      </c>
      <c r="F5116" t="e">
        <f ca="1">VLOOKUP(OFFSET($E$2,0,0,10000,1),OFFSET(线路!$A$2,0,0,10000,6),5,FALSE)</f>
        <v>#N/A</v>
      </c>
      <c r="G5116" t="e">
        <f ca="1">VLOOKUP(OFFSET($E$2,0,0,10000,1),OFFSET(线路!$A$2,0,0,10000,6),6,FALSE)</f>
        <v>#N/A</v>
      </c>
    </row>
    <row r="5117" spans="1:7" x14ac:dyDescent="0.15">
      <c r="A5117" t="str">
        <f>IF([1]交流线路段!A5117="","",[1]交流线路段!A5117)</f>
        <v/>
      </c>
      <c r="B5117" t="str">
        <f>IF([1]交流线路段!B5117="","",[1]交流线路段!B5117)</f>
        <v/>
      </c>
      <c r="F5117" t="e">
        <f ca="1">VLOOKUP(OFFSET($E$2,0,0,10000,1),OFFSET(线路!$A$2,0,0,10000,6),5,FALSE)</f>
        <v>#N/A</v>
      </c>
      <c r="G5117" t="e">
        <f ca="1">VLOOKUP(OFFSET($E$2,0,0,10000,1),OFFSET(线路!$A$2,0,0,10000,6),6,FALSE)</f>
        <v>#N/A</v>
      </c>
    </row>
    <row r="5118" spans="1:7" x14ac:dyDescent="0.15">
      <c r="A5118" t="str">
        <f>IF([1]交流线路段!A5118="","",[1]交流线路段!A5118)</f>
        <v/>
      </c>
      <c r="B5118" t="str">
        <f>IF([1]交流线路段!B5118="","",[1]交流线路段!B5118)</f>
        <v/>
      </c>
      <c r="F5118" t="e">
        <f ca="1">VLOOKUP(OFFSET($E$2,0,0,10000,1),OFFSET(线路!$A$2,0,0,10000,6),5,FALSE)</f>
        <v>#N/A</v>
      </c>
      <c r="G5118" t="e">
        <f ca="1">VLOOKUP(OFFSET($E$2,0,0,10000,1),OFFSET(线路!$A$2,0,0,10000,6),6,FALSE)</f>
        <v>#N/A</v>
      </c>
    </row>
    <row r="5119" spans="1:7" x14ac:dyDescent="0.15">
      <c r="A5119" t="str">
        <f>IF([1]交流线路段!A5119="","",[1]交流线路段!A5119)</f>
        <v/>
      </c>
      <c r="B5119" t="str">
        <f>IF([1]交流线路段!B5119="","",[1]交流线路段!B5119)</f>
        <v/>
      </c>
      <c r="F5119" t="e">
        <f ca="1">VLOOKUP(OFFSET($E$2,0,0,10000,1),OFFSET(线路!$A$2,0,0,10000,6),5,FALSE)</f>
        <v>#N/A</v>
      </c>
      <c r="G5119" t="e">
        <f ca="1">VLOOKUP(OFFSET($E$2,0,0,10000,1),OFFSET(线路!$A$2,0,0,10000,6),6,FALSE)</f>
        <v>#N/A</v>
      </c>
    </row>
    <row r="5120" spans="1:7" x14ac:dyDescent="0.15">
      <c r="A5120" t="str">
        <f>IF([1]交流线路段!A5120="","",[1]交流线路段!A5120)</f>
        <v/>
      </c>
      <c r="B5120" t="str">
        <f>IF([1]交流线路段!B5120="","",[1]交流线路段!B5120)</f>
        <v/>
      </c>
      <c r="F5120" t="e">
        <f ca="1">VLOOKUP(OFFSET($E$2,0,0,10000,1),OFFSET(线路!$A$2,0,0,10000,6),5,FALSE)</f>
        <v>#N/A</v>
      </c>
      <c r="G5120" t="e">
        <f ca="1">VLOOKUP(OFFSET($E$2,0,0,10000,1),OFFSET(线路!$A$2,0,0,10000,6),6,FALSE)</f>
        <v>#N/A</v>
      </c>
    </row>
    <row r="5121" spans="1:7" x14ac:dyDescent="0.15">
      <c r="A5121" t="str">
        <f>IF([1]交流线路段!A5121="","",[1]交流线路段!A5121)</f>
        <v/>
      </c>
      <c r="B5121" t="str">
        <f>IF([1]交流线路段!B5121="","",[1]交流线路段!B5121)</f>
        <v/>
      </c>
      <c r="F5121" t="e">
        <f ca="1">VLOOKUP(OFFSET($E$2,0,0,10000,1),OFFSET(线路!$A$2,0,0,10000,6),5,FALSE)</f>
        <v>#N/A</v>
      </c>
      <c r="G5121" t="e">
        <f ca="1">VLOOKUP(OFFSET($E$2,0,0,10000,1),OFFSET(线路!$A$2,0,0,10000,6),6,FALSE)</f>
        <v>#N/A</v>
      </c>
    </row>
    <row r="5122" spans="1:7" x14ac:dyDescent="0.15">
      <c r="A5122" t="str">
        <f>IF([1]交流线路段!A5122="","",[1]交流线路段!A5122)</f>
        <v/>
      </c>
      <c r="B5122" t="str">
        <f>IF([1]交流线路段!B5122="","",[1]交流线路段!B5122)</f>
        <v/>
      </c>
      <c r="F5122" t="e">
        <f ca="1">VLOOKUP(OFFSET($E$2,0,0,10000,1),OFFSET(线路!$A$2,0,0,10000,6),5,FALSE)</f>
        <v>#N/A</v>
      </c>
      <c r="G5122" t="e">
        <f ca="1">VLOOKUP(OFFSET($E$2,0,0,10000,1),OFFSET(线路!$A$2,0,0,10000,6),6,FALSE)</f>
        <v>#N/A</v>
      </c>
    </row>
    <row r="5123" spans="1:7" x14ac:dyDescent="0.15">
      <c r="A5123" t="str">
        <f>IF([1]交流线路段!A5123="","",[1]交流线路段!A5123)</f>
        <v/>
      </c>
      <c r="B5123" t="str">
        <f>IF([1]交流线路段!B5123="","",[1]交流线路段!B5123)</f>
        <v/>
      </c>
      <c r="F5123" t="e">
        <f ca="1">VLOOKUP(OFFSET($E$2,0,0,10000,1),OFFSET(线路!$A$2,0,0,10000,6),5,FALSE)</f>
        <v>#N/A</v>
      </c>
      <c r="G5123" t="e">
        <f ca="1">VLOOKUP(OFFSET($E$2,0,0,10000,1),OFFSET(线路!$A$2,0,0,10000,6),6,FALSE)</f>
        <v>#N/A</v>
      </c>
    </row>
    <row r="5124" spans="1:7" x14ac:dyDescent="0.15">
      <c r="A5124" t="str">
        <f>IF([1]交流线路段!A5124="","",[1]交流线路段!A5124)</f>
        <v/>
      </c>
      <c r="B5124" t="str">
        <f>IF([1]交流线路段!B5124="","",[1]交流线路段!B5124)</f>
        <v/>
      </c>
      <c r="F5124" t="e">
        <f ca="1">VLOOKUP(OFFSET($E$2,0,0,10000,1),OFFSET(线路!$A$2,0,0,10000,6),5,FALSE)</f>
        <v>#N/A</v>
      </c>
      <c r="G5124" t="e">
        <f ca="1">VLOOKUP(OFFSET($E$2,0,0,10000,1),OFFSET(线路!$A$2,0,0,10000,6),6,FALSE)</f>
        <v>#N/A</v>
      </c>
    </row>
    <row r="5125" spans="1:7" x14ac:dyDescent="0.15">
      <c r="A5125" t="str">
        <f>IF([1]交流线路段!A5125="","",[1]交流线路段!A5125)</f>
        <v/>
      </c>
      <c r="B5125" t="str">
        <f>IF([1]交流线路段!B5125="","",[1]交流线路段!B5125)</f>
        <v/>
      </c>
      <c r="F5125" t="e">
        <f ca="1">VLOOKUP(OFFSET($E$2,0,0,10000,1),OFFSET(线路!$A$2,0,0,10000,6),5,FALSE)</f>
        <v>#N/A</v>
      </c>
      <c r="G5125" t="e">
        <f ca="1">VLOOKUP(OFFSET($E$2,0,0,10000,1),OFFSET(线路!$A$2,0,0,10000,6),6,FALSE)</f>
        <v>#N/A</v>
      </c>
    </row>
    <row r="5126" spans="1:7" x14ac:dyDescent="0.15">
      <c r="A5126" t="str">
        <f>IF([1]交流线路段!A5126="","",[1]交流线路段!A5126)</f>
        <v/>
      </c>
      <c r="B5126" t="str">
        <f>IF([1]交流线路段!B5126="","",[1]交流线路段!B5126)</f>
        <v/>
      </c>
      <c r="F5126" t="e">
        <f ca="1">VLOOKUP(OFFSET($E$2,0,0,10000,1),OFFSET(线路!$A$2,0,0,10000,6),5,FALSE)</f>
        <v>#N/A</v>
      </c>
      <c r="G5126" t="e">
        <f ca="1">VLOOKUP(OFFSET($E$2,0,0,10000,1),OFFSET(线路!$A$2,0,0,10000,6),6,FALSE)</f>
        <v>#N/A</v>
      </c>
    </row>
    <row r="5127" spans="1:7" x14ac:dyDescent="0.15">
      <c r="A5127" t="str">
        <f>IF([1]交流线路段!A5127="","",[1]交流线路段!A5127)</f>
        <v/>
      </c>
      <c r="B5127" t="str">
        <f>IF([1]交流线路段!B5127="","",[1]交流线路段!B5127)</f>
        <v/>
      </c>
      <c r="F5127" t="e">
        <f ca="1">VLOOKUP(OFFSET($E$2,0,0,10000,1),OFFSET(线路!$A$2,0,0,10000,6),5,FALSE)</f>
        <v>#N/A</v>
      </c>
      <c r="G5127" t="e">
        <f ca="1">VLOOKUP(OFFSET($E$2,0,0,10000,1),OFFSET(线路!$A$2,0,0,10000,6),6,FALSE)</f>
        <v>#N/A</v>
      </c>
    </row>
    <row r="5128" spans="1:7" x14ac:dyDescent="0.15">
      <c r="A5128" t="str">
        <f>IF([1]交流线路段!A5128="","",[1]交流线路段!A5128)</f>
        <v/>
      </c>
      <c r="B5128" t="str">
        <f>IF([1]交流线路段!B5128="","",[1]交流线路段!B5128)</f>
        <v/>
      </c>
      <c r="F5128" t="e">
        <f ca="1">VLOOKUP(OFFSET($E$2,0,0,10000,1),OFFSET(线路!$A$2,0,0,10000,6),5,FALSE)</f>
        <v>#N/A</v>
      </c>
      <c r="G5128" t="e">
        <f ca="1">VLOOKUP(OFFSET($E$2,0,0,10000,1),OFFSET(线路!$A$2,0,0,10000,6),6,FALSE)</f>
        <v>#N/A</v>
      </c>
    </row>
    <row r="5129" spans="1:7" x14ac:dyDescent="0.15">
      <c r="A5129" t="str">
        <f>IF([1]交流线路段!A5129="","",[1]交流线路段!A5129)</f>
        <v/>
      </c>
      <c r="B5129" t="str">
        <f>IF([1]交流线路段!B5129="","",[1]交流线路段!B5129)</f>
        <v/>
      </c>
      <c r="F5129" t="e">
        <f ca="1">VLOOKUP(OFFSET($E$2,0,0,10000,1),OFFSET(线路!$A$2,0,0,10000,6),5,FALSE)</f>
        <v>#N/A</v>
      </c>
      <c r="G5129" t="e">
        <f ca="1">VLOOKUP(OFFSET($E$2,0,0,10000,1),OFFSET(线路!$A$2,0,0,10000,6),6,FALSE)</f>
        <v>#N/A</v>
      </c>
    </row>
    <row r="5130" spans="1:7" x14ac:dyDescent="0.15">
      <c r="A5130" t="str">
        <f>IF([1]交流线路段!A5130="","",[1]交流线路段!A5130)</f>
        <v/>
      </c>
      <c r="B5130" t="str">
        <f>IF([1]交流线路段!B5130="","",[1]交流线路段!B5130)</f>
        <v/>
      </c>
      <c r="F5130" t="e">
        <f ca="1">VLOOKUP(OFFSET($E$2,0,0,10000,1),OFFSET(线路!$A$2,0,0,10000,6),5,FALSE)</f>
        <v>#N/A</v>
      </c>
      <c r="G5130" t="e">
        <f ca="1">VLOOKUP(OFFSET($E$2,0,0,10000,1),OFFSET(线路!$A$2,0,0,10000,6),6,FALSE)</f>
        <v>#N/A</v>
      </c>
    </row>
    <row r="5131" spans="1:7" x14ac:dyDescent="0.15">
      <c r="A5131" t="str">
        <f>IF([1]交流线路段!A5131="","",[1]交流线路段!A5131)</f>
        <v/>
      </c>
      <c r="B5131" t="str">
        <f>IF([1]交流线路段!B5131="","",[1]交流线路段!B5131)</f>
        <v/>
      </c>
      <c r="F5131" t="e">
        <f ca="1">VLOOKUP(OFFSET($E$2,0,0,10000,1),OFFSET(线路!$A$2,0,0,10000,6),5,FALSE)</f>
        <v>#N/A</v>
      </c>
      <c r="G5131" t="e">
        <f ca="1">VLOOKUP(OFFSET($E$2,0,0,10000,1),OFFSET(线路!$A$2,0,0,10000,6),6,FALSE)</f>
        <v>#N/A</v>
      </c>
    </row>
    <row r="5132" spans="1:7" x14ac:dyDescent="0.15">
      <c r="A5132" t="str">
        <f>IF([1]交流线路段!A5132="","",[1]交流线路段!A5132)</f>
        <v/>
      </c>
      <c r="B5132" t="str">
        <f>IF([1]交流线路段!B5132="","",[1]交流线路段!B5132)</f>
        <v/>
      </c>
      <c r="F5132" t="e">
        <f ca="1">VLOOKUP(OFFSET($E$2,0,0,10000,1),OFFSET(线路!$A$2,0,0,10000,6),5,FALSE)</f>
        <v>#N/A</v>
      </c>
      <c r="G5132" t="e">
        <f ca="1">VLOOKUP(OFFSET($E$2,0,0,10000,1),OFFSET(线路!$A$2,0,0,10000,6),6,FALSE)</f>
        <v>#N/A</v>
      </c>
    </row>
    <row r="5133" spans="1:7" x14ac:dyDescent="0.15">
      <c r="A5133" t="str">
        <f>IF([1]交流线路段!A5133="","",[1]交流线路段!A5133)</f>
        <v/>
      </c>
      <c r="B5133" t="str">
        <f>IF([1]交流线路段!B5133="","",[1]交流线路段!B5133)</f>
        <v/>
      </c>
      <c r="F5133" t="e">
        <f ca="1">VLOOKUP(OFFSET($E$2,0,0,10000,1),OFFSET(线路!$A$2,0,0,10000,6),5,FALSE)</f>
        <v>#N/A</v>
      </c>
      <c r="G5133" t="e">
        <f ca="1">VLOOKUP(OFFSET($E$2,0,0,10000,1),OFFSET(线路!$A$2,0,0,10000,6),6,FALSE)</f>
        <v>#N/A</v>
      </c>
    </row>
    <row r="5134" spans="1:7" x14ac:dyDescent="0.15">
      <c r="A5134" t="str">
        <f>IF([1]交流线路段!A5134="","",[1]交流线路段!A5134)</f>
        <v/>
      </c>
      <c r="B5134" t="str">
        <f>IF([1]交流线路段!B5134="","",[1]交流线路段!B5134)</f>
        <v/>
      </c>
      <c r="F5134" t="e">
        <f ca="1">VLOOKUP(OFFSET($E$2,0,0,10000,1),OFFSET(线路!$A$2,0,0,10000,6),5,FALSE)</f>
        <v>#N/A</v>
      </c>
      <c r="G5134" t="e">
        <f ca="1">VLOOKUP(OFFSET($E$2,0,0,10000,1),OFFSET(线路!$A$2,0,0,10000,6),6,FALSE)</f>
        <v>#N/A</v>
      </c>
    </row>
    <row r="5135" spans="1:7" x14ac:dyDescent="0.15">
      <c r="A5135" t="str">
        <f>IF([1]交流线路段!A5135="","",[1]交流线路段!A5135)</f>
        <v/>
      </c>
      <c r="B5135" t="str">
        <f>IF([1]交流线路段!B5135="","",[1]交流线路段!B5135)</f>
        <v/>
      </c>
      <c r="F5135" t="e">
        <f ca="1">VLOOKUP(OFFSET($E$2,0,0,10000,1),OFFSET(线路!$A$2,0,0,10000,6),5,FALSE)</f>
        <v>#N/A</v>
      </c>
      <c r="G5135" t="e">
        <f ca="1">VLOOKUP(OFFSET($E$2,0,0,10000,1),OFFSET(线路!$A$2,0,0,10000,6),6,FALSE)</f>
        <v>#N/A</v>
      </c>
    </row>
    <row r="5136" spans="1:7" x14ac:dyDescent="0.15">
      <c r="A5136" t="str">
        <f>IF([1]交流线路段!A5136="","",[1]交流线路段!A5136)</f>
        <v/>
      </c>
      <c r="B5136" t="str">
        <f>IF([1]交流线路段!B5136="","",[1]交流线路段!B5136)</f>
        <v/>
      </c>
      <c r="F5136" t="e">
        <f ca="1">VLOOKUP(OFFSET($E$2,0,0,10000,1),OFFSET(线路!$A$2,0,0,10000,6),5,FALSE)</f>
        <v>#N/A</v>
      </c>
      <c r="G5136" t="e">
        <f ca="1">VLOOKUP(OFFSET($E$2,0,0,10000,1),OFFSET(线路!$A$2,0,0,10000,6),6,FALSE)</f>
        <v>#N/A</v>
      </c>
    </row>
    <row r="5137" spans="1:7" x14ac:dyDescent="0.15">
      <c r="A5137" t="str">
        <f>IF([1]交流线路段!A5137="","",[1]交流线路段!A5137)</f>
        <v/>
      </c>
      <c r="B5137" t="str">
        <f>IF([1]交流线路段!B5137="","",[1]交流线路段!B5137)</f>
        <v/>
      </c>
      <c r="F5137" t="e">
        <f ca="1">VLOOKUP(OFFSET($E$2,0,0,10000,1),OFFSET(线路!$A$2,0,0,10000,6),5,FALSE)</f>
        <v>#N/A</v>
      </c>
      <c r="G5137" t="e">
        <f ca="1">VLOOKUP(OFFSET($E$2,0,0,10000,1),OFFSET(线路!$A$2,0,0,10000,6),6,FALSE)</f>
        <v>#N/A</v>
      </c>
    </row>
    <row r="5138" spans="1:7" x14ac:dyDescent="0.15">
      <c r="A5138" t="str">
        <f>IF([1]交流线路段!A5138="","",[1]交流线路段!A5138)</f>
        <v/>
      </c>
      <c r="B5138" t="str">
        <f>IF([1]交流线路段!B5138="","",[1]交流线路段!B5138)</f>
        <v/>
      </c>
      <c r="F5138" t="e">
        <f ca="1">VLOOKUP(OFFSET($E$2,0,0,10000,1),OFFSET(线路!$A$2,0,0,10000,6),5,FALSE)</f>
        <v>#N/A</v>
      </c>
      <c r="G5138" t="e">
        <f ca="1">VLOOKUP(OFFSET($E$2,0,0,10000,1),OFFSET(线路!$A$2,0,0,10000,6),6,FALSE)</f>
        <v>#N/A</v>
      </c>
    </row>
    <row r="5139" spans="1:7" x14ac:dyDescent="0.15">
      <c r="A5139" t="str">
        <f>IF([1]交流线路段!A5139="","",[1]交流线路段!A5139)</f>
        <v/>
      </c>
      <c r="B5139" t="str">
        <f>IF([1]交流线路段!B5139="","",[1]交流线路段!B5139)</f>
        <v/>
      </c>
      <c r="F5139" t="e">
        <f ca="1">VLOOKUP(OFFSET($E$2,0,0,10000,1),OFFSET(线路!$A$2,0,0,10000,6),5,FALSE)</f>
        <v>#N/A</v>
      </c>
      <c r="G5139" t="e">
        <f ca="1">VLOOKUP(OFFSET($E$2,0,0,10000,1),OFFSET(线路!$A$2,0,0,10000,6),6,FALSE)</f>
        <v>#N/A</v>
      </c>
    </row>
    <row r="5140" spans="1:7" x14ac:dyDescent="0.15">
      <c r="A5140" t="str">
        <f>IF([1]交流线路段!A5140="","",[1]交流线路段!A5140)</f>
        <v/>
      </c>
      <c r="B5140" t="str">
        <f>IF([1]交流线路段!B5140="","",[1]交流线路段!B5140)</f>
        <v/>
      </c>
      <c r="F5140" t="e">
        <f ca="1">VLOOKUP(OFFSET($E$2,0,0,10000,1),OFFSET(线路!$A$2,0,0,10000,6),5,FALSE)</f>
        <v>#N/A</v>
      </c>
      <c r="G5140" t="e">
        <f ca="1">VLOOKUP(OFFSET($E$2,0,0,10000,1),OFFSET(线路!$A$2,0,0,10000,6),6,FALSE)</f>
        <v>#N/A</v>
      </c>
    </row>
    <row r="5141" spans="1:7" x14ac:dyDescent="0.15">
      <c r="A5141" t="str">
        <f>IF([1]交流线路段!A5141="","",[1]交流线路段!A5141)</f>
        <v/>
      </c>
      <c r="B5141" t="str">
        <f>IF([1]交流线路段!B5141="","",[1]交流线路段!B5141)</f>
        <v/>
      </c>
      <c r="F5141" t="e">
        <f ca="1">VLOOKUP(OFFSET($E$2,0,0,10000,1),OFFSET(线路!$A$2,0,0,10000,6),5,FALSE)</f>
        <v>#N/A</v>
      </c>
      <c r="G5141" t="e">
        <f ca="1">VLOOKUP(OFFSET($E$2,0,0,10000,1),OFFSET(线路!$A$2,0,0,10000,6),6,FALSE)</f>
        <v>#N/A</v>
      </c>
    </row>
    <row r="5142" spans="1:7" x14ac:dyDescent="0.15">
      <c r="A5142" t="str">
        <f>IF([1]交流线路段!A5142="","",[1]交流线路段!A5142)</f>
        <v/>
      </c>
      <c r="B5142" t="str">
        <f>IF([1]交流线路段!B5142="","",[1]交流线路段!B5142)</f>
        <v/>
      </c>
      <c r="F5142" t="e">
        <f ca="1">VLOOKUP(OFFSET($E$2,0,0,10000,1),OFFSET(线路!$A$2,0,0,10000,6),5,FALSE)</f>
        <v>#N/A</v>
      </c>
      <c r="G5142" t="e">
        <f ca="1">VLOOKUP(OFFSET($E$2,0,0,10000,1),OFFSET(线路!$A$2,0,0,10000,6),6,FALSE)</f>
        <v>#N/A</v>
      </c>
    </row>
    <row r="5143" spans="1:7" x14ac:dyDescent="0.15">
      <c r="A5143" t="str">
        <f>IF([1]交流线路段!A5143="","",[1]交流线路段!A5143)</f>
        <v/>
      </c>
      <c r="B5143" t="str">
        <f>IF([1]交流线路段!B5143="","",[1]交流线路段!B5143)</f>
        <v/>
      </c>
      <c r="F5143" t="e">
        <f ca="1">VLOOKUP(OFFSET($E$2,0,0,10000,1),OFFSET(线路!$A$2,0,0,10000,6),5,FALSE)</f>
        <v>#N/A</v>
      </c>
      <c r="G5143" t="e">
        <f ca="1">VLOOKUP(OFFSET($E$2,0,0,10000,1),OFFSET(线路!$A$2,0,0,10000,6),6,FALSE)</f>
        <v>#N/A</v>
      </c>
    </row>
    <row r="5144" spans="1:7" x14ac:dyDescent="0.15">
      <c r="A5144" t="str">
        <f>IF([1]交流线路段!A5144="","",[1]交流线路段!A5144)</f>
        <v/>
      </c>
      <c r="B5144" t="str">
        <f>IF([1]交流线路段!B5144="","",[1]交流线路段!B5144)</f>
        <v/>
      </c>
      <c r="F5144" t="e">
        <f ca="1">VLOOKUP(OFFSET($E$2,0,0,10000,1),OFFSET(线路!$A$2,0,0,10000,6),5,FALSE)</f>
        <v>#N/A</v>
      </c>
      <c r="G5144" t="e">
        <f ca="1">VLOOKUP(OFFSET($E$2,0,0,10000,1),OFFSET(线路!$A$2,0,0,10000,6),6,FALSE)</f>
        <v>#N/A</v>
      </c>
    </row>
    <row r="5145" spans="1:7" x14ac:dyDescent="0.15">
      <c r="A5145" t="str">
        <f>IF([1]交流线路段!A5145="","",[1]交流线路段!A5145)</f>
        <v/>
      </c>
      <c r="B5145" t="str">
        <f>IF([1]交流线路段!B5145="","",[1]交流线路段!B5145)</f>
        <v/>
      </c>
      <c r="F5145" t="e">
        <f ca="1">VLOOKUP(OFFSET($E$2,0,0,10000,1),OFFSET(线路!$A$2,0,0,10000,6),5,FALSE)</f>
        <v>#N/A</v>
      </c>
      <c r="G5145" t="e">
        <f ca="1">VLOOKUP(OFFSET($E$2,0,0,10000,1),OFFSET(线路!$A$2,0,0,10000,6),6,FALSE)</f>
        <v>#N/A</v>
      </c>
    </row>
    <row r="5146" spans="1:7" x14ac:dyDescent="0.15">
      <c r="A5146" t="str">
        <f>IF([1]交流线路段!A5146="","",[1]交流线路段!A5146)</f>
        <v/>
      </c>
      <c r="B5146" t="str">
        <f>IF([1]交流线路段!B5146="","",[1]交流线路段!B5146)</f>
        <v/>
      </c>
      <c r="F5146" t="e">
        <f ca="1">VLOOKUP(OFFSET($E$2,0,0,10000,1),OFFSET(线路!$A$2,0,0,10000,6),5,FALSE)</f>
        <v>#N/A</v>
      </c>
      <c r="G5146" t="e">
        <f ca="1">VLOOKUP(OFFSET($E$2,0,0,10000,1),OFFSET(线路!$A$2,0,0,10000,6),6,FALSE)</f>
        <v>#N/A</v>
      </c>
    </row>
    <row r="5147" spans="1:7" x14ac:dyDescent="0.15">
      <c r="A5147" t="str">
        <f>IF([1]交流线路段!A5147="","",[1]交流线路段!A5147)</f>
        <v/>
      </c>
      <c r="B5147" t="str">
        <f>IF([1]交流线路段!B5147="","",[1]交流线路段!B5147)</f>
        <v/>
      </c>
      <c r="F5147" t="e">
        <f ca="1">VLOOKUP(OFFSET($E$2,0,0,10000,1),OFFSET(线路!$A$2,0,0,10000,6),5,FALSE)</f>
        <v>#N/A</v>
      </c>
      <c r="G5147" t="e">
        <f ca="1">VLOOKUP(OFFSET($E$2,0,0,10000,1),OFFSET(线路!$A$2,0,0,10000,6),6,FALSE)</f>
        <v>#N/A</v>
      </c>
    </row>
    <row r="5148" spans="1:7" x14ac:dyDescent="0.15">
      <c r="A5148" t="str">
        <f>IF([1]交流线路段!A5148="","",[1]交流线路段!A5148)</f>
        <v/>
      </c>
      <c r="B5148" t="str">
        <f>IF([1]交流线路段!B5148="","",[1]交流线路段!B5148)</f>
        <v/>
      </c>
      <c r="F5148" t="e">
        <f ca="1">VLOOKUP(OFFSET($E$2,0,0,10000,1),OFFSET(线路!$A$2,0,0,10000,6),5,FALSE)</f>
        <v>#N/A</v>
      </c>
      <c r="G5148" t="e">
        <f ca="1">VLOOKUP(OFFSET($E$2,0,0,10000,1),OFFSET(线路!$A$2,0,0,10000,6),6,FALSE)</f>
        <v>#N/A</v>
      </c>
    </row>
    <row r="5149" spans="1:7" x14ac:dyDescent="0.15">
      <c r="A5149" t="str">
        <f>IF([1]交流线路段!A5149="","",[1]交流线路段!A5149)</f>
        <v/>
      </c>
      <c r="B5149" t="str">
        <f>IF([1]交流线路段!B5149="","",[1]交流线路段!B5149)</f>
        <v/>
      </c>
      <c r="F5149" t="e">
        <f ca="1">VLOOKUP(OFFSET($E$2,0,0,10000,1),OFFSET(线路!$A$2,0,0,10000,6),5,FALSE)</f>
        <v>#N/A</v>
      </c>
      <c r="G5149" t="e">
        <f ca="1">VLOOKUP(OFFSET($E$2,0,0,10000,1),OFFSET(线路!$A$2,0,0,10000,6),6,FALSE)</f>
        <v>#N/A</v>
      </c>
    </row>
    <row r="5150" spans="1:7" x14ac:dyDescent="0.15">
      <c r="A5150" t="str">
        <f>IF([1]交流线路段!A5150="","",[1]交流线路段!A5150)</f>
        <v/>
      </c>
      <c r="B5150" t="str">
        <f>IF([1]交流线路段!B5150="","",[1]交流线路段!B5150)</f>
        <v/>
      </c>
      <c r="F5150" t="e">
        <f ca="1">VLOOKUP(OFFSET($E$2,0,0,10000,1),OFFSET(线路!$A$2,0,0,10000,6),5,FALSE)</f>
        <v>#N/A</v>
      </c>
      <c r="G5150" t="e">
        <f ca="1">VLOOKUP(OFFSET($E$2,0,0,10000,1),OFFSET(线路!$A$2,0,0,10000,6),6,FALSE)</f>
        <v>#N/A</v>
      </c>
    </row>
    <row r="5151" spans="1:7" x14ac:dyDescent="0.15">
      <c r="A5151" t="str">
        <f>IF([1]交流线路段!A5151="","",[1]交流线路段!A5151)</f>
        <v/>
      </c>
      <c r="B5151" t="str">
        <f>IF([1]交流线路段!B5151="","",[1]交流线路段!B5151)</f>
        <v/>
      </c>
      <c r="F5151" t="e">
        <f ca="1">VLOOKUP(OFFSET($E$2,0,0,10000,1),OFFSET(线路!$A$2,0,0,10000,6),5,FALSE)</f>
        <v>#N/A</v>
      </c>
      <c r="G5151" t="e">
        <f ca="1">VLOOKUP(OFFSET($E$2,0,0,10000,1),OFFSET(线路!$A$2,0,0,10000,6),6,FALSE)</f>
        <v>#N/A</v>
      </c>
    </row>
    <row r="5152" spans="1:7" x14ac:dyDescent="0.15">
      <c r="A5152" t="str">
        <f>IF([1]交流线路段!A5152="","",[1]交流线路段!A5152)</f>
        <v/>
      </c>
      <c r="B5152" t="str">
        <f>IF([1]交流线路段!B5152="","",[1]交流线路段!B5152)</f>
        <v/>
      </c>
      <c r="F5152" t="e">
        <f ca="1">VLOOKUP(OFFSET($E$2,0,0,10000,1),OFFSET(线路!$A$2,0,0,10000,6),5,FALSE)</f>
        <v>#N/A</v>
      </c>
      <c r="G5152" t="e">
        <f ca="1">VLOOKUP(OFFSET($E$2,0,0,10000,1),OFFSET(线路!$A$2,0,0,10000,6),6,FALSE)</f>
        <v>#N/A</v>
      </c>
    </row>
    <row r="5153" spans="1:7" x14ac:dyDescent="0.15">
      <c r="A5153" t="str">
        <f>IF([1]交流线路段!A5153="","",[1]交流线路段!A5153)</f>
        <v/>
      </c>
      <c r="B5153" t="str">
        <f>IF([1]交流线路段!B5153="","",[1]交流线路段!B5153)</f>
        <v/>
      </c>
      <c r="F5153" t="e">
        <f ca="1">VLOOKUP(OFFSET($E$2,0,0,10000,1),OFFSET(线路!$A$2,0,0,10000,6),5,FALSE)</f>
        <v>#N/A</v>
      </c>
      <c r="G5153" t="e">
        <f ca="1">VLOOKUP(OFFSET($E$2,0,0,10000,1),OFFSET(线路!$A$2,0,0,10000,6),6,FALSE)</f>
        <v>#N/A</v>
      </c>
    </row>
    <row r="5154" spans="1:7" x14ac:dyDescent="0.15">
      <c r="A5154" t="str">
        <f>IF([1]交流线路段!A5154="","",[1]交流线路段!A5154)</f>
        <v/>
      </c>
      <c r="B5154" t="str">
        <f>IF([1]交流线路段!B5154="","",[1]交流线路段!B5154)</f>
        <v/>
      </c>
      <c r="F5154" t="e">
        <f ca="1">VLOOKUP(OFFSET($E$2,0,0,10000,1),OFFSET(线路!$A$2,0,0,10000,6),5,FALSE)</f>
        <v>#N/A</v>
      </c>
      <c r="G5154" t="e">
        <f ca="1">VLOOKUP(OFFSET($E$2,0,0,10000,1),OFFSET(线路!$A$2,0,0,10000,6),6,FALSE)</f>
        <v>#N/A</v>
      </c>
    </row>
    <row r="5155" spans="1:7" x14ac:dyDescent="0.15">
      <c r="A5155" t="str">
        <f>IF([1]交流线路段!A5155="","",[1]交流线路段!A5155)</f>
        <v/>
      </c>
      <c r="B5155" t="str">
        <f>IF([1]交流线路段!B5155="","",[1]交流线路段!B5155)</f>
        <v/>
      </c>
      <c r="F5155" t="e">
        <f ca="1">VLOOKUP(OFFSET($E$2,0,0,10000,1),OFFSET(线路!$A$2,0,0,10000,6),5,FALSE)</f>
        <v>#N/A</v>
      </c>
      <c r="G5155" t="e">
        <f ca="1">VLOOKUP(OFFSET($E$2,0,0,10000,1),OFFSET(线路!$A$2,0,0,10000,6),6,FALSE)</f>
        <v>#N/A</v>
      </c>
    </row>
    <row r="5156" spans="1:7" x14ac:dyDescent="0.15">
      <c r="A5156" t="str">
        <f>IF([1]交流线路段!A5156="","",[1]交流线路段!A5156)</f>
        <v/>
      </c>
      <c r="B5156" t="str">
        <f>IF([1]交流线路段!B5156="","",[1]交流线路段!B5156)</f>
        <v/>
      </c>
      <c r="F5156" t="e">
        <f ca="1">VLOOKUP(OFFSET($E$2,0,0,10000,1),OFFSET(线路!$A$2,0,0,10000,6),5,FALSE)</f>
        <v>#N/A</v>
      </c>
      <c r="G5156" t="e">
        <f ca="1">VLOOKUP(OFFSET($E$2,0,0,10000,1),OFFSET(线路!$A$2,0,0,10000,6),6,FALSE)</f>
        <v>#N/A</v>
      </c>
    </row>
    <row r="5157" spans="1:7" x14ac:dyDescent="0.15">
      <c r="A5157" t="str">
        <f>IF([1]交流线路段!A5157="","",[1]交流线路段!A5157)</f>
        <v/>
      </c>
      <c r="B5157" t="str">
        <f>IF([1]交流线路段!B5157="","",[1]交流线路段!B5157)</f>
        <v/>
      </c>
      <c r="F5157" t="e">
        <f ca="1">VLOOKUP(OFFSET($E$2,0,0,10000,1),OFFSET(线路!$A$2,0,0,10000,6),5,FALSE)</f>
        <v>#N/A</v>
      </c>
      <c r="G5157" t="e">
        <f ca="1">VLOOKUP(OFFSET($E$2,0,0,10000,1),OFFSET(线路!$A$2,0,0,10000,6),6,FALSE)</f>
        <v>#N/A</v>
      </c>
    </row>
    <row r="5158" spans="1:7" x14ac:dyDescent="0.15">
      <c r="A5158" t="str">
        <f>IF([1]交流线路段!A5158="","",[1]交流线路段!A5158)</f>
        <v/>
      </c>
      <c r="B5158" t="str">
        <f>IF([1]交流线路段!B5158="","",[1]交流线路段!B5158)</f>
        <v/>
      </c>
      <c r="F5158" t="e">
        <f ca="1">VLOOKUP(OFFSET($E$2,0,0,10000,1),OFFSET(线路!$A$2,0,0,10000,6),5,FALSE)</f>
        <v>#N/A</v>
      </c>
      <c r="G5158" t="e">
        <f ca="1">VLOOKUP(OFFSET($E$2,0,0,10000,1),OFFSET(线路!$A$2,0,0,10000,6),6,FALSE)</f>
        <v>#N/A</v>
      </c>
    </row>
    <row r="5159" spans="1:7" x14ac:dyDescent="0.15">
      <c r="A5159" t="str">
        <f>IF([1]交流线路段!A5159="","",[1]交流线路段!A5159)</f>
        <v/>
      </c>
      <c r="B5159" t="str">
        <f>IF([1]交流线路段!B5159="","",[1]交流线路段!B5159)</f>
        <v/>
      </c>
      <c r="F5159" t="e">
        <f ca="1">VLOOKUP(OFFSET($E$2,0,0,10000,1),OFFSET(线路!$A$2,0,0,10000,6),5,FALSE)</f>
        <v>#N/A</v>
      </c>
      <c r="G5159" t="e">
        <f ca="1">VLOOKUP(OFFSET($E$2,0,0,10000,1),OFFSET(线路!$A$2,0,0,10000,6),6,FALSE)</f>
        <v>#N/A</v>
      </c>
    </row>
    <row r="5160" spans="1:7" x14ac:dyDescent="0.15">
      <c r="A5160" t="str">
        <f>IF([1]交流线路段!A5160="","",[1]交流线路段!A5160)</f>
        <v/>
      </c>
      <c r="B5160" t="str">
        <f>IF([1]交流线路段!B5160="","",[1]交流线路段!B5160)</f>
        <v/>
      </c>
      <c r="F5160" t="e">
        <f ca="1">VLOOKUP(OFFSET($E$2,0,0,10000,1),OFFSET(线路!$A$2,0,0,10000,6),5,FALSE)</f>
        <v>#N/A</v>
      </c>
      <c r="G5160" t="e">
        <f ca="1">VLOOKUP(OFFSET($E$2,0,0,10000,1),OFFSET(线路!$A$2,0,0,10000,6),6,FALSE)</f>
        <v>#N/A</v>
      </c>
    </row>
    <row r="5161" spans="1:7" x14ac:dyDescent="0.15">
      <c r="A5161" t="str">
        <f>IF([1]交流线路段!A5161="","",[1]交流线路段!A5161)</f>
        <v/>
      </c>
      <c r="B5161" t="str">
        <f>IF([1]交流线路段!B5161="","",[1]交流线路段!B5161)</f>
        <v/>
      </c>
      <c r="F5161" t="e">
        <f ca="1">VLOOKUP(OFFSET($E$2,0,0,10000,1),OFFSET(线路!$A$2,0,0,10000,6),5,FALSE)</f>
        <v>#N/A</v>
      </c>
      <c r="G5161" t="e">
        <f ca="1">VLOOKUP(OFFSET($E$2,0,0,10000,1),OFFSET(线路!$A$2,0,0,10000,6),6,FALSE)</f>
        <v>#N/A</v>
      </c>
    </row>
    <row r="5162" spans="1:7" x14ac:dyDescent="0.15">
      <c r="A5162" t="str">
        <f>IF([1]交流线路段!A5162="","",[1]交流线路段!A5162)</f>
        <v/>
      </c>
      <c r="B5162" t="str">
        <f>IF([1]交流线路段!B5162="","",[1]交流线路段!B5162)</f>
        <v/>
      </c>
      <c r="F5162" t="e">
        <f ca="1">VLOOKUP(OFFSET($E$2,0,0,10000,1),OFFSET(线路!$A$2,0,0,10000,6),5,FALSE)</f>
        <v>#N/A</v>
      </c>
      <c r="G5162" t="e">
        <f ca="1">VLOOKUP(OFFSET($E$2,0,0,10000,1),OFFSET(线路!$A$2,0,0,10000,6),6,FALSE)</f>
        <v>#N/A</v>
      </c>
    </row>
    <row r="5163" spans="1:7" x14ac:dyDescent="0.15">
      <c r="A5163" t="str">
        <f>IF([1]交流线路段!A5163="","",[1]交流线路段!A5163)</f>
        <v/>
      </c>
      <c r="B5163" t="str">
        <f>IF([1]交流线路段!B5163="","",[1]交流线路段!B5163)</f>
        <v/>
      </c>
      <c r="F5163" t="e">
        <f ca="1">VLOOKUP(OFFSET($E$2,0,0,10000,1),OFFSET(线路!$A$2,0,0,10000,6),5,FALSE)</f>
        <v>#N/A</v>
      </c>
      <c r="G5163" t="e">
        <f ca="1">VLOOKUP(OFFSET($E$2,0,0,10000,1),OFFSET(线路!$A$2,0,0,10000,6),6,FALSE)</f>
        <v>#N/A</v>
      </c>
    </row>
    <row r="5164" spans="1:7" x14ac:dyDescent="0.15">
      <c r="A5164" t="str">
        <f>IF([1]交流线路段!A5164="","",[1]交流线路段!A5164)</f>
        <v/>
      </c>
      <c r="B5164" t="str">
        <f>IF([1]交流线路段!B5164="","",[1]交流线路段!B5164)</f>
        <v/>
      </c>
      <c r="F5164" t="e">
        <f ca="1">VLOOKUP(OFFSET($E$2,0,0,10000,1),OFFSET(线路!$A$2,0,0,10000,6),5,FALSE)</f>
        <v>#N/A</v>
      </c>
      <c r="G5164" t="e">
        <f ca="1">VLOOKUP(OFFSET($E$2,0,0,10000,1),OFFSET(线路!$A$2,0,0,10000,6),6,FALSE)</f>
        <v>#N/A</v>
      </c>
    </row>
    <row r="5165" spans="1:7" x14ac:dyDescent="0.15">
      <c r="A5165" t="str">
        <f>IF([1]交流线路段!A5165="","",[1]交流线路段!A5165)</f>
        <v/>
      </c>
      <c r="B5165" t="str">
        <f>IF([1]交流线路段!B5165="","",[1]交流线路段!B5165)</f>
        <v/>
      </c>
      <c r="F5165" t="e">
        <f ca="1">VLOOKUP(OFFSET($E$2,0,0,10000,1),OFFSET(线路!$A$2,0,0,10000,6),5,FALSE)</f>
        <v>#N/A</v>
      </c>
      <c r="G5165" t="e">
        <f ca="1">VLOOKUP(OFFSET($E$2,0,0,10000,1),OFFSET(线路!$A$2,0,0,10000,6),6,FALSE)</f>
        <v>#N/A</v>
      </c>
    </row>
    <row r="5166" spans="1:7" x14ac:dyDescent="0.15">
      <c r="A5166" t="str">
        <f>IF([1]交流线路段!A5166="","",[1]交流线路段!A5166)</f>
        <v/>
      </c>
      <c r="B5166" t="str">
        <f>IF([1]交流线路段!B5166="","",[1]交流线路段!B5166)</f>
        <v/>
      </c>
      <c r="F5166" t="e">
        <f ca="1">VLOOKUP(OFFSET($E$2,0,0,10000,1),OFFSET(线路!$A$2,0,0,10000,6),5,FALSE)</f>
        <v>#N/A</v>
      </c>
      <c r="G5166" t="e">
        <f ca="1">VLOOKUP(OFFSET($E$2,0,0,10000,1),OFFSET(线路!$A$2,0,0,10000,6),6,FALSE)</f>
        <v>#N/A</v>
      </c>
    </row>
    <row r="5167" spans="1:7" x14ac:dyDescent="0.15">
      <c r="A5167" t="str">
        <f>IF([1]交流线路段!A5167="","",[1]交流线路段!A5167)</f>
        <v/>
      </c>
      <c r="B5167" t="str">
        <f>IF([1]交流线路段!B5167="","",[1]交流线路段!B5167)</f>
        <v/>
      </c>
      <c r="F5167" t="e">
        <f ca="1">VLOOKUP(OFFSET($E$2,0,0,10000,1),OFFSET(线路!$A$2,0,0,10000,6),5,FALSE)</f>
        <v>#N/A</v>
      </c>
      <c r="G5167" t="e">
        <f ca="1">VLOOKUP(OFFSET($E$2,0,0,10000,1),OFFSET(线路!$A$2,0,0,10000,6),6,FALSE)</f>
        <v>#N/A</v>
      </c>
    </row>
    <row r="5168" spans="1:7" x14ac:dyDescent="0.15">
      <c r="A5168" t="str">
        <f>IF([1]交流线路段!A5168="","",[1]交流线路段!A5168)</f>
        <v/>
      </c>
      <c r="B5168" t="str">
        <f>IF([1]交流线路段!B5168="","",[1]交流线路段!B5168)</f>
        <v/>
      </c>
      <c r="F5168" t="e">
        <f ca="1">VLOOKUP(OFFSET($E$2,0,0,10000,1),OFFSET(线路!$A$2,0,0,10000,6),5,FALSE)</f>
        <v>#N/A</v>
      </c>
      <c r="G5168" t="e">
        <f ca="1">VLOOKUP(OFFSET($E$2,0,0,10000,1),OFFSET(线路!$A$2,0,0,10000,6),6,FALSE)</f>
        <v>#N/A</v>
      </c>
    </row>
    <row r="5169" spans="1:7" x14ac:dyDescent="0.15">
      <c r="A5169" t="str">
        <f>IF([1]交流线路段!A5169="","",[1]交流线路段!A5169)</f>
        <v/>
      </c>
      <c r="B5169" t="str">
        <f>IF([1]交流线路段!B5169="","",[1]交流线路段!B5169)</f>
        <v/>
      </c>
      <c r="F5169" t="e">
        <f ca="1">VLOOKUP(OFFSET($E$2,0,0,10000,1),OFFSET(线路!$A$2,0,0,10000,6),5,FALSE)</f>
        <v>#N/A</v>
      </c>
      <c r="G5169" t="e">
        <f ca="1">VLOOKUP(OFFSET($E$2,0,0,10000,1),OFFSET(线路!$A$2,0,0,10000,6),6,FALSE)</f>
        <v>#N/A</v>
      </c>
    </row>
    <row r="5170" spans="1:7" x14ac:dyDescent="0.15">
      <c r="A5170" t="str">
        <f>IF([1]交流线路段!A5170="","",[1]交流线路段!A5170)</f>
        <v/>
      </c>
      <c r="B5170" t="str">
        <f>IF([1]交流线路段!B5170="","",[1]交流线路段!B5170)</f>
        <v/>
      </c>
      <c r="F5170" t="e">
        <f ca="1">VLOOKUP(OFFSET($E$2,0,0,10000,1),OFFSET(线路!$A$2,0,0,10000,6),5,FALSE)</f>
        <v>#N/A</v>
      </c>
      <c r="G5170" t="e">
        <f ca="1">VLOOKUP(OFFSET($E$2,0,0,10000,1),OFFSET(线路!$A$2,0,0,10000,6),6,FALSE)</f>
        <v>#N/A</v>
      </c>
    </row>
    <row r="5171" spans="1:7" x14ac:dyDescent="0.15">
      <c r="A5171" t="str">
        <f>IF([1]交流线路段!A5171="","",[1]交流线路段!A5171)</f>
        <v/>
      </c>
      <c r="B5171" t="str">
        <f>IF([1]交流线路段!B5171="","",[1]交流线路段!B5171)</f>
        <v/>
      </c>
      <c r="F5171" t="e">
        <f ca="1">VLOOKUP(OFFSET($E$2,0,0,10000,1),OFFSET(线路!$A$2,0,0,10000,6),5,FALSE)</f>
        <v>#N/A</v>
      </c>
      <c r="G5171" t="e">
        <f ca="1">VLOOKUP(OFFSET($E$2,0,0,10000,1),OFFSET(线路!$A$2,0,0,10000,6),6,FALSE)</f>
        <v>#N/A</v>
      </c>
    </row>
    <row r="5172" spans="1:7" x14ac:dyDescent="0.15">
      <c r="A5172" t="str">
        <f>IF([1]交流线路段!A5172="","",[1]交流线路段!A5172)</f>
        <v/>
      </c>
      <c r="B5172" t="str">
        <f>IF([1]交流线路段!B5172="","",[1]交流线路段!B5172)</f>
        <v/>
      </c>
      <c r="F5172" t="e">
        <f ca="1">VLOOKUP(OFFSET($E$2,0,0,10000,1),OFFSET(线路!$A$2,0,0,10000,6),5,FALSE)</f>
        <v>#N/A</v>
      </c>
      <c r="G5172" t="e">
        <f ca="1">VLOOKUP(OFFSET($E$2,0,0,10000,1),OFFSET(线路!$A$2,0,0,10000,6),6,FALSE)</f>
        <v>#N/A</v>
      </c>
    </row>
    <row r="5173" spans="1:7" x14ac:dyDescent="0.15">
      <c r="A5173" t="str">
        <f>IF([1]交流线路段!A5173="","",[1]交流线路段!A5173)</f>
        <v/>
      </c>
      <c r="B5173" t="str">
        <f>IF([1]交流线路段!B5173="","",[1]交流线路段!B5173)</f>
        <v/>
      </c>
      <c r="F5173" t="e">
        <f ca="1">VLOOKUP(OFFSET($E$2,0,0,10000,1),OFFSET(线路!$A$2,0,0,10000,6),5,FALSE)</f>
        <v>#N/A</v>
      </c>
      <c r="G5173" t="e">
        <f ca="1">VLOOKUP(OFFSET($E$2,0,0,10000,1),OFFSET(线路!$A$2,0,0,10000,6),6,FALSE)</f>
        <v>#N/A</v>
      </c>
    </row>
    <row r="5174" spans="1:7" x14ac:dyDescent="0.15">
      <c r="A5174" t="str">
        <f>IF([1]交流线路段!A5174="","",[1]交流线路段!A5174)</f>
        <v/>
      </c>
      <c r="B5174" t="str">
        <f>IF([1]交流线路段!B5174="","",[1]交流线路段!B5174)</f>
        <v/>
      </c>
      <c r="F5174" t="e">
        <f ca="1">VLOOKUP(OFFSET($E$2,0,0,10000,1),OFFSET(线路!$A$2,0,0,10000,6),5,FALSE)</f>
        <v>#N/A</v>
      </c>
      <c r="G5174" t="e">
        <f ca="1">VLOOKUP(OFFSET($E$2,0,0,10000,1),OFFSET(线路!$A$2,0,0,10000,6),6,FALSE)</f>
        <v>#N/A</v>
      </c>
    </row>
    <row r="5175" spans="1:7" x14ac:dyDescent="0.15">
      <c r="A5175" t="str">
        <f>IF([1]交流线路段!A5175="","",[1]交流线路段!A5175)</f>
        <v/>
      </c>
      <c r="B5175" t="str">
        <f>IF([1]交流线路段!B5175="","",[1]交流线路段!B5175)</f>
        <v/>
      </c>
      <c r="F5175" t="e">
        <f ca="1">VLOOKUP(OFFSET($E$2,0,0,10000,1),OFFSET(线路!$A$2,0,0,10000,6),5,FALSE)</f>
        <v>#N/A</v>
      </c>
      <c r="G5175" t="e">
        <f ca="1">VLOOKUP(OFFSET($E$2,0,0,10000,1),OFFSET(线路!$A$2,0,0,10000,6),6,FALSE)</f>
        <v>#N/A</v>
      </c>
    </row>
    <row r="5176" spans="1:7" x14ac:dyDescent="0.15">
      <c r="A5176" t="str">
        <f>IF([1]交流线路段!A5176="","",[1]交流线路段!A5176)</f>
        <v/>
      </c>
      <c r="B5176" t="str">
        <f>IF([1]交流线路段!B5176="","",[1]交流线路段!B5176)</f>
        <v/>
      </c>
      <c r="F5176" t="e">
        <f ca="1">VLOOKUP(OFFSET($E$2,0,0,10000,1),OFFSET(线路!$A$2,0,0,10000,6),5,FALSE)</f>
        <v>#N/A</v>
      </c>
      <c r="G5176" t="e">
        <f ca="1">VLOOKUP(OFFSET($E$2,0,0,10000,1),OFFSET(线路!$A$2,0,0,10000,6),6,FALSE)</f>
        <v>#N/A</v>
      </c>
    </row>
    <row r="5177" spans="1:7" x14ac:dyDescent="0.15">
      <c r="A5177" t="str">
        <f>IF([1]交流线路段!A5177="","",[1]交流线路段!A5177)</f>
        <v/>
      </c>
      <c r="B5177" t="str">
        <f>IF([1]交流线路段!B5177="","",[1]交流线路段!B5177)</f>
        <v/>
      </c>
      <c r="F5177" t="e">
        <f ca="1">VLOOKUP(OFFSET($E$2,0,0,10000,1),OFFSET(线路!$A$2,0,0,10000,6),5,FALSE)</f>
        <v>#N/A</v>
      </c>
      <c r="G5177" t="e">
        <f ca="1">VLOOKUP(OFFSET($E$2,0,0,10000,1),OFFSET(线路!$A$2,0,0,10000,6),6,FALSE)</f>
        <v>#N/A</v>
      </c>
    </row>
    <row r="5178" spans="1:7" x14ac:dyDescent="0.15">
      <c r="A5178" t="str">
        <f>IF([1]交流线路段!A5178="","",[1]交流线路段!A5178)</f>
        <v/>
      </c>
      <c r="B5178" t="str">
        <f>IF([1]交流线路段!B5178="","",[1]交流线路段!B5178)</f>
        <v/>
      </c>
      <c r="F5178" t="e">
        <f ca="1">VLOOKUP(OFFSET($E$2,0,0,10000,1),OFFSET(线路!$A$2,0,0,10000,6),5,FALSE)</f>
        <v>#N/A</v>
      </c>
      <c r="G5178" t="e">
        <f ca="1">VLOOKUP(OFFSET($E$2,0,0,10000,1),OFFSET(线路!$A$2,0,0,10000,6),6,FALSE)</f>
        <v>#N/A</v>
      </c>
    </row>
    <row r="5179" spans="1:7" x14ac:dyDescent="0.15">
      <c r="A5179" t="str">
        <f>IF([1]交流线路段!A5179="","",[1]交流线路段!A5179)</f>
        <v/>
      </c>
      <c r="B5179" t="str">
        <f>IF([1]交流线路段!B5179="","",[1]交流线路段!B5179)</f>
        <v/>
      </c>
      <c r="F5179" t="e">
        <f ca="1">VLOOKUP(OFFSET($E$2,0,0,10000,1),OFFSET(线路!$A$2,0,0,10000,6),5,FALSE)</f>
        <v>#N/A</v>
      </c>
      <c r="G5179" t="e">
        <f ca="1">VLOOKUP(OFFSET($E$2,0,0,10000,1),OFFSET(线路!$A$2,0,0,10000,6),6,FALSE)</f>
        <v>#N/A</v>
      </c>
    </row>
    <row r="5180" spans="1:7" x14ac:dyDescent="0.15">
      <c r="A5180" t="str">
        <f>IF([1]交流线路段!A5180="","",[1]交流线路段!A5180)</f>
        <v/>
      </c>
      <c r="B5180" t="str">
        <f>IF([1]交流线路段!B5180="","",[1]交流线路段!B5180)</f>
        <v/>
      </c>
      <c r="F5180" t="e">
        <f ca="1">VLOOKUP(OFFSET($E$2,0,0,10000,1),OFFSET(线路!$A$2,0,0,10000,6),5,FALSE)</f>
        <v>#N/A</v>
      </c>
      <c r="G5180" t="e">
        <f ca="1">VLOOKUP(OFFSET($E$2,0,0,10000,1),OFFSET(线路!$A$2,0,0,10000,6),6,FALSE)</f>
        <v>#N/A</v>
      </c>
    </row>
    <row r="5181" spans="1:7" x14ac:dyDescent="0.15">
      <c r="A5181" t="str">
        <f>IF([1]交流线路段!A5181="","",[1]交流线路段!A5181)</f>
        <v/>
      </c>
      <c r="B5181" t="str">
        <f>IF([1]交流线路段!B5181="","",[1]交流线路段!B5181)</f>
        <v/>
      </c>
      <c r="F5181" t="e">
        <f ca="1">VLOOKUP(OFFSET($E$2,0,0,10000,1),OFFSET(线路!$A$2,0,0,10000,6),5,FALSE)</f>
        <v>#N/A</v>
      </c>
      <c r="G5181" t="e">
        <f ca="1">VLOOKUP(OFFSET($E$2,0,0,10000,1),OFFSET(线路!$A$2,0,0,10000,6),6,FALSE)</f>
        <v>#N/A</v>
      </c>
    </row>
    <row r="5182" spans="1:7" x14ac:dyDescent="0.15">
      <c r="A5182" t="str">
        <f>IF([1]交流线路段!A5182="","",[1]交流线路段!A5182)</f>
        <v/>
      </c>
      <c r="B5182" t="str">
        <f>IF([1]交流线路段!B5182="","",[1]交流线路段!B5182)</f>
        <v/>
      </c>
      <c r="F5182" t="e">
        <f ca="1">VLOOKUP(OFFSET($E$2,0,0,10000,1),OFFSET(线路!$A$2,0,0,10000,6),5,FALSE)</f>
        <v>#N/A</v>
      </c>
      <c r="G5182" t="e">
        <f ca="1">VLOOKUP(OFFSET($E$2,0,0,10000,1),OFFSET(线路!$A$2,0,0,10000,6),6,FALSE)</f>
        <v>#N/A</v>
      </c>
    </row>
    <row r="5183" spans="1:7" x14ac:dyDescent="0.15">
      <c r="A5183" t="str">
        <f>IF([1]交流线路段!A5183="","",[1]交流线路段!A5183)</f>
        <v/>
      </c>
      <c r="B5183" t="str">
        <f>IF([1]交流线路段!B5183="","",[1]交流线路段!B5183)</f>
        <v/>
      </c>
      <c r="F5183" t="e">
        <f ca="1">VLOOKUP(OFFSET($E$2,0,0,10000,1),OFFSET(线路!$A$2,0,0,10000,6),5,FALSE)</f>
        <v>#N/A</v>
      </c>
      <c r="G5183" t="e">
        <f ca="1">VLOOKUP(OFFSET($E$2,0,0,10000,1),OFFSET(线路!$A$2,0,0,10000,6),6,FALSE)</f>
        <v>#N/A</v>
      </c>
    </row>
    <row r="5184" spans="1:7" x14ac:dyDescent="0.15">
      <c r="A5184" t="str">
        <f>IF([1]交流线路段!A5184="","",[1]交流线路段!A5184)</f>
        <v/>
      </c>
      <c r="B5184" t="str">
        <f>IF([1]交流线路段!B5184="","",[1]交流线路段!B5184)</f>
        <v/>
      </c>
      <c r="F5184" t="e">
        <f ca="1">VLOOKUP(OFFSET($E$2,0,0,10000,1),OFFSET(线路!$A$2,0,0,10000,6),5,FALSE)</f>
        <v>#N/A</v>
      </c>
      <c r="G5184" t="e">
        <f ca="1">VLOOKUP(OFFSET($E$2,0,0,10000,1),OFFSET(线路!$A$2,0,0,10000,6),6,FALSE)</f>
        <v>#N/A</v>
      </c>
    </row>
    <row r="5185" spans="1:7" x14ac:dyDescent="0.15">
      <c r="A5185" t="str">
        <f>IF([1]交流线路段!A5185="","",[1]交流线路段!A5185)</f>
        <v/>
      </c>
      <c r="B5185" t="str">
        <f>IF([1]交流线路段!B5185="","",[1]交流线路段!B5185)</f>
        <v/>
      </c>
      <c r="F5185" t="e">
        <f ca="1">VLOOKUP(OFFSET($E$2,0,0,10000,1),OFFSET(线路!$A$2,0,0,10000,6),5,FALSE)</f>
        <v>#N/A</v>
      </c>
      <c r="G5185" t="e">
        <f ca="1">VLOOKUP(OFFSET($E$2,0,0,10000,1),OFFSET(线路!$A$2,0,0,10000,6),6,FALSE)</f>
        <v>#N/A</v>
      </c>
    </row>
    <row r="5186" spans="1:7" x14ac:dyDescent="0.15">
      <c r="A5186" t="str">
        <f>IF([1]交流线路段!A5186="","",[1]交流线路段!A5186)</f>
        <v/>
      </c>
      <c r="B5186" t="str">
        <f>IF([1]交流线路段!B5186="","",[1]交流线路段!B5186)</f>
        <v/>
      </c>
      <c r="F5186" t="e">
        <f ca="1">VLOOKUP(OFFSET($E$2,0,0,10000,1),OFFSET(线路!$A$2,0,0,10000,6),5,FALSE)</f>
        <v>#N/A</v>
      </c>
      <c r="G5186" t="e">
        <f ca="1">VLOOKUP(OFFSET($E$2,0,0,10000,1),OFFSET(线路!$A$2,0,0,10000,6),6,FALSE)</f>
        <v>#N/A</v>
      </c>
    </row>
    <row r="5187" spans="1:7" x14ac:dyDescent="0.15">
      <c r="A5187" t="str">
        <f>IF([1]交流线路段!A5187="","",[1]交流线路段!A5187)</f>
        <v/>
      </c>
      <c r="B5187" t="str">
        <f>IF([1]交流线路段!B5187="","",[1]交流线路段!B5187)</f>
        <v/>
      </c>
      <c r="F5187" t="e">
        <f ca="1">VLOOKUP(OFFSET($E$2,0,0,10000,1),OFFSET(线路!$A$2,0,0,10000,6),5,FALSE)</f>
        <v>#N/A</v>
      </c>
      <c r="G5187" t="e">
        <f ca="1">VLOOKUP(OFFSET($E$2,0,0,10000,1),OFFSET(线路!$A$2,0,0,10000,6),6,FALSE)</f>
        <v>#N/A</v>
      </c>
    </row>
    <row r="5188" spans="1:7" x14ac:dyDescent="0.15">
      <c r="A5188" t="str">
        <f>IF([1]交流线路段!A5188="","",[1]交流线路段!A5188)</f>
        <v/>
      </c>
      <c r="B5188" t="str">
        <f>IF([1]交流线路段!B5188="","",[1]交流线路段!B5188)</f>
        <v/>
      </c>
      <c r="F5188" t="e">
        <f ca="1">VLOOKUP(OFFSET($E$2,0,0,10000,1),OFFSET(线路!$A$2,0,0,10000,6),5,FALSE)</f>
        <v>#N/A</v>
      </c>
      <c r="G5188" t="e">
        <f ca="1">VLOOKUP(OFFSET($E$2,0,0,10000,1),OFFSET(线路!$A$2,0,0,10000,6),6,FALSE)</f>
        <v>#N/A</v>
      </c>
    </row>
    <row r="5189" spans="1:7" x14ac:dyDescent="0.15">
      <c r="A5189" t="str">
        <f>IF([1]交流线路段!A5189="","",[1]交流线路段!A5189)</f>
        <v/>
      </c>
      <c r="B5189" t="str">
        <f>IF([1]交流线路段!B5189="","",[1]交流线路段!B5189)</f>
        <v/>
      </c>
      <c r="F5189" t="e">
        <f ca="1">VLOOKUP(OFFSET($E$2,0,0,10000,1),OFFSET(线路!$A$2,0,0,10000,6),5,FALSE)</f>
        <v>#N/A</v>
      </c>
      <c r="G5189" t="e">
        <f ca="1">VLOOKUP(OFFSET($E$2,0,0,10000,1),OFFSET(线路!$A$2,0,0,10000,6),6,FALSE)</f>
        <v>#N/A</v>
      </c>
    </row>
    <row r="5190" spans="1:7" x14ac:dyDescent="0.15">
      <c r="A5190" t="str">
        <f>IF([1]交流线路段!A5190="","",[1]交流线路段!A5190)</f>
        <v/>
      </c>
      <c r="B5190" t="str">
        <f>IF([1]交流线路段!B5190="","",[1]交流线路段!B5190)</f>
        <v/>
      </c>
      <c r="F5190" t="e">
        <f ca="1">VLOOKUP(OFFSET($E$2,0,0,10000,1),OFFSET(线路!$A$2,0,0,10000,6),5,FALSE)</f>
        <v>#N/A</v>
      </c>
      <c r="G5190" t="e">
        <f ca="1">VLOOKUP(OFFSET($E$2,0,0,10000,1),OFFSET(线路!$A$2,0,0,10000,6),6,FALSE)</f>
        <v>#N/A</v>
      </c>
    </row>
    <row r="5191" spans="1:7" x14ac:dyDescent="0.15">
      <c r="A5191" t="str">
        <f>IF([1]交流线路段!A5191="","",[1]交流线路段!A5191)</f>
        <v/>
      </c>
      <c r="B5191" t="str">
        <f>IF([1]交流线路段!B5191="","",[1]交流线路段!B5191)</f>
        <v/>
      </c>
      <c r="F5191" t="e">
        <f ca="1">VLOOKUP(OFFSET($E$2,0,0,10000,1),OFFSET(线路!$A$2,0,0,10000,6),5,FALSE)</f>
        <v>#N/A</v>
      </c>
      <c r="G5191" t="e">
        <f ca="1">VLOOKUP(OFFSET($E$2,0,0,10000,1),OFFSET(线路!$A$2,0,0,10000,6),6,FALSE)</f>
        <v>#N/A</v>
      </c>
    </row>
    <row r="5192" spans="1:7" x14ac:dyDescent="0.15">
      <c r="A5192" t="str">
        <f>IF([1]交流线路段!A5192="","",[1]交流线路段!A5192)</f>
        <v/>
      </c>
      <c r="B5192" t="str">
        <f>IF([1]交流线路段!B5192="","",[1]交流线路段!B5192)</f>
        <v/>
      </c>
      <c r="F5192" t="e">
        <f ca="1">VLOOKUP(OFFSET($E$2,0,0,10000,1),OFFSET(线路!$A$2,0,0,10000,6),5,FALSE)</f>
        <v>#N/A</v>
      </c>
      <c r="G5192" t="e">
        <f ca="1">VLOOKUP(OFFSET($E$2,0,0,10000,1),OFFSET(线路!$A$2,0,0,10000,6),6,FALSE)</f>
        <v>#N/A</v>
      </c>
    </row>
    <row r="5193" spans="1:7" x14ac:dyDescent="0.15">
      <c r="A5193" t="str">
        <f>IF([1]交流线路段!A5193="","",[1]交流线路段!A5193)</f>
        <v/>
      </c>
      <c r="B5193" t="str">
        <f>IF([1]交流线路段!B5193="","",[1]交流线路段!B5193)</f>
        <v/>
      </c>
      <c r="F5193" t="e">
        <f ca="1">VLOOKUP(OFFSET($E$2,0,0,10000,1),OFFSET(线路!$A$2,0,0,10000,6),5,FALSE)</f>
        <v>#N/A</v>
      </c>
      <c r="G5193" t="e">
        <f ca="1">VLOOKUP(OFFSET($E$2,0,0,10000,1),OFFSET(线路!$A$2,0,0,10000,6),6,FALSE)</f>
        <v>#N/A</v>
      </c>
    </row>
    <row r="5194" spans="1:7" x14ac:dyDescent="0.15">
      <c r="A5194" t="str">
        <f>IF([1]交流线路段!A5194="","",[1]交流线路段!A5194)</f>
        <v/>
      </c>
      <c r="B5194" t="str">
        <f>IF([1]交流线路段!B5194="","",[1]交流线路段!B5194)</f>
        <v/>
      </c>
      <c r="F5194" t="e">
        <f ca="1">VLOOKUP(OFFSET($E$2,0,0,10000,1),OFFSET(线路!$A$2,0,0,10000,6),5,FALSE)</f>
        <v>#N/A</v>
      </c>
      <c r="G5194" t="e">
        <f ca="1">VLOOKUP(OFFSET($E$2,0,0,10000,1),OFFSET(线路!$A$2,0,0,10000,6),6,FALSE)</f>
        <v>#N/A</v>
      </c>
    </row>
    <row r="5195" spans="1:7" x14ac:dyDescent="0.15">
      <c r="A5195" t="str">
        <f>IF([1]交流线路段!A5195="","",[1]交流线路段!A5195)</f>
        <v/>
      </c>
      <c r="B5195" t="str">
        <f>IF([1]交流线路段!B5195="","",[1]交流线路段!B5195)</f>
        <v/>
      </c>
      <c r="F5195" t="e">
        <f ca="1">VLOOKUP(OFFSET($E$2,0,0,10000,1),OFFSET(线路!$A$2,0,0,10000,6),5,FALSE)</f>
        <v>#N/A</v>
      </c>
      <c r="G5195" t="e">
        <f ca="1">VLOOKUP(OFFSET($E$2,0,0,10000,1),OFFSET(线路!$A$2,0,0,10000,6),6,FALSE)</f>
        <v>#N/A</v>
      </c>
    </row>
    <row r="5196" spans="1:7" x14ac:dyDescent="0.15">
      <c r="A5196" t="str">
        <f>IF([1]交流线路段!A5196="","",[1]交流线路段!A5196)</f>
        <v/>
      </c>
      <c r="B5196" t="str">
        <f>IF([1]交流线路段!B5196="","",[1]交流线路段!B5196)</f>
        <v/>
      </c>
      <c r="F5196" t="e">
        <f ca="1">VLOOKUP(OFFSET($E$2,0,0,10000,1),OFFSET(线路!$A$2,0,0,10000,6),5,FALSE)</f>
        <v>#N/A</v>
      </c>
      <c r="G5196" t="e">
        <f ca="1">VLOOKUP(OFFSET($E$2,0,0,10000,1),OFFSET(线路!$A$2,0,0,10000,6),6,FALSE)</f>
        <v>#N/A</v>
      </c>
    </row>
    <row r="5197" spans="1:7" x14ac:dyDescent="0.15">
      <c r="A5197" t="str">
        <f>IF([1]交流线路段!A5197="","",[1]交流线路段!A5197)</f>
        <v/>
      </c>
      <c r="B5197" t="str">
        <f>IF([1]交流线路段!B5197="","",[1]交流线路段!B5197)</f>
        <v/>
      </c>
      <c r="F5197" t="e">
        <f ca="1">VLOOKUP(OFFSET($E$2,0,0,10000,1),OFFSET(线路!$A$2,0,0,10000,6),5,FALSE)</f>
        <v>#N/A</v>
      </c>
      <c r="G5197" t="e">
        <f ca="1">VLOOKUP(OFFSET($E$2,0,0,10000,1),OFFSET(线路!$A$2,0,0,10000,6),6,FALSE)</f>
        <v>#N/A</v>
      </c>
    </row>
    <row r="5198" spans="1:7" x14ac:dyDescent="0.15">
      <c r="A5198" t="str">
        <f>IF([1]交流线路段!A5198="","",[1]交流线路段!A5198)</f>
        <v/>
      </c>
      <c r="B5198" t="str">
        <f>IF([1]交流线路段!B5198="","",[1]交流线路段!B5198)</f>
        <v/>
      </c>
      <c r="F5198" t="e">
        <f ca="1">VLOOKUP(OFFSET($E$2,0,0,10000,1),OFFSET(线路!$A$2,0,0,10000,6),5,FALSE)</f>
        <v>#N/A</v>
      </c>
      <c r="G5198" t="e">
        <f ca="1">VLOOKUP(OFFSET($E$2,0,0,10000,1),OFFSET(线路!$A$2,0,0,10000,6),6,FALSE)</f>
        <v>#N/A</v>
      </c>
    </row>
    <row r="5199" spans="1:7" x14ac:dyDescent="0.15">
      <c r="A5199" t="str">
        <f>IF([1]交流线路段!A5199="","",[1]交流线路段!A5199)</f>
        <v/>
      </c>
      <c r="B5199" t="str">
        <f>IF([1]交流线路段!B5199="","",[1]交流线路段!B5199)</f>
        <v/>
      </c>
      <c r="F5199" t="e">
        <f ca="1">VLOOKUP(OFFSET($E$2,0,0,10000,1),OFFSET(线路!$A$2,0,0,10000,6),5,FALSE)</f>
        <v>#N/A</v>
      </c>
      <c r="G5199" t="e">
        <f ca="1">VLOOKUP(OFFSET($E$2,0,0,10000,1),OFFSET(线路!$A$2,0,0,10000,6),6,FALSE)</f>
        <v>#N/A</v>
      </c>
    </row>
    <row r="5200" spans="1:7" x14ac:dyDescent="0.15">
      <c r="A5200" t="str">
        <f>IF([1]交流线路段!A5200="","",[1]交流线路段!A5200)</f>
        <v/>
      </c>
      <c r="B5200" t="str">
        <f>IF([1]交流线路段!B5200="","",[1]交流线路段!B5200)</f>
        <v/>
      </c>
      <c r="F5200" t="e">
        <f ca="1">VLOOKUP(OFFSET($E$2,0,0,10000,1),OFFSET(线路!$A$2,0,0,10000,6),5,FALSE)</f>
        <v>#N/A</v>
      </c>
      <c r="G5200" t="e">
        <f ca="1">VLOOKUP(OFFSET($E$2,0,0,10000,1),OFFSET(线路!$A$2,0,0,10000,6),6,FALSE)</f>
        <v>#N/A</v>
      </c>
    </row>
    <row r="5201" spans="1:7" x14ac:dyDescent="0.15">
      <c r="A5201" t="str">
        <f>IF([1]交流线路段!A5201="","",[1]交流线路段!A5201)</f>
        <v/>
      </c>
      <c r="B5201" t="str">
        <f>IF([1]交流线路段!B5201="","",[1]交流线路段!B5201)</f>
        <v/>
      </c>
      <c r="F5201" t="e">
        <f ca="1">VLOOKUP(OFFSET($E$2,0,0,10000,1),OFFSET(线路!$A$2,0,0,10000,6),5,FALSE)</f>
        <v>#N/A</v>
      </c>
      <c r="G5201" t="e">
        <f ca="1">VLOOKUP(OFFSET($E$2,0,0,10000,1),OFFSET(线路!$A$2,0,0,10000,6),6,FALSE)</f>
        <v>#N/A</v>
      </c>
    </row>
    <row r="5202" spans="1:7" x14ac:dyDescent="0.15">
      <c r="A5202" t="str">
        <f>IF([1]交流线路段!A5202="","",[1]交流线路段!A5202)</f>
        <v/>
      </c>
      <c r="B5202" t="str">
        <f>IF([1]交流线路段!B5202="","",[1]交流线路段!B5202)</f>
        <v/>
      </c>
      <c r="F5202" t="e">
        <f ca="1">VLOOKUP(OFFSET($E$2,0,0,10000,1),OFFSET(线路!$A$2,0,0,10000,6),5,FALSE)</f>
        <v>#N/A</v>
      </c>
      <c r="G5202" t="e">
        <f ca="1">VLOOKUP(OFFSET($E$2,0,0,10000,1),OFFSET(线路!$A$2,0,0,10000,6),6,FALSE)</f>
        <v>#N/A</v>
      </c>
    </row>
    <row r="5203" spans="1:7" x14ac:dyDescent="0.15">
      <c r="A5203" t="str">
        <f>IF([1]交流线路段!A5203="","",[1]交流线路段!A5203)</f>
        <v/>
      </c>
      <c r="B5203" t="str">
        <f>IF([1]交流线路段!B5203="","",[1]交流线路段!B5203)</f>
        <v/>
      </c>
      <c r="F5203" t="e">
        <f ca="1">VLOOKUP(OFFSET($E$2,0,0,10000,1),OFFSET(线路!$A$2,0,0,10000,6),5,FALSE)</f>
        <v>#N/A</v>
      </c>
      <c r="G5203" t="e">
        <f ca="1">VLOOKUP(OFFSET($E$2,0,0,10000,1),OFFSET(线路!$A$2,0,0,10000,6),6,FALSE)</f>
        <v>#N/A</v>
      </c>
    </row>
    <row r="5204" spans="1:7" x14ac:dyDescent="0.15">
      <c r="A5204" t="str">
        <f>IF([1]交流线路段!A5204="","",[1]交流线路段!A5204)</f>
        <v/>
      </c>
      <c r="B5204" t="str">
        <f>IF([1]交流线路段!B5204="","",[1]交流线路段!B5204)</f>
        <v/>
      </c>
      <c r="F5204" t="e">
        <f ca="1">VLOOKUP(OFFSET($E$2,0,0,10000,1),OFFSET(线路!$A$2,0,0,10000,6),5,FALSE)</f>
        <v>#N/A</v>
      </c>
      <c r="G5204" t="e">
        <f ca="1">VLOOKUP(OFFSET($E$2,0,0,10000,1),OFFSET(线路!$A$2,0,0,10000,6),6,FALSE)</f>
        <v>#N/A</v>
      </c>
    </row>
    <row r="5205" spans="1:7" x14ac:dyDescent="0.15">
      <c r="A5205" t="str">
        <f>IF([1]交流线路段!A5205="","",[1]交流线路段!A5205)</f>
        <v/>
      </c>
      <c r="B5205" t="str">
        <f>IF([1]交流线路段!B5205="","",[1]交流线路段!B5205)</f>
        <v/>
      </c>
      <c r="F5205" t="e">
        <f ca="1">VLOOKUP(OFFSET($E$2,0,0,10000,1),OFFSET(线路!$A$2,0,0,10000,6),5,FALSE)</f>
        <v>#N/A</v>
      </c>
      <c r="G5205" t="e">
        <f ca="1">VLOOKUP(OFFSET($E$2,0,0,10000,1),OFFSET(线路!$A$2,0,0,10000,6),6,FALSE)</f>
        <v>#N/A</v>
      </c>
    </row>
    <row r="5206" spans="1:7" x14ac:dyDescent="0.15">
      <c r="A5206" t="str">
        <f>IF([1]交流线路段!A5206="","",[1]交流线路段!A5206)</f>
        <v/>
      </c>
      <c r="B5206" t="str">
        <f>IF([1]交流线路段!B5206="","",[1]交流线路段!B5206)</f>
        <v/>
      </c>
      <c r="F5206" t="e">
        <f ca="1">VLOOKUP(OFFSET($E$2,0,0,10000,1),OFFSET(线路!$A$2,0,0,10000,6),5,FALSE)</f>
        <v>#N/A</v>
      </c>
      <c r="G5206" t="e">
        <f ca="1">VLOOKUP(OFFSET($E$2,0,0,10000,1),OFFSET(线路!$A$2,0,0,10000,6),6,FALSE)</f>
        <v>#N/A</v>
      </c>
    </row>
    <row r="5207" spans="1:7" x14ac:dyDescent="0.15">
      <c r="A5207" t="str">
        <f>IF([1]交流线路段!A5207="","",[1]交流线路段!A5207)</f>
        <v/>
      </c>
      <c r="B5207" t="str">
        <f>IF([1]交流线路段!B5207="","",[1]交流线路段!B5207)</f>
        <v/>
      </c>
      <c r="F5207" t="e">
        <f ca="1">VLOOKUP(OFFSET($E$2,0,0,10000,1),OFFSET(线路!$A$2,0,0,10000,6),5,FALSE)</f>
        <v>#N/A</v>
      </c>
      <c r="G5207" t="e">
        <f ca="1">VLOOKUP(OFFSET($E$2,0,0,10000,1),OFFSET(线路!$A$2,0,0,10000,6),6,FALSE)</f>
        <v>#N/A</v>
      </c>
    </row>
    <row r="5208" spans="1:7" x14ac:dyDescent="0.15">
      <c r="A5208" t="str">
        <f>IF([1]交流线路段!A5208="","",[1]交流线路段!A5208)</f>
        <v/>
      </c>
      <c r="B5208" t="str">
        <f>IF([1]交流线路段!B5208="","",[1]交流线路段!B5208)</f>
        <v/>
      </c>
      <c r="F5208" t="e">
        <f ca="1">VLOOKUP(OFFSET($E$2,0,0,10000,1),OFFSET(线路!$A$2,0,0,10000,6),5,FALSE)</f>
        <v>#N/A</v>
      </c>
      <c r="G5208" t="e">
        <f ca="1">VLOOKUP(OFFSET($E$2,0,0,10000,1),OFFSET(线路!$A$2,0,0,10000,6),6,FALSE)</f>
        <v>#N/A</v>
      </c>
    </row>
    <row r="5209" spans="1:7" x14ac:dyDescent="0.15">
      <c r="A5209" t="str">
        <f>IF([1]交流线路段!A5209="","",[1]交流线路段!A5209)</f>
        <v/>
      </c>
      <c r="B5209" t="str">
        <f>IF([1]交流线路段!B5209="","",[1]交流线路段!B5209)</f>
        <v/>
      </c>
      <c r="F5209" t="e">
        <f ca="1">VLOOKUP(OFFSET($E$2,0,0,10000,1),OFFSET(线路!$A$2,0,0,10000,6),5,FALSE)</f>
        <v>#N/A</v>
      </c>
      <c r="G5209" t="e">
        <f ca="1">VLOOKUP(OFFSET($E$2,0,0,10000,1),OFFSET(线路!$A$2,0,0,10000,6),6,FALSE)</f>
        <v>#N/A</v>
      </c>
    </row>
    <row r="5210" spans="1:7" x14ac:dyDescent="0.15">
      <c r="A5210" t="str">
        <f>IF([1]交流线路段!A5210="","",[1]交流线路段!A5210)</f>
        <v/>
      </c>
      <c r="B5210" t="str">
        <f>IF([1]交流线路段!B5210="","",[1]交流线路段!B5210)</f>
        <v/>
      </c>
      <c r="F5210" t="e">
        <f ca="1">VLOOKUP(OFFSET($E$2,0,0,10000,1),OFFSET(线路!$A$2,0,0,10000,6),5,FALSE)</f>
        <v>#N/A</v>
      </c>
      <c r="G5210" t="e">
        <f ca="1">VLOOKUP(OFFSET($E$2,0,0,10000,1),OFFSET(线路!$A$2,0,0,10000,6),6,FALSE)</f>
        <v>#N/A</v>
      </c>
    </row>
    <row r="5211" spans="1:7" x14ac:dyDescent="0.15">
      <c r="A5211" t="str">
        <f>IF([1]交流线路段!A5211="","",[1]交流线路段!A5211)</f>
        <v/>
      </c>
      <c r="B5211" t="str">
        <f>IF([1]交流线路段!B5211="","",[1]交流线路段!B5211)</f>
        <v/>
      </c>
      <c r="F5211" t="e">
        <f ca="1">VLOOKUP(OFFSET($E$2,0,0,10000,1),OFFSET(线路!$A$2,0,0,10000,6),5,FALSE)</f>
        <v>#N/A</v>
      </c>
      <c r="G5211" t="e">
        <f ca="1">VLOOKUP(OFFSET($E$2,0,0,10000,1),OFFSET(线路!$A$2,0,0,10000,6),6,FALSE)</f>
        <v>#N/A</v>
      </c>
    </row>
    <row r="5212" spans="1:7" x14ac:dyDescent="0.15">
      <c r="A5212" t="str">
        <f>IF([1]交流线路段!A5212="","",[1]交流线路段!A5212)</f>
        <v/>
      </c>
      <c r="B5212" t="str">
        <f>IF([1]交流线路段!B5212="","",[1]交流线路段!B5212)</f>
        <v/>
      </c>
      <c r="F5212" t="e">
        <f ca="1">VLOOKUP(OFFSET($E$2,0,0,10000,1),OFFSET(线路!$A$2,0,0,10000,6),5,FALSE)</f>
        <v>#N/A</v>
      </c>
      <c r="G5212" t="e">
        <f ca="1">VLOOKUP(OFFSET($E$2,0,0,10000,1),OFFSET(线路!$A$2,0,0,10000,6),6,FALSE)</f>
        <v>#N/A</v>
      </c>
    </row>
    <row r="5213" spans="1:7" x14ac:dyDescent="0.15">
      <c r="A5213" t="str">
        <f>IF([1]交流线路段!A5213="","",[1]交流线路段!A5213)</f>
        <v/>
      </c>
      <c r="B5213" t="str">
        <f>IF([1]交流线路段!B5213="","",[1]交流线路段!B5213)</f>
        <v/>
      </c>
      <c r="F5213" t="e">
        <f ca="1">VLOOKUP(OFFSET($E$2,0,0,10000,1),OFFSET(线路!$A$2,0,0,10000,6),5,FALSE)</f>
        <v>#N/A</v>
      </c>
      <c r="G5213" t="e">
        <f ca="1">VLOOKUP(OFFSET($E$2,0,0,10000,1),OFFSET(线路!$A$2,0,0,10000,6),6,FALSE)</f>
        <v>#N/A</v>
      </c>
    </row>
    <row r="5214" spans="1:7" x14ac:dyDescent="0.15">
      <c r="A5214" t="str">
        <f>IF([1]交流线路段!A5214="","",[1]交流线路段!A5214)</f>
        <v/>
      </c>
      <c r="B5214" t="str">
        <f>IF([1]交流线路段!B5214="","",[1]交流线路段!B5214)</f>
        <v/>
      </c>
      <c r="F5214" t="e">
        <f ca="1">VLOOKUP(OFFSET($E$2,0,0,10000,1),OFFSET(线路!$A$2,0,0,10000,6),5,FALSE)</f>
        <v>#N/A</v>
      </c>
      <c r="G5214" t="e">
        <f ca="1">VLOOKUP(OFFSET($E$2,0,0,10000,1),OFFSET(线路!$A$2,0,0,10000,6),6,FALSE)</f>
        <v>#N/A</v>
      </c>
    </row>
    <row r="5215" spans="1:7" x14ac:dyDescent="0.15">
      <c r="A5215" t="str">
        <f>IF([1]交流线路段!A5215="","",[1]交流线路段!A5215)</f>
        <v/>
      </c>
      <c r="B5215" t="str">
        <f>IF([1]交流线路段!B5215="","",[1]交流线路段!B5215)</f>
        <v/>
      </c>
      <c r="F5215" t="e">
        <f ca="1">VLOOKUP(OFFSET($E$2,0,0,10000,1),OFFSET(线路!$A$2,0,0,10000,6),5,FALSE)</f>
        <v>#N/A</v>
      </c>
      <c r="G5215" t="e">
        <f ca="1">VLOOKUP(OFFSET($E$2,0,0,10000,1),OFFSET(线路!$A$2,0,0,10000,6),6,FALSE)</f>
        <v>#N/A</v>
      </c>
    </row>
    <row r="5216" spans="1:7" x14ac:dyDescent="0.15">
      <c r="A5216" t="str">
        <f>IF([1]交流线路段!A5216="","",[1]交流线路段!A5216)</f>
        <v/>
      </c>
      <c r="B5216" t="str">
        <f>IF([1]交流线路段!B5216="","",[1]交流线路段!B5216)</f>
        <v/>
      </c>
      <c r="F5216" t="e">
        <f ca="1">VLOOKUP(OFFSET($E$2,0,0,10000,1),OFFSET(线路!$A$2,0,0,10000,6),5,FALSE)</f>
        <v>#N/A</v>
      </c>
      <c r="G5216" t="e">
        <f ca="1">VLOOKUP(OFFSET($E$2,0,0,10000,1),OFFSET(线路!$A$2,0,0,10000,6),6,FALSE)</f>
        <v>#N/A</v>
      </c>
    </row>
    <row r="5217" spans="1:7" x14ac:dyDescent="0.15">
      <c r="A5217" t="str">
        <f>IF([1]交流线路段!A5217="","",[1]交流线路段!A5217)</f>
        <v/>
      </c>
      <c r="B5217" t="str">
        <f>IF([1]交流线路段!B5217="","",[1]交流线路段!B5217)</f>
        <v/>
      </c>
      <c r="F5217" t="e">
        <f ca="1">VLOOKUP(OFFSET($E$2,0,0,10000,1),OFFSET(线路!$A$2,0,0,10000,6),5,FALSE)</f>
        <v>#N/A</v>
      </c>
      <c r="G5217" t="e">
        <f ca="1">VLOOKUP(OFFSET($E$2,0,0,10000,1),OFFSET(线路!$A$2,0,0,10000,6),6,FALSE)</f>
        <v>#N/A</v>
      </c>
    </row>
    <row r="5218" spans="1:7" x14ac:dyDescent="0.15">
      <c r="A5218" t="str">
        <f>IF([1]交流线路段!A5218="","",[1]交流线路段!A5218)</f>
        <v/>
      </c>
      <c r="B5218" t="str">
        <f>IF([1]交流线路段!B5218="","",[1]交流线路段!B5218)</f>
        <v/>
      </c>
      <c r="F5218" t="e">
        <f ca="1">VLOOKUP(OFFSET($E$2,0,0,10000,1),OFFSET(线路!$A$2,0,0,10000,6),5,FALSE)</f>
        <v>#N/A</v>
      </c>
      <c r="G5218" t="e">
        <f ca="1">VLOOKUP(OFFSET($E$2,0,0,10000,1),OFFSET(线路!$A$2,0,0,10000,6),6,FALSE)</f>
        <v>#N/A</v>
      </c>
    </row>
    <row r="5219" spans="1:7" x14ac:dyDescent="0.15">
      <c r="A5219" t="str">
        <f>IF([1]交流线路段!A5219="","",[1]交流线路段!A5219)</f>
        <v/>
      </c>
      <c r="B5219" t="str">
        <f>IF([1]交流线路段!B5219="","",[1]交流线路段!B5219)</f>
        <v/>
      </c>
      <c r="F5219" t="e">
        <f ca="1">VLOOKUP(OFFSET($E$2,0,0,10000,1),OFFSET(线路!$A$2,0,0,10000,6),5,FALSE)</f>
        <v>#N/A</v>
      </c>
      <c r="G5219" t="e">
        <f ca="1">VLOOKUP(OFFSET($E$2,0,0,10000,1),OFFSET(线路!$A$2,0,0,10000,6),6,FALSE)</f>
        <v>#N/A</v>
      </c>
    </row>
    <row r="5220" spans="1:7" x14ac:dyDescent="0.15">
      <c r="A5220" t="str">
        <f>IF([1]交流线路段!A5220="","",[1]交流线路段!A5220)</f>
        <v/>
      </c>
      <c r="B5220" t="str">
        <f>IF([1]交流线路段!B5220="","",[1]交流线路段!B5220)</f>
        <v/>
      </c>
      <c r="F5220" t="e">
        <f ca="1">VLOOKUP(OFFSET($E$2,0,0,10000,1),OFFSET(线路!$A$2,0,0,10000,6),5,FALSE)</f>
        <v>#N/A</v>
      </c>
      <c r="G5220" t="e">
        <f ca="1">VLOOKUP(OFFSET($E$2,0,0,10000,1),OFFSET(线路!$A$2,0,0,10000,6),6,FALSE)</f>
        <v>#N/A</v>
      </c>
    </row>
    <row r="5221" spans="1:7" x14ac:dyDescent="0.15">
      <c r="A5221" t="str">
        <f>IF([1]交流线路段!A5221="","",[1]交流线路段!A5221)</f>
        <v/>
      </c>
      <c r="B5221" t="str">
        <f>IF([1]交流线路段!B5221="","",[1]交流线路段!B5221)</f>
        <v/>
      </c>
      <c r="F5221" t="e">
        <f ca="1">VLOOKUP(OFFSET($E$2,0,0,10000,1),OFFSET(线路!$A$2,0,0,10000,6),5,FALSE)</f>
        <v>#N/A</v>
      </c>
      <c r="G5221" t="e">
        <f ca="1">VLOOKUP(OFFSET($E$2,0,0,10000,1),OFFSET(线路!$A$2,0,0,10000,6),6,FALSE)</f>
        <v>#N/A</v>
      </c>
    </row>
    <row r="5222" spans="1:7" x14ac:dyDescent="0.15">
      <c r="A5222" t="str">
        <f>IF([1]交流线路段!A5222="","",[1]交流线路段!A5222)</f>
        <v/>
      </c>
      <c r="B5222" t="str">
        <f>IF([1]交流线路段!B5222="","",[1]交流线路段!B5222)</f>
        <v/>
      </c>
      <c r="F5222" t="e">
        <f ca="1">VLOOKUP(OFFSET($E$2,0,0,10000,1),OFFSET(线路!$A$2,0,0,10000,6),5,FALSE)</f>
        <v>#N/A</v>
      </c>
      <c r="G5222" t="e">
        <f ca="1">VLOOKUP(OFFSET($E$2,0,0,10000,1),OFFSET(线路!$A$2,0,0,10000,6),6,FALSE)</f>
        <v>#N/A</v>
      </c>
    </row>
    <row r="5223" spans="1:7" x14ac:dyDescent="0.15">
      <c r="A5223" t="str">
        <f>IF([1]交流线路段!A5223="","",[1]交流线路段!A5223)</f>
        <v/>
      </c>
      <c r="B5223" t="str">
        <f>IF([1]交流线路段!B5223="","",[1]交流线路段!B5223)</f>
        <v/>
      </c>
      <c r="F5223" t="e">
        <f ca="1">VLOOKUP(OFFSET($E$2,0,0,10000,1),OFFSET(线路!$A$2,0,0,10000,6),5,FALSE)</f>
        <v>#N/A</v>
      </c>
      <c r="G5223" t="e">
        <f ca="1">VLOOKUP(OFFSET($E$2,0,0,10000,1),OFFSET(线路!$A$2,0,0,10000,6),6,FALSE)</f>
        <v>#N/A</v>
      </c>
    </row>
    <row r="5224" spans="1:7" x14ac:dyDescent="0.15">
      <c r="A5224" t="str">
        <f>IF([1]交流线路段!A5224="","",[1]交流线路段!A5224)</f>
        <v/>
      </c>
      <c r="B5224" t="str">
        <f>IF([1]交流线路段!B5224="","",[1]交流线路段!B5224)</f>
        <v/>
      </c>
      <c r="F5224" t="e">
        <f ca="1">VLOOKUP(OFFSET($E$2,0,0,10000,1),OFFSET(线路!$A$2,0,0,10000,6),5,FALSE)</f>
        <v>#N/A</v>
      </c>
      <c r="G5224" t="e">
        <f ca="1">VLOOKUP(OFFSET($E$2,0,0,10000,1),OFFSET(线路!$A$2,0,0,10000,6),6,FALSE)</f>
        <v>#N/A</v>
      </c>
    </row>
    <row r="5225" spans="1:7" x14ac:dyDescent="0.15">
      <c r="A5225" t="str">
        <f>IF([1]交流线路段!A5225="","",[1]交流线路段!A5225)</f>
        <v/>
      </c>
      <c r="B5225" t="str">
        <f>IF([1]交流线路段!B5225="","",[1]交流线路段!B5225)</f>
        <v/>
      </c>
      <c r="F5225" t="e">
        <f ca="1">VLOOKUP(OFFSET($E$2,0,0,10000,1),OFFSET(线路!$A$2,0,0,10000,6),5,FALSE)</f>
        <v>#N/A</v>
      </c>
      <c r="G5225" t="e">
        <f ca="1">VLOOKUP(OFFSET($E$2,0,0,10000,1),OFFSET(线路!$A$2,0,0,10000,6),6,FALSE)</f>
        <v>#N/A</v>
      </c>
    </row>
    <row r="5226" spans="1:7" x14ac:dyDescent="0.15">
      <c r="A5226" t="str">
        <f>IF([1]交流线路段!A5226="","",[1]交流线路段!A5226)</f>
        <v/>
      </c>
      <c r="B5226" t="str">
        <f>IF([1]交流线路段!B5226="","",[1]交流线路段!B5226)</f>
        <v/>
      </c>
      <c r="F5226" t="e">
        <f ca="1">VLOOKUP(OFFSET($E$2,0,0,10000,1),OFFSET(线路!$A$2,0,0,10000,6),5,FALSE)</f>
        <v>#N/A</v>
      </c>
      <c r="G5226" t="e">
        <f ca="1">VLOOKUP(OFFSET($E$2,0,0,10000,1),OFFSET(线路!$A$2,0,0,10000,6),6,FALSE)</f>
        <v>#N/A</v>
      </c>
    </row>
    <row r="5227" spans="1:7" x14ac:dyDescent="0.15">
      <c r="A5227" t="str">
        <f>IF([1]交流线路段!A5227="","",[1]交流线路段!A5227)</f>
        <v/>
      </c>
      <c r="B5227" t="str">
        <f>IF([1]交流线路段!B5227="","",[1]交流线路段!B5227)</f>
        <v/>
      </c>
      <c r="F5227" t="e">
        <f ca="1">VLOOKUP(OFFSET($E$2,0,0,10000,1),OFFSET(线路!$A$2,0,0,10000,6),5,FALSE)</f>
        <v>#N/A</v>
      </c>
      <c r="G5227" t="e">
        <f ca="1">VLOOKUP(OFFSET($E$2,0,0,10000,1),OFFSET(线路!$A$2,0,0,10000,6),6,FALSE)</f>
        <v>#N/A</v>
      </c>
    </row>
    <row r="5228" spans="1:7" x14ac:dyDescent="0.15">
      <c r="A5228" t="str">
        <f>IF([1]交流线路段!A5228="","",[1]交流线路段!A5228)</f>
        <v/>
      </c>
      <c r="B5228" t="str">
        <f>IF([1]交流线路段!B5228="","",[1]交流线路段!B5228)</f>
        <v/>
      </c>
      <c r="F5228" t="e">
        <f ca="1">VLOOKUP(OFFSET($E$2,0,0,10000,1),OFFSET(线路!$A$2,0,0,10000,6),5,FALSE)</f>
        <v>#N/A</v>
      </c>
      <c r="G5228" t="e">
        <f ca="1">VLOOKUP(OFFSET($E$2,0,0,10000,1),OFFSET(线路!$A$2,0,0,10000,6),6,FALSE)</f>
        <v>#N/A</v>
      </c>
    </row>
    <row r="5229" spans="1:7" x14ac:dyDescent="0.15">
      <c r="A5229" t="str">
        <f>IF([1]交流线路段!A5229="","",[1]交流线路段!A5229)</f>
        <v/>
      </c>
      <c r="B5229" t="str">
        <f>IF([1]交流线路段!B5229="","",[1]交流线路段!B5229)</f>
        <v/>
      </c>
      <c r="F5229" t="e">
        <f ca="1">VLOOKUP(OFFSET($E$2,0,0,10000,1),OFFSET(线路!$A$2,0,0,10000,6),5,FALSE)</f>
        <v>#N/A</v>
      </c>
      <c r="G5229" t="e">
        <f ca="1">VLOOKUP(OFFSET($E$2,0,0,10000,1),OFFSET(线路!$A$2,0,0,10000,6),6,FALSE)</f>
        <v>#N/A</v>
      </c>
    </row>
    <row r="5230" spans="1:7" x14ac:dyDescent="0.15">
      <c r="A5230" t="str">
        <f>IF([1]交流线路段!A5230="","",[1]交流线路段!A5230)</f>
        <v/>
      </c>
      <c r="B5230" t="str">
        <f>IF([1]交流线路段!B5230="","",[1]交流线路段!B5230)</f>
        <v/>
      </c>
      <c r="F5230" t="e">
        <f ca="1">VLOOKUP(OFFSET($E$2,0,0,10000,1),OFFSET(线路!$A$2,0,0,10000,6),5,FALSE)</f>
        <v>#N/A</v>
      </c>
      <c r="G5230" t="e">
        <f ca="1">VLOOKUP(OFFSET($E$2,0,0,10000,1),OFFSET(线路!$A$2,0,0,10000,6),6,FALSE)</f>
        <v>#N/A</v>
      </c>
    </row>
    <row r="5231" spans="1:7" x14ac:dyDescent="0.15">
      <c r="A5231" t="str">
        <f>IF([1]交流线路段!A5231="","",[1]交流线路段!A5231)</f>
        <v/>
      </c>
      <c r="B5231" t="str">
        <f>IF([1]交流线路段!B5231="","",[1]交流线路段!B5231)</f>
        <v/>
      </c>
      <c r="F5231" t="e">
        <f ca="1">VLOOKUP(OFFSET($E$2,0,0,10000,1),OFFSET(线路!$A$2,0,0,10000,6),5,FALSE)</f>
        <v>#N/A</v>
      </c>
      <c r="G5231" t="e">
        <f ca="1">VLOOKUP(OFFSET($E$2,0,0,10000,1),OFFSET(线路!$A$2,0,0,10000,6),6,FALSE)</f>
        <v>#N/A</v>
      </c>
    </row>
    <row r="5232" spans="1:7" x14ac:dyDescent="0.15">
      <c r="A5232" t="str">
        <f>IF([1]交流线路段!A5232="","",[1]交流线路段!A5232)</f>
        <v/>
      </c>
      <c r="B5232" t="str">
        <f>IF([1]交流线路段!B5232="","",[1]交流线路段!B5232)</f>
        <v/>
      </c>
      <c r="F5232" t="e">
        <f ca="1">VLOOKUP(OFFSET($E$2,0,0,10000,1),OFFSET(线路!$A$2,0,0,10000,6),5,FALSE)</f>
        <v>#N/A</v>
      </c>
      <c r="G5232" t="e">
        <f ca="1">VLOOKUP(OFFSET($E$2,0,0,10000,1),OFFSET(线路!$A$2,0,0,10000,6),6,FALSE)</f>
        <v>#N/A</v>
      </c>
    </row>
    <row r="5233" spans="1:7" x14ac:dyDescent="0.15">
      <c r="A5233" t="str">
        <f>IF([1]交流线路段!A5233="","",[1]交流线路段!A5233)</f>
        <v/>
      </c>
      <c r="B5233" t="str">
        <f>IF([1]交流线路段!B5233="","",[1]交流线路段!B5233)</f>
        <v/>
      </c>
      <c r="F5233" t="e">
        <f ca="1">VLOOKUP(OFFSET($E$2,0,0,10000,1),OFFSET(线路!$A$2,0,0,10000,6),5,FALSE)</f>
        <v>#N/A</v>
      </c>
      <c r="G5233" t="e">
        <f ca="1">VLOOKUP(OFFSET($E$2,0,0,10000,1),OFFSET(线路!$A$2,0,0,10000,6),6,FALSE)</f>
        <v>#N/A</v>
      </c>
    </row>
    <row r="5234" spans="1:7" x14ac:dyDescent="0.15">
      <c r="A5234" t="str">
        <f>IF([1]交流线路段!A5234="","",[1]交流线路段!A5234)</f>
        <v/>
      </c>
      <c r="B5234" t="str">
        <f>IF([1]交流线路段!B5234="","",[1]交流线路段!B5234)</f>
        <v/>
      </c>
      <c r="F5234" t="e">
        <f ca="1">VLOOKUP(OFFSET($E$2,0,0,10000,1),OFFSET(线路!$A$2,0,0,10000,6),5,FALSE)</f>
        <v>#N/A</v>
      </c>
      <c r="G5234" t="e">
        <f ca="1">VLOOKUP(OFFSET($E$2,0,0,10000,1),OFFSET(线路!$A$2,0,0,10000,6),6,FALSE)</f>
        <v>#N/A</v>
      </c>
    </row>
    <row r="5235" spans="1:7" x14ac:dyDescent="0.15">
      <c r="A5235" t="str">
        <f>IF([1]交流线路段!A5235="","",[1]交流线路段!A5235)</f>
        <v/>
      </c>
      <c r="B5235" t="str">
        <f>IF([1]交流线路段!B5235="","",[1]交流线路段!B5235)</f>
        <v/>
      </c>
      <c r="F5235" t="e">
        <f ca="1">VLOOKUP(OFFSET($E$2,0,0,10000,1),OFFSET(线路!$A$2,0,0,10000,6),5,FALSE)</f>
        <v>#N/A</v>
      </c>
      <c r="G5235" t="e">
        <f ca="1">VLOOKUP(OFFSET($E$2,0,0,10000,1),OFFSET(线路!$A$2,0,0,10000,6),6,FALSE)</f>
        <v>#N/A</v>
      </c>
    </row>
    <row r="5236" spans="1:7" x14ac:dyDescent="0.15">
      <c r="A5236" t="str">
        <f>IF([1]交流线路段!A5236="","",[1]交流线路段!A5236)</f>
        <v/>
      </c>
      <c r="B5236" t="str">
        <f>IF([1]交流线路段!B5236="","",[1]交流线路段!B5236)</f>
        <v/>
      </c>
      <c r="F5236" t="e">
        <f ca="1">VLOOKUP(OFFSET($E$2,0,0,10000,1),OFFSET(线路!$A$2,0,0,10000,6),5,FALSE)</f>
        <v>#N/A</v>
      </c>
      <c r="G5236" t="e">
        <f ca="1">VLOOKUP(OFFSET($E$2,0,0,10000,1),OFFSET(线路!$A$2,0,0,10000,6),6,FALSE)</f>
        <v>#N/A</v>
      </c>
    </row>
    <row r="5237" spans="1:7" x14ac:dyDescent="0.15">
      <c r="A5237" t="str">
        <f>IF([1]交流线路段!A5237="","",[1]交流线路段!A5237)</f>
        <v/>
      </c>
      <c r="B5237" t="str">
        <f>IF([1]交流线路段!B5237="","",[1]交流线路段!B5237)</f>
        <v/>
      </c>
      <c r="F5237" t="e">
        <f ca="1">VLOOKUP(OFFSET($E$2,0,0,10000,1),OFFSET(线路!$A$2,0,0,10000,6),5,FALSE)</f>
        <v>#N/A</v>
      </c>
      <c r="G5237" t="e">
        <f ca="1">VLOOKUP(OFFSET($E$2,0,0,10000,1),OFFSET(线路!$A$2,0,0,10000,6),6,FALSE)</f>
        <v>#N/A</v>
      </c>
    </row>
    <row r="5238" spans="1:7" x14ac:dyDescent="0.15">
      <c r="A5238" t="str">
        <f>IF([1]交流线路段!A5238="","",[1]交流线路段!A5238)</f>
        <v/>
      </c>
      <c r="B5238" t="str">
        <f>IF([1]交流线路段!B5238="","",[1]交流线路段!B5238)</f>
        <v/>
      </c>
      <c r="F5238" t="e">
        <f ca="1">VLOOKUP(OFFSET($E$2,0,0,10000,1),OFFSET(线路!$A$2,0,0,10000,6),5,FALSE)</f>
        <v>#N/A</v>
      </c>
      <c r="G5238" t="e">
        <f ca="1">VLOOKUP(OFFSET($E$2,0,0,10000,1),OFFSET(线路!$A$2,0,0,10000,6),6,FALSE)</f>
        <v>#N/A</v>
      </c>
    </row>
    <row r="5239" spans="1:7" x14ac:dyDescent="0.15">
      <c r="A5239" t="str">
        <f>IF([1]交流线路段!A5239="","",[1]交流线路段!A5239)</f>
        <v/>
      </c>
      <c r="B5239" t="str">
        <f>IF([1]交流线路段!B5239="","",[1]交流线路段!B5239)</f>
        <v/>
      </c>
      <c r="F5239" t="e">
        <f ca="1">VLOOKUP(OFFSET($E$2,0,0,10000,1),OFFSET(线路!$A$2,0,0,10000,6),5,FALSE)</f>
        <v>#N/A</v>
      </c>
      <c r="G5239" t="e">
        <f ca="1">VLOOKUP(OFFSET($E$2,0,0,10000,1),OFFSET(线路!$A$2,0,0,10000,6),6,FALSE)</f>
        <v>#N/A</v>
      </c>
    </row>
    <row r="5240" spans="1:7" x14ac:dyDescent="0.15">
      <c r="A5240" t="str">
        <f>IF([1]交流线路段!A5240="","",[1]交流线路段!A5240)</f>
        <v/>
      </c>
      <c r="B5240" t="str">
        <f>IF([1]交流线路段!B5240="","",[1]交流线路段!B5240)</f>
        <v/>
      </c>
      <c r="F5240" t="e">
        <f ca="1">VLOOKUP(OFFSET($E$2,0,0,10000,1),OFFSET(线路!$A$2,0,0,10000,6),5,FALSE)</f>
        <v>#N/A</v>
      </c>
      <c r="G5240" t="e">
        <f ca="1">VLOOKUP(OFFSET($E$2,0,0,10000,1),OFFSET(线路!$A$2,0,0,10000,6),6,FALSE)</f>
        <v>#N/A</v>
      </c>
    </row>
    <row r="5241" spans="1:7" x14ac:dyDescent="0.15">
      <c r="A5241" t="str">
        <f>IF([1]交流线路段!A5241="","",[1]交流线路段!A5241)</f>
        <v/>
      </c>
      <c r="B5241" t="str">
        <f>IF([1]交流线路段!B5241="","",[1]交流线路段!B5241)</f>
        <v/>
      </c>
      <c r="F5241" t="e">
        <f ca="1">VLOOKUP(OFFSET($E$2,0,0,10000,1),OFFSET(线路!$A$2,0,0,10000,6),5,FALSE)</f>
        <v>#N/A</v>
      </c>
      <c r="G5241" t="e">
        <f ca="1">VLOOKUP(OFFSET($E$2,0,0,10000,1),OFFSET(线路!$A$2,0,0,10000,6),6,FALSE)</f>
        <v>#N/A</v>
      </c>
    </row>
    <row r="5242" spans="1:7" x14ac:dyDescent="0.15">
      <c r="A5242" t="str">
        <f>IF([1]交流线路段!A5242="","",[1]交流线路段!A5242)</f>
        <v/>
      </c>
      <c r="B5242" t="str">
        <f>IF([1]交流线路段!B5242="","",[1]交流线路段!B5242)</f>
        <v/>
      </c>
      <c r="F5242" t="e">
        <f ca="1">VLOOKUP(OFFSET($E$2,0,0,10000,1),OFFSET(线路!$A$2,0,0,10000,6),5,FALSE)</f>
        <v>#N/A</v>
      </c>
      <c r="G5242" t="e">
        <f ca="1">VLOOKUP(OFFSET($E$2,0,0,10000,1),OFFSET(线路!$A$2,0,0,10000,6),6,FALSE)</f>
        <v>#N/A</v>
      </c>
    </row>
    <row r="5243" spans="1:7" x14ac:dyDescent="0.15">
      <c r="A5243" t="str">
        <f>IF([1]交流线路段!A5243="","",[1]交流线路段!A5243)</f>
        <v/>
      </c>
      <c r="B5243" t="str">
        <f>IF([1]交流线路段!B5243="","",[1]交流线路段!B5243)</f>
        <v/>
      </c>
      <c r="F5243" t="e">
        <f ca="1">VLOOKUP(OFFSET($E$2,0,0,10000,1),OFFSET(线路!$A$2,0,0,10000,6),5,FALSE)</f>
        <v>#N/A</v>
      </c>
      <c r="G5243" t="e">
        <f ca="1">VLOOKUP(OFFSET($E$2,0,0,10000,1),OFFSET(线路!$A$2,0,0,10000,6),6,FALSE)</f>
        <v>#N/A</v>
      </c>
    </row>
    <row r="5244" spans="1:7" x14ac:dyDescent="0.15">
      <c r="A5244" t="str">
        <f>IF([1]交流线路段!A5244="","",[1]交流线路段!A5244)</f>
        <v/>
      </c>
      <c r="B5244" t="str">
        <f>IF([1]交流线路段!B5244="","",[1]交流线路段!B5244)</f>
        <v/>
      </c>
      <c r="F5244" t="e">
        <f ca="1">VLOOKUP(OFFSET($E$2,0,0,10000,1),OFFSET(线路!$A$2,0,0,10000,6),5,FALSE)</f>
        <v>#N/A</v>
      </c>
      <c r="G5244" t="e">
        <f ca="1">VLOOKUP(OFFSET($E$2,0,0,10000,1),OFFSET(线路!$A$2,0,0,10000,6),6,FALSE)</f>
        <v>#N/A</v>
      </c>
    </row>
    <row r="5245" spans="1:7" x14ac:dyDescent="0.15">
      <c r="A5245" t="str">
        <f>IF([1]交流线路段!A5245="","",[1]交流线路段!A5245)</f>
        <v/>
      </c>
      <c r="B5245" t="str">
        <f>IF([1]交流线路段!B5245="","",[1]交流线路段!B5245)</f>
        <v/>
      </c>
      <c r="F5245" t="e">
        <f ca="1">VLOOKUP(OFFSET($E$2,0,0,10000,1),OFFSET(线路!$A$2,0,0,10000,6),5,FALSE)</f>
        <v>#N/A</v>
      </c>
      <c r="G5245" t="e">
        <f ca="1">VLOOKUP(OFFSET($E$2,0,0,10000,1),OFFSET(线路!$A$2,0,0,10000,6),6,FALSE)</f>
        <v>#N/A</v>
      </c>
    </row>
    <row r="5246" spans="1:7" x14ac:dyDescent="0.15">
      <c r="A5246" t="str">
        <f>IF([1]交流线路段!A5246="","",[1]交流线路段!A5246)</f>
        <v/>
      </c>
      <c r="B5246" t="str">
        <f>IF([1]交流线路段!B5246="","",[1]交流线路段!B5246)</f>
        <v/>
      </c>
      <c r="F5246" t="e">
        <f ca="1">VLOOKUP(OFFSET($E$2,0,0,10000,1),OFFSET(线路!$A$2,0,0,10000,6),5,FALSE)</f>
        <v>#N/A</v>
      </c>
      <c r="G5246" t="e">
        <f ca="1">VLOOKUP(OFFSET($E$2,0,0,10000,1),OFFSET(线路!$A$2,0,0,10000,6),6,FALSE)</f>
        <v>#N/A</v>
      </c>
    </row>
    <row r="5247" spans="1:7" x14ac:dyDescent="0.15">
      <c r="A5247" t="str">
        <f>IF([1]交流线路段!A5247="","",[1]交流线路段!A5247)</f>
        <v/>
      </c>
      <c r="B5247" t="str">
        <f>IF([1]交流线路段!B5247="","",[1]交流线路段!B5247)</f>
        <v/>
      </c>
      <c r="F5247" t="e">
        <f ca="1">VLOOKUP(OFFSET($E$2,0,0,10000,1),OFFSET(线路!$A$2,0,0,10000,6),5,FALSE)</f>
        <v>#N/A</v>
      </c>
      <c r="G5247" t="e">
        <f ca="1">VLOOKUP(OFFSET($E$2,0,0,10000,1),OFFSET(线路!$A$2,0,0,10000,6),6,FALSE)</f>
        <v>#N/A</v>
      </c>
    </row>
    <row r="5248" spans="1:7" x14ac:dyDescent="0.15">
      <c r="A5248" t="str">
        <f>IF([1]交流线路段!A5248="","",[1]交流线路段!A5248)</f>
        <v/>
      </c>
      <c r="B5248" t="str">
        <f>IF([1]交流线路段!B5248="","",[1]交流线路段!B5248)</f>
        <v/>
      </c>
      <c r="F5248" t="e">
        <f ca="1">VLOOKUP(OFFSET($E$2,0,0,10000,1),OFFSET(线路!$A$2,0,0,10000,6),5,FALSE)</f>
        <v>#N/A</v>
      </c>
      <c r="G5248" t="e">
        <f ca="1">VLOOKUP(OFFSET($E$2,0,0,10000,1),OFFSET(线路!$A$2,0,0,10000,6),6,FALSE)</f>
        <v>#N/A</v>
      </c>
    </row>
    <row r="5249" spans="1:7" x14ac:dyDescent="0.15">
      <c r="A5249" t="str">
        <f>IF([1]交流线路段!A5249="","",[1]交流线路段!A5249)</f>
        <v/>
      </c>
      <c r="B5249" t="str">
        <f>IF([1]交流线路段!B5249="","",[1]交流线路段!B5249)</f>
        <v/>
      </c>
      <c r="F5249" t="e">
        <f ca="1">VLOOKUP(OFFSET($E$2,0,0,10000,1),OFFSET(线路!$A$2,0,0,10000,6),5,FALSE)</f>
        <v>#N/A</v>
      </c>
      <c r="G5249" t="e">
        <f ca="1">VLOOKUP(OFFSET($E$2,0,0,10000,1),OFFSET(线路!$A$2,0,0,10000,6),6,FALSE)</f>
        <v>#N/A</v>
      </c>
    </row>
    <row r="5250" spans="1:7" x14ac:dyDescent="0.15">
      <c r="A5250" t="str">
        <f>IF([1]交流线路段!A5250="","",[1]交流线路段!A5250)</f>
        <v/>
      </c>
      <c r="B5250" t="str">
        <f>IF([1]交流线路段!B5250="","",[1]交流线路段!B5250)</f>
        <v/>
      </c>
      <c r="F5250" t="e">
        <f ca="1">VLOOKUP(OFFSET($E$2,0,0,10000,1),OFFSET(线路!$A$2,0,0,10000,6),5,FALSE)</f>
        <v>#N/A</v>
      </c>
      <c r="G5250" t="e">
        <f ca="1">VLOOKUP(OFFSET($E$2,0,0,10000,1),OFFSET(线路!$A$2,0,0,10000,6),6,FALSE)</f>
        <v>#N/A</v>
      </c>
    </row>
    <row r="5251" spans="1:7" x14ac:dyDescent="0.15">
      <c r="A5251" t="str">
        <f>IF([1]交流线路段!A5251="","",[1]交流线路段!A5251)</f>
        <v/>
      </c>
      <c r="B5251" t="str">
        <f>IF([1]交流线路段!B5251="","",[1]交流线路段!B5251)</f>
        <v/>
      </c>
      <c r="F5251" t="e">
        <f ca="1">VLOOKUP(OFFSET($E$2,0,0,10000,1),OFFSET(线路!$A$2,0,0,10000,6),5,FALSE)</f>
        <v>#N/A</v>
      </c>
      <c r="G5251" t="e">
        <f ca="1">VLOOKUP(OFFSET($E$2,0,0,10000,1),OFFSET(线路!$A$2,0,0,10000,6),6,FALSE)</f>
        <v>#N/A</v>
      </c>
    </row>
    <row r="5252" spans="1:7" x14ac:dyDescent="0.15">
      <c r="A5252" t="str">
        <f>IF([1]交流线路段!A5252="","",[1]交流线路段!A5252)</f>
        <v/>
      </c>
      <c r="B5252" t="str">
        <f>IF([1]交流线路段!B5252="","",[1]交流线路段!B5252)</f>
        <v/>
      </c>
      <c r="F5252" t="e">
        <f ca="1">VLOOKUP(OFFSET($E$2,0,0,10000,1),OFFSET(线路!$A$2,0,0,10000,6),5,FALSE)</f>
        <v>#N/A</v>
      </c>
      <c r="G5252" t="e">
        <f ca="1">VLOOKUP(OFFSET($E$2,0,0,10000,1),OFFSET(线路!$A$2,0,0,10000,6),6,FALSE)</f>
        <v>#N/A</v>
      </c>
    </row>
    <row r="5253" spans="1:7" x14ac:dyDescent="0.15">
      <c r="A5253" t="str">
        <f>IF([1]交流线路段!A5253="","",[1]交流线路段!A5253)</f>
        <v/>
      </c>
      <c r="B5253" t="str">
        <f>IF([1]交流线路段!B5253="","",[1]交流线路段!B5253)</f>
        <v/>
      </c>
      <c r="F5253" t="e">
        <f ca="1">VLOOKUP(OFFSET($E$2,0,0,10000,1),OFFSET(线路!$A$2,0,0,10000,6),5,FALSE)</f>
        <v>#N/A</v>
      </c>
      <c r="G5253" t="e">
        <f ca="1">VLOOKUP(OFFSET($E$2,0,0,10000,1),OFFSET(线路!$A$2,0,0,10000,6),6,FALSE)</f>
        <v>#N/A</v>
      </c>
    </row>
    <row r="5254" spans="1:7" x14ac:dyDescent="0.15">
      <c r="A5254" t="str">
        <f>IF([1]交流线路段!A5254="","",[1]交流线路段!A5254)</f>
        <v/>
      </c>
      <c r="B5254" t="str">
        <f>IF([1]交流线路段!B5254="","",[1]交流线路段!B5254)</f>
        <v/>
      </c>
      <c r="F5254" t="e">
        <f ca="1">VLOOKUP(OFFSET($E$2,0,0,10000,1),OFFSET(线路!$A$2,0,0,10000,6),5,FALSE)</f>
        <v>#N/A</v>
      </c>
      <c r="G5254" t="e">
        <f ca="1">VLOOKUP(OFFSET($E$2,0,0,10000,1),OFFSET(线路!$A$2,0,0,10000,6),6,FALSE)</f>
        <v>#N/A</v>
      </c>
    </row>
    <row r="5255" spans="1:7" x14ac:dyDescent="0.15">
      <c r="A5255" t="str">
        <f>IF([1]交流线路段!A5255="","",[1]交流线路段!A5255)</f>
        <v/>
      </c>
      <c r="B5255" t="str">
        <f>IF([1]交流线路段!B5255="","",[1]交流线路段!B5255)</f>
        <v/>
      </c>
      <c r="F5255" t="e">
        <f ca="1">VLOOKUP(OFFSET($E$2,0,0,10000,1),OFFSET(线路!$A$2,0,0,10000,6),5,FALSE)</f>
        <v>#N/A</v>
      </c>
      <c r="G5255" t="e">
        <f ca="1">VLOOKUP(OFFSET($E$2,0,0,10000,1),OFFSET(线路!$A$2,0,0,10000,6),6,FALSE)</f>
        <v>#N/A</v>
      </c>
    </row>
    <row r="5256" spans="1:7" x14ac:dyDescent="0.15">
      <c r="A5256" t="str">
        <f>IF([1]交流线路段!A5256="","",[1]交流线路段!A5256)</f>
        <v/>
      </c>
      <c r="B5256" t="str">
        <f>IF([1]交流线路段!B5256="","",[1]交流线路段!B5256)</f>
        <v/>
      </c>
      <c r="F5256" t="e">
        <f ca="1">VLOOKUP(OFFSET($E$2,0,0,10000,1),OFFSET(线路!$A$2,0,0,10000,6),5,FALSE)</f>
        <v>#N/A</v>
      </c>
      <c r="G5256" t="e">
        <f ca="1">VLOOKUP(OFFSET($E$2,0,0,10000,1),OFFSET(线路!$A$2,0,0,10000,6),6,FALSE)</f>
        <v>#N/A</v>
      </c>
    </row>
    <row r="5257" spans="1:7" x14ac:dyDescent="0.15">
      <c r="A5257" t="str">
        <f>IF([1]交流线路段!A5257="","",[1]交流线路段!A5257)</f>
        <v/>
      </c>
      <c r="B5257" t="str">
        <f>IF([1]交流线路段!B5257="","",[1]交流线路段!B5257)</f>
        <v/>
      </c>
      <c r="F5257" t="e">
        <f ca="1">VLOOKUP(OFFSET($E$2,0,0,10000,1),OFFSET(线路!$A$2,0,0,10000,6),5,FALSE)</f>
        <v>#N/A</v>
      </c>
      <c r="G5257" t="e">
        <f ca="1">VLOOKUP(OFFSET($E$2,0,0,10000,1),OFFSET(线路!$A$2,0,0,10000,6),6,FALSE)</f>
        <v>#N/A</v>
      </c>
    </row>
    <row r="5258" spans="1:7" x14ac:dyDescent="0.15">
      <c r="A5258" t="str">
        <f>IF([1]交流线路段!A5258="","",[1]交流线路段!A5258)</f>
        <v/>
      </c>
      <c r="B5258" t="str">
        <f>IF([1]交流线路段!B5258="","",[1]交流线路段!B5258)</f>
        <v/>
      </c>
      <c r="F5258" t="e">
        <f ca="1">VLOOKUP(OFFSET($E$2,0,0,10000,1),OFFSET(线路!$A$2,0,0,10000,6),5,FALSE)</f>
        <v>#N/A</v>
      </c>
      <c r="G5258" t="e">
        <f ca="1">VLOOKUP(OFFSET($E$2,0,0,10000,1),OFFSET(线路!$A$2,0,0,10000,6),6,FALSE)</f>
        <v>#N/A</v>
      </c>
    </row>
    <row r="5259" spans="1:7" x14ac:dyDescent="0.15">
      <c r="A5259" t="str">
        <f>IF([1]交流线路段!A5259="","",[1]交流线路段!A5259)</f>
        <v/>
      </c>
      <c r="B5259" t="str">
        <f>IF([1]交流线路段!B5259="","",[1]交流线路段!B5259)</f>
        <v/>
      </c>
      <c r="F5259" t="e">
        <f ca="1">VLOOKUP(OFFSET($E$2,0,0,10000,1),OFFSET(线路!$A$2,0,0,10000,6),5,FALSE)</f>
        <v>#N/A</v>
      </c>
      <c r="G5259" t="e">
        <f ca="1">VLOOKUP(OFFSET($E$2,0,0,10000,1),OFFSET(线路!$A$2,0,0,10000,6),6,FALSE)</f>
        <v>#N/A</v>
      </c>
    </row>
    <row r="5260" spans="1:7" x14ac:dyDescent="0.15">
      <c r="A5260" t="str">
        <f>IF([1]交流线路段!A5260="","",[1]交流线路段!A5260)</f>
        <v/>
      </c>
      <c r="B5260" t="str">
        <f>IF([1]交流线路段!B5260="","",[1]交流线路段!B5260)</f>
        <v/>
      </c>
      <c r="F5260" t="e">
        <f ca="1">VLOOKUP(OFFSET($E$2,0,0,10000,1),OFFSET(线路!$A$2,0,0,10000,6),5,FALSE)</f>
        <v>#N/A</v>
      </c>
      <c r="G5260" t="e">
        <f ca="1">VLOOKUP(OFFSET($E$2,0,0,10000,1),OFFSET(线路!$A$2,0,0,10000,6),6,FALSE)</f>
        <v>#N/A</v>
      </c>
    </row>
    <row r="5261" spans="1:7" x14ac:dyDescent="0.15">
      <c r="A5261" t="str">
        <f>IF([1]交流线路段!A5261="","",[1]交流线路段!A5261)</f>
        <v/>
      </c>
      <c r="B5261" t="str">
        <f>IF([1]交流线路段!B5261="","",[1]交流线路段!B5261)</f>
        <v/>
      </c>
      <c r="F5261" t="e">
        <f ca="1">VLOOKUP(OFFSET($E$2,0,0,10000,1),OFFSET(线路!$A$2,0,0,10000,6),5,FALSE)</f>
        <v>#N/A</v>
      </c>
      <c r="G5261" t="e">
        <f ca="1">VLOOKUP(OFFSET($E$2,0,0,10000,1),OFFSET(线路!$A$2,0,0,10000,6),6,FALSE)</f>
        <v>#N/A</v>
      </c>
    </row>
    <row r="5262" spans="1:7" x14ac:dyDescent="0.15">
      <c r="A5262" t="str">
        <f>IF([1]交流线路段!A5262="","",[1]交流线路段!A5262)</f>
        <v/>
      </c>
      <c r="B5262" t="str">
        <f>IF([1]交流线路段!B5262="","",[1]交流线路段!B5262)</f>
        <v/>
      </c>
      <c r="F5262" t="e">
        <f ca="1">VLOOKUP(OFFSET($E$2,0,0,10000,1),OFFSET(线路!$A$2,0,0,10000,6),5,FALSE)</f>
        <v>#N/A</v>
      </c>
      <c r="G5262" t="e">
        <f ca="1">VLOOKUP(OFFSET($E$2,0,0,10000,1),OFFSET(线路!$A$2,0,0,10000,6),6,FALSE)</f>
        <v>#N/A</v>
      </c>
    </row>
    <row r="5263" spans="1:7" x14ac:dyDescent="0.15">
      <c r="A5263" t="str">
        <f>IF([1]交流线路段!A5263="","",[1]交流线路段!A5263)</f>
        <v/>
      </c>
      <c r="B5263" t="str">
        <f>IF([1]交流线路段!B5263="","",[1]交流线路段!B5263)</f>
        <v/>
      </c>
      <c r="F5263" t="e">
        <f ca="1">VLOOKUP(OFFSET($E$2,0,0,10000,1),OFFSET(线路!$A$2,0,0,10000,6),5,FALSE)</f>
        <v>#N/A</v>
      </c>
      <c r="G5263" t="e">
        <f ca="1">VLOOKUP(OFFSET($E$2,0,0,10000,1),OFFSET(线路!$A$2,0,0,10000,6),6,FALSE)</f>
        <v>#N/A</v>
      </c>
    </row>
    <row r="5264" spans="1:7" x14ac:dyDescent="0.15">
      <c r="A5264" t="str">
        <f>IF([1]交流线路段!A5264="","",[1]交流线路段!A5264)</f>
        <v/>
      </c>
      <c r="B5264" t="str">
        <f>IF([1]交流线路段!B5264="","",[1]交流线路段!B5264)</f>
        <v/>
      </c>
      <c r="F5264" t="e">
        <f ca="1">VLOOKUP(OFFSET($E$2,0,0,10000,1),OFFSET(线路!$A$2,0,0,10000,6),5,FALSE)</f>
        <v>#N/A</v>
      </c>
      <c r="G5264" t="e">
        <f ca="1">VLOOKUP(OFFSET($E$2,0,0,10000,1),OFFSET(线路!$A$2,0,0,10000,6),6,FALSE)</f>
        <v>#N/A</v>
      </c>
    </row>
    <row r="5265" spans="1:7" x14ac:dyDescent="0.15">
      <c r="A5265" t="str">
        <f>IF([1]交流线路段!A5265="","",[1]交流线路段!A5265)</f>
        <v/>
      </c>
      <c r="B5265" t="str">
        <f>IF([1]交流线路段!B5265="","",[1]交流线路段!B5265)</f>
        <v/>
      </c>
      <c r="F5265" t="e">
        <f ca="1">VLOOKUP(OFFSET($E$2,0,0,10000,1),OFFSET(线路!$A$2,0,0,10000,6),5,FALSE)</f>
        <v>#N/A</v>
      </c>
      <c r="G5265" t="e">
        <f ca="1">VLOOKUP(OFFSET($E$2,0,0,10000,1),OFFSET(线路!$A$2,0,0,10000,6),6,FALSE)</f>
        <v>#N/A</v>
      </c>
    </row>
    <row r="5266" spans="1:7" x14ac:dyDescent="0.15">
      <c r="A5266" t="str">
        <f>IF([1]交流线路段!A5266="","",[1]交流线路段!A5266)</f>
        <v/>
      </c>
      <c r="B5266" t="str">
        <f>IF([1]交流线路段!B5266="","",[1]交流线路段!B5266)</f>
        <v/>
      </c>
      <c r="F5266" t="e">
        <f ca="1">VLOOKUP(OFFSET($E$2,0,0,10000,1),OFFSET(线路!$A$2,0,0,10000,6),5,FALSE)</f>
        <v>#N/A</v>
      </c>
      <c r="G5266" t="e">
        <f ca="1">VLOOKUP(OFFSET($E$2,0,0,10000,1),OFFSET(线路!$A$2,0,0,10000,6),6,FALSE)</f>
        <v>#N/A</v>
      </c>
    </row>
    <row r="5267" spans="1:7" x14ac:dyDescent="0.15">
      <c r="A5267" t="str">
        <f>IF([1]交流线路段!A5267="","",[1]交流线路段!A5267)</f>
        <v/>
      </c>
      <c r="B5267" t="str">
        <f>IF([1]交流线路段!B5267="","",[1]交流线路段!B5267)</f>
        <v/>
      </c>
      <c r="F5267" t="e">
        <f ca="1">VLOOKUP(OFFSET($E$2,0,0,10000,1),OFFSET(线路!$A$2,0,0,10000,6),5,FALSE)</f>
        <v>#N/A</v>
      </c>
      <c r="G5267" t="e">
        <f ca="1">VLOOKUP(OFFSET($E$2,0,0,10000,1),OFFSET(线路!$A$2,0,0,10000,6),6,FALSE)</f>
        <v>#N/A</v>
      </c>
    </row>
    <row r="5268" spans="1:7" x14ac:dyDescent="0.15">
      <c r="A5268" t="str">
        <f>IF([1]交流线路段!A5268="","",[1]交流线路段!A5268)</f>
        <v/>
      </c>
      <c r="B5268" t="str">
        <f>IF([1]交流线路段!B5268="","",[1]交流线路段!B5268)</f>
        <v/>
      </c>
      <c r="F5268" t="e">
        <f ca="1">VLOOKUP(OFFSET($E$2,0,0,10000,1),OFFSET(线路!$A$2,0,0,10000,6),5,FALSE)</f>
        <v>#N/A</v>
      </c>
      <c r="G5268" t="e">
        <f ca="1">VLOOKUP(OFFSET($E$2,0,0,10000,1),OFFSET(线路!$A$2,0,0,10000,6),6,FALSE)</f>
        <v>#N/A</v>
      </c>
    </row>
    <row r="5269" spans="1:7" x14ac:dyDescent="0.15">
      <c r="A5269" t="str">
        <f>IF([1]交流线路段!A5269="","",[1]交流线路段!A5269)</f>
        <v/>
      </c>
      <c r="B5269" t="str">
        <f>IF([1]交流线路段!B5269="","",[1]交流线路段!B5269)</f>
        <v/>
      </c>
      <c r="F5269" t="e">
        <f ca="1">VLOOKUP(OFFSET($E$2,0,0,10000,1),OFFSET(线路!$A$2,0,0,10000,6),5,FALSE)</f>
        <v>#N/A</v>
      </c>
      <c r="G5269" t="e">
        <f ca="1">VLOOKUP(OFFSET($E$2,0,0,10000,1),OFFSET(线路!$A$2,0,0,10000,6),6,FALSE)</f>
        <v>#N/A</v>
      </c>
    </row>
    <row r="5270" spans="1:7" x14ac:dyDescent="0.15">
      <c r="A5270" t="str">
        <f>IF([1]交流线路段!A5270="","",[1]交流线路段!A5270)</f>
        <v/>
      </c>
      <c r="B5270" t="str">
        <f>IF([1]交流线路段!B5270="","",[1]交流线路段!B5270)</f>
        <v/>
      </c>
      <c r="F5270" t="e">
        <f ca="1">VLOOKUP(OFFSET($E$2,0,0,10000,1),OFFSET(线路!$A$2,0,0,10000,6),5,FALSE)</f>
        <v>#N/A</v>
      </c>
      <c r="G5270" t="e">
        <f ca="1">VLOOKUP(OFFSET($E$2,0,0,10000,1),OFFSET(线路!$A$2,0,0,10000,6),6,FALSE)</f>
        <v>#N/A</v>
      </c>
    </row>
    <row r="5271" spans="1:7" x14ac:dyDescent="0.15">
      <c r="A5271" t="str">
        <f>IF([1]交流线路段!A5271="","",[1]交流线路段!A5271)</f>
        <v/>
      </c>
      <c r="B5271" t="str">
        <f>IF([1]交流线路段!B5271="","",[1]交流线路段!B5271)</f>
        <v/>
      </c>
      <c r="F5271" t="e">
        <f ca="1">VLOOKUP(OFFSET($E$2,0,0,10000,1),OFFSET(线路!$A$2,0,0,10000,6),5,FALSE)</f>
        <v>#N/A</v>
      </c>
      <c r="G5271" t="e">
        <f ca="1">VLOOKUP(OFFSET($E$2,0,0,10000,1),OFFSET(线路!$A$2,0,0,10000,6),6,FALSE)</f>
        <v>#N/A</v>
      </c>
    </row>
    <row r="5272" spans="1:7" x14ac:dyDescent="0.15">
      <c r="A5272" t="str">
        <f>IF([1]交流线路段!A5272="","",[1]交流线路段!A5272)</f>
        <v/>
      </c>
      <c r="B5272" t="str">
        <f>IF([1]交流线路段!B5272="","",[1]交流线路段!B5272)</f>
        <v/>
      </c>
      <c r="F5272" t="e">
        <f ca="1">VLOOKUP(OFFSET($E$2,0,0,10000,1),OFFSET(线路!$A$2,0,0,10000,6),5,FALSE)</f>
        <v>#N/A</v>
      </c>
      <c r="G5272" t="e">
        <f ca="1">VLOOKUP(OFFSET($E$2,0,0,10000,1),OFFSET(线路!$A$2,0,0,10000,6),6,FALSE)</f>
        <v>#N/A</v>
      </c>
    </row>
    <row r="5273" spans="1:7" x14ac:dyDescent="0.15">
      <c r="A5273" t="str">
        <f>IF([1]交流线路段!A5273="","",[1]交流线路段!A5273)</f>
        <v/>
      </c>
      <c r="B5273" t="str">
        <f>IF([1]交流线路段!B5273="","",[1]交流线路段!B5273)</f>
        <v/>
      </c>
      <c r="F5273" t="e">
        <f ca="1">VLOOKUP(OFFSET($E$2,0,0,10000,1),OFFSET(线路!$A$2,0,0,10000,6),5,FALSE)</f>
        <v>#N/A</v>
      </c>
      <c r="G5273" t="e">
        <f ca="1">VLOOKUP(OFFSET($E$2,0,0,10000,1),OFFSET(线路!$A$2,0,0,10000,6),6,FALSE)</f>
        <v>#N/A</v>
      </c>
    </row>
    <row r="5274" spans="1:7" x14ac:dyDescent="0.15">
      <c r="A5274" t="str">
        <f>IF([1]交流线路段!A5274="","",[1]交流线路段!A5274)</f>
        <v/>
      </c>
      <c r="B5274" t="str">
        <f>IF([1]交流线路段!B5274="","",[1]交流线路段!B5274)</f>
        <v/>
      </c>
      <c r="F5274" t="e">
        <f ca="1">VLOOKUP(OFFSET($E$2,0,0,10000,1),OFFSET(线路!$A$2,0,0,10000,6),5,FALSE)</f>
        <v>#N/A</v>
      </c>
      <c r="G5274" t="e">
        <f ca="1">VLOOKUP(OFFSET($E$2,0,0,10000,1),OFFSET(线路!$A$2,0,0,10000,6),6,FALSE)</f>
        <v>#N/A</v>
      </c>
    </row>
    <row r="5275" spans="1:7" x14ac:dyDescent="0.15">
      <c r="A5275" t="str">
        <f>IF([1]交流线路段!A5275="","",[1]交流线路段!A5275)</f>
        <v/>
      </c>
      <c r="B5275" t="str">
        <f>IF([1]交流线路段!B5275="","",[1]交流线路段!B5275)</f>
        <v/>
      </c>
      <c r="F5275" t="e">
        <f ca="1">VLOOKUP(OFFSET($E$2,0,0,10000,1),OFFSET(线路!$A$2,0,0,10000,6),5,FALSE)</f>
        <v>#N/A</v>
      </c>
      <c r="G5275" t="e">
        <f ca="1">VLOOKUP(OFFSET($E$2,0,0,10000,1),OFFSET(线路!$A$2,0,0,10000,6),6,FALSE)</f>
        <v>#N/A</v>
      </c>
    </row>
    <row r="5276" spans="1:7" x14ac:dyDescent="0.15">
      <c r="A5276" t="str">
        <f>IF([1]交流线路段!A5276="","",[1]交流线路段!A5276)</f>
        <v/>
      </c>
      <c r="B5276" t="str">
        <f>IF([1]交流线路段!B5276="","",[1]交流线路段!B5276)</f>
        <v/>
      </c>
      <c r="F5276" t="e">
        <f ca="1">VLOOKUP(OFFSET($E$2,0,0,10000,1),OFFSET(线路!$A$2,0,0,10000,6),5,FALSE)</f>
        <v>#N/A</v>
      </c>
      <c r="G5276" t="e">
        <f ca="1">VLOOKUP(OFFSET($E$2,0,0,10000,1),OFFSET(线路!$A$2,0,0,10000,6),6,FALSE)</f>
        <v>#N/A</v>
      </c>
    </row>
    <row r="5277" spans="1:7" x14ac:dyDescent="0.15">
      <c r="A5277" t="str">
        <f>IF([1]交流线路段!A5277="","",[1]交流线路段!A5277)</f>
        <v/>
      </c>
      <c r="B5277" t="str">
        <f>IF([1]交流线路段!B5277="","",[1]交流线路段!B5277)</f>
        <v/>
      </c>
      <c r="F5277" t="e">
        <f ca="1">VLOOKUP(OFFSET($E$2,0,0,10000,1),OFFSET(线路!$A$2,0,0,10000,6),5,FALSE)</f>
        <v>#N/A</v>
      </c>
      <c r="G5277" t="e">
        <f ca="1">VLOOKUP(OFFSET($E$2,0,0,10000,1),OFFSET(线路!$A$2,0,0,10000,6),6,FALSE)</f>
        <v>#N/A</v>
      </c>
    </row>
    <row r="5278" spans="1:7" x14ac:dyDescent="0.15">
      <c r="A5278" t="str">
        <f>IF([1]交流线路段!A5278="","",[1]交流线路段!A5278)</f>
        <v/>
      </c>
      <c r="B5278" t="str">
        <f>IF([1]交流线路段!B5278="","",[1]交流线路段!B5278)</f>
        <v/>
      </c>
      <c r="F5278" t="e">
        <f ca="1">VLOOKUP(OFFSET($E$2,0,0,10000,1),OFFSET(线路!$A$2,0,0,10000,6),5,FALSE)</f>
        <v>#N/A</v>
      </c>
      <c r="G5278" t="e">
        <f ca="1">VLOOKUP(OFFSET($E$2,0,0,10000,1),OFFSET(线路!$A$2,0,0,10000,6),6,FALSE)</f>
        <v>#N/A</v>
      </c>
    </row>
    <row r="5279" spans="1:7" x14ac:dyDescent="0.15">
      <c r="A5279" t="str">
        <f>IF([1]交流线路段!A5279="","",[1]交流线路段!A5279)</f>
        <v/>
      </c>
      <c r="B5279" t="str">
        <f>IF([1]交流线路段!B5279="","",[1]交流线路段!B5279)</f>
        <v/>
      </c>
      <c r="F5279" t="e">
        <f ca="1">VLOOKUP(OFFSET($E$2,0,0,10000,1),OFFSET(线路!$A$2,0,0,10000,6),5,FALSE)</f>
        <v>#N/A</v>
      </c>
      <c r="G5279" t="e">
        <f ca="1">VLOOKUP(OFFSET($E$2,0,0,10000,1),OFFSET(线路!$A$2,0,0,10000,6),6,FALSE)</f>
        <v>#N/A</v>
      </c>
    </row>
    <row r="5280" spans="1:7" x14ac:dyDescent="0.15">
      <c r="A5280" t="str">
        <f>IF([1]交流线路段!A5280="","",[1]交流线路段!A5280)</f>
        <v/>
      </c>
      <c r="B5280" t="str">
        <f>IF([1]交流线路段!B5280="","",[1]交流线路段!B5280)</f>
        <v/>
      </c>
      <c r="F5280" t="e">
        <f ca="1">VLOOKUP(OFFSET($E$2,0,0,10000,1),OFFSET(线路!$A$2,0,0,10000,6),5,FALSE)</f>
        <v>#N/A</v>
      </c>
      <c r="G5280" t="e">
        <f ca="1">VLOOKUP(OFFSET($E$2,0,0,10000,1),OFFSET(线路!$A$2,0,0,10000,6),6,FALSE)</f>
        <v>#N/A</v>
      </c>
    </row>
    <row r="5281" spans="1:7" x14ac:dyDescent="0.15">
      <c r="A5281" t="str">
        <f>IF([1]交流线路段!A5281="","",[1]交流线路段!A5281)</f>
        <v/>
      </c>
      <c r="B5281" t="str">
        <f>IF([1]交流线路段!B5281="","",[1]交流线路段!B5281)</f>
        <v/>
      </c>
      <c r="F5281" t="e">
        <f ca="1">VLOOKUP(OFFSET($E$2,0,0,10000,1),OFFSET(线路!$A$2,0,0,10000,6),5,FALSE)</f>
        <v>#N/A</v>
      </c>
      <c r="G5281" t="e">
        <f ca="1">VLOOKUP(OFFSET($E$2,0,0,10000,1),OFFSET(线路!$A$2,0,0,10000,6),6,FALSE)</f>
        <v>#N/A</v>
      </c>
    </row>
    <row r="5282" spans="1:7" x14ac:dyDescent="0.15">
      <c r="A5282" t="str">
        <f>IF([1]交流线路段!A5282="","",[1]交流线路段!A5282)</f>
        <v/>
      </c>
      <c r="B5282" t="str">
        <f>IF([1]交流线路段!B5282="","",[1]交流线路段!B5282)</f>
        <v/>
      </c>
      <c r="F5282" t="e">
        <f ca="1">VLOOKUP(OFFSET($E$2,0,0,10000,1),OFFSET(线路!$A$2,0,0,10000,6),5,FALSE)</f>
        <v>#N/A</v>
      </c>
      <c r="G5282" t="e">
        <f ca="1">VLOOKUP(OFFSET($E$2,0,0,10000,1),OFFSET(线路!$A$2,0,0,10000,6),6,FALSE)</f>
        <v>#N/A</v>
      </c>
    </row>
    <row r="5283" spans="1:7" x14ac:dyDescent="0.15">
      <c r="A5283" t="str">
        <f>IF([1]交流线路段!A5283="","",[1]交流线路段!A5283)</f>
        <v/>
      </c>
      <c r="B5283" t="str">
        <f>IF([1]交流线路段!B5283="","",[1]交流线路段!B5283)</f>
        <v/>
      </c>
      <c r="F5283" t="e">
        <f ca="1">VLOOKUP(OFFSET($E$2,0,0,10000,1),OFFSET(线路!$A$2,0,0,10000,6),5,FALSE)</f>
        <v>#N/A</v>
      </c>
      <c r="G5283" t="e">
        <f ca="1">VLOOKUP(OFFSET($E$2,0,0,10000,1),OFFSET(线路!$A$2,0,0,10000,6),6,FALSE)</f>
        <v>#N/A</v>
      </c>
    </row>
    <row r="5284" spans="1:7" x14ac:dyDescent="0.15">
      <c r="A5284" t="str">
        <f>IF([1]交流线路段!A5284="","",[1]交流线路段!A5284)</f>
        <v/>
      </c>
      <c r="B5284" t="str">
        <f>IF([1]交流线路段!B5284="","",[1]交流线路段!B5284)</f>
        <v/>
      </c>
      <c r="F5284" t="e">
        <f ca="1">VLOOKUP(OFFSET($E$2,0,0,10000,1),OFFSET(线路!$A$2,0,0,10000,6),5,FALSE)</f>
        <v>#N/A</v>
      </c>
      <c r="G5284" t="e">
        <f ca="1">VLOOKUP(OFFSET($E$2,0,0,10000,1),OFFSET(线路!$A$2,0,0,10000,6),6,FALSE)</f>
        <v>#N/A</v>
      </c>
    </row>
    <row r="5285" spans="1:7" x14ac:dyDescent="0.15">
      <c r="A5285" t="str">
        <f>IF([1]交流线路段!A5285="","",[1]交流线路段!A5285)</f>
        <v/>
      </c>
      <c r="B5285" t="str">
        <f>IF([1]交流线路段!B5285="","",[1]交流线路段!B5285)</f>
        <v/>
      </c>
      <c r="F5285" t="e">
        <f ca="1">VLOOKUP(OFFSET($E$2,0,0,10000,1),OFFSET(线路!$A$2,0,0,10000,6),5,FALSE)</f>
        <v>#N/A</v>
      </c>
      <c r="G5285" t="e">
        <f ca="1">VLOOKUP(OFFSET($E$2,0,0,10000,1),OFFSET(线路!$A$2,0,0,10000,6),6,FALSE)</f>
        <v>#N/A</v>
      </c>
    </row>
    <row r="5286" spans="1:7" x14ac:dyDescent="0.15">
      <c r="A5286" t="str">
        <f>IF([1]交流线路段!A5286="","",[1]交流线路段!A5286)</f>
        <v/>
      </c>
      <c r="B5286" t="str">
        <f>IF([1]交流线路段!B5286="","",[1]交流线路段!B5286)</f>
        <v/>
      </c>
      <c r="F5286" t="e">
        <f ca="1">VLOOKUP(OFFSET($E$2,0,0,10000,1),OFFSET(线路!$A$2,0,0,10000,6),5,FALSE)</f>
        <v>#N/A</v>
      </c>
      <c r="G5286" t="e">
        <f ca="1">VLOOKUP(OFFSET($E$2,0,0,10000,1),OFFSET(线路!$A$2,0,0,10000,6),6,FALSE)</f>
        <v>#N/A</v>
      </c>
    </row>
    <row r="5287" spans="1:7" x14ac:dyDescent="0.15">
      <c r="A5287" t="str">
        <f>IF([1]交流线路段!A5287="","",[1]交流线路段!A5287)</f>
        <v/>
      </c>
      <c r="B5287" t="str">
        <f>IF([1]交流线路段!B5287="","",[1]交流线路段!B5287)</f>
        <v/>
      </c>
      <c r="F5287" t="e">
        <f ca="1">VLOOKUP(OFFSET($E$2,0,0,10000,1),OFFSET(线路!$A$2,0,0,10000,6),5,FALSE)</f>
        <v>#N/A</v>
      </c>
      <c r="G5287" t="e">
        <f ca="1">VLOOKUP(OFFSET($E$2,0,0,10000,1),OFFSET(线路!$A$2,0,0,10000,6),6,FALSE)</f>
        <v>#N/A</v>
      </c>
    </row>
    <row r="5288" spans="1:7" x14ac:dyDescent="0.15">
      <c r="A5288" t="str">
        <f>IF([1]交流线路段!A5288="","",[1]交流线路段!A5288)</f>
        <v/>
      </c>
      <c r="B5288" t="str">
        <f>IF([1]交流线路段!B5288="","",[1]交流线路段!B5288)</f>
        <v/>
      </c>
      <c r="F5288" t="e">
        <f ca="1">VLOOKUP(OFFSET($E$2,0,0,10000,1),OFFSET(线路!$A$2,0,0,10000,6),5,FALSE)</f>
        <v>#N/A</v>
      </c>
      <c r="G5288" t="e">
        <f ca="1">VLOOKUP(OFFSET($E$2,0,0,10000,1),OFFSET(线路!$A$2,0,0,10000,6),6,FALSE)</f>
        <v>#N/A</v>
      </c>
    </row>
    <row r="5289" spans="1:7" x14ac:dyDescent="0.15">
      <c r="A5289" t="str">
        <f>IF([1]交流线路段!A5289="","",[1]交流线路段!A5289)</f>
        <v/>
      </c>
      <c r="B5289" t="str">
        <f>IF([1]交流线路段!B5289="","",[1]交流线路段!B5289)</f>
        <v/>
      </c>
      <c r="F5289" t="e">
        <f ca="1">VLOOKUP(OFFSET($E$2,0,0,10000,1),OFFSET(线路!$A$2,0,0,10000,6),5,FALSE)</f>
        <v>#N/A</v>
      </c>
      <c r="G5289" t="e">
        <f ca="1">VLOOKUP(OFFSET($E$2,0,0,10000,1),OFFSET(线路!$A$2,0,0,10000,6),6,FALSE)</f>
        <v>#N/A</v>
      </c>
    </row>
    <row r="5290" spans="1:7" x14ac:dyDescent="0.15">
      <c r="A5290" t="str">
        <f>IF([1]交流线路段!A5290="","",[1]交流线路段!A5290)</f>
        <v/>
      </c>
      <c r="B5290" t="str">
        <f>IF([1]交流线路段!B5290="","",[1]交流线路段!B5290)</f>
        <v/>
      </c>
      <c r="F5290" t="e">
        <f ca="1">VLOOKUP(OFFSET($E$2,0,0,10000,1),OFFSET(线路!$A$2,0,0,10000,6),5,FALSE)</f>
        <v>#N/A</v>
      </c>
      <c r="G5290" t="e">
        <f ca="1">VLOOKUP(OFFSET($E$2,0,0,10000,1),OFFSET(线路!$A$2,0,0,10000,6),6,FALSE)</f>
        <v>#N/A</v>
      </c>
    </row>
    <row r="5291" spans="1:7" x14ac:dyDescent="0.15">
      <c r="A5291" t="str">
        <f>IF([1]交流线路段!A5291="","",[1]交流线路段!A5291)</f>
        <v/>
      </c>
      <c r="B5291" t="str">
        <f>IF([1]交流线路段!B5291="","",[1]交流线路段!B5291)</f>
        <v/>
      </c>
      <c r="F5291" t="e">
        <f ca="1">VLOOKUP(OFFSET($E$2,0,0,10000,1),OFFSET(线路!$A$2,0,0,10000,6),5,FALSE)</f>
        <v>#N/A</v>
      </c>
      <c r="G5291" t="e">
        <f ca="1">VLOOKUP(OFFSET($E$2,0,0,10000,1),OFFSET(线路!$A$2,0,0,10000,6),6,FALSE)</f>
        <v>#N/A</v>
      </c>
    </row>
    <row r="5292" spans="1:7" x14ac:dyDescent="0.15">
      <c r="A5292" t="str">
        <f>IF([1]交流线路段!A5292="","",[1]交流线路段!A5292)</f>
        <v/>
      </c>
      <c r="B5292" t="str">
        <f>IF([1]交流线路段!B5292="","",[1]交流线路段!B5292)</f>
        <v/>
      </c>
      <c r="F5292" t="e">
        <f ca="1">VLOOKUP(OFFSET($E$2,0,0,10000,1),OFFSET(线路!$A$2,0,0,10000,6),5,FALSE)</f>
        <v>#N/A</v>
      </c>
      <c r="G5292" t="e">
        <f ca="1">VLOOKUP(OFFSET($E$2,0,0,10000,1),OFFSET(线路!$A$2,0,0,10000,6),6,FALSE)</f>
        <v>#N/A</v>
      </c>
    </row>
    <row r="5293" spans="1:7" x14ac:dyDescent="0.15">
      <c r="A5293" t="str">
        <f>IF([1]交流线路段!A5293="","",[1]交流线路段!A5293)</f>
        <v/>
      </c>
      <c r="B5293" t="str">
        <f>IF([1]交流线路段!B5293="","",[1]交流线路段!B5293)</f>
        <v/>
      </c>
      <c r="F5293" t="e">
        <f ca="1">VLOOKUP(OFFSET($E$2,0,0,10000,1),OFFSET(线路!$A$2,0,0,10000,6),5,FALSE)</f>
        <v>#N/A</v>
      </c>
      <c r="G5293" t="e">
        <f ca="1">VLOOKUP(OFFSET($E$2,0,0,10000,1),OFFSET(线路!$A$2,0,0,10000,6),6,FALSE)</f>
        <v>#N/A</v>
      </c>
    </row>
    <row r="5294" spans="1:7" x14ac:dyDescent="0.15">
      <c r="A5294" t="str">
        <f>IF([1]交流线路段!A5294="","",[1]交流线路段!A5294)</f>
        <v/>
      </c>
      <c r="B5294" t="str">
        <f>IF([1]交流线路段!B5294="","",[1]交流线路段!B5294)</f>
        <v/>
      </c>
      <c r="F5294" t="e">
        <f ca="1">VLOOKUP(OFFSET($E$2,0,0,10000,1),OFFSET(线路!$A$2,0,0,10000,6),5,FALSE)</f>
        <v>#N/A</v>
      </c>
      <c r="G5294" t="e">
        <f ca="1">VLOOKUP(OFFSET($E$2,0,0,10000,1),OFFSET(线路!$A$2,0,0,10000,6),6,FALSE)</f>
        <v>#N/A</v>
      </c>
    </row>
    <row r="5295" spans="1:7" x14ac:dyDescent="0.15">
      <c r="A5295" t="str">
        <f>IF([1]交流线路段!A5295="","",[1]交流线路段!A5295)</f>
        <v/>
      </c>
      <c r="B5295" t="str">
        <f>IF([1]交流线路段!B5295="","",[1]交流线路段!B5295)</f>
        <v/>
      </c>
      <c r="F5295" t="e">
        <f ca="1">VLOOKUP(OFFSET($E$2,0,0,10000,1),OFFSET(线路!$A$2,0,0,10000,6),5,FALSE)</f>
        <v>#N/A</v>
      </c>
      <c r="G5295" t="e">
        <f ca="1">VLOOKUP(OFFSET($E$2,0,0,10000,1),OFFSET(线路!$A$2,0,0,10000,6),6,FALSE)</f>
        <v>#N/A</v>
      </c>
    </row>
    <row r="5296" spans="1:7" x14ac:dyDescent="0.15">
      <c r="A5296" t="str">
        <f>IF([1]交流线路段!A5296="","",[1]交流线路段!A5296)</f>
        <v/>
      </c>
      <c r="B5296" t="str">
        <f>IF([1]交流线路段!B5296="","",[1]交流线路段!B5296)</f>
        <v/>
      </c>
      <c r="F5296" t="e">
        <f ca="1">VLOOKUP(OFFSET($E$2,0,0,10000,1),OFFSET(线路!$A$2,0,0,10000,6),5,FALSE)</f>
        <v>#N/A</v>
      </c>
      <c r="G5296" t="e">
        <f ca="1">VLOOKUP(OFFSET($E$2,0,0,10000,1),OFFSET(线路!$A$2,0,0,10000,6),6,FALSE)</f>
        <v>#N/A</v>
      </c>
    </row>
    <row r="5297" spans="1:7" x14ac:dyDescent="0.15">
      <c r="A5297" t="str">
        <f>IF([1]交流线路段!A5297="","",[1]交流线路段!A5297)</f>
        <v/>
      </c>
      <c r="B5297" t="str">
        <f>IF([1]交流线路段!B5297="","",[1]交流线路段!B5297)</f>
        <v/>
      </c>
      <c r="F5297" t="e">
        <f ca="1">VLOOKUP(OFFSET($E$2,0,0,10000,1),OFFSET(线路!$A$2,0,0,10000,6),5,FALSE)</f>
        <v>#N/A</v>
      </c>
      <c r="G5297" t="e">
        <f ca="1">VLOOKUP(OFFSET($E$2,0,0,10000,1),OFFSET(线路!$A$2,0,0,10000,6),6,FALSE)</f>
        <v>#N/A</v>
      </c>
    </row>
    <row r="5298" spans="1:7" x14ac:dyDescent="0.15">
      <c r="A5298" t="str">
        <f>IF([1]交流线路段!A5298="","",[1]交流线路段!A5298)</f>
        <v/>
      </c>
      <c r="B5298" t="str">
        <f>IF([1]交流线路段!B5298="","",[1]交流线路段!B5298)</f>
        <v/>
      </c>
      <c r="F5298" t="e">
        <f ca="1">VLOOKUP(OFFSET($E$2,0,0,10000,1),OFFSET(线路!$A$2,0,0,10000,6),5,FALSE)</f>
        <v>#N/A</v>
      </c>
      <c r="G5298" t="e">
        <f ca="1">VLOOKUP(OFFSET($E$2,0,0,10000,1),OFFSET(线路!$A$2,0,0,10000,6),6,FALSE)</f>
        <v>#N/A</v>
      </c>
    </row>
    <row r="5299" spans="1:7" x14ac:dyDescent="0.15">
      <c r="A5299" t="str">
        <f>IF([1]交流线路段!A5299="","",[1]交流线路段!A5299)</f>
        <v/>
      </c>
      <c r="B5299" t="str">
        <f>IF([1]交流线路段!B5299="","",[1]交流线路段!B5299)</f>
        <v/>
      </c>
      <c r="F5299" t="e">
        <f ca="1">VLOOKUP(OFFSET($E$2,0,0,10000,1),OFFSET(线路!$A$2,0,0,10000,6),5,FALSE)</f>
        <v>#N/A</v>
      </c>
      <c r="G5299" t="e">
        <f ca="1">VLOOKUP(OFFSET($E$2,0,0,10000,1),OFFSET(线路!$A$2,0,0,10000,6),6,FALSE)</f>
        <v>#N/A</v>
      </c>
    </row>
    <row r="5300" spans="1:7" x14ac:dyDescent="0.15">
      <c r="A5300" t="str">
        <f>IF([1]交流线路段!A5300="","",[1]交流线路段!A5300)</f>
        <v/>
      </c>
      <c r="B5300" t="str">
        <f>IF([1]交流线路段!B5300="","",[1]交流线路段!B5300)</f>
        <v/>
      </c>
      <c r="F5300" t="e">
        <f ca="1">VLOOKUP(OFFSET($E$2,0,0,10000,1),OFFSET(线路!$A$2,0,0,10000,6),5,FALSE)</f>
        <v>#N/A</v>
      </c>
      <c r="G5300" t="e">
        <f ca="1">VLOOKUP(OFFSET($E$2,0,0,10000,1),OFFSET(线路!$A$2,0,0,10000,6),6,FALSE)</f>
        <v>#N/A</v>
      </c>
    </row>
    <row r="5301" spans="1:7" x14ac:dyDescent="0.15">
      <c r="A5301" t="str">
        <f>IF([1]交流线路段!A5301="","",[1]交流线路段!A5301)</f>
        <v/>
      </c>
      <c r="B5301" t="str">
        <f>IF([1]交流线路段!B5301="","",[1]交流线路段!B5301)</f>
        <v/>
      </c>
      <c r="F5301" t="e">
        <f ca="1">VLOOKUP(OFFSET($E$2,0,0,10000,1),OFFSET(线路!$A$2,0,0,10000,6),5,FALSE)</f>
        <v>#N/A</v>
      </c>
      <c r="G5301" t="e">
        <f ca="1">VLOOKUP(OFFSET($E$2,0,0,10000,1),OFFSET(线路!$A$2,0,0,10000,6),6,FALSE)</f>
        <v>#N/A</v>
      </c>
    </row>
    <row r="5302" spans="1:7" x14ac:dyDescent="0.15">
      <c r="A5302" t="str">
        <f>IF([1]交流线路段!A5302="","",[1]交流线路段!A5302)</f>
        <v/>
      </c>
      <c r="B5302" t="str">
        <f>IF([1]交流线路段!B5302="","",[1]交流线路段!B5302)</f>
        <v/>
      </c>
      <c r="F5302" t="e">
        <f ca="1">VLOOKUP(OFFSET($E$2,0,0,10000,1),OFFSET(线路!$A$2,0,0,10000,6),5,FALSE)</f>
        <v>#N/A</v>
      </c>
      <c r="G5302" t="e">
        <f ca="1">VLOOKUP(OFFSET($E$2,0,0,10000,1),OFFSET(线路!$A$2,0,0,10000,6),6,FALSE)</f>
        <v>#N/A</v>
      </c>
    </row>
    <row r="5303" spans="1:7" x14ac:dyDescent="0.15">
      <c r="A5303" t="str">
        <f>IF([1]交流线路段!A5303="","",[1]交流线路段!A5303)</f>
        <v/>
      </c>
      <c r="B5303" t="str">
        <f>IF([1]交流线路段!B5303="","",[1]交流线路段!B5303)</f>
        <v/>
      </c>
      <c r="F5303" t="e">
        <f ca="1">VLOOKUP(OFFSET($E$2,0,0,10000,1),OFFSET(线路!$A$2,0,0,10000,6),5,FALSE)</f>
        <v>#N/A</v>
      </c>
      <c r="G5303" t="e">
        <f ca="1">VLOOKUP(OFFSET($E$2,0,0,10000,1),OFFSET(线路!$A$2,0,0,10000,6),6,FALSE)</f>
        <v>#N/A</v>
      </c>
    </row>
    <row r="5304" spans="1:7" x14ac:dyDescent="0.15">
      <c r="A5304" t="str">
        <f>IF([1]交流线路段!A5304="","",[1]交流线路段!A5304)</f>
        <v/>
      </c>
      <c r="B5304" t="str">
        <f>IF([1]交流线路段!B5304="","",[1]交流线路段!B5304)</f>
        <v/>
      </c>
      <c r="F5304" t="e">
        <f ca="1">VLOOKUP(OFFSET($E$2,0,0,10000,1),OFFSET(线路!$A$2,0,0,10000,6),5,FALSE)</f>
        <v>#N/A</v>
      </c>
      <c r="G5304" t="e">
        <f ca="1">VLOOKUP(OFFSET($E$2,0,0,10000,1),OFFSET(线路!$A$2,0,0,10000,6),6,FALSE)</f>
        <v>#N/A</v>
      </c>
    </row>
    <row r="5305" spans="1:7" x14ac:dyDescent="0.15">
      <c r="A5305" t="str">
        <f>IF([1]交流线路段!A5305="","",[1]交流线路段!A5305)</f>
        <v/>
      </c>
      <c r="B5305" t="str">
        <f>IF([1]交流线路段!B5305="","",[1]交流线路段!B5305)</f>
        <v/>
      </c>
      <c r="F5305" t="e">
        <f ca="1">VLOOKUP(OFFSET($E$2,0,0,10000,1),OFFSET(线路!$A$2,0,0,10000,6),5,FALSE)</f>
        <v>#N/A</v>
      </c>
      <c r="G5305" t="e">
        <f ca="1">VLOOKUP(OFFSET($E$2,0,0,10000,1),OFFSET(线路!$A$2,0,0,10000,6),6,FALSE)</f>
        <v>#N/A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"/>
  <sheetViews>
    <sheetView workbookViewId="0">
      <selection activeCell="A2" sqref="A2:B2"/>
    </sheetView>
  </sheetViews>
  <sheetFormatPr defaultRowHeight="13.5" x14ac:dyDescent="0.15"/>
  <cols>
    <col min="1" max="1" width="17.25" customWidth="1"/>
    <col min="2" max="2" width="21.5" customWidth="1"/>
  </cols>
  <sheetData>
    <row r="1" spans="1:2" x14ac:dyDescent="0.15">
      <c r="A1" t="s">
        <v>114</v>
      </c>
      <c r="B1" t="s">
        <v>115</v>
      </c>
    </row>
    <row r="2" spans="1:2" x14ac:dyDescent="0.15">
      <c r="A2" t="str">
        <f>IF([1]电缆线长度!A2="","",[1]电缆线长度!A2)</f>
        <v>118东捌线</v>
      </c>
      <c r="B2" t="str">
        <f>IF([1]电缆线长度!B2="","",[1]电缆线长度!B2)</f>
        <v>1.016223</v>
      </c>
    </row>
    <row r="3" spans="1:2" x14ac:dyDescent="0.15">
      <c r="A3" t="str">
        <f>IF([1]电缆线长度!A3="","",[1]电缆线长度!A3)</f>
        <v>123公叁线</v>
      </c>
      <c r="B3" t="str">
        <f>IF([1]电缆线长度!B3="","",[1]电缆线长度!B3)</f>
        <v>0.738882</v>
      </c>
    </row>
    <row r="4" spans="1:2" x14ac:dyDescent="0.15">
      <c r="A4" t="str">
        <f>IF([1]电缆线长度!A4="","",[1]电缆线长度!A4)</f>
        <v>124公肆线</v>
      </c>
      <c r="B4" t="str">
        <f>IF([1]电缆线长度!B4="","",[1]电缆线长度!B4)</f>
        <v>0.002276</v>
      </c>
    </row>
    <row r="5" spans="1:2" x14ac:dyDescent="0.15">
      <c r="A5" t="str">
        <f>IF([1]电缆线长度!A5="","",[1]电缆线长度!A5)</f>
        <v>125公伍线</v>
      </c>
      <c r="B5" t="str">
        <f>IF([1]电缆线长度!B5="","",[1]电缆线长度!B5)</f>
        <v>1.908277</v>
      </c>
    </row>
    <row r="6" spans="1:2" x14ac:dyDescent="0.15">
      <c r="A6" t="str">
        <f>IF([1]电缆线长度!A6="","",[1]电缆线长度!A6)</f>
        <v>126公陆线</v>
      </c>
      <c r="B6" t="str">
        <f>IF([1]电缆线长度!B6="","",[1]电缆线长度!B6)</f>
        <v>0.458608</v>
      </c>
    </row>
    <row r="7" spans="1:2" x14ac:dyDescent="0.15">
      <c r="A7" t="str">
        <f>IF([1]电缆线长度!A7="","",[1]电缆线长度!A7)</f>
        <v>126瑞陆线</v>
      </c>
      <c r="B7" t="str">
        <f>IF([1]电缆线长度!B7="","",[1]电缆线长度!B7)</f>
        <v>0.116149</v>
      </c>
    </row>
    <row r="8" spans="1:2" x14ac:dyDescent="0.15">
      <c r="A8" t="str">
        <f>IF([1]电缆线长度!A8="","",[1]电缆线长度!A8)</f>
        <v>130东泾线</v>
      </c>
      <c r="B8" t="str">
        <f>IF([1]电缆线长度!B8="","",[1]电缆线长度!B8)</f>
        <v>1.940904</v>
      </c>
    </row>
    <row r="9" spans="1:2" x14ac:dyDescent="0.15">
      <c r="A9" t="str">
        <f>IF([1]电缆线长度!A9="","",[1]电缆线长度!A9)</f>
        <v>131兆丰线</v>
      </c>
      <c r="B9" t="str">
        <f>IF([1]电缆线长度!B9="","",[1]电缆线长度!B9)</f>
        <v>0.051439</v>
      </c>
    </row>
    <row r="10" spans="1:2" x14ac:dyDescent="0.15">
      <c r="A10" t="str">
        <f>IF([1]电缆线长度!A10="","",[1]电缆线长度!A10)</f>
        <v>135百泾线</v>
      </c>
      <c r="B10" t="str">
        <f>IF([1]电缆线长度!B10="","",[1]电缆线长度!B10)</f>
        <v>0.232633</v>
      </c>
    </row>
    <row r="11" spans="1:2" x14ac:dyDescent="0.15">
      <c r="A11" t="str">
        <f>IF([1]电缆线长度!A11="","",[1]电缆线长度!A11)</f>
        <v>136浦项线</v>
      </c>
      <c r="B11" t="str">
        <f>IF([1]电缆线长度!B11="","",[1]电缆线长度!B11)</f>
        <v>0.289473</v>
      </c>
    </row>
    <row r="12" spans="1:2" x14ac:dyDescent="0.15">
      <c r="A12" t="str">
        <f>IF([1]电缆线长度!A12="","",[1]电缆线长度!A12)</f>
        <v>137曹家线</v>
      </c>
      <c r="B12" t="str">
        <f>IF([1]电缆线长度!B12="","",[1]电缆线长度!B12)</f>
        <v>3.488149</v>
      </c>
    </row>
    <row r="13" spans="1:2" x14ac:dyDescent="0.15">
      <c r="A13" t="str">
        <f>IF([1]电缆线长度!A13="","",[1]电缆线长度!A13)</f>
        <v>138古南线</v>
      </c>
      <c r="B13" t="str">
        <f>IF([1]电缆线长度!B13="","",[1]电缆线长度!B13)</f>
        <v>6.907554</v>
      </c>
    </row>
    <row r="14" spans="1:2" x14ac:dyDescent="0.15">
      <c r="A14" t="str">
        <f>IF([1]电缆线长度!A14="","",[1]电缆线长度!A14)</f>
        <v>138绿中线</v>
      </c>
      <c r="B14" t="str">
        <f>IF([1]电缆线长度!B14="","",[1]电缆线长度!B14)</f>
        <v>2.061101</v>
      </c>
    </row>
    <row r="15" spans="1:2" x14ac:dyDescent="0.15">
      <c r="A15" t="str">
        <f>IF([1]电缆线长度!A15="","",[1]电缆线长度!A15)</f>
        <v>139公桥线</v>
      </c>
      <c r="B15" t="str">
        <f>IF([1]电缆线长度!B15="","",[1]电缆线长度!B15)</f>
        <v>5.229648</v>
      </c>
    </row>
    <row r="16" spans="1:2" x14ac:dyDescent="0.15">
      <c r="A16" t="str">
        <f>IF([1]电缆线长度!A16="","",[1]电缆线长度!A16)</f>
        <v>139绿南线</v>
      </c>
      <c r="B16" t="str">
        <f>IF([1]电缆线长度!B16="","",[1]电缆线长度!B16)</f>
        <v>1.071831</v>
      </c>
    </row>
    <row r="17" spans="1:2" x14ac:dyDescent="0.15">
      <c r="A17" t="str">
        <f>IF([1]电缆线长度!A17="","",[1]电缆线长度!A17)</f>
        <v>140安零线</v>
      </c>
      <c r="B17" t="str">
        <f>IF([1]电缆线长度!B17="","",[1]电缆线长度!B17)</f>
        <v>0.217924</v>
      </c>
    </row>
    <row r="18" spans="1:2" x14ac:dyDescent="0.15">
      <c r="A18" t="str">
        <f>IF([1]电缆线长度!A18="","",[1]电缆线长度!A18)</f>
        <v>142安贰线</v>
      </c>
      <c r="B18" t="str">
        <f>IF([1]电缆线长度!B18="","",[1]电缆线长度!B18)</f>
        <v>4.105299</v>
      </c>
    </row>
    <row r="19" spans="1:2" x14ac:dyDescent="0.15">
      <c r="A19" t="str">
        <f>IF([1]电缆线长度!A19="","",[1]电缆线长度!A19)</f>
        <v>144安肆线</v>
      </c>
      <c r="B19" t="str">
        <f>IF([1]电缆线长度!B19="","",[1]电缆线长度!B19)</f>
        <v>1.469091</v>
      </c>
    </row>
    <row r="20" spans="1:2" x14ac:dyDescent="0.15">
      <c r="A20" t="str">
        <f>IF([1]电缆线长度!A20="","",[1]电缆线长度!A20)</f>
        <v>145安伍线</v>
      </c>
      <c r="B20" t="str">
        <f>IF([1]电缆线长度!B20="","",[1]电缆线长度!B20)</f>
        <v>0.519108</v>
      </c>
    </row>
    <row r="21" spans="1:2" x14ac:dyDescent="0.15">
      <c r="A21" t="str">
        <f>IF([1]电缆线长度!A21="","",[1]电缆线长度!A21)</f>
        <v>146安陆线</v>
      </c>
      <c r="B21" t="str">
        <f>IF([1]电缆线长度!B21="","",[1]电缆线长度!B21)</f>
        <v>0.466599</v>
      </c>
    </row>
    <row r="22" spans="1:2" x14ac:dyDescent="0.15">
      <c r="A22" t="str">
        <f>IF([1]电缆线长度!A22="","",[1]电缆线长度!A22)</f>
        <v>147安柒线</v>
      </c>
      <c r="B22" t="str">
        <f>IF([1]电缆线长度!B22="","",[1]电缆线长度!B22)</f>
        <v>0.763711</v>
      </c>
    </row>
    <row r="23" spans="1:2" x14ac:dyDescent="0.15">
      <c r="A23" t="str">
        <f>IF([1]电缆线长度!A23="","",[1]电缆线长度!A23)</f>
        <v>149安玖线</v>
      </c>
      <c r="B23" t="str">
        <f>IF([1]电缆线长度!B23="","",[1]电缆线长度!B23)</f>
        <v>0.094519</v>
      </c>
    </row>
    <row r="24" spans="1:2" x14ac:dyDescent="0.15">
      <c r="A24" t="str">
        <f>IF([1]电缆线长度!A24="","",[1]电缆线长度!A24)</f>
        <v>151天壹线</v>
      </c>
      <c r="B24" t="str">
        <f>IF([1]电缆线长度!B24="","",[1]电缆线长度!B24)</f>
        <v>0.03518</v>
      </c>
    </row>
    <row r="25" spans="1:2" x14ac:dyDescent="0.15">
      <c r="A25" t="str">
        <f>IF([1]电缆线长度!A25="","",[1]电缆线长度!A25)</f>
        <v>151花陆线</v>
      </c>
      <c r="B25" t="str">
        <f>IF([1]电缆线长度!B25="","",[1]电缆线长度!B25)</f>
        <v>0.100833</v>
      </c>
    </row>
    <row r="26" spans="1:2" x14ac:dyDescent="0.15">
      <c r="A26" t="str">
        <f>IF([1]电缆线长度!A26="","",[1]电缆线长度!A26)</f>
        <v>152花曹线</v>
      </c>
      <c r="B26" t="str">
        <f>IF([1]电缆线长度!B26="","",[1]电缆线长度!B26)</f>
        <v>0.009092</v>
      </c>
    </row>
    <row r="27" spans="1:2" x14ac:dyDescent="0.15">
      <c r="A27" t="str">
        <f>IF([1]电缆线长度!A27="","",[1]电缆线长度!A27)</f>
        <v>154黎明线</v>
      </c>
      <c r="B27" t="str">
        <f>IF([1]电缆线长度!B27="","",[1]电缆线长度!B27)</f>
        <v>0.799079</v>
      </c>
    </row>
    <row r="28" spans="1:2" x14ac:dyDescent="0.15">
      <c r="A28" t="str">
        <f>IF([1]电缆线长度!A28="","",[1]电缆线长度!A28)</f>
        <v>156巷浦线</v>
      </c>
      <c r="B28" t="str">
        <f>IF([1]电缆线长度!B28="","",[1]电缆线长度!B28)</f>
        <v>2.238475</v>
      </c>
    </row>
    <row r="29" spans="1:2" x14ac:dyDescent="0.15">
      <c r="A29" t="str">
        <f>IF([1]电缆线长度!A29="","",[1]电缆线长度!A29)</f>
        <v>157宝湾线</v>
      </c>
      <c r="B29" t="str">
        <f>IF([1]电缆线长度!B29="","",[1]电缆线长度!B29)</f>
        <v>0.683372</v>
      </c>
    </row>
    <row r="30" spans="1:2" x14ac:dyDescent="0.15">
      <c r="A30" t="str">
        <f>IF([1]电缆线长度!A30="","",[1]电缆线长度!A30)</f>
        <v/>
      </c>
      <c r="B30" t="str">
        <f>IF([1]电缆线长度!B30="","",[1]电缆线长度!B30)</f>
        <v/>
      </c>
    </row>
    <row r="31" spans="1:2" x14ac:dyDescent="0.15">
      <c r="A31" t="str">
        <f>IF([1]电缆线长度!A31="","",[1]电缆线长度!A31)</f>
        <v/>
      </c>
      <c r="B31" t="str">
        <f>IF([1]电缆线长度!B31="","",[1]电缆线长度!B31)</f>
        <v/>
      </c>
    </row>
    <row r="32" spans="1:2" x14ac:dyDescent="0.15">
      <c r="A32" t="str">
        <f>IF([1]电缆线长度!A32="","",[1]电缆线长度!A32)</f>
        <v/>
      </c>
      <c r="B32" t="str">
        <f>IF([1]电缆线长度!B32="","",[1]电缆线长度!B32)</f>
        <v/>
      </c>
    </row>
    <row r="33" spans="1:2" x14ac:dyDescent="0.15">
      <c r="A33" t="str">
        <f>IF([1]电缆线长度!A33="","",[1]电缆线长度!A33)</f>
        <v/>
      </c>
      <c r="B33" t="str">
        <f>IF([1]电缆线长度!B33="","",[1]电缆线长度!B33)</f>
        <v/>
      </c>
    </row>
    <row r="34" spans="1:2" x14ac:dyDescent="0.15">
      <c r="A34" t="str">
        <f>IF([1]电缆线长度!A34="","",[1]电缆线长度!A34)</f>
        <v/>
      </c>
      <c r="B34" t="str">
        <f>IF([1]电缆线长度!B34="","",[1]电缆线长度!B34)</f>
        <v/>
      </c>
    </row>
    <row r="35" spans="1:2" x14ac:dyDescent="0.15">
      <c r="A35" t="str">
        <f>IF([1]电缆线长度!A35="","",[1]电缆线长度!A35)</f>
        <v/>
      </c>
      <c r="B35" t="str">
        <f>IF([1]电缆线长度!B35="","",[1]电缆线长度!B35)</f>
        <v/>
      </c>
    </row>
    <row r="36" spans="1:2" x14ac:dyDescent="0.15">
      <c r="A36" t="str">
        <f>IF([1]电缆线长度!A36="","",[1]电缆线长度!A36)</f>
        <v/>
      </c>
      <c r="B36" t="str">
        <f>IF([1]电缆线长度!B36="","",[1]电缆线长度!B36)</f>
        <v/>
      </c>
    </row>
    <row r="37" spans="1:2" x14ac:dyDescent="0.15">
      <c r="A37" t="str">
        <f>IF([1]电缆线长度!A37="","",[1]电缆线长度!A37)</f>
        <v/>
      </c>
      <c r="B37" t="str">
        <f>IF([1]电缆线长度!B37="","",[1]电缆线长度!B37)</f>
        <v/>
      </c>
    </row>
    <row r="38" spans="1:2" x14ac:dyDescent="0.15">
      <c r="A38" t="str">
        <f>IF([1]电缆线长度!A38="","",[1]电缆线长度!A38)</f>
        <v/>
      </c>
      <c r="B38" t="str">
        <f>IF([1]电缆线长度!B38="","",[1]电缆线长度!B38)</f>
        <v/>
      </c>
    </row>
    <row r="39" spans="1:2" x14ac:dyDescent="0.15">
      <c r="A39" t="str">
        <f>IF([1]电缆线长度!A39="","",[1]电缆线长度!A39)</f>
        <v/>
      </c>
      <c r="B39" t="str">
        <f>IF([1]电缆线长度!B39="","",[1]电缆线长度!B39)</f>
        <v/>
      </c>
    </row>
    <row r="40" spans="1:2" x14ac:dyDescent="0.15">
      <c r="A40" t="str">
        <f>IF([1]电缆线长度!A40="","",[1]电缆线长度!A40)</f>
        <v/>
      </c>
      <c r="B40" t="str">
        <f>IF([1]电缆线长度!B40="","",[1]电缆线长度!B40)</f>
        <v/>
      </c>
    </row>
    <row r="41" spans="1:2" x14ac:dyDescent="0.15">
      <c r="A41" t="str">
        <f>IF([1]电缆线长度!A41="","",[1]电缆线长度!A41)</f>
        <v/>
      </c>
      <c r="B41" t="str">
        <f>IF([1]电缆线长度!B41="","",[1]电缆线长度!B41)</f>
        <v/>
      </c>
    </row>
    <row r="42" spans="1:2" x14ac:dyDescent="0.15">
      <c r="A42" t="str">
        <f>IF([1]电缆线长度!A42="","",[1]电缆线长度!A42)</f>
        <v/>
      </c>
      <c r="B42" t="str">
        <f>IF([1]电缆线长度!B42="","",[1]电缆线长度!B42)</f>
        <v/>
      </c>
    </row>
    <row r="43" spans="1:2" x14ac:dyDescent="0.15">
      <c r="A43" t="str">
        <f>IF([1]电缆线长度!A43="","",[1]电缆线长度!A43)</f>
        <v/>
      </c>
      <c r="B43" t="str">
        <f>IF([1]电缆线长度!B43="","",[1]电缆线长度!B43)</f>
        <v/>
      </c>
    </row>
    <row r="44" spans="1:2" x14ac:dyDescent="0.15">
      <c r="A44" t="str">
        <f>IF([1]电缆线长度!A44="","",[1]电缆线长度!A44)</f>
        <v/>
      </c>
      <c r="B44" t="str">
        <f>IF([1]电缆线长度!B44="","",[1]电缆线长度!B44)</f>
        <v/>
      </c>
    </row>
    <row r="45" spans="1:2" x14ac:dyDescent="0.15">
      <c r="A45" t="str">
        <f>IF([1]电缆线长度!A45="","",[1]电缆线长度!A45)</f>
        <v/>
      </c>
      <c r="B45" t="str">
        <f>IF([1]电缆线长度!B45="","",[1]电缆线长度!B45)</f>
        <v/>
      </c>
    </row>
    <row r="46" spans="1:2" x14ac:dyDescent="0.15">
      <c r="A46" t="str">
        <f>IF([1]电缆线长度!A46="","",[1]电缆线长度!A46)</f>
        <v/>
      </c>
      <c r="B46" t="str">
        <f>IF([1]电缆线长度!B46="","",[1]电缆线长度!B46)</f>
        <v/>
      </c>
    </row>
    <row r="47" spans="1:2" x14ac:dyDescent="0.15">
      <c r="A47" t="str">
        <f>IF([1]电缆线长度!A47="","",[1]电缆线长度!A47)</f>
        <v/>
      </c>
      <c r="B47" t="str">
        <f>IF([1]电缆线长度!B47="","",[1]电缆线长度!B47)</f>
        <v/>
      </c>
    </row>
    <row r="48" spans="1:2" x14ac:dyDescent="0.15">
      <c r="A48" t="str">
        <f>IF([1]电缆线长度!A48="","",[1]电缆线长度!A48)</f>
        <v/>
      </c>
      <c r="B48" t="str">
        <f>IF([1]电缆线长度!B48="","",[1]电缆线长度!B48)</f>
        <v/>
      </c>
    </row>
    <row r="49" spans="1:2" x14ac:dyDescent="0.15">
      <c r="A49" t="str">
        <f>IF([1]电缆线长度!A49="","",[1]电缆线长度!A49)</f>
        <v/>
      </c>
      <c r="B49" t="str">
        <f>IF([1]电缆线长度!B49="","",[1]电缆线长度!B49)</f>
        <v/>
      </c>
    </row>
    <row r="50" spans="1:2" x14ac:dyDescent="0.15">
      <c r="A50" t="str">
        <f>IF([1]电缆线长度!A50="","",[1]电缆线长度!A50)</f>
        <v/>
      </c>
      <c r="B50" t="str">
        <f>IF([1]电缆线长度!B50="","",[1]电缆线长度!B50)</f>
        <v/>
      </c>
    </row>
    <row r="51" spans="1:2" x14ac:dyDescent="0.15">
      <c r="A51" t="str">
        <f>IF([1]电缆线长度!A51="","",[1]电缆线长度!A51)</f>
        <v/>
      </c>
      <c r="B51" t="str">
        <f>IF([1]电缆线长度!B51="","",[1]电缆线长度!B51)</f>
        <v/>
      </c>
    </row>
    <row r="52" spans="1:2" x14ac:dyDescent="0.15">
      <c r="A52" t="str">
        <f>IF([1]电缆线长度!A52="","",[1]电缆线长度!A52)</f>
        <v/>
      </c>
      <c r="B52" t="str">
        <f>IF([1]电缆线长度!B52="","",[1]电缆线长度!B52)</f>
        <v/>
      </c>
    </row>
    <row r="53" spans="1:2" x14ac:dyDescent="0.15">
      <c r="A53" t="str">
        <f>IF([1]电缆线长度!A53="","",[1]电缆线长度!A53)</f>
        <v/>
      </c>
      <c r="B53" t="str">
        <f>IF([1]电缆线长度!B53="","",[1]电缆线长度!B53)</f>
        <v/>
      </c>
    </row>
    <row r="54" spans="1:2" x14ac:dyDescent="0.15">
      <c r="A54" t="str">
        <f>IF([1]电缆线长度!A54="","",[1]电缆线长度!A54)</f>
        <v/>
      </c>
      <c r="B54" t="str">
        <f>IF([1]电缆线长度!B54="","",[1]电缆线长度!B54)</f>
        <v/>
      </c>
    </row>
    <row r="55" spans="1:2" x14ac:dyDescent="0.15">
      <c r="A55" t="str">
        <f>IF([1]电缆线长度!A55="","",[1]电缆线长度!A55)</f>
        <v/>
      </c>
      <c r="B55" t="str">
        <f>IF([1]电缆线长度!B55="","",[1]电缆线长度!B55)</f>
        <v/>
      </c>
    </row>
    <row r="56" spans="1:2" x14ac:dyDescent="0.15">
      <c r="A56" t="str">
        <f>IF([1]电缆线长度!A56="","",[1]电缆线长度!A56)</f>
        <v/>
      </c>
      <c r="B56" t="str">
        <f>IF([1]电缆线长度!B56="","",[1]电缆线长度!B56)</f>
        <v/>
      </c>
    </row>
    <row r="57" spans="1:2" x14ac:dyDescent="0.15">
      <c r="A57" t="str">
        <f>IF([1]电缆线长度!A57="","",[1]电缆线长度!A57)</f>
        <v/>
      </c>
      <c r="B57" t="str">
        <f>IF([1]电缆线长度!B57="","",[1]电缆线长度!B57)</f>
        <v/>
      </c>
    </row>
    <row r="58" spans="1:2" x14ac:dyDescent="0.15">
      <c r="A58" t="str">
        <f>IF([1]电缆线长度!A58="","",[1]电缆线长度!A58)</f>
        <v/>
      </c>
      <c r="B58" t="str">
        <f>IF([1]电缆线长度!B58="","",[1]电缆线长度!B58)</f>
        <v/>
      </c>
    </row>
    <row r="59" spans="1:2" x14ac:dyDescent="0.15">
      <c r="A59" t="str">
        <f>IF([1]电缆线长度!A59="","",[1]电缆线长度!A59)</f>
        <v/>
      </c>
      <c r="B59" t="str">
        <f>IF([1]电缆线长度!B59="","",[1]电缆线长度!B59)</f>
        <v/>
      </c>
    </row>
    <row r="60" spans="1:2" x14ac:dyDescent="0.15">
      <c r="A60" t="str">
        <f>IF([1]电缆线长度!A60="","",[1]电缆线长度!A60)</f>
        <v/>
      </c>
      <c r="B60" t="str">
        <f>IF([1]电缆线长度!B60="","",[1]电缆线长度!B60)</f>
        <v/>
      </c>
    </row>
    <row r="61" spans="1:2" x14ac:dyDescent="0.15">
      <c r="A61" t="str">
        <f>IF([1]电缆线长度!A61="","",[1]电缆线长度!A61)</f>
        <v/>
      </c>
      <c r="B61" t="str">
        <f>IF([1]电缆线长度!B61="","",[1]电缆线长度!B61)</f>
        <v/>
      </c>
    </row>
    <row r="62" spans="1:2" x14ac:dyDescent="0.15">
      <c r="A62" t="str">
        <f>IF([1]电缆线长度!A62="","",[1]电缆线长度!A62)</f>
        <v/>
      </c>
      <c r="B62" t="str">
        <f>IF([1]电缆线长度!B62="","",[1]电缆线长度!B62)</f>
        <v/>
      </c>
    </row>
    <row r="63" spans="1:2" x14ac:dyDescent="0.15">
      <c r="A63" t="str">
        <f>IF([1]电缆线长度!A63="","",[1]电缆线长度!A63)</f>
        <v/>
      </c>
      <c r="B63" t="str">
        <f>IF([1]电缆线长度!B63="","",[1]电缆线长度!B63)</f>
        <v/>
      </c>
    </row>
    <row r="64" spans="1:2" x14ac:dyDescent="0.15">
      <c r="A64" t="str">
        <f>IF([1]电缆线长度!A64="","",[1]电缆线长度!A64)</f>
        <v/>
      </c>
      <c r="B64" t="str">
        <f>IF([1]电缆线长度!B64="","",[1]电缆线长度!B64)</f>
        <v/>
      </c>
    </row>
    <row r="65" spans="1:2" x14ac:dyDescent="0.15">
      <c r="A65" t="str">
        <f>IF([1]电缆线长度!A65="","",[1]电缆线长度!A65)</f>
        <v/>
      </c>
      <c r="B65" t="str">
        <f>IF([1]电缆线长度!B65="","",[1]电缆线长度!B65)</f>
        <v/>
      </c>
    </row>
    <row r="66" spans="1:2" x14ac:dyDescent="0.15">
      <c r="A66" t="str">
        <f>IF([1]电缆线长度!A66="","",[1]电缆线长度!A66)</f>
        <v/>
      </c>
      <c r="B66" t="str">
        <f>IF([1]电缆线长度!B66="","",[1]电缆线长度!B66)</f>
        <v/>
      </c>
    </row>
    <row r="67" spans="1:2" x14ac:dyDescent="0.15">
      <c r="A67" t="str">
        <f>IF([1]电缆线长度!A67="","",[1]电缆线长度!A67)</f>
        <v/>
      </c>
      <c r="B67" t="str">
        <f>IF([1]电缆线长度!B67="","",[1]电缆线长度!B67)</f>
        <v/>
      </c>
    </row>
    <row r="68" spans="1:2" x14ac:dyDescent="0.15">
      <c r="A68" t="str">
        <f>IF([1]电缆线长度!A68="","",[1]电缆线长度!A68)</f>
        <v/>
      </c>
      <c r="B68" t="str">
        <f>IF([1]电缆线长度!B68="","",[1]电缆线长度!B68)</f>
        <v/>
      </c>
    </row>
    <row r="69" spans="1:2" x14ac:dyDescent="0.15">
      <c r="A69" t="str">
        <f>IF([1]电缆线长度!A69="","",[1]电缆线长度!A69)</f>
        <v/>
      </c>
      <c r="B69" t="str">
        <f>IF([1]电缆线长度!B69="","",[1]电缆线长度!B69)</f>
        <v/>
      </c>
    </row>
    <row r="70" spans="1:2" x14ac:dyDescent="0.15">
      <c r="A70" t="str">
        <f>IF([1]电缆线长度!A70="","",[1]电缆线长度!A70)</f>
        <v/>
      </c>
      <c r="B70" t="str">
        <f>IF([1]电缆线长度!B70="","",[1]电缆线长度!B70)</f>
        <v/>
      </c>
    </row>
    <row r="71" spans="1:2" x14ac:dyDescent="0.15">
      <c r="A71" t="str">
        <f>IF([1]电缆线长度!A71="","",[1]电缆线长度!A71)</f>
        <v/>
      </c>
      <c r="B71" t="str">
        <f>IF([1]电缆线长度!B71="","",[1]电缆线长度!B71)</f>
        <v/>
      </c>
    </row>
    <row r="72" spans="1:2" x14ac:dyDescent="0.15">
      <c r="A72" t="str">
        <f>IF([1]电缆线长度!A72="","",[1]电缆线长度!A72)</f>
        <v/>
      </c>
      <c r="B72" t="str">
        <f>IF([1]电缆线长度!B72="","",[1]电缆线长度!B72)</f>
        <v/>
      </c>
    </row>
    <row r="73" spans="1:2" x14ac:dyDescent="0.15">
      <c r="A73" t="str">
        <f>IF([1]电缆线长度!A73="","",[1]电缆线长度!A73)</f>
        <v/>
      </c>
      <c r="B73" t="str">
        <f>IF([1]电缆线长度!B73="","",[1]电缆线长度!B73)</f>
        <v/>
      </c>
    </row>
    <row r="74" spans="1:2" x14ac:dyDescent="0.15">
      <c r="A74" t="str">
        <f>IF([1]电缆线长度!A74="","",[1]电缆线长度!A74)</f>
        <v/>
      </c>
      <c r="B74" t="str">
        <f>IF([1]电缆线长度!B74="","",[1]电缆线长度!B74)</f>
        <v/>
      </c>
    </row>
    <row r="75" spans="1:2" x14ac:dyDescent="0.15">
      <c r="A75" t="str">
        <f>IF([1]电缆线长度!A75="","",[1]电缆线长度!A75)</f>
        <v/>
      </c>
      <c r="B75" t="str">
        <f>IF([1]电缆线长度!B75="","",[1]电缆线长度!B75)</f>
        <v/>
      </c>
    </row>
    <row r="76" spans="1:2" x14ac:dyDescent="0.15">
      <c r="A76" t="str">
        <f>IF([1]电缆线长度!A76="","",[1]电缆线长度!A76)</f>
        <v/>
      </c>
      <c r="B76" t="str">
        <f>IF([1]电缆线长度!B76="","",[1]电缆线长度!B76)</f>
        <v/>
      </c>
    </row>
    <row r="77" spans="1:2" x14ac:dyDescent="0.15">
      <c r="A77" t="str">
        <f>IF([1]电缆线长度!A77="","",[1]电缆线长度!A77)</f>
        <v/>
      </c>
      <c r="B77" t="str">
        <f>IF([1]电缆线长度!B77="","",[1]电缆线长度!B77)</f>
        <v/>
      </c>
    </row>
    <row r="78" spans="1:2" x14ac:dyDescent="0.15">
      <c r="A78" t="str">
        <f>IF([1]电缆线长度!A78="","",[1]电缆线长度!A78)</f>
        <v/>
      </c>
      <c r="B78" t="str">
        <f>IF([1]电缆线长度!B78="","",[1]电缆线长度!B78)</f>
        <v/>
      </c>
    </row>
    <row r="79" spans="1:2" x14ac:dyDescent="0.15">
      <c r="A79" t="str">
        <f>IF([1]电缆线长度!A79="","",[1]电缆线长度!A79)</f>
        <v/>
      </c>
      <c r="B79" t="str">
        <f>IF([1]电缆线长度!B79="","",[1]电缆线长度!B79)</f>
        <v/>
      </c>
    </row>
    <row r="80" spans="1:2" x14ac:dyDescent="0.15">
      <c r="A80" t="str">
        <f>IF([1]电缆线长度!A80="","",[1]电缆线长度!A80)</f>
        <v/>
      </c>
      <c r="B80" t="str">
        <f>IF([1]电缆线长度!B80="","",[1]电缆线长度!B80)</f>
        <v/>
      </c>
    </row>
    <row r="81" spans="1:2" x14ac:dyDescent="0.15">
      <c r="A81" t="str">
        <f>IF([1]电缆线长度!A81="","",[1]电缆线长度!A81)</f>
        <v/>
      </c>
      <c r="B81" t="str">
        <f>IF([1]电缆线长度!B81="","",[1]电缆线长度!B81)</f>
        <v/>
      </c>
    </row>
    <row r="82" spans="1:2" x14ac:dyDescent="0.15">
      <c r="A82" t="str">
        <f>IF([1]电缆线长度!A82="","",[1]电缆线长度!A82)</f>
        <v/>
      </c>
      <c r="B82" t="str">
        <f>IF([1]电缆线长度!B82="","",[1]电缆线长度!B82)</f>
        <v/>
      </c>
    </row>
    <row r="83" spans="1:2" x14ac:dyDescent="0.15">
      <c r="A83" t="str">
        <f>IF([1]电缆线长度!A83="","",[1]电缆线长度!A83)</f>
        <v/>
      </c>
      <c r="B83" t="str">
        <f>IF([1]电缆线长度!B83="","",[1]电缆线长度!B83)</f>
        <v/>
      </c>
    </row>
    <row r="84" spans="1:2" x14ac:dyDescent="0.15">
      <c r="A84" t="str">
        <f>IF([1]电缆线长度!A84="","",[1]电缆线长度!A84)</f>
        <v/>
      </c>
      <c r="B84" t="str">
        <f>IF([1]电缆线长度!B84="","",[1]电缆线长度!B84)</f>
        <v/>
      </c>
    </row>
    <row r="85" spans="1:2" x14ac:dyDescent="0.15">
      <c r="A85" t="str">
        <f>IF([1]电缆线长度!A85="","",[1]电缆线长度!A85)</f>
        <v/>
      </c>
      <c r="B85" t="str">
        <f>IF([1]电缆线长度!B85="","",[1]电缆线长度!B85)</f>
        <v/>
      </c>
    </row>
    <row r="86" spans="1:2" x14ac:dyDescent="0.15">
      <c r="A86" t="str">
        <f>IF([1]电缆线长度!A86="","",[1]电缆线长度!A86)</f>
        <v/>
      </c>
      <c r="B86" t="str">
        <f>IF([1]电缆线长度!B86="","",[1]电缆线长度!B86)</f>
        <v/>
      </c>
    </row>
    <row r="87" spans="1:2" x14ac:dyDescent="0.15">
      <c r="A87" t="str">
        <f>IF([1]电缆线长度!A87="","",[1]电缆线长度!A87)</f>
        <v/>
      </c>
      <c r="B87" t="str">
        <f>IF([1]电缆线长度!B87="","",[1]电缆线长度!B87)</f>
        <v/>
      </c>
    </row>
    <row r="88" spans="1:2" x14ac:dyDescent="0.15">
      <c r="A88" t="str">
        <f>IF([1]电缆线长度!A88="","",[1]电缆线长度!A88)</f>
        <v/>
      </c>
      <c r="B88" t="str">
        <f>IF([1]电缆线长度!B88="","",[1]电缆线长度!B88)</f>
        <v/>
      </c>
    </row>
    <row r="89" spans="1:2" x14ac:dyDescent="0.15">
      <c r="A89" t="str">
        <f>IF([1]电缆线长度!A89="","",[1]电缆线长度!A89)</f>
        <v/>
      </c>
      <c r="B89" t="str">
        <f>IF([1]电缆线长度!B89="","",[1]电缆线长度!B89)</f>
        <v/>
      </c>
    </row>
    <row r="90" spans="1:2" x14ac:dyDescent="0.15">
      <c r="A90" t="str">
        <f>IF([1]电缆线长度!A90="","",[1]电缆线长度!A90)</f>
        <v/>
      </c>
      <c r="B90" t="str">
        <f>IF([1]电缆线长度!B90="","",[1]电缆线长度!B90)</f>
        <v/>
      </c>
    </row>
    <row r="91" spans="1:2" x14ac:dyDescent="0.15">
      <c r="A91" t="str">
        <f>IF([1]电缆线长度!A91="","",[1]电缆线长度!A91)</f>
        <v/>
      </c>
      <c r="B91" t="str">
        <f>IF([1]电缆线长度!B91="","",[1]电缆线长度!B91)</f>
        <v/>
      </c>
    </row>
    <row r="92" spans="1:2" x14ac:dyDescent="0.15">
      <c r="A92" t="str">
        <f>IF([1]电缆线长度!A92="","",[1]电缆线长度!A92)</f>
        <v/>
      </c>
      <c r="B92" t="str">
        <f>IF([1]电缆线长度!B92="","",[1]电缆线长度!B92)</f>
        <v/>
      </c>
    </row>
    <row r="93" spans="1:2" x14ac:dyDescent="0.15">
      <c r="A93" t="str">
        <f>IF([1]电缆线长度!A93="","",[1]电缆线长度!A93)</f>
        <v/>
      </c>
      <c r="B93" t="str">
        <f>IF([1]电缆线长度!B93="","",[1]电缆线长度!B93)</f>
        <v/>
      </c>
    </row>
    <row r="94" spans="1:2" x14ac:dyDescent="0.15">
      <c r="A94" t="str">
        <f>IF([1]电缆线长度!A94="","",[1]电缆线长度!A94)</f>
        <v/>
      </c>
      <c r="B94" t="str">
        <f>IF([1]电缆线长度!B94="","",[1]电缆线长度!B94)</f>
        <v/>
      </c>
    </row>
    <row r="95" spans="1:2" x14ac:dyDescent="0.15">
      <c r="A95" t="str">
        <f>IF([1]电缆线长度!A95="","",[1]电缆线长度!A95)</f>
        <v/>
      </c>
      <c r="B95" t="str">
        <f>IF([1]电缆线长度!B95="","",[1]电缆线长度!B95)</f>
        <v/>
      </c>
    </row>
    <row r="96" spans="1:2" x14ac:dyDescent="0.15">
      <c r="A96" t="str">
        <f>IF([1]电缆线长度!A96="","",[1]电缆线长度!A96)</f>
        <v/>
      </c>
      <c r="B96" t="str">
        <f>IF([1]电缆线长度!B96="","",[1]电缆线长度!B96)</f>
        <v/>
      </c>
    </row>
    <row r="97" spans="1:2" x14ac:dyDescent="0.15">
      <c r="A97" t="str">
        <f>IF([1]电缆线长度!A97="","",[1]电缆线长度!A97)</f>
        <v/>
      </c>
      <c r="B97" t="str">
        <f>IF([1]电缆线长度!B97="","",[1]电缆线长度!B97)</f>
        <v/>
      </c>
    </row>
    <row r="98" spans="1:2" x14ac:dyDescent="0.15">
      <c r="A98" t="str">
        <f>IF([1]电缆线长度!A98="","",[1]电缆线长度!A98)</f>
        <v/>
      </c>
      <c r="B98" t="str">
        <f>IF([1]电缆线长度!B98="","",[1]电缆线长度!B98)</f>
        <v/>
      </c>
    </row>
    <row r="99" spans="1:2" x14ac:dyDescent="0.15">
      <c r="A99" t="str">
        <f>IF([1]电缆线长度!A99="","",[1]电缆线长度!A99)</f>
        <v/>
      </c>
      <c r="B99" t="str">
        <f>IF([1]电缆线长度!B99="","",[1]电缆线长度!B99)</f>
        <v/>
      </c>
    </row>
    <row r="100" spans="1:2" x14ac:dyDescent="0.15">
      <c r="A100" t="str">
        <f>IF([1]电缆线长度!A100="","",[1]电缆线长度!A100)</f>
        <v/>
      </c>
      <c r="B100" t="str">
        <f>IF([1]电缆线长度!B100="","",[1]电缆线长度!B100)</f>
        <v/>
      </c>
    </row>
    <row r="101" spans="1:2" x14ac:dyDescent="0.15">
      <c r="A101" t="str">
        <f>IF([1]电缆线长度!A101="","",[1]电缆线长度!A101)</f>
        <v/>
      </c>
      <c r="B101" t="str">
        <f>IF([1]电缆线长度!B101="","",[1]电缆线长度!B101)</f>
        <v/>
      </c>
    </row>
    <row r="102" spans="1:2" x14ac:dyDescent="0.15">
      <c r="A102" t="str">
        <f>IF([1]电缆线长度!A102="","",[1]电缆线长度!A102)</f>
        <v/>
      </c>
      <c r="B102" t="str">
        <f>IF([1]电缆线长度!B102="","",[1]电缆线长度!B102)</f>
        <v/>
      </c>
    </row>
    <row r="103" spans="1:2" x14ac:dyDescent="0.15">
      <c r="A103" t="str">
        <f>IF([1]电缆线长度!A103="","",[1]电缆线长度!A103)</f>
        <v/>
      </c>
      <c r="B103" t="str">
        <f>IF([1]电缆线长度!B103="","",[1]电缆线长度!B103)</f>
        <v/>
      </c>
    </row>
    <row r="104" spans="1:2" x14ac:dyDescent="0.15">
      <c r="A104" t="str">
        <f>IF([1]电缆线长度!A104="","",[1]电缆线长度!A104)</f>
        <v/>
      </c>
      <c r="B104" t="str">
        <f>IF([1]电缆线长度!B104="","",[1]电缆线长度!B104)</f>
        <v/>
      </c>
    </row>
    <row r="105" spans="1:2" x14ac:dyDescent="0.15">
      <c r="A105" t="str">
        <f>IF([1]电缆线长度!A105="","",[1]电缆线长度!A105)</f>
        <v/>
      </c>
      <c r="B105" t="str">
        <f>IF([1]电缆线长度!B105="","",[1]电缆线长度!B105)</f>
        <v/>
      </c>
    </row>
    <row r="106" spans="1:2" x14ac:dyDescent="0.15">
      <c r="A106" t="str">
        <f>IF([1]电缆线长度!A106="","",[1]电缆线长度!A106)</f>
        <v/>
      </c>
      <c r="B106" t="str">
        <f>IF([1]电缆线长度!B106="","",[1]电缆线长度!B106)</f>
        <v/>
      </c>
    </row>
    <row r="107" spans="1:2" x14ac:dyDescent="0.15">
      <c r="A107" t="str">
        <f>IF([1]电缆线长度!A107="","",[1]电缆线长度!A107)</f>
        <v/>
      </c>
      <c r="B107" t="str">
        <f>IF([1]电缆线长度!B107="","",[1]电缆线长度!B107)</f>
        <v/>
      </c>
    </row>
    <row r="108" spans="1:2" x14ac:dyDescent="0.15">
      <c r="A108" t="str">
        <f>IF([1]电缆线长度!A108="","",[1]电缆线长度!A108)</f>
        <v/>
      </c>
      <c r="B108" t="str">
        <f>IF([1]电缆线长度!B108="","",[1]电缆线长度!B108)</f>
        <v/>
      </c>
    </row>
    <row r="109" spans="1:2" x14ac:dyDescent="0.15">
      <c r="A109" t="str">
        <f>IF([1]电缆线长度!A109="","",[1]电缆线长度!A109)</f>
        <v/>
      </c>
      <c r="B109" t="str">
        <f>IF([1]电缆线长度!B109="","",[1]电缆线长度!B109)</f>
        <v/>
      </c>
    </row>
    <row r="110" spans="1:2" x14ac:dyDescent="0.15">
      <c r="A110" t="str">
        <f>IF([1]电缆线长度!A110="","",[1]电缆线长度!A110)</f>
        <v/>
      </c>
      <c r="B110" t="str">
        <f>IF([1]电缆线长度!B110="","",[1]电缆线长度!B110)</f>
        <v/>
      </c>
    </row>
    <row r="111" spans="1:2" x14ac:dyDescent="0.15">
      <c r="A111" t="str">
        <f>IF([1]电缆线长度!A111="","",[1]电缆线长度!A111)</f>
        <v/>
      </c>
      <c r="B111" t="str">
        <f>IF([1]电缆线长度!B111="","",[1]电缆线长度!B111)</f>
        <v/>
      </c>
    </row>
    <row r="112" spans="1:2" x14ac:dyDescent="0.15">
      <c r="A112" t="str">
        <f>IF([1]电缆线长度!A112="","",[1]电缆线长度!A112)</f>
        <v/>
      </c>
      <c r="B112" t="str">
        <f>IF([1]电缆线长度!B112="","",[1]电缆线长度!B112)</f>
        <v/>
      </c>
    </row>
    <row r="113" spans="1:2" x14ac:dyDescent="0.15">
      <c r="A113" t="str">
        <f>IF([1]电缆线长度!A113="","",[1]电缆线长度!A113)</f>
        <v/>
      </c>
      <c r="B113" t="str">
        <f>IF([1]电缆线长度!B113="","",[1]电缆线长度!B113)</f>
        <v/>
      </c>
    </row>
    <row r="114" spans="1:2" x14ac:dyDescent="0.15">
      <c r="A114" t="str">
        <f>IF([1]电缆线长度!A114="","",[1]电缆线长度!A114)</f>
        <v/>
      </c>
      <c r="B114" t="str">
        <f>IF([1]电缆线长度!B114="","",[1]电缆线长度!B114)</f>
        <v/>
      </c>
    </row>
    <row r="115" spans="1:2" x14ac:dyDescent="0.15">
      <c r="A115" t="str">
        <f>IF([1]电缆线长度!A115="","",[1]电缆线长度!A115)</f>
        <v/>
      </c>
      <c r="B115" t="str">
        <f>IF([1]电缆线长度!B115="","",[1]电缆线长度!B115)</f>
        <v/>
      </c>
    </row>
    <row r="116" spans="1:2" x14ac:dyDescent="0.15">
      <c r="A116" t="str">
        <f>IF([1]电缆线长度!A116="","",[1]电缆线长度!A116)</f>
        <v/>
      </c>
      <c r="B116" t="str">
        <f>IF([1]电缆线长度!B116="","",[1]电缆线长度!B116)</f>
        <v/>
      </c>
    </row>
    <row r="117" spans="1:2" x14ac:dyDescent="0.15">
      <c r="A117" t="str">
        <f>IF([1]电缆线长度!A117="","",[1]电缆线长度!A117)</f>
        <v/>
      </c>
      <c r="B117" t="str">
        <f>IF([1]电缆线长度!B117="","",[1]电缆线长度!B117)</f>
        <v/>
      </c>
    </row>
    <row r="118" spans="1:2" x14ac:dyDescent="0.15">
      <c r="A118" t="str">
        <f>IF([1]电缆线长度!A118="","",[1]电缆线长度!A118)</f>
        <v/>
      </c>
      <c r="B118" t="str">
        <f>IF([1]电缆线长度!B118="","",[1]电缆线长度!B118)</f>
        <v/>
      </c>
    </row>
    <row r="119" spans="1:2" x14ac:dyDescent="0.15">
      <c r="A119" t="str">
        <f>IF([1]电缆线长度!A119="","",[1]电缆线长度!A119)</f>
        <v/>
      </c>
      <c r="B119" t="str">
        <f>IF([1]电缆线长度!B119="","",[1]电缆线长度!B119)</f>
        <v/>
      </c>
    </row>
    <row r="120" spans="1:2" x14ac:dyDescent="0.15">
      <c r="A120" t="str">
        <f>IF([1]电缆线长度!A120="","",[1]电缆线长度!A120)</f>
        <v/>
      </c>
      <c r="B120" t="str">
        <f>IF([1]电缆线长度!B120="","",[1]电缆线长度!B120)</f>
        <v/>
      </c>
    </row>
    <row r="121" spans="1:2" x14ac:dyDescent="0.15">
      <c r="A121" t="str">
        <f>IF([1]电缆线长度!A121="","",[1]电缆线长度!A121)</f>
        <v/>
      </c>
      <c r="B121" t="str">
        <f>IF([1]电缆线长度!B121="","",[1]电缆线长度!B121)</f>
        <v/>
      </c>
    </row>
    <row r="122" spans="1:2" x14ac:dyDescent="0.15">
      <c r="A122" t="str">
        <f>IF([1]电缆线长度!A122="","",[1]电缆线长度!A122)</f>
        <v/>
      </c>
      <c r="B122" t="str">
        <f>IF([1]电缆线长度!B122="","",[1]电缆线长度!B122)</f>
        <v/>
      </c>
    </row>
    <row r="123" spans="1:2" x14ac:dyDescent="0.15">
      <c r="A123" t="str">
        <f>IF([1]电缆线长度!A123="","",[1]电缆线长度!A123)</f>
        <v/>
      </c>
      <c r="B123" t="str">
        <f>IF([1]电缆线长度!B123="","",[1]电缆线长度!B123)</f>
        <v/>
      </c>
    </row>
    <row r="124" spans="1:2" x14ac:dyDescent="0.15">
      <c r="A124" t="str">
        <f>IF([1]电缆线长度!A124="","",[1]电缆线长度!A124)</f>
        <v/>
      </c>
      <c r="B124" t="str">
        <f>IF([1]电缆线长度!B124="","",[1]电缆线长度!B124)</f>
        <v/>
      </c>
    </row>
    <row r="125" spans="1:2" x14ac:dyDescent="0.15">
      <c r="A125" t="str">
        <f>IF([1]电缆线长度!A125="","",[1]电缆线长度!A125)</f>
        <v/>
      </c>
      <c r="B125" t="str">
        <f>IF([1]电缆线长度!B125="","",[1]电缆线长度!B125)</f>
        <v/>
      </c>
    </row>
    <row r="126" spans="1:2" x14ac:dyDescent="0.15">
      <c r="A126" t="str">
        <f>IF([1]电缆线长度!A126="","",[1]电缆线长度!A126)</f>
        <v/>
      </c>
      <c r="B126" t="str">
        <f>IF([1]电缆线长度!B126="","",[1]电缆线长度!B126)</f>
        <v/>
      </c>
    </row>
    <row r="127" spans="1:2" x14ac:dyDescent="0.15">
      <c r="A127" t="str">
        <f>IF([1]电缆线长度!A127="","",[1]电缆线长度!A127)</f>
        <v/>
      </c>
      <c r="B127" t="str">
        <f>IF([1]电缆线长度!B127="","",[1]电缆线长度!B127)</f>
        <v/>
      </c>
    </row>
    <row r="128" spans="1:2" x14ac:dyDescent="0.15">
      <c r="A128" t="str">
        <f>IF([1]电缆线长度!A128="","",[1]电缆线长度!A128)</f>
        <v/>
      </c>
      <c r="B128" t="str">
        <f>IF([1]电缆线长度!B128="","",[1]电缆线长度!B128)</f>
        <v/>
      </c>
    </row>
    <row r="129" spans="1:2" x14ac:dyDescent="0.15">
      <c r="A129" t="str">
        <f>IF([1]电缆线长度!A129="","",[1]电缆线长度!A129)</f>
        <v/>
      </c>
      <c r="B129" t="str">
        <f>IF([1]电缆线长度!B129="","",[1]电缆线长度!B129)</f>
        <v/>
      </c>
    </row>
    <row r="130" spans="1:2" x14ac:dyDescent="0.15">
      <c r="A130" t="str">
        <f>IF([1]电缆线长度!A130="","",[1]电缆线长度!A130)</f>
        <v/>
      </c>
      <c r="B130" t="str">
        <f>IF([1]电缆线长度!B130="","",[1]电缆线长度!B130)</f>
        <v/>
      </c>
    </row>
    <row r="131" spans="1:2" x14ac:dyDescent="0.15">
      <c r="A131" t="str">
        <f>IF([1]电缆线长度!A131="","",[1]电缆线长度!A131)</f>
        <v/>
      </c>
      <c r="B131" t="str">
        <f>IF([1]电缆线长度!B131="","",[1]电缆线长度!B131)</f>
        <v/>
      </c>
    </row>
    <row r="132" spans="1:2" x14ac:dyDescent="0.15">
      <c r="A132" t="str">
        <f>IF([1]电缆线长度!A132="","",[1]电缆线长度!A132)</f>
        <v/>
      </c>
      <c r="B132" t="str">
        <f>IF([1]电缆线长度!B132="","",[1]电缆线长度!B132)</f>
        <v/>
      </c>
    </row>
    <row r="133" spans="1:2" x14ac:dyDescent="0.15">
      <c r="A133" t="str">
        <f>IF([1]电缆线长度!A133="","",[1]电缆线长度!A133)</f>
        <v/>
      </c>
      <c r="B133" t="str">
        <f>IF([1]电缆线长度!B133="","",[1]电缆线长度!B133)</f>
        <v/>
      </c>
    </row>
    <row r="134" spans="1:2" x14ac:dyDescent="0.15">
      <c r="A134" t="str">
        <f>IF([1]电缆线长度!A134="","",[1]电缆线长度!A134)</f>
        <v/>
      </c>
      <c r="B134" t="str">
        <f>IF([1]电缆线长度!B134="","",[1]电缆线长度!B134)</f>
        <v/>
      </c>
    </row>
    <row r="135" spans="1:2" x14ac:dyDescent="0.15">
      <c r="A135" t="str">
        <f>IF([1]电缆线长度!A135="","",[1]电缆线长度!A135)</f>
        <v/>
      </c>
      <c r="B135" t="str">
        <f>IF([1]电缆线长度!B135="","",[1]电缆线长度!B135)</f>
        <v/>
      </c>
    </row>
    <row r="136" spans="1:2" x14ac:dyDescent="0.15">
      <c r="A136" t="str">
        <f>IF([1]电缆线长度!A136="","",[1]电缆线长度!A136)</f>
        <v/>
      </c>
      <c r="B136" t="str">
        <f>IF([1]电缆线长度!B136="","",[1]电缆线长度!B136)</f>
        <v/>
      </c>
    </row>
    <row r="137" spans="1:2" x14ac:dyDescent="0.15">
      <c r="A137" t="str">
        <f>IF([1]电缆线长度!A137="","",[1]电缆线长度!A137)</f>
        <v/>
      </c>
      <c r="B137" t="str">
        <f>IF([1]电缆线长度!B137="","",[1]电缆线长度!B137)</f>
        <v/>
      </c>
    </row>
    <row r="138" spans="1:2" x14ac:dyDescent="0.15">
      <c r="A138" t="str">
        <f>IF([1]电缆线长度!A138="","",[1]电缆线长度!A138)</f>
        <v/>
      </c>
      <c r="B138" t="str">
        <f>IF([1]电缆线长度!B138="","",[1]电缆线长度!B138)</f>
        <v/>
      </c>
    </row>
    <row r="139" spans="1:2" x14ac:dyDescent="0.15">
      <c r="A139" t="str">
        <f>IF([1]电缆线长度!A139="","",[1]电缆线长度!A139)</f>
        <v/>
      </c>
      <c r="B139" t="str">
        <f>IF([1]电缆线长度!B139="","",[1]电缆线长度!B139)</f>
        <v/>
      </c>
    </row>
    <row r="140" spans="1:2" x14ac:dyDescent="0.15">
      <c r="A140" t="str">
        <f>IF([1]电缆线长度!A140="","",[1]电缆线长度!A140)</f>
        <v/>
      </c>
      <c r="B140" t="str">
        <f>IF([1]电缆线长度!B140="","",[1]电缆线长度!B140)</f>
        <v/>
      </c>
    </row>
    <row r="141" spans="1:2" x14ac:dyDescent="0.15">
      <c r="A141" t="str">
        <f>IF([1]电缆线长度!A141="","",[1]电缆线长度!A141)</f>
        <v/>
      </c>
      <c r="B141" t="str">
        <f>IF([1]电缆线长度!B141="","",[1]电缆线长度!B141)</f>
        <v/>
      </c>
    </row>
    <row r="142" spans="1:2" x14ac:dyDescent="0.15">
      <c r="A142" t="str">
        <f>IF([1]电缆线长度!A142="","",[1]电缆线长度!A142)</f>
        <v/>
      </c>
      <c r="B142" t="str">
        <f>IF([1]电缆线长度!B142="","",[1]电缆线长度!B142)</f>
        <v/>
      </c>
    </row>
    <row r="143" spans="1:2" x14ac:dyDescent="0.15">
      <c r="A143" t="str">
        <f>IF([1]电缆线长度!A143="","",[1]电缆线长度!A143)</f>
        <v/>
      </c>
      <c r="B143" t="str">
        <f>IF([1]电缆线长度!B143="","",[1]电缆线长度!B143)</f>
        <v/>
      </c>
    </row>
    <row r="144" spans="1:2" x14ac:dyDescent="0.15">
      <c r="A144" t="str">
        <f>IF([1]电缆线长度!A144="","",[1]电缆线长度!A144)</f>
        <v/>
      </c>
      <c r="B144" t="str">
        <f>IF([1]电缆线长度!B144="","",[1]电缆线长度!B144)</f>
        <v/>
      </c>
    </row>
    <row r="145" spans="1:2" x14ac:dyDescent="0.15">
      <c r="A145" t="str">
        <f>IF([1]电缆线长度!A145="","",[1]电缆线长度!A145)</f>
        <v/>
      </c>
      <c r="B145" t="str">
        <f>IF([1]电缆线长度!B145="","",[1]电缆线长度!B145)</f>
        <v/>
      </c>
    </row>
    <row r="146" spans="1:2" x14ac:dyDescent="0.15">
      <c r="A146" t="str">
        <f>IF([1]电缆线长度!A146="","",[1]电缆线长度!A146)</f>
        <v/>
      </c>
      <c r="B146" t="str">
        <f>IF([1]电缆线长度!B146="","",[1]电缆线长度!B146)</f>
        <v/>
      </c>
    </row>
    <row r="147" spans="1:2" x14ac:dyDescent="0.15">
      <c r="A147" t="str">
        <f>IF([1]电缆线长度!A147="","",[1]电缆线长度!A147)</f>
        <v/>
      </c>
      <c r="B147" t="str">
        <f>IF([1]电缆线长度!B147="","",[1]电缆线长度!B147)</f>
        <v/>
      </c>
    </row>
    <row r="148" spans="1:2" x14ac:dyDescent="0.15">
      <c r="A148" t="str">
        <f>IF([1]电缆线长度!A148="","",[1]电缆线长度!A148)</f>
        <v/>
      </c>
      <c r="B148" t="str">
        <f>IF([1]电缆线长度!B148="","",[1]电缆线长度!B148)</f>
        <v/>
      </c>
    </row>
    <row r="149" spans="1:2" x14ac:dyDescent="0.15">
      <c r="A149" t="str">
        <f>IF([1]电缆线长度!A149="","",[1]电缆线长度!A149)</f>
        <v/>
      </c>
      <c r="B149" t="str">
        <f>IF([1]电缆线长度!B149="","",[1]电缆线长度!B149)</f>
        <v/>
      </c>
    </row>
    <row r="150" spans="1:2" x14ac:dyDescent="0.15">
      <c r="A150" t="str">
        <f>IF([1]电缆线长度!A150="","",[1]电缆线长度!A150)</f>
        <v/>
      </c>
      <c r="B150" t="str">
        <f>IF([1]电缆线长度!B150="","",[1]电缆线长度!B150)</f>
        <v/>
      </c>
    </row>
    <row r="151" spans="1:2" x14ac:dyDescent="0.15">
      <c r="A151" t="str">
        <f>IF([1]电缆线长度!A151="","",[1]电缆线长度!A151)</f>
        <v/>
      </c>
      <c r="B151" t="str">
        <f>IF([1]电缆线长度!B151="","",[1]电缆线长度!B151)</f>
        <v/>
      </c>
    </row>
    <row r="152" spans="1:2" x14ac:dyDescent="0.15">
      <c r="A152" t="str">
        <f>IF([1]电缆线长度!A152="","",[1]电缆线长度!A152)</f>
        <v/>
      </c>
      <c r="B152" t="str">
        <f>IF([1]电缆线长度!B152="","",[1]电缆线长度!B152)</f>
        <v/>
      </c>
    </row>
    <row r="153" spans="1:2" x14ac:dyDescent="0.15">
      <c r="A153" t="str">
        <f>IF([1]电缆线长度!A153="","",[1]电缆线长度!A153)</f>
        <v/>
      </c>
      <c r="B153" t="str">
        <f>IF([1]电缆线长度!B153="","",[1]电缆线长度!B153)</f>
        <v/>
      </c>
    </row>
    <row r="154" spans="1:2" x14ac:dyDescent="0.15">
      <c r="A154" t="str">
        <f>IF([1]电缆线长度!A154="","",[1]电缆线长度!A154)</f>
        <v/>
      </c>
      <c r="B154" t="str">
        <f>IF([1]电缆线长度!B154="","",[1]电缆线长度!B154)</f>
        <v/>
      </c>
    </row>
    <row r="155" spans="1:2" x14ac:dyDescent="0.15">
      <c r="A155" t="str">
        <f>IF([1]电缆线长度!A155="","",[1]电缆线长度!A155)</f>
        <v/>
      </c>
      <c r="B155" t="str">
        <f>IF([1]电缆线长度!B155="","",[1]电缆线长度!B155)</f>
        <v/>
      </c>
    </row>
    <row r="156" spans="1:2" x14ac:dyDescent="0.15">
      <c r="A156" t="str">
        <f>IF([1]电缆线长度!A156="","",[1]电缆线长度!A156)</f>
        <v/>
      </c>
      <c r="B156" t="str">
        <f>IF([1]电缆线长度!B156="","",[1]电缆线长度!B156)</f>
        <v/>
      </c>
    </row>
    <row r="157" spans="1:2" x14ac:dyDescent="0.15">
      <c r="A157" t="str">
        <f>IF([1]电缆线长度!A157="","",[1]电缆线长度!A157)</f>
        <v/>
      </c>
      <c r="B157" t="str">
        <f>IF([1]电缆线长度!B157="","",[1]电缆线长度!B157)</f>
        <v/>
      </c>
    </row>
    <row r="158" spans="1:2" x14ac:dyDescent="0.15">
      <c r="A158" t="str">
        <f>IF([1]电缆线长度!A158="","",[1]电缆线长度!A158)</f>
        <v/>
      </c>
      <c r="B158" t="str">
        <f>IF([1]电缆线长度!B158="","",[1]电缆线长度!B158)</f>
        <v/>
      </c>
    </row>
    <row r="159" spans="1:2" x14ac:dyDescent="0.15">
      <c r="A159" t="str">
        <f>IF([1]电缆线长度!A159="","",[1]电缆线长度!A159)</f>
        <v/>
      </c>
      <c r="B159" t="str">
        <f>IF([1]电缆线长度!B159="","",[1]电缆线长度!B159)</f>
        <v/>
      </c>
    </row>
    <row r="160" spans="1:2" x14ac:dyDescent="0.15">
      <c r="A160" t="str">
        <f>IF([1]电缆线长度!A160="","",[1]电缆线长度!A160)</f>
        <v/>
      </c>
      <c r="B160" t="str">
        <f>IF([1]电缆线长度!B160="","",[1]电缆线长度!B160)</f>
        <v/>
      </c>
    </row>
    <row r="161" spans="1:2" x14ac:dyDescent="0.15">
      <c r="A161" t="str">
        <f>IF([1]电缆线长度!A161="","",[1]电缆线长度!A161)</f>
        <v/>
      </c>
      <c r="B161" t="str">
        <f>IF([1]电缆线长度!B161="","",[1]电缆线长度!B161)</f>
        <v/>
      </c>
    </row>
    <row r="162" spans="1:2" x14ac:dyDescent="0.15">
      <c r="A162" t="str">
        <f>IF([1]电缆线长度!A162="","",[1]电缆线长度!A162)</f>
        <v/>
      </c>
      <c r="B162" t="str">
        <f>IF([1]电缆线长度!B162="","",[1]电缆线长度!B162)</f>
        <v/>
      </c>
    </row>
    <row r="163" spans="1:2" x14ac:dyDescent="0.15">
      <c r="A163" t="str">
        <f>IF([1]电缆线长度!A163="","",[1]电缆线长度!A163)</f>
        <v/>
      </c>
      <c r="B163" t="str">
        <f>IF([1]电缆线长度!B163="","",[1]电缆线长度!B163)</f>
        <v/>
      </c>
    </row>
    <row r="164" spans="1:2" x14ac:dyDescent="0.15">
      <c r="A164" t="str">
        <f>IF([1]电缆线长度!A164="","",[1]电缆线长度!A164)</f>
        <v/>
      </c>
      <c r="B164" t="str">
        <f>IF([1]电缆线长度!B164="","",[1]电缆线长度!B164)</f>
        <v/>
      </c>
    </row>
    <row r="165" spans="1:2" x14ac:dyDescent="0.15">
      <c r="A165" t="str">
        <f>IF([1]电缆线长度!A165="","",[1]电缆线长度!A165)</f>
        <v/>
      </c>
      <c r="B165" t="str">
        <f>IF([1]电缆线长度!B165="","",[1]电缆线长度!B165)</f>
        <v/>
      </c>
    </row>
    <row r="166" spans="1:2" x14ac:dyDescent="0.15">
      <c r="A166" t="str">
        <f>IF([1]电缆线长度!A166="","",[1]电缆线长度!A166)</f>
        <v/>
      </c>
      <c r="B166" t="str">
        <f>IF([1]电缆线长度!B166="","",[1]电缆线长度!B166)</f>
        <v/>
      </c>
    </row>
    <row r="167" spans="1:2" x14ac:dyDescent="0.15">
      <c r="A167" t="str">
        <f>IF([1]电缆线长度!A167="","",[1]电缆线长度!A167)</f>
        <v/>
      </c>
      <c r="B167" t="str">
        <f>IF([1]电缆线长度!B167="","",[1]电缆线长度!B167)</f>
        <v/>
      </c>
    </row>
    <row r="168" spans="1:2" x14ac:dyDescent="0.15">
      <c r="A168" t="str">
        <f>IF([1]电缆线长度!A168="","",[1]电缆线长度!A168)</f>
        <v/>
      </c>
      <c r="B168" t="str">
        <f>IF([1]电缆线长度!B168="","",[1]电缆线长度!B168)</f>
        <v/>
      </c>
    </row>
    <row r="169" spans="1:2" x14ac:dyDescent="0.15">
      <c r="A169" t="str">
        <f>IF([1]电缆线长度!A169="","",[1]电缆线长度!A169)</f>
        <v/>
      </c>
      <c r="B169" t="str">
        <f>IF([1]电缆线长度!B169="","",[1]电缆线长度!B169)</f>
        <v/>
      </c>
    </row>
    <row r="170" spans="1:2" x14ac:dyDescent="0.15">
      <c r="A170" t="str">
        <f>IF([1]电缆线长度!A170="","",[1]电缆线长度!A170)</f>
        <v/>
      </c>
      <c r="B170" t="str">
        <f>IF([1]电缆线长度!B170="","",[1]电缆线长度!B170)</f>
        <v/>
      </c>
    </row>
    <row r="171" spans="1:2" x14ac:dyDescent="0.15">
      <c r="A171" t="str">
        <f>IF([1]电缆线长度!A171="","",[1]电缆线长度!A171)</f>
        <v/>
      </c>
      <c r="B171" t="str">
        <f>IF([1]电缆线长度!B171="","",[1]电缆线长度!B171)</f>
        <v/>
      </c>
    </row>
    <row r="172" spans="1:2" x14ac:dyDescent="0.15">
      <c r="A172" t="str">
        <f>IF([1]电缆线长度!A172="","",[1]电缆线长度!A172)</f>
        <v/>
      </c>
      <c r="B172" t="str">
        <f>IF([1]电缆线长度!B172="","",[1]电缆线长度!B172)</f>
        <v/>
      </c>
    </row>
    <row r="173" spans="1:2" x14ac:dyDescent="0.15">
      <c r="A173" t="str">
        <f>IF([1]电缆线长度!A173="","",[1]电缆线长度!A173)</f>
        <v/>
      </c>
      <c r="B173" t="str">
        <f>IF([1]电缆线长度!B173="","",[1]电缆线长度!B173)</f>
        <v/>
      </c>
    </row>
    <row r="174" spans="1:2" x14ac:dyDescent="0.15">
      <c r="A174" t="str">
        <f>IF([1]电缆线长度!A174="","",[1]电缆线长度!A174)</f>
        <v/>
      </c>
      <c r="B174" t="str">
        <f>IF([1]电缆线长度!B174="","",[1]电缆线长度!B174)</f>
        <v/>
      </c>
    </row>
    <row r="175" spans="1:2" x14ac:dyDescent="0.15">
      <c r="A175" t="str">
        <f>IF([1]电缆线长度!A175="","",[1]电缆线长度!A175)</f>
        <v/>
      </c>
      <c r="B175" t="str">
        <f>IF([1]电缆线长度!B175="","",[1]电缆线长度!B175)</f>
        <v/>
      </c>
    </row>
    <row r="176" spans="1:2" x14ac:dyDescent="0.15">
      <c r="A176" t="str">
        <f>IF([1]电缆线长度!A176="","",[1]电缆线长度!A176)</f>
        <v/>
      </c>
      <c r="B176" t="str">
        <f>IF([1]电缆线长度!B176="","",[1]电缆线长度!B176)</f>
        <v/>
      </c>
    </row>
    <row r="177" spans="1:2" x14ac:dyDescent="0.15">
      <c r="A177" t="str">
        <f>IF([1]电缆线长度!A177="","",[1]电缆线长度!A177)</f>
        <v/>
      </c>
      <c r="B177" t="str">
        <f>IF([1]电缆线长度!B177="","",[1]电缆线长度!B177)</f>
        <v/>
      </c>
    </row>
    <row r="178" spans="1:2" x14ac:dyDescent="0.15">
      <c r="A178" t="str">
        <f>IF([1]电缆线长度!A178="","",[1]电缆线长度!A178)</f>
        <v/>
      </c>
      <c r="B178" t="str">
        <f>IF([1]电缆线长度!B178="","",[1]电缆线长度!B178)</f>
        <v/>
      </c>
    </row>
    <row r="179" spans="1:2" x14ac:dyDescent="0.15">
      <c r="A179" t="str">
        <f>IF([1]电缆线长度!A179="","",[1]电缆线长度!A179)</f>
        <v/>
      </c>
      <c r="B179" t="str">
        <f>IF([1]电缆线长度!B179="","",[1]电缆线长度!B179)</f>
        <v/>
      </c>
    </row>
    <row r="180" spans="1:2" x14ac:dyDescent="0.15">
      <c r="A180" t="str">
        <f>IF([1]电缆线长度!A180="","",[1]电缆线长度!A180)</f>
        <v/>
      </c>
      <c r="B180" t="str">
        <f>IF([1]电缆线长度!B180="","",[1]电缆线长度!B180)</f>
        <v/>
      </c>
    </row>
    <row r="181" spans="1:2" x14ac:dyDescent="0.15">
      <c r="A181" t="str">
        <f>IF([1]电缆线长度!A181="","",[1]电缆线长度!A181)</f>
        <v/>
      </c>
      <c r="B181" t="str">
        <f>IF([1]电缆线长度!B181="","",[1]电缆线长度!B181)</f>
        <v/>
      </c>
    </row>
    <row r="182" spans="1:2" x14ac:dyDescent="0.15">
      <c r="A182" t="str">
        <f>IF([1]电缆线长度!A182="","",[1]电缆线长度!A182)</f>
        <v/>
      </c>
      <c r="B182" t="str">
        <f>IF([1]电缆线长度!B182="","",[1]电缆线长度!B182)</f>
        <v/>
      </c>
    </row>
    <row r="183" spans="1:2" x14ac:dyDescent="0.15">
      <c r="A183" t="str">
        <f>IF([1]电缆线长度!A183="","",[1]电缆线长度!A183)</f>
        <v/>
      </c>
      <c r="B183" t="str">
        <f>IF([1]电缆线长度!B183="","",[1]电缆线长度!B183)</f>
        <v/>
      </c>
    </row>
    <row r="184" spans="1:2" x14ac:dyDescent="0.15">
      <c r="A184" t="str">
        <f>IF([1]电缆线长度!A184="","",[1]电缆线长度!A184)</f>
        <v/>
      </c>
      <c r="B184" t="str">
        <f>IF([1]电缆线长度!B184="","",[1]电缆线长度!B184)</f>
        <v/>
      </c>
    </row>
    <row r="185" spans="1:2" x14ac:dyDescent="0.15">
      <c r="A185" t="str">
        <f>IF([1]电缆线长度!A185="","",[1]电缆线长度!A185)</f>
        <v/>
      </c>
      <c r="B185" t="str">
        <f>IF([1]电缆线长度!B185="","",[1]电缆线长度!B185)</f>
        <v/>
      </c>
    </row>
    <row r="186" spans="1:2" x14ac:dyDescent="0.15">
      <c r="A186" t="str">
        <f>IF([1]电缆线长度!A186="","",[1]电缆线长度!A186)</f>
        <v/>
      </c>
      <c r="B186" t="str">
        <f>IF([1]电缆线长度!B186="","",[1]电缆线长度!B186)</f>
        <v/>
      </c>
    </row>
    <row r="187" spans="1:2" x14ac:dyDescent="0.15">
      <c r="A187" t="str">
        <f>IF([1]电缆线长度!A187="","",[1]电缆线长度!A187)</f>
        <v/>
      </c>
      <c r="B187" t="str">
        <f>IF([1]电缆线长度!B187="","",[1]电缆线长度!B187)</f>
        <v/>
      </c>
    </row>
    <row r="188" spans="1:2" x14ac:dyDescent="0.15">
      <c r="A188" t="str">
        <f>IF([1]电缆线长度!A188="","",[1]电缆线长度!A188)</f>
        <v/>
      </c>
      <c r="B188" t="str">
        <f>IF([1]电缆线长度!B188="","",[1]电缆线长度!B188)</f>
        <v/>
      </c>
    </row>
    <row r="189" spans="1:2" x14ac:dyDescent="0.15">
      <c r="A189" t="str">
        <f>IF([1]电缆线长度!A189="","",[1]电缆线长度!A189)</f>
        <v/>
      </c>
      <c r="B189" t="str">
        <f>IF([1]电缆线长度!B189="","",[1]电缆线长度!B189)</f>
        <v/>
      </c>
    </row>
    <row r="190" spans="1:2" x14ac:dyDescent="0.15">
      <c r="A190" t="str">
        <f>IF([1]电缆线长度!A190="","",[1]电缆线长度!A190)</f>
        <v/>
      </c>
      <c r="B190" t="str">
        <f>IF([1]电缆线长度!B190="","",[1]电缆线长度!B190)</f>
        <v/>
      </c>
    </row>
    <row r="191" spans="1:2" x14ac:dyDescent="0.15">
      <c r="A191" t="str">
        <f>IF([1]电缆线长度!A191="","",[1]电缆线长度!A191)</f>
        <v/>
      </c>
      <c r="B191" t="str">
        <f>IF([1]电缆线长度!B191="","",[1]电缆线长度!B191)</f>
        <v/>
      </c>
    </row>
    <row r="192" spans="1:2" x14ac:dyDescent="0.15">
      <c r="A192" t="str">
        <f>IF([1]电缆线长度!A192="","",[1]电缆线长度!A192)</f>
        <v/>
      </c>
      <c r="B192" t="str">
        <f>IF([1]电缆线长度!B192="","",[1]电缆线长度!B192)</f>
        <v/>
      </c>
    </row>
    <row r="193" spans="1:2" x14ac:dyDescent="0.15">
      <c r="A193" t="str">
        <f>IF([1]电缆线长度!A193="","",[1]电缆线长度!A193)</f>
        <v/>
      </c>
      <c r="B193" t="str">
        <f>IF([1]电缆线长度!B193="","",[1]电缆线长度!B193)</f>
        <v/>
      </c>
    </row>
    <row r="194" spans="1:2" x14ac:dyDescent="0.15">
      <c r="A194" t="str">
        <f>IF([1]电缆线长度!A194="","",[1]电缆线长度!A194)</f>
        <v/>
      </c>
      <c r="B194" t="str">
        <f>IF([1]电缆线长度!B194="","",[1]电缆线长度!B194)</f>
        <v/>
      </c>
    </row>
    <row r="195" spans="1:2" x14ac:dyDescent="0.15">
      <c r="A195" t="str">
        <f>IF([1]电缆线长度!A195="","",[1]电缆线长度!A195)</f>
        <v/>
      </c>
      <c r="B195" t="str">
        <f>IF([1]电缆线长度!B195="","",[1]电缆线长度!B195)</f>
        <v/>
      </c>
    </row>
    <row r="196" spans="1:2" x14ac:dyDescent="0.15">
      <c r="A196" t="str">
        <f>IF([1]电缆线长度!A196="","",[1]电缆线长度!A196)</f>
        <v/>
      </c>
      <c r="B196" t="str">
        <f>IF([1]电缆线长度!B196="","",[1]电缆线长度!B196)</f>
        <v/>
      </c>
    </row>
    <row r="197" spans="1:2" x14ac:dyDescent="0.15">
      <c r="A197" t="str">
        <f>IF([1]电缆线长度!A197="","",[1]电缆线长度!A197)</f>
        <v/>
      </c>
      <c r="B197" t="str">
        <f>IF([1]电缆线长度!B197="","",[1]电缆线长度!B197)</f>
        <v/>
      </c>
    </row>
    <row r="198" spans="1:2" x14ac:dyDescent="0.15">
      <c r="A198" t="str">
        <f>IF([1]电缆线长度!A198="","",[1]电缆线长度!A198)</f>
        <v/>
      </c>
      <c r="B198" t="str">
        <f>IF([1]电缆线长度!B198="","",[1]电缆线长度!B198)</f>
        <v/>
      </c>
    </row>
    <row r="199" spans="1:2" x14ac:dyDescent="0.15">
      <c r="A199" t="str">
        <f>IF([1]电缆线长度!A199="","",[1]电缆线长度!A199)</f>
        <v/>
      </c>
      <c r="B199" t="str">
        <f>IF([1]电缆线长度!B199="","",[1]电缆线长度!B199)</f>
        <v/>
      </c>
    </row>
    <row r="200" spans="1:2" x14ac:dyDescent="0.15">
      <c r="A200" t="str">
        <f>IF([1]电缆线长度!A200="","",[1]电缆线长度!A200)</f>
        <v/>
      </c>
      <c r="B200" t="str">
        <f>IF([1]电缆线长度!B200="","",[1]电缆线长度!B200)</f>
        <v/>
      </c>
    </row>
    <row r="201" spans="1:2" x14ac:dyDescent="0.15">
      <c r="A201" t="str">
        <f>IF([1]电缆线长度!A201="","",[1]电缆线长度!A201)</f>
        <v/>
      </c>
      <c r="B201" t="str">
        <f>IF([1]电缆线长度!B201="","",[1]电缆线长度!B201)</f>
        <v/>
      </c>
    </row>
    <row r="202" spans="1:2" x14ac:dyDescent="0.15">
      <c r="A202" t="str">
        <f>IF([1]电缆线长度!A202="","",[1]电缆线长度!A202)</f>
        <v/>
      </c>
      <c r="B202" t="str">
        <f>IF([1]电缆线长度!B202="","",[1]电缆线长度!B202)</f>
        <v/>
      </c>
    </row>
    <row r="203" spans="1:2" x14ac:dyDescent="0.15">
      <c r="A203" t="str">
        <f>IF([1]电缆线长度!A203="","",[1]电缆线长度!A203)</f>
        <v/>
      </c>
      <c r="B203" t="str">
        <f>IF([1]电缆线长度!B203="","",[1]电缆线长度!B203)</f>
        <v/>
      </c>
    </row>
    <row r="204" spans="1:2" x14ac:dyDescent="0.15">
      <c r="A204" t="str">
        <f>IF([1]电缆线长度!A204="","",[1]电缆线长度!A204)</f>
        <v/>
      </c>
      <c r="B204" t="str">
        <f>IF([1]电缆线长度!B204="","",[1]电缆线长度!B204)</f>
        <v/>
      </c>
    </row>
    <row r="205" spans="1:2" x14ac:dyDescent="0.15">
      <c r="A205" t="str">
        <f>IF([1]电缆线长度!A205="","",[1]电缆线长度!A205)</f>
        <v/>
      </c>
      <c r="B205" t="str">
        <f>IF([1]电缆线长度!B205="","",[1]电缆线长度!B205)</f>
        <v/>
      </c>
    </row>
    <row r="206" spans="1:2" x14ac:dyDescent="0.15">
      <c r="A206" t="str">
        <f>IF([1]电缆线长度!A206="","",[1]电缆线长度!A206)</f>
        <v/>
      </c>
      <c r="B206" t="str">
        <f>IF([1]电缆线长度!B206="","",[1]电缆线长度!B206)</f>
        <v/>
      </c>
    </row>
    <row r="207" spans="1:2" x14ac:dyDescent="0.15">
      <c r="A207" t="str">
        <f>IF([1]电缆线长度!A207="","",[1]电缆线长度!A207)</f>
        <v/>
      </c>
      <c r="B207" t="str">
        <f>IF([1]电缆线长度!B207="","",[1]电缆线长度!B207)</f>
        <v/>
      </c>
    </row>
    <row r="208" spans="1:2" x14ac:dyDescent="0.15">
      <c r="A208" t="str">
        <f>IF([1]电缆线长度!A208="","",[1]电缆线长度!A208)</f>
        <v/>
      </c>
      <c r="B208" t="str">
        <f>IF([1]电缆线长度!B208="","",[1]电缆线长度!B208)</f>
        <v/>
      </c>
    </row>
    <row r="209" spans="1:2" x14ac:dyDescent="0.15">
      <c r="A209" t="str">
        <f>IF([1]电缆线长度!A209="","",[1]电缆线长度!A209)</f>
        <v/>
      </c>
      <c r="B209" t="str">
        <f>IF([1]电缆线长度!B209="","",[1]电缆线长度!B209)</f>
        <v/>
      </c>
    </row>
    <row r="210" spans="1:2" x14ac:dyDescent="0.15">
      <c r="A210" t="str">
        <f>IF([1]电缆线长度!A210="","",[1]电缆线长度!A210)</f>
        <v/>
      </c>
      <c r="B210" t="str">
        <f>IF([1]电缆线长度!B210="","",[1]电缆线长度!B210)</f>
        <v/>
      </c>
    </row>
    <row r="211" spans="1:2" x14ac:dyDescent="0.15">
      <c r="A211" t="str">
        <f>IF([1]电缆线长度!A211="","",[1]电缆线长度!A211)</f>
        <v/>
      </c>
      <c r="B211" t="str">
        <f>IF([1]电缆线长度!B211="","",[1]电缆线长度!B211)</f>
        <v/>
      </c>
    </row>
    <row r="212" spans="1:2" x14ac:dyDescent="0.15">
      <c r="A212" t="str">
        <f>IF([1]电缆线长度!A212="","",[1]电缆线长度!A212)</f>
        <v/>
      </c>
      <c r="B212" t="str">
        <f>IF([1]电缆线长度!B212="","",[1]电缆线长度!B212)</f>
        <v/>
      </c>
    </row>
    <row r="213" spans="1:2" x14ac:dyDescent="0.15">
      <c r="A213" t="str">
        <f>IF([1]电缆线长度!A213="","",[1]电缆线长度!A213)</f>
        <v/>
      </c>
      <c r="B213" t="str">
        <f>IF([1]电缆线长度!B213="","",[1]电缆线长度!B213)</f>
        <v/>
      </c>
    </row>
    <row r="214" spans="1:2" x14ac:dyDescent="0.15">
      <c r="A214" t="str">
        <f>IF([1]电缆线长度!A214="","",[1]电缆线长度!A214)</f>
        <v/>
      </c>
      <c r="B214" t="str">
        <f>IF([1]电缆线长度!B214="","",[1]电缆线长度!B214)</f>
        <v/>
      </c>
    </row>
    <row r="215" spans="1:2" x14ac:dyDescent="0.15">
      <c r="A215" t="str">
        <f>IF([1]电缆线长度!A215="","",[1]电缆线长度!A215)</f>
        <v/>
      </c>
      <c r="B215" t="str">
        <f>IF([1]电缆线长度!B215="","",[1]电缆线长度!B215)</f>
        <v/>
      </c>
    </row>
    <row r="216" spans="1:2" x14ac:dyDescent="0.15">
      <c r="A216" t="str">
        <f>IF([1]电缆线长度!A216="","",[1]电缆线长度!A216)</f>
        <v/>
      </c>
      <c r="B216" t="str">
        <f>IF([1]电缆线长度!B216="","",[1]电缆线长度!B216)</f>
        <v/>
      </c>
    </row>
    <row r="217" spans="1:2" x14ac:dyDescent="0.15">
      <c r="A217" t="str">
        <f>IF([1]电缆线长度!A217="","",[1]电缆线长度!A217)</f>
        <v/>
      </c>
      <c r="B217" t="str">
        <f>IF([1]电缆线长度!B217="","",[1]电缆线长度!B217)</f>
        <v/>
      </c>
    </row>
    <row r="218" spans="1:2" x14ac:dyDescent="0.15">
      <c r="A218" t="str">
        <f>IF([1]电缆线长度!A218="","",[1]电缆线长度!A218)</f>
        <v/>
      </c>
      <c r="B218" t="str">
        <f>IF([1]电缆线长度!B218="","",[1]电缆线长度!B218)</f>
        <v/>
      </c>
    </row>
    <row r="219" spans="1:2" x14ac:dyDescent="0.15">
      <c r="A219" t="str">
        <f>IF([1]电缆线长度!A219="","",[1]电缆线长度!A219)</f>
        <v/>
      </c>
      <c r="B219" t="str">
        <f>IF([1]电缆线长度!B219="","",[1]电缆线长度!B219)</f>
        <v/>
      </c>
    </row>
    <row r="220" spans="1:2" x14ac:dyDescent="0.15">
      <c r="A220" t="str">
        <f>IF([1]电缆线长度!A220="","",[1]电缆线长度!A220)</f>
        <v/>
      </c>
      <c r="B220" t="str">
        <f>IF([1]电缆线长度!B220="","",[1]电缆线长度!B220)</f>
        <v/>
      </c>
    </row>
    <row r="221" spans="1:2" x14ac:dyDescent="0.15">
      <c r="A221" t="str">
        <f>IF([1]电缆线长度!A221="","",[1]电缆线长度!A221)</f>
        <v/>
      </c>
      <c r="B221" t="str">
        <f>IF([1]电缆线长度!B221="","",[1]电缆线长度!B221)</f>
        <v/>
      </c>
    </row>
    <row r="222" spans="1:2" x14ac:dyDescent="0.15">
      <c r="A222" t="str">
        <f>IF([1]电缆线长度!A222="","",[1]电缆线长度!A222)</f>
        <v/>
      </c>
      <c r="B222" t="str">
        <f>IF([1]电缆线长度!B222="","",[1]电缆线长度!B222)</f>
        <v/>
      </c>
    </row>
    <row r="223" spans="1:2" x14ac:dyDescent="0.15">
      <c r="A223" t="str">
        <f>IF([1]电缆线长度!A223="","",[1]电缆线长度!A223)</f>
        <v/>
      </c>
      <c r="B223" t="str">
        <f>IF([1]电缆线长度!B223="","",[1]电缆线长度!B223)</f>
        <v/>
      </c>
    </row>
    <row r="224" spans="1:2" x14ac:dyDescent="0.15">
      <c r="A224" t="str">
        <f>IF([1]电缆线长度!A224="","",[1]电缆线长度!A224)</f>
        <v/>
      </c>
      <c r="B224" t="str">
        <f>IF([1]电缆线长度!B224="","",[1]电缆线长度!B224)</f>
        <v/>
      </c>
    </row>
    <row r="225" spans="1:2" x14ac:dyDescent="0.15">
      <c r="A225" t="str">
        <f>IF([1]电缆线长度!A225="","",[1]电缆线长度!A225)</f>
        <v/>
      </c>
      <c r="B225" t="str">
        <f>IF([1]电缆线长度!B225="","",[1]电缆线长度!B225)</f>
        <v/>
      </c>
    </row>
    <row r="226" spans="1:2" x14ac:dyDescent="0.15">
      <c r="A226" t="str">
        <f>IF([1]电缆线长度!A226="","",[1]电缆线长度!A226)</f>
        <v/>
      </c>
      <c r="B226" t="str">
        <f>IF([1]电缆线长度!B226="","",[1]电缆线长度!B226)</f>
        <v/>
      </c>
    </row>
    <row r="227" spans="1:2" x14ac:dyDescent="0.15">
      <c r="A227" t="str">
        <f>IF([1]电缆线长度!A227="","",[1]电缆线长度!A227)</f>
        <v/>
      </c>
      <c r="B227" t="str">
        <f>IF([1]电缆线长度!B227="","",[1]电缆线长度!B227)</f>
        <v/>
      </c>
    </row>
    <row r="228" spans="1:2" x14ac:dyDescent="0.15">
      <c r="A228" t="str">
        <f>IF([1]电缆线长度!A228="","",[1]电缆线长度!A228)</f>
        <v/>
      </c>
      <c r="B228" t="str">
        <f>IF([1]电缆线长度!B228="","",[1]电缆线长度!B228)</f>
        <v/>
      </c>
    </row>
    <row r="229" spans="1:2" x14ac:dyDescent="0.15">
      <c r="A229" t="str">
        <f>IF([1]电缆线长度!A229="","",[1]电缆线长度!A229)</f>
        <v/>
      </c>
      <c r="B229" t="str">
        <f>IF([1]电缆线长度!B229="","",[1]电缆线长度!B229)</f>
        <v/>
      </c>
    </row>
    <row r="230" spans="1:2" x14ac:dyDescent="0.15">
      <c r="A230" t="str">
        <f>IF([1]电缆线长度!A230="","",[1]电缆线长度!A230)</f>
        <v/>
      </c>
      <c r="B230" t="str">
        <f>IF([1]电缆线长度!B230="","",[1]电缆线长度!B230)</f>
        <v/>
      </c>
    </row>
    <row r="231" spans="1:2" x14ac:dyDescent="0.15">
      <c r="A231" t="str">
        <f>IF([1]电缆线长度!A231="","",[1]电缆线长度!A231)</f>
        <v/>
      </c>
      <c r="B231" t="str">
        <f>IF([1]电缆线长度!B231="","",[1]电缆线长度!B231)</f>
        <v/>
      </c>
    </row>
    <row r="232" spans="1:2" x14ac:dyDescent="0.15">
      <c r="A232" t="str">
        <f>IF([1]电缆线长度!A232="","",[1]电缆线长度!A232)</f>
        <v/>
      </c>
      <c r="B232" t="str">
        <f>IF([1]电缆线长度!B232="","",[1]电缆线长度!B232)</f>
        <v/>
      </c>
    </row>
    <row r="233" spans="1:2" x14ac:dyDescent="0.15">
      <c r="A233" t="str">
        <f>IF([1]电缆线长度!A233="","",[1]电缆线长度!A233)</f>
        <v/>
      </c>
      <c r="B233" t="str">
        <f>IF([1]电缆线长度!B233="","",[1]电缆线长度!B233)</f>
        <v/>
      </c>
    </row>
    <row r="234" spans="1:2" x14ac:dyDescent="0.15">
      <c r="A234" t="str">
        <f>IF([1]电缆线长度!A234="","",[1]电缆线长度!A234)</f>
        <v/>
      </c>
      <c r="B234" t="str">
        <f>IF([1]电缆线长度!B234="","",[1]电缆线长度!B234)</f>
        <v/>
      </c>
    </row>
    <row r="235" spans="1:2" x14ac:dyDescent="0.15">
      <c r="A235" t="str">
        <f>IF([1]电缆线长度!A235="","",[1]电缆线长度!A235)</f>
        <v/>
      </c>
      <c r="B235" t="str">
        <f>IF([1]电缆线长度!B235="","",[1]电缆线长度!B235)</f>
        <v/>
      </c>
    </row>
    <row r="236" spans="1:2" x14ac:dyDescent="0.15">
      <c r="A236" t="str">
        <f>IF([1]电缆线长度!A236="","",[1]电缆线长度!A236)</f>
        <v/>
      </c>
      <c r="B236" t="str">
        <f>IF([1]电缆线长度!B236="","",[1]电缆线长度!B236)</f>
        <v/>
      </c>
    </row>
    <row r="237" spans="1:2" x14ac:dyDescent="0.15">
      <c r="A237" t="str">
        <f>IF([1]电缆线长度!A237="","",[1]电缆线长度!A237)</f>
        <v/>
      </c>
      <c r="B237" t="str">
        <f>IF([1]电缆线长度!B237="","",[1]电缆线长度!B237)</f>
        <v/>
      </c>
    </row>
    <row r="238" spans="1:2" x14ac:dyDescent="0.15">
      <c r="A238" t="str">
        <f>IF([1]电缆线长度!A238="","",[1]电缆线长度!A238)</f>
        <v/>
      </c>
      <c r="B238" t="str">
        <f>IF([1]电缆线长度!B238="","",[1]电缆线长度!B238)</f>
        <v/>
      </c>
    </row>
    <row r="239" spans="1:2" x14ac:dyDescent="0.15">
      <c r="A239" t="str">
        <f>IF([1]电缆线长度!A239="","",[1]电缆线长度!A239)</f>
        <v/>
      </c>
      <c r="B239" t="str">
        <f>IF([1]电缆线长度!B239="","",[1]电缆线长度!B239)</f>
        <v/>
      </c>
    </row>
    <row r="240" spans="1:2" x14ac:dyDescent="0.15">
      <c r="A240" t="str">
        <f>IF([1]电缆线长度!A240="","",[1]电缆线长度!A240)</f>
        <v/>
      </c>
      <c r="B240" t="str">
        <f>IF([1]电缆线长度!B240="","",[1]电缆线长度!B240)</f>
        <v/>
      </c>
    </row>
    <row r="241" spans="1:2" x14ac:dyDescent="0.15">
      <c r="A241" t="str">
        <f>IF([1]电缆线长度!A241="","",[1]电缆线长度!A241)</f>
        <v/>
      </c>
      <c r="B241" t="str">
        <f>IF([1]电缆线长度!B241="","",[1]电缆线长度!B241)</f>
        <v/>
      </c>
    </row>
    <row r="242" spans="1:2" x14ac:dyDescent="0.15">
      <c r="A242" t="str">
        <f>IF([1]电缆线长度!A242="","",[1]电缆线长度!A242)</f>
        <v/>
      </c>
      <c r="B242" t="str">
        <f>IF([1]电缆线长度!B242="","",[1]电缆线长度!B242)</f>
        <v/>
      </c>
    </row>
    <row r="243" spans="1:2" x14ac:dyDescent="0.15">
      <c r="A243" t="str">
        <f>IF([1]电缆线长度!A243="","",[1]电缆线长度!A243)</f>
        <v/>
      </c>
      <c r="B243" t="str">
        <f>IF([1]电缆线长度!B243="","",[1]电缆线长度!B243)</f>
        <v/>
      </c>
    </row>
    <row r="244" spans="1:2" x14ac:dyDescent="0.15">
      <c r="A244" t="str">
        <f>IF([1]电缆线长度!A244="","",[1]电缆线长度!A244)</f>
        <v/>
      </c>
      <c r="B244" t="str">
        <f>IF([1]电缆线长度!B244="","",[1]电缆线长度!B244)</f>
        <v/>
      </c>
    </row>
    <row r="245" spans="1:2" x14ac:dyDescent="0.15">
      <c r="A245" t="str">
        <f>IF([1]电缆线长度!A245="","",[1]电缆线长度!A245)</f>
        <v/>
      </c>
      <c r="B245" t="str">
        <f>IF([1]电缆线长度!B245="","",[1]电缆线长度!B245)</f>
        <v/>
      </c>
    </row>
    <row r="246" spans="1:2" x14ac:dyDescent="0.15">
      <c r="A246" t="str">
        <f>IF([1]电缆线长度!A246="","",[1]电缆线长度!A246)</f>
        <v/>
      </c>
      <c r="B246" t="str">
        <f>IF([1]电缆线长度!B246="","",[1]电缆线长度!B246)</f>
        <v/>
      </c>
    </row>
    <row r="247" spans="1:2" x14ac:dyDescent="0.15">
      <c r="A247" t="str">
        <f>IF([1]电缆线长度!A247="","",[1]电缆线长度!A247)</f>
        <v/>
      </c>
      <c r="B247" t="str">
        <f>IF([1]电缆线长度!B247="","",[1]电缆线长度!B247)</f>
        <v/>
      </c>
    </row>
    <row r="248" spans="1:2" x14ac:dyDescent="0.15">
      <c r="A248" t="str">
        <f>IF([1]电缆线长度!A248="","",[1]电缆线长度!A248)</f>
        <v/>
      </c>
      <c r="B248" t="str">
        <f>IF([1]电缆线长度!B248="","",[1]电缆线长度!B248)</f>
        <v/>
      </c>
    </row>
    <row r="249" spans="1:2" x14ac:dyDescent="0.15">
      <c r="A249" t="str">
        <f>IF([1]电缆线长度!A249="","",[1]电缆线长度!A249)</f>
        <v/>
      </c>
      <c r="B249" t="str">
        <f>IF([1]电缆线长度!B249="","",[1]电缆线长度!B249)</f>
        <v/>
      </c>
    </row>
    <row r="250" spans="1:2" x14ac:dyDescent="0.15">
      <c r="A250" t="str">
        <f>IF([1]电缆线长度!A250="","",[1]电缆线长度!A250)</f>
        <v/>
      </c>
      <c r="B250" t="str">
        <f>IF([1]电缆线长度!B250="","",[1]电缆线长度!B250)</f>
        <v/>
      </c>
    </row>
    <row r="251" spans="1:2" x14ac:dyDescent="0.15">
      <c r="A251" t="str">
        <f>IF([1]电缆线长度!A251="","",[1]电缆线长度!A251)</f>
        <v/>
      </c>
      <c r="B251" t="str">
        <f>IF([1]电缆线长度!B251="","",[1]电缆线长度!B251)</f>
        <v/>
      </c>
    </row>
    <row r="252" spans="1:2" x14ac:dyDescent="0.15">
      <c r="A252" t="str">
        <f>IF([1]电缆线长度!A252="","",[1]电缆线长度!A252)</f>
        <v/>
      </c>
      <c r="B252" t="str">
        <f>IF([1]电缆线长度!B252="","",[1]电缆线长度!B252)</f>
        <v/>
      </c>
    </row>
    <row r="253" spans="1:2" x14ac:dyDescent="0.15">
      <c r="A253" t="str">
        <f>IF([1]电缆线长度!A253="","",[1]电缆线长度!A253)</f>
        <v/>
      </c>
      <c r="B253" t="str">
        <f>IF([1]电缆线长度!B253="","",[1]电缆线长度!B253)</f>
        <v/>
      </c>
    </row>
    <row r="254" spans="1:2" x14ac:dyDescent="0.15">
      <c r="A254" t="str">
        <f>IF([1]电缆线长度!A254="","",[1]电缆线长度!A254)</f>
        <v/>
      </c>
      <c r="B254" t="str">
        <f>IF([1]电缆线长度!B254="","",[1]电缆线长度!B254)</f>
        <v/>
      </c>
    </row>
    <row r="255" spans="1:2" x14ac:dyDescent="0.15">
      <c r="A255" t="str">
        <f>IF([1]电缆线长度!A255="","",[1]电缆线长度!A255)</f>
        <v/>
      </c>
      <c r="B255" t="str">
        <f>IF([1]电缆线长度!B255="","",[1]电缆线长度!B255)</f>
        <v/>
      </c>
    </row>
    <row r="256" spans="1:2" x14ac:dyDescent="0.15">
      <c r="A256" t="str">
        <f>IF([1]电缆线长度!A256="","",[1]电缆线长度!A256)</f>
        <v/>
      </c>
      <c r="B256" t="str">
        <f>IF([1]电缆线长度!B256="","",[1]电缆线长度!B256)</f>
        <v/>
      </c>
    </row>
    <row r="257" spans="1:2" x14ac:dyDescent="0.15">
      <c r="A257" t="str">
        <f>IF([1]电缆线长度!A257="","",[1]电缆线长度!A257)</f>
        <v/>
      </c>
      <c r="B257" t="str">
        <f>IF([1]电缆线长度!B257="","",[1]电缆线长度!B257)</f>
        <v/>
      </c>
    </row>
    <row r="258" spans="1:2" x14ac:dyDescent="0.15">
      <c r="A258" t="str">
        <f>IF([1]电缆线长度!A258="","",[1]电缆线长度!A258)</f>
        <v/>
      </c>
      <c r="B258" t="str">
        <f>IF([1]电缆线长度!B258="","",[1]电缆线长度!B258)</f>
        <v/>
      </c>
    </row>
    <row r="259" spans="1:2" x14ac:dyDescent="0.15">
      <c r="A259" t="str">
        <f>IF([1]电缆线长度!A259="","",[1]电缆线长度!A259)</f>
        <v/>
      </c>
      <c r="B259" t="str">
        <f>IF([1]电缆线长度!B259="","",[1]电缆线长度!B259)</f>
        <v/>
      </c>
    </row>
    <row r="260" spans="1:2" x14ac:dyDescent="0.15">
      <c r="A260" t="str">
        <f>IF([1]电缆线长度!A260="","",[1]电缆线长度!A260)</f>
        <v/>
      </c>
      <c r="B260" t="str">
        <f>IF([1]电缆线长度!B260="","",[1]电缆线长度!B260)</f>
        <v/>
      </c>
    </row>
    <row r="261" spans="1:2" x14ac:dyDescent="0.15">
      <c r="A261" t="str">
        <f>IF([1]电缆线长度!A261="","",[1]电缆线长度!A261)</f>
        <v/>
      </c>
      <c r="B261" t="str">
        <f>IF([1]电缆线长度!B261="","",[1]电缆线长度!B261)</f>
        <v/>
      </c>
    </row>
    <row r="262" spans="1:2" x14ac:dyDescent="0.15">
      <c r="A262" t="str">
        <f>IF([1]电缆线长度!A262="","",[1]电缆线长度!A262)</f>
        <v/>
      </c>
      <c r="B262" t="str">
        <f>IF([1]电缆线长度!B262="","",[1]电缆线长度!B262)</f>
        <v/>
      </c>
    </row>
    <row r="263" spans="1:2" x14ac:dyDescent="0.15">
      <c r="A263" t="str">
        <f>IF([1]电缆线长度!A263="","",[1]电缆线长度!A263)</f>
        <v/>
      </c>
      <c r="B263" t="str">
        <f>IF([1]电缆线长度!B263="","",[1]电缆线长度!B263)</f>
        <v/>
      </c>
    </row>
    <row r="264" spans="1:2" x14ac:dyDescent="0.15">
      <c r="A264" t="str">
        <f>IF([1]电缆线长度!A264="","",[1]电缆线长度!A264)</f>
        <v/>
      </c>
      <c r="B264" t="str">
        <f>IF([1]电缆线长度!B264="","",[1]电缆线长度!B264)</f>
        <v/>
      </c>
    </row>
    <row r="265" spans="1:2" x14ac:dyDescent="0.15">
      <c r="A265" t="str">
        <f>IF([1]电缆线长度!A265="","",[1]电缆线长度!A265)</f>
        <v/>
      </c>
      <c r="B265" t="str">
        <f>IF([1]电缆线长度!B265="","",[1]电缆线长度!B265)</f>
        <v/>
      </c>
    </row>
    <row r="266" spans="1:2" x14ac:dyDescent="0.15">
      <c r="A266" t="str">
        <f>IF([1]电缆线长度!A266="","",[1]电缆线长度!A266)</f>
        <v/>
      </c>
      <c r="B266" t="str">
        <f>IF([1]电缆线长度!B266="","",[1]电缆线长度!B266)</f>
        <v/>
      </c>
    </row>
    <row r="267" spans="1:2" x14ac:dyDescent="0.15">
      <c r="A267" t="str">
        <f>IF([1]电缆线长度!A267="","",[1]电缆线长度!A267)</f>
        <v/>
      </c>
      <c r="B267" t="str">
        <f>IF([1]电缆线长度!B267="","",[1]电缆线长度!B267)</f>
        <v/>
      </c>
    </row>
    <row r="268" spans="1:2" x14ac:dyDescent="0.15">
      <c r="A268" t="str">
        <f>IF([1]电缆线长度!A268="","",[1]电缆线长度!A268)</f>
        <v/>
      </c>
      <c r="B268" t="str">
        <f>IF([1]电缆线长度!B268="","",[1]电缆线长度!B268)</f>
        <v/>
      </c>
    </row>
    <row r="269" spans="1:2" x14ac:dyDescent="0.15">
      <c r="A269" t="str">
        <f>IF([1]电缆线长度!A269="","",[1]电缆线长度!A269)</f>
        <v/>
      </c>
      <c r="B269" t="str">
        <f>IF([1]电缆线长度!B269="","",[1]电缆线长度!B269)</f>
        <v/>
      </c>
    </row>
    <row r="270" spans="1:2" x14ac:dyDescent="0.15">
      <c r="A270" t="str">
        <f>IF([1]电缆线长度!A270="","",[1]电缆线长度!A270)</f>
        <v/>
      </c>
      <c r="B270" t="str">
        <f>IF([1]电缆线长度!B270="","",[1]电缆线长度!B270)</f>
        <v/>
      </c>
    </row>
    <row r="271" spans="1:2" x14ac:dyDescent="0.15">
      <c r="A271" t="str">
        <f>IF([1]电缆线长度!A271="","",[1]电缆线长度!A271)</f>
        <v/>
      </c>
      <c r="B271" t="str">
        <f>IF([1]电缆线长度!B271="","",[1]电缆线长度!B271)</f>
        <v/>
      </c>
    </row>
    <row r="272" spans="1:2" x14ac:dyDescent="0.15">
      <c r="A272" t="str">
        <f>IF([1]电缆线长度!A272="","",[1]电缆线长度!A272)</f>
        <v/>
      </c>
      <c r="B272" t="str">
        <f>IF([1]电缆线长度!B272="","",[1]电缆线长度!B272)</f>
        <v/>
      </c>
    </row>
    <row r="273" spans="1:2" x14ac:dyDescent="0.15">
      <c r="A273" t="str">
        <f>IF([1]电缆线长度!A273="","",[1]电缆线长度!A273)</f>
        <v/>
      </c>
      <c r="B273" t="str">
        <f>IF([1]电缆线长度!B273="","",[1]电缆线长度!B273)</f>
        <v/>
      </c>
    </row>
    <row r="274" spans="1:2" x14ac:dyDescent="0.15">
      <c r="A274" t="str">
        <f>IF([1]电缆线长度!A274="","",[1]电缆线长度!A274)</f>
        <v/>
      </c>
      <c r="B274" t="str">
        <f>IF([1]电缆线长度!B274="","",[1]电缆线长度!B274)</f>
        <v/>
      </c>
    </row>
    <row r="275" spans="1:2" x14ac:dyDescent="0.15">
      <c r="A275" t="str">
        <f>IF([1]电缆线长度!A275="","",[1]电缆线长度!A275)</f>
        <v/>
      </c>
      <c r="B275" t="str">
        <f>IF([1]电缆线长度!B275="","",[1]电缆线长度!B275)</f>
        <v/>
      </c>
    </row>
    <row r="276" spans="1:2" x14ac:dyDescent="0.15">
      <c r="A276" t="str">
        <f>IF([1]电缆线长度!A276="","",[1]电缆线长度!A276)</f>
        <v/>
      </c>
      <c r="B276" t="str">
        <f>IF([1]电缆线长度!B276="","",[1]电缆线长度!B276)</f>
        <v/>
      </c>
    </row>
    <row r="277" spans="1:2" x14ac:dyDescent="0.15">
      <c r="A277" t="str">
        <f>IF([1]电缆线长度!A277="","",[1]电缆线长度!A277)</f>
        <v/>
      </c>
      <c r="B277" t="str">
        <f>IF([1]电缆线长度!B277="","",[1]电缆线长度!B277)</f>
        <v/>
      </c>
    </row>
    <row r="278" spans="1:2" x14ac:dyDescent="0.15">
      <c r="A278" t="str">
        <f>IF([1]电缆线长度!A278="","",[1]电缆线长度!A278)</f>
        <v/>
      </c>
      <c r="B278" t="str">
        <f>IF([1]电缆线长度!B278="","",[1]电缆线长度!B278)</f>
        <v/>
      </c>
    </row>
    <row r="279" spans="1:2" x14ac:dyDescent="0.15">
      <c r="A279" t="str">
        <f>IF([1]电缆线长度!A279="","",[1]电缆线长度!A279)</f>
        <v/>
      </c>
      <c r="B279" t="str">
        <f>IF([1]电缆线长度!B279="","",[1]电缆线长度!B279)</f>
        <v/>
      </c>
    </row>
    <row r="280" spans="1:2" x14ac:dyDescent="0.15">
      <c r="A280" t="str">
        <f>IF([1]电缆线长度!A280="","",[1]电缆线长度!A280)</f>
        <v/>
      </c>
      <c r="B280" t="str">
        <f>IF([1]电缆线长度!B280="","",[1]电缆线长度!B280)</f>
        <v/>
      </c>
    </row>
    <row r="281" spans="1:2" x14ac:dyDescent="0.15">
      <c r="A281" t="str">
        <f>IF([1]电缆线长度!A281="","",[1]电缆线长度!A281)</f>
        <v/>
      </c>
      <c r="B281" t="str">
        <f>IF([1]电缆线长度!B281="","",[1]电缆线长度!B281)</f>
        <v/>
      </c>
    </row>
    <row r="282" spans="1:2" x14ac:dyDescent="0.15">
      <c r="A282" t="str">
        <f>IF([1]电缆线长度!A282="","",[1]电缆线长度!A282)</f>
        <v/>
      </c>
      <c r="B282" t="str">
        <f>IF([1]电缆线长度!B282="","",[1]电缆线长度!B282)</f>
        <v/>
      </c>
    </row>
    <row r="283" spans="1:2" x14ac:dyDescent="0.15">
      <c r="A283" t="str">
        <f>IF([1]电缆线长度!A283="","",[1]电缆线长度!A283)</f>
        <v/>
      </c>
      <c r="B283" t="str">
        <f>IF([1]电缆线长度!B283="","",[1]电缆线长度!B283)</f>
        <v/>
      </c>
    </row>
    <row r="284" spans="1:2" x14ac:dyDescent="0.15">
      <c r="A284" t="str">
        <f>IF([1]电缆线长度!A284="","",[1]电缆线长度!A284)</f>
        <v/>
      </c>
      <c r="B284" t="str">
        <f>IF([1]电缆线长度!B284="","",[1]电缆线长度!B284)</f>
        <v/>
      </c>
    </row>
    <row r="285" spans="1:2" x14ac:dyDescent="0.15">
      <c r="A285" t="str">
        <f>IF([1]电缆线长度!A285="","",[1]电缆线长度!A285)</f>
        <v/>
      </c>
      <c r="B285" t="str">
        <f>IF([1]电缆线长度!B285="","",[1]电缆线长度!B285)</f>
        <v/>
      </c>
    </row>
    <row r="286" spans="1:2" x14ac:dyDescent="0.15">
      <c r="A286" t="str">
        <f>IF([1]电缆线长度!A286="","",[1]电缆线长度!A286)</f>
        <v/>
      </c>
      <c r="B286" t="str">
        <f>IF([1]电缆线长度!B286="","",[1]电缆线长度!B286)</f>
        <v/>
      </c>
    </row>
    <row r="287" spans="1:2" x14ac:dyDescent="0.15">
      <c r="A287" t="str">
        <f>IF([1]电缆线长度!A287="","",[1]电缆线长度!A287)</f>
        <v/>
      </c>
      <c r="B287" t="str">
        <f>IF([1]电缆线长度!B287="","",[1]电缆线长度!B287)</f>
        <v/>
      </c>
    </row>
    <row r="288" spans="1:2" x14ac:dyDescent="0.15">
      <c r="A288" t="str">
        <f>IF([1]电缆线长度!A288="","",[1]电缆线长度!A288)</f>
        <v/>
      </c>
      <c r="B288" t="str">
        <f>IF([1]电缆线长度!B288="","",[1]电缆线长度!B288)</f>
        <v/>
      </c>
    </row>
    <row r="289" spans="1:2" x14ac:dyDescent="0.15">
      <c r="A289" t="str">
        <f>IF([1]电缆线长度!A289="","",[1]电缆线长度!A289)</f>
        <v/>
      </c>
      <c r="B289" t="str">
        <f>IF([1]电缆线长度!B289="","",[1]电缆线长度!B289)</f>
        <v/>
      </c>
    </row>
    <row r="290" spans="1:2" x14ac:dyDescent="0.15">
      <c r="A290" t="str">
        <f>IF([1]电缆线长度!A290="","",[1]电缆线长度!A290)</f>
        <v/>
      </c>
      <c r="B290" t="str">
        <f>IF([1]电缆线长度!B290="","",[1]电缆线长度!B290)</f>
        <v/>
      </c>
    </row>
    <row r="291" spans="1:2" x14ac:dyDescent="0.15">
      <c r="A291" t="str">
        <f>IF([1]电缆线长度!A291="","",[1]电缆线长度!A291)</f>
        <v/>
      </c>
      <c r="B291" t="str">
        <f>IF([1]电缆线长度!B291="","",[1]电缆线长度!B291)</f>
        <v/>
      </c>
    </row>
    <row r="292" spans="1:2" x14ac:dyDescent="0.15">
      <c r="A292" t="str">
        <f>IF([1]电缆线长度!A292="","",[1]电缆线长度!A292)</f>
        <v/>
      </c>
      <c r="B292" t="str">
        <f>IF([1]电缆线长度!B292="","",[1]电缆线长度!B292)</f>
        <v/>
      </c>
    </row>
    <row r="293" spans="1:2" x14ac:dyDescent="0.15">
      <c r="A293" t="str">
        <f>IF([1]电缆线长度!A293="","",[1]电缆线长度!A293)</f>
        <v/>
      </c>
      <c r="B293" t="str">
        <f>IF([1]电缆线长度!B293="","",[1]电缆线长度!B293)</f>
        <v/>
      </c>
    </row>
    <row r="294" spans="1:2" x14ac:dyDescent="0.15">
      <c r="A294" t="str">
        <f>IF([1]电缆线长度!A294="","",[1]电缆线长度!A294)</f>
        <v/>
      </c>
      <c r="B294" t="str">
        <f>IF([1]电缆线长度!B294="","",[1]电缆线长度!B294)</f>
        <v/>
      </c>
    </row>
    <row r="295" spans="1:2" x14ac:dyDescent="0.15">
      <c r="A295" t="str">
        <f>IF([1]电缆线长度!A295="","",[1]电缆线长度!A295)</f>
        <v/>
      </c>
      <c r="B295" t="str">
        <f>IF([1]电缆线长度!B295="","",[1]电缆线长度!B295)</f>
        <v/>
      </c>
    </row>
    <row r="296" spans="1:2" x14ac:dyDescent="0.15">
      <c r="A296" t="str">
        <f>IF([1]电缆线长度!A296="","",[1]电缆线长度!A296)</f>
        <v/>
      </c>
      <c r="B296" t="str">
        <f>IF([1]电缆线长度!B296="","",[1]电缆线长度!B296)</f>
        <v/>
      </c>
    </row>
    <row r="297" spans="1:2" x14ac:dyDescent="0.15">
      <c r="A297" t="str">
        <f>IF([1]电缆线长度!A297="","",[1]电缆线长度!A297)</f>
        <v/>
      </c>
      <c r="B297" t="str">
        <f>IF([1]电缆线长度!B297="","",[1]电缆线长度!B297)</f>
        <v/>
      </c>
    </row>
    <row r="298" spans="1:2" x14ac:dyDescent="0.15">
      <c r="A298" t="str">
        <f>IF([1]电缆线长度!A298="","",[1]电缆线长度!A298)</f>
        <v/>
      </c>
      <c r="B298" t="str">
        <f>IF([1]电缆线长度!B298="","",[1]电缆线长度!B298)</f>
        <v/>
      </c>
    </row>
    <row r="299" spans="1:2" x14ac:dyDescent="0.15">
      <c r="A299" t="str">
        <f>IF([1]电缆线长度!A299="","",[1]电缆线长度!A299)</f>
        <v/>
      </c>
      <c r="B299" t="str">
        <f>IF([1]电缆线长度!B299="","",[1]电缆线长度!B299)</f>
        <v/>
      </c>
    </row>
    <row r="300" spans="1:2" x14ac:dyDescent="0.15">
      <c r="A300" t="str">
        <f>IF([1]电缆线长度!A300="","",[1]电缆线长度!A300)</f>
        <v/>
      </c>
      <c r="B300" t="str">
        <f>IF([1]电缆线长度!B300="","",[1]电缆线长度!B300)</f>
        <v/>
      </c>
    </row>
    <row r="301" spans="1:2" x14ac:dyDescent="0.15">
      <c r="A301" t="str">
        <f>IF([1]电缆线长度!A301="","",[1]电缆线长度!A301)</f>
        <v/>
      </c>
      <c r="B301" t="str">
        <f>IF([1]电缆线长度!B301="","",[1]电缆线长度!B301)</f>
        <v/>
      </c>
    </row>
    <row r="302" spans="1:2" x14ac:dyDescent="0.15">
      <c r="A302" t="str">
        <f>IF([1]电缆线长度!A302="","",[1]电缆线长度!A302)</f>
        <v/>
      </c>
      <c r="B302" t="str">
        <f>IF([1]电缆线长度!B302="","",[1]电缆线长度!B302)</f>
        <v/>
      </c>
    </row>
    <row r="303" spans="1:2" x14ac:dyDescent="0.15">
      <c r="A303" t="str">
        <f>IF([1]电缆线长度!A303="","",[1]电缆线长度!A303)</f>
        <v/>
      </c>
      <c r="B303" t="str">
        <f>IF([1]电缆线长度!B303="","",[1]电缆线长度!B303)</f>
        <v/>
      </c>
    </row>
    <row r="304" spans="1:2" x14ac:dyDescent="0.15">
      <c r="A304" t="str">
        <f>IF([1]电缆线长度!A304="","",[1]电缆线长度!A304)</f>
        <v/>
      </c>
      <c r="B304" t="str">
        <f>IF([1]电缆线长度!B304="","",[1]电缆线长度!B304)</f>
        <v/>
      </c>
    </row>
    <row r="305" spans="1:2" x14ac:dyDescent="0.15">
      <c r="A305" t="str">
        <f>IF([1]电缆线长度!A305="","",[1]电缆线长度!A305)</f>
        <v/>
      </c>
      <c r="B305" t="str">
        <f>IF([1]电缆线长度!B305="","",[1]电缆线长度!B305)</f>
        <v/>
      </c>
    </row>
    <row r="306" spans="1:2" x14ac:dyDescent="0.15">
      <c r="A306" t="str">
        <f>IF([1]电缆线长度!A306="","",[1]电缆线长度!A306)</f>
        <v/>
      </c>
      <c r="B306" t="str">
        <f>IF([1]电缆线长度!B306="","",[1]电缆线长度!B306)</f>
        <v/>
      </c>
    </row>
    <row r="307" spans="1:2" x14ac:dyDescent="0.15">
      <c r="A307" t="str">
        <f>IF([1]电缆线长度!A307="","",[1]电缆线长度!A307)</f>
        <v/>
      </c>
      <c r="B307" t="str">
        <f>IF([1]电缆线长度!B307="","",[1]电缆线长度!B307)</f>
        <v/>
      </c>
    </row>
    <row r="308" spans="1:2" x14ac:dyDescent="0.15">
      <c r="A308" t="str">
        <f>IF([1]电缆线长度!A308="","",[1]电缆线长度!A308)</f>
        <v/>
      </c>
      <c r="B308" t="str">
        <f>IF([1]电缆线长度!B308="","",[1]电缆线长度!B308)</f>
        <v/>
      </c>
    </row>
    <row r="309" spans="1:2" x14ac:dyDescent="0.15">
      <c r="A309" t="str">
        <f>IF([1]电缆线长度!A309="","",[1]电缆线长度!A309)</f>
        <v/>
      </c>
      <c r="B309" t="str">
        <f>IF([1]电缆线长度!B309="","",[1]电缆线长度!B309)</f>
        <v/>
      </c>
    </row>
    <row r="310" spans="1:2" x14ac:dyDescent="0.15">
      <c r="A310" t="str">
        <f>IF([1]电缆线长度!A310="","",[1]电缆线长度!A310)</f>
        <v/>
      </c>
      <c r="B310" t="str">
        <f>IF([1]电缆线长度!B310="","",[1]电缆线长度!B310)</f>
        <v/>
      </c>
    </row>
    <row r="311" spans="1:2" x14ac:dyDescent="0.15">
      <c r="A311" t="str">
        <f>IF([1]电缆线长度!A311="","",[1]电缆线长度!A311)</f>
        <v/>
      </c>
      <c r="B311" t="str">
        <f>IF([1]电缆线长度!B311="","",[1]电缆线长度!B311)</f>
        <v/>
      </c>
    </row>
    <row r="312" spans="1:2" x14ac:dyDescent="0.15">
      <c r="A312" t="str">
        <f>IF([1]电缆线长度!A312="","",[1]电缆线长度!A312)</f>
        <v/>
      </c>
      <c r="B312" t="str">
        <f>IF([1]电缆线长度!B312="","",[1]电缆线长度!B312)</f>
        <v/>
      </c>
    </row>
    <row r="313" spans="1:2" x14ac:dyDescent="0.15">
      <c r="A313" t="str">
        <f>IF([1]电缆线长度!A313="","",[1]电缆线长度!A313)</f>
        <v/>
      </c>
      <c r="B313" t="str">
        <f>IF([1]电缆线长度!B313="","",[1]电缆线长度!B313)</f>
        <v/>
      </c>
    </row>
    <row r="314" spans="1:2" x14ac:dyDescent="0.15">
      <c r="A314" t="str">
        <f>IF([1]电缆线长度!A314="","",[1]电缆线长度!A314)</f>
        <v/>
      </c>
      <c r="B314" t="str">
        <f>IF([1]电缆线长度!B314="","",[1]电缆线长度!B314)</f>
        <v/>
      </c>
    </row>
    <row r="315" spans="1:2" x14ac:dyDescent="0.15">
      <c r="A315" t="str">
        <f>IF([1]电缆线长度!A315="","",[1]电缆线长度!A315)</f>
        <v/>
      </c>
      <c r="B315" t="str">
        <f>IF([1]电缆线长度!B315="","",[1]电缆线长度!B315)</f>
        <v/>
      </c>
    </row>
    <row r="316" spans="1:2" x14ac:dyDescent="0.15">
      <c r="A316" t="str">
        <f>IF([1]电缆线长度!A316="","",[1]电缆线长度!A316)</f>
        <v/>
      </c>
      <c r="B316" t="str">
        <f>IF([1]电缆线长度!B316="","",[1]电缆线长度!B316)</f>
        <v/>
      </c>
    </row>
    <row r="317" spans="1:2" x14ac:dyDescent="0.15">
      <c r="A317" t="str">
        <f>IF([1]电缆线长度!A317="","",[1]电缆线长度!A317)</f>
        <v/>
      </c>
      <c r="B317" t="str">
        <f>IF([1]电缆线长度!B317="","",[1]电缆线长度!B317)</f>
        <v/>
      </c>
    </row>
    <row r="318" spans="1:2" x14ac:dyDescent="0.15">
      <c r="A318" t="str">
        <f>IF([1]电缆线长度!A318="","",[1]电缆线长度!A318)</f>
        <v/>
      </c>
      <c r="B318" t="str">
        <f>IF([1]电缆线长度!B318="","",[1]电缆线长度!B318)</f>
        <v/>
      </c>
    </row>
    <row r="319" spans="1:2" x14ac:dyDescent="0.15">
      <c r="A319" t="str">
        <f>IF([1]电缆线长度!A319="","",[1]电缆线长度!A319)</f>
        <v/>
      </c>
      <c r="B319" t="str">
        <f>IF([1]电缆线长度!B319="","",[1]电缆线长度!B319)</f>
        <v/>
      </c>
    </row>
    <row r="320" spans="1:2" x14ac:dyDescent="0.15">
      <c r="A320" t="str">
        <f>IF([1]电缆线长度!A320="","",[1]电缆线长度!A320)</f>
        <v/>
      </c>
      <c r="B320" t="str">
        <f>IF([1]电缆线长度!B320="","",[1]电缆线长度!B320)</f>
        <v/>
      </c>
    </row>
    <row r="321" spans="1:2" x14ac:dyDescent="0.15">
      <c r="A321" t="str">
        <f>IF([1]电缆线长度!A321="","",[1]电缆线长度!A321)</f>
        <v/>
      </c>
      <c r="B321" t="str">
        <f>IF([1]电缆线长度!B321="","",[1]电缆线长度!B321)</f>
        <v/>
      </c>
    </row>
    <row r="322" spans="1:2" x14ac:dyDescent="0.15">
      <c r="A322" t="str">
        <f>IF([1]电缆线长度!A322="","",[1]电缆线长度!A322)</f>
        <v/>
      </c>
      <c r="B322" t="str">
        <f>IF([1]电缆线长度!B322="","",[1]电缆线长度!B322)</f>
        <v/>
      </c>
    </row>
    <row r="323" spans="1:2" x14ac:dyDescent="0.15">
      <c r="A323" t="str">
        <f>IF([1]电缆线长度!A323="","",[1]电缆线长度!A323)</f>
        <v/>
      </c>
      <c r="B323" t="str">
        <f>IF([1]电缆线长度!B323="","",[1]电缆线长度!B323)</f>
        <v/>
      </c>
    </row>
    <row r="324" spans="1:2" x14ac:dyDescent="0.15">
      <c r="A324" t="str">
        <f>IF([1]电缆线长度!A324="","",[1]电缆线长度!A324)</f>
        <v/>
      </c>
      <c r="B324" t="str">
        <f>IF([1]电缆线长度!B324="","",[1]电缆线长度!B324)</f>
        <v/>
      </c>
    </row>
    <row r="325" spans="1:2" x14ac:dyDescent="0.15">
      <c r="A325" t="str">
        <f>IF([1]电缆线长度!A325="","",[1]电缆线长度!A325)</f>
        <v/>
      </c>
      <c r="B325" t="str">
        <f>IF([1]电缆线长度!B325="","",[1]电缆线长度!B325)</f>
        <v/>
      </c>
    </row>
    <row r="326" spans="1:2" x14ac:dyDescent="0.15">
      <c r="A326" t="str">
        <f>IF([1]电缆线长度!A326="","",[1]电缆线长度!A326)</f>
        <v/>
      </c>
      <c r="B326" t="str">
        <f>IF([1]电缆线长度!B326="","",[1]电缆线长度!B326)</f>
        <v/>
      </c>
    </row>
    <row r="327" spans="1:2" x14ac:dyDescent="0.15">
      <c r="A327" t="str">
        <f>IF([1]电缆线长度!A327="","",[1]电缆线长度!A327)</f>
        <v/>
      </c>
      <c r="B327" t="str">
        <f>IF([1]电缆线长度!B327="","",[1]电缆线长度!B327)</f>
        <v/>
      </c>
    </row>
    <row r="328" spans="1:2" x14ac:dyDescent="0.15">
      <c r="A328" t="str">
        <f>IF([1]电缆线长度!A328="","",[1]电缆线长度!A328)</f>
        <v/>
      </c>
      <c r="B328" t="str">
        <f>IF([1]电缆线长度!B328="","",[1]电缆线长度!B328)</f>
        <v/>
      </c>
    </row>
    <row r="329" spans="1:2" x14ac:dyDescent="0.15">
      <c r="A329" t="str">
        <f>IF([1]电缆线长度!A329="","",[1]电缆线长度!A329)</f>
        <v/>
      </c>
      <c r="B329" t="str">
        <f>IF([1]电缆线长度!B329="","",[1]电缆线长度!B329)</f>
        <v/>
      </c>
    </row>
    <row r="330" spans="1:2" x14ac:dyDescent="0.15">
      <c r="A330" t="str">
        <f>IF([1]电缆线长度!A330="","",[1]电缆线长度!A330)</f>
        <v/>
      </c>
      <c r="B330" t="str">
        <f>IF([1]电缆线长度!B330="","",[1]电缆线长度!B330)</f>
        <v/>
      </c>
    </row>
    <row r="331" spans="1:2" x14ac:dyDescent="0.15">
      <c r="A331" t="str">
        <f>IF([1]电缆线长度!A331="","",[1]电缆线长度!A331)</f>
        <v/>
      </c>
      <c r="B331" t="str">
        <f>IF([1]电缆线长度!B331="","",[1]电缆线长度!B331)</f>
        <v/>
      </c>
    </row>
    <row r="332" spans="1:2" x14ac:dyDescent="0.15">
      <c r="A332" t="str">
        <f>IF([1]电缆线长度!A332="","",[1]电缆线长度!A332)</f>
        <v/>
      </c>
      <c r="B332" t="str">
        <f>IF([1]电缆线长度!B332="","",[1]电缆线长度!B332)</f>
        <v/>
      </c>
    </row>
    <row r="333" spans="1:2" x14ac:dyDescent="0.15">
      <c r="A333" t="str">
        <f>IF([1]电缆线长度!A333="","",[1]电缆线长度!A333)</f>
        <v/>
      </c>
      <c r="B333" t="str">
        <f>IF([1]电缆线长度!B333="","",[1]电缆线长度!B333)</f>
        <v/>
      </c>
    </row>
    <row r="334" spans="1:2" x14ac:dyDescent="0.15">
      <c r="A334" t="str">
        <f>IF([1]电缆线长度!A334="","",[1]电缆线长度!A334)</f>
        <v/>
      </c>
      <c r="B334" t="str">
        <f>IF([1]电缆线长度!B334="","",[1]电缆线长度!B334)</f>
        <v/>
      </c>
    </row>
    <row r="335" spans="1:2" x14ac:dyDescent="0.15">
      <c r="A335" t="str">
        <f>IF([1]电缆线长度!A335="","",[1]电缆线长度!A335)</f>
        <v/>
      </c>
      <c r="B335" t="str">
        <f>IF([1]电缆线长度!B335="","",[1]电缆线长度!B335)</f>
        <v/>
      </c>
    </row>
    <row r="336" spans="1:2" x14ac:dyDescent="0.15">
      <c r="A336" t="str">
        <f>IF([1]电缆线长度!A336="","",[1]电缆线长度!A336)</f>
        <v/>
      </c>
      <c r="B336" t="str">
        <f>IF([1]电缆线长度!B336="","",[1]电缆线长度!B336)</f>
        <v/>
      </c>
    </row>
    <row r="337" spans="1:2" x14ac:dyDescent="0.15">
      <c r="A337" t="str">
        <f>IF([1]电缆线长度!A337="","",[1]电缆线长度!A337)</f>
        <v/>
      </c>
      <c r="B337" t="str">
        <f>IF([1]电缆线长度!B337="","",[1]电缆线长度!B337)</f>
        <v/>
      </c>
    </row>
    <row r="338" spans="1:2" x14ac:dyDescent="0.15">
      <c r="A338" t="str">
        <f>IF([1]电缆线长度!A338="","",[1]电缆线长度!A338)</f>
        <v/>
      </c>
      <c r="B338" t="str">
        <f>IF([1]电缆线长度!B338="","",[1]电缆线长度!B338)</f>
        <v/>
      </c>
    </row>
    <row r="339" spans="1:2" x14ac:dyDescent="0.15">
      <c r="A339" t="str">
        <f>IF([1]电缆线长度!A339="","",[1]电缆线长度!A339)</f>
        <v/>
      </c>
      <c r="B339" t="str">
        <f>IF([1]电缆线长度!B339="","",[1]电缆线长度!B339)</f>
        <v/>
      </c>
    </row>
    <row r="340" spans="1:2" x14ac:dyDescent="0.15">
      <c r="A340" t="str">
        <f>IF([1]电缆线长度!A340="","",[1]电缆线长度!A340)</f>
        <v/>
      </c>
      <c r="B340" t="str">
        <f>IF([1]电缆线长度!B340="","",[1]电缆线长度!B340)</f>
        <v/>
      </c>
    </row>
    <row r="341" spans="1:2" x14ac:dyDescent="0.15">
      <c r="A341" t="str">
        <f>IF([1]电缆线长度!A341="","",[1]电缆线长度!A341)</f>
        <v/>
      </c>
      <c r="B341" t="str">
        <f>IF([1]电缆线长度!B341="","",[1]电缆线长度!B341)</f>
        <v/>
      </c>
    </row>
    <row r="342" spans="1:2" x14ac:dyDescent="0.15">
      <c r="A342" t="str">
        <f>IF([1]电缆线长度!A342="","",[1]电缆线长度!A342)</f>
        <v/>
      </c>
      <c r="B342" t="str">
        <f>IF([1]电缆线长度!B342="","",[1]电缆线长度!B342)</f>
        <v/>
      </c>
    </row>
    <row r="343" spans="1:2" x14ac:dyDescent="0.15">
      <c r="A343" t="str">
        <f>IF([1]电缆线长度!A343="","",[1]电缆线长度!A343)</f>
        <v/>
      </c>
      <c r="B343" t="str">
        <f>IF([1]电缆线长度!B343="","",[1]电缆线长度!B343)</f>
        <v/>
      </c>
    </row>
    <row r="344" spans="1:2" x14ac:dyDescent="0.15">
      <c r="A344" t="str">
        <f>IF([1]电缆线长度!A344="","",[1]电缆线长度!A344)</f>
        <v/>
      </c>
      <c r="B344" t="str">
        <f>IF([1]电缆线长度!B344="","",[1]电缆线长度!B344)</f>
        <v/>
      </c>
    </row>
    <row r="345" spans="1:2" x14ac:dyDescent="0.15">
      <c r="A345" t="str">
        <f>IF([1]电缆线长度!A345="","",[1]电缆线长度!A345)</f>
        <v/>
      </c>
      <c r="B345" t="str">
        <f>IF([1]电缆线长度!B345="","",[1]电缆线长度!B345)</f>
        <v/>
      </c>
    </row>
    <row r="346" spans="1:2" x14ac:dyDescent="0.15">
      <c r="A346" t="str">
        <f>IF([1]电缆线长度!A346="","",[1]电缆线长度!A346)</f>
        <v/>
      </c>
      <c r="B346" t="str">
        <f>IF([1]电缆线长度!B346="","",[1]电缆线长度!B346)</f>
        <v/>
      </c>
    </row>
    <row r="347" spans="1:2" x14ac:dyDescent="0.15">
      <c r="A347" t="str">
        <f>IF([1]电缆线长度!A347="","",[1]电缆线长度!A347)</f>
        <v/>
      </c>
      <c r="B347" t="str">
        <f>IF([1]电缆线长度!B347="","",[1]电缆线长度!B347)</f>
        <v/>
      </c>
    </row>
    <row r="348" spans="1:2" x14ac:dyDescent="0.15">
      <c r="A348" t="str">
        <f>IF([1]电缆线长度!A348="","",[1]电缆线长度!A348)</f>
        <v/>
      </c>
      <c r="B348" t="str">
        <f>IF([1]电缆线长度!B348="","",[1]电缆线长度!B348)</f>
        <v/>
      </c>
    </row>
    <row r="349" spans="1:2" x14ac:dyDescent="0.15">
      <c r="A349" t="str">
        <f>IF([1]电缆线长度!A349="","",[1]电缆线长度!A349)</f>
        <v/>
      </c>
      <c r="B349" t="str">
        <f>IF([1]电缆线长度!B349="","",[1]电缆线长度!B349)</f>
        <v/>
      </c>
    </row>
    <row r="350" spans="1:2" x14ac:dyDescent="0.15">
      <c r="A350" t="str">
        <f>IF([1]电缆线长度!A350="","",[1]电缆线长度!A350)</f>
        <v/>
      </c>
      <c r="B350" t="str">
        <f>IF([1]电缆线长度!B350="","",[1]电缆线长度!B350)</f>
        <v/>
      </c>
    </row>
    <row r="351" spans="1:2" x14ac:dyDescent="0.15">
      <c r="A351" t="str">
        <f>IF([1]电缆线长度!A351="","",[1]电缆线长度!A351)</f>
        <v/>
      </c>
      <c r="B351" t="str">
        <f>IF([1]电缆线长度!B351="","",[1]电缆线长度!B351)</f>
        <v/>
      </c>
    </row>
    <row r="352" spans="1:2" x14ac:dyDescent="0.15">
      <c r="A352" t="str">
        <f>IF([1]电缆线长度!A352="","",[1]电缆线长度!A352)</f>
        <v/>
      </c>
      <c r="B352" t="str">
        <f>IF([1]电缆线长度!B352="","",[1]电缆线长度!B352)</f>
        <v/>
      </c>
    </row>
    <row r="353" spans="1:2" x14ac:dyDescent="0.15">
      <c r="A353" t="str">
        <f>IF([1]电缆线长度!A353="","",[1]电缆线长度!A353)</f>
        <v/>
      </c>
      <c r="B353" t="str">
        <f>IF([1]电缆线长度!B353="","",[1]电缆线长度!B353)</f>
        <v/>
      </c>
    </row>
    <row r="354" spans="1:2" x14ac:dyDescent="0.15">
      <c r="A354" t="str">
        <f>IF([1]电缆线长度!A354="","",[1]电缆线长度!A354)</f>
        <v/>
      </c>
      <c r="B354" t="str">
        <f>IF([1]电缆线长度!B354="","",[1]电缆线长度!B354)</f>
        <v/>
      </c>
    </row>
    <row r="355" spans="1:2" x14ac:dyDescent="0.15">
      <c r="A355" t="str">
        <f>IF([1]电缆线长度!A355="","",[1]电缆线长度!A355)</f>
        <v/>
      </c>
      <c r="B355" t="str">
        <f>IF([1]电缆线长度!B355="","",[1]电缆线长度!B355)</f>
        <v/>
      </c>
    </row>
    <row r="356" spans="1:2" x14ac:dyDescent="0.15">
      <c r="A356" t="str">
        <f>IF([1]电缆线长度!A356="","",[1]电缆线长度!A356)</f>
        <v/>
      </c>
      <c r="B356" t="str">
        <f>IF([1]电缆线长度!B356="","",[1]电缆线长度!B356)</f>
        <v/>
      </c>
    </row>
    <row r="357" spans="1:2" x14ac:dyDescent="0.15">
      <c r="A357" t="str">
        <f>IF([1]电缆线长度!A357="","",[1]电缆线长度!A357)</f>
        <v/>
      </c>
      <c r="B357" t="str">
        <f>IF([1]电缆线长度!B357="","",[1]电缆线长度!B357)</f>
        <v/>
      </c>
    </row>
    <row r="358" spans="1:2" x14ac:dyDescent="0.15">
      <c r="A358" t="str">
        <f>IF([1]电缆线长度!A358="","",[1]电缆线长度!A358)</f>
        <v/>
      </c>
      <c r="B358" t="str">
        <f>IF([1]电缆线长度!B358="","",[1]电缆线长度!B358)</f>
        <v/>
      </c>
    </row>
    <row r="359" spans="1:2" x14ac:dyDescent="0.15">
      <c r="A359" t="str">
        <f>IF([1]电缆线长度!A359="","",[1]电缆线长度!A359)</f>
        <v/>
      </c>
      <c r="B359" t="str">
        <f>IF([1]电缆线长度!B359="","",[1]电缆线长度!B359)</f>
        <v/>
      </c>
    </row>
    <row r="360" spans="1:2" x14ac:dyDescent="0.15">
      <c r="A360" t="str">
        <f>IF([1]电缆线长度!A360="","",[1]电缆线长度!A360)</f>
        <v/>
      </c>
      <c r="B360" t="str">
        <f>IF([1]电缆线长度!B360="","",[1]电缆线长度!B360)</f>
        <v/>
      </c>
    </row>
    <row r="361" spans="1:2" x14ac:dyDescent="0.15">
      <c r="A361" t="str">
        <f>IF([1]电缆线长度!A361="","",[1]电缆线长度!A361)</f>
        <v/>
      </c>
      <c r="B361" t="str">
        <f>IF([1]电缆线长度!B361="","",[1]电缆线长度!B361)</f>
        <v/>
      </c>
    </row>
    <row r="362" spans="1:2" x14ac:dyDescent="0.15">
      <c r="A362" t="str">
        <f>IF([1]电缆线长度!A362="","",[1]电缆线长度!A362)</f>
        <v/>
      </c>
      <c r="B362" t="str">
        <f>IF([1]电缆线长度!B362="","",[1]电缆线长度!B362)</f>
        <v/>
      </c>
    </row>
    <row r="363" spans="1:2" x14ac:dyDescent="0.15">
      <c r="A363" t="str">
        <f>IF([1]电缆线长度!A363="","",[1]电缆线长度!A363)</f>
        <v/>
      </c>
      <c r="B363" t="str">
        <f>IF([1]电缆线长度!B363="","",[1]电缆线长度!B363)</f>
        <v/>
      </c>
    </row>
    <row r="364" spans="1:2" x14ac:dyDescent="0.15">
      <c r="A364" t="str">
        <f>IF([1]电缆线长度!A364="","",[1]电缆线长度!A364)</f>
        <v/>
      </c>
      <c r="B364" t="str">
        <f>IF([1]电缆线长度!B364="","",[1]电缆线长度!B364)</f>
        <v/>
      </c>
    </row>
    <row r="365" spans="1:2" x14ac:dyDescent="0.15">
      <c r="A365" t="str">
        <f>IF([1]电缆线长度!A365="","",[1]电缆线长度!A365)</f>
        <v/>
      </c>
      <c r="B365" t="str">
        <f>IF([1]电缆线长度!B365="","",[1]电缆线长度!B365)</f>
        <v/>
      </c>
    </row>
    <row r="366" spans="1:2" x14ac:dyDescent="0.15">
      <c r="A366" t="str">
        <f>IF([1]电缆线长度!A366="","",[1]电缆线长度!A366)</f>
        <v/>
      </c>
      <c r="B366" t="str">
        <f>IF([1]电缆线长度!B366="","",[1]电缆线长度!B366)</f>
        <v/>
      </c>
    </row>
    <row r="367" spans="1:2" x14ac:dyDescent="0.15">
      <c r="A367" t="str">
        <f>IF([1]电缆线长度!A367="","",[1]电缆线长度!A367)</f>
        <v/>
      </c>
      <c r="B367" t="str">
        <f>IF([1]电缆线长度!B367="","",[1]电缆线长度!B367)</f>
        <v/>
      </c>
    </row>
    <row r="368" spans="1:2" x14ac:dyDescent="0.15">
      <c r="A368" t="str">
        <f>IF([1]电缆线长度!A368="","",[1]电缆线长度!A368)</f>
        <v/>
      </c>
      <c r="B368" t="str">
        <f>IF([1]电缆线长度!B368="","",[1]电缆线长度!B368)</f>
        <v/>
      </c>
    </row>
    <row r="369" spans="1:2" x14ac:dyDescent="0.15">
      <c r="A369" t="str">
        <f>IF([1]电缆线长度!A369="","",[1]电缆线长度!A369)</f>
        <v/>
      </c>
      <c r="B369" t="str">
        <f>IF([1]电缆线长度!B369="","",[1]电缆线长度!B369)</f>
        <v/>
      </c>
    </row>
    <row r="370" spans="1:2" x14ac:dyDescent="0.15">
      <c r="A370" t="str">
        <f>IF([1]电缆线长度!A370="","",[1]电缆线长度!A370)</f>
        <v/>
      </c>
      <c r="B370" t="str">
        <f>IF([1]电缆线长度!B370="","",[1]电缆线长度!B370)</f>
        <v/>
      </c>
    </row>
    <row r="371" spans="1:2" x14ac:dyDescent="0.15">
      <c r="A371" t="str">
        <f>IF([1]电缆线长度!A371="","",[1]电缆线长度!A371)</f>
        <v/>
      </c>
      <c r="B371" t="str">
        <f>IF([1]电缆线长度!B371="","",[1]电缆线长度!B371)</f>
        <v/>
      </c>
    </row>
    <row r="372" spans="1:2" x14ac:dyDescent="0.15">
      <c r="A372" t="str">
        <f>IF([1]电缆线长度!A372="","",[1]电缆线长度!A372)</f>
        <v/>
      </c>
      <c r="B372" t="str">
        <f>IF([1]电缆线长度!B372="","",[1]电缆线长度!B372)</f>
        <v/>
      </c>
    </row>
    <row r="373" spans="1:2" x14ac:dyDescent="0.15">
      <c r="A373" t="str">
        <f>IF([1]电缆线长度!A373="","",[1]电缆线长度!A373)</f>
        <v/>
      </c>
      <c r="B373" t="str">
        <f>IF([1]电缆线长度!B373="","",[1]电缆线长度!B373)</f>
        <v/>
      </c>
    </row>
    <row r="374" spans="1:2" x14ac:dyDescent="0.15">
      <c r="A374" t="str">
        <f>IF([1]电缆线长度!A374="","",[1]电缆线长度!A374)</f>
        <v/>
      </c>
      <c r="B374" t="str">
        <f>IF([1]电缆线长度!B374="","",[1]电缆线长度!B374)</f>
        <v/>
      </c>
    </row>
    <row r="375" spans="1:2" x14ac:dyDescent="0.15">
      <c r="A375" t="str">
        <f>IF([1]电缆线长度!A375="","",[1]电缆线长度!A375)</f>
        <v/>
      </c>
      <c r="B375" t="str">
        <f>IF([1]电缆线长度!B375="","",[1]电缆线长度!B375)</f>
        <v/>
      </c>
    </row>
    <row r="376" spans="1:2" x14ac:dyDescent="0.15">
      <c r="A376" t="str">
        <f>IF([1]电缆线长度!A376="","",[1]电缆线长度!A376)</f>
        <v/>
      </c>
      <c r="B376" t="str">
        <f>IF([1]电缆线长度!B376="","",[1]电缆线长度!B376)</f>
        <v/>
      </c>
    </row>
    <row r="377" spans="1:2" x14ac:dyDescent="0.15">
      <c r="A377" t="str">
        <f>IF([1]电缆线长度!A377="","",[1]电缆线长度!A377)</f>
        <v/>
      </c>
      <c r="B377" t="str">
        <f>IF([1]电缆线长度!B377="","",[1]电缆线长度!B377)</f>
        <v/>
      </c>
    </row>
    <row r="378" spans="1:2" x14ac:dyDescent="0.15">
      <c r="A378" t="str">
        <f>IF([1]电缆线长度!A378="","",[1]电缆线长度!A378)</f>
        <v/>
      </c>
      <c r="B378" t="str">
        <f>IF([1]电缆线长度!B378="","",[1]电缆线长度!B378)</f>
        <v/>
      </c>
    </row>
    <row r="379" spans="1:2" x14ac:dyDescent="0.15">
      <c r="A379" t="str">
        <f>IF([1]电缆线长度!A379="","",[1]电缆线长度!A379)</f>
        <v/>
      </c>
      <c r="B379" t="str">
        <f>IF([1]电缆线长度!B379="","",[1]电缆线长度!B379)</f>
        <v/>
      </c>
    </row>
    <row r="380" spans="1:2" x14ac:dyDescent="0.15">
      <c r="A380" t="str">
        <f>IF([1]电缆线长度!A380="","",[1]电缆线长度!A380)</f>
        <v/>
      </c>
      <c r="B380" t="str">
        <f>IF([1]电缆线长度!B380="","",[1]电缆线长度!B380)</f>
        <v/>
      </c>
    </row>
    <row r="381" spans="1:2" x14ac:dyDescent="0.15">
      <c r="A381" t="str">
        <f>IF([1]电缆线长度!A381="","",[1]电缆线长度!A381)</f>
        <v/>
      </c>
      <c r="B381" t="str">
        <f>IF([1]电缆线长度!B381="","",[1]电缆线长度!B381)</f>
        <v/>
      </c>
    </row>
    <row r="382" spans="1:2" x14ac:dyDescent="0.15">
      <c r="A382" t="str">
        <f>IF([1]电缆线长度!A382="","",[1]电缆线长度!A382)</f>
        <v/>
      </c>
      <c r="B382" t="str">
        <f>IF([1]电缆线长度!B382="","",[1]电缆线长度!B382)</f>
        <v/>
      </c>
    </row>
    <row r="383" spans="1:2" x14ac:dyDescent="0.15">
      <c r="A383" t="str">
        <f>IF([1]电缆线长度!A383="","",[1]电缆线长度!A383)</f>
        <v/>
      </c>
      <c r="B383" t="str">
        <f>IF([1]电缆线长度!B383="","",[1]电缆线长度!B383)</f>
        <v/>
      </c>
    </row>
    <row r="384" spans="1:2" x14ac:dyDescent="0.15">
      <c r="A384" t="str">
        <f>IF([1]电缆线长度!A384="","",[1]电缆线长度!A384)</f>
        <v/>
      </c>
      <c r="B384" t="str">
        <f>IF([1]电缆线长度!B384="","",[1]电缆线长度!B384)</f>
        <v/>
      </c>
    </row>
    <row r="385" spans="1:2" x14ac:dyDescent="0.15">
      <c r="A385" t="str">
        <f>IF([1]电缆线长度!A385="","",[1]电缆线长度!A385)</f>
        <v/>
      </c>
      <c r="B385" t="str">
        <f>IF([1]电缆线长度!B385="","",[1]电缆线长度!B385)</f>
        <v/>
      </c>
    </row>
    <row r="386" spans="1:2" x14ac:dyDescent="0.15">
      <c r="A386" t="str">
        <f>IF([1]电缆线长度!A386="","",[1]电缆线长度!A386)</f>
        <v/>
      </c>
      <c r="B386" t="str">
        <f>IF([1]电缆线长度!B386="","",[1]电缆线长度!B386)</f>
        <v/>
      </c>
    </row>
    <row r="387" spans="1:2" x14ac:dyDescent="0.15">
      <c r="A387" t="str">
        <f>IF([1]电缆线长度!A387="","",[1]电缆线长度!A387)</f>
        <v/>
      </c>
      <c r="B387" t="str">
        <f>IF([1]电缆线长度!B387="","",[1]电缆线长度!B387)</f>
        <v/>
      </c>
    </row>
    <row r="388" spans="1:2" x14ac:dyDescent="0.15">
      <c r="A388" t="str">
        <f>IF([1]电缆线长度!A388="","",[1]电缆线长度!A388)</f>
        <v/>
      </c>
      <c r="B388" t="str">
        <f>IF([1]电缆线长度!B388="","",[1]电缆线长度!B388)</f>
        <v/>
      </c>
    </row>
    <row r="389" spans="1:2" x14ac:dyDescent="0.15">
      <c r="A389" t="str">
        <f>IF([1]电缆线长度!A389="","",[1]电缆线长度!A389)</f>
        <v/>
      </c>
      <c r="B389" t="str">
        <f>IF([1]电缆线长度!B389="","",[1]电缆线长度!B389)</f>
        <v/>
      </c>
    </row>
    <row r="390" spans="1:2" x14ac:dyDescent="0.15">
      <c r="A390" t="str">
        <f>IF([1]电缆线长度!A390="","",[1]电缆线长度!A390)</f>
        <v/>
      </c>
      <c r="B390" t="str">
        <f>IF([1]电缆线长度!B390="","",[1]电缆线长度!B390)</f>
        <v/>
      </c>
    </row>
    <row r="391" spans="1:2" x14ac:dyDescent="0.15">
      <c r="A391" t="str">
        <f>IF([1]电缆线长度!A391="","",[1]电缆线长度!A391)</f>
        <v/>
      </c>
      <c r="B391" t="str">
        <f>IF([1]电缆线长度!B391="","",[1]电缆线长度!B391)</f>
        <v/>
      </c>
    </row>
    <row r="392" spans="1:2" x14ac:dyDescent="0.15">
      <c r="A392" t="str">
        <f>IF([1]电缆线长度!A392="","",[1]电缆线长度!A392)</f>
        <v/>
      </c>
      <c r="B392" t="str">
        <f>IF([1]电缆线长度!B392="","",[1]电缆线长度!B392)</f>
        <v/>
      </c>
    </row>
    <row r="393" spans="1:2" x14ac:dyDescent="0.15">
      <c r="A393" t="str">
        <f>IF([1]电缆线长度!A393="","",[1]电缆线长度!A393)</f>
        <v/>
      </c>
      <c r="B393" t="str">
        <f>IF([1]电缆线长度!B393="","",[1]电缆线长度!B393)</f>
        <v/>
      </c>
    </row>
    <row r="394" spans="1:2" x14ac:dyDescent="0.15">
      <c r="A394" t="str">
        <f>IF([1]电缆线长度!A394="","",[1]电缆线长度!A394)</f>
        <v/>
      </c>
      <c r="B394" t="str">
        <f>IF([1]电缆线长度!B394="","",[1]电缆线长度!B394)</f>
        <v/>
      </c>
    </row>
    <row r="395" spans="1:2" x14ac:dyDescent="0.15">
      <c r="A395" t="str">
        <f>IF([1]电缆线长度!A395="","",[1]电缆线长度!A395)</f>
        <v/>
      </c>
      <c r="B395" t="str">
        <f>IF([1]电缆线长度!B395="","",[1]电缆线长度!B395)</f>
        <v/>
      </c>
    </row>
    <row r="396" spans="1:2" x14ac:dyDescent="0.15">
      <c r="A396" t="str">
        <f>IF([1]电缆线长度!A396="","",[1]电缆线长度!A396)</f>
        <v/>
      </c>
      <c r="B396" t="str">
        <f>IF([1]电缆线长度!B396="","",[1]电缆线长度!B396)</f>
        <v/>
      </c>
    </row>
    <row r="397" spans="1:2" x14ac:dyDescent="0.15">
      <c r="A397" t="str">
        <f>IF([1]电缆线长度!A397="","",[1]电缆线长度!A397)</f>
        <v/>
      </c>
      <c r="B397" t="str">
        <f>IF([1]电缆线长度!B397="","",[1]电缆线长度!B397)</f>
        <v/>
      </c>
    </row>
    <row r="398" spans="1:2" x14ac:dyDescent="0.15">
      <c r="A398" t="str">
        <f>IF([1]电缆线长度!A398="","",[1]电缆线长度!A398)</f>
        <v/>
      </c>
      <c r="B398" t="str">
        <f>IF([1]电缆线长度!B398="","",[1]电缆线长度!B398)</f>
        <v/>
      </c>
    </row>
    <row r="399" spans="1:2" x14ac:dyDescent="0.15">
      <c r="A399" t="str">
        <f>IF([1]电缆线长度!A399="","",[1]电缆线长度!A399)</f>
        <v/>
      </c>
      <c r="B399" t="str">
        <f>IF([1]电缆线长度!B399="","",[1]电缆线长度!B399)</f>
        <v/>
      </c>
    </row>
    <row r="400" spans="1:2" x14ac:dyDescent="0.15">
      <c r="A400" t="str">
        <f>IF([1]电缆线长度!A400="","",[1]电缆线长度!A400)</f>
        <v/>
      </c>
      <c r="B400" t="str">
        <f>IF([1]电缆线长度!B400="","",[1]电缆线长度!B400)</f>
        <v/>
      </c>
    </row>
    <row r="401" spans="1:2" x14ac:dyDescent="0.15">
      <c r="A401" t="str">
        <f>IF([1]电缆线长度!A401="","",[1]电缆线长度!A401)</f>
        <v/>
      </c>
      <c r="B401" t="str">
        <f>IF([1]电缆线长度!B401="","",[1]电缆线长度!B401)</f>
        <v/>
      </c>
    </row>
    <row r="402" spans="1:2" x14ac:dyDescent="0.15">
      <c r="A402" t="str">
        <f>IF([1]电缆线长度!A402="","",[1]电缆线长度!A402)</f>
        <v/>
      </c>
      <c r="B402" t="str">
        <f>IF([1]电缆线长度!B402="","",[1]电缆线长度!B402)</f>
        <v/>
      </c>
    </row>
    <row r="403" spans="1:2" x14ac:dyDescent="0.15">
      <c r="A403" t="str">
        <f>IF([1]电缆线长度!A403="","",[1]电缆线长度!A403)</f>
        <v/>
      </c>
      <c r="B403" t="str">
        <f>IF([1]电缆线长度!B403="","",[1]电缆线长度!B403)</f>
        <v/>
      </c>
    </row>
    <row r="404" spans="1:2" x14ac:dyDescent="0.15">
      <c r="A404" t="str">
        <f>IF([1]电缆线长度!A404="","",[1]电缆线长度!A404)</f>
        <v/>
      </c>
      <c r="B404" t="str">
        <f>IF([1]电缆线长度!B404="","",[1]电缆线长度!B404)</f>
        <v/>
      </c>
    </row>
    <row r="405" spans="1:2" x14ac:dyDescent="0.15">
      <c r="A405" t="str">
        <f>IF([1]电缆线长度!A405="","",[1]电缆线长度!A405)</f>
        <v/>
      </c>
      <c r="B405" t="str">
        <f>IF([1]电缆线长度!B405="","",[1]电缆线长度!B405)</f>
        <v/>
      </c>
    </row>
    <row r="406" spans="1:2" x14ac:dyDescent="0.15">
      <c r="A406" t="str">
        <f>IF([1]电缆线长度!A406="","",[1]电缆线长度!A406)</f>
        <v/>
      </c>
      <c r="B406" t="str">
        <f>IF([1]电缆线长度!B406="","",[1]电缆线长度!B406)</f>
        <v/>
      </c>
    </row>
    <row r="407" spans="1:2" x14ac:dyDescent="0.15">
      <c r="A407" t="str">
        <f>IF([1]电缆线长度!A407="","",[1]电缆线长度!A407)</f>
        <v/>
      </c>
      <c r="B407" t="str">
        <f>IF([1]电缆线长度!B407="","",[1]电缆线长度!B407)</f>
        <v/>
      </c>
    </row>
    <row r="408" spans="1:2" x14ac:dyDescent="0.15">
      <c r="A408" t="str">
        <f>IF([1]电缆线长度!A408="","",[1]电缆线长度!A408)</f>
        <v/>
      </c>
      <c r="B408" t="str">
        <f>IF([1]电缆线长度!B408="","",[1]电缆线长度!B408)</f>
        <v/>
      </c>
    </row>
    <row r="409" spans="1:2" x14ac:dyDescent="0.15">
      <c r="A409" t="str">
        <f>IF([1]电缆线长度!A409="","",[1]电缆线长度!A409)</f>
        <v/>
      </c>
      <c r="B409" t="str">
        <f>IF([1]电缆线长度!B409="","",[1]电缆线长度!B409)</f>
        <v/>
      </c>
    </row>
    <row r="410" spans="1:2" x14ac:dyDescent="0.15">
      <c r="A410" t="str">
        <f>IF([1]电缆线长度!A410="","",[1]电缆线长度!A410)</f>
        <v/>
      </c>
      <c r="B410" t="str">
        <f>IF([1]电缆线长度!B410="","",[1]电缆线长度!B410)</f>
        <v/>
      </c>
    </row>
    <row r="411" spans="1:2" x14ac:dyDescent="0.15">
      <c r="A411" t="str">
        <f>IF([1]电缆线长度!A411="","",[1]电缆线长度!A411)</f>
        <v/>
      </c>
      <c r="B411" t="str">
        <f>IF([1]电缆线长度!B411="","",[1]电缆线长度!B411)</f>
        <v/>
      </c>
    </row>
    <row r="412" spans="1:2" x14ac:dyDescent="0.15">
      <c r="A412" t="str">
        <f>IF([1]电缆线长度!A412="","",[1]电缆线长度!A412)</f>
        <v/>
      </c>
      <c r="B412" t="str">
        <f>IF([1]电缆线长度!B412="","",[1]电缆线长度!B412)</f>
        <v/>
      </c>
    </row>
    <row r="413" spans="1:2" x14ac:dyDescent="0.15">
      <c r="A413" t="str">
        <f>IF([1]电缆线长度!A413="","",[1]电缆线长度!A413)</f>
        <v/>
      </c>
      <c r="B413" t="str">
        <f>IF([1]电缆线长度!B413="","",[1]电缆线长度!B413)</f>
        <v/>
      </c>
    </row>
    <row r="414" spans="1:2" x14ac:dyDescent="0.15">
      <c r="A414" t="str">
        <f>IF([1]电缆线长度!A414="","",[1]电缆线长度!A414)</f>
        <v/>
      </c>
      <c r="B414" t="str">
        <f>IF([1]电缆线长度!B414="","",[1]电缆线长度!B414)</f>
        <v/>
      </c>
    </row>
    <row r="415" spans="1:2" x14ac:dyDescent="0.15">
      <c r="A415" t="str">
        <f>IF([1]电缆线长度!A415="","",[1]电缆线长度!A415)</f>
        <v/>
      </c>
      <c r="B415" t="str">
        <f>IF([1]电缆线长度!B415="","",[1]电缆线长度!B415)</f>
        <v/>
      </c>
    </row>
    <row r="416" spans="1:2" x14ac:dyDescent="0.15">
      <c r="A416" t="str">
        <f>IF([1]电缆线长度!A416="","",[1]电缆线长度!A416)</f>
        <v/>
      </c>
      <c r="B416" t="str">
        <f>IF([1]电缆线长度!B416="","",[1]电缆线长度!B416)</f>
        <v/>
      </c>
    </row>
    <row r="417" spans="1:2" x14ac:dyDescent="0.15">
      <c r="A417" t="str">
        <f>IF([1]电缆线长度!A417="","",[1]电缆线长度!A417)</f>
        <v/>
      </c>
      <c r="B417" t="str">
        <f>IF([1]电缆线长度!B417="","",[1]电缆线长度!B417)</f>
        <v/>
      </c>
    </row>
    <row r="418" spans="1:2" x14ac:dyDescent="0.15">
      <c r="A418" t="str">
        <f>IF([1]电缆线长度!A418="","",[1]电缆线长度!A418)</f>
        <v/>
      </c>
      <c r="B418" t="str">
        <f>IF([1]电缆线长度!B418="","",[1]电缆线长度!B418)</f>
        <v/>
      </c>
    </row>
    <row r="419" spans="1:2" x14ac:dyDescent="0.15">
      <c r="A419" t="str">
        <f>IF([1]电缆线长度!A419="","",[1]电缆线长度!A419)</f>
        <v/>
      </c>
      <c r="B419" t="str">
        <f>IF([1]电缆线长度!B419="","",[1]电缆线长度!B419)</f>
        <v/>
      </c>
    </row>
    <row r="420" spans="1:2" x14ac:dyDescent="0.15">
      <c r="A420" t="str">
        <f>IF([1]电缆线长度!A420="","",[1]电缆线长度!A420)</f>
        <v/>
      </c>
      <c r="B420" t="str">
        <f>IF([1]电缆线长度!B420="","",[1]电缆线长度!B420)</f>
        <v/>
      </c>
    </row>
    <row r="421" spans="1:2" x14ac:dyDescent="0.15">
      <c r="A421" t="str">
        <f>IF([1]电缆线长度!A421="","",[1]电缆线长度!A421)</f>
        <v/>
      </c>
      <c r="B421" t="str">
        <f>IF([1]电缆线长度!B421="","",[1]电缆线长度!B421)</f>
        <v/>
      </c>
    </row>
    <row r="422" spans="1:2" x14ac:dyDescent="0.15">
      <c r="A422" t="str">
        <f>IF([1]电缆线长度!A422="","",[1]电缆线长度!A422)</f>
        <v/>
      </c>
      <c r="B422" t="str">
        <f>IF([1]电缆线长度!B422="","",[1]电缆线长度!B422)</f>
        <v/>
      </c>
    </row>
    <row r="423" spans="1:2" x14ac:dyDescent="0.15">
      <c r="A423" t="str">
        <f>IF([1]电缆线长度!A423="","",[1]电缆线长度!A423)</f>
        <v/>
      </c>
      <c r="B423" t="str">
        <f>IF([1]电缆线长度!B423="","",[1]电缆线长度!B423)</f>
        <v/>
      </c>
    </row>
    <row r="424" spans="1:2" x14ac:dyDescent="0.15">
      <c r="A424" t="str">
        <f>IF([1]电缆线长度!A424="","",[1]电缆线长度!A424)</f>
        <v/>
      </c>
      <c r="B424" t="str">
        <f>IF([1]电缆线长度!B424="","",[1]电缆线长度!B424)</f>
        <v/>
      </c>
    </row>
    <row r="425" spans="1:2" x14ac:dyDescent="0.15">
      <c r="A425" t="str">
        <f>IF([1]电缆线长度!A425="","",[1]电缆线长度!A425)</f>
        <v/>
      </c>
      <c r="B425" t="str">
        <f>IF([1]电缆线长度!B425="","",[1]电缆线长度!B425)</f>
        <v/>
      </c>
    </row>
    <row r="426" spans="1:2" x14ac:dyDescent="0.15">
      <c r="A426" t="str">
        <f>IF([1]电缆线长度!A426="","",[1]电缆线长度!A426)</f>
        <v/>
      </c>
      <c r="B426" t="str">
        <f>IF([1]电缆线长度!B426="","",[1]电缆线长度!B426)</f>
        <v/>
      </c>
    </row>
    <row r="427" spans="1:2" x14ac:dyDescent="0.15">
      <c r="A427" t="str">
        <f>IF([1]电缆线长度!A427="","",[1]电缆线长度!A427)</f>
        <v/>
      </c>
      <c r="B427" t="str">
        <f>IF([1]电缆线长度!B427="","",[1]电缆线长度!B427)</f>
        <v/>
      </c>
    </row>
    <row r="428" spans="1:2" x14ac:dyDescent="0.15">
      <c r="A428" t="str">
        <f>IF([1]电缆线长度!A428="","",[1]电缆线长度!A428)</f>
        <v/>
      </c>
      <c r="B428" t="str">
        <f>IF([1]电缆线长度!B428="","",[1]电缆线长度!B428)</f>
        <v/>
      </c>
    </row>
    <row r="429" spans="1:2" x14ac:dyDescent="0.15">
      <c r="A429" t="str">
        <f>IF([1]电缆线长度!A429="","",[1]电缆线长度!A429)</f>
        <v/>
      </c>
      <c r="B429" t="str">
        <f>IF([1]电缆线长度!B429="","",[1]电缆线长度!B429)</f>
        <v/>
      </c>
    </row>
    <row r="430" spans="1:2" x14ac:dyDescent="0.15">
      <c r="A430" t="str">
        <f>IF([1]电缆线长度!A430="","",[1]电缆线长度!A430)</f>
        <v/>
      </c>
      <c r="B430" t="str">
        <f>IF([1]电缆线长度!B430="","",[1]电缆线长度!B430)</f>
        <v/>
      </c>
    </row>
    <row r="431" spans="1:2" x14ac:dyDescent="0.15">
      <c r="A431" t="str">
        <f>IF([1]电缆线长度!A431="","",[1]电缆线长度!A431)</f>
        <v/>
      </c>
      <c r="B431" t="str">
        <f>IF([1]电缆线长度!B431="","",[1]电缆线长度!B431)</f>
        <v/>
      </c>
    </row>
    <row r="432" spans="1:2" x14ac:dyDescent="0.15">
      <c r="A432" t="str">
        <f>IF([1]电缆线长度!A432="","",[1]电缆线长度!A432)</f>
        <v/>
      </c>
      <c r="B432" t="str">
        <f>IF([1]电缆线长度!B432="","",[1]电缆线长度!B432)</f>
        <v/>
      </c>
    </row>
    <row r="433" spans="1:2" x14ac:dyDescent="0.15">
      <c r="A433" t="str">
        <f>IF([1]电缆线长度!A433="","",[1]电缆线长度!A433)</f>
        <v/>
      </c>
      <c r="B433" t="str">
        <f>IF([1]电缆线长度!B433="","",[1]电缆线长度!B433)</f>
        <v/>
      </c>
    </row>
    <row r="434" spans="1:2" x14ac:dyDescent="0.15">
      <c r="A434" t="str">
        <f>IF([1]电缆线长度!A434="","",[1]电缆线长度!A434)</f>
        <v/>
      </c>
      <c r="B434" t="str">
        <f>IF([1]电缆线长度!B434="","",[1]电缆线长度!B434)</f>
        <v/>
      </c>
    </row>
    <row r="435" spans="1:2" x14ac:dyDescent="0.15">
      <c r="A435" t="str">
        <f>IF([1]电缆线长度!A435="","",[1]电缆线长度!A435)</f>
        <v/>
      </c>
      <c r="B435" t="str">
        <f>IF([1]电缆线长度!B435="","",[1]电缆线长度!B435)</f>
        <v/>
      </c>
    </row>
    <row r="436" spans="1:2" x14ac:dyDescent="0.15">
      <c r="A436" t="str">
        <f>IF([1]电缆线长度!A436="","",[1]电缆线长度!A436)</f>
        <v/>
      </c>
      <c r="B436" t="str">
        <f>IF([1]电缆线长度!B436="","",[1]电缆线长度!B436)</f>
        <v/>
      </c>
    </row>
    <row r="437" spans="1:2" x14ac:dyDescent="0.15">
      <c r="A437" t="str">
        <f>IF([1]电缆线长度!A437="","",[1]电缆线长度!A437)</f>
        <v/>
      </c>
      <c r="B437" t="str">
        <f>IF([1]电缆线长度!B437="","",[1]电缆线长度!B437)</f>
        <v/>
      </c>
    </row>
    <row r="438" spans="1:2" x14ac:dyDescent="0.15">
      <c r="A438" t="str">
        <f>IF([1]电缆线长度!A438="","",[1]电缆线长度!A438)</f>
        <v/>
      </c>
      <c r="B438" t="str">
        <f>IF([1]电缆线长度!B438="","",[1]电缆线长度!B438)</f>
        <v/>
      </c>
    </row>
    <row r="439" spans="1:2" x14ac:dyDescent="0.15">
      <c r="A439" t="str">
        <f>IF([1]电缆线长度!A439="","",[1]电缆线长度!A439)</f>
        <v/>
      </c>
      <c r="B439" t="str">
        <f>IF([1]电缆线长度!B439="","",[1]电缆线长度!B439)</f>
        <v/>
      </c>
    </row>
    <row r="440" spans="1:2" x14ac:dyDescent="0.15">
      <c r="A440" t="str">
        <f>IF([1]电缆线长度!A440="","",[1]电缆线长度!A440)</f>
        <v/>
      </c>
      <c r="B440" t="str">
        <f>IF([1]电缆线长度!B440="","",[1]电缆线长度!B440)</f>
        <v/>
      </c>
    </row>
    <row r="441" spans="1:2" x14ac:dyDescent="0.15">
      <c r="A441" t="str">
        <f>IF([1]电缆线长度!A441="","",[1]电缆线长度!A441)</f>
        <v/>
      </c>
      <c r="B441" t="str">
        <f>IF([1]电缆线长度!B441="","",[1]电缆线长度!B441)</f>
        <v/>
      </c>
    </row>
    <row r="442" spans="1:2" x14ac:dyDescent="0.15">
      <c r="A442" t="str">
        <f>IF([1]电缆线长度!A442="","",[1]电缆线长度!A442)</f>
        <v/>
      </c>
      <c r="B442" t="str">
        <f>IF([1]电缆线长度!B442="","",[1]电缆线长度!B442)</f>
        <v/>
      </c>
    </row>
    <row r="443" spans="1:2" x14ac:dyDescent="0.15">
      <c r="A443" t="str">
        <f>IF([1]电缆线长度!A443="","",[1]电缆线长度!A443)</f>
        <v/>
      </c>
      <c r="B443" t="str">
        <f>IF([1]电缆线长度!B443="","",[1]电缆线长度!B443)</f>
        <v/>
      </c>
    </row>
    <row r="444" spans="1:2" x14ac:dyDescent="0.15">
      <c r="A444" t="str">
        <f>IF([1]电缆线长度!A444="","",[1]电缆线长度!A444)</f>
        <v/>
      </c>
      <c r="B444" t="str">
        <f>IF([1]电缆线长度!B444="","",[1]电缆线长度!B444)</f>
        <v/>
      </c>
    </row>
    <row r="445" spans="1:2" x14ac:dyDescent="0.15">
      <c r="A445" t="str">
        <f>IF([1]电缆线长度!A445="","",[1]电缆线长度!A445)</f>
        <v/>
      </c>
      <c r="B445" t="str">
        <f>IF([1]电缆线长度!B445="","",[1]电缆线长度!B445)</f>
        <v/>
      </c>
    </row>
    <row r="446" spans="1:2" x14ac:dyDescent="0.15">
      <c r="A446" t="str">
        <f>IF([1]电缆线长度!A446="","",[1]电缆线长度!A446)</f>
        <v/>
      </c>
      <c r="B446" t="str">
        <f>IF([1]电缆线长度!B446="","",[1]电缆线长度!B446)</f>
        <v/>
      </c>
    </row>
    <row r="447" spans="1:2" x14ac:dyDescent="0.15">
      <c r="A447" t="str">
        <f>IF([1]电缆线长度!A447="","",[1]电缆线长度!A447)</f>
        <v/>
      </c>
      <c r="B447" t="str">
        <f>IF([1]电缆线长度!B447="","",[1]电缆线长度!B447)</f>
        <v/>
      </c>
    </row>
    <row r="448" spans="1:2" x14ac:dyDescent="0.15">
      <c r="A448" t="str">
        <f>IF([1]电缆线长度!A448="","",[1]电缆线长度!A448)</f>
        <v/>
      </c>
      <c r="B448" t="str">
        <f>IF([1]电缆线长度!B448="","",[1]电缆线长度!B448)</f>
        <v/>
      </c>
    </row>
    <row r="449" spans="1:2" x14ac:dyDescent="0.15">
      <c r="A449" t="str">
        <f>IF([1]电缆线长度!A449="","",[1]电缆线长度!A449)</f>
        <v/>
      </c>
      <c r="B449" t="str">
        <f>IF([1]电缆线长度!B449="","",[1]电缆线长度!B449)</f>
        <v/>
      </c>
    </row>
    <row r="450" spans="1:2" x14ac:dyDescent="0.15">
      <c r="A450" t="str">
        <f>IF([1]电缆线长度!A450="","",[1]电缆线长度!A450)</f>
        <v/>
      </c>
      <c r="B450" t="str">
        <f>IF([1]电缆线长度!B450="","",[1]电缆线长度!B450)</f>
        <v/>
      </c>
    </row>
    <row r="451" spans="1:2" x14ac:dyDescent="0.15">
      <c r="A451" t="str">
        <f>IF([1]电缆线长度!A451="","",[1]电缆线长度!A451)</f>
        <v/>
      </c>
      <c r="B451" t="str">
        <f>IF([1]电缆线长度!B451="","",[1]电缆线长度!B451)</f>
        <v/>
      </c>
    </row>
    <row r="452" spans="1:2" x14ac:dyDescent="0.15">
      <c r="A452" t="str">
        <f>IF([1]电缆线长度!A452="","",[1]电缆线长度!A452)</f>
        <v/>
      </c>
      <c r="B452" t="str">
        <f>IF([1]电缆线长度!B452="","",[1]电缆线长度!B452)</f>
        <v/>
      </c>
    </row>
    <row r="453" spans="1:2" x14ac:dyDescent="0.15">
      <c r="A453" t="str">
        <f>IF([1]电缆线长度!A453="","",[1]电缆线长度!A453)</f>
        <v/>
      </c>
      <c r="B453" t="str">
        <f>IF([1]电缆线长度!B453="","",[1]电缆线长度!B453)</f>
        <v/>
      </c>
    </row>
    <row r="454" spans="1:2" x14ac:dyDescent="0.15">
      <c r="A454" t="str">
        <f>IF([1]电缆线长度!A454="","",[1]电缆线长度!A454)</f>
        <v/>
      </c>
      <c r="B454" t="str">
        <f>IF([1]电缆线长度!B454="","",[1]电缆线长度!B454)</f>
        <v/>
      </c>
    </row>
    <row r="455" spans="1:2" x14ac:dyDescent="0.15">
      <c r="A455" t="str">
        <f>IF([1]电缆线长度!A455="","",[1]电缆线长度!A455)</f>
        <v/>
      </c>
      <c r="B455" t="str">
        <f>IF([1]电缆线长度!B455="","",[1]电缆线长度!B455)</f>
        <v/>
      </c>
    </row>
    <row r="456" spans="1:2" x14ac:dyDescent="0.15">
      <c r="A456" t="str">
        <f>IF([1]电缆线长度!A456="","",[1]电缆线长度!A456)</f>
        <v/>
      </c>
      <c r="B456" t="str">
        <f>IF([1]电缆线长度!B456="","",[1]电缆线长度!B456)</f>
        <v/>
      </c>
    </row>
    <row r="457" spans="1:2" x14ac:dyDescent="0.15">
      <c r="A457" t="str">
        <f>IF([1]电缆线长度!A457="","",[1]电缆线长度!A457)</f>
        <v/>
      </c>
      <c r="B457" t="str">
        <f>IF([1]电缆线长度!B457="","",[1]电缆线长度!B457)</f>
        <v/>
      </c>
    </row>
    <row r="458" spans="1:2" x14ac:dyDescent="0.15">
      <c r="A458" t="str">
        <f>IF([1]电缆线长度!A458="","",[1]电缆线长度!A458)</f>
        <v/>
      </c>
      <c r="B458" t="str">
        <f>IF([1]电缆线长度!B458="","",[1]电缆线长度!B458)</f>
        <v/>
      </c>
    </row>
    <row r="459" spans="1:2" x14ac:dyDescent="0.15">
      <c r="A459" t="str">
        <f>IF([1]电缆线长度!A459="","",[1]电缆线长度!A459)</f>
        <v/>
      </c>
      <c r="B459" t="str">
        <f>IF([1]电缆线长度!B459="","",[1]电缆线长度!B459)</f>
        <v/>
      </c>
    </row>
    <row r="460" spans="1:2" x14ac:dyDescent="0.15">
      <c r="A460" t="str">
        <f>IF([1]电缆线长度!A460="","",[1]电缆线长度!A460)</f>
        <v/>
      </c>
      <c r="B460" t="str">
        <f>IF([1]电缆线长度!B460="","",[1]电缆线长度!B460)</f>
        <v/>
      </c>
    </row>
    <row r="461" spans="1:2" x14ac:dyDescent="0.15">
      <c r="A461" t="str">
        <f>IF([1]电缆线长度!A461="","",[1]电缆线长度!A461)</f>
        <v/>
      </c>
      <c r="B461" t="str">
        <f>IF([1]电缆线长度!B461="","",[1]电缆线长度!B461)</f>
        <v/>
      </c>
    </row>
    <row r="462" spans="1:2" x14ac:dyDescent="0.15">
      <c r="A462" t="str">
        <f>IF([1]电缆线长度!A462="","",[1]电缆线长度!A462)</f>
        <v/>
      </c>
      <c r="B462" t="str">
        <f>IF([1]电缆线长度!B462="","",[1]电缆线长度!B462)</f>
        <v/>
      </c>
    </row>
    <row r="463" spans="1:2" x14ac:dyDescent="0.15">
      <c r="A463" t="str">
        <f>IF([1]电缆线长度!A463="","",[1]电缆线长度!A463)</f>
        <v/>
      </c>
      <c r="B463" t="str">
        <f>IF([1]电缆线长度!B463="","",[1]电缆线长度!B463)</f>
        <v/>
      </c>
    </row>
    <row r="464" spans="1:2" x14ac:dyDescent="0.15">
      <c r="A464" t="str">
        <f>IF([1]电缆线长度!A464="","",[1]电缆线长度!A464)</f>
        <v/>
      </c>
      <c r="B464" t="str">
        <f>IF([1]电缆线长度!B464="","",[1]电缆线长度!B464)</f>
        <v/>
      </c>
    </row>
    <row r="465" spans="1:2" x14ac:dyDescent="0.15">
      <c r="A465" t="str">
        <f>IF([1]电缆线长度!A465="","",[1]电缆线长度!A465)</f>
        <v/>
      </c>
      <c r="B465" t="str">
        <f>IF([1]电缆线长度!B465="","",[1]电缆线长度!B465)</f>
        <v/>
      </c>
    </row>
    <row r="466" spans="1:2" x14ac:dyDescent="0.15">
      <c r="A466" t="str">
        <f>IF([1]电缆线长度!A466="","",[1]电缆线长度!A466)</f>
        <v/>
      </c>
      <c r="B466" t="str">
        <f>IF([1]电缆线长度!B466="","",[1]电缆线长度!B466)</f>
        <v/>
      </c>
    </row>
    <row r="467" spans="1:2" x14ac:dyDescent="0.15">
      <c r="A467" t="str">
        <f>IF([1]电缆线长度!A467="","",[1]电缆线长度!A467)</f>
        <v/>
      </c>
      <c r="B467" t="str">
        <f>IF([1]电缆线长度!B467="","",[1]电缆线长度!B467)</f>
        <v/>
      </c>
    </row>
    <row r="468" spans="1:2" x14ac:dyDescent="0.15">
      <c r="A468" t="str">
        <f>IF([1]电缆线长度!A468="","",[1]电缆线长度!A468)</f>
        <v/>
      </c>
      <c r="B468" t="str">
        <f>IF([1]电缆线长度!B468="","",[1]电缆线长度!B468)</f>
        <v/>
      </c>
    </row>
    <row r="469" spans="1:2" x14ac:dyDescent="0.15">
      <c r="A469" t="str">
        <f>IF([1]电缆线长度!A469="","",[1]电缆线长度!A469)</f>
        <v/>
      </c>
      <c r="B469" t="str">
        <f>IF([1]电缆线长度!B469="","",[1]电缆线长度!B469)</f>
        <v/>
      </c>
    </row>
    <row r="470" spans="1:2" x14ac:dyDescent="0.15">
      <c r="A470" t="str">
        <f>IF([1]电缆线长度!A470="","",[1]电缆线长度!A470)</f>
        <v/>
      </c>
      <c r="B470" t="str">
        <f>IF([1]电缆线长度!B470="","",[1]电缆线长度!B470)</f>
        <v/>
      </c>
    </row>
    <row r="471" spans="1:2" x14ac:dyDescent="0.15">
      <c r="A471" t="str">
        <f>IF([1]电缆线长度!A471="","",[1]电缆线长度!A471)</f>
        <v/>
      </c>
      <c r="B471" t="str">
        <f>IF([1]电缆线长度!B471="","",[1]电缆线长度!B471)</f>
        <v/>
      </c>
    </row>
    <row r="472" spans="1:2" x14ac:dyDescent="0.15">
      <c r="A472" t="str">
        <f>IF([1]电缆线长度!A472="","",[1]电缆线长度!A472)</f>
        <v/>
      </c>
      <c r="B472" t="str">
        <f>IF([1]电缆线长度!B472="","",[1]电缆线长度!B472)</f>
        <v/>
      </c>
    </row>
    <row r="473" spans="1:2" x14ac:dyDescent="0.15">
      <c r="A473" t="str">
        <f>IF([1]电缆线长度!A473="","",[1]电缆线长度!A473)</f>
        <v/>
      </c>
      <c r="B473" t="str">
        <f>IF([1]电缆线长度!B473="","",[1]电缆线长度!B473)</f>
        <v/>
      </c>
    </row>
    <row r="474" spans="1:2" x14ac:dyDescent="0.15">
      <c r="A474" t="str">
        <f>IF([1]电缆线长度!A474="","",[1]电缆线长度!A474)</f>
        <v/>
      </c>
      <c r="B474" t="str">
        <f>IF([1]电缆线长度!B474="","",[1]电缆线长度!B474)</f>
        <v/>
      </c>
    </row>
    <row r="475" spans="1:2" x14ac:dyDescent="0.15">
      <c r="A475" t="str">
        <f>IF([1]电缆线长度!A475="","",[1]电缆线长度!A475)</f>
        <v/>
      </c>
      <c r="B475" t="str">
        <f>IF([1]电缆线长度!B475="","",[1]电缆线长度!B475)</f>
        <v/>
      </c>
    </row>
    <row r="476" spans="1:2" x14ac:dyDescent="0.15">
      <c r="A476" t="str">
        <f>IF([1]电缆线长度!A476="","",[1]电缆线长度!A476)</f>
        <v/>
      </c>
      <c r="B476" t="str">
        <f>IF([1]电缆线长度!B476="","",[1]电缆线长度!B476)</f>
        <v/>
      </c>
    </row>
    <row r="477" spans="1:2" x14ac:dyDescent="0.15">
      <c r="A477" t="str">
        <f>IF([1]电缆线长度!A477="","",[1]电缆线长度!A477)</f>
        <v/>
      </c>
      <c r="B477" t="str">
        <f>IF([1]电缆线长度!B477="","",[1]电缆线长度!B477)</f>
        <v/>
      </c>
    </row>
    <row r="478" spans="1:2" x14ac:dyDescent="0.15">
      <c r="A478" t="str">
        <f>IF([1]电缆线长度!A478="","",[1]电缆线长度!A478)</f>
        <v/>
      </c>
      <c r="B478" t="str">
        <f>IF([1]电缆线长度!B478="","",[1]电缆线长度!B478)</f>
        <v/>
      </c>
    </row>
    <row r="479" spans="1:2" x14ac:dyDescent="0.15">
      <c r="A479" t="str">
        <f>IF([1]电缆线长度!A479="","",[1]电缆线长度!A479)</f>
        <v/>
      </c>
      <c r="B479" t="str">
        <f>IF([1]电缆线长度!B479="","",[1]电缆线长度!B479)</f>
        <v/>
      </c>
    </row>
    <row r="480" spans="1:2" x14ac:dyDescent="0.15">
      <c r="A480" t="str">
        <f>IF([1]电缆线长度!A480="","",[1]电缆线长度!A480)</f>
        <v/>
      </c>
      <c r="B480" t="str">
        <f>IF([1]电缆线长度!B480="","",[1]电缆线长度!B480)</f>
        <v/>
      </c>
    </row>
    <row r="481" spans="1:2" x14ac:dyDescent="0.15">
      <c r="A481" t="str">
        <f>IF([1]电缆线长度!A481="","",[1]电缆线长度!A481)</f>
        <v/>
      </c>
      <c r="B481" t="str">
        <f>IF([1]电缆线长度!B481="","",[1]电缆线长度!B481)</f>
        <v/>
      </c>
    </row>
    <row r="482" spans="1:2" x14ac:dyDescent="0.15">
      <c r="A482" t="str">
        <f>IF([1]电缆线长度!A482="","",[1]电缆线长度!A482)</f>
        <v/>
      </c>
      <c r="B482" t="str">
        <f>IF([1]电缆线长度!B482="","",[1]电缆线长度!B482)</f>
        <v/>
      </c>
    </row>
    <row r="483" spans="1:2" x14ac:dyDescent="0.15">
      <c r="A483" t="str">
        <f>IF([1]电缆线长度!A483="","",[1]电缆线长度!A483)</f>
        <v/>
      </c>
      <c r="B483" t="str">
        <f>IF([1]电缆线长度!B483="","",[1]电缆线长度!B483)</f>
        <v/>
      </c>
    </row>
    <row r="484" spans="1:2" x14ac:dyDescent="0.15">
      <c r="A484" t="str">
        <f>IF([1]电缆线长度!A484="","",[1]电缆线长度!A484)</f>
        <v/>
      </c>
      <c r="B484" t="str">
        <f>IF([1]电缆线长度!B484="","",[1]电缆线长度!B484)</f>
        <v/>
      </c>
    </row>
    <row r="485" spans="1:2" x14ac:dyDescent="0.15">
      <c r="A485" t="str">
        <f>IF([1]电缆线长度!A485="","",[1]电缆线长度!A485)</f>
        <v/>
      </c>
      <c r="B485" t="str">
        <f>IF([1]电缆线长度!B485="","",[1]电缆线长度!B485)</f>
        <v/>
      </c>
    </row>
    <row r="486" spans="1:2" x14ac:dyDescent="0.15">
      <c r="A486" t="str">
        <f>IF([1]电缆线长度!A486="","",[1]电缆线长度!A486)</f>
        <v/>
      </c>
      <c r="B486" t="str">
        <f>IF([1]电缆线长度!B486="","",[1]电缆线长度!B486)</f>
        <v/>
      </c>
    </row>
    <row r="487" spans="1:2" x14ac:dyDescent="0.15">
      <c r="A487" t="str">
        <f>IF([1]电缆线长度!A487="","",[1]电缆线长度!A487)</f>
        <v/>
      </c>
      <c r="B487" t="str">
        <f>IF([1]电缆线长度!B487="","",[1]电缆线长度!B487)</f>
        <v/>
      </c>
    </row>
    <row r="488" spans="1:2" x14ac:dyDescent="0.15">
      <c r="A488" t="str">
        <f>IF([1]电缆线长度!A488="","",[1]电缆线长度!A488)</f>
        <v/>
      </c>
      <c r="B488" t="str">
        <f>IF([1]电缆线长度!B488="","",[1]电缆线长度!B488)</f>
        <v/>
      </c>
    </row>
    <row r="489" spans="1:2" x14ac:dyDescent="0.15">
      <c r="A489" t="str">
        <f>IF([1]电缆线长度!A489="","",[1]电缆线长度!A489)</f>
        <v/>
      </c>
      <c r="B489" t="str">
        <f>IF([1]电缆线长度!B489="","",[1]电缆线长度!B489)</f>
        <v/>
      </c>
    </row>
    <row r="490" spans="1:2" x14ac:dyDescent="0.15">
      <c r="A490" t="str">
        <f>IF([1]电缆线长度!A490="","",[1]电缆线长度!A490)</f>
        <v/>
      </c>
      <c r="B490" t="str">
        <f>IF([1]电缆线长度!B490="","",[1]电缆线长度!B490)</f>
        <v/>
      </c>
    </row>
    <row r="491" spans="1:2" x14ac:dyDescent="0.15">
      <c r="A491" t="str">
        <f>IF([1]电缆线长度!A491="","",[1]电缆线长度!A491)</f>
        <v/>
      </c>
      <c r="B491" t="str">
        <f>IF([1]电缆线长度!B491="","",[1]电缆线长度!B491)</f>
        <v/>
      </c>
    </row>
    <row r="492" spans="1:2" x14ac:dyDescent="0.15">
      <c r="A492" t="str">
        <f>IF([1]电缆线长度!A492="","",[1]电缆线长度!A492)</f>
        <v/>
      </c>
      <c r="B492" t="str">
        <f>IF([1]电缆线长度!B492="","",[1]电缆线长度!B492)</f>
        <v/>
      </c>
    </row>
    <row r="493" spans="1:2" x14ac:dyDescent="0.15">
      <c r="A493" t="str">
        <f>IF([1]电缆线长度!A493="","",[1]电缆线长度!A493)</f>
        <v/>
      </c>
      <c r="B493" t="str">
        <f>IF([1]电缆线长度!B493="","",[1]电缆线长度!B493)</f>
        <v/>
      </c>
    </row>
    <row r="494" spans="1:2" x14ac:dyDescent="0.15">
      <c r="A494" t="str">
        <f>IF([1]电缆线长度!A494="","",[1]电缆线长度!A494)</f>
        <v/>
      </c>
      <c r="B494" t="str">
        <f>IF([1]电缆线长度!B494="","",[1]电缆线长度!B494)</f>
        <v/>
      </c>
    </row>
    <row r="495" spans="1:2" x14ac:dyDescent="0.15">
      <c r="A495" t="str">
        <f>IF([1]电缆线长度!A495="","",[1]电缆线长度!A495)</f>
        <v/>
      </c>
      <c r="B495" t="str">
        <f>IF([1]电缆线长度!B495="","",[1]电缆线长度!B495)</f>
        <v/>
      </c>
    </row>
    <row r="496" spans="1:2" x14ac:dyDescent="0.15">
      <c r="A496" t="str">
        <f>IF([1]电缆线长度!A496="","",[1]电缆线长度!A496)</f>
        <v/>
      </c>
      <c r="B496" t="str">
        <f>IF([1]电缆线长度!B496="","",[1]电缆线长度!B496)</f>
        <v/>
      </c>
    </row>
    <row r="497" spans="1:2" x14ac:dyDescent="0.15">
      <c r="A497" t="str">
        <f>IF([1]电缆线长度!A497="","",[1]电缆线长度!A497)</f>
        <v/>
      </c>
      <c r="B497" t="str">
        <f>IF([1]电缆线长度!B497="","",[1]电缆线长度!B497)</f>
        <v/>
      </c>
    </row>
    <row r="498" spans="1:2" x14ac:dyDescent="0.15">
      <c r="A498" t="str">
        <f>IF([1]电缆线长度!A498="","",[1]电缆线长度!A498)</f>
        <v/>
      </c>
      <c r="B498" t="str">
        <f>IF([1]电缆线长度!B498="","",[1]电缆线长度!B498)</f>
        <v/>
      </c>
    </row>
    <row r="499" spans="1:2" x14ac:dyDescent="0.15">
      <c r="A499" t="str">
        <f>IF([1]电缆线长度!A499="","",[1]电缆线长度!A499)</f>
        <v/>
      </c>
      <c r="B499" t="str">
        <f>IF([1]电缆线长度!B499="","",[1]电缆线长度!B499)</f>
        <v/>
      </c>
    </row>
    <row r="500" spans="1:2" x14ac:dyDescent="0.15">
      <c r="A500" t="str">
        <f>IF([1]电缆线长度!A500="","",[1]电缆线长度!A500)</f>
        <v/>
      </c>
      <c r="B500" t="str">
        <f>IF([1]电缆线长度!B500="","",[1]电缆线长度!B500)</f>
        <v/>
      </c>
    </row>
    <row r="501" spans="1:2" x14ac:dyDescent="0.15">
      <c r="A501" t="str">
        <f>IF([1]电缆线长度!A501="","",[1]电缆线长度!A501)</f>
        <v/>
      </c>
      <c r="B501" t="str">
        <f>IF([1]电缆线长度!B501="","",[1]电缆线长度!B501)</f>
        <v/>
      </c>
    </row>
    <row r="502" spans="1:2" x14ac:dyDescent="0.15">
      <c r="A502" t="str">
        <f>IF([1]电缆线长度!A502="","",[1]电缆线长度!A502)</f>
        <v/>
      </c>
      <c r="B502" t="str">
        <f>IF([1]电缆线长度!B502="","",[1]电缆线长度!B502)</f>
        <v/>
      </c>
    </row>
    <row r="503" spans="1:2" x14ac:dyDescent="0.15">
      <c r="A503" t="str">
        <f>IF([1]电缆线长度!A503="","",[1]电缆线长度!A503)</f>
        <v/>
      </c>
      <c r="B503" t="str">
        <f>IF([1]电缆线长度!B503="","",[1]电缆线长度!B503)</f>
        <v/>
      </c>
    </row>
    <row r="504" spans="1:2" x14ac:dyDescent="0.15">
      <c r="A504" t="str">
        <f>IF([1]电缆线长度!A504="","",[1]电缆线长度!A504)</f>
        <v/>
      </c>
      <c r="B504" t="str">
        <f>IF([1]电缆线长度!B504="","",[1]电缆线长度!B504)</f>
        <v/>
      </c>
    </row>
    <row r="505" spans="1:2" x14ac:dyDescent="0.15">
      <c r="A505" t="str">
        <f>IF([1]电缆线长度!A505="","",[1]电缆线长度!A505)</f>
        <v/>
      </c>
      <c r="B505" t="str">
        <f>IF([1]电缆线长度!B505="","",[1]电缆线长度!B505)</f>
        <v/>
      </c>
    </row>
    <row r="506" spans="1:2" x14ac:dyDescent="0.15">
      <c r="A506" t="str">
        <f>IF([1]电缆线长度!A506="","",[1]电缆线长度!A506)</f>
        <v/>
      </c>
      <c r="B506" t="str">
        <f>IF([1]电缆线长度!B506="","",[1]电缆线长度!B506)</f>
        <v/>
      </c>
    </row>
    <row r="507" spans="1:2" x14ac:dyDescent="0.15">
      <c r="A507" t="str">
        <f>IF([1]电缆线长度!A507="","",[1]电缆线长度!A507)</f>
        <v/>
      </c>
      <c r="B507" t="str">
        <f>IF([1]电缆线长度!B507="","",[1]电缆线长度!B507)</f>
        <v/>
      </c>
    </row>
    <row r="508" spans="1:2" x14ac:dyDescent="0.15">
      <c r="A508" t="str">
        <f>IF([1]电缆线长度!A508="","",[1]电缆线长度!A508)</f>
        <v/>
      </c>
      <c r="B508" t="str">
        <f>IF([1]电缆线长度!B508="","",[1]电缆线长度!B508)</f>
        <v/>
      </c>
    </row>
    <row r="509" spans="1:2" x14ac:dyDescent="0.15">
      <c r="A509" t="str">
        <f>IF([1]电缆线长度!A509="","",[1]电缆线长度!A509)</f>
        <v/>
      </c>
      <c r="B509" t="str">
        <f>IF([1]电缆线长度!B509="","",[1]电缆线长度!B509)</f>
        <v/>
      </c>
    </row>
    <row r="510" spans="1:2" x14ac:dyDescent="0.15">
      <c r="A510" t="str">
        <f>IF([1]电缆线长度!A510="","",[1]电缆线长度!A510)</f>
        <v/>
      </c>
      <c r="B510" t="str">
        <f>IF([1]电缆线长度!B510="","",[1]电缆线长度!B510)</f>
        <v/>
      </c>
    </row>
    <row r="511" spans="1:2" x14ac:dyDescent="0.15">
      <c r="A511" t="str">
        <f>IF([1]电缆线长度!A511="","",[1]电缆线长度!A511)</f>
        <v/>
      </c>
      <c r="B511" t="str">
        <f>IF([1]电缆线长度!B511="","",[1]电缆线长度!B511)</f>
        <v/>
      </c>
    </row>
    <row r="512" spans="1:2" x14ac:dyDescent="0.15">
      <c r="A512" t="str">
        <f>IF([1]电缆线长度!A512="","",[1]电缆线长度!A512)</f>
        <v/>
      </c>
      <c r="B512" t="str">
        <f>IF([1]电缆线长度!B512="","",[1]电缆线长度!B512)</f>
        <v/>
      </c>
    </row>
    <row r="513" spans="1:2" x14ac:dyDescent="0.15">
      <c r="A513" t="str">
        <f>IF([1]电缆线长度!A513="","",[1]电缆线长度!A513)</f>
        <v/>
      </c>
      <c r="B513" t="str">
        <f>IF([1]电缆线长度!B513="","",[1]电缆线长度!B513)</f>
        <v/>
      </c>
    </row>
    <row r="514" spans="1:2" x14ac:dyDescent="0.15">
      <c r="A514" t="str">
        <f>IF([1]电缆线长度!A514="","",[1]电缆线长度!A514)</f>
        <v/>
      </c>
      <c r="B514" t="str">
        <f>IF([1]电缆线长度!B514="","",[1]电缆线长度!B514)</f>
        <v/>
      </c>
    </row>
    <row r="515" spans="1:2" x14ac:dyDescent="0.15">
      <c r="A515" t="str">
        <f>IF([1]电缆线长度!A515="","",[1]电缆线长度!A515)</f>
        <v/>
      </c>
      <c r="B515" t="str">
        <f>IF([1]电缆线长度!B515="","",[1]电缆线长度!B515)</f>
        <v/>
      </c>
    </row>
    <row r="516" spans="1:2" x14ac:dyDescent="0.15">
      <c r="A516" t="str">
        <f>IF([1]电缆线长度!A516="","",[1]电缆线长度!A516)</f>
        <v/>
      </c>
      <c r="B516" t="str">
        <f>IF([1]电缆线长度!B516="","",[1]电缆线长度!B516)</f>
        <v/>
      </c>
    </row>
    <row r="517" spans="1:2" x14ac:dyDescent="0.15">
      <c r="A517" t="str">
        <f>IF([1]电缆线长度!A517="","",[1]电缆线长度!A517)</f>
        <v/>
      </c>
      <c r="B517" t="str">
        <f>IF([1]电缆线长度!B517="","",[1]电缆线长度!B517)</f>
        <v/>
      </c>
    </row>
    <row r="518" spans="1:2" x14ac:dyDescent="0.15">
      <c r="A518" t="str">
        <f>IF([1]电缆线长度!A518="","",[1]电缆线长度!A518)</f>
        <v/>
      </c>
      <c r="B518" t="str">
        <f>IF([1]电缆线长度!B518="","",[1]电缆线长度!B518)</f>
        <v/>
      </c>
    </row>
    <row r="519" spans="1:2" x14ac:dyDescent="0.15">
      <c r="A519" t="str">
        <f>IF([1]电缆线长度!A519="","",[1]电缆线长度!A519)</f>
        <v/>
      </c>
      <c r="B519" t="str">
        <f>IF([1]电缆线长度!B519="","",[1]电缆线长度!B519)</f>
        <v/>
      </c>
    </row>
    <row r="520" spans="1:2" x14ac:dyDescent="0.15">
      <c r="A520" t="str">
        <f>IF([1]电缆线长度!A520="","",[1]电缆线长度!A520)</f>
        <v/>
      </c>
      <c r="B520" t="str">
        <f>IF([1]电缆线长度!B520="","",[1]电缆线长度!B520)</f>
        <v/>
      </c>
    </row>
    <row r="521" spans="1:2" x14ac:dyDescent="0.15">
      <c r="A521" t="str">
        <f>IF([1]电缆线长度!A521="","",[1]电缆线长度!A521)</f>
        <v/>
      </c>
      <c r="B521" t="str">
        <f>IF([1]电缆线长度!B521="","",[1]电缆线长度!B521)</f>
        <v/>
      </c>
    </row>
    <row r="522" spans="1:2" x14ac:dyDescent="0.15">
      <c r="A522" t="str">
        <f>IF([1]电缆线长度!A522="","",[1]电缆线长度!A522)</f>
        <v/>
      </c>
      <c r="B522" t="str">
        <f>IF([1]电缆线长度!B522="","",[1]电缆线长度!B522)</f>
        <v/>
      </c>
    </row>
    <row r="523" spans="1:2" x14ac:dyDescent="0.15">
      <c r="A523" t="str">
        <f>IF([1]电缆线长度!A523="","",[1]电缆线长度!A523)</f>
        <v/>
      </c>
      <c r="B523" t="str">
        <f>IF([1]电缆线长度!B523="","",[1]电缆线长度!B523)</f>
        <v/>
      </c>
    </row>
    <row r="524" spans="1:2" x14ac:dyDescent="0.15">
      <c r="A524" t="str">
        <f>IF([1]电缆线长度!A524="","",[1]电缆线长度!A524)</f>
        <v/>
      </c>
      <c r="B524" t="str">
        <f>IF([1]电缆线长度!B524="","",[1]电缆线长度!B524)</f>
        <v/>
      </c>
    </row>
    <row r="525" spans="1:2" x14ac:dyDescent="0.15">
      <c r="A525" t="str">
        <f>IF([1]电缆线长度!A525="","",[1]电缆线长度!A525)</f>
        <v/>
      </c>
      <c r="B525" t="str">
        <f>IF([1]电缆线长度!B525="","",[1]电缆线长度!B525)</f>
        <v/>
      </c>
    </row>
    <row r="526" spans="1:2" x14ac:dyDescent="0.15">
      <c r="A526" t="str">
        <f>IF([1]电缆线长度!A526="","",[1]电缆线长度!A526)</f>
        <v/>
      </c>
      <c r="B526" t="str">
        <f>IF([1]电缆线长度!B526="","",[1]电缆线长度!B526)</f>
        <v/>
      </c>
    </row>
    <row r="527" spans="1:2" x14ac:dyDescent="0.15">
      <c r="A527" t="str">
        <f>IF([1]电缆线长度!A527="","",[1]电缆线长度!A527)</f>
        <v/>
      </c>
      <c r="B527" t="str">
        <f>IF([1]电缆线长度!B527="","",[1]电缆线长度!B527)</f>
        <v/>
      </c>
    </row>
    <row r="528" spans="1:2" x14ac:dyDescent="0.15">
      <c r="A528" t="str">
        <f>IF([1]电缆线长度!A528="","",[1]电缆线长度!A528)</f>
        <v/>
      </c>
      <c r="B528" t="str">
        <f>IF([1]电缆线长度!B528="","",[1]电缆线长度!B528)</f>
        <v/>
      </c>
    </row>
    <row r="529" spans="1:2" x14ac:dyDescent="0.15">
      <c r="A529" t="str">
        <f>IF([1]电缆线长度!A529="","",[1]电缆线长度!A529)</f>
        <v/>
      </c>
      <c r="B529" t="str">
        <f>IF([1]电缆线长度!B529="","",[1]电缆线长度!B529)</f>
        <v/>
      </c>
    </row>
    <row r="530" spans="1:2" x14ac:dyDescent="0.15">
      <c r="A530" t="str">
        <f>IF([1]电缆线长度!A530="","",[1]电缆线长度!A530)</f>
        <v/>
      </c>
      <c r="B530" t="str">
        <f>IF([1]电缆线长度!B530="","",[1]电缆线长度!B530)</f>
        <v/>
      </c>
    </row>
    <row r="531" spans="1:2" x14ac:dyDescent="0.15">
      <c r="A531" t="str">
        <f>IF([1]电缆线长度!A531="","",[1]电缆线长度!A531)</f>
        <v/>
      </c>
      <c r="B531" t="str">
        <f>IF([1]电缆线长度!B531="","",[1]电缆线长度!B531)</f>
        <v/>
      </c>
    </row>
    <row r="532" spans="1:2" x14ac:dyDescent="0.15">
      <c r="A532" t="str">
        <f>IF([1]电缆线长度!A532="","",[1]电缆线长度!A532)</f>
        <v/>
      </c>
      <c r="B532" t="str">
        <f>IF([1]电缆线长度!B532="","",[1]电缆线长度!B532)</f>
        <v/>
      </c>
    </row>
    <row r="533" spans="1:2" x14ac:dyDescent="0.15">
      <c r="A533" t="str">
        <f>IF([1]电缆线长度!A533="","",[1]电缆线长度!A533)</f>
        <v/>
      </c>
      <c r="B533" t="str">
        <f>IF([1]电缆线长度!B533="","",[1]电缆线长度!B533)</f>
        <v/>
      </c>
    </row>
    <row r="534" spans="1:2" x14ac:dyDescent="0.15">
      <c r="A534" t="str">
        <f>IF([1]电缆线长度!A534="","",[1]电缆线长度!A534)</f>
        <v/>
      </c>
      <c r="B534" t="str">
        <f>IF([1]电缆线长度!B534="","",[1]电缆线长度!B534)</f>
        <v/>
      </c>
    </row>
    <row r="535" spans="1:2" x14ac:dyDescent="0.15">
      <c r="A535" t="str">
        <f>IF([1]电缆线长度!A535="","",[1]电缆线长度!A535)</f>
        <v/>
      </c>
      <c r="B535" t="str">
        <f>IF([1]电缆线长度!B535="","",[1]电缆线长度!B535)</f>
        <v/>
      </c>
    </row>
    <row r="536" spans="1:2" x14ac:dyDescent="0.15">
      <c r="A536" t="str">
        <f>IF([1]电缆线长度!A536="","",[1]电缆线长度!A536)</f>
        <v/>
      </c>
      <c r="B536" t="str">
        <f>IF([1]电缆线长度!B536="","",[1]电缆线长度!B536)</f>
        <v/>
      </c>
    </row>
    <row r="537" spans="1:2" x14ac:dyDescent="0.15">
      <c r="A537" t="str">
        <f>IF([1]电缆线长度!A537="","",[1]电缆线长度!A537)</f>
        <v/>
      </c>
      <c r="B537" t="str">
        <f>IF([1]电缆线长度!B537="","",[1]电缆线长度!B537)</f>
        <v/>
      </c>
    </row>
    <row r="538" spans="1:2" x14ac:dyDescent="0.15">
      <c r="A538" t="str">
        <f>IF([1]电缆线长度!A538="","",[1]电缆线长度!A538)</f>
        <v/>
      </c>
      <c r="B538" t="str">
        <f>IF([1]电缆线长度!B538="","",[1]电缆线长度!B538)</f>
        <v/>
      </c>
    </row>
    <row r="539" spans="1:2" x14ac:dyDescent="0.15">
      <c r="A539" t="str">
        <f>IF([1]电缆线长度!A539="","",[1]电缆线长度!A539)</f>
        <v/>
      </c>
      <c r="B539" t="str">
        <f>IF([1]电缆线长度!B539="","",[1]电缆线长度!B539)</f>
        <v/>
      </c>
    </row>
    <row r="540" spans="1:2" x14ac:dyDescent="0.15">
      <c r="A540" t="str">
        <f>IF([1]电缆线长度!A540="","",[1]电缆线长度!A540)</f>
        <v/>
      </c>
      <c r="B540" t="str">
        <f>IF([1]电缆线长度!B540="","",[1]电缆线长度!B540)</f>
        <v/>
      </c>
    </row>
    <row r="541" spans="1:2" x14ac:dyDescent="0.15">
      <c r="A541" t="str">
        <f>IF([1]电缆线长度!A541="","",[1]电缆线长度!A541)</f>
        <v/>
      </c>
      <c r="B541" t="str">
        <f>IF([1]电缆线长度!B541="","",[1]电缆线长度!B541)</f>
        <v/>
      </c>
    </row>
    <row r="542" spans="1:2" x14ac:dyDescent="0.15">
      <c r="A542" t="str">
        <f>IF([1]电缆线长度!A542="","",[1]电缆线长度!A542)</f>
        <v/>
      </c>
      <c r="B542" t="str">
        <f>IF([1]电缆线长度!B542="","",[1]电缆线长度!B542)</f>
        <v/>
      </c>
    </row>
    <row r="543" spans="1:2" x14ac:dyDescent="0.15">
      <c r="A543" t="str">
        <f>IF([1]电缆线长度!A543="","",[1]电缆线长度!A543)</f>
        <v/>
      </c>
      <c r="B543" t="str">
        <f>IF([1]电缆线长度!B543="","",[1]电缆线长度!B543)</f>
        <v/>
      </c>
    </row>
    <row r="544" spans="1:2" x14ac:dyDescent="0.15">
      <c r="A544" t="str">
        <f>IF([1]电缆线长度!A544="","",[1]电缆线长度!A544)</f>
        <v/>
      </c>
      <c r="B544" t="str">
        <f>IF([1]电缆线长度!B544="","",[1]电缆线长度!B544)</f>
        <v/>
      </c>
    </row>
    <row r="545" spans="1:2" x14ac:dyDescent="0.15">
      <c r="A545" t="str">
        <f>IF([1]电缆线长度!A545="","",[1]电缆线长度!A545)</f>
        <v/>
      </c>
      <c r="B545" t="str">
        <f>IF([1]电缆线长度!B545="","",[1]电缆线长度!B545)</f>
        <v/>
      </c>
    </row>
    <row r="546" spans="1:2" x14ac:dyDescent="0.15">
      <c r="A546" t="str">
        <f>IF([1]电缆线长度!A546="","",[1]电缆线长度!A546)</f>
        <v/>
      </c>
      <c r="B546" t="str">
        <f>IF([1]电缆线长度!B546="","",[1]电缆线长度!B546)</f>
        <v/>
      </c>
    </row>
    <row r="547" spans="1:2" x14ac:dyDescent="0.15">
      <c r="A547" t="str">
        <f>IF([1]电缆线长度!A547="","",[1]电缆线长度!A547)</f>
        <v/>
      </c>
      <c r="B547" t="str">
        <f>IF([1]电缆线长度!B547="","",[1]电缆线长度!B547)</f>
        <v/>
      </c>
    </row>
    <row r="548" spans="1:2" x14ac:dyDescent="0.15">
      <c r="A548" t="str">
        <f>IF([1]电缆线长度!A548="","",[1]电缆线长度!A548)</f>
        <v/>
      </c>
      <c r="B548" t="str">
        <f>IF([1]电缆线长度!B548="","",[1]电缆线长度!B548)</f>
        <v/>
      </c>
    </row>
    <row r="549" spans="1:2" x14ac:dyDescent="0.15">
      <c r="A549" t="str">
        <f>IF([1]电缆线长度!A549="","",[1]电缆线长度!A549)</f>
        <v/>
      </c>
      <c r="B549" t="str">
        <f>IF([1]电缆线长度!B549="","",[1]电缆线长度!B549)</f>
        <v/>
      </c>
    </row>
    <row r="550" spans="1:2" x14ac:dyDescent="0.15">
      <c r="A550" t="str">
        <f>IF([1]电缆线长度!A550="","",[1]电缆线长度!A550)</f>
        <v/>
      </c>
      <c r="B550" t="str">
        <f>IF([1]电缆线长度!B550="","",[1]电缆线长度!B550)</f>
        <v/>
      </c>
    </row>
    <row r="551" spans="1:2" x14ac:dyDescent="0.15">
      <c r="A551" t="str">
        <f>IF([1]电缆线长度!A551="","",[1]电缆线长度!A551)</f>
        <v/>
      </c>
      <c r="B551" t="str">
        <f>IF([1]电缆线长度!B551="","",[1]电缆线长度!B551)</f>
        <v/>
      </c>
    </row>
    <row r="552" spans="1:2" x14ac:dyDescent="0.15">
      <c r="A552" t="str">
        <f>IF([1]电缆线长度!A552="","",[1]电缆线长度!A552)</f>
        <v/>
      </c>
      <c r="B552" t="str">
        <f>IF([1]电缆线长度!B552="","",[1]电缆线长度!B552)</f>
        <v/>
      </c>
    </row>
    <row r="553" spans="1:2" x14ac:dyDescent="0.15">
      <c r="A553" t="str">
        <f>IF([1]电缆线长度!A553="","",[1]电缆线长度!A553)</f>
        <v/>
      </c>
      <c r="B553" t="str">
        <f>IF([1]电缆线长度!B553="","",[1]电缆线长度!B553)</f>
        <v/>
      </c>
    </row>
    <row r="554" spans="1:2" x14ac:dyDescent="0.15">
      <c r="A554" t="str">
        <f>IF([1]电缆线长度!A554="","",[1]电缆线长度!A554)</f>
        <v/>
      </c>
      <c r="B554" t="str">
        <f>IF([1]电缆线长度!B554="","",[1]电缆线长度!B554)</f>
        <v/>
      </c>
    </row>
    <row r="555" spans="1:2" x14ac:dyDescent="0.15">
      <c r="A555" t="str">
        <f>IF([1]电缆线长度!A555="","",[1]电缆线长度!A555)</f>
        <v/>
      </c>
      <c r="B555" t="str">
        <f>IF([1]电缆线长度!B555="","",[1]电缆线长度!B555)</f>
        <v/>
      </c>
    </row>
    <row r="556" spans="1:2" x14ac:dyDescent="0.15">
      <c r="A556" t="str">
        <f>IF([1]电缆线长度!A556="","",[1]电缆线长度!A556)</f>
        <v/>
      </c>
      <c r="B556" t="str">
        <f>IF([1]电缆线长度!B556="","",[1]电缆线长度!B556)</f>
        <v/>
      </c>
    </row>
    <row r="557" spans="1:2" x14ac:dyDescent="0.15">
      <c r="A557" t="str">
        <f>IF([1]电缆线长度!A557="","",[1]电缆线长度!A557)</f>
        <v/>
      </c>
      <c r="B557" t="str">
        <f>IF([1]电缆线长度!B557="","",[1]电缆线长度!B557)</f>
        <v/>
      </c>
    </row>
    <row r="558" spans="1:2" x14ac:dyDescent="0.15">
      <c r="A558" t="str">
        <f>IF([1]电缆线长度!A558="","",[1]电缆线长度!A558)</f>
        <v/>
      </c>
      <c r="B558" t="str">
        <f>IF([1]电缆线长度!B558="","",[1]电缆线长度!B558)</f>
        <v/>
      </c>
    </row>
    <row r="559" spans="1:2" x14ac:dyDescent="0.15">
      <c r="A559" t="str">
        <f>IF([1]电缆线长度!A559="","",[1]电缆线长度!A559)</f>
        <v/>
      </c>
      <c r="B559" t="str">
        <f>IF([1]电缆线长度!B559="","",[1]电缆线长度!B559)</f>
        <v/>
      </c>
    </row>
    <row r="560" spans="1:2" x14ac:dyDescent="0.15">
      <c r="A560" t="str">
        <f>IF([1]电缆线长度!A560="","",[1]电缆线长度!A560)</f>
        <v/>
      </c>
      <c r="B560" t="str">
        <f>IF([1]电缆线长度!B560="","",[1]电缆线长度!B560)</f>
        <v/>
      </c>
    </row>
    <row r="561" spans="1:2" x14ac:dyDescent="0.15">
      <c r="A561" t="str">
        <f>IF([1]电缆线长度!A561="","",[1]电缆线长度!A561)</f>
        <v/>
      </c>
      <c r="B561" t="str">
        <f>IF([1]电缆线长度!B561="","",[1]电缆线长度!B561)</f>
        <v/>
      </c>
    </row>
    <row r="562" spans="1:2" x14ac:dyDescent="0.15">
      <c r="A562" t="str">
        <f>IF([1]电缆线长度!A562="","",[1]电缆线长度!A562)</f>
        <v/>
      </c>
      <c r="B562" t="str">
        <f>IF([1]电缆线长度!B562="","",[1]电缆线长度!B562)</f>
        <v/>
      </c>
    </row>
    <row r="563" spans="1:2" x14ac:dyDescent="0.15">
      <c r="A563" t="str">
        <f>IF([1]电缆线长度!A563="","",[1]电缆线长度!A563)</f>
        <v/>
      </c>
      <c r="B563" t="str">
        <f>IF([1]电缆线长度!B563="","",[1]电缆线长度!B563)</f>
        <v/>
      </c>
    </row>
    <row r="564" spans="1:2" x14ac:dyDescent="0.15">
      <c r="A564" t="str">
        <f>IF([1]电缆线长度!A564="","",[1]电缆线长度!A564)</f>
        <v/>
      </c>
      <c r="B564" t="str">
        <f>IF([1]电缆线长度!B564="","",[1]电缆线长度!B564)</f>
        <v/>
      </c>
    </row>
    <row r="565" spans="1:2" x14ac:dyDescent="0.15">
      <c r="A565" t="str">
        <f>IF([1]电缆线长度!A565="","",[1]电缆线长度!A565)</f>
        <v/>
      </c>
      <c r="B565" t="str">
        <f>IF([1]电缆线长度!B565="","",[1]电缆线长度!B565)</f>
        <v/>
      </c>
    </row>
    <row r="566" spans="1:2" x14ac:dyDescent="0.15">
      <c r="A566" t="str">
        <f>IF([1]电缆线长度!A566="","",[1]电缆线长度!A566)</f>
        <v/>
      </c>
      <c r="B566" t="str">
        <f>IF([1]电缆线长度!B566="","",[1]电缆线长度!B566)</f>
        <v/>
      </c>
    </row>
    <row r="567" spans="1:2" x14ac:dyDescent="0.15">
      <c r="A567" t="str">
        <f>IF([1]电缆线长度!A567="","",[1]电缆线长度!A567)</f>
        <v/>
      </c>
      <c r="B567" t="str">
        <f>IF([1]电缆线长度!B567="","",[1]电缆线长度!B567)</f>
        <v/>
      </c>
    </row>
    <row r="568" spans="1:2" x14ac:dyDescent="0.15">
      <c r="A568" t="str">
        <f>IF([1]电缆线长度!A568="","",[1]电缆线长度!A568)</f>
        <v/>
      </c>
      <c r="B568" t="str">
        <f>IF([1]电缆线长度!B568="","",[1]电缆线长度!B568)</f>
        <v/>
      </c>
    </row>
    <row r="569" spans="1:2" x14ac:dyDescent="0.15">
      <c r="A569" t="str">
        <f>IF([1]电缆线长度!A569="","",[1]电缆线长度!A569)</f>
        <v/>
      </c>
      <c r="B569" t="str">
        <f>IF([1]电缆线长度!B569="","",[1]电缆线长度!B569)</f>
        <v/>
      </c>
    </row>
    <row r="570" spans="1:2" x14ac:dyDescent="0.15">
      <c r="A570" t="str">
        <f>IF([1]电缆线长度!A570="","",[1]电缆线长度!A570)</f>
        <v/>
      </c>
      <c r="B570" t="str">
        <f>IF([1]电缆线长度!B570="","",[1]电缆线长度!B570)</f>
        <v/>
      </c>
    </row>
    <row r="571" spans="1:2" x14ac:dyDescent="0.15">
      <c r="A571" t="str">
        <f>IF([1]电缆线长度!A571="","",[1]电缆线长度!A571)</f>
        <v/>
      </c>
      <c r="B571" t="str">
        <f>IF([1]电缆线长度!B571="","",[1]电缆线长度!B571)</f>
        <v/>
      </c>
    </row>
    <row r="572" spans="1:2" x14ac:dyDescent="0.15">
      <c r="A572" t="str">
        <f>IF([1]电缆线长度!A572="","",[1]电缆线长度!A572)</f>
        <v/>
      </c>
      <c r="B572" t="str">
        <f>IF([1]电缆线长度!B572="","",[1]电缆线长度!B572)</f>
        <v/>
      </c>
    </row>
    <row r="573" spans="1:2" x14ac:dyDescent="0.15">
      <c r="A573" t="str">
        <f>IF([1]电缆线长度!A573="","",[1]电缆线长度!A573)</f>
        <v/>
      </c>
      <c r="B573" t="str">
        <f>IF([1]电缆线长度!B573="","",[1]电缆线长度!B573)</f>
        <v/>
      </c>
    </row>
    <row r="574" spans="1:2" x14ac:dyDescent="0.15">
      <c r="A574" t="str">
        <f>IF([1]电缆线长度!A574="","",[1]电缆线长度!A574)</f>
        <v/>
      </c>
      <c r="B574" t="str">
        <f>IF([1]电缆线长度!B574="","",[1]电缆线长度!B574)</f>
        <v/>
      </c>
    </row>
    <row r="575" spans="1:2" x14ac:dyDescent="0.15">
      <c r="A575" t="str">
        <f>IF([1]电缆线长度!A575="","",[1]电缆线长度!A575)</f>
        <v/>
      </c>
      <c r="B575" t="str">
        <f>IF([1]电缆线长度!B575="","",[1]电缆线长度!B575)</f>
        <v/>
      </c>
    </row>
    <row r="576" spans="1:2" x14ac:dyDescent="0.15">
      <c r="A576" t="str">
        <f>IF([1]电缆线长度!A576="","",[1]电缆线长度!A576)</f>
        <v/>
      </c>
      <c r="B576" t="str">
        <f>IF([1]电缆线长度!B576="","",[1]电缆线长度!B576)</f>
        <v/>
      </c>
    </row>
    <row r="577" spans="1:2" x14ac:dyDescent="0.15">
      <c r="A577" t="str">
        <f>IF([1]电缆线长度!A577="","",[1]电缆线长度!A577)</f>
        <v/>
      </c>
      <c r="B577" t="str">
        <f>IF([1]电缆线长度!B577="","",[1]电缆线长度!B577)</f>
        <v/>
      </c>
    </row>
    <row r="578" spans="1:2" x14ac:dyDescent="0.15">
      <c r="A578" t="str">
        <f>IF([1]电缆线长度!A578="","",[1]电缆线长度!A578)</f>
        <v/>
      </c>
      <c r="B578" t="str">
        <f>IF([1]电缆线长度!B578="","",[1]电缆线长度!B578)</f>
        <v/>
      </c>
    </row>
    <row r="579" spans="1:2" x14ac:dyDescent="0.15">
      <c r="A579" t="str">
        <f>IF([1]电缆线长度!A579="","",[1]电缆线长度!A579)</f>
        <v/>
      </c>
      <c r="B579" t="str">
        <f>IF([1]电缆线长度!B579="","",[1]电缆线长度!B579)</f>
        <v/>
      </c>
    </row>
    <row r="580" spans="1:2" x14ac:dyDescent="0.15">
      <c r="A580" t="str">
        <f>IF([1]电缆线长度!A580="","",[1]电缆线长度!A580)</f>
        <v/>
      </c>
      <c r="B580" t="str">
        <f>IF([1]电缆线长度!B580="","",[1]电缆线长度!B580)</f>
        <v/>
      </c>
    </row>
    <row r="581" spans="1:2" x14ac:dyDescent="0.15">
      <c r="A581" t="str">
        <f>IF([1]电缆线长度!A581="","",[1]电缆线长度!A581)</f>
        <v/>
      </c>
      <c r="B581" t="str">
        <f>IF([1]电缆线长度!B581="","",[1]电缆线长度!B581)</f>
        <v/>
      </c>
    </row>
    <row r="582" spans="1:2" x14ac:dyDescent="0.15">
      <c r="A582" t="str">
        <f>IF([1]电缆线长度!A582="","",[1]电缆线长度!A582)</f>
        <v/>
      </c>
      <c r="B582" t="str">
        <f>IF([1]电缆线长度!B582="","",[1]电缆线长度!B582)</f>
        <v/>
      </c>
    </row>
    <row r="583" spans="1:2" x14ac:dyDescent="0.15">
      <c r="A583" t="str">
        <f>IF([1]电缆线长度!A583="","",[1]电缆线长度!A583)</f>
        <v/>
      </c>
      <c r="B583" t="str">
        <f>IF([1]电缆线长度!B583="","",[1]电缆线长度!B583)</f>
        <v/>
      </c>
    </row>
    <row r="584" spans="1:2" x14ac:dyDescent="0.15">
      <c r="A584" t="str">
        <f>IF([1]电缆线长度!A584="","",[1]电缆线长度!A584)</f>
        <v/>
      </c>
      <c r="B584" t="str">
        <f>IF([1]电缆线长度!B584="","",[1]电缆线长度!B584)</f>
        <v/>
      </c>
    </row>
    <row r="585" spans="1:2" x14ac:dyDescent="0.15">
      <c r="A585" t="str">
        <f>IF([1]电缆线长度!A585="","",[1]电缆线长度!A585)</f>
        <v/>
      </c>
      <c r="B585" t="str">
        <f>IF([1]电缆线长度!B585="","",[1]电缆线长度!B585)</f>
        <v/>
      </c>
    </row>
    <row r="586" spans="1:2" x14ac:dyDescent="0.15">
      <c r="A586" t="str">
        <f>IF([1]电缆线长度!A586="","",[1]电缆线长度!A586)</f>
        <v/>
      </c>
      <c r="B586" t="str">
        <f>IF([1]电缆线长度!B586="","",[1]电缆线长度!B586)</f>
        <v/>
      </c>
    </row>
    <row r="587" spans="1:2" x14ac:dyDescent="0.15">
      <c r="A587" t="str">
        <f>IF([1]电缆线长度!A587="","",[1]电缆线长度!A587)</f>
        <v/>
      </c>
      <c r="B587" t="str">
        <f>IF([1]电缆线长度!B587="","",[1]电缆线长度!B587)</f>
        <v/>
      </c>
    </row>
    <row r="588" spans="1:2" x14ac:dyDescent="0.15">
      <c r="A588" t="str">
        <f>IF([1]电缆线长度!A588="","",[1]电缆线长度!A588)</f>
        <v/>
      </c>
      <c r="B588" t="str">
        <f>IF([1]电缆线长度!B588="","",[1]电缆线长度!B588)</f>
        <v/>
      </c>
    </row>
    <row r="589" spans="1:2" x14ac:dyDescent="0.15">
      <c r="A589" t="str">
        <f>IF([1]电缆线长度!A589="","",[1]电缆线长度!A589)</f>
        <v/>
      </c>
      <c r="B589" t="str">
        <f>IF([1]电缆线长度!B589="","",[1]电缆线长度!B589)</f>
        <v/>
      </c>
    </row>
    <row r="590" spans="1:2" x14ac:dyDescent="0.15">
      <c r="A590" t="str">
        <f>IF([1]电缆线长度!A590="","",[1]电缆线长度!A590)</f>
        <v/>
      </c>
      <c r="B590" t="str">
        <f>IF([1]电缆线长度!B590="","",[1]电缆线长度!B590)</f>
        <v/>
      </c>
    </row>
    <row r="591" spans="1:2" x14ac:dyDescent="0.15">
      <c r="A591" t="str">
        <f>IF([1]电缆线长度!A591="","",[1]电缆线长度!A591)</f>
        <v/>
      </c>
      <c r="B591" t="str">
        <f>IF([1]电缆线长度!B591="","",[1]电缆线长度!B591)</f>
        <v/>
      </c>
    </row>
    <row r="592" spans="1:2" x14ac:dyDescent="0.15">
      <c r="A592" t="str">
        <f>IF([1]电缆线长度!A592="","",[1]电缆线长度!A592)</f>
        <v/>
      </c>
      <c r="B592" t="str">
        <f>IF([1]电缆线长度!B592="","",[1]电缆线长度!B592)</f>
        <v/>
      </c>
    </row>
    <row r="593" spans="1:2" x14ac:dyDescent="0.15">
      <c r="A593" t="str">
        <f>IF([1]电缆线长度!A593="","",[1]电缆线长度!A593)</f>
        <v/>
      </c>
      <c r="B593" t="str">
        <f>IF([1]电缆线长度!B593="","",[1]电缆线长度!B593)</f>
        <v/>
      </c>
    </row>
    <row r="594" spans="1:2" x14ac:dyDescent="0.15">
      <c r="A594" t="str">
        <f>IF([1]电缆线长度!A594="","",[1]电缆线长度!A594)</f>
        <v/>
      </c>
      <c r="B594" t="str">
        <f>IF([1]电缆线长度!B594="","",[1]电缆线长度!B594)</f>
        <v/>
      </c>
    </row>
    <row r="595" spans="1:2" x14ac:dyDescent="0.15">
      <c r="A595" t="str">
        <f>IF([1]电缆线长度!A595="","",[1]电缆线长度!A595)</f>
        <v/>
      </c>
      <c r="B595" t="str">
        <f>IF([1]电缆线长度!B595="","",[1]电缆线长度!B595)</f>
        <v/>
      </c>
    </row>
    <row r="596" spans="1:2" x14ac:dyDescent="0.15">
      <c r="A596" t="str">
        <f>IF([1]电缆线长度!A596="","",[1]电缆线长度!A596)</f>
        <v/>
      </c>
      <c r="B596" t="str">
        <f>IF([1]电缆线长度!B596="","",[1]电缆线长度!B596)</f>
        <v/>
      </c>
    </row>
    <row r="597" spans="1:2" x14ac:dyDescent="0.15">
      <c r="A597" t="str">
        <f>IF([1]电缆线长度!A597="","",[1]电缆线长度!A597)</f>
        <v/>
      </c>
      <c r="B597" t="str">
        <f>IF([1]电缆线长度!B597="","",[1]电缆线长度!B597)</f>
        <v/>
      </c>
    </row>
    <row r="598" spans="1:2" x14ac:dyDescent="0.15">
      <c r="A598" t="str">
        <f>IF([1]电缆线长度!A598="","",[1]电缆线长度!A598)</f>
        <v/>
      </c>
      <c r="B598" t="str">
        <f>IF([1]电缆线长度!B598="","",[1]电缆线长度!B598)</f>
        <v/>
      </c>
    </row>
    <row r="599" spans="1:2" x14ac:dyDescent="0.15">
      <c r="A599" t="str">
        <f>IF([1]电缆线长度!A599="","",[1]电缆线长度!A599)</f>
        <v/>
      </c>
      <c r="B599" t="str">
        <f>IF([1]电缆线长度!B599="","",[1]电缆线长度!B599)</f>
        <v/>
      </c>
    </row>
    <row r="600" spans="1:2" x14ac:dyDescent="0.15">
      <c r="A600" t="str">
        <f>IF([1]电缆线长度!A600="","",[1]电缆线长度!A600)</f>
        <v/>
      </c>
      <c r="B600" t="str">
        <f>IF([1]电缆线长度!B600="","",[1]电缆线长度!B600)</f>
        <v/>
      </c>
    </row>
    <row r="601" spans="1:2" x14ac:dyDescent="0.15">
      <c r="A601" t="str">
        <f>IF([1]电缆线长度!A601="","",[1]电缆线长度!A601)</f>
        <v/>
      </c>
      <c r="B601" t="str">
        <f>IF([1]电缆线长度!B601="","",[1]电缆线长度!B601)</f>
        <v/>
      </c>
    </row>
    <row r="602" spans="1:2" x14ac:dyDescent="0.15">
      <c r="A602" t="str">
        <f>IF([1]电缆线长度!A602="","",[1]电缆线长度!A602)</f>
        <v/>
      </c>
      <c r="B602" t="str">
        <f>IF([1]电缆线长度!B602="","",[1]电缆线长度!B602)</f>
        <v/>
      </c>
    </row>
    <row r="603" spans="1:2" x14ac:dyDescent="0.15">
      <c r="A603" t="str">
        <f>IF([1]电缆线长度!A603="","",[1]电缆线长度!A603)</f>
        <v/>
      </c>
      <c r="B603" t="str">
        <f>IF([1]电缆线长度!B603="","",[1]电缆线长度!B603)</f>
        <v/>
      </c>
    </row>
    <row r="604" spans="1:2" x14ac:dyDescent="0.15">
      <c r="A604" t="str">
        <f>IF([1]电缆线长度!A604="","",[1]电缆线长度!A604)</f>
        <v/>
      </c>
      <c r="B604" t="str">
        <f>IF([1]电缆线长度!B604="","",[1]电缆线长度!B604)</f>
        <v/>
      </c>
    </row>
    <row r="605" spans="1:2" x14ac:dyDescent="0.15">
      <c r="A605" t="str">
        <f>IF([1]电缆线长度!A605="","",[1]电缆线长度!A605)</f>
        <v/>
      </c>
      <c r="B605" t="str">
        <f>IF([1]电缆线长度!B605="","",[1]电缆线长度!B605)</f>
        <v/>
      </c>
    </row>
    <row r="606" spans="1:2" x14ac:dyDescent="0.15">
      <c r="A606" t="str">
        <f>IF([1]电缆线长度!A606="","",[1]电缆线长度!A606)</f>
        <v/>
      </c>
      <c r="B606" t="str">
        <f>IF([1]电缆线长度!B606="","",[1]电缆线长度!B606)</f>
        <v/>
      </c>
    </row>
    <row r="607" spans="1:2" x14ac:dyDescent="0.15">
      <c r="A607" t="str">
        <f>IF([1]电缆线长度!A607="","",[1]电缆线长度!A607)</f>
        <v/>
      </c>
      <c r="B607" t="str">
        <f>IF([1]电缆线长度!B607="","",[1]电缆线长度!B607)</f>
        <v/>
      </c>
    </row>
    <row r="608" spans="1:2" x14ac:dyDescent="0.15">
      <c r="A608" t="str">
        <f>IF([1]电缆线长度!A608="","",[1]电缆线长度!A608)</f>
        <v/>
      </c>
      <c r="B608" t="str">
        <f>IF([1]电缆线长度!B608="","",[1]电缆线长度!B608)</f>
        <v/>
      </c>
    </row>
    <row r="609" spans="1:2" x14ac:dyDescent="0.15">
      <c r="A609" t="str">
        <f>IF([1]电缆线长度!A609="","",[1]电缆线长度!A609)</f>
        <v/>
      </c>
      <c r="B609" t="str">
        <f>IF([1]电缆线长度!B609="","",[1]电缆线长度!B609)</f>
        <v/>
      </c>
    </row>
    <row r="610" spans="1:2" x14ac:dyDescent="0.15">
      <c r="A610" t="str">
        <f>IF([1]电缆线长度!A610="","",[1]电缆线长度!A610)</f>
        <v/>
      </c>
      <c r="B610" t="str">
        <f>IF([1]电缆线长度!B610="","",[1]电缆线长度!B610)</f>
        <v/>
      </c>
    </row>
    <row r="611" spans="1:2" x14ac:dyDescent="0.15">
      <c r="A611" t="str">
        <f>IF([1]电缆线长度!A611="","",[1]电缆线长度!A611)</f>
        <v/>
      </c>
      <c r="B611" t="str">
        <f>IF([1]电缆线长度!B611="","",[1]电缆线长度!B611)</f>
        <v/>
      </c>
    </row>
    <row r="612" spans="1:2" x14ac:dyDescent="0.15">
      <c r="A612" t="str">
        <f>IF([1]电缆线长度!A612="","",[1]电缆线长度!A612)</f>
        <v/>
      </c>
      <c r="B612" t="str">
        <f>IF([1]电缆线长度!B612="","",[1]电缆线长度!B612)</f>
        <v/>
      </c>
    </row>
    <row r="613" spans="1:2" x14ac:dyDescent="0.15">
      <c r="A613" t="str">
        <f>IF([1]电缆线长度!A613="","",[1]电缆线长度!A613)</f>
        <v/>
      </c>
      <c r="B613" t="str">
        <f>IF([1]电缆线长度!B613="","",[1]电缆线长度!B613)</f>
        <v/>
      </c>
    </row>
    <row r="614" spans="1:2" x14ac:dyDescent="0.15">
      <c r="A614" t="str">
        <f>IF([1]电缆线长度!A614="","",[1]电缆线长度!A614)</f>
        <v/>
      </c>
      <c r="B614" t="str">
        <f>IF([1]电缆线长度!B614="","",[1]电缆线长度!B614)</f>
        <v/>
      </c>
    </row>
    <row r="615" spans="1:2" x14ac:dyDescent="0.15">
      <c r="A615" t="str">
        <f>IF([1]电缆线长度!A615="","",[1]电缆线长度!A615)</f>
        <v/>
      </c>
      <c r="B615" t="str">
        <f>IF([1]电缆线长度!B615="","",[1]电缆线长度!B615)</f>
        <v/>
      </c>
    </row>
    <row r="616" spans="1:2" x14ac:dyDescent="0.15">
      <c r="A616" t="str">
        <f>IF([1]电缆线长度!A616="","",[1]电缆线长度!A616)</f>
        <v/>
      </c>
      <c r="B616" t="str">
        <f>IF([1]电缆线长度!B616="","",[1]电缆线长度!B616)</f>
        <v/>
      </c>
    </row>
    <row r="617" spans="1:2" x14ac:dyDescent="0.15">
      <c r="A617" t="str">
        <f>IF([1]电缆线长度!A617="","",[1]电缆线长度!A617)</f>
        <v/>
      </c>
      <c r="B617" t="str">
        <f>IF([1]电缆线长度!B617="","",[1]电缆线长度!B617)</f>
        <v/>
      </c>
    </row>
    <row r="618" spans="1:2" x14ac:dyDescent="0.15">
      <c r="A618" t="str">
        <f>IF([1]电缆线长度!A618="","",[1]电缆线长度!A618)</f>
        <v/>
      </c>
      <c r="B618" t="str">
        <f>IF([1]电缆线长度!B618="","",[1]电缆线长度!B618)</f>
        <v/>
      </c>
    </row>
    <row r="619" spans="1:2" x14ac:dyDescent="0.15">
      <c r="A619" t="str">
        <f>IF([1]电缆线长度!A619="","",[1]电缆线长度!A619)</f>
        <v/>
      </c>
      <c r="B619" t="str">
        <f>IF([1]电缆线长度!B619="","",[1]电缆线长度!B619)</f>
        <v/>
      </c>
    </row>
    <row r="620" spans="1:2" x14ac:dyDescent="0.15">
      <c r="A620" t="str">
        <f>IF([1]电缆线长度!A620="","",[1]电缆线长度!A620)</f>
        <v/>
      </c>
      <c r="B620" t="str">
        <f>IF([1]电缆线长度!B620="","",[1]电缆线长度!B620)</f>
        <v/>
      </c>
    </row>
    <row r="621" spans="1:2" x14ac:dyDescent="0.15">
      <c r="A621" t="str">
        <f>IF([1]电缆线长度!A621="","",[1]电缆线长度!A621)</f>
        <v/>
      </c>
      <c r="B621" t="str">
        <f>IF([1]电缆线长度!B621="","",[1]电缆线长度!B621)</f>
        <v/>
      </c>
    </row>
    <row r="622" spans="1:2" x14ac:dyDescent="0.15">
      <c r="A622" t="str">
        <f>IF([1]电缆线长度!A622="","",[1]电缆线长度!A622)</f>
        <v/>
      </c>
      <c r="B622" t="str">
        <f>IF([1]电缆线长度!B622="","",[1]电缆线长度!B622)</f>
        <v/>
      </c>
    </row>
    <row r="623" spans="1:2" x14ac:dyDescent="0.15">
      <c r="A623" t="str">
        <f>IF([1]电缆线长度!A623="","",[1]电缆线长度!A623)</f>
        <v/>
      </c>
      <c r="B623" t="str">
        <f>IF([1]电缆线长度!B623="","",[1]电缆线长度!B623)</f>
        <v/>
      </c>
    </row>
    <row r="624" spans="1:2" x14ac:dyDescent="0.15">
      <c r="A624" t="str">
        <f>IF([1]电缆线长度!A624="","",[1]电缆线长度!A624)</f>
        <v/>
      </c>
      <c r="B624" t="str">
        <f>IF([1]电缆线长度!B624="","",[1]电缆线长度!B624)</f>
        <v/>
      </c>
    </row>
    <row r="625" spans="1:2" x14ac:dyDescent="0.15">
      <c r="A625" t="str">
        <f>IF([1]电缆线长度!A625="","",[1]电缆线长度!A625)</f>
        <v/>
      </c>
      <c r="B625" t="str">
        <f>IF([1]电缆线长度!B625="","",[1]电缆线长度!B625)</f>
        <v/>
      </c>
    </row>
    <row r="626" spans="1:2" x14ac:dyDescent="0.15">
      <c r="A626" t="str">
        <f>IF([1]电缆线长度!A626="","",[1]电缆线长度!A626)</f>
        <v/>
      </c>
      <c r="B626" t="str">
        <f>IF([1]电缆线长度!B626="","",[1]电缆线长度!B626)</f>
        <v/>
      </c>
    </row>
    <row r="627" spans="1:2" x14ac:dyDescent="0.15">
      <c r="A627" t="str">
        <f>IF([1]电缆线长度!A627="","",[1]电缆线长度!A627)</f>
        <v/>
      </c>
      <c r="B627" t="str">
        <f>IF([1]电缆线长度!B627="","",[1]电缆线长度!B627)</f>
        <v/>
      </c>
    </row>
    <row r="628" spans="1:2" x14ac:dyDescent="0.15">
      <c r="A628" t="str">
        <f>IF([1]电缆线长度!A628="","",[1]电缆线长度!A628)</f>
        <v/>
      </c>
      <c r="B628" t="str">
        <f>IF([1]电缆线长度!B628="","",[1]电缆线长度!B628)</f>
        <v/>
      </c>
    </row>
    <row r="629" spans="1:2" x14ac:dyDescent="0.15">
      <c r="A629" t="str">
        <f>IF([1]电缆线长度!A629="","",[1]电缆线长度!A629)</f>
        <v/>
      </c>
      <c r="B629" t="str">
        <f>IF([1]电缆线长度!B629="","",[1]电缆线长度!B629)</f>
        <v/>
      </c>
    </row>
    <row r="630" spans="1:2" x14ac:dyDescent="0.15">
      <c r="A630" t="str">
        <f>IF([1]电缆线长度!A630="","",[1]电缆线长度!A630)</f>
        <v/>
      </c>
      <c r="B630" t="str">
        <f>IF([1]电缆线长度!B630="","",[1]电缆线长度!B630)</f>
        <v/>
      </c>
    </row>
    <row r="631" spans="1:2" x14ac:dyDescent="0.15">
      <c r="A631" t="str">
        <f>IF([1]电缆线长度!A631="","",[1]电缆线长度!A631)</f>
        <v/>
      </c>
      <c r="B631" t="str">
        <f>IF([1]电缆线长度!B631="","",[1]电缆线长度!B631)</f>
        <v/>
      </c>
    </row>
    <row r="632" spans="1:2" x14ac:dyDescent="0.15">
      <c r="A632" t="str">
        <f>IF([1]电缆线长度!A632="","",[1]电缆线长度!A632)</f>
        <v/>
      </c>
      <c r="B632" t="str">
        <f>IF([1]电缆线长度!B632="","",[1]电缆线长度!B632)</f>
        <v/>
      </c>
    </row>
    <row r="633" spans="1:2" x14ac:dyDescent="0.15">
      <c r="A633" t="str">
        <f>IF([1]电缆线长度!A633="","",[1]电缆线长度!A633)</f>
        <v/>
      </c>
      <c r="B633" t="str">
        <f>IF([1]电缆线长度!B633="","",[1]电缆线长度!B633)</f>
        <v/>
      </c>
    </row>
    <row r="634" spans="1:2" x14ac:dyDescent="0.15">
      <c r="A634" t="str">
        <f>IF([1]电缆线长度!A634="","",[1]电缆线长度!A634)</f>
        <v/>
      </c>
      <c r="B634" t="str">
        <f>IF([1]电缆线长度!B634="","",[1]电缆线长度!B634)</f>
        <v/>
      </c>
    </row>
    <row r="635" spans="1:2" x14ac:dyDescent="0.15">
      <c r="A635" t="str">
        <f>IF([1]电缆线长度!A635="","",[1]电缆线长度!A635)</f>
        <v/>
      </c>
      <c r="B635" t="str">
        <f>IF([1]电缆线长度!B635="","",[1]电缆线长度!B635)</f>
        <v/>
      </c>
    </row>
    <row r="636" spans="1:2" x14ac:dyDescent="0.15">
      <c r="A636" t="str">
        <f>IF([1]电缆线长度!A636="","",[1]电缆线长度!A636)</f>
        <v/>
      </c>
      <c r="B636" t="str">
        <f>IF([1]电缆线长度!B636="","",[1]电缆线长度!B636)</f>
        <v/>
      </c>
    </row>
    <row r="637" spans="1:2" x14ac:dyDescent="0.15">
      <c r="A637" t="str">
        <f>IF([1]电缆线长度!A637="","",[1]电缆线长度!A637)</f>
        <v/>
      </c>
      <c r="B637" t="str">
        <f>IF([1]电缆线长度!B637="","",[1]电缆线长度!B637)</f>
        <v/>
      </c>
    </row>
    <row r="638" spans="1:2" x14ac:dyDescent="0.15">
      <c r="A638" t="str">
        <f>IF([1]电缆线长度!A638="","",[1]电缆线长度!A638)</f>
        <v/>
      </c>
      <c r="B638" t="str">
        <f>IF([1]电缆线长度!B638="","",[1]电缆线长度!B638)</f>
        <v/>
      </c>
    </row>
    <row r="639" spans="1:2" x14ac:dyDescent="0.15">
      <c r="A639" t="str">
        <f>IF([1]电缆线长度!A639="","",[1]电缆线长度!A639)</f>
        <v/>
      </c>
      <c r="B639" t="str">
        <f>IF([1]电缆线长度!B639="","",[1]电缆线长度!B639)</f>
        <v/>
      </c>
    </row>
    <row r="640" spans="1:2" x14ac:dyDescent="0.15">
      <c r="A640" t="str">
        <f>IF([1]电缆线长度!A640="","",[1]电缆线长度!A640)</f>
        <v/>
      </c>
      <c r="B640" t="str">
        <f>IF([1]电缆线长度!B640="","",[1]电缆线长度!B640)</f>
        <v/>
      </c>
    </row>
    <row r="641" spans="1:2" x14ac:dyDescent="0.15">
      <c r="A641" t="str">
        <f>IF([1]电缆线长度!A641="","",[1]电缆线长度!A641)</f>
        <v/>
      </c>
      <c r="B641" t="str">
        <f>IF([1]电缆线长度!B641="","",[1]电缆线长度!B641)</f>
        <v/>
      </c>
    </row>
    <row r="642" spans="1:2" x14ac:dyDescent="0.15">
      <c r="A642" t="str">
        <f>IF([1]电缆线长度!A642="","",[1]电缆线长度!A642)</f>
        <v/>
      </c>
      <c r="B642" t="str">
        <f>IF([1]电缆线长度!B642="","",[1]电缆线长度!B642)</f>
        <v/>
      </c>
    </row>
    <row r="643" spans="1:2" x14ac:dyDescent="0.15">
      <c r="A643" t="str">
        <f>IF([1]电缆线长度!A643="","",[1]电缆线长度!A643)</f>
        <v/>
      </c>
      <c r="B643" t="str">
        <f>IF([1]电缆线长度!B643="","",[1]电缆线长度!B643)</f>
        <v/>
      </c>
    </row>
    <row r="644" spans="1:2" x14ac:dyDescent="0.15">
      <c r="A644" t="str">
        <f>IF([1]电缆线长度!A644="","",[1]电缆线长度!A644)</f>
        <v/>
      </c>
      <c r="B644" t="str">
        <f>IF([1]电缆线长度!B644="","",[1]电缆线长度!B644)</f>
        <v/>
      </c>
    </row>
    <row r="645" spans="1:2" x14ac:dyDescent="0.15">
      <c r="A645" t="str">
        <f>IF([1]电缆线长度!A645="","",[1]电缆线长度!A645)</f>
        <v/>
      </c>
      <c r="B645" t="str">
        <f>IF([1]电缆线长度!B645="","",[1]电缆线长度!B645)</f>
        <v/>
      </c>
    </row>
    <row r="646" spans="1:2" x14ac:dyDescent="0.15">
      <c r="A646" t="str">
        <f>IF([1]电缆线长度!A646="","",[1]电缆线长度!A646)</f>
        <v/>
      </c>
      <c r="B646" t="str">
        <f>IF([1]电缆线长度!B646="","",[1]电缆线长度!B646)</f>
        <v/>
      </c>
    </row>
    <row r="647" spans="1:2" x14ac:dyDescent="0.15">
      <c r="A647" t="str">
        <f>IF([1]电缆线长度!A647="","",[1]电缆线长度!A647)</f>
        <v/>
      </c>
      <c r="B647" t="str">
        <f>IF([1]电缆线长度!B647="","",[1]电缆线长度!B647)</f>
        <v/>
      </c>
    </row>
    <row r="648" spans="1:2" x14ac:dyDescent="0.15">
      <c r="A648" t="str">
        <f>IF([1]电缆线长度!A648="","",[1]电缆线长度!A648)</f>
        <v/>
      </c>
      <c r="B648" t="str">
        <f>IF([1]电缆线长度!B648="","",[1]电缆线长度!B648)</f>
        <v/>
      </c>
    </row>
    <row r="649" spans="1:2" x14ac:dyDescent="0.15">
      <c r="A649" t="str">
        <f>IF([1]电缆线长度!A649="","",[1]电缆线长度!A649)</f>
        <v/>
      </c>
      <c r="B649" t="str">
        <f>IF([1]电缆线长度!B649="","",[1]电缆线长度!B649)</f>
        <v/>
      </c>
    </row>
    <row r="650" spans="1:2" x14ac:dyDescent="0.15">
      <c r="A650" t="str">
        <f>IF([1]电缆线长度!A650="","",[1]电缆线长度!A650)</f>
        <v/>
      </c>
      <c r="B650" t="str">
        <f>IF([1]电缆线长度!B650="","",[1]电缆线长度!B650)</f>
        <v/>
      </c>
    </row>
    <row r="651" spans="1:2" x14ac:dyDescent="0.15">
      <c r="A651" t="str">
        <f>IF([1]电缆线长度!A651="","",[1]电缆线长度!A651)</f>
        <v/>
      </c>
      <c r="B651" t="str">
        <f>IF([1]电缆线长度!B651="","",[1]电缆线长度!B651)</f>
        <v/>
      </c>
    </row>
    <row r="652" spans="1:2" x14ac:dyDescent="0.15">
      <c r="A652" t="str">
        <f>IF([1]电缆线长度!A652="","",[1]电缆线长度!A652)</f>
        <v/>
      </c>
      <c r="B652" t="str">
        <f>IF([1]电缆线长度!B652="","",[1]电缆线长度!B652)</f>
        <v/>
      </c>
    </row>
    <row r="653" spans="1:2" x14ac:dyDescent="0.15">
      <c r="A653" t="str">
        <f>IF([1]电缆线长度!A653="","",[1]电缆线长度!A653)</f>
        <v/>
      </c>
      <c r="B653" t="str">
        <f>IF([1]电缆线长度!B653="","",[1]电缆线长度!B653)</f>
        <v/>
      </c>
    </row>
    <row r="654" spans="1:2" x14ac:dyDescent="0.15">
      <c r="A654" t="str">
        <f>IF([1]电缆线长度!A654="","",[1]电缆线长度!A654)</f>
        <v/>
      </c>
      <c r="B654" t="str">
        <f>IF([1]电缆线长度!B654="","",[1]电缆线长度!B654)</f>
        <v/>
      </c>
    </row>
    <row r="655" spans="1:2" x14ac:dyDescent="0.15">
      <c r="A655" t="str">
        <f>IF([1]电缆线长度!A655="","",[1]电缆线长度!A655)</f>
        <v/>
      </c>
      <c r="B655" t="str">
        <f>IF([1]电缆线长度!B655="","",[1]电缆线长度!B655)</f>
        <v/>
      </c>
    </row>
    <row r="656" spans="1:2" x14ac:dyDescent="0.15">
      <c r="A656" t="str">
        <f>IF([1]电缆线长度!A656="","",[1]电缆线长度!A656)</f>
        <v/>
      </c>
      <c r="B656" t="str">
        <f>IF([1]电缆线长度!B656="","",[1]电缆线长度!B656)</f>
        <v/>
      </c>
    </row>
    <row r="657" spans="1:2" x14ac:dyDescent="0.15">
      <c r="A657" t="str">
        <f>IF([1]电缆线长度!A657="","",[1]电缆线长度!A657)</f>
        <v/>
      </c>
      <c r="B657" t="str">
        <f>IF([1]电缆线长度!B657="","",[1]电缆线长度!B657)</f>
        <v/>
      </c>
    </row>
    <row r="658" spans="1:2" x14ac:dyDescent="0.15">
      <c r="A658" t="str">
        <f>IF([1]电缆线长度!A658="","",[1]电缆线长度!A658)</f>
        <v/>
      </c>
      <c r="B658" t="str">
        <f>IF([1]电缆线长度!B658="","",[1]电缆线长度!B658)</f>
        <v/>
      </c>
    </row>
    <row r="659" spans="1:2" x14ac:dyDescent="0.15">
      <c r="A659" t="str">
        <f>IF([1]电缆线长度!A659="","",[1]电缆线长度!A659)</f>
        <v/>
      </c>
      <c r="B659" t="str">
        <f>IF([1]电缆线长度!B659="","",[1]电缆线长度!B659)</f>
        <v/>
      </c>
    </row>
    <row r="660" spans="1:2" x14ac:dyDescent="0.15">
      <c r="A660" t="str">
        <f>IF([1]电缆线长度!A660="","",[1]电缆线长度!A660)</f>
        <v/>
      </c>
      <c r="B660" t="str">
        <f>IF([1]电缆线长度!B660="","",[1]电缆线长度!B660)</f>
        <v/>
      </c>
    </row>
    <row r="661" spans="1:2" x14ac:dyDescent="0.15">
      <c r="A661" t="str">
        <f>IF([1]电缆线长度!A661="","",[1]电缆线长度!A661)</f>
        <v/>
      </c>
      <c r="B661" t="str">
        <f>IF([1]电缆线长度!B661="","",[1]电缆线长度!B661)</f>
        <v/>
      </c>
    </row>
    <row r="662" spans="1:2" x14ac:dyDescent="0.15">
      <c r="A662" t="str">
        <f>IF([1]电缆线长度!A662="","",[1]电缆线长度!A662)</f>
        <v/>
      </c>
      <c r="B662" t="str">
        <f>IF([1]电缆线长度!B662="","",[1]电缆线长度!B662)</f>
        <v/>
      </c>
    </row>
    <row r="663" spans="1:2" x14ac:dyDescent="0.15">
      <c r="A663" t="str">
        <f>IF([1]电缆线长度!A663="","",[1]电缆线长度!A663)</f>
        <v/>
      </c>
      <c r="B663" t="str">
        <f>IF([1]电缆线长度!B663="","",[1]电缆线长度!B663)</f>
        <v/>
      </c>
    </row>
    <row r="664" spans="1:2" x14ac:dyDescent="0.15">
      <c r="A664" t="str">
        <f>IF([1]电缆线长度!A664="","",[1]电缆线长度!A664)</f>
        <v/>
      </c>
      <c r="B664" t="str">
        <f>IF([1]电缆线长度!B664="","",[1]电缆线长度!B664)</f>
        <v/>
      </c>
    </row>
    <row r="665" spans="1:2" x14ac:dyDescent="0.15">
      <c r="A665" t="str">
        <f>IF([1]电缆线长度!A665="","",[1]电缆线长度!A665)</f>
        <v/>
      </c>
      <c r="B665" t="str">
        <f>IF([1]电缆线长度!B665="","",[1]电缆线长度!B665)</f>
        <v/>
      </c>
    </row>
    <row r="666" spans="1:2" x14ac:dyDescent="0.15">
      <c r="A666" t="str">
        <f>IF([1]电缆线长度!A666="","",[1]电缆线长度!A666)</f>
        <v/>
      </c>
      <c r="B666" t="str">
        <f>IF([1]电缆线长度!B666="","",[1]电缆线长度!B666)</f>
        <v/>
      </c>
    </row>
    <row r="667" spans="1:2" x14ac:dyDescent="0.15">
      <c r="A667" t="str">
        <f>IF([1]电缆线长度!A667="","",[1]电缆线长度!A667)</f>
        <v/>
      </c>
      <c r="B667" t="str">
        <f>IF([1]电缆线长度!B667="","",[1]电缆线长度!B667)</f>
        <v/>
      </c>
    </row>
    <row r="668" spans="1:2" x14ac:dyDescent="0.15">
      <c r="A668" t="str">
        <f>IF([1]电缆线长度!A668="","",[1]电缆线长度!A668)</f>
        <v/>
      </c>
      <c r="B668" t="str">
        <f>IF([1]电缆线长度!B668="","",[1]电缆线长度!B668)</f>
        <v/>
      </c>
    </row>
    <row r="669" spans="1:2" x14ac:dyDescent="0.15">
      <c r="A669" t="str">
        <f>IF([1]电缆线长度!A669="","",[1]电缆线长度!A669)</f>
        <v/>
      </c>
      <c r="B669" t="str">
        <f>IF([1]电缆线长度!B669="","",[1]电缆线长度!B669)</f>
        <v/>
      </c>
    </row>
    <row r="670" spans="1:2" x14ac:dyDescent="0.15">
      <c r="A670" t="str">
        <f>IF([1]电缆线长度!A670="","",[1]电缆线长度!A670)</f>
        <v/>
      </c>
      <c r="B670" t="str">
        <f>IF([1]电缆线长度!B670="","",[1]电缆线长度!B670)</f>
        <v/>
      </c>
    </row>
    <row r="671" spans="1:2" x14ac:dyDescent="0.15">
      <c r="A671" t="str">
        <f>IF([1]电缆线长度!A671="","",[1]电缆线长度!A671)</f>
        <v/>
      </c>
      <c r="B671" t="str">
        <f>IF([1]电缆线长度!B671="","",[1]电缆线长度!B671)</f>
        <v/>
      </c>
    </row>
    <row r="672" spans="1:2" x14ac:dyDescent="0.15">
      <c r="A672" t="str">
        <f>IF([1]电缆线长度!A672="","",[1]电缆线长度!A672)</f>
        <v/>
      </c>
      <c r="B672" t="str">
        <f>IF([1]电缆线长度!B672="","",[1]电缆线长度!B672)</f>
        <v/>
      </c>
    </row>
    <row r="673" spans="1:2" x14ac:dyDescent="0.15">
      <c r="A673" t="str">
        <f>IF([1]电缆线长度!A673="","",[1]电缆线长度!A673)</f>
        <v/>
      </c>
      <c r="B673" t="str">
        <f>IF([1]电缆线长度!B673="","",[1]电缆线长度!B673)</f>
        <v/>
      </c>
    </row>
    <row r="674" spans="1:2" x14ac:dyDescent="0.15">
      <c r="A674" t="str">
        <f>IF([1]电缆线长度!A674="","",[1]电缆线长度!A674)</f>
        <v/>
      </c>
      <c r="B674" t="str">
        <f>IF([1]电缆线长度!B674="","",[1]电缆线长度!B674)</f>
        <v/>
      </c>
    </row>
    <row r="675" spans="1:2" x14ac:dyDescent="0.15">
      <c r="A675" t="str">
        <f>IF([1]电缆线长度!A675="","",[1]电缆线长度!A675)</f>
        <v/>
      </c>
      <c r="B675" t="str">
        <f>IF([1]电缆线长度!B675="","",[1]电缆线长度!B675)</f>
        <v/>
      </c>
    </row>
    <row r="676" spans="1:2" x14ac:dyDescent="0.15">
      <c r="A676" t="str">
        <f>IF([1]电缆线长度!A676="","",[1]电缆线长度!A676)</f>
        <v/>
      </c>
      <c r="B676" t="str">
        <f>IF([1]电缆线长度!B676="","",[1]电缆线长度!B676)</f>
        <v/>
      </c>
    </row>
    <row r="677" spans="1:2" x14ac:dyDescent="0.15">
      <c r="A677" t="str">
        <f>IF([1]电缆线长度!A677="","",[1]电缆线长度!A677)</f>
        <v/>
      </c>
      <c r="B677" t="str">
        <f>IF([1]电缆线长度!B677="","",[1]电缆线长度!B677)</f>
        <v/>
      </c>
    </row>
    <row r="678" spans="1:2" x14ac:dyDescent="0.15">
      <c r="A678" t="str">
        <f>IF([1]电缆线长度!A678="","",[1]电缆线长度!A678)</f>
        <v/>
      </c>
      <c r="B678" t="str">
        <f>IF([1]电缆线长度!B678="","",[1]电缆线长度!B678)</f>
        <v/>
      </c>
    </row>
    <row r="679" spans="1:2" x14ac:dyDescent="0.15">
      <c r="A679" t="str">
        <f>IF([1]电缆线长度!A679="","",[1]电缆线长度!A679)</f>
        <v/>
      </c>
      <c r="B679" t="str">
        <f>IF([1]电缆线长度!B679="","",[1]电缆线长度!B679)</f>
        <v/>
      </c>
    </row>
    <row r="680" spans="1:2" x14ac:dyDescent="0.15">
      <c r="A680" t="str">
        <f>IF([1]电缆线长度!A680="","",[1]电缆线长度!A680)</f>
        <v/>
      </c>
      <c r="B680" t="str">
        <f>IF([1]电缆线长度!B680="","",[1]电缆线长度!B680)</f>
        <v/>
      </c>
    </row>
    <row r="681" spans="1:2" x14ac:dyDescent="0.15">
      <c r="A681" t="str">
        <f>IF([1]电缆线长度!A681="","",[1]电缆线长度!A681)</f>
        <v/>
      </c>
      <c r="B681" t="str">
        <f>IF([1]电缆线长度!B681="","",[1]电缆线长度!B681)</f>
        <v/>
      </c>
    </row>
    <row r="682" spans="1:2" x14ac:dyDescent="0.15">
      <c r="A682" t="str">
        <f>IF([1]电缆线长度!A682="","",[1]电缆线长度!A682)</f>
        <v/>
      </c>
      <c r="B682" t="str">
        <f>IF([1]电缆线长度!B682="","",[1]电缆线长度!B682)</f>
        <v/>
      </c>
    </row>
    <row r="683" spans="1:2" x14ac:dyDescent="0.15">
      <c r="A683" t="str">
        <f>IF([1]电缆线长度!A683="","",[1]电缆线长度!A683)</f>
        <v/>
      </c>
      <c r="B683" t="str">
        <f>IF([1]电缆线长度!B683="","",[1]电缆线长度!B683)</f>
        <v/>
      </c>
    </row>
    <row r="684" spans="1:2" x14ac:dyDescent="0.15">
      <c r="A684" t="str">
        <f>IF([1]电缆线长度!A684="","",[1]电缆线长度!A684)</f>
        <v/>
      </c>
      <c r="B684" t="str">
        <f>IF([1]电缆线长度!B684="","",[1]电缆线长度!B684)</f>
        <v/>
      </c>
    </row>
    <row r="685" spans="1:2" x14ac:dyDescent="0.15">
      <c r="A685" t="str">
        <f>IF([1]电缆线长度!A685="","",[1]电缆线长度!A685)</f>
        <v/>
      </c>
      <c r="B685" t="str">
        <f>IF([1]电缆线长度!B685="","",[1]电缆线长度!B685)</f>
        <v/>
      </c>
    </row>
    <row r="686" spans="1:2" x14ac:dyDescent="0.15">
      <c r="A686" t="str">
        <f>IF([1]电缆线长度!A686="","",[1]电缆线长度!A686)</f>
        <v/>
      </c>
      <c r="B686" t="str">
        <f>IF([1]电缆线长度!B686="","",[1]电缆线长度!B686)</f>
        <v/>
      </c>
    </row>
    <row r="687" spans="1:2" x14ac:dyDescent="0.15">
      <c r="A687" t="str">
        <f>IF([1]电缆线长度!A687="","",[1]电缆线长度!A687)</f>
        <v/>
      </c>
      <c r="B687" t="str">
        <f>IF([1]电缆线长度!B687="","",[1]电缆线长度!B687)</f>
        <v/>
      </c>
    </row>
    <row r="688" spans="1:2" x14ac:dyDescent="0.15">
      <c r="A688" t="str">
        <f>IF([1]电缆线长度!A688="","",[1]电缆线长度!A688)</f>
        <v/>
      </c>
      <c r="B688" t="str">
        <f>IF([1]电缆线长度!B688="","",[1]电缆线长度!B688)</f>
        <v/>
      </c>
    </row>
    <row r="689" spans="1:2" x14ac:dyDescent="0.15">
      <c r="A689" t="str">
        <f>IF([1]电缆线长度!A689="","",[1]电缆线长度!A689)</f>
        <v/>
      </c>
      <c r="B689" t="str">
        <f>IF([1]电缆线长度!B689="","",[1]电缆线长度!B689)</f>
        <v/>
      </c>
    </row>
    <row r="690" spans="1:2" x14ac:dyDescent="0.15">
      <c r="A690" t="str">
        <f>IF([1]电缆线长度!A690="","",[1]电缆线长度!A690)</f>
        <v/>
      </c>
      <c r="B690" t="str">
        <f>IF([1]电缆线长度!B690="","",[1]电缆线长度!B690)</f>
        <v/>
      </c>
    </row>
    <row r="691" spans="1:2" x14ac:dyDescent="0.15">
      <c r="A691" t="str">
        <f>IF([1]电缆线长度!A691="","",[1]电缆线长度!A691)</f>
        <v/>
      </c>
      <c r="B691" t="str">
        <f>IF([1]电缆线长度!B691="","",[1]电缆线长度!B691)</f>
        <v/>
      </c>
    </row>
    <row r="692" spans="1:2" x14ac:dyDescent="0.15">
      <c r="A692" t="str">
        <f>IF([1]电缆线长度!A692="","",[1]电缆线长度!A692)</f>
        <v/>
      </c>
      <c r="B692" t="str">
        <f>IF([1]电缆线长度!B692="","",[1]电缆线长度!B692)</f>
        <v/>
      </c>
    </row>
    <row r="693" spans="1:2" x14ac:dyDescent="0.15">
      <c r="A693" t="str">
        <f>IF([1]电缆线长度!A693="","",[1]电缆线长度!A693)</f>
        <v/>
      </c>
      <c r="B693" t="str">
        <f>IF([1]电缆线长度!B693="","",[1]电缆线长度!B693)</f>
        <v/>
      </c>
    </row>
    <row r="694" spans="1:2" x14ac:dyDescent="0.15">
      <c r="A694" t="str">
        <f>IF([1]电缆线长度!A694="","",[1]电缆线长度!A694)</f>
        <v/>
      </c>
      <c r="B694" t="str">
        <f>IF([1]电缆线长度!B694="","",[1]电缆线长度!B694)</f>
        <v/>
      </c>
    </row>
    <row r="695" spans="1:2" x14ac:dyDescent="0.15">
      <c r="A695" t="str">
        <f>IF([1]电缆线长度!A695="","",[1]电缆线长度!A695)</f>
        <v/>
      </c>
      <c r="B695" t="str">
        <f>IF([1]电缆线长度!B695="","",[1]电缆线长度!B695)</f>
        <v/>
      </c>
    </row>
    <row r="696" spans="1:2" x14ac:dyDescent="0.15">
      <c r="A696" t="str">
        <f>IF([1]电缆线长度!A696="","",[1]电缆线长度!A696)</f>
        <v/>
      </c>
      <c r="B696" t="str">
        <f>IF([1]电缆线长度!B696="","",[1]电缆线长度!B696)</f>
        <v/>
      </c>
    </row>
    <row r="697" spans="1:2" x14ac:dyDescent="0.15">
      <c r="A697" t="str">
        <f>IF([1]电缆线长度!A697="","",[1]电缆线长度!A697)</f>
        <v/>
      </c>
      <c r="B697" t="str">
        <f>IF([1]电缆线长度!B697="","",[1]电缆线长度!B697)</f>
        <v/>
      </c>
    </row>
    <row r="698" spans="1:2" x14ac:dyDescent="0.15">
      <c r="A698" t="str">
        <f>IF([1]电缆线长度!A698="","",[1]电缆线长度!A698)</f>
        <v/>
      </c>
      <c r="B698" t="str">
        <f>IF([1]电缆线长度!B698="","",[1]电缆线长度!B698)</f>
        <v/>
      </c>
    </row>
    <row r="699" spans="1:2" x14ac:dyDescent="0.15">
      <c r="A699" t="str">
        <f>IF([1]电缆线长度!A699="","",[1]电缆线长度!A699)</f>
        <v/>
      </c>
      <c r="B699" t="str">
        <f>IF([1]电缆线长度!B699="","",[1]电缆线长度!B699)</f>
        <v/>
      </c>
    </row>
    <row r="700" spans="1:2" x14ac:dyDescent="0.15">
      <c r="A700" t="str">
        <f>IF([1]电缆线长度!A700="","",[1]电缆线长度!A700)</f>
        <v/>
      </c>
      <c r="B700" t="str">
        <f>IF([1]电缆线长度!B700="","",[1]电缆线长度!B700)</f>
        <v/>
      </c>
    </row>
    <row r="701" spans="1:2" x14ac:dyDescent="0.15">
      <c r="A701" t="str">
        <f>IF([1]电缆线长度!A701="","",[1]电缆线长度!A701)</f>
        <v/>
      </c>
      <c r="B701" t="str">
        <f>IF([1]电缆线长度!B701="","",[1]电缆线长度!B701)</f>
        <v/>
      </c>
    </row>
    <row r="702" spans="1:2" x14ac:dyDescent="0.15">
      <c r="A702" t="str">
        <f>IF([1]电缆线长度!A702="","",[1]电缆线长度!A702)</f>
        <v/>
      </c>
      <c r="B702" t="str">
        <f>IF([1]电缆线长度!B702="","",[1]电缆线长度!B702)</f>
        <v/>
      </c>
    </row>
    <row r="703" spans="1:2" x14ac:dyDescent="0.15">
      <c r="A703" t="str">
        <f>IF([1]电缆线长度!A703="","",[1]电缆线长度!A703)</f>
        <v/>
      </c>
      <c r="B703" t="str">
        <f>IF([1]电缆线长度!B703="","",[1]电缆线长度!B703)</f>
        <v/>
      </c>
    </row>
    <row r="704" spans="1:2" x14ac:dyDescent="0.15">
      <c r="A704" t="str">
        <f>IF([1]电缆线长度!A704="","",[1]电缆线长度!A704)</f>
        <v/>
      </c>
      <c r="B704" t="str">
        <f>IF([1]电缆线长度!B704="","",[1]电缆线长度!B704)</f>
        <v/>
      </c>
    </row>
    <row r="705" spans="1:2" x14ac:dyDescent="0.15">
      <c r="A705" t="str">
        <f>IF([1]电缆线长度!A705="","",[1]电缆线长度!A705)</f>
        <v/>
      </c>
      <c r="B705" t="str">
        <f>IF([1]电缆线长度!B705="","",[1]电缆线长度!B705)</f>
        <v/>
      </c>
    </row>
    <row r="706" spans="1:2" x14ac:dyDescent="0.15">
      <c r="A706" t="str">
        <f>IF([1]电缆线长度!A706="","",[1]电缆线长度!A706)</f>
        <v/>
      </c>
      <c r="B706" t="str">
        <f>IF([1]电缆线长度!B706="","",[1]电缆线长度!B706)</f>
        <v/>
      </c>
    </row>
    <row r="707" spans="1:2" x14ac:dyDescent="0.15">
      <c r="A707" t="str">
        <f>IF([1]电缆线长度!A707="","",[1]电缆线长度!A707)</f>
        <v/>
      </c>
      <c r="B707" t="str">
        <f>IF([1]电缆线长度!B707="","",[1]电缆线长度!B707)</f>
        <v/>
      </c>
    </row>
    <row r="708" spans="1:2" x14ac:dyDescent="0.15">
      <c r="A708" t="str">
        <f>IF([1]电缆线长度!A708="","",[1]电缆线长度!A708)</f>
        <v/>
      </c>
      <c r="B708" t="str">
        <f>IF([1]电缆线长度!B708="","",[1]电缆线长度!B708)</f>
        <v/>
      </c>
    </row>
    <row r="709" spans="1:2" x14ac:dyDescent="0.15">
      <c r="A709" t="str">
        <f>IF([1]电缆线长度!A709="","",[1]电缆线长度!A709)</f>
        <v/>
      </c>
      <c r="B709" t="str">
        <f>IF([1]电缆线长度!B709="","",[1]电缆线长度!B709)</f>
        <v/>
      </c>
    </row>
    <row r="710" spans="1:2" x14ac:dyDescent="0.15">
      <c r="A710" t="str">
        <f>IF([1]电缆线长度!A710="","",[1]电缆线长度!A710)</f>
        <v/>
      </c>
      <c r="B710" t="str">
        <f>IF([1]电缆线长度!B710="","",[1]电缆线长度!B710)</f>
        <v/>
      </c>
    </row>
    <row r="711" spans="1:2" x14ac:dyDescent="0.15">
      <c r="A711" t="str">
        <f>IF([1]电缆线长度!A711="","",[1]电缆线长度!A711)</f>
        <v/>
      </c>
      <c r="B711" t="str">
        <f>IF([1]电缆线长度!B711="","",[1]电缆线长度!B711)</f>
        <v/>
      </c>
    </row>
    <row r="712" spans="1:2" x14ac:dyDescent="0.15">
      <c r="A712" t="str">
        <f>IF([1]电缆线长度!A712="","",[1]电缆线长度!A712)</f>
        <v/>
      </c>
      <c r="B712" t="str">
        <f>IF([1]电缆线长度!B712="","",[1]电缆线长度!B712)</f>
        <v/>
      </c>
    </row>
    <row r="713" spans="1:2" x14ac:dyDescent="0.15">
      <c r="A713" t="str">
        <f>IF([1]电缆线长度!A713="","",[1]电缆线长度!A713)</f>
        <v/>
      </c>
      <c r="B713" t="str">
        <f>IF([1]电缆线长度!B713="","",[1]电缆线长度!B713)</f>
        <v/>
      </c>
    </row>
    <row r="714" spans="1:2" x14ac:dyDescent="0.15">
      <c r="A714" t="str">
        <f>IF([1]电缆线长度!A714="","",[1]电缆线长度!A714)</f>
        <v/>
      </c>
      <c r="B714" t="str">
        <f>IF([1]电缆线长度!B714="","",[1]电缆线长度!B714)</f>
        <v/>
      </c>
    </row>
    <row r="715" spans="1:2" x14ac:dyDescent="0.15">
      <c r="A715" t="str">
        <f>IF([1]电缆线长度!A715="","",[1]电缆线长度!A715)</f>
        <v/>
      </c>
      <c r="B715" t="str">
        <f>IF([1]电缆线长度!B715="","",[1]电缆线长度!B715)</f>
        <v/>
      </c>
    </row>
    <row r="716" spans="1:2" x14ac:dyDescent="0.15">
      <c r="A716" t="str">
        <f>IF([1]电缆线长度!A716="","",[1]电缆线长度!A716)</f>
        <v/>
      </c>
      <c r="B716" t="str">
        <f>IF([1]电缆线长度!B716="","",[1]电缆线长度!B716)</f>
        <v/>
      </c>
    </row>
    <row r="717" spans="1:2" x14ac:dyDescent="0.15">
      <c r="A717" t="str">
        <f>IF([1]电缆线长度!A717="","",[1]电缆线长度!A717)</f>
        <v/>
      </c>
      <c r="B717" t="str">
        <f>IF([1]电缆线长度!B717="","",[1]电缆线长度!B717)</f>
        <v/>
      </c>
    </row>
    <row r="718" spans="1:2" x14ac:dyDescent="0.15">
      <c r="A718" t="str">
        <f>IF([1]电缆线长度!A718="","",[1]电缆线长度!A718)</f>
        <v/>
      </c>
      <c r="B718" t="str">
        <f>IF([1]电缆线长度!B718="","",[1]电缆线长度!B718)</f>
        <v/>
      </c>
    </row>
    <row r="719" spans="1:2" x14ac:dyDescent="0.15">
      <c r="A719" t="str">
        <f>IF([1]电缆线长度!A719="","",[1]电缆线长度!A719)</f>
        <v/>
      </c>
      <c r="B719" t="str">
        <f>IF([1]电缆线长度!B719="","",[1]电缆线长度!B719)</f>
        <v/>
      </c>
    </row>
    <row r="720" spans="1:2" x14ac:dyDescent="0.15">
      <c r="A720" t="str">
        <f>IF([1]电缆线长度!A720="","",[1]电缆线长度!A720)</f>
        <v/>
      </c>
      <c r="B720" t="str">
        <f>IF([1]电缆线长度!B720="","",[1]电缆线长度!B720)</f>
        <v/>
      </c>
    </row>
    <row r="721" spans="1:2" x14ac:dyDescent="0.15">
      <c r="A721" t="str">
        <f>IF([1]电缆线长度!A721="","",[1]电缆线长度!A721)</f>
        <v/>
      </c>
      <c r="B721" t="str">
        <f>IF([1]电缆线长度!B721="","",[1]电缆线长度!B721)</f>
        <v/>
      </c>
    </row>
    <row r="722" spans="1:2" x14ac:dyDescent="0.15">
      <c r="A722" t="str">
        <f>IF([1]电缆线长度!A722="","",[1]电缆线长度!A722)</f>
        <v/>
      </c>
      <c r="B722" t="str">
        <f>IF([1]电缆线长度!B722="","",[1]电缆线长度!B722)</f>
        <v/>
      </c>
    </row>
    <row r="723" spans="1:2" x14ac:dyDescent="0.15">
      <c r="A723" t="str">
        <f>IF([1]电缆线长度!A723="","",[1]电缆线长度!A723)</f>
        <v/>
      </c>
      <c r="B723" t="str">
        <f>IF([1]电缆线长度!B723="","",[1]电缆线长度!B723)</f>
        <v/>
      </c>
    </row>
    <row r="724" spans="1:2" x14ac:dyDescent="0.15">
      <c r="A724" t="str">
        <f>IF([1]电缆线长度!A724="","",[1]电缆线长度!A724)</f>
        <v/>
      </c>
      <c r="B724" t="str">
        <f>IF([1]电缆线长度!B724="","",[1]电缆线长度!B724)</f>
        <v/>
      </c>
    </row>
    <row r="725" spans="1:2" x14ac:dyDescent="0.15">
      <c r="A725" t="str">
        <f>IF([1]电缆线长度!A725="","",[1]电缆线长度!A725)</f>
        <v/>
      </c>
      <c r="B725" t="str">
        <f>IF([1]电缆线长度!B725="","",[1]电缆线长度!B725)</f>
        <v/>
      </c>
    </row>
    <row r="726" spans="1:2" x14ac:dyDescent="0.15">
      <c r="A726" t="str">
        <f>IF([1]电缆线长度!A726="","",[1]电缆线长度!A726)</f>
        <v/>
      </c>
      <c r="B726" t="str">
        <f>IF([1]电缆线长度!B726="","",[1]电缆线长度!B726)</f>
        <v/>
      </c>
    </row>
    <row r="727" spans="1:2" x14ac:dyDescent="0.15">
      <c r="A727" t="str">
        <f>IF([1]电缆线长度!A727="","",[1]电缆线长度!A727)</f>
        <v/>
      </c>
      <c r="B727" t="str">
        <f>IF([1]电缆线长度!B727="","",[1]电缆线长度!B727)</f>
        <v/>
      </c>
    </row>
    <row r="728" spans="1:2" x14ac:dyDescent="0.15">
      <c r="A728" t="str">
        <f>IF([1]电缆线长度!A728="","",[1]电缆线长度!A728)</f>
        <v/>
      </c>
      <c r="B728" t="str">
        <f>IF([1]电缆线长度!B728="","",[1]电缆线长度!B728)</f>
        <v/>
      </c>
    </row>
    <row r="729" spans="1:2" x14ac:dyDescent="0.15">
      <c r="A729" t="str">
        <f>IF([1]电缆线长度!A729="","",[1]电缆线长度!A729)</f>
        <v/>
      </c>
      <c r="B729" t="str">
        <f>IF([1]电缆线长度!B729="","",[1]电缆线长度!B729)</f>
        <v/>
      </c>
    </row>
    <row r="730" spans="1:2" x14ac:dyDescent="0.15">
      <c r="A730" t="str">
        <f>IF([1]电缆线长度!A730="","",[1]电缆线长度!A730)</f>
        <v/>
      </c>
      <c r="B730" t="str">
        <f>IF([1]电缆线长度!B730="","",[1]电缆线长度!B730)</f>
        <v/>
      </c>
    </row>
    <row r="731" spans="1:2" x14ac:dyDescent="0.15">
      <c r="A731" t="str">
        <f>IF([1]电缆线长度!A731="","",[1]电缆线长度!A731)</f>
        <v/>
      </c>
      <c r="B731" t="str">
        <f>IF([1]电缆线长度!B731="","",[1]电缆线长度!B731)</f>
        <v/>
      </c>
    </row>
    <row r="732" spans="1:2" x14ac:dyDescent="0.15">
      <c r="A732" t="str">
        <f>IF([1]电缆线长度!A732="","",[1]电缆线长度!A732)</f>
        <v/>
      </c>
      <c r="B732" t="str">
        <f>IF([1]电缆线长度!B732="","",[1]电缆线长度!B732)</f>
        <v/>
      </c>
    </row>
    <row r="733" spans="1:2" x14ac:dyDescent="0.15">
      <c r="A733" t="str">
        <f>IF([1]电缆线长度!A733="","",[1]电缆线长度!A733)</f>
        <v/>
      </c>
      <c r="B733" t="str">
        <f>IF([1]电缆线长度!B733="","",[1]电缆线长度!B733)</f>
        <v/>
      </c>
    </row>
    <row r="734" spans="1:2" x14ac:dyDescent="0.15">
      <c r="A734" t="str">
        <f>IF([1]电缆线长度!A734="","",[1]电缆线长度!A734)</f>
        <v/>
      </c>
      <c r="B734" t="str">
        <f>IF([1]电缆线长度!B734="","",[1]电缆线长度!B734)</f>
        <v/>
      </c>
    </row>
    <row r="735" spans="1:2" x14ac:dyDescent="0.15">
      <c r="A735" t="str">
        <f>IF([1]电缆线长度!A735="","",[1]电缆线长度!A735)</f>
        <v/>
      </c>
      <c r="B735" t="str">
        <f>IF([1]电缆线长度!B735="","",[1]电缆线长度!B735)</f>
        <v/>
      </c>
    </row>
    <row r="736" spans="1:2" x14ac:dyDescent="0.15">
      <c r="A736" t="str">
        <f>IF([1]电缆线长度!A736="","",[1]电缆线长度!A736)</f>
        <v/>
      </c>
      <c r="B736" t="str">
        <f>IF([1]电缆线长度!B736="","",[1]电缆线长度!B736)</f>
        <v/>
      </c>
    </row>
    <row r="737" spans="1:2" x14ac:dyDescent="0.15">
      <c r="A737" t="str">
        <f>IF([1]电缆线长度!A737="","",[1]电缆线长度!A737)</f>
        <v/>
      </c>
      <c r="B737" t="str">
        <f>IF([1]电缆线长度!B737="","",[1]电缆线长度!B737)</f>
        <v/>
      </c>
    </row>
    <row r="738" spans="1:2" x14ac:dyDescent="0.15">
      <c r="A738" t="str">
        <f>IF([1]电缆线长度!A738="","",[1]电缆线长度!A738)</f>
        <v/>
      </c>
      <c r="B738" t="str">
        <f>IF([1]电缆线长度!B738="","",[1]电缆线长度!B738)</f>
        <v/>
      </c>
    </row>
    <row r="739" spans="1:2" x14ac:dyDescent="0.15">
      <c r="A739" t="str">
        <f>IF([1]电缆线长度!A739="","",[1]电缆线长度!A739)</f>
        <v/>
      </c>
      <c r="B739" t="str">
        <f>IF([1]电缆线长度!B739="","",[1]电缆线长度!B739)</f>
        <v/>
      </c>
    </row>
    <row r="740" spans="1:2" x14ac:dyDescent="0.15">
      <c r="A740" t="str">
        <f>IF([1]电缆线长度!A740="","",[1]电缆线长度!A740)</f>
        <v/>
      </c>
      <c r="B740" t="str">
        <f>IF([1]电缆线长度!B740="","",[1]电缆线长度!B740)</f>
        <v/>
      </c>
    </row>
    <row r="741" spans="1:2" x14ac:dyDescent="0.15">
      <c r="A741" t="str">
        <f>IF([1]电缆线长度!A741="","",[1]电缆线长度!A741)</f>
        <v/>
      </c>
      <c r="B741" t="str">
        <f>IF([1]电缆线长度!B741="","",[1]电缆线长度!B741)</f>
        <v/>
      </c>
    </row>
    <row r="742" spans="1:2" x14ac:dyDescent="0.15">
      <c r="A742" t="str">
        <f>IF([1]电缆线长度!A742="","",[1]电缆线长度!A742)</f>
        <v/>
      </c>
      <c r="B742" t="str">
        <f>IF([1]电缆线长度!B742="","",[1]电缆线长度!B742)</f>
        <v/>
      </c>
    </row>
    <row r="743" spans="1:2" x14ac:dyDescent="0.15">
      <c r="A743" t="str">
        <f>IF([1]电缆线长度!A743="","",[1]电缆线长度!A743)</f>
        <v/>
      </c>
      <c r="B743" t="str">
        <f>IF([1]电缆线长度!B743="","",[1]电缆线长度!B743)</f>
        <v/>
      </c>
    </row>
    <row r="744" spans="1:2" x14ac:dyDescent="0.15">
      <c r="A744" t="str">
        <f>IF([1]电缆线长度!A744="","",[1]电缆线长度!A744)</f>
        <v/>
      </c>
      <c r="B744" t="str">
        <f>IF([1]电缆线长度!B744="","",[1]电缆线长度!B744)</f>
        <v/>
      </c>
    </row>
    <row r="745" spans="1:2" x14ac:dyDescent="0.15">
      <c r="A745" t="str">
        <f>IF([1]电缆线长度!A745="","",[1]电缆线长度!A745)</f>
        <v/>
      </c>
      <c r="B745" t="str">
        <f>IF([1]电缆线长度!B745="","",[1]电缆线长度!B745)</f>
        <v/>
      </c>
    </row>
    <row r="746" spans="1:2" x14ac:dyDescent="0.15">
      <c r="A746" t="str">
        <f>IF([1]电缆线长度!A746="","",[1]电缆线长度!A746)</f>
        <v/>
      </c>
      <c r="B746" t="str">
        <f>IF([1]电缆线长度!B746="","",[1]电缆线长度!B746)</f>
        <v/>
      </c>
    </row>
    <row r="747" spans="1:2" x14ac:dyDescent="0.15">
      <c r="A747" t="str">
        <f>IF([1]电缆线长度!A747="","",[1]电缆线长度!A747)</f>
        <v/>
      </c>
      <c r="B747" t="str">
        <f>IF([1]电缆线长度!B747="","",[1]电缆线长度!B747)</f>
        <v/>
      </c>
    </row>
    <row r="748" spans="1:2" x14ac:dyDescent="0.15">
      <c r="A748" t="str">
        <f>IF([1]电缆线长度!A748="","",[1]电缆线长度!A748)</f>
        <v/>
      </c>
      <c r="B748" t="str">
        <f>IF([1]电缆线长度!B748="","",[1]电缆线长度!B748)</f>
        <v/>
      </c>
    </row>
    <row r="749" spans="1:2" x14ac:dyDescent="0.15">
      <c r="A749" t="str">
        <f>IF([1]电缆线长度!A749="","",[1]电缆线长度!A749)</f>
        <v/>
      </c>
      <c r="B749" t="str">
        <f>IF([1]电缆线长度!B749="","",[1]电缆线长度!B749)</f>
        <v/>
      </c>
    </row>
    <row r="750" spans="1:2" x14ac:dyDescent="0.15">
      <c r="A750" t="str">
        <f>IF([1]电缆线长度!A750="","",[1]电缆线长度!A750)</f>
        <v/>
      </c>
      <c r="B750" t="str">
        <f>IF([1]电缆线长度!B750="","",[1]电缆线长度!B750)</f>
        <v/>
      </c>
    </row>
    <row r="751" spans="1:2" x14ac:dyDescent="0.15">
      <c r="A751" t="str">
        <f>IF([1]电缆线长度!A751="","",[1]电缆线长度!A751)</f>
        <v/>
      </c>
      <c r="B751" t="str">
        <f>IF([1]电缆线长度!B751="","",[1]电缆线长度!B751)</f>
        <v/>
      </c>
    </row>
    <row r="752" spans="1:2" x14ac:dyDescent="0.15">
      <c r="A752" t="str">
        <f>IF([1]电缆线长度!A752="","",[1]电缆线长度!A752)</f>
        <v/>
      </c>
      <c r="B752" t="str">
        <f>IF([1]电缆线长度!B752="","",[1]电缆线长度!B752)</f>
        <v/>
      </c>
    </row>
    <row r="753" spans="1:2" x14ac:dyDescent="0.15">
      <c r="A753" t="str">
        <f>IF([1]电缆线长度!A753="","",[1]电缆线长度!A753)</f>
        <v/>
      </c>
      <c r="B753" t="str">
        <f>IF([1]电缆线长度!B753="","",[1]电缆线长度!B753)</f>
        <v/>
      </c>
    </row>
    <row r="754" spans="1:2" x14ac:dyDescent="0.15">
      <c r="A754" t="str">
        <f>IF([1]电缆线长度!A754="","",[1]电缆线长度!A754)</f>
        <v/>
      </c>
      <c r="B754" t="str">
        <f>IF([1]电缆线长度!B754="","",[1]电缆线长度!B754)</f>
        <v/>
      </c>
    </row>
    <row r="755" spans="1:2" x14ac:dyDescent="0.15">
      <c r="A755" t="str">
        <f>IF([1]电缆线长度!A755="","",[1]电缆线长度!A755)</f>
        <v/>
      </c>
      <c r="B755" t="str">
        <f>IF([1]电缆线长度!B755="","",[1]电缆线长度!B755)</f>
        <v/>
      </c>
    </row>
    <row r="756" spans="1:2" x14ac:dyDescent="0.15">
      <c r="A756" t="str">
        <f>IF([1]电缆线长度!A756="","",[1]电缆线长度!A756)</f>
        <v/>
      </c>
      <c r="B756" t="str">
        <f>IF([1]电缆线长度!B756="","",[1]电缆线长度!B756)</f>
        <v/>
      </c>
    </row>
    <row r="757" spans="1:2" x14ac:dyDescent="0.15">
      <c r="A757" t="str">
        <f>IF([1]电缆线长度!A757="","",[1]电缆线长度!A757)</f>
        <v/>
      </c>
      <c r="B757" t="str">
        <f>IF([1]电缆线长度!B757="","",[1]电缆线长度!B757)</f>
        <v/>
      </c>
    </row>
    <row r="758" spans="1:2" x14ac:dyDescent="0.15">
      <c r="A758" t="str">
        <f>IF([1]电缆线长度!A758="","",[1]电缆线长度!A758)</f>
        <v/>
      </c>
      <c r="B758" t="str">
        <f>IF([1]电缆线长度!B758="","",[1]电缆线长度!B758)</f>
        <v/>
      </c>
    </row>
    <row r="759" spans="1:2" x14ac:dyDescent="0.15">
      <c r="A759" t="str">
        <f>IF([1]电缆线长度!A759="","",[1]电缆线长度!A759)</f>
        <v/>
      </c>
      <c r="B759" t="str">
        <f>IF([1]电缆线长度!B759="","",[1]电缆线长度!B759)</f>
        <v/>
      </c>
    </row>
    <row r="760" spans="1:2" x14ac:dyDescent="0.15">
      <c r="A760" t="str">
        <f>IF([1]电缆线长度!A760="","",[1]电缆线长度!A760)</f>
        <v/>
      </c>
      <c r="B760" t="str">
        <f>IF([1]电缆线长度!B760="","",[1]电缆线长度!B760)</f>
        <v/>
      </c>
    </row>
    <row r="761" spans="1:2" x14ac:dyDescent="0.15">
      <c r="A761" t="str">
        <f>IF([1]电缆线长度!A761="","",[1]电缆线长度!A761)</f>
        <v/>
      </c>
      <c r="B761" t="str">
        <f>IF([1]电缆线长度!B761="","",[1]电缆线长度!B761)</f>
        <v/>
      </c>
    </row>
    <row r="762" spans="1:2" x14ac:dyDescent="0.15">
      <c r="A762" t="str">
        <f>IF([1]电缆线长度!A762="","",[1]电缆线长度!A762)</f>
        <v/>
      </c>
      <c r="B762" t="str">
        <f>IF([1]电缆线长度!B762="","",[1]电缆线长度!B762)</f>
        <v/>
      </c>
    </row>
    <row r="763" spans="1:2" x14ac:dyDescent="0.15">
      <c r="A763" t="str">
        <f>IF([1]电缆线长度!A763="","",[1]电缆线长度!A763)</f>
        <v/>
      </c>
      <c r="B763" t="str">
        <f>IF([1]电缆线长度!B763="","",[1]电缆线长度!B763)</f>
        <v/>
      </c>
    </row>
    <row r="764" spans="1:2" x14ac:dyDescent="0.15">
      <c r="A764" t="str">
        <f>IF([1]电缆线长度!A764="","",[1]电缆线长度!A764)</f>
        <v/>
      </c>
      <c r="B764" t="str">
        <f>IF([1]电缆线长度!B764="","",[1]电缆线长度!B764)</f>
        <v/>
      </c>
    </row>
    <row r="765" spans="1:2" x14ac:dyDescent="0.15">
      <c r="A765" t="str">
        <f>IF([1]电缆线长度!A765="","",[1]电缆线长度!A765)</f>
        <v/>
      </c>
      <c r="B765" t="str">
        <f>IF([1]电缆线长度!B765="","",[1]电缆线长度!B765)</f>
        <v/>
      </c>
    </row>
    <row r="766" spans="1:2" x14ac:dyDescent="0.15">
      <c r="A766" t="str">
        <f>IF([1]电缆线长度!A766="","",[1]电缆线长度!A766)</f>
        <v/>
      </c>
      <c r="B766" t="str">
        <f>IF([1]电缆线长度!B766="","",[1]电缆线长度!B766)</f>
        <v/>
      </c>
    </row>
    <row r="767" spans="1:2" x14ac:dyDescent="0.15">
      <c r="A767" t="str">
        <f>IF([1]电缆线长度!A767="","",[1]电缆线长度!A767)</f>
        <v/>
      </c>
      <c r="B767" t="str">
        <f>IF([1]电缆线长度!B767="","",[1]电缆线长度!B767)</f>
        <v/>
      </c>
    </row>
    <row r="768" spans="1:2" x14ac:dyDescent="0.15">
      <c r="A768" t="str">
        <f>IF([1]电缆线长度!A768="","",[1]电缆线长度!A768)</f>
        <v/>
      </c>
      <c r="B768" t="str">
        <f>IF([1]电缆线长度!B768="","",[1]电缆线长度!B768)</f>
        <v/>
      </c>
    </row>
    <row r="769" spans="1:2" x14ac:dyDescent="0.15">
      <c r="A769" t="str">
        <f>IF([1]电缆线长度!A769="","",[1]电缆线长度!A769)</f>
        <v/>
      </c>
      <c r="B769" t="str">
        <f>IF([1]电缆线长度!B769="","",[1]电缆线长度!B769)</f>
        <v/>
      </c>
    </row>
    <row r="770" spans="1:2" x14ac:dyDescent="0.15">
      <c r="A770" t="str">
        <f>IF([1]电缆线长度!A770="","",[1]电缆线长度!A770)</f>
        <v/>
      </c>
      <c r="B770" t="str">
        <f>IF([1]电缆线长度!B770="","",[1]电缆线长度!B770)</f>
        <v/>
      </c>
    </row>
    <row r="771" spans="1:2" x14ac:dyDescent="0.15">
      <c r="A771" t="str">
        <f>IF([1]电缆线长度!A771="","",[1]电缆线长度!A771)</f>
        <v/>
      </c>
      <c r="B771" t="str">
        <f>IF([1]电缆线长度!B771="","",[1]电缆线长度!B771)</f>
        <v/>
      </c>
    </row>
    <row r="772" spans="1:2" x14ac:dyDescent="0.15">
      <c r="A772" t="str">
        <f>IF([1]电缆线长度!A772="","",[1]电缆线长度!A772)</f>
        <v/>
      </c>
      <c r="B772" t="str">
        <f>IF([1]电缆线长度!B772="","",[1]电缆线长度!B772)</f>
        <v/>
      </c>
    </row>
    <row r="773" spans="1:2" x14ac:dyDescent="0.15">
      <c r="A773" t="str">
        <f>IF([1]电缆线长度!A773="","",[1]电缆线长度!A773)</f>
        <v/>
      </c>
      <c r="B773" t="str">
        <f>IF([1]电缆线长度!B773="","",[1]电缆线长度!B773)</f>
        <v/>
      </c>
    </row>
    <row r="774" spans="1:2" x14ac:dyDescent="0.15">
      <c r="A774" t="str">
        <f>IF([1]电缆线长度!A774="","",[1]电缆线长度!A774)</f>
        <v/>
      </c>
      <c r="B774" t="str">
        <f>IF([1]电缆线长度!B774="","",[1]电缆线长度!B774)</f>
        <v/>
      </c>
    </row>
    <row r="775" spans="1:2" x14ac:dyDescent="0.15">
      <c r="A775" t="str">
        <f>IF([1]电缆线长度!A775="","",[1]电缆线长度!A775)</f>
        <v/>
      </c>
      <c r="B775" t="str">
        <f>IF([1]电缆线长度!B775="","",[1]电缆线长度!B775)</f>
        <v/>
      </c>
    </row>
    <row r="776" spans="1:2" x14ac:dyDescent="0.15">
      <c r="A776" t="str">
        <f>IF([1]电缆线长度!A776="","",[1]电缆线长度!A776)</f>
        <v/>
      </c>
      <c r="B776" t="str">
        <f>IF([1]电缆线长度!B776="","",[1]电缆线长度!B776)</f>
        <v/>
      </c>
    </row>
    <row r="777" spans="1:2" x14ac:dyDescent="0.15">
      <c r="A777" t="str">
        <f>IF([1]电缆线长度!A777="","",[1]电缆线长度!A777)</f>
        <v/>
      </c>
      <c r="B777" t="str">
        <f>IF([1]电缆线长度!B777="","",[1]电缆线长度!B777)</f>
        <v/>
      </c>
    </row>
    <row r="778" spans="1:2" x14ac:dyDescent="0.15">
      <c r="A778" t="str">
        <f>IF([1]电缆线长度!A778="","",[1]电缆线长度!A778)</f>
        <v/>
      </c>
      <c r="B778" t="str">
        <f>IF([1]电缆线长度!B778="","",[1]电缆线长度!B778)</f>
        <v/>
      </c>
    </row>
    <row r="779" spans="1:2" x14ac:dyDescent="0.15">
      <c r="A779" t="str">
        <f>IF([1]电缆线长度!A779="","",[1]电缆线长度!A779)</f>
        <v/>
      </c>
      <c r="B779" t="str">
        <f>IF([1]电缆线长度!B779="","",[1]电缆线长度!B779)</f>
        <v/>
      </c>
    </row>
    <row r="780" spans="1:2" x14ac:dyDescent="0.15">
      <c r="A780" t="str">
        <f>IF([1]电缆线长度!A780="","",[1]电缆线长度!A780)</f>
        <v/>
      </c>
      <c r="B780" t="str">
        <f>IF([1]电缆线长度!B780="","",[1]电缆线长度!B780)</f>
        <v/>
      </c>
    </row>
    <row r="781" spans="1:2" x14ac:dyDescent="0.15">
      <c r="A781" t="str">
        <f>IF([1]电缆线长度!A781="","",[1]电缆线长度!A781)</f>
        <v/>
      </c>
      <c r="B781" t="str">
        <f>IF([1]电缆线长度!B781="","",[1]电缆线长度!B781)</f>
        <v/>
      </c>
    </row>
    <row r="782" spans="1:2" x14ac:dyDescent="0.15">
      <c r="A782" t="str">
        <f>IF([1]电缆线长度!A782="","",[1]电缆线长度!A782)</f>
        <v/>
      </c>
      <c r="B782" t="str">
        <f>IF([1]电缆线长度!B782="","",[1]电缆线长度!B782)</f>
        <v/>
      </c>
    </row>
    <row r="783" spans="1:2" x14ac:dyDescent="0.15">
      <c r="A783" t="str">
        <f>IF([1]电缆线长度!A783="","",[1]电缆线长度!A783)</f>
        <v/>
      </c>
      <c r="B783" t="str">
        <f>IF([1]电缆线长度!B783="","",[1]电缆线长度!B783)</f>
        <v/>
      </c>
    </row>
    <row r="784" spans="1:2" x14ac:dyDescent="0.15">
      <c r="A784" t="str">
        <f>IF([1]电缆线长度!A784="","",[1]电缆线长度!A784)</f>
        <v/>
      </c>
      <c r="B784" t="str">
        <f>IF([1]电缆线长度!B784="","",[1]电缆线长度!B784)</f>
        <v/>
      </c>
    </row>
    <row r="785" spans="1:2" x14ac:dyDescent="0.15">
      <c r="A785" t="str">
        <f>IF([1]电缆线长度!A785="","",[1]电缆线长度!A785)</f>
        <v/>
      </c>
      <c r="B785" t="str">
        <f>IF([1]电缆线长度!B785="","",[1]电缆线长度!B785)</f>
        <v/>
      </c>
    </row>
    <row r="786" spans="1:2" x14ac:dyDescent="0.15">
      <c r="A786" t="str">
        <f>IF([1]电缆线长度!A786="","",[1]电缆线长度!A786)</f>
        <v/>
      </c>
      <c r="B786" t="str">
        <f>IF([1]电缆线长度!B786="","",[1]电缆线长度!B786)</f>
        <v/>
      </c>
    </row>
    <row r="787" spans="1:2" x14ac:dyDescent="0.15">
      <c r="A787" t="str">
        <f>IF([1]电缆线长度!A787="","",[1]电缆线长度!A787)</f>
        <v/>
      </c>
      <c r="B787" t="str">
        <f>IF([1]电缆线长度!B787="","",[1]电缆线长度!B787)</f>
        <v/>
      </c>
    </row>
    <row r="788" spans="1:2" x14ac:dyDescent="0.15">
      <c r="A788" t="str">
        <f>IF([1]电缆线长度!A788="","",[1]电缆线长度!A788)</f>
        <v/>
      </c>
      <c r="B788" t="str">
        <f>IF([1]电缆线长度!B788="","",[1]电缆线长度!B788)</f>
        <v/>
      </c>
    </row>
    <row r="789" spans="1:2" x14ac:dyDescent="0.15">
      <c r="A789" t="str">
        <f>IF([1]电缆线长度!A789="","",[1]电缆线长度!A789)</f>
        <v/>
      </c>
      <c r="B789" t="str">
        <f>IF([1]电缆线长度!B789="","",[1]电缆线长度!B789)</f>
        <v/>
      </c>
    </row>
    <row r="790" spans="1:2" x14ac:dyDescent="0.15">
      <c r="A790" t="str">
        <f>IF([1]电缆线长度!A790="","",[1]电缆线长度!A790)</f>
        <v/>
      </c>
      <c r="B790" t="str">
        <f>IF([1]电缆线长度!B790="","",[1]电缆线长度!B790)</f>
        <v/>
      </c>
    </row>
    <row r="791" spans="1:2" x14ac:dyDescent="0.15">
      <c r="A791" t="str">
        <f>IF([1]电缆线长度!A791="","",[1]电缆线长度!A791)</f>
        <v/>
      </c>
      <c r="B791" t="str">
        <f>IF([1]电缆线长度!B791="","",[1]电缆线长度!B791)</f>
        <v/>
      </c>
    </row>
    <row r="792" spans="1:2" x14ac:dyDescent="0.15">
      <c r="A792" t="str">
        <f>IF([1]电缆线长度!A792="","",[1]电缆线长度!A792)</f>
        <v/>
      </c>
      <c r="B792" t="str">
        <f>IF([1]电缆线长度!B792="","",[1]电缆线长度!B792)</f>
        <v/>
      </c>
    </row>
    <row r="793" spans="1:2" x14ac:dyDescent="0.15">
      <c r="A793" t="str">
        <f>IF([1]电缆线长度!A793="","",[1]电缆线长度!A793)</f>
        <v/>
      </c>
      <c r="B793" t="str">
        <f>IF([1]电缆线长度!B793="","",[1]电缆线长度!B793)</f>
        <v/>
      </c>
    </row>
    <row r="794" spans="1:2" x14ac:dyDescent="0.15">
      <c r="A794" t="str">
        <f>IF([1]电缆线长度!A794="","",[1]电缆线长度!A794)</f>
        <v/>
      </c>
      <c r="B794" t="str">
        <f>IF([1]电缆线长度!B794="","",[1]电缆线长度!B794)</f>
        <v/>
      </c>
    </row>
    <row r="795" spans="1:2" x14ac:dyDescent="0.15">
      <c r="A795" t="str">
        <f>IF([1]电缆线长度!A795="","",[1]电缆线长度!A795)</f>
        <v/>
      </c>
      <c r="B795" t="str">
        <f>IF([1]电缆线长度!B795="","",[1]电缆线长度!B795)</f>
        <v/>
      </c>
    </row>
    <row r="796" spans="1:2" x14ac:dyDescent="0.15">
      <c r="A796" t="str">
        <f>IF([1]电缆线长度!A796="","",[1]电缆线长度!A796)</f>
        <v/>
      </c>
      <c r="B796" t="str">
        <f>IF([1]电缆线长度!B796="","",[1]电缆线长度!B796)</f>
        <v/>
      </c>
    </row>
    <row r="797" spans="1:2" x14ac:dyDescent="0.15">
      <c r="A797" t="str">
        <f>IF([1]电缆线长度!A797="","",[1]电缆线长度!A797)</f>
        <v/>
      </c>
      <c r="B797" t="str">
        <f>IF([1]电缆线长度!B797="","",[1]电缆线长度!B797)</f>
        <v/>
      </c>
    </row>
    <row r="798" spans="1:2" x14ac:dyDescent="0.15">
      <c r="A798" t="str">
        <f>IF([1]电缆线长度!A798="","",[1]电缆线长度!A798)</f>
        <v/>
      </c>
      <c r="B798" t="str">
        <f>IF([1]电缆线长度!B798="","",[1]电缆线长度!B798)</f>
        <v/>
      </c>
    </row>
    <row r="799" spans="1:2" x14ac:dyDescent="0.15">
      <c r="A799" t="str">
        <f>IF([1]电缆线长度!A799="","",[1]电缆线长度!A799)</f>
        <v/>
      </c>
      <c r="B799" t="str">
        <f>IF([1]电缆线长度!B799="","",[1]电缆线长度!B799)</f>
        <v/>
      </c>
    </row>
    <row r="800" spans="1:2" x14ac:dyDescent="0.15">
      <c r="A800" t="str">
        <f>IF([1]电缆线长度!A800="","",[1]电缆线长度!A800)</f>
        <v/>
      </c>
      <c r="B800" t="str">
        <f>IF([1]电缆线长度!B800="","",[1]电缆线长度!B800)</f>
        <v/>
      </c>
    </row>
    <row r="801" spans="1:2" x14ac:dyDescent="0.15">
      <c r="A801" t="str">
        <f>IF([1]电缆线长度!A801="","",[1]电缆线长度!A801)</f>
        <v/>
      </c>
      <c r="B801" t="str">
        <f>IF([1]电缆线长度!B801="","",[1]电缆线长度!B801)</f>
        <v/>
      </c>
    </row>
    <row r="802" spans="1:2" x14ac:dyDescent="0.15">
      <c r="A802" t="str">
        <f>IF([1]电缆线长度!A802="","",[1]电缆线长度!A802)</f>
        <v/>
      </c>
      <c r="B802" t="str">
        <f>IF([1]电缆线长度!B802="","",[1]电缆线长度!B802)</f>
        <v/>
      </c>
    </row>
    <row r="803" spans="1:2" x14ac:dyDescent="0.15">
      <c r="A803" t="str">
        <f>IF([1]电缆线长度!A803="","",[1]电缆线长度!A803)</f>
        <v/>
      </c>
      <c r="B803" t="str">
        <f>IF([1]电缆线长度!B803="","",[1]电缆线长度!B803)</f>
        <v/>
      </c>
    </row>
    <row r="804" spans="1:2" x14ac:dyDescent="0.15">
      <c r="A804" t="str">
        <f>IF([1]电缆线长度!A804="","",[1]电缆线长度!A804)</f>
        <v/>
      </c>
      <c r="B804" t="str">
        <f>IF([1]电缆线长度!B804="","",[1]电缆线长度!B804)</f>
        <v/>
      </c>
    </row>
    <row r="805" spans="1:2" x14ac:dyDescent="0.15">
      <c r="A805" t="str">
        <f>IF([1]电缆线长度!A805="","",[1]电缆线长度!A805)</f>
        <v/>
      </c>
      <c r="B805" t="str">
        <f>IF([1]电缆线长度!B805="","",[1]电缆线长度!B805)</f>
        <v/>
      </c>
    </row>
    <row r="806" spans="1:2" x14ac:dyDescent="0.15">
      <c r="A806" t="str">
        <f>IF([1]电缆线长度!A806="","",[1]电缆线长度!A806)</f>
        <v/>
      </c>
      <c r="B806" t="str">
        <f>IF([1]电缆线长度!B806="","",[1]电缆线长度!B806)</f>
        <v/>
      </c>
    </row>
    <row r="807" spans="1:2" x14ac:dyDescent="0.15">
      <c r="A807" t="str">
        <f>IF([1]电缆线长度!A807="","",[1]电缆线长度!A807)</f>
        <v/>
      </c>
      <c r="B807" t="str">
        <f>IF([1]电缆线长度!B807="","",[1]电缆线长度!B807)</f>
        <v/>
      </c>
    </row>
    <row r="808" spans="1:2" x14ac:dyDescent="0.15">
      <c r="A808" t="str">
        <f>IF([1]电缆线长度!A808="","",[1]电缆线长度!A808)</f>
        <v/>
      </c>
      <c r="B808" t="str">
        <f>IF([1]电缆线长度!B808="","",[1]电缆线长度!B808)</f>
        <v/>
      </c>
    </row>
    <row r="809" spans="1:2" x14ac:dyDescent="0.15">
      <c r="A809" t="str">
        <f>IF([1]电缆线长度!A809="","",[1]电缆线长度!A809)</f>
        <v/>
      </c>
      <c r="B809" t="str">
        <f>IF([1]电缆线长度!B809="","",[1]电缆线长度!B809)</f>
        <v/>
      </c>
    </row>
    <row r="810" spans="1:2" x14ac:dyDescent="0.15">
      <c r="A810" t="str">
        <f>IF([1]电缆线长度!A810="","",[1]电缆线长度!A810)</f>
        <v/>
      </c>
      <c r="B810" t="str">
        <f>IF([1]电缆线长度!B810="","",[1]电缆线长度!B810)</f>
        <v/>
      </c>
    </row>
    <row r="811" spans="1:2" x14ac:dyDescent="0.15">
      <c r="A811" t="str">
        <f>IF([1]电缆线长度!A811="","",[1]电缆线长度!A811)</f>
        <v/>
      </c>
      <c r="B811" t="str">
        <f>IF([1]电缆线长度!B811="","",[1]电缆线长度!B811)</f>
        <v/>
      </c>
    </row>
    <row r="812" spans="1:2" x14ac:dyDescent="0.15">
      <c r="A812" t="str">
        <f>IF([1]电缆线长度!A812="","",[1]电缆线长度!A812)</f>
        <v/>
      </c>
      <c r="B812" t="str">
        <f>IF([1]电缆线长度!B812="","",[1]电缆线长度!B812)</f>
        <v/>
      </c>
    </row>
    <row r="813" spans="1:2" x14ac:dyDescent="0.15">
      <c r="A813" t="str">
        <f>IF([1]电缆线长度!A813="","",[1]电缆线长度!A813)</f>
        <v/>
      </c>
      <c r="B813" t="str">
        <f>IF([1]电缆线长度!B813="","",[1]电缆线长度!B813)</f>
        <v/>
      </c>
    </row>
    <row r="814" spans="1:2" x14ac:dyDescent="0.15">
      <c r="A814" t="str">
        <f>IF([1]电缆线长度!A814="","",[1]电缆线长度!A814)</f>
        <v/>
      </c>
      <c r="B814" t="str">
        <f>IF([1]电缆线长度!B814="","",[1]电缆线长度!B814)</f>
        <v/>
      </c>
    </row>
    <row r="815" spans="1:2" x14ac:dyDescent="0.15">
      <c r="A815" t="str">
        <f>IF([1]电缆线长度!A815="","",[1]电缆线长度!A815)</f>
        <v/>
      </c>
      <c r="B815" t="str">
        <f>IF([1]电缆线长度!B815="","",[1]电缆线长度!B815)</f>
        <v/>
      </c>
    </row>
    <row r="816" spans="1:2" x14ac:dyDescent="0.15">
      <c r="A816" t="str">
        <f>IF([1]电缆线长度!A816="","",[1]电缆线长度!A816)</f>
        <v/>
      </c>
      <c r="B816" t="str">
        <f>IF([1]电缆线长度!B816="","",[1]电缆线长度!B816)</f>
        <v/>
      </c>
    </row>
    <row r="817" spans="1:2" x14ac:dyDescent="0.15">
      <c r="A817" t="str">
        <f>IF([1]电缆线长度!A817="","",[1]电缆线长度!A817)</f>
        <v/>
      </c>
      <c r="B817" t="str">
        <f>IF([1]电缆线长度!B817="","",[1]电缆线长度!B817)</f>
        <v/>
      </c>
    </row>
    <row r="818" spans="1:2" x14ac:dyDescent="0.15">
      <c r="A818" t="str">
        <f>IF([1]电缆线长度!A818="","",[1]电缆线长度!A818)</f>
        <v/>
      </c>
      <c r="B818" t="str">
        <f>IF([1]电缆线长度!B818="","",[1]电缆线长度!B818)</f>
        <v/>
      </c>
    </row>
    <row r="819" spans="1:2" x14ac:dyDescent="0.15">
      <c r="A819" t="str">
        <f>IF([1]电缆线长度!A819="","",[1]电缆线长度!A819)</f>
        <v/>
      </c>
      <c r="B819" t="str">
        <f>IF([1]电缆线长度!B819="","",[1]电缆线长度!B819)</f>
        <v/>
      </c>
    </row>
    <row r="820" spans="1:2" x14ac:dyDescent="0.15">
      <c r="A820" t="str">
        <f>IF([1]电缆线长度!A820="","",[1]电缆线长度!A820)</f>
        <v/>
      </c>
      <c r="B820" t="str">
        <f>IF([1]电缆线长度!B820="","",[1]电缆线长度!B820)</f>
        <v/>
      </c>
    </row>
    <row r="821" spans="1:2" x14ac:dyDescent="0.15">
      <c r="A821" t="str">
        <f>IF([1]电缆线长度!A821="","",[1]电缆线长度!A821)</f>
        <v/>
      </c>
      <c r="B821" t="str">
        <f>IF([1]电缆线长度!B821="","",[1]电缆线长度!B821)</f>
        <v/>
      </c>
    </row>
    <row r="822" spans="1:2" x14ac:dyDescent="0.15">
      <c r="A822" t="str">
        <f>IF([1]电缆线长度!A822="","",[1]电缆线长度!A822)</f>
        <v/>
      </c>
      <c r="B822" t="str">
        <f>IF([1]电缆线长度!B822="","",[1]电缆线长度!B822)</f>
        <v/>
      </c>
    </row>
    <row r="823" spans="1:2" x14ac:dyDescent="0.15">
      <c r="A823" t="str">
        <f>IF([1]电缆线长度!A823="","",[1]电缆线长度!A823)</f>
        <v/>
      </c>
      <c r="B823" t="str">
        <f>IF([1]电缆线长度!B823="","",[1]电缆线长度!B823)</f>
        <v/>
      </c>
    </row>
    <row r="824" spans="1:2" x14ac:dyDescent="0.15">
      <c r="A824" t="str">
        <f>IF([1]电缆线长度!A824="","",[1]电缆线长度!A824)</f>
        <v/>
      </c>
      <c r="B824" t="str">
        <f>IF([1]电缆线长度!B824="","",[1]电缆线长度!B824)</f>
        <v/>
      </c>
    </row>
    <row r="825" spans="1:2" x14ac:dyDescent="0.15">
      <c r="A825" t="str">
        <f>IF([1]电缆线长度!A825="","",[1]电缆线长度!A825)</f>
        <v/>
      </c>
      <c r="B825" t="str">
        <f>IF([1]电缆线长度!B825="","",[1]电缆线长度!B825)</f>
        <v/>
      </c>
    </row>
    <row r="826" spans="1:2" x14ac:dyDescent="0.15">
      <c r="A826" t="str">
        <f>IF([1]电缆线长度!A826="","",[1]电缆线长度!A826)</f>
        <v/>
      </c>
      <c r="B826" t="str">
        <f>IF([1]电缆线长度!B826="","",[1]电缆线长度!B826)</f>
        <v/>
      </c>
    </row>
    <row r="827" spans="1:2" x14ac:dyDescent="0.15">
      <c r="A827" t="str">
        <f>IF([1]电缆线长度!A827="","",[1]电缆线长度!A827)</f>
        <v/>
      </c>
      <c r="B827" t="str">
        <f>IF([1]电缆线长度!B827="","",[1]电缆线长度!B827)</f>
        <v/>
      </c>
    </row>
    <row r="828" spans="1:2" x14ac:dyDescent="0.15">
      <c r="A828" t="str">
        <f>IF([1]电缆线长度!A828="","",[1]电缆线长度!A828)</f>
        <v/>
      </c>
      <c r="B828" t="str">
        <f>IF([1]电缆线长度!B828="","",[1]电缆线长度!B828)</f>
        <v/>
      </c>
    </row>
    <row r="829" spans="1:2" x14ac:dyDescent="0.15">
      <c r="A829" t="str">
        <f>IF([1]电缆线长度!A829="","",[1]电缆线长度!A829)</f>
        <v/>
      </c>
      <c r="B829" t="str">
        <f>IF([1]电缆线长度!B829="","",[1]电缆线长度!B829)</f>
        <v/>
      </c>
    </row>
    <row r="830" spans="1:2" x14ac:dyDescent="0.15">
      <c r="A830" t="str">
        <f>IF([1]电缆线长度!A830="","",[1]电缆线长度!A830)</f>
        <v/>
      </c>
      <c r="B830" t="str">
        <f>IF([1]电缆线长度!B830="","",[1]电缆线长度!B830)</f>
        <v/>
      </c>
    </row>
    <row r="831" spans="1:2" x14ac:dyDescent="0.15">
      <c r="A831" t="str">
        <f>IF([1]电缆线长度!A831="","",[1]电缆线长度!A831)</f>
        <v/>
      </c>
      <c r="B831" t="str">
        <f>IF([1]电缆线长度!B831="","",[1]电缆线长度!B831)</f>
        <v/>
      </c>
    </row>
    <row r="832" spans="1:2" x14ac:dyDescent="0.15">
      <c r="A832" t="str">
        <f>IF([1]电缆线长度!A832="","",[1]电缆线长度!A832)</f>
        <v/>
      </c>
      <c r="B832" t="str">
        <f>IF([1]电缆线长度!B832="","",[1]电缆线长度!B832)</f>
        <v/>
      </c>
    </row>
    <row r="833" spans="1:2" x14ac:dyDescent="0.15">
      <c r="A833" t="str">
        <f>IF([1]电缆线长度!A833="","",[1]电缆线长度!A833)</f>
        <v/>
      </c>
      <c r="B833" t="str">
        <f>IF([1]电缆线长度!B833="","",[1]电缆线长度!B833)</f>
        <v/>
      </c>
    </row>
    <row r="834" spans="1:2" x14ac:dyDescent="0.15">
      <c r="A834" t="str">
        <f>IF([1]电缆线长度!A834="","",[1]电缆线长度!A834)</f>
        <v/>
      </c>
      <c r="B834" t="str">
        <f>IF([1]电缆线长度!B834="","",[1]电缆线长度!B834)</f>
        <v/>
      </c>
    </row>
    <row r="835" spans="1:2" x14ac:dyDescent="0.15">
      <c r="A835" t="str">
        <f>IF([1]电缆线长度!A835="","",[1]电缆线长度!A835)</f>
        <v/>
      </c>
      <c r="B835" t="str">
        <f>IF([1]电缆线长度!B835="","",[1]电缆线长度!B835)</f>
        <v/>
      </c>
    </row>
    <row r="836" spans="1:2" x14ac:dyDescent="0.15">
      <c r="A836" t="str">
        <f>IF([1]电缆线长度!A836="","",[1]电缆线长度!A836)</f>
        <v/>
      </c>
      <c r="B836" t="str">
        <f>IF([1]电缆线长度!B836="","",[1]电缆线长度!B836)</f>
        <v/>
      </c>
    </row>
    <row r="837" spans="1:2" x14ac:dyDescent="0.15">
      <c r="A837" t="str">
        <f>IF([1]电缆线长度!A837="","",[1]电缆线长度!A837)</f>
        <v/>
      </c>
      <c r="B837" t="str">
        <f>IF([1]电缆线长度!B837="","",[1]电缆线长度!B837)</f>
        <v/>
      </c>
    </row>
    <row r="838" spans="1:2" x14ac:dyDescent="0.15">
      <c r="A838" t="str">
        <f>IF([1]电缆线长度!A838="","",[1]电缆线长度!A838)</f>
        <v/>
      </c>
      <c r="B838" t="str">
        <f>IF([1]电缆线长度!B838="","",[1]电缆线长度!B838)</f>
        <v/>
      </c>
    </row>
    <row r="839" spans="1:2" x14ac:dyDescent="0.15">
      <c r="A839" t="str">
        <f>IF([1]电缆线长度!A839="","",[1]电缆线长度!A839)</f>
        <v/>
      </c>
      <c r="B839" t="str">
        <f>IF([1]电缆线长度!B839="","",[1]电缆线长度!B839)</f>
        <v/>
      </c>
    </row>
    <row r="840" spans="1:2" x14ac:dyDescent="0.15">
      <c r="A840" t="str">
        <f>IF([1]电缆线长度!A840="","",[1]电缆线长度!A840)</f>
        <v/>
      </c>
      <c r="B840" t="str">
        <f>IF([1]电缆线长度!B840="","",[1]电缆线长度!B840)</f>
        <v/>
      </c>
    </row>
    <row r="841" spans="1:2" x14ac:dyDescent="0.15">
      <c r="A841" t="str">
        <f>IF([1]电缆线长度!A841="","",[1]电缆线长度!A841)</f>
        <v/>
      </c>
      <c r="B841" t="str">
        <f>IF([1]电缆线长度!B841="","",[1]电缆线长度!B841)</f>
        <v/>
      </c>
    </row>
    <row r="842" spans="1:2" x14ac:dyDescent="0.15">
      <c r="A842" t="str">
        <f>IF([1]电缆线长度!A842="","",[1]电缆线长度!A842)</f>
        <v/>
      </c>
      <c r="B842" t="str">
        <f>IF([1]电缆线长度!B842="","",[1]电缆线长度!B842)</f>
        <v/>
      </c>
    </row>
    <row r="843" spans="1:2" x14ac:dyDescent="0.15">
      <c r="A843" t="str">
        <f>IF([1]电缆线长度!A843="","",[1]电缆线长度!A843)</f>
        <v/>
      </c>
      <c r="B843" t="str">
        <f>IF([1]电缆线长度!B843="","",[1]电缆线长度!B843)</f>
        <v/>
      </c>
    </row>
    <row r="844" spans="1:2" x14ac:dyDescent="0.15">
      <c r="A844" t="str">
        <f>IF([1]电缆线长度!A844="","",[1]电缆线长度!A844)</f>
        <v/>
      </c>
      <c r="B844" t="str">
        <f>IF([1]电缆线长度!B844="","",[1]电缆线长度!B844)</f>
        <v/>
      </c>
    </row>
    <row r="845" spans="1:2" x14ac:dyDescent="0.15">
      <c r="A845" t="str">
        <f>IF([1]电缆线长度!A845="","",[1]电缆线长度!A845)</f>
        <v/>
      </c>
      <c r="B845" t="str">
        <f>IF([1]电缆线长度!B845="","",[1]电缆线长度!B845)</f>
        <v/>
      </c>
    </row>
    <row r="846" spans="1:2" x14ac:dyDescent="0.15">
      <c r="A846" t="str">
        <f>IF([1]电缆线长度!A846="","",[1]电缆线长度!A846)</f>
        <v/>
      </c>
      <c r="B846" t="str">
        <f>IF([1]电缆线长度!B846="","",[1]电缆线长度!B846)</f>
        <v/>
      </c>
    </row>
    <row r="847" spans="1:2" x14ac:dyDescent="0.15">
      <c r="A847" t="str">
        <f>IF([1]电缆线长度!A847="","",[1]电缆线长度!A847)</f>
        <v/>
      </c>
      <c r="B847" t="str">
        <f>IF([1]电缆线长度!B847="","",[1]电缆线长度!B847)</f>
        <v/>
      </c>
    </row>
    <row r="848" spans="1:2" x14ac:dyDescent="0.15">
      <c r="A848" t="str">
        <f>IF([1]电缆线长度!A848="","",[1]电缆线长度!A848)</f>
        <v/>
      </c>
      <c r="B848" t="str">
        <f>IF([1]电缆线长度!B848="","",[1]电缆线长度!B848)</f>
        <v/>
      </c>
    </row>
    <row r="849" spans="1:2" x14ac:dyDescent="0.15">
      <c r="A849" t="str">
        <f>IF([1]电缆线长度!A849="","",[1]电缆线长度!A849)</f>
        <v/>
      </c>
      <c r="B849" t="str">
        <f>IF([1]电缆线长度!B849="","",[1]电缆线长度!B849)</f>
        <v/>
      </c>
    </row>
    <row r="850" spans="1:2" x14ac:dyDescent="0.15">
      <c r="A850" t="str">
        <f>IF([1]电缆线长度!A850="","",[1]电缆线长度!A850)</f>
        <v/>
      </c>
      <c r="B850" t="str">
        <f>IF([1]电缆线长度!B850="","",[1]电缆线长度!B850)</f>
        <v/>
      </c>
    </row>
    <row r="851" spans="1:2" x14ac:dyDescent="0.15">
      <c r="A851" t="str">
        <f>IF([1]电缆线长度!A851="","",[1]电缆线长度!A851)</f>
        <v/>
      </c>
      <c r="B851" t="str">
        <f>IF([1]电缆线长度!B851="","",[1]电缆线长度!B851)</f>
        <v/>
      </c>
    </row>
    <row r="852" spans="1:2" x14ac:dyDescent="0.15">
      <c r="A852" t="str">
        <f>IF([1]电缆线长度!A852="","",[1]电缆线长度!A852)</f>
        <v/>
      </c>
      <c r="B852" t="str">
        <f>IF([1]电缆线长度!B852="","",[1]电缆线长度!B852)</f>
        <v/>
      </c>
    </row>
    <row r="853" spans="1:2" x14ac:dyDescent="0.15">
      <c r="A853" t="str">
        <f>IF([1]电缆线长度!A853="","",[1]电缆线长度!A853)</f>
        <v/>
      </c>
      <c r="B853" t="str">
        <f>IF([1]电缆线长度!B853="","",[1]电缆线长度!B853)</f>
        <v/>
      </c>
    </row>
    <row r="854" spans="1:2" x14ac:dyDescent="0.15">
      <c r="A854" t="str">
        <f>IF([1]电缆线长度!A854="","",[1]电缆线长度!A854)</f>
        <v/>
      </c>
      <c r="B854" t="str">
        <f>IF([1]电缆线长度!B854="","",[1]电缆线长度!B854)</f>
        <v/>
      </c>
    </row>
    <row r="855" spans="1:2" x14ac:dyDescent="0.15">
      <c r="A855" t="str">
        <f>IF([1]电缆线长度!A855="","",[1]电缆线长度!A855)</f>
        <v/>
      </c>
      <c r="B855" t="str">
        <f>IF([1]电缆线长度!B855="","",[1]电缆线长度!B855)</f>
        <v/>
      </c>
    </row>
    <row r="856" spans="1:2" x14ac:dyDescent="0.15">
      <c r="A856" t="str">
        <f>IF([1]电缆线长度!A856="","",[1]电缆线长度!A856)</f>
        <v/>
      </c>
      <c r="B856" t="str">
        <f>IF([1]电缆线长度!B856="","",[1]电缆线长度!B856)</f>
        <v/>
      </c>
    </row>
    <row r="857" spans="1:2" x14ac:dyDescent="0.15">
      <c r="A857" t="str">
        <f>IF([1]电缆线长度!A857="","",[1]电缆线长度!A857)</f>
        <v/>
      </c>
      <c r="B857" t="str">
        <f>IF([1]电缆线长度!B857="","",[1]电缆线长度!B857)</f>
        <v/>
      </c>
    </row>
    <row r="858" spans="1:2" x14ac:dyDescent="0.15">
      <c r="A858" t="str">
        <f>IF([1]电缆线长度!A858="","",[1]电缆线长度!A858)</f>
        <v/>
      </c>
      <c r="B858" t="str">
        <f>IF([1]电缆线长度!B858="","",[1]电缆线长度!B858)</f>
        <v/>
      </c>
    </row>
    <row r="859" spans="1:2" x14ac:dyDescent="0.15">
      <c r="A859" t="str">
        <f>IF([1]电缆线长度!A859="","",[1]电缆线长度!A859)</f>
        <v/>
      </c>
      <c r="B859" t="str">
        <f>IF([1]电缆线长度!B859="","",[1]电缆线长度!B859)</f>
        <v/>
      </c>
    </row>
    <row r="860" spans="1:2" x14ac:dyDescent="0.15">
      <c r="A860" t="str">
        <f>IF([1]电缆线长度!A860="","",[1]电缆线长度!A860)</f>
        <v/>
      </c>
      <c r="B860" t="str">
        <f>IF([1]电缆线长度!B860="","",[1]电缆线长度!B860)</f>
        <v/>
      </c>
    </row>
    <row r="861" spans="1:2" x14ac:dyDescent="0.15">
      <c r="A861" t="str">
        <f>IF([1]电缆线长度!A861="","",[1]电缆线长度!A861)</f>
        <v/>
      </c>
      <c r="B861" t="str">
        <f>IF([1]电缆线长度!B861="","",[1]电缆线长度!B861)</f>
        <v/>
      </c>
    </row>
    <row r="862" spans="1:2" x14ac:dyDescent="0.15">
      <c r="A862" t="str">
        <f>IF([1]电缆线长度!A862="","",[1]电缆线长度!A862)</f>
        <v/>
      </c>
      <c r="B862" t="str">
        <f>IF([1]电缆线长度!B862="","",[1]电缆线长度!B862)</f>
        <v/>
      </c>
    </row>
    <row r="863" spans="1:2" x14ac:dyDescent="0.15">
      <c r="A863" t="str">
        <f>IF([1]电缆线长度!A863="","",[1]电缆线长度!A863)</f>
        <v/>
      </c>
      <c r="B863" t="str">
        <f>IF([1]电缆线长度!B863="","",[1]电缆线长度!B863)</f>
        <v/>
      </c>
    </row>
    <row r="864" spans="1:2" x14ac:dyDescent="0.15">
      <c r="A864" t="str">
        <f>IF([1]电缆线长度!A864="","",[1]电缆线长度!A864)</f>
        <v/>
      </c>
      <c r="B864" t="str">
        <f>IF([1]电缆线长度!B864="","",[1]电缆线长度!B864)</f>
        <v/>
      </c>
    </row>
    <row r="865" spans="1:2" x14ac:dyDescent="0.15">
      <c r="A865" t="str">
        <f>IF([1]电缆线长度!A865="","",[1]电缆线长度!A865)</f>
        <v/>
      </c>
      <c r="B865" t="str">
        <f>IF([1]电缆线长度!B865="","",[1]电缆线长度!B865)</f>
        <v/>
      </c>
    </row>
    <row r="866" spans="1:2" x14ac:dyDescent="0.15">
      <c r="A866" t="str">
        <f>IF([1]电缆线长度!A866="","",[1]电缆线长度!A866)</f>
        <v/>
      </c>
      <c r="B866" t="str">
        <f>IF([1]电缆线长度!B866="","",[1]电缆线长度!B866)</f>
        <v/>
      </c>
    </row>
    <row r="867" spans="1:2" x14ac:dyDescent="0.15">
      <c r="A867" t="str">
        <f>IF([1]电缆线长度!A867="","",[1]电缆线长度!A867)</f>
        <v/>
      </c>
      <c r="B867" t="str">
        <f>IF([1]电缆线长度!B867="","",[1]电缆线长度!B867)</f>
        <v/>
      </c>
    </row>
    <row r="868" spans="1:2" x14ac:dyDescent="0.15">
      <c r="A868" t="str">
        <f>IF([1]电缆线长度!A868="","",[1]电缆线长度!A868)</f>
        <v/>
      </c>
      <c r="B868" t="str">
        <f>IF([1]电缆线长度!B868="","",[1]电缆线长度!B868)</f>
        <v/>
      </c>
    </row>
    <row r="869" spans="1:2" x14ac:dyDescent="0.15">
      <c r="A869" t="str">
        <f>IF([1]电缆线长度!A869="","",[1]电缆线长度!A869)</f>
        <v/>
      </c>
      <c r="B869" t="str">
        <f>IF([1]电缆线长度!B869="","",[1]电缆线长度!B869)</f>
        <v/>
      </c>
    </row>
    <row r="870" spans="1:2" x14ac:dyDescent="0.15">
      <c r="A870" t="str">
        <f>IF([1]电缆线长度!A870="","",[1]电缆线长度!A870)</f>
        <v/>
      </c>
      <c r="B870" t="str">
        <f>IF([1]电缆线长度!B870="","",[1]电缆线长度!B870)</f>
        <v/>
      </c>
    </row>
    <row r="871" spans="1:2" x14ac:dyDescent="0.15">
      <c r="A871" t="str">
        <f>IF([1]电缆线长度!A871="","",[1]电缆线长度!A871)</f>
        <v/>
      </c>
      <c r="B871" t="str">
        <f>IF([1]电缆线长度!B871="","",[1]电缆线长度!B871)</f>
        <v/>
      </c>
    </row>
    <row r="872" spans="1:2" x14ac:dyDescent="0.15">
      <c r="A872" t="str">
        <f>IF([1]电缆线长度!A872="","",[1]电缆线长度!A872)</f>
        <v/>
      </c>
      <c r="B872" t="str">
        <f>IF([1]电缆线长度!B872="","",[1]电缆线长度!B872)</f>
        <v/>
      </c>
    </row>
    <row r="873" spans="1:2" x14ac:dyDescent="0.15">
      <c r="A873" t="str">
        <f>IF([1]电缆线长度!A873="","",[1]电缆线长度!A873)</f>
        <v/>
      </c>
      <c r="B873" t="str">
        <f>IF([1]电缆线长度!B873="","",[1]电缆线长度!B873)</f>
        <v/>
      </c>
    </row>
    <row r="874" spans="1:2" x14ac:dyDescent="0.15">
      <c r="A874" t="str">
        <f>IF([1]电缆线长度!A874="","",[1]电缆线长度!A874)</f>
        <v/>
      </c>
      <c r="B874" t="str">
        <f>IF([1]电缆线长度!B874="","",[1]电缆线长度!B874)</f>
        <v/>
      </c>
    </row>
    <row r="875" spans="1:2" x14ac:dyDescent="0.15">
      <c r="A875" t="str">
        <f>IF([1]电缆线长度!A875="","",[1]电缆线长度!A875)</f>
        <v/>
      </c>
      <c r="B875" t="str">
        <f>IF([1]电缆线长度!B875="","",[1]电缆线长度!B875)</f>
        <v/>
      </c>
    </row>
    <row r="876" spans="1:2" x14ac:dyDescent="0.15">
      <c r="A876" t="str">
        <f>IF([1]电缆线长度!A876="","",[1]电缆线长度!A876)</f>
        <v/>
      </c>
      <c r="B876" t="str">
        <f>IF([1]电缆线长度!B876="","",[1]电缆线长度!B876)</f>
        <v/>
      </c>
    </row>
    <row r="877" spans="1:2" x14ac:dyDescent="0.15">
      <c r="A877" t="str">
        <f>IF([1]电缆线长度!A877="","",[1]电缆线长度!A877)</f>
        <v/>
      </c>
      <c r="B877" t="str">
        <f>IF([1]电缆线长度!B877="","",[1]电缆线长度!B877)</f>
        <v/>
      </c>
    </row>
    <row r="878" spans="1:2" x14ac:dyDescent="0.15">
      <c r="A878" t="str">
        <f>IF([1]电缆线长度!A878="","",[1]电缆线长度!A878)</f>
        <v/>
      </c>
      <c r="B878" t="str">
        <f>IF([1]电缆线长度!B878="","",[1]电缆线长度!B878)</f>
        <v/>
      </c>
    </row>
    <row r="879" spans="1:2" x14ac:dyDescent="0.15">
      <c r="A879" t="str">
        <f>IF([1]电缆线长度!A879="","",[1]电缆线长度!A879)</f>
        <v/>
      </c>
      <c r="B879" t="str">
        <f>IF([1]电缆线长度!B879="","",[1]电缆线长度!B879)</f>
        <v/>
      </c>
    </row>
    <row r="880" spans="1:2" x14ac:dyDescent="0.15">
      <c r="A880" t="str">
        <f>IF([1]电缆线长度!A880="","",[1]电缆线长度!A880)</f>
        <v/>
      </c>
      <c r="B880" t="str">
        <f>IF([1]电缆线长度!B880="","",[1]电缆线长度!B880)</f>
        <v/>
      </c>
    </row>
    <row r="881" spans="1:2" x14ac:dyDescent="0.15">
      <c r="A881" t="str">
        <f>IF([1]电缆线长度!A881="","",[1]电缆线长度!A881)</f>
        <v/>
      </c>
      <c r="B881" t="str">
        <f>IF([1]电缆线长度!B881="","",[1]电缆线长度!B881)</f>
        <v/>
      </c>
    </row>
    <row r="882" spans="1:2" x14ac:dyDescent="0.15">
      <c r="A882" t="str">
        <f>IF([1]电缆线长度!A882="","",[1]电缆线长度!A882)</f>
        <v/>
      </c>
      <c r="B882" t="str">
        <f>IF([1]电缆线长度!B882="","",[1]电缆线长度!B882)</f>
        <v/>
      </c>
    </row>
    <row r="883" spans="1:2" x14ac:dyDescent="0.15">
      <c r="A883" t="str">
        <f>IF([1]电缆线长度!A883="","",[1]电缆线长度!A883)</f>
        <v/>
      </c>
      <c r="B883" t="str">
        <f>IF([1]电缆线长度!B883="","",[1]电缆线长度!B883)</f>
        <v/>
      </c>
    </row>
    <row r="884" spans="1:2" x14ac:dyDescent="0.15">
      <c r="A884" t="str">
        <f>IF([1]电缆线长度!A884="","",[1]电缆线长度!A884)</f>
        <v/>
      </c>
      <c r="B884" t="str">
        <f>IF([1]电缆线长度!B884="","",[1]电缆线长度!B884)</f>
        <v/>
      </c>
    </row>
    <row r="885" spans="1:2" x14ac:dyDescent="0.15">
      <c r="A885" t="str">
        <f>IF([1]电缆线长度!A885="","",[1]电缆线长度!A885)</f>
        <v/>
      </c>
      <c r="B885" t="str">
        <f>IF([1]电缆线长度!B885="","",[1]电缆线长度!B885)</f>
        <v/>
      </c>
    </row>
    <row r="886" spans="1:2" x14ac:dyDescent="0.15">
      <c r="A886" t="str">
        <f>IF([1]电缆线长度!A886="","",[1]电缆线长度!A886)</f>
        <v/>
      </c>
      <c r="B886" t="str">
        <f>IF([1]电缆线长度!B886="","",[1]电缆线长度!B886)</f>
        <v/>
      </c>
    </row>
    <row r="887" spans="1:2" x14ac:dyDescent="0.15">
      <c r="A887" t="str">
        <f>IF([1]电缆线长度!A887="","",[1]电缆线长度!A887)</f>
        <v/>
      </c>
      <c r="B887" t="str">
        <f>IF([1]电缆线长度!B887="","",[1]电缆线长度!B887)</f>
        <v/>
      </c>
    </row>
    <row r="888" spans="1:2" x14ac:dyDescent="0.15">
      <c r="A888" t="str">
        <f>IF([1]电缆线长度!A888="","",[1]电缆线长度!A888)</f>
        <v/>
      </c>
      <c r="B888" t="str">
        <f>IF([1]电缆线长度!B888="","",[1]电缆线长度!B888)</f>
        <v/>
      </c>
    </row>
    <row r="889" spans="1:2" x14ac:dyDescent="0.15">
      <c r="A889" t="str">
        <f>IF([1]电缆线长度!A889="","",[1]电缆线长度!A889)</f>
        <v/>
      </c>
      <c r="B889" t="str">
        <f>IF([1]电缆线长度!B889="","",[1]电缆线长度!B889)</f>
        <v/>
      </c>
    </row>
    <row r="890" spans="1:2" x14ac:dyDescent="0.15">
      <c r="A890" t="str">
        <f>IF([1]电缆线长度!A890="","",[1]电缆线长度!A890)</f>
        <v/>
      </c>
      <c r="B890" t="str">
        <f>IF([1]电缆线长度!B890="","",[1]电缆线长度!B890)</f>
        <v/>
      </c>
    </row>
    <row r="891" spans="1:2" x14ac:dyDescent="0.15">
      <c r="A891" t="str">
        <f>IF([1]电缆线长度!A891="","",[1]电缆线长度!A891)</f>
        <v/>
      </c>
      <c r="B891" t="str">
        <f>IF([1]电缆线长度!B891="","",[1]电缆线长度!B891)</f>
        <v/>
      </c>
    </row>
    <row r="892" spans="1:2" x14ac:dyDescent="0.15">
      <c r="A892" t="str">
        <f>IF([1]电缆线长度!A892="","",[1]电缆线长度!A892)</f>
        <v/>
      </c>
      <c r="B892" t="str">
        <f>IF([1]电缆线长度!B892="","",[1]电缆线长度!B892)</f>
        <v/>
      </c>
    </row>
    <row r="893" spans="1:2" x14ac:dyDescent="0.15">
      <c r="A893" t="str">
        <f>IF([1]电缆线长度!A893="","",[1]电缆线长度!A893)</f>
        <v/>
      </c>
      <c r="B893" t="str">
        <f>IF([1]电缆线长度!B893="","",[1]电缆线长度!B893)</f>
        <v/>
      </c>
    </row>
    <row r="894" spans="1:2" x14ac:dyDescent="0.15">
      <c r="A894" t="str">
        <f>IF([1]电缆线长度!A894="","",[1]电缆线长度!A894)</f>
        <v/>
      </c>
      <c r="B894" t="str">
        <f>IF([1]电缆线长度!B894="","",[1]电缆线长度!B894)</f>
        <v/>
      </c>
    </row>
    <row r="895" spans="1:2" x14ac:dyDescent="0.15">
      <c r="A895" t="str">
        <f>IF([1]电缆线长度!A895="","",[1]电缆线长度!A895)</f>
        <v/>
      </c>
      <c r="B895" t="str">
        <f>IF([1]电缆线长度!B895="","",[1]电缆线长度!B895)</f>
        <v/>
      </c>
    </row>
    <row r="896" spans="1:2" x14ac:dyDescent="0.15">
      <c r="A896" t="str">
        <f>IF([1]电缆线长度!A896="","",[1]电缆线长度!A896)</f>
        <v/>
      </c>
      <c r="B896" t="str">
        <f>IF([1]电缆线长度!B896="","",[1]电缆线长度!B896)</f>
        <v/>
      </c>
    </row>
    <row r="897" spans="1:2" x14ac:dyDescent="0.15">
      <c r="A897" t="str">
        <f>IF([1]电缆线长度!A897="","",[1]电缆线长度!A897)</f>
        <v/>
      </c>
      <c r="B897" t="str">
        <f>IF([1]电缆线长度!B897="","",[1]电缆线长度!B897)</f>
        <v/>
      </c>
    </row>
    <row r="898" spans="1:2" x14ac:dyDescent="0.15">
      <c r="A898" t="str">
        <f>IF([1]电缆线长度!A898="","",[1]电缆线长度!A898)</f>
        <v/>
      </c>
      <c r="B898" t="str">
        <f>IF([1]电缆线长度!B898="","",[1]电缆线长度!B898)</f>
        <v/>
      </c>
    </row>
    <row r="899" spans="1:2" x14ac:dyDescent="0.15">
      <c r="A899" t="str">
        <f>IF([1]电缆线长度!A899="","",[1]电缆线长度!A899)</f>
        <v/>
      </c>
      <c r="B899" t="str">
        <f>IF([1]电缆线长度!B899="","",[1]电缆线长度!B899)</f>
        <v/>
      </c>
    </row>
    <row r="900" spans="1:2" x14ac:dyDescent="0.15">
      <c r="A900" t="str">
        <f>IF([1]电缆线长度!A900="","",[1]电缆线长度!A900)</f>
        <v/>
      </c>
      <c r="B900" t="str">
        <f>IF([1]电缆线长度!B900="","",[1]电缆线长度!B900)</f>
        <v/>
      </c>
    </row>
    <row r="901" spans="1:2" x14ac:dyDescent="0.15">
      <c r="A901" t="str">
        <f>IF([1]电缆线长度!A901="","",[1]电缆线长度!A901)</f>
        <v/>
      </c>
      <c r="B901" t="str">
        <f>IF([1]电缆线长度!B901="","",[1]电缆线长度!B901)</f>
        <v/>
      </c>
    </row>
    <row r="902" spans="1:2" x14ac:dyDescent="0.15">
      <c r="A902" t="str">
        <f>IF([1]电缆线长度!A902="","",[1]电缆线长度!A902)</f>
        <v/>
      </c>
      <c r="B902" t="str">
        <f>IF([1]电缆线长度!B902="","",[1]电缆线长度!B902)</f>
        <v/>
      </c>
    </row>
    <row r="903" spans="1:2" x14ac:dyDescent="0.15">
      <c r="A903" t="str">
        <f>IF([1]电缆线长度!A903="","",[1]电缆线长度!A903)</f>
        <v/>
      </c>
      <c r="B903" t="str">
        <f>IF([1]电缆线长度!B903="","",[1]电缆线长度!B903)</f>
        <v/>
      </c>
    </row>
    <row r="904" spans="1:2" x14ac:dyDescent="0.15">
      <c r="A904" t="str">
        <f>IF([1]电缆线长度!A904="","",[1]电缆线长度!A904)</f>
        <v/>
      </c>
      <c r="B904" t="str">
        <f>IF([1]电缆线长度!B904="","",[1]电缆线长度!B904)</f>
        <v/>
      </c>
    </row>
    <row r="905" spans="1:2" x14ac:dyDescent="0.15">
      <c r="A905" t="str">
        <f>IF([1]电缆线长度!A905="","",[1]电缆线长度!A905)</f>
        <v/>
      </c>
      <c r="B905" t="str">
        <f>IF([1]电缆线长度!B905="","",[1]电缆线长度!B905)</f>
        <v/>
      </c>
    </row>
    <row r="906" spans="1:2" x14ac:dyDescent="0.15">
      <c r="A906" t="str">
        <f>IF([1]电缆线长度!A906="","",[1]电缆线长度!A906)</f>
        <v/>
      </c>
      <c r="B906" t="str">
        <f>IF([1]电缆线长度!B906="","",[1]电缆线长度!B906)</f>
        <v/>
      </c>
    </row>
    <row r="907" spans="1:2" x14ac:dyDescent="0.15">
      <c r="A907" t="str">
        <f>IF([1]电缆线长度!A907="","",[1]电缆线长度!A907)</f>
        <v/>
      </c>
      <c r="B907" t="str">
        <f>IF([1]电缆线长度!B907="","",[1]电缆线长度!B907)</f>
        <v/>
      </c>
    </row>
    <row r="908" spans="1:2" x14ac:dyDescent="0.15">
      <c r="A908" t="str">
        <f>IF([1]电缆线长度!A908="","",[1]电缆线长度!A908)</f>
        <v/>
      </c>
      <c r="B908" t="str">
        <f>IF([1]电缆线长度!B908="","",[1]电缆线长度!B908)</f>
        <v/>
      </c>
    </row>
    <row r="909" spans="1:2" x14ac:dyDescent="0.15">
      <c r="A909" t="str">
        <f>IF([1]电缆线长度!A909="","",[1]电缆线长度!A909)</f>
        <v/>
      </c>
      <c r="B909" t="str">
        <f>IF([1]电缆线长度!B909="","",[1]电缆线长度!B909)</f>
        <v/>
      </c>
    </row>
    <row r="910" spans="1:2" x14ac:dyDescent="0.15">
      <c r="A910" t="str">
        <f>IF([1]电缆线长度!A910="","",[1]电缆线长度!A910)</f>
        <v/>
      </c>
      <c r="B910" t="str">
        <f>IF([1]电缆线长度!B910="","",[1]电缆线长度!B910)</f>
        <v/>
      </c>
    </row>
    <row r="911" spans="1:2" x14ac:dyDescent="0.15">
      <c r="A911" t="str">
        <f>IF([1]电缆线长度!A911="","",[1]电缆线长度!A911)</f>
        <v/>
      </c>
      <c r="B911" t="str">
        <f>IF([1]电缆线长度!B911="","",[1]电缆线长度!B911)</f>
        <v/>
      </c>
    </row>
    <row r="912" spans="1:2" x14ac:dyDescent="0.15">
      <c r="A912" t="str">
        <f>IF([1]电缆线长度!A912="","",[1]电缆线长度!A912)</f>
        <v/>
      </c>
      <c r="B912" t="str">
        <f>IF([1]电缆线长度!B912="","",[1]电缆线长度!B912)</f>
        <v/>
      </c>
    </row>
    <row r="913" spans="1:2" x14ac:dyDescent="0.15">
      <c r="A913" t="str">
        <f>IF([1]电缆线长度!A913="","",[1]电缆线长度!A913)</f>
        <v/>
      </c>
      <c r="B913" t="str">
        <f>IF([1]电缆线长度!B913="","",[1]电缆线长度!B913)</f>
        <v/>
      </c>
    </row>
    <row r="914" spans="1:2" x14ac:dyDescent="0.15">
      <c r="A914" t="str">
        <f>IF([1]电缆线长度!A914="","",[1]电缆线长度!A914)</f>
        <v/>
      </c>
      <c r="B914" t="str">
        <f>IF([1]电缆线长度!B914="","",[1]电缆线长度!B914)</f>
        <v/>
      </c>
    </row>
    <row r="915" spans="1:2" x14ac:dyDescent="0.15">
      <c r="A915" t="str">
        <f>IF([1]电缆线长度!A915="","",[1]电缆线长度!A915)</f>
        <v/>
      </c>
      <c r="B915" t="str">
        <f>IF([1]电缆线长度!B915="","",[1]电缆线长度!B915)</f>
        <v/>
      </c>
    </row>
    <row r="916" spans="1:2" x14ac:dyDescent="0.15">
      <c r="A916" t="str">
        <f>IF([1]电缆线长度!A916="","",[1]电缆线长度!A916)</f>
        <v/>
      </c>
      <c r="B916" t="str">
        <f>IF([1]电缆线长度!B916="","",[1]电缆线长度!B916)</f>
        <v/>
      </c>
    </row>
    <row r="917" spans="1:2" x14ac:dyDescent="0.15">
      <c r="A917" t="str">
        <f>IF([1]电缆线长度!A917="","",[1]电缆线长度!A917)</f>
        <v/>
      </c>
      <c r="B917" t="str">
        <f>IF([1]电缆线长度!B917="","",[1]电缆线长度!B917)</f>
        <v/>
      </c>
    </row>
    <row r="918" spans="1:2" x14ac:dyDescent="0.15">
      <c r="A918" t="str">
        <f>IF([1]电缆线长度!A918="","",[1]电缆线长度!A918)</f>
        <v/>
      </c>
      <c r="B918" t="str">
        <f>IF([1]电缆线长度!B918="","",[1]电缆线长度!B918)</f>
        <v/>
      </c>
    </row>
    <row r="919" spans="1:2" x14ac:dyDescent="0.15">
      <c r="A919" t="str">
        <f>IF([1]电缆线长度!A919="","",[1]电缆线长度!A919)</f>
        <v/>
      </c>
      <c r="B919" t="str">
        <f>IF([1]电缆线长度!B919="","",[1]电缆线长度!B919)</f>
        <v/>
      </c>
    </row>
    <row r="920" spans="1:2" x14ac:dyDescent="0.15">
      <c r="A920" t="str">
        <f>IF([1]电缆线长度!A920="","",[1]电缆线长度!A920)</f>
        <v/>
      </c>
      <c r="B920" t="str">
        <f>IF([1]电缆线长度!B920="","",[1]电缆线长度!B920)</f>
        <v/>
      </c>
    </row>
    <row r="921" spans="1:2" x14ac:dyDescent="0.15">
      <c r="A921" t="str">
        <f>IF([1]电缆线长度!A921="","",[1]电缆线长度!A921)</f>
        <v/>
      </c>
      <c r="B921" t="str">
        <f>IF([1]电缆线长度!B921="","",[1]电缆线长度!B921)</f>
        <v/>
      </c>
    </row>
    <row r="922" spans="1:2" x14ac:dyDescent="0.15">
      <c r="A922" t="str">
        <f>IF([1]电缆线长度!A922="","",[1]电缆线长度!A922)</f>
        <v/>
      </c>
      <c r="B922" t="str">
        <f>IF([1]电缆线长度!B922="","",[1]电缆线长度!B922)</f>
        <v/>
      </c>
    </row>
    <row r="923" spans="1:2" x14ac:dyDescent="0.15">
      <c r="A923" t="str">
        <f>IF([1]电缆线长度!A923="","",[1]电缆线长度!A923)</f>
        <v/>
      </c>
      <c r="B923" t="str">
        <f>IF([1]电缆线长度!B923="","",[1]电缆线长度!B923)</f>
        <v/>
      </c>
    </row>
    <row r="924" spans="1:2" x14ac:dyDescent="0.15">
      <c r="A924" t="str">
        <f>IF([1]电缆线长度!A924="","",[1]电缆线长度!A924)</f>
        <v/>
      </c>
      <c r="B924" t="str">
        <f>IF([1]电缆线长度!B924="","",[1]电缆线长度!B924)</f>
        <v/>
      </c>
    </row>
    <row r="925" spans="1:2" x14ac:dyDescent="0.15">
      <c r="A925" t="str">
        <f>IF([1]电缆线长度!A925="","",[1]电缆线长度!A925)</f>
        <v/>
      </c>
      <c r="B925" t="str">
        <f>IF([1]电缆线长度!B925="","",[1]电缆线长度!B925)</f>
        <v/>
      </c>
    </row>
    <row r="926" spans="1:2" x14ac:dyDescent="0.15">
      <c r="A926" t="str">
        <f>IF([1]电缆线长度!A926="","",[1]电缆线长度!A926)</f>
        <v/>
      </c>
      <c r="B926" t="str">
        <f>IF([1]电缆线长度!B926="","",[1]电缆线长度!B926)</f>
        <v/>
      </c>
    </row>
    <row r="927" spans="1:2" x14ac:dyDescent="0.15">
      <c r="A927" t="str">
        <f>IF([1]电缆线长度!A927="","",[1]电缆线长度!A927)</f>
        <v/>
      </c>
      <c r="B927" t="str">
        <f>IF([1]电缆线长度!B927="","",[1]电缆线长度!B927)</f>
        <v/>
      </c>
    </row>
    <row r="928" spans="1:2" x14ac:dyDescent="0.15">
      <c r="A928" t="str">
        <f>IF([1]电缆线长度!A928="","",[1]电缆线长度!A928)</f>
        <v/>
      </c>
      <c r="B928" t="str">
        <f>IF([1]电缆线长度!B928="","",[1]电缆线长度!B928)</f>
        <v/>
      </c>
    </row>
    <row r="929" spans="1:2" x14ac:dyDescent="0.15">
      <c r="A929" t="str">
        <f>IF([1]电缆线长度!A929="","",[1]电缆线长度!A929)</f>
        <v/>
      </c>
      <c r="B929" t="str">
        <f>IF([1]电缆线长度!B929="","",[1]电缆线长度!B929)</f>
        <v/>
      </c>
    </row>
    <row r="930" spans="1:2" x14ac:dyDescent="0.15">
      <c r="A930" t="str">
        <f>IF([1]电缆线长度!A930="","",[1]电缆线长度!A930)</f>
        <v/>
      </c>
      <c r="B930" t="str">
        <f>IF([1]电缆线长度!B930="","",[1]电缆线长度!B930)</f>
        <v/>
      </c>
    </row>
    <row r="931" spans="1:2" x14ac:dyDescent="0.15">
      <c r="A931" t="str">
        <f>IF([1]电缆线长度!A931="","",[1]电缆线长度!A931)</f>
        <v/>
      </c>
      <c r="B931" t="str">
        <f>IF([1]电缆线长度!B931="","",[1]电缆线长度!B931)</f>
        <v/>
      </c>
    </row>
    <row r="932" spans="1:2" x14ac:dyDescent="0.15">
      <c r="A932" t="str">
        <f>IF([1]电缆线长度!A932="","",[1]电缆线长度!A932)</f>
        <v/>
      </c>
      <c r="B932" t="str">
        <f>IF([1]电缆线长度!B932="","",[1]电缆线长度!B932)</f>
        <v/>
      </c>
    </row>
    <row r="933" spans="1:2" x14ac:dyDescent="0.15">
      <c r="A933" t="str">
        <f>IF([1]电缆线长度!A933="","",[1]电缆线长度!A933)</f>
        <v/>
      </c>
      <c r="B933" t="str">
        <f>IF([1]电缆线长度!B933="","",[1]电缆线长度!B933)</f>
        <v/>
      </c>
    </row>
    <row r="934" spans="1:2" x14ac:dyDescent="0.15">
      <c r="A934" t="str">
        <f>IF([1]电缆线长度!A934="","",[1]电缆线长度!A934)</f>
        <v/>
      </c>
      <c r="B934" t="str">
        <f>IF([1]电缆线长度!B934="","",[1]电缆线长度!B934)</f>
        <v/>
      </c>
    </row>
    <row r="935" spans="1:2" x14ac:dyDescent="0.15">
      <c r="A935" t="str">
        <f>IF([1]电缆线长度!A935="","",[1]电缆线长度!A935)</f>
        <v/>
      </c>
      <c r="B935" t="str">
        <f>IF([1]电缆线长度!B935="","",[1]电缆线长度!B935)</f>
        <v/>
      </c>
    </row>
    <row r="936" spans="1:2" x14ac:dyDescent="0.15">
      <c r="A936" t="str">
        <f>IF([1]电缆线长度!A936="","",[1]电缆线长度!A936)</f>
        <v/>
      </c>
      <c r="B936" t="str">
        <f>IF([1]电缆线长度!B936="","",[1]电缆线长度!B936)</f>
        <v/>
      </c>
    </row>
    <row r="937" spans="1:2" x14ac:dyDescent="0.15">
      <c r="A937" t="str">
        <f>IF([1]电缆线长度!A937="","",[1]电缆线长度!A937)</f>
        <v/>
      </c>
      <c r="B937" t="str">
        <f>IF([1]电缆线长度!B937="","",[1]电缆线长度!B937)</f>
        <v/>
      </c>
    </row>
    <row r="938" spans="1:2" x14ac:dyDescent="0.15">
      <c r="A938" t="str">
        <f>IF([1]电缆线长度!A938="","",[1]电缆线长度!A938)</f>
        <v/>
      </c>
      <c r="B938" t="str">
        <f>IF([1]电缆线长度!B938="","",[1]电缆线长度!B938)</f>
        <v/>
      </c>
    </row>
    <row r="939" spans="1:2" x14ac:dyDescent="0.15">
      <c r="A939" t="str">
        <f>IF([1]电缆线长度!A939="","",[1]电缆线长度!A939)</f>
        <v/>
      </c>
      <c r="B939" t="str">
        <f>IF([1]电缆线长度!B939="","",[1]电缆线长度!B939)</f>
        <v/>
      </c>
    </row>
    <row r="940" spans="1:2" x14ac:dyDescent="0.15">
      <c r="A940" t="str">
        <f>IF([1]电缆线长度!A940="","",[1]电缆线长度!A940)</f>
        <v/>
      </c>
      <c r="B940" t="str">
        <f>IF([1]电缆线长度!B940="","",[1]电缆线长度!B940)</f>
        <v/>
      </c>
    </row>
    <row r="941" spans="1:2" x14ac:dyDescent="0.15">
      <c r="A941" t="str">
        <f>IF([1]电缆线长度!A941="","",[1]电缆线长度!A941)</f>
        <v/>
      </c>
      <c r="B941" t="str">
        <f>IF([1]电缆线长度!B941="","",[1]电缆线长度!B941)</f>
        <v/>
      </c>
    </row>
    <row r="942" spans="1:2" x14ac:dyDescent="0.15">
      <c r="A942" t="str">
        <f>IF([1]电缆线长度!A942="","",[1]电缆线长度!A942)</f>
        <v/>
      </c>
      <c r="B942" t="str">
        <f>IF([1]电缆线长度!B942="","",[1]电缆线长度!B942)</f>
        <v/>
      </c>
    </row>
    <row r="943" spans="1:2" x14ac:dyDescent="0.15">
      <c r="A943" t="str">
        <f>IF([1]电缆线长度!A943="","",[1]电缆线长度!A943)</f>
        <v/>
      </c>
      <c r="B943" t="str">
        <f>IF([1]电缆线长度!B943="","",[1]电缆线长度!B943)</f>
        <v/>
      </c>
    </row>
    <row r="944" spans="1:2" x14ac:dyDescent="0.15">
      <c r="A944" t="str">
        <f>IF([1]电缆线长度!A944="","",[1]电缆线长度!A944)</f>
        <v/>
      </c>
      <c r="B944" t="str">
        <f>IF([1]电缆线长度!B944="","",[1]电缆线长度!B944)</f>
        <v/>
      </c>
    </row>
    <row r="945" spans="1:2" x14ac:dyDescent="0.15">
      <c r="A945" t="str">
        <f>IF([1]电缆线长度!A945="","",[1]电缆线长度!A945)</f>
        <v/>
      </c>
      <c r="B945" t="str">
        <f>IF([1]电缆线长度!B945="","",[1]电缆线长度!B945)</f>
        <v/>
      </c>
    </row>
    <row r="946" spans="1:2" x14ac:dyDescent="0.15">
      <c r="A946" t="str">
        <f>IF([1]电缆线长度!A946="","",[1]电缆线长度!A946)</f>
        <v/>
      </c>
      <c r="B946" t="str">
        <f>IF([1]电缆线长度!B946="","",[1]电缆线长度!B946)</f>
        <v/>
      </c>
    </row>
    <row r="947" spans="1:2" x14ac:dyDescent="0.15">
      <c r="A947" t="str">
        <f>IF([1]电缆线长度!A947="","",[1]电缆线长度!A947)</f>
        <v/>
      </c>
      <c r="B947" t="str">
        <f>IF([1]电缆线长度!B947="","",[1]电缆线长度!B947)</f>
        <v/>
      </c>
    </row>
    <row r="948" spans="1:2" x14ac:dyDescent="0.15">
      <c r="A948" t="str">
        <f>IF([1]电缆线长度!A948="","",[1]电缆线长度!A948)</f>
        <v/>
      </c>
      <c r="B948" t="str">
        <f>IF([1]电缆线长度!B948="","",[1]电缆线长度!B948)</f>
        <v/>
      </c>
    </row>
    <row r="949" spans="1:2" x14ac:dyDescent="0.15">
      <c r="A949" t="str">
        <f>IF([1]电缆线长度!A949="","",[1]电缆线长度!A949)</f>
        <v/>
      </c>
      <c r="B949" t="str">
        <f>IF([1]电缆线长度!B949="","",[1]电缆线长度!B949)</f>
        <v/>
      </c>
    </row>
    <row r="950" spans="1:2" x14ac:dyDescent="0.15">
      <c r="A950" t="str">
        <f>IF([1]电缆线长度!A950="","",[1]电缆线长度!A950)</f>
        <v/>
      </c>
      <c r="B950" t="str">
        <f>IF([1]电缆线长度!B950="","",[1]电缆线长度!B950)</f>
        <v/>
      </c>
    </row>
    <row r="951" spans="1:2" x14ac:dyDescent="0.15">
      <c r="A951" t="str">
        <f>IF([1]电缆线长度!A951="","",[1]电缆线长度!A951)</f>
        <v/>
      </c>
      <c r="B951" t="str">
        <f>IF([1]电缆线长度!B951="","",[1]电缆线长度!B951)</f>
        <v/>
      </c>
    </row>
    <row r="952" spans="1:2" x14ac:dyDescent="0.15">
      <c r="A952" t="str">
        <f>IF([1]电缆线长度!A952="","",[1]电缆线长度!A952)</f>
        <v/>
      </c>
      <c r="B952" t="str">
        <f>IF([1]电缆线长度!B952="","",[1]电缆线长度!B952)</f>
        <v/>
      </c>
    </row>
    <row r="953" spans="1:2" x14ac:dyDescent="0.15">
      <c r="A953" t="str">
        <f>IF([1]电缆线长度!A953="","",[1]电缆线长度!A953)</f>
        <v/>
      </c>
      <c r="B953" t="str">
        <f>IF([1]电缆线长度!B953="","",[1]电缆线长度!B953)</f>
        <v/>
      </c>
    </row>
    <row r="954" spans="1:2" x14ac:dyDescent="0.15">
      <c r="A954" t="str">
        <f>IF([1]电缆线长度!A954="","",[1]电缆线长度!A954)</f>
        <v/>
      </c>
      <c r="B954" t="str">
        <f>IF([1]电缆线长度!B954="","",[1]电缆线长度!B954)</f>
        <v/>
      </c>
    </row>
    <row r="955" spans="1:2" x14ac:dyDescent="0.15">
      <c r="A955" t="str">
        <f>IF([1]电缆线长度!A955="","",[1]电缆线长度!A955)</f>
        <v/>
      </c>
      <c r="B955" t="str">
        <f>IF([1]电缆线长度!B955="","",[1]电缆线长度!B955)</f>
        <v/>
      </c>
    </row>
    <row r="956" spans="1:2" x14ac:dyDescent="0.15">
      <c r="A956" t="str">
        <f>IF([1]电缆线长度!A956="","",[1]电缆线长度!A956)</f>
        <v/>
      </c>
      <c r="B956" t="str">
        <f>IF([1]电缆线长度!B956="","",[1]电缆线长度!B956)</f>
        <v/>
      </c>
    </row>
    <row r="957" spans="1:2" x14ac:dyDescent="0.15">
      <c r="A957" t="str">
        <f>IF([1]电缆线长度!A957="","",[1]电缆线长度!A957)</f>
        <v/>
      </c>
      <c r="B957" t="str">
        <f>IF([1]电缆线长度!B957="","",[1]电缆线长度!B957)</f>
        <v/>
      </c>
    </row>
    <row r="958" spans="1:2" x14ac:dyDescent="0.15">
      <c r="A958" t="str">
        <f>IF([1]电缆线长度!A958="","",[1]电缆线长度!A958)</f>
        <v/>
      </c>
      <c r="B958" t="str">
        <f>IF([1]电缆线长度!B958="","",[1]电缆线长度!B958)</f>
        <v/>
      </c>
    </row>
    <row r="959" spans="1:2" x14ac:dyDescent="0.15">
      <c r="A959" t="str">
        <f>IF([1]电缆线长度!A959="","",[1]电缆线长度!A959)</f>
        <v/>
      </c>
      <c r="B959" t="str">
        <f>IF([1]电缆线长度!B959="","",[1]电缆线长度!B959)</f>
        <v/>
      </c>
    </row>
    <row r="960" spans="1:2" x14ac:dyDescent="0.15">
      <c r="A960" t="str">
        <f>IF([1]电缆线长度!A960="","",[1]电缆线长度!A960)</f>
        <v/>
      </c>
      <c r="B960" t="str">
        <f>IF([1]电缆线长度!B960="","",[1]电缆线长度!B960)</f>
        <v/>
      </c>
    </row>
    <row r="961" spans="1:2" x14ac:dyDescent="0.15">
      <c r="A961" t="str">
        <f>IF([1]电缆线长度!A961="","",[1]电缆线长度!A961)</f>
        <v/>
      </c>
      <c r="B961" t="str">
        <f>IF([1]电缆线长度!B961="","",[1]电缆线长度!B961)</f>
        <v/>
      </c>
    </row>
    <row r="962" spans="1:2" x14ac:dyDescent="0.15">
      <c r="A962" t="str">
        <f>IF([1]电缆线长度!A962="","",[1]电缆线长度!A962)</f>
        <v/>
      </c>
      <c r="B962" t="str">
        <f>IF([1]电缆线长度!B962="","",[1]电缆线长度!B962)</f>
        <v/>
      </c>
    </row>
    <row r="963" spans="1:2" x14ac:dyDescent="0.15">
      <c r="A963" t="str">
        <f>IF([1]电缆线长度!A963="","",[1]电缆线长度!A963)</f>
        <v/>
      </c>
      <c r="B963" t="str">
        <f>IF([1]电缆线长度!B963="","",[1]电缆线长度!B963)</f>
        <v/>
      </c>
    </row>
    <row r="964" spans="1:2" x14ac:dyDescent="0.15">
      <c r="A964" t="str">
        <f>IF([1]电缆线长度!A964="","",[1]电缆线长度!A964)</f>
        <v/>
      </c>
      <c r="B964" t="str">
        <f>IF([1]电缆线长度!B964="","",[1]电缆线长度!B964)</f>
        <v/>
      </c>
    </row>
    <row r="965" spans="1:2" x14ac:dyDescent="0.15">
      <c r="A965" t="str">
        <f>IF([1]电缆线长度!A965="","",[1]电缆线长度!A965)</f>
        <v/>
      </c>
      <c r="B965" t="str">
        <f>IF([1]电缆线长度!B965="","",[1]电缆线长度!B965)</f>
        <v/>
      </c>
    </row>
    <row r="966" spans="1:2" x14ac:dyDescent="0.15">
      <c r="A966" t="str">
        <f>IF([1]电缆线长度!A966="","",[1]电缆线长度!A966)</f>
        <v/>
      </c>
      <c r="B966" t="str">
        <f>IF([1]电缆线长度!B966="","",[1]电缆线长度!B966)</f>
        <v/>
      </c>
    </row>
    <row r="967" spans="1:2" x14ac:dyDescent="0.15">
      <c r="A967" t="str">
        <f>IF([1]电缆线长度!A967="","",[1]电缆线长度!A967)</f>
        <v/>
      </c>
      <c r="B967" t="str">
        <f>IF([1]电缆线长度!B967="","",[1]电缆线长度!B967)</f>
        <v/>
      </c>
    </row>
    <row r="968" spans="1:2" x14ac:dyDescent="0.15">
      <c r="A968" t="str">
        <f>IF([1]电缆线长度!A968="","",[1]电缆线长度!A968)</f>
        <v/>
      </c>
      <c r="B968" t="str">
        <f>IF([1]电缆线长度!B968="","",[1]电缆线长度!B968)</f>
        <v/>
      </c>
    </row>
    <row r="969" spans="1:2" x14ac:dyDescent="0.15">
      <c r="A969" t="str">
        <f>IF([1]电缆线长度!A969="","",[1]电缆线长度!A969)</f>
        <v/>
      </c>
      <c r="B969" t="str">
        <f>IF([1]电缆线长度!B969="","",[1]电缆线长度!B969)</f>
        <v/>
      </c>
    </row>
    <row r="970" spans="1:2" x14ac:dyDescent="0.15">
      <c r="A970" t="str">
        <f>IF([1]电缆线长度!A970="","",[1]电缆线长度!A970)</f>
        <v/>
      </c>
      <c r="B970" t="str">
        <f>IF([1]电缆线长度!B970="","",[1]电缆线长度!B970)</f>
        <v/>
      </c>
    </row>
    <row r="971" spans="1:2" x14ac:dyDescent="0.15">
      <c r="A971" t="str">
        <f>IF([1]电缆线长度!A971="","",[1]电缆线长度!A971)</f>
        <v/>
      </c>
      <c r="B971" t="str">
        <f>IF([1]电缆线长度!B971="","",[1]电缆线长度!B971)</f>
        <v/>
      </c>
    </row>
    <row r="972" spans="1:2" x14ac:dyDescent="0.15">
      <c r="A972" t="str">
        <f>IF([1]电缆线长度!A972="","",[1]电缆线长度!A972)</f>
        <v/>
      </c>
      <c r="B972" t="str">
        <f>IF([1]电缆线长度!B972="","",[1]电缆线长度!B972)</f>
        <v/>
      </c>
    </row>
    <row r="973" spans="1:2" x14ac:dyDescent="0.15">
      <c r="A973" t="str">
        <f>IF([1]电缆线长度!A973="","",[1]电缆线长度!A973)</f>
        <v/>
      </c>
      <c r="B973" t="str">
        <f>IF([1]电缆线长度!B973="","",[1]电缆线长度!B973)</f>
        <v/>
      </c>
    </row>
    <row r="974" spans="1:2" x14ac:dyDescent="0.15">
      <c r="A974" t="str">
        <f>IF([1]电缆线长度!A974="","",[1]电缆线长度!A974)</f>
        <v/>
      </c>
      <c r="B974" t="str">
        <f>IF([1]电缆线长度!B974="","",[1]电缆线长度!B974)</f>
        <v/>
      </c>
    </row>
    <row r="975" spans="1:2" x14ac:dyDescent="0.15">
      <c r="A975" t="str">
        <f>IF([1]电缆线长度!A975="","",[1]电缆线长度!A975)</f>
        <v/>
      </c>
      <c r="B975" t="str">
        <f>IF([1]电缆线长度!B975="","",[1]电缆线长度!B975)</f>
        <v/>
      </c>
    </row>
    <row r="976" spans="1:2" x14ac:dyDescent="0.15">
      <c r="A976" t="str">
        <f>IF([1]电缆线长度!A976="","",[1]电缆线长度!A976)</f>
        <v/>
      </c>
      <c r="B976" t="str">
        <f>IF([1]电缆线长度!B976="","",[1]电缆线长度!B976)</f>
        <v/>
      </c>
    </row>
    <row r="977" spans="1:2" x14ac:dyDescent="0.15">
      <c r="A977" t="str">
        <f>IF([1]电缆线长度!A977="","",[1]电缆线长度!A977)</f>
        <v/>
      </c>
      <c r="B977" t="str">
        <f>IF([1]电缆线长度!B977="","",[1]电缆线长度!B977)</f>
        <v/>
      </c>
    </row>
    <row r="978" spans="1:2" x14ac:dyDescent="0.15">
      <c r="A978" t="str">
        <f>IF([1]电缆线长度!A978="","",[1]电缆线长度!A978)</f>
        <v/>
      </c>
      <c r="B978" t="str">
        <f>IF([1]电缆线长度!B978="","",[1]电缆线长度!B978)</f>
        <v/>
      </c>
    </row>
    <row r="979" spans="1:2" x14ac:dyDescent="0.15">
      <c r="A979" t="str">
        <f>IF([1]电缆线长度!A979="","",[1]电缆线长度!A979)</f>
        <v/>
      </c>
      <c r="B979" t="str">
        <f>IF([1]电缆线长度!B979="","",[1]电缆线长度!B979)</f>
        <v/>
      </c>
    </row>
    <row r="980" spans="1:2" x14ac:dyDescent="0.15">
      <c r="A980" t="str">
        <f>IF([1]电缆线长度!A980="","",[1]电缆线长度!A980)</f>
        <v/>
      </c>
      <c r="B980" t="str">
        <f>IF([1]电缆线长度!B980="","",[1]电缆线长度!B980)</f>
        <v/>
      </c>
    </row>
    <row r="981" spans="1:2" x14ac:dyDescent="0.15">
      <c r="A981" t="str">
        <f>IF([1]电缆线长度!A981="","",[1]电缆线长度!A981)</f>
        <v/>
      </c>
      <c r="B981" t="str">
        <f>IF([1]电缆线长度!B981="","",[1]电缆线长度!B981)</f>
        <v/>
      </c>
    </row>
    <row r="982" spans="1:2" x14ac:dyDescent="0.15">
      <c r="A982" t="str">
        <f>IF([1]电缆线长度!A982="","",[1]电缆线长度!A982)</f>
        <v/>
      </c>
      <c r="B982" t="str">
        <f>IF([1]电缆线长度!B982="","",[1]电缆线长度!B982)</f>
        <v/>
      </c>
    </row>
    <row r="983" spans="1:2" x14ac:dyDescent="0.15">
      <c r="A983" t="str">
        <f>IF([1]电缆线长度!A983="","",[1]电缆线长度!A983)</f>
        <v/>
      </c>
      <c r="B983" t="str">
        <f>IF([1]电缆线长度!B983="","",[1]电缆线长度!B983)</f>
        <v/>
      </c>
    </row>
    <row r="984" spans="1:2" x14ac:dyDescent="0.15">
      <c r="A984" t="str">
        <f>IF([1]电缆线长度!A984="","",[1]电缆线长度!A984)</f>
        <v/>
      </c>
      <c r="B984" t="str">
        <f>IF([1]电缆线长度!B984="","",[1]电缆线长度!B984)</f>
        <v/>
      </c>
    </row>
    <row r="985" spans="1:2" x14ac:dyDescent="0.15">
      <c r="A985" t="str">
        <f>IF([1]电缆线长度!A985="","",[1]电缆线长度!A985)</f>
        <v/>
      </c>
      <c r="B985" t="str">
        <f>IF([1]电缆线长度!B985="","",[1]电缆线长度!B985)</f>
        <v/>
      </c>
    </row>
    <row r="986" spans="1:2" x14ac:dyDescent="0.15">
      <c r="A986" t="str">
        <f>IF([1]电缆线长度!A986="","",[1]电缆线长度!A986)</f>
        <v/>
      </c>
      <c r="B986" t="str">
        <f>IF([1]电缆线长度!B986="","",[1]电缆线长度!B986)</f>
        <v/>
      </c>
    </row>
    <row r="987" spans="1:2" x14ac:dyDescent="0.15">
      <c r="A987" t="str">
        <f>IF([1]电缆线长度!A987="","",[1]电缆线长度!A987)</f>
        <v/>
      </c>
      <c r="B987" t="str">
        <f>IF([1]电缆线长度!B987="","",[1]电缆线长度!B987)</f>
        <v/>
      </c>
    </row>
    <row r="988" spans="1:2" x14ac:dyDescent="0.15">
      <c r="A988" t="str">
        <f>IF([1]电缆线长度!A988="","",[1]电缆线长度!A988)</f>
        <v/>
      </c>
      <c r="B988" t="str">
        <f>IF([1]电缆线长度!B988="","",[1]电缆线长度!B988)</f>
        <v/>
      </c>
    </row>
    <row r="989" spans="1:2" x14ac:dyDescent="0.15">
      <c r="A989" t="str">
        <f>IF([1]电缆线长度!A989="","",[1]电缆线长度!A989)</f>
        <v/>
      </c>
      <c r="B989" t="str">
        <f>IF([1]电缆线长度!B989="","",[1]电缆线长度!B989)</f>
        <v/>
      </c>
    </row>
    <row r="990" spans="1:2" x14ac:dyDescent="0.15">
      <c r="A990" t="str">
        <f>IF([1]电缆线长度!A990="","",[1]电缆线长度!A990)</f>
        <v/>
      </c>
      <c r="B990" t="str">
        <f>IF([1]电缆线长度!B990="","",[1]电缆线长度!B990)</f>
        <v/>
      </c>
    </row>
    <row r="991" spans="1:2" x14ac:dyDescent="0.15">
      <c r="A991" t="str">
        <f>IF([1]电缆线长度!A991="","",[1]电缆线长度!A991)</f>
        <v/>
      </c>
      <c r="B991" t="str">
        <f>IF([1]电缆线长度!B991="","",[1]电缆线长度!B991)</f>
        <v/>
      </c>
    </row>
    <row r="992" spans="1:2" x14ac:dyDescent="0.15">
      <c r="A992" t="str">
        <f>IF([1]电缆线长度!A992="","",[1]电缆线长度!A992)</f>
        <v/>
      </c>
      <c r="B992" t="str">
        <f>IF([1]电缆线长度!B992="","",[1]电缆线长度!B992)</f>
        <v/>
      </c>
    </row>
    <row r="993" spans="1:2" x14ac:dyDescent="0.15">
      <c r="A993" t="str">
        <f>IF([1]电缆线长度!A993="","",[1]电缆线长度!A993)</f>
        <v/>
      </c>
      <c r="B993" t="str">
        <f>IF([1]电缆线长度!B993="","",[1]电缆线长度!B993)</f>
        <v/>
      </c>
    </row>
    <row r="994" spans="1:2" x14ac:dyDescent="0.15">
      <c r="A994" t="str">
        <f>IF([1]电缆线长度!A994="","",[1]电缆线长度!A994)</f>
        <v/>
      </c>
      <c r="B994" t="str">
        <f>IF([1]电缆线长度!B994="","",[1]电缆线长度!B994)</f>
        <v/>
      </c>
    </row>
    <row r="995" spans="1:2" x14ac:dyDescent="0.15">
      <c r="A995" t="str">
        <f>IF([1]电缆线长度!A995="","",[1]电缆线长度!A995)</f>
        <v/>
      </c>
      <c r="B995" t="str">
        <f>IF([1]电缆线长度!B995="","",[1]电缆线长度!B995)</f>
        <v/>
      </c>
    </row>
    <row r="996" spans="1:2" x14ac:dyDescent="0.15">
      <c r="A996" t="str">
        <f>IF([1]电缆线长度!A996="","",[1]电缆线长度!A996)</f>
        <v/>
      </c>
      <c r="B996" t="str">
        <f>IF([1]电缆线长度!B996="","",[1]电缆线长度!B996)</f>
        <v/>
      </c>
    </row>
    <row r="997" spans="1:2" x14ac:dyDescent="0.15">
      <c r="A997" t="str">
        <f>IF([1]电缆线长度!A997="","",[1]电缆线长度!A997)</f>
        <v/>
      </c>
      <c r="B997" t="str">
        <f>IF([1]电缆线长度!B997="","",[1]电缆线长度!B997)</f>
        <v/>
      </c>
    </row>
    <row r="998" spans="1:2" x14ac:dyDescent="0.15">
      <c r="A998" t="str">
        <f>IF([1]电缆线长度!A998="","",[1]电缆线长度!A998)</f>
        <v/>
      </c>
      <c r="B998" t="str">
        <f>IF([1]电缆线长度!B998="","",[1]电缆线长度!B998)</f>
        <v/>
      </c>
    </row>
    <row r="999" spans="1:2" x14ac:dyDescent="0.15">
      <c r="A999" t="str">
        <f>IF([1]电缆线长度!A999="","",[1]电缆线长度!A999)</f>
        <v/>
      </c>
      <c r="B999" t="str">
        <f>IF([1]电缆线长度!B999="","",[1]电缆线长度!B999)</f>
        <v/>
      </c>
    </row>
    <row r="1000" spans="1:2" x14ac:dyDescent="0.15">
      <c r="A1000" t="str">
        <f>IF([1]电缆线长度!A1000="","",[1]电缆线长度!A1000)</f>
        <v/>
      </c>
      <c r="B1000" t="str">
        <f>IF([1]电缆线长度!B1000="","",[1]电缆线长度!B1000)</f>
        <v/>
      </c>
    </row>
    <row r="1001" spans="1:2" x14ac:dyDescent="0.15">
      <c r="A1001" t="str">
        <f>IF([1]电缆线长度!A1001="","",[1]电缆线长度!A1001)</f>
        <v/>
      </c>
      <c r="B1001" t="str">
        <f>IF([1]电缆线长度!B1001="","",[1]电缆线长度!B1001)</f>
        <v/>
      </c>
    </row>
    <row r="1002" spans="1:2" x14ac:dyDescent="0.15">
      <c r="A1002" t="str">
        <f>IF([1]电缆线长度!A1002="","",[1]电缆线长度!A1002)</f>
        <v/>
      </c>
      <c r="B1002" t="str">
        <f>IF([1]电缆线长度!B1002="","",[1]电缆线长度!B1002)</f>
        <v/>
      </c>
    </row>
    <row r="1003" spans="1:2" x14ac:dyDescent="0.15">
      <c r="A1003" t="str">
        <f>IF([1]电缆线长度!A1003="","",[1]电缆线长度!A1003)</f>
        <v/>
      </c>
      <c r="B1003" t="str">
        <f>IF([1]电缆线长度!B1003="","",[1]电缆线长度!B1003)</f>
        <v/>
      </c>
    </row>
    <row r="1004" spans="1:2" x14ac:dyDescent="0.15">
      <c r="A1004" t="str">
        <f>IF([1]电缆线长度!A1004="","",[1]电缆线长度!A1004)</f>
        <v/>
      </c>
      <c r="B1004" t="str">
        <f>IF([1]电缆线长度!B1004="","",[1]电缆线长度!B1004)</f>
        <v/>
      </c>
    </row>
    <row r="1005" spans="1:2" x14ac:dyDescent="0.15">
      <c r="A1005" t="str">
        <f>IF([1]电缆线长度!A1005="","",[1]电缆线长度!A1005)</f>
        <v/>
      </c>
      <c r="B1005" t="str">
        <f>IF([1]电缆线长度!B1005="","",[1]电缆线长度!B1005)</f>
        <v/>
      </c>
    </row>
    <row r="1006" spans="1:2" x14ac:dyDescent="0.15">
      <c r="A1006" t="str">
        <f>IF([1]电缆线长度!A1006="","",[1]电缆线长度!A1006)</f>
        <v/>
      </c>
      <c r="B1006" t="str">
        <f>IF([1]电缆线长度!B1006="","",[1]电缆线长度!B1006)</f>
        <v/>
      </c>
    </row>
    <row r="1007" spans="1:2" x14ac:dyDescent="0.15">
      <c r="A1007" t="str">
        <f>IF([1]电缆线长度!A1007="","",[1]电缆线长度!A1007)</f>
        <v/>
      </c>
      <c r="B1007" t="str">
        <f>IF([1]电缆线长度!B1007="","",[1]电缆线长度!B1007)</f>
        <v/>
      </c>
    </row>
    <row r="1008" spans="1:2" x14ac:dyDescent="0.15">
      <c r="A1008" t="str">
        <f>IF([1]电缆线长度!A1008="","",[1]电缆线长度!A1008)</f>
        <v/>
      </c>
      <c r="B1008" t="str">
        <f>IF([1]电缆线长度!B1008="","",[1]电缆线长度!B1008)</f>
        <v/>
      </c>
    </row>
    <row r="1009" spans="1:2" x14ac:dyDescent="0.15">
      <c r="A1009" t="str">
        <f>IF([1]电缆线长度!A1009="","",[1]电缆线长度!A1009)</f>
        <v/>
      </c>
      <c r="B1009" t="str">
        <f>IF([1]电缆线长度!B1009="","",[1]电缆线长度!B1009)</f>
        <v/>
      </c>
    </row>
    <row r="1010" spans="1:2" x14ac:dyDescent="0.15">
      <c r="A1010" t="str">
        <f>IF([1]电缆线长度!A1010="","",[1]电缆线长度!A1010)</f>
        <v/>
      </c>
      <c r="B1010" t="str">
        <f>IF([1]电缆线长度!B1010="","",[1]电缆线长度!B1010)</f>
        <v/>
      </c>
    </row>
    <row r="1011" spans="1:2" x14ac:dyDescent="0.15">
      <c r="A1011" t="str">
        <f>IF([1]电缆线长度!A1011="","",[1]电缆线长度!A1011)</f>
        <v/>
      </c>
      <c r="B1011" t="str">
        <f>IF([1]电缆线长度!B1011="","",[1]电缆线长度!B1011)</f>
        <v/>
      </c>
    </row>
    <row r="1012" spans="1:2" x14ac:dyDescent="0.15">
      <c r="A1012" t="str">
        <f>IF([1]电缆线长度!A1012="","",[1]电缆线长度!A1012)</f>
        <v/>
      </c>
      <c r="B1012" t="str">
        <f>IF([1]电缆线长度!B1012="","",[1]电缆线长度!B1012)</f>
        <v/>
      </c>
    </row>
    <row r="1013" spans="1:2" x14ac:dyDescent="0.15">
      <c r="A1013" t="str">
        <f>IF([1]电缆线长度!A1013="","",[1]电缆线长度!A1013)</f>
        <v/>
      </c>
      <c r="B1013" t="str">
        <f>IF([1]电缆线长度!B1013="","",[1]电缆线长度!B1013)</f>
        <v/>
      </c>
    </row>
    <row r="1014" spans="1:2" x14ac:dyDescent="0.15">
      <c r="A1014" t="str">
        <f>IF([1]电缆线长度!A1014="","",[1]电缆线长度!A1014)</f>
        <v/>
      </c>
      <c r="B1014" t="str">
        <f>IF([1]电缆线长度!B1014="","",[1]电缆线长度!B1014)</f>
        <v/>
      </c>
    </row>
    <row r="1015" spans="1:2" x14ac:dyDescent="0.15">
      <c r="A1015" t="str">
        <f>IF([1]电缆线长度!A1015="","",[1]电缆线长度!A1015)</f>
        <v/>
      </c>
      <c r="B1015" t="str">
        <f>IF([1]电缆线长度!B1015="","",[1]电缆线长度!B1015)</f>
        <v/>
      </c>
    </row>
    <row r="1016" spans="1:2" x14ac:dyDescent="0.15">
      <c r="A1016" t="str">
        <f>IF([1]电缆线长度!A1016="","",[1]电缆线长度!A1016)</f>
        <v/>
      </c>
      <c r="B1016" t="str">
        <f>IF([1]电缆线长度!B1016="","",[1]电缆线长度!B1016)</f>
        <v/>
      </c>
    </row>
    <row r="1017" spans="1:2" x14ac:dyDescent="0.15">
      <c r="A1017" t="str">
        <f>IF([1]电缆线长度!A1017="","",[1]电缆线长度!A1017)</f>
        <v/>
      </c>
      <c r="B1017" t="str">
        <f>IF([1]电缆线长度!B1017="","",[1]电缆线长度!B1017)</f>
        <v/>
      </c>
    </row>
    <row r="1018" spans="1:2" x14ac:dyDescent="0.15">
      <c r="A1018" t="str">
        <f>IF([1]电缆线长度!A1018="","",[1]电缆线长度!A1018)</f>
        <v/>
      </c>
      <c r="B1018" t="str">
        <f>IF([1]电缆线长度!B1018="","",[1]电缆线长度!B1018)</f>
        <v/>
      </c>
    </row>
    <row r="1019" spans="1:2" x14ac:dyDescent="0.15">
      <c r="A1019" t="str">
        <f>IF([1]电缆线长度!A1019="","",[1]电缆线长度!A1019)</f>
        <v/>
      </c>
      <c r="B1019" t="str">
        <f>IF([1]电缆线长度!B1019="","",[1]电缆线长度!B1019)</f>
        <v/>
      </c>
    </row>
    <row r="1020" spans="1:2" x14ac:dyDescent="0.15">
      <c r="A1020" t="str">
        <f>IF([1]电缆线长度!A1020="","",[1]电缆线长度!A1020)</f>
        <v/>
      </c>
      <c r="B1020" t="str">
        <f>IF([1]电缆线长度!B1020="","",[1]电缆线长度!B1020)</f>
        <v/>
      </c>
    </row>
    <row r="1021" spans="1:2" x14ac:dyDescent="0.15">
      <c r="A1021" t="str">
        <f>IF([1]电缆线长度!A1021="","",[1]电缆线长度!A1021)</f>
        <v/>
      </c>
      <c r="B1021" t="str">
        <f>IF([1]电缆线长度!B1021="","",[1]电缆线长度!B1021)</f>
        <v/>
      </c>
    </row>
    <row r="1022" spans="1:2" x14ac:dyDescent="0.15">
      <c r="A1022" t="str">
        <f>IF([1]电缆线长度!A1022="","",[1]电缆线长度!A1022)</f>
        <v/>
      </c>
      <c r="B1022" t="str">
        <f>IF([1]电缆线长度!B1022="","",[1]电缆线长度!B1022)</f>
        <v/>
      </c>
    </row>
    <row r="1023" spans="1:2" x14ac:dyDescent="0.15">
      <c r="A1023" t="str">
        <f>IF([1]电缆线长度!A1023="","",[1]电缆线长度!A1023)</f>
        <v/>
      </c>
      <c r="B1023" t="str">
        <f>IF([1]电缆线长度!B1023="","",[1]电缆线长度!B1023)</f>
        <v/>
      </c>
    </row>
    <row r="1024" spans="1:2" x14ac:dyDescent="0.15">
      <c r="A1024" t="str">
        <f>IF([1]电缆线长度!A1024="","",[1]电缆线长度!A1024)</f>
        <v/>
      </c>
      <c r="B1024" t="str">
        <f>IF([1]电缆线长度!B1024="","",[1]电缆线长度!B1024)</f>
        <v/>
      </c>
    </row>
    <row r="1025" spans="1:2" x14ac:dyDescent="0.15">
      <c r="A1025" t="str">
        <f>IF([1]电缆线长度!A1025="","",[1]电缆线长度!A1025)</f>
        <v/>
      </c>
      <c r="B1025" t="str">
        <f>IF([1]电缆线长度!B1025="","",[1]电缆线长度!B1025)</f>
        <v/>
      </c>
    </row>
    <row r="1026" spans="1:2" x14ac:dyDescent="0.15">
      <c r="A1026" t="str">
        <f>IF([1]电缆线长度!A1026="","",[1]电缆线长度!A1026)</f>
        <v/>
      </c>
      <c r="B1026" t="str">
        <f>IF([1]电缆线长度!B1026="","",[1]电缆线长度!B1026)</f>
        <v/>
      </c>
    </row>
    <row r="1027" spans="1:2" x14ac:dyDescent="0.15">
      <c r="A1027" t="str">
        <f>IF([1]电缆线长度!A1027="","",[1]电缆线长度!A1027)</f>
        <v/>
      </c>
      <c r="B1027" t="str">
        <f>IF([1]电缆线长度!B1027="","",[1]电缆线长度!B1027)</f>
        <v/>
      </c>
    </row>
    <row r="1028" spans="1:2" x14ac:dyDescent="0.15">
      <c r="A1028" t="str">
        <f>IF([1]电缆线长度!A1028="","",[1]电缆线长度!A1028)</f>
        <v/>
      </c>
      <c r="B1028" t="str">
        <f>IF([1]电缆线长度!B1028="","",[1]电缆线长度!B1028)</f>
        <v/>
      </c>
    </row>
    <row r="1029" spans="1:2" x14ac:dyDescent="0.15">
      <c r="A1029" t="str">
        <f>IF([1]电缆线长度!A1029="","",[1]电缆线长度!A1029)</f>
        <v/>
      </c>
      <c r="B1029" t="str">
        <f>IF([1]电缆线长度!B1029="","",[1]电缆线长度!B1029)</f>
        <v/>
      </c>
    </row>
    <row r="1030" spans="1:2" x14ac:dyDescent="0.15">
      <c r="A1030" t="str">
        <f>IF([1]电缆线长度!A1030="","",[1]电缆线长度!A1030)</f>
        <v/>
      </c>
      <c r="B1030" t="str">
        <f>IF([1]电缆线长度!B1030="","",[1]电缆线长度!B1030)</f>
        <v/>
      </c>
    </row>
    <row r="1031" spans="1:2" x14ac:dyDescent="0.15">
      <c r="A1031" t="str">
        <f>IF([1]电缆线长度!A1031="","",[1]电缆线长度!A1031)</f>
        <v/>
      </c>
      <c r="B1031" t="str">
        <f>IF([1]电缆线长度!B1031="","",[1]电缆线长度!B1031)</f>
        <v/>
      </c>
    </row>
    <row r="1032" spans="1:2" x14ac:dyDescent="0.15">
      <c r="A1032" t="str">
        <f>IF([1]电缆线长度!A1032="","",[1]电缆线长度!A1032)</f>
        <v/>
      </c>
      <c r="B1032" t="str">
        <f>IF([1]电缆线长度!B1032="","",[1]电缆线长度!B1032)</f>
        <v/>
      </c>
    </row>
    <row r="1033" spans="1:2" x14ac:dyDescent="0.15">
      <c r="A1033" t="str">
        <f>IF([1]电缆线长度!A1033="","",[1]电缆线长度!A1033)</f>
        <v/>
      </c>
      <c r="B1033" t="str">
        <f>IF([1]电缆线长度!B1033="","",[1]电缆线长度!B1033)</f>
        <v/>
      </c>
    </row>
    <row r="1034" spans="1:2" x14ac:dyDescent="0.15">
      <c r="A1034" t="str">
        <f>IF([1]电缆线长度!A1034="","",[1]电缆线长度!A1034)</f>
        <v/>
      </c>
      <c r="B1034" t="str">
        <f>IF([1]电缆线长度!B1034="","",[1]电缆线长度!B1034)</f>
        <v/>
      </c>
    </row>
    <row r="1035" spans="1:2" x14ac:dyDescent="0.15">
      <c r="A1035" t="str">
        <f>IF([1]电缆线长度!A1035="","",[1]电缆线长度!A1035)</f>
        <v/>
      </c>
      <c r="B1035" t="str">
        <f>IF([1]电缆线长度!B1035="","",[1]电缆线长度!B1035)</f>
        <v/>
      </c>
    </row>
    <row r="1036" spans="1:2" x14ac:dyDescent="0.15">
      <c r="A1036" t="str">
        <f>IF([1]电缆线长度!A1036="","",[1]电缆线长度!A1036)</f>
        <v/>
      </c>
      <c r="B1036" t="str">
        <f>IF([1]电缆线长度!B1036="","",[1]电缆线长度!B1036)</f>
        <v/>
      </c>
    </row>
    <row r="1037" spans="1:2" x14ac:dyDescent="0.15">
      <c r="A1037" t="str">
        <f>IF([1]电缆线长度!A1037="","",[1]电缆线长度!A1037)</f>
        <v/>
      </c>
      <c r="B1037" t="str">
        <f>IF([1]电缆线长度!B1037="","",[1]电缆线长度!B1037)</f>
        <v/>
      </c>
    </row>
    <row r="1038" spans="1:2" x14ac:dyDescent="0.15">
      <c r="A1038" t="str">
        <f>IF([1]电缆线长度!A1038="","",[1]电缆线长度!A1038)</f>
        <v/>
      </c>
      <c r="B1038" t="str">
        <f>IF([1]电缆线长度!B1038="","",[1]电缆线长度!B1038)</f>
        <v/>
      </c>
    </row>
    <row r="1039" spans="1:2" x14ac:dyDescent="0.15">
      <c r="A1039" t="str">
        <f>IF([1]电缆线长度!A1039="","",[1]电缆线长度!A1039)</f>
        <v/>
      </c>
      <c r="B1039" t="str">
        <f>IF([1]电缆线长度!B1039="","",[1]电缆线长度!B1039)</f>
        <v/>
      </c>
    </row>
    <row r="1040" spans="1:2" x14ac:dyDescent="0.15">
      <c r="A1040" t="str">
        <f>IF([1]电缆线长度!A1040="","",[1]电缆线长度!A1040)</f>
        <v/>
      </c>
      <c r="B1040" t="str">
        <f>IF([1]电缆线长度!B1040="","",[1]电缆线长度!B1040)</f>
        <v/>
      </c>
    </row>
    <row r="1041" spans="1:2" x14ac:dyDescent="0.15">
      <c r="A1041" t="str">
        <f>IF([1]电缆线长度!A1041="","",[1]电缆线长度!A1041)</f>
        <v/>
      </c>
      <c r="B1041" t="str">
        <f>IF([1]电缆线长度!B1041="","",[1]电缆线长度!B1041)</f>
        <v/>
      </c>
    </row>
    <row r="1042" spans="1:2" x14ac:dyDescent="0.15">
      <c r="A1042" t="str">
        <f>IF([1]电缆线长度!A1042="","",[1]电缆线长度!A1042)</f>
        <v/>
      </c>
      <c r="B1042" t="str">
        <f>IF([1]电缆线长度!B1042="","",[1]电缆线长度!B1042)</f>
        <v/>
      </c>
    </row>
    <row r="1043" spans="1:2" x14ac:dyDescent="0.15">
      <c r="A1043" t="str">
        <f>IF([1]电缆线长度!A1043="","",[1]电缆线长度!A1043)</f>
        <v/>
      </c>
      <c r="B1043" t="str">
        <f>IF([1]电缆线长度!B1043="","",[1]电缆线长度!B1043)</f>
        <v/>
      </c>
    </row>
    <row r="1044" spans="1:2" x14ac:dyDescent="0.15">
      <c r="A1044" t="str">
        <f>IF([1]电缆线长度!A1044="","",[1]电缆线长度!A1044)</f>
        <v/>
      </c>
      <c r="B1044" t="str">
        <f>IF([1]电缆线长度!B1044="","",[1]电缆线长度!B1044)</f>
        <v/>
      </c>
    </row>
    <row r="1045" spans="1:2" x14ac:dyDescent="0.15">
      <c r="A1045" t="str">
        <f>IF([1]电缆线长度!A1045="","",[1]电缆线长度!A1045)</f>
        <v/>
      </c>
      <c r="B1045" t="str">
        <f>IF([1]电缆线长度!B1045="","",[1]电缆线长度!B1045)</f>
        <v/>
      </c>
    </row>
    <row r="1046" spans="1:2" x14ac:dyDescent="0.15">
      <c r="A1046" t="str">
        <f>IF([1]电缆线长度!A1046="","",[1]电缆线长度!A1046)</f>
        <v/>
      </c>
      <c r="B1046" t="str">
        <f>IF([1]电缆线长度!B1046="","",[1]电缆线长度!B1046)</f>
        <v/>
      </c>
    </row>
    <row r="1047" spans="1:2" x14ac:dyDescent="0.15">
      <c r="A1047" t="str">
        <f>IF([1]电缆线长度!A1047="","",[1]电缆线长度!A1047)</f>
        <v/>
      </c>
      <c r="B1047" t="str">
        <f>IF([1]电缆线长度!B1047="","",[1]电缆线长度!B1047)</f>
        <v/>
      </c>
    </row>
    <row r="1048" spans="1:2" x14ac:dyDescent="0.15">
      <c r="A1048" t="str">
        <f>IF([1]电缆线长度!A1048="","",[1]电缆线长度!A1048)</f>
        <v/>
      </c>
      <c r="B1048" t="str">
        <f>IF([1]电缆线长度!B1048="","",[1]电缆线长度!B1048)</f>
        <v/>
      </c>
    </row>
    <row r="1049" spans="1:2" x14ac:dyDescent="0.15">
      <c r="A1049" t="str">
        <f>IF([1]电缆线长度!A1049="","",[1]电缆线长度!A1049)</f>
        <v/>
      </c>
      <c r="B1049" t="str">
        <f>IF([1]电缆线长度!B1049="","",[1]电缆线长度!B1049)</f>
        <v/>
      </c>
    </row>
    <row r="1050" spans="1:2" x14ac:dyDescent="0.15">
      <c r="A1050" t="str">
        <f>IF([1]电缆线长度!A1050="","",[1]电缆线长度!A1050)</f>
        <v/>
      </c>
      <c r="B1050" t="str">
        <f>IF([1]电缆线长度!B1050="","",[1]电缆线长度!B1050)</f>
        <v/>
      </c>
    </row>
    <row r="1051" spans="1:2" x14ac:dyDescent="0.15">
      <c r="A1051" t="str">
        <f>IF([1]电缆线长度!A1051="","",[1]电缆线长度!A1051)</f>
        <v/>
      </c>
      <c r="B1051" t="str">
        <f>IF([1]电缆线长度!B1051="","",[1]电缆线长度!B1051)</f>
        <v/>
      </c>
    </row>
    <row r="1052" spans="1:2" x14ac:dyDescent="0.15">
      <c r="A1052" t="str">
        <f>IF([1]电缆线长度!A1052="","",[1]电缆线长度!A1052)</f>
        <v/>
      </c>
      <c r="B1052" t="str">
        <f>IF([1]电缆线长度!B1052="","",[1]电缆线长度!B1052)</f>
        <v/>
      </c>
    </row>
    <row r="1053" spans="1:2" x14ac:dyDescent="0.15">
      <c r="A1053" t="str">
        <f>IF([1]电缆线长度!A1053="","",[1]电缆线长度!A1053)</f>
        <v/>
      </c>
      <c r="B1053" t="str">
        <f>IF([1]电缆线长度!B1053="","",[1]电缆线长度!B1053)</f>
        <v/>
      </c>
    </row>
    <row r="1054" spans="1:2" x14ac:dyDescent="0.15">
      <c r="A1054" t="str">
        <f>IF([1]电缆线长度!A1054="","",[1]电缆线长度!A1054)</f>
        <v/>
      </c>
      <c r="B1054" t="str">
        <f>IF([1]电缆线长度!B1054="","",[1]电缆线长度!B1054)</f>
        <v/>
      </c>
    </row>
    <row r="1055" spans="1:2" x14ac:dyDescent="0.15">
      <c r="A1055" t="str">
        <f>IF([1]电缆线长度!A1055="","",[1]电缆线长度!A1055)</f>
        <v/>
      </c>
      <c r="B1055" t="str">
        <f>IF([1]电缆线长度!B1055="","",[1]电缆线长度!B1055)</f>
        <v/>
      </c>
    </row>
    <row r="1056" spans="1:2" x14ac:dyDescent="0.15">
      <c r="A1056" t="str">
        <f>IF([1]电缆线长度!A1056="","",[1]电缆线长度!A1056)</f>
        <v/>
      </c>
      <c r="B1056" t="str">
        <f>IF([1]电缆线长度!B1056="","",[1]电缆线长度!B1056)</f>
        <v/>
      </c>
    </row>
    <row r="1057" spans="1:2" x14ac:dyDescent="0.15">
      <c r="A1057" t="str">
        <f>IF([1]电缆线长度!A1057="","",[1]电缆线长度!A1057)</f>
        <v/>
      </c>
      <c r="B1057" t="str">
        <f>IF([1]电缆线长度!B1057="","",[1]电缆线长度!B1057)</f>
        <v/>
      </c>
    </row>
    <row r="1058" spans="1:2" x14ac:dyDescent="0.15">
      <c r="A1058" t="str">
        <f>IF([1]电缆线长度!A1058="","",[1]电缆线长度!A1058)</f>
        <v/>
      </c>
      <c r="B1058" t="str">
        <f>IF([1]电缆线长度!B1058="","",[1]电缆线长度!B1058)</f>
        <v/>
      </c>
    </row>
    <row r="1059" spans="1:2" x14ac:dyDescent="0.15">
      <c r="A1059" t="str">
        <f>IF([1]电缆线长度!A1059="","",[1]电缆线长度!A1059)</f>
        <v/>
      </c>
      <c r="B1059" t="str">
        <f>IF([1]电缆线长度!B1059="","",[1]电缆线长度!B1059)</f>
        <v/>
      </c>
    </row>
    <row r="1060" spans="1:2" x14ac:dyDescent="0.15">
      <c r="A1060" t="str">
        <f>IF([1]电缆线长度!A1060="","",[1]电缆线长度!A1060)</f>
        <v/>
      </c>
      <c r="B1060" t="str">
        <f>IF([1]电缆线长度!B1060="","",[1]电缆线长度!B1060)</f>
        <v/>
      </c>
    </row>
    <row r="1061" spans="1:2" x14ac:dyDescent="0.15">
      <c r="A1061" t="str">
        <f>IF([1]电缆线长度!A1061="","",[1]电缆线长度!A1061)</f>
        <v/>
      </c>
      <c r="B1061" t="str">
        <f>IF([1]电缆线长度!B1061="","",[1]电缆线长度!B1061)</f>
        <v/>
      </c>
    </row>
    <row r="1062" spans="1:2" x14ac:dyDescent="0.15">
      <c r="A1062" t="str">
        <f>IF([1]电缆线长度!A1062="","",[1]电缆线长度!A1062)</f>
        <v/>
      </c>
      <c r="B1062" t="str">
        <f>IF([1]电缆线长度!B1062="","",[1]电缆线长度!B1062)</f>
        <v/>
      </c>
    </row>
    <row r="1063" spans="1:2" x14ac:dyDescent="0.15">
      <c r="A1063" t="str">
        <f>IF([1]电缆线长度!A1063="","",[1]电缆线长度!A1063)</f>
        <v/>
      </c>
      <c r="B1063" t="str">
        <f>IF([1]电缆线长度!B1063="","",[1]电缆线长度!B1063)</f>
        <v/>
      </c>
    </row>
    <row r="1064" spans="1:2" x14ac:dyDescent="0.15">
      <c r="A1064" t="str">
        <f>IF([1]电缆线长度!A1064="","",[1]电缆线长度!A1064)</f>
        <v/>
      </c>
      <c r="B1064" t="str">
        <f>IF([1]电缆线长度!B1064="","",[1]电缆线长度!B1064)</f>
        <v/>
      </c>
    </row>
    <row r="1065" spans="1:2" x14ac:dyDescent="0.15">
      <c r="A1065" t="str">
        <f>IF([1]电缆线长度!A1065="","",[1]电缆线长度!A1065)</f>
        <v/>
      </c>
      <c r="B1065" t="str">
        <f>IF([1]电缆线长度!B1065="","",[1]电缆线长度!B1065)</f>
        <v/>
      </c>
    </row>
    <row r="1066" spans="1:2" x14ac:dyDescent="0.15">
      <c r="A1066" t="str">
        <f>IF([1]电缆线长度!A1066="","",[1]电缆线长度!A1066)</f>
        <v/>
      </c>
      <c r="B1066" t="str">
        <f>IF([1]电缆线长度!B1066="","",[1]电缆线长度!B1066)</f>
        <v/>
      </c>
    </row>
    <row r="1067" spans="1:2" x14ac:dyDescent="0.15">
      <c r="A1067" t="str">
        <f>IF([1]电缆线长度!A1067="","",[1]电缆线长度!A1067)</f>
        <v/>
      </c>
      <c r="B1067" t="str">
        <f>IF([1]电缆线长度!B1067="","",[1]电缆线长度!B1067)</f>
        <v/>
      </c>
    </row>
    <row r="1068" spans="1:2" x14ac:dyDescent="0.15">
      <c r="A1068" t="str">
        <f>IF([1]电缆线长度!A1068="","",[1]电缆线长度!A1068)</f>
        <v/>
      </c>
      <c r="B1068" t="str">
        <f>IF([1]电缆线长度!B1068="","",[1]电缆线长度!B1068)</f>
        <v/>
      </c>
    </row>
    <row r="1069" spans="1:2" x14ac:dyDescent="0.15">
      <c r="A1069" t="str">
        <f>IF([1]电缆线长度!A1069="","",[1]电缆线长度!A1069)</f>
        <v/>
      </c>
      <c r="B1069" t="str">
        <f>IF([1]电缆线长度!B1069="","",[1]电缆线长度!B1069)</f>
        <v/>
      </c>
    </row>
    <row r="1070" spans="1:2" x14ac:dyDescent="0.15">
      <c r="A1070" t="str">
        <f>IF([1]电缆线长度!A1070="","",[1]电缆线长度!A1070)</f>
        <v/>
      </c>
      <c r="B1070" t="str">
        <f>IF([1]电缆线长度!B1070="","",[1]电缆线长度!B1070)</f>
        <v/>
      </c>
    </row>
    <row r="1071" spans="1:2" x14ac:dyDescent="0.15">
      <c r="A1071" t="str">
        <f>IF([1]电缆线长度!A1071="","",[1]电缆线长度!A1071)</f>
        <v/>
      </c>
      <c r="B1071" t="str">
        <f>IF([1]电缆线长度!B1071="","",[1]电缆线长度!B1071)</f>
        <v/>
      </c>
    </row>
    <row r="1072" spans="1:2" x14ac:dyDescent="0.15">
      <c r="A1072" t="str">
        <f>IF([1]电缆线长度!A1072="","",[1]电缆线长度!A1072)</f>
        <v/>
      </c>
      <c r="B1072" t="str">
        <f>IF([1]电缆线长度!B1072="","",[1]电缆线长度!B1072)</f>
        <v/>
      </c>
    </row>
    <row r="1073" spans="1:2" x14ac:dyDescent="0.15">
      <c r="A1073" t="str">
        <f>IF([1]电缆线长度!A1073="","",[1]电缆线长度!A1073)</f>
        <v/>
      </c>
      <c r="B1073" t="str">
        <f>IF([1]电缆线长度!B1073="","",[1]电缆线长度!B1073)</f>
        <v/>
      </c>
    </row>
    <row r="1074" spans="1:2" x14ac:dyDescent="0.15">
      <c r="A1074" t="str">
        <f>IF([1]电缆线长度!A1074="","",[1]电缆线长度!A1074)</f>
        <v/>
      </c>
      <c r="B1074" t="str">
        <f>IF([1]电缆线长度!B1074="","",[1]电缆线长度!B1074)</f>
        <v/>
      </c>
    </row>
    <row r="1075" spans="1:2" x14ac:dyDescent="0.15">
      <c r="A1075" t="str">
        <f>IF([1]电缆线长度!A1075="","",[1]电缆线长度!A1075)</f>
        <v/>
      </c>
      <c r="B1075" t="str">
        <f>IF([1]电缆线长度!B1075="","",[1]电缆线长度!B1075)</f>
        <v/>
      </c>
    </row>
    <row r="1076" spans="1:2" x14ac:dyDescent="0.15">
      <c r="A1076" t="str">
        <f>IF([1]电缆线长度!A1076="","",[1]电缆线长度!A1076)</f>
        <v/>
      </c>
      <c r="B1076" t="str">
        <f>IF([1]电缆线长度!B1076="","",[1]电缆线长度!B1076)</f>
        <v/>
      </c>
    </row>
    <row r="1077" spans="1:2" x14ac:dyDescent="0.15">
      <c r="A1077" t="str">
        <f>IF([1]电缆线长度!A1077="","",[1]电缆线长度!A1077)</f>
        <v/>
      </c>
      <c r="B1077" t="str">
        <f>IF([1]电缆线长度!B1077="","",[1]电缆线长度!B1077)</f>
        <v/>
      </c>
    </row>
    <row r="1078" spans="1:2" x14ac:dyDescent="0.15">
      <c r="A1078" t="str">
        <f>IF([1]电缆线长度!A1078="","",[1]电缆线长度!A1078)</f>
        <v/>
      </c>
      <c r="B1078" t="str">
        <f>IF([1]电缆线长度!B1078="","",[1]电缆线长度!B1078)</f>
        <v/>
      </c>
    </row>
    <row r="1079" spans="1:2" x14ac:dyDescent="0.15">
      <c r="A1079" t="str">
        <f>IF([1]电缆线长度!A1079="","",[1]电缆线长度!A1079)</f>
        <v/>
      </c>
      <c r="B1079" t="str">
        <f>IF([1]电缆线长度!B1079="","",[1]电缆线长度!B1079)</f>
        <v/>
      </c>
    </row>
    <row r="1080" spans="1:2" x14ac:dyDescent="0.15">
      <c r="A1080" t="str">
        <f>IF([1]电缆线长度!A1080="","",[1]电缆线长度!A1080)</f>
        <v/>
      </c>
      <c r="B1080" t="str">
        <f>IF([1]电缆线长度!B1080="","",[1]电缆线长度!B1080)</f>
        <v/>
      </c>
    </row>
    <row r="1081" spans="1:2" x14ac:dyDescent="0.15">
      <c r="A1081" t="str">
        <f>IF([1]电缆线长度!A1081="","",[1]电缆线长度!A1081)</f>
        <v/>
      </c>
      <c r="B1081" t="str">
        <f>IF([1]电缆线长度!B1081="","",[1]电缆线长度!B1081)</f>
        <v/>
      </c>
    </row>
    <row r="1082" spans="1:2" x14ac:dyDescent="0.15">
      <c r="A1082" t="str">
        <f>IF([1]电缆线长度!A1082="","",[1]电缆线长度!A1082)</f>
        <v/>
      </c>
      <c r="B1082" t="str">
        <f>IF([1]电缆线长度!B1082="","",[1]电缆线长度!B1082)</f>
        <v/>
      </c>
    </row>
    <row r="1083" spans="1:2" x14ac:dyDescent="0.15">
      <c r="A1083" t="str">
        <f>IF([1]电缆线长度!A1083="","",[1]电缆线长度!A1083)</f>
        <v/>
      </c>
      <c r="B1083" t="str">
        <f>IF([1]电缆线长度!B1083="","",[1]电缆线长度!B1083)</f>
        <v/>
      </c>
    </row>
    <row r="1084" spans="1:2" x14ac:dyDescent="0.15">
      <c r="A1084" t="str">
        <f>IF([1]电缆线长度!A1084="","",[1]电缆线长度!A1084)</f>
        <v/>
      </c>
      <c r="B1084" t="str">
        <f>IF([1]电缆线长度!B1084="","",[1]电缆线长度!B1084)</f>
        <v/>
      </c>
    </row>
    <row r="1085" spans="1:2" x14ac:dyDescent="0.15">
      <c r="A1085" t="str">
        <f>IF([1]电缆线长度!A1085="","",[1]电缆线长度!A1085)</f>
        <v/>
      </c>
      <c r="B1085" t="str">
        <f>IF([1]电缆线长度!B1085="","",[1]电缆线长度!B1085)</f>
        <v/>
      </c>
    </row>
    <row r="1086" spans="1:2" x14ac:dyDescent="0.15">
      <c r="A1086" t="str">
        <f>IF([1]电缆线长度!A1086="","",[1]电缆线长度!A1086)</f>
        <v/>
      </c>
      <c r="B1086" t="str">
        <f>IF([1]电缆线长度!B1086="","",[1]电缆线长度!B1086)</f>
        <v/>
      </c>
    </row>
    <row r="1087" spans="1:2" x14ac:dyDescent="0.15">
      <c r="A1087" t="str">
        <f>IF([1]电缆线长度!A1087="","",[1]电缆线长度!A1087)</f>
        <v/>
      </c>
      <c r="B1087" t="str">
        <f>IF([1]电缆线长度!B1087="","",[1]电缆线长度!B1087)</f>
        <v/>
      </c>
    </row>
    <row r="1088" spans="1:2" x14ac:dyDescent="0.15">
      <c r="A1088" t="str">
        <f>IF([1]电缆线长度!A1088="","",[1]电缆线长度!A1088)</f>
        <v/>
      </c>
      <c r="B1088" t="str">
        <f>IF([1]电缆线长度!B1088="","",[1]电缆线长度!B1088)</f>
        <v/>
      </c>
    </row>
    <row r="1089" spans="1:2" x14ac:dyDescent="0.15">
      <c r="A1089" t="str">
        <f>IF([1]电缆线长度!A1089="","",[1]电缆线长度!A1089)</f>
        <v/>
      </c>
      <c r="B1089" t="str">
        <f>IF([1]电缆线长度!B1089="","",[1]电缆线长度!B1089)</f>
        <v/>
      </c>
    </row>
    <row r="1090" spans="1:2" x14ac:dyDescent="0.15">
      <c r="A1090" t="str">
        <f>IF([1]电缆线长度!A1090="","",[1]电缆线长度!A1090)</f>
        <v/>
      </c>
      <c r="B1090" t="str">
        <f>IF([1]电缆线长度!B1090="","",[1]电缆线长度!B1090)</f>
        <v/>
      </c>
    </row>
    <row r="1091" spans="1:2" x14ac:dyDescent="0.15">
      <c r="A1091" t="str">
        <f>IF([1]电缆线长度!A1091="","",[1]电缆线长度!A1091)</f>
        <v/>
      </c>
      <c r="B1091" t="str">
        <f>IF([1]电缆线长度!B1091="","",[1]电缆线长度!B1091)</f>
        <v/>
      </c>
    </row>
    <row r="1092" spans="1:2" x14ac:dyDescent="0.15">
      <c r="A1092" t="str">
        <f>IF([1]电缆线长度!A1092="","",[1]电缆线长度!A1092)</f>
        <v/>
      </c>
      <c r="B1092" t="str">
        <f>IF([1]电缆线长度!B1092="","",[1]电缆线长度!B1092)</f>
        <v/>
      </c>
    </row>
    <row r="1093" spans="1:2" x14ac:dyDescent="0.15">
      <c r="A1093" t="str">
        <f>IF([1]电缆线长度!A1093="","",[1]电缆线长度!A1093)</f>
        <v/>
      </c>
      <c r="B1093" t="str">
        <f>IF([1]电缆线长度!B1093="","",[1]电缆线长度!B1093)</f>
        <v/>
      </c>
    </row>
    <row r="1094" spans="1:2" x14ac:dyDescent="0.15">
      <c r="A1094" t="str">
        <f>IF([1]电缆线长度!A1094="","",[1]电缆线长度!A1094)</f>
        <v/>
      </c>
      <c r="B1094" t="str">
        <f>IF([1]电缆线长度!B1094="","",[1]电缆线长度!B1094)</f>
        <v/>
      </c>
    </row>
    <row r="1095" spans="1:2" x14ac:dyDescent="0.15">
      <c r="A1095" t="str">
        <f>IF([1]电缆线长度!A1095="","",[1]电缆线长度!A1095)</f>
        <v/>
      </c>
      <c r="B1095" t="str">
        <f>IF([1]电缆线长度!B1095="","",[1]电缆线长度!B1095)</f>
        <v/>
      </c>
    </row>
    <row r="1096" spans="1:2" x14ac:dyDescent="0.15">
      <c r="A1096" t="str">
        <f>IF([1]电缆线长度!A1096="","",[1]电缆线长度!A1096)</f>
        <v/>
      </c>
      <c r="B1096" t="str">
        <f>IF([1]电缆线长度!B1096="","",[1]电缆线长度!B1096)</f>
        <v/>
      </c>
    </row>
    <row r="1097" spans="1:2" x14ac:dyDescent="0.15">
      <c r="A1097" t="str">
        <f>IF([1]电缆线长度!A1097="","",[1]电缆线长度!A1097)</f>
        <v/>
      </c>
      <c r="B1097" t="str">
        <f>IF([1]电缆线长度!B1097="","",[1]电缆线长度!B1097)</f>
        <v/>
      </c>
    </row>
    <row r="1098" spans="1:2" x14ac:dyDescent="0.15">
      <c r="A1098" t="str">
        <f>IF([1]电缆线长度!A1098="","",[1]电缆线长度!A1098)</f>
        <v/>
      </c>
      <c r="B1098" t="str">
        <f>IF([1]电缆线长度!B1098="","",[1]电缆线长度!B1098)</f>
        <v/>
      </c>
    </row>
    <row r="1099" spans="1:2" x14ac:dyDescent="0.15">
      <c r="A1099" t="str">
        <f>IF([1]电缆线长度!A1099="","",[1]电缆线长度!A1099)</f>
        <v/>
      </c>
      <c r="B1099" t="str">
        <f>IF([1]电缆线长度!B1099="","",[1]电缆线长度!B1099)</f>
        <v/>
      </c>
    </row>
    <row r="1100" spans="1:2" x14ac:dyDescent="0.15">
      <c r="A1100" t="str">
        <f>IF([1]电缆线长度!A1100="","",[1]电缆线长度!A1100)</f>
        <v/>
      </c>
      <c r="B1100" t="str">
        <f>IF([1]电缆线长度!B1100="","",[1]电缆线长度!B1100)</f>
        <v/>
      </c>
    </row>
    <row r="1101" spans="1:2" x14ac:dyDescent="0.15">
      <c r="A1101" t="str">
        <f>IF([1]电缆线长度!A1101="","",[1]电缆线长度!A1101)</f>
        <v/>
      </c>
      <c r="B1101" t="str">
        <f>IF([1]电缆线长度!B1101="","",[1]电缆线长度!B1101)</f>
        <v/>
      </c>
    </row>
    <row r="1102" spans="1:2" x14ac:dyDescent="0.15">
      <c r="A1102" t="str">
        <f>IF([1]电缆线长度!A1102="","",[1]电缆线长度!A1102)</f>
        <v/>
      </c>
      <c r="B1102" t="str">
        <f>IF([1]电缆线长度!B1102="","",[1]电缆线长度!B1102)</f>
        <v/>
      </c>
    </row>
    <row r="1103" spans="1:2" x14ac:dyDescent="0.15">
      <c r="A1103" t="str">
        <f>IF([1]电缆线长度!A1103="","",[1]电缆线长度!A1103)</f>
        <v/>
      </c>
      <c r="B1103" t="str">
        <f>IF([1]电缆线长度!B1103="","",[1]电缆线长度!B1103)</f>
        <v/>
      </c>
    </row>
    <row r="1104" spans="1:2" x14ac:dyDescent="0.15">
      <c r="A1104" t="str">
        <f>IF([1]电缆线长度!A1104="","",[1]电缆线长度!A1104)</f>
        <v/>
      </c>
      <c r="B1104" t="str">
        <f>IF([1]电缆线长度!B1104="","",[1]电缆线长度!B1104)</f>
        <v/>
      </c>
    </row>
    <row r="1105" spans="1:2" x14ac:dyDescent="0.15">
      <c r="A1105" t="str">
        <f>IF([1]电缆线长度!A1105="","",[1]电缆线长度!A1105)</f>
        <v/>
      </c>
      <c r="B1105" t="str">
        <f>IF([1]电缆线长度!B1105="","",[1]电缆线长度!B1105)</f>
        <v/>
      </c>
    </row>
    <row r="1106" spans="1:2" x14ac:dyDescent="0.15">
      <c r="A1106" t="str">
        <f>IF([1]电缆线长度!A1106="","",[1]电缆线长度!A1106)</f>
        <v/>
      </c>
      <c r="B1106" t="str">
        <f>IF([1]电缆线长度!B1106="","",[1]电缆线长度!B1106)</f>
        <v/>
      </c>
    </row>
    <row r="1107" spans="1:2" x14ac:dyDescent="0.15">
      <c r="A1107" t="str">
        <f>IF([1]电缆线长度!A1107="","",[1]电缆线长度!A1107)</f>
        <v/>
      </c>
      <c r="B1107" t="str">
        <f>IF([1]电缆线长度!B1107="","",[1]电缆线长度!B1107)</f>
        <v/>
      </c>
    </row>
    <row r="1108" spans="1:2" x14ac:dyDescent="0.15">
      <c r="A1108" t="str">
        <f>IF([1]电缆线长度!A1108="","",[1]电缆线长度!A1108)</f>
        <v/>
      </c>
      <c r="B1108" t="str">
        <f>IF([1]电缆线长度!B1108="","",[1]电缆线长度!B1108)</f>
        <v/>
      </c>
    </row>
    <row r="1109" spans="1:2" x14ac:dyDescent="0.15">
      <c r="A1109" t="str">
        <f>IF([1]电缆线长度!A1109="","",[1]电缆线长度!A1109)</f>
        <v/>
      </c>
      <c r="B1109" t="str">
        <f>IF([1]电缆线长度!B1109="","",[1]电缆线长度!B1109)</f>
        <v/>
      </c>
    </row>
    <row r="1110" spans="1:2" x14ac:dyDescent="0.15">
      <c r="A1110" t="str">
        <f>IF([1]电缆线长度!A1110="","",[1]电缆线长度!A1110)</f>
        <v/>
      </c>
      <c r="B1110" t="str">
        <f>IF([1]电缆线长度!B1110="","",[1]电缆线长度!B1110)</f>
        <v/>
      </c>
    </row>
    <row r="1111" spans="1:2" x14ac:dyDescent="0.15">
      <c r="A1111" t="str">
        <f>IF([1]电缆线长度!A1111="","",[1]电缆线长度!A1111)</f>
        <v/>
      </c>
      <c r="B1111" t="str">
        <f>IF([1]电缆线长度!B1111="","",[1]电缆线长度!B1111)</f>
        <v/>
      </c>
    </row>
    <row r="1112" spans="1:2" x14ac:dyDescent="0.15">
      <c r="A1112" t="str">
        <f>IF([1]电缆线长度!A1112="","",[1]电缆线长度!A1112)</f>
        <v/>
      </c>
      <c r="B1112" t="str">
        <f>IF([1]电缆线长度!B1112="","",[1]电缆线长度!B1112)</f>
        <v/>
      </c>
    </row>
    <row r="1113" spans="1:2" x14ac:dyDescent="0.15">
      <c r="A1113" t="str">
        <f>IF([1]电缆线长度!A1113="","",[1]电缆线长度!A1113)</f>
        <v/>
      </c>
      <c r="B1113" t="str">
        <f>IF([1]电缆线长度!B1113="","",[1]电缆线长度!B1113)</f>
        <v/>
      </c>
    </row>
    <row r="1114" spans="1:2" x14ac:dyDescent="0.15">
      <c r="A1114" t="str">
        <f>IF([1]电缆线长度!A1114="","",[1]电缆线长度!A1114)</f>
        <v/>
      </c>
      <c r="B1114" t="str">
        <f>IF([1]电缆线长度!B1114="","",[1]电缆线长度!B1114)</f>
        <v/>
      </c>
    </row>
    <row r="1115" spans="1:2" x14ac:dyDescent="0.15">
      <c r="A1115" t="str">
        <f>IF([1]电缆线长度!A1115="","",[1]电缆线长度!A1115)</f>
        <v/>
      </c>
      <c r="B1115" t="str">
        <f>IF([1]电缆线长度!B1115="","",[1]电缆线长度!B1115)</f>
        <v/>
      </c>
    </row>
    <row r="1116" spans="1:2" x14ac:dyDescent="0.15">
      <c r="A1116" t="str">
        <f>IF([1]电缆线长度!A1116="","",[1]电缆线长度!A1116)</f>
        <v/>
      </c>
      <c r="B1116" t="str">
        <f>IF([1]电缆线长度!B1116="","",[1]电缆线长度!B1116)</f>
        <v/>
      </c>
    </row>
    <row r="1117" spans="1:2" x14ac:dyDescent="0.15">
      <c r="A1117" t="str">
        <f>IF([1]电缆线长度!A1117="","",[1]电缆线长度!A1117)</f>
        <v/>
      </c>
      <c r="B1117" t="str">
        <f>IF([1]电缆线长度!B1117="","",[1]电缆线长度!B1117)</f>
        <v/>
      </c>
    </row>
    <row r="1118" spans="1:2" x14ac:dyDescent="0.15">
      <c r="A1118" t="str">
        <f>IF([1]电缆线长度!A1118="","",[1]电缆线长度!A1118)</f>
        <v/>
      </c>
      <c r="B1118" t="str">
        <f>IF([1]电缆线长度!B1118="","",[1]电缆线长度!B1118)</f>
        <v/>
      </c>
    </row>
    <row r="1119" spans="1:2" x14ac:dyDescent="0.15">
      <c r="A1119" t="str">
        <f>IF([1]电缆线长度!A1119="","",[1]电缆线长度!A1119)</f>
        <v/>
      </c>
      <c r="B1119" t="str">
        <f>IF([1]电缆线长度!B1119="","",[1]电缆线长度!B1119)</f>
        <v/>
      </c>
    </row>
    <row r="1120" spans="1:2" x14ac:dyDescent="0.15">
      <c r="A1120" t="str">
        <f>IF([1]电缆线长度!A1120="","",[1]电缆线长度!A1120)</f>
        <v/>
      </c>
      <c r="B1120" t="str">
        <f>IF([1]电缆线长度!B1120="","",[1]电缆线长度!B1120)</f>
        <v/>
      </c>
    </row>
    <row r="1121" spans="1:2" x14ac:dyDescent="0.15">
      <c r="A1121" t="str">
        <f>IF([1]电缆线长度!A1121="","",[1]电缆线长度!A1121)</f>
        <v/>
      </c>
      <c r="B1121" t="str">
        <f>IF([1]电缆线长度!B1121="","",[1]电缆线长度!B1121)</f>
        <v/>
      </c>
    </row>
    <row r="1122" spans="1:2" x14ac:dyDescent="0.15">
      <c r="A1122" t="str">
        <f>IF([1]电缆线长度!A1122="","",[1]电缆线长度!A1122)</f>
        <v/>
      </c>
      <c r="B1122" t="str">
        <f>IF([1]电缆线长度!B1122="","",[1]电缆线长度!B1122)</f>
        <v/>
      </c>
    </row>
    <row r="1123" spans="1:2" x14ac:dyDescent="0.15">
      <c r="A1123" t="str">
        <f>IF([1]电缆线长度!A1123="","",[1]电缆线长度!A1123)</f>
        <v/>
      </c>
      <c r="B1123" t="str">
        <f>IF([1]电缆线长度!B1123="","",[1]电缆线长度!B1123)</f>
        <v/>
      </c>
    </row>
    <row r="1124" spans="1:2" x14ac:dyDescent="0.15">
      <c r="A1124" t="str">
        <f>IF([1]电缆线长度!A1124="","",[1]电缆线长度!A1124)</f>
        <v/>
      </c>
      <c r="B1124" t="str">
        <f>IF([1]电缆线长度!B1124="","",[1]电缆线长度!B1124)</f>
        <v/>
      </c>
    </row>
    <row r="1125" spans="1:2" x14ac:dyDescent="0.15">
      <c r="A1125" t="str">
        <f>IF([1]电缆线长度!A1125="","",[1]电缆线长度!A1125)</f>
        <v/>
      </c>
      <c r="B1125" t="str">
        <f>IF([1]电缆线长度!B1125="","",[1]电缆线长度!B1125)</f>
        <v/>
      </c>
    </row>
    <row r="1126" spans="1:2" x14ac:dyDescent="0.15">
      <c r="A1126" t="str">
        <f>IF([1]电缆线长度!A1126="","",[1]电缆线长度!A1126)</f>
        <v/>
      </c>
      <c r="B1126" t="str">
        <f>IF([1]电缆线长度!B1126="","",[1]电缆线长度!B1126)</f>
        <v/>
      </c>
    </row>
    <row r="1127" spans="1:2" x14ac:dyDescent="0.15">
      <c r="A1127" t="str">
        <f>IF([1]电缆线长度!A1127="","",[1]电缆线长度!A1127)</f>
        <v/>
      </c>
      <c r="B1127" t="str">
        <f>IF([1]电缆线长度!B1127="","",[1]电缆线长度!B1127)</f>
        <v/>
      </c>
    </row>
    <row r="1128" spans="1:2" x14ac:dyDescent="0.15">
      <c r="A1128" t="str">
        <f>IF([1]电缆线长度!A1128="","",[1]电缆线长度!A1128)</f>
        <v/>
      </c>
      <c r="B1128" t="str">
        <f>IF([1]电缆线长度!B1128="","",[1]电缆线长度!B1128)</f>
        <v/>
      </c>
    </row>
    <row r="1129" spans="1:2" x14ac:dyDescent="0.15">
      <c r="A1129" t="str">
        <f>IF([1]电缆线长度!A1129="","",[1]电缆线长度!A1129)</f>
        <v/>
      </c>
      <c r="B1129" t="str">
        <f>IF([1]电缆线长度!B1129="","",[1]电缆线长度!B1129)</f>
        <v/>
      </c>
    </row>
    <row r="1130" spans="1:2" x14ac:dyDescent="0.15">
      <c r="A1130" t="str">
        <f>IF([1]电缆线长度!A1130="","",[1]电缆线长度!A1130)</f>
        <v/>
      </c>
      <c r="B1130" t="str">
        <f>IF([1]电缆线长度!B1130="","",[1]电缆线长度!B1130)</f>
        <v/>
      </c>
    </row>
    <row r="1131" spans="1:2" x14ac:dyDescent="0.15">
      <c r="A1131" t="str">
        <f>IF([1]电缆线长度!A1131="","",[1]电缆线长度!A1131)</f>
        <v/>
      </c>
      <c r="B1131" t="str">
        <f>IF([1]电缆线长度!B1131="","",[1]电缆线长度!B1131)</f>
        <v/>
      </c>
    </row>
    <row r="1132" spans="1:2" x14ac:dyDescent="0.15">
      <c r="A1132" t="str">
        <f>IF([1]电缆线长度!A1132="","",[1]电缆线长度!A1132)</f>
        <v/>
      </c>
      <c r="B1132" t="str">
        <f>IF([1]电缆线长度!B1132="","",[1]电缆线长度!B1132)</f>
        <v/>
      </c>
    </row>
    <row r="1133" spans="1:2" x14ac:dyDescent="0.15">
      <c r="A1133" t="str">
        <f>IF([1]电缆线长度!A1133="","",[1]电缆线长度!A1133)</f>
        <v/>
      </c>
      <c r="B1133" t="str">
        <f>IF([1]电缆线长度!B1133="","",[1]电缆线长度!B1133)</f>
        <v/>
      </c>
    </row>
    <row r="1134" spans="1:2" x14ac:dyDescent="0.15">
      <c r="A1134" t="str">
        <f>IF([1]电缆线长度!A1134="","",[1]电缆线长度!A1134)</f>
        <v/>
      </c>
      <c r="B1134" t="str">
        <f>IF([1]电缆线长度!B1134="","",[1]电缆线长度!B1134)</f>
        <v/>
      </c>
    </row>
    <row r="1135" spans="1:2" x14ac:dyDescent="0.15">
      <c r="A1135" t="str">
        <f>IF([1]电缆线长度!A1135="","",[1]电缆线长度!A1135)</f>
        <v/>
      </c>
      <c r="B1135" t="str">
        <f>IF([1]电缆线长度!B1135="","",[1]电缆线长度!B1135)</f>
        <v/>
      </c>
    </row>
    <row r="1136" spans="1:2" x14ac:dyDescent="0.15">
      <c r="A1136" t="str">
        <f>IF([1]电缆线长度!A1136="","",[1]电缆线长度!A1136)</f>
        <v/>
      </c>
      <c r="B1136" t="str">
        <f>IF([1]电缆线长度!B1136="","",[1]电缆线长度!B1136)</f>
        <v/>
      </c>
    </row>
    <row r="1137" spans="1:2" x14ac:dyDescent="0.15">
      <c r="A1137" t="str">
        <f>IF([1]电缆线长度!A1137="","",[1]电缆线长度!A1137)</f>
        <v/>
      </c>
      <c r="B1137" t="str">
        <f>IF([1]电缆线长度!B1137="","",[1]电缆线长度!B1137)</f>
        <v/>
      </c>
    </row>
    <row r="1138" spans="1:2" x14ac:dyDescent="0.15">
      <c r="A1138" t="str">
        <f>IF([1]电缆线长度!A1138="","",[1]电缆线长度!A1138)</f>
        <v/>
      </c>
      <c r="B1138" t="str">
        <f>IF([1]电缆线长度!B1138="","",[1]电缆线长度!B1138)</f>
        <v/>
      </c>
    </row>
    <row r="1139" spans="1:2" x14ac:dyDescent="0.15">
      <c r="A1139" t="str">
        <f>IF([1]电缆线长度!A1139="","",[1]电缆线长度!A1139)</f>
        <v/>
      </c>
      <c r="B1139" t="str">
        <f>IF([1]电缆线长度!B1139="","",[1]电缆线长度!B1139)</f>
        <v/>
      </c>
    </row>
    <row r="1140" spans="1:2" x14ac:dyDescent="0.15">
      <c r="A1140" t="str">
        <f>IF([1]电缆线长度!A1140="","",[1]电缆线长度!A1140)</f>
        <v/>
      </c>
      <c r="B1140" t="str">
        <f>IF([1]电缆线长度!B1140="","",[1]电缆线长度!B1140)</f>
        <v/>
      </c>
    </row>
    <row r="1141" spans="1:2" x14ac:dyDescent="0.15">
      <c r="A1141" t="str">
        <f>IF([1]电缆线长度!A1141="","",[1]电缆线长度!A1141)</f>
        <v/>
      </c>
      <c r="B1141" t="str">
        <f>IF([1]电缆线长度!B1141="","",[1]电缆线长度!B1141)</f>
        <v/>
      </c>
    </row>
    <row r="1142" spans="1:2" x14ac:dyDescent="0.15">
      <c r="A1142" t="str">
        <f>IF([1]电缆线长度!A1142="","",[1]电缆线长度!A1142)</f>
        <v/>
      </c>
      <c r="B1142" t="str">
        <f>IF([1]电缆线长度!B1142="","",[1]电缆线长度!B1142)</f>
        <v/>
      </c>
    </row>
    <row r="1143" spans="1:2" x14ac:dyDescent="0.15">
      <c r="A1143" t="str">
        <f>IF([1]电缆线长度!A1143="","",[1]电缆线长度!A1143)</f>
        <v/>
      </c>
      <c r="B1143" t="str">
        <f>IF([1]电缆线长度!B1143="","",[1]电缆线长度!B1143)</f>
        <v/>
      </c>
    </row>
    <row r="1144" spans="1:2" x14ac:dyDescent="0.15">
      <c r="A1144" t="str">
        <f>IF([1]电缆线长度!A1144="","",[1]电缆线长度!A1144)</f>
        <v/>
      </c>
      <c r="B1144" t="str">
        <f>IF([1]电缆线长度!B1144="","",[1]电缆线长度!B1144)</f>
        <v/>
      </c>
    </row>
    <row r="1145" spans="1:2" x14ac:dyDescent="0.15">
      <c r="A1145" t="str">
        <f>IF([1]电缆线长度!A1145="","",[1]电缆线长度!A1145)</f>
        <v/>
      </c>
      <c r="B1145" t="str">
        <f>IF([1]电缆线长度!B1145="","",[1]电缆线长度!B1145)</f>
        <v/>
      </c>
    </row>
    <row r="1146" spans="1:2" x14ac:dyDescent="0.15">
      <c r="A1146" t="str">
        <f>IF([1]电缆线长度!A1146="","",[1]电缆线长度!A1146)</f>
        <v/>
      </c>
      <c r="B1146" t="str">
        <f>IF([1]电缆线长度!B1146="","",[1]电缆线长度!B1146)</f>
        <v/>
      </c>
    </row>
    <row r="1147" spans="1:2" x14ac:dyDescent="0.15">
      <c r="A1147" t="str">
        <f>IF([1]电缆线长度!A1147="","",[1]电缆线长度!A1147)</f>
        <v/>
      </c>
      <c r="B1147" t="str">
        <f>IF([1]电缆线长度!B1147="","",[1]电缆线长度!B1147)</f>
        <v/>
      </c>
    </row>
    <row r="1148" spans="1:2" x14ac:dyDescent="0.15">
      <c r="A1148" t="str">
        <f>IF([1]电缆线长度!A1148="","",[1]电缆线长度!A1148)</f>
        <v/>
      </c>
      <c r="B1148" t="str">
        <f>IF([1]电缆线长度!B1148="","",[1]电缆线长度!B1148)</f>
        <v/>
      </c>
    </row>
    <row r="1149" spans="1:2" x14ac:dyDescent="0.15">
      <c r="A1149" t="str">
        <f>IF([1]电缆线长度!A1149="","",[1]电缆线长度!A1149)</f>
        <v/>
      </c>
      <c r="B1149" t="str">
        <f>IF([1]电缆线长度!B1149="","",[1]电缆线长度!B1149)</f>
        <v/>
      </c>
    </row>
    <row r="1150" spans="1:2" x14ac:dyDescent="0.15">
      <c r="A1150" t="str">
        <f>IF([1]电缆线长度!A1150="","",[1]电缆线长度!A1150)</f>
        <v/>
      </c>
      <c r="B1150" t="str">
        <f>IF([1]电缆线长度!B1150="","",[1]电缆线长度!B1150)</f>
        <v/>
      </c>
    </row>
    <row r="1151" spans="1:2" x14ac:dyDescent="0.15">
      <c r="A1151" t="str">
        <f>IF([1]电缆线长度!A1151="","",[1]电缆线长度!A1151)</f>
        <v/>
      </c>
      <c r="B1151" t="str">
        <f>IF([1]电缆线长度!B1151="","",[1]电缆线长度!B1151)</f>
        <v/>
      </c>
    </row>
    <row r="1152" spans="1:2" x14ac:dyDescent="0.15">
      <c r="A1152" t="str">
        <f>IF([1]电缆线长度!A1152="","",[1]电缆线长度!A1152)</f>
        <v/>
      </c>
      <c r="B1152" t="str">
        <f>IF([1]电缆线长度!B1152="","",[1]电缆线长度!B1152)</f>
        <v/>
      </c>
    </row>
    <row r="1153" spans="1:2" x14ac:dyDescent="0.15">
      <c r="A1153" t="str">
        <f>IF([1]电缆线长度!A1153="","",[1]电缆线长度!A1153)</f>
        <v/>
      </c>
      <c r="B1153" t="str">
        <f>IF([1]电缆线长度!B1153="","",[1]电缆线长度!B1153)</f>
        <v/>
      </c>
    </row>
    <row r="1154" spans="1:2" x14ac:dyDescent="0.15">
      <c r="A1154" t="str">
        <f>IF([1]电缆线长度!A1154="","",[1]电缆线长度!A1154)</f>
        <v/>
      </c>
      <c r="B1154" t="str">
        <f>IF([1]电缆线长度!B1154="","",[1]电缆线长度!B1154)</f>
        <v/>
      </c>
    </row>
    <row r="1155" spans="1:2" x14ac:dyDescent="0.15">
      <c r="A1155" t="str">
        <f>IF([1]电缆线长度!A1155="","",[1]电缆线长度!A1155)</f>
        <v/>
      </c>
      <c r="B1155" t="str">
        <f>IF([1]电缆线长度!B1155="","",[1]电缆线长度!B1155)</f>
        <v/>
      </c>
    </row>
    <row r="1156" spans="1:2" x14ac:dyDescent="0.15">
      <c r="A1156" t="str">
        <f>IF([1]电缆线长度!A1156="","",[1]电缆线长度!A1156)</f>
        <v/>
      </c>
      <c r="B1156" t="str">
        <f>IF([1]电缆线长度!B1156="","",[1]电缆线长度!B1156)</f>
        <v/>
      </c>
    </row>
    <row r="1157" spans="1:2" x14ac:dyDescent="0.15">
      <c r="A1157" t="str">
        <f>IF([1]电缆线长度!A1157="","",[1]电缆线长度!A1157)</f>
        <v/>
      </c>
      <c r="B1157" t="str">
        <f>IF([1]电缆线长度!B1157="","",[1]电缆线长度!B1157)</f>
        <v/>
      </c>
    </row>
    <row r="1158" spans="1:2" x14ac:dyDescent="0.15">
      <c r="A1158" t="str">
        <f>IF([1]电缆线长度!A1158="","",[1]电缆线长度!A1158)</f>
        <v/>
      </c>
      <c r="B1158" t="str">
        <f>IF([1]电缆线长度!B1158="","",[1]电缆线长度!B1158)</f>
        <v/>
      </c>
    </row>
    <row r="1159" spans="1:2" x14ac:dyDescent="0.15">
      <c r="A1159" t="str">
        <f>IF([1]电缆线长度!A1159="","",[1]电缆线长度!A1159)</f>
        <v/>
      </c>
      <c r="B1159" t="str">
        <f>IF([1]电缆线长度!B1159="","",[1]电缆线长度!B1159)</f>
        <v/>
      </c>
    </row>
    <row r="1160" spans="1:2" x14ac:dyDescent="0.15">
      <c r="A1160" t="str">
        <f>IF([1]电缆线长度!A1160="","",[1]电缆线长度!A1160)</f>
        <v/>
      </c>
      <c r="B1160" t="str">
        <f>IF([1]电缆线长度!B1160="","",[1]电缆线长度!B1160)</f>
        <v/>
      </c>
    </row>
    <row r="1161" spans="1:2" x14ac:dyDescent="0.15">
      <c r="A1161" t="str">
        <f>IF([1]电缆线长度!A1161="","",[1]电缆线长度!A1161)</f>
        <v/>
      </c>
      <c r="B1161" t="str">
        <f>IF([1]电缆线长度!B1161="","",[1]电缆线长度!B1161)</f>
        <v/>
      </c>
    </row>
    <row r="1162" spans="1:2" x14ac:dyDescent="0.15">
      <c r="A1162" t="str">
        <f>IF([1]电缆线长度!A1162="","",[1]电缆线长度!A1162)</f>
        <v/>
      </c>
      <c r="B1162" t="str">
        <f>IF([1]电缆线长度!B1162="","",[1]电缆线长度!B1162)</f>
        <v/>
      </c>
    </row>
    <row r="1163" spans="1:2" x14ac:dyDescent="0.15">
      <c r="A1163" t="str">
        <f>IF([1]电缆线长度!A1163="","",[1]电缆线长度!A1163)</f>
        <v/>
      </c>
      <c r="B1163" t="str">
        <f>IF([1]电缆线长度!B1163="","",[1]电缆线长度!B1163)</f>
        <v/>
      </c>
    </row>
    <row r="1164" spans="1:2" x14ac:dyDescent="0.15">
      <c r="A1164" t="str">
        <f>IF([1]电缆线长度!A1164="","",[1]电缆线长度!A1164)</f>
        <v/>
      </c>
      <c r="B1164" t="str">
        <f>IF([1]电缆线长度!B1164="","",[1]电缆线长度!B1164)</f>
        <v/>
      </c>
    </row>
    <row r="1165" spans="1:2" x14ac:dyDescent="0.15">
      <c r="A1165" t="str">
        <f>IF([1]电缆线长度!A1165="","",[1]电缆线长度!A1165)</f>
        <v/>
      </c>
      <c r="B1165" t="str">
        <f>IF([1]电缆线长度!B1165="","",[1]电缆线长度!B1165)</f>
        <v/>
      </c>
    </row>
    <row r="1166" spans="1:2" x14ac:dyDescent="0.15">
      <c r="A1166" t="str">
        <f>IF([1]电缆线长度!A1166="","",[1]电缆线长度!A1166)</f>
        <v/>
      </c>
      <c r="B1166" t="str">
        <f>IF([1]电缆线长度!B1166="","",[1]电缆线长度!B1166)</f>
        <v/>
      </c>
    </row>
    <row r="1167" spans="1:2" x14ac:dyDescent="0.15">
      <c r="A1167" t="str">
        <f>IF([1]电缆线长度!A1167="","",[1]电缆线长度!A1167)</f>
        <v/>
      </c>
      <c r="B1167" t="str">
        <f>IF([1]电缆线长度!B1167="","",[1]电缆线长度!B1167)</f>
        <v/>
      </c>
    </row>
    <row r="1168" spans="1:2" x14ac:dyDescent="0.15">
      <c r="A1168" t="str">
        <f>IF([1]电缆线长度!A1168="","",[1]电缆线长度!A1168)</f>
        <v/>
      </c>
      <c r="B1168" t="str">
        <f>IF([1]电缆线长度!B1168="","",[1]电缆线长度!B1168)</f>
        <v/>
      </c>
    </row>
    <row r="1169" spans="1:2" x14ac:dyDescent="0.15">
      <c r="A1169" t="str">
        <f>IF([1]电缆线长度!A1169="","",[1]电缆线长度!A1169)</f>
        <v/>
      </c>
      <c r="B1169" t="str">
        <f>IF([1]电缆线长度!B1169="","",[1]电缆线长度!B1169)</f>
        <v/>
      </c>
    </row>
    <row r="1170" spans="1:2" x14ac:dyDescent="0.15">
      <c r="A1170" t="str">
        <f>IF([1]电缆线长度!A1170="","",[1]电缆线长度!A1170)</f>
        <v/>
      </c>
      <c r="B1170" t="str">
        <f>IF([1]电缆线长度!B1170="","",[1]电缆线长度!B1170)</f>
        <v/>
      </c>
    </row>
    <row r="1171" spans="1:2" x14ac:dyDescent="0.15">
      <c r="A1171" t="str">
        <f>IF([1]电缆线长度!A1171="","",[1]电缆线长度!A1171)</f>
        <v/>
      </c>
      <c r="B1171" t="str">
        <f>IF([1]电缆线长度!B1171="","",[1]电缆线长度!B1171)</f>
        <v/>
      </c>
    </row>
    <row r="1172" spans="1:2" x14ac:dyDescent="0.15">
      <c r="A1172" t="str">
        <f>IF([1]电缆线长度!A1172="","",[1]电缆线长度!A1172)</f>
        <v/>
      </c>
      <c r="B1172" t="str">
        <f>IF([1]电缆线长度!B1172="","",[1]电缆线长度!B1172)</f>
        <v/>
      </c>
    </row>
    <row r="1173" spans="1:2" x14ac:dyDescent="0.15">
      <c r="A1173" t="str">
        <f>IF([1]电缆线长度!A1173="","",[1]电缆线长度!A1173)</f>
        <v/>
      </c>
      <c r="B1173" t="str">
        <f>IF([1]电缆线长度!B1173="","",[1]电缆线长度!B1173)</f>
        <v/>
      </c>
    </row>
    <row r="1174" spans="1:2" x14ac:dyDescent="0.15">
      <c r="A1174" t="str">
        <f>IF([1]电缆线长度!A1174="","",[1]电缆线长度!A1174)</f>
        <v/>
      </c>
      <c r="B1174" t="str">
        <f>IF([1]电缆线长度!B1174="","",[1]电缆线长度!B1174)</f>
        <v/>
      </c>
    </row>
    <row r="1175" spans="1:2" x14ac:dyDescent="0.15">
      <c r="A1175" t="str">
        <f>IF([1]电缆线长度!A1175="","",[1]电缆线长度!A1175)</f>
        <v/>
      </c>
      <c r="B1175" t="str">
        <f>IF([1]电缆线长度!B1175="","",[1]电缆线长度!B1175)</f>
        <v/>
      </c>
    </row>
    <row r="1176" spans="1:2" x14ac:dyDescent="0.15">
      <c r="A1176" t="str">
        <f>IF([1]电缆线长度!A1176="","",[1]电缆线长度!A1176)</f>
        <v/>
      </c>
      <c r="B1176" t="str">
        <f>IF([1]电缆线长度!B1176="","",[1]电缆线长度!B1176)</f>
        <v/>
      </c>
    </row>
    <row r="1177" spans="1:2" x14ac:dyDescent="0.15">
      <c r="A1177" t="str">
        <f>IF([1]电缆线长度!A1177="","",[1]电缆线长度!A1177)</f>
        <v/>
      </c>
      <c r="B1177" t="str">
        <f>IF([1]电缆线长度!B1177="","",[1]电缆线长度!B1177)</f>
        <v/>
      </c>
    </row>
    <row r="1178" spans="1:2" x14ac:dyDescent="0.15">
      <c r="A1178" t="str">
        <f>IF([1]电缆线长度!A1178="","",[1]电缆线长度!A1178)</f>
        <v/>
      </c>
      <c r="B1178" t="str">
        <f>IF([1]电缆线长度!B1178="","",[1]电缆线长度!B1178)</f>
        <v/>
      </c>
    </row>
    <row r="1179" spans="1:2" x14ac:dyDescent="0.15">
      <c r="A1179" t="str">
        <f>IF([1]电缆线长度!A1179="","",[1]电缆线长度!A1179)</f>
        <v/>
      </c>
      <c r="B1179" t="str">
        <f>IF([1]电缆线长度!B1179="","",[1]电缆线长度!B1179)</f>
        <v/>
      </c>
    </row>
    <row r="1180" spans="1:2" x14ac:dyDescent="0.15">
      <c r="A1180" t="str">
        <f>IF([1]电缆线长度!A1180="","",[1]电缆线长度!A1180)</f>
        <v/>
      </c>
      <c r="B1180" t="str">
        <f>IF([1]电缆线长度!B1180="","",[1]电缆线长度!B1180)</f>
        <v/>
      </c>
    </row>
    <row r="1181" spans="1:2" x14ac:dyDescent="0.15">
      <c r="A1181" t="str">
        <f>IF([1]电缆线长度!A1181="","",[1]电缆线长度!A1181)</f>
        <v/>
      </c>
      <c r="B1181" t="str">
        <f>IF([1]电缆线长度!B1181="","",[1]电缆线长度!B1181)</f>
        <v/>
      </c>
    </row>
    <row r="1182" spans="1:2" x14ac:dyDescent="0.15">
      <c r="A1182" t="str">
        <f>IF([1]电缆线长度!A1182="","",[1]电缆线长度!A1182)</f>
        <v/>
      </c>
      <c r="B1182" t="str">
        <f>IF([1]电缆线长度!B1182="","",[1]电缆线长度!B1182)</f>
        <v/>
      </c>
    </row>
    <row r="1183" spans="1:2" x14ac:dyDescent="0.15">
      <c r="A1183" t="str">
        <f>IF([1]电缆线长度!A1183="","",[1]电缆线长度!A1183)</f>
        <v/>
      </c>
      <c r="B1183" t="str">
        <f>IF([1]电缆线长度!B1183="","",[1]电缆线长度!B1183)</f>
        <v/>
      </c>
    </row>
    <row r="1184" spans="1:2" x14ac:dyDescent="0.15">
      <c r="A1184" t="str">
        <f>IF([1]电缆线长度!A1184="","",[1]电缆线长度!A1184)</f>
        <v/>
      </c>
      <c r="B1184" t="str">
        <f>IF([1]电缆线长度!B1184="","",[1]电缆线长度!B1184)</f>
        <v/>
      </c>
    </row>
    <row r="1185" spans="1:2" x14ac:dyDescent="0.15">
      <c r="A1185" t="str">
        <f>IF([1]电缆线长度!A1185="","",[1]电缆线长度!A1185)</f>
        <v/>
      </c>
      <c r="B1185" t="str">
        <f>IF([1]电缆线长度!B1185="","",[1]电缆线长度!B1185)</f>
        <v/>
      </c>
    </row>
    <row r="1186" spans="1:2" x14ac:dyDescent="0.15">
      <c r="A1186" t="str">
        <f>IF([1]电缆线长度!A1186="","",[1]电缆线长度!A1186)</f>
        <v/>
      </c>
      <c r="B1186" t="str">
        <f>IF([1]电缆线长度!B1186="","",[1]电缆线长度!B1186)</f>
        <v/>
      </c>
    </row>
    <row r="1187" spans="1:2" x14ac:dyDescent="0.15">
      <c r="A1187" t="str">
        <f>IF([1]电缆线长度!A1187="","",[1]电缆线长度!A1187)</f>
        <v/>
      </c>
      <c r="B1187" t="str">
        <f>IF([1]电缆线长度!B1187="","",[1]电缆线长度!B1187)</f>
        <v/>
      </c>
    </row>
    <row r="1188" spans="1:2" x14ac:dyDescent="0.15">
      <c r="A1188" t="str">
        <f>IF([1]电缆线长度!A1188="","",[1]电缆线长度!A1188)</f>
        <v/>
      </c>
      <c r="B1188" t="str">
        <f>IF([1]电缆线长度!B1188="","",[1]电缆线长度!B1188)</f>
        <v/>
      </c>
    </row>
    <row r="1189" spans="1:2" x14ac:dyDescent="0.15">
      <c r="A1189" t="str">
        <f>IF([1]电缆线长度!A1189="","",[1]电缆线长度!A1189)</f>
        <v/>
      </c>
      <c r="B1189" t="str">
        <f>IF([1]电缆线长度!B1189="","",[1]电缆线长度!B1189)</f>
        <v/>
      </c>
    </row>
    <row r="1190" spans="1:2" x14ac:dyDescent="0.15">
      <c r="A1190" t="str">
        <f>IF([1]电缆线长度!A1190="","",[1]电缆线长度!A1190)</f>
        <v/>
      </c>
      <c r="B1190" t="str">
        <f>IF([1]电缆线长度!B1190="","",[1]电缆线长度!B1190)</f>
        <v/>
      </c>
    </row>
    <row r="1191" spans="1:2" x14ac:dyDescent="0.15">
      <c r="A1191" t="str">
        <f>IF([1]电缆线长度!A1191="","",[1]电缆线长度!A1191)</f>
        <v/>
      </c>
      <c r="B1191" t="str">
        <f>IF([1]电缆线长度!B1191="","",[1]电缆线长度!B1191)</f>
        <v/>
      </c>
    </row>
    <row r="1192" spans="1:2" x14ac:dyDescent="0.15">
      <c r="A1192" t="str">
        <f>IF([1]电缆线长度!A1192="","",[1]电缆线长度!A1192)</f>
        <v/>
      </c>
      <c r="B1192" t="str">
        <f>IF([1]电缆线长度!B1192="","",[1]电缆线长度!B1192)</f>
        <v/>
      </c>
    </row>
    <row r="1193" spans="1:2" x14ac:dyDescent="0.15">
      <c r="A1193" t="str">
        <f>IF([1]电缆线长度!A1193="","",[1]电缆线长度!A1193)</f>
        <v/>
      </c>
      <c r="B1193" t="str">
        <f>IF([1]电缆线长度!B1193="","",[1]电缆线长度!B1193)</f>
        <v/>
      </c>
    </row>
    <row r="1194" spans="1:2" x14ac:dyDescent="0.15">
      <c r="A1194" t="str">
        <f>IF([1]电缆线长度!A1194="","",[1]电缆线长度!A1194)</f>
        <v/>
      </c>
      <c r="B1194" t="str">
        <f>IF([1]电缆线长度!B1194="","",[1]电缆线长度!B1194)</f>
        <v/>
      </c>
    </row>
    <row r="1195" spans="1:2" x14ac:dyDescent="0.15">
      <c r="A1195" t="str">
        <f>IF([1]电缆线长度!A1195="","",[1]电缆线长度!A1195)</f>
        <v/>
      </c>
      <c r="B1195" t="str">
        <f>IF([1]电缆线长度!B1195="","",[1]电缆线长度!B1195)</f>
        <v/>
      </c>
    </row>
    <row r="1196" spans="1:2" x14ac:dyDescent="0.15">
      <c r="A1196" t="str">
        <f>IF([1]电缆线长度!A1196="","",[1]电缆线长度!A1196)</f>
        <v/>
      </c>
      <c r="B1196" t="str">
        <f>IF([1]电缆线长度!B1196="","",[1]电缆线长度!B1196)</f>
        <v/>
      </c>
    </row>
    <row r="1197" spans="1:2" x14ac:dyDescent="0.15">
      <c r="A1197" t="str">
        <f>IF([1]电缆线长度!A1197="","",[1]电缆线长度!A1197)</f>
        <v/>
      </c>
      <c r="B1197" t="str">
        <f>IF([1]电缆线长度!B1197="","",[1]电缆线长度!B1197)</f>
        <v/>
      </c>
    </row>
    <row r="1198" spans="1:2" x14ac:dyDescent="0.15">
      <c r="A1198" t="str">
        <f>IF([1]电缆线长度!A1198="","",[1]电缆线长度!A1198)</f>
        <v/>
      </c>
      <c r="B1198" t="str">
        <f>IF([1]电缆线长度!B1198="","",[1]电缆线长度!B1198)</f>
        <v/>
      </c>
    </row>
    <row r="1199" spans="1:2" x14ac:dyDescent="0.15">
      <c r="A1199" t="str">
        <f>IF([1]电缆线长度!A1199="","",[1]电缆线长度!A1199)</f>
        <v/>
      </c>
      <c r="B1199" t="str">
        <f>IF([1]电缆线长度!B1199="","",[1]电缆线长度!B1199)</f>
        <v/>
      </c>
    </row>
    <row r="1200" spans="1:2" x14ac:dyDescent="0.15">
      <c r="A1200" t="str">
        <f>IF([1]电缆线长度!A1200="","",[1]电缆线长度!A1200)</f>
        <v/>
      </c>
      <c r="B1200" t="str">
        <f>IF([1]电缆线长度!B1200="","",[1]电缆线长度!B1200)</f>
        <v/>
      </c>
    </row>
    <row r="1201" spans="1:2" x14ac:dyDescent="0.15">
      <c r="A1201" t="str">
        <f>IF([1]电缆线长度!A1201="","",[1]电缆线长度!A1201)</f>
        <v/>
      </c>
      <c r="B1201" t="str">
        <f>IF([1]电缆线长度!B1201="","",[1]电缆线长度!B1201)</f>
        <v/>
      </c>
    </row>
    <row r="1202" spans="1:2" x14ac:dyDescent="0.15">
      <c r="A1202" t="str">
        <f>IF([1]电缆线长度!A1202="","",[1]电缆线长度!A1202)</f>
        <v/>
      </c>
      <c r="B1202" t="str">
        <f>IF([1]电缆线长度!B1202="","",[1]电缆线长度!B1202)</f>
        <v/>
      </c>
    </row>
    <row r="1203" spans="1:2" x14ac:dyDescent="0.15">
      <c r="A1203" t="str">
        <f>IF([1]电缆线长度!A1203="","",[1]电缆线长度!A1203)</f>
        <v/>
      </c>
      <c r="B1203" t="str">
        <f>IF([1]电缆线长度!B1203="","",[1]电缆线长度!B1203)</f>
        <v/>
      </c>
    </row>
    <row r="1204" spans="1:2" x14ac:dyDescent="0.15">
      <c r="A1204" t="str">
        <f>IF([1]电缆线长度!A1204="","",[1]电缆线长度!A1204)</f>
        <v/>
      </c>
      <c r="B1204" t="str">
        <f>IF([1]电缆线长度!B1204="","",[1]电缆线长度!B1204)</f>
        <v/>
      </c>
    </row>
    <row r="1205" spans="1:2" x14ac:dyDescent="0.15">
      <c r="A1205" t="str">
        <f>IF([1]电缆线长度!A1205="","",[1]电缆线长度!A1205)</f>
        <v/>
      </c>
      <c r="B1205" t="str">
        <f>IF([1]电缆线长度!B1205="","",[1]电缆线长度!B1205)</f>
        <v/>
      </c>
    </row>
    <row r="1206" spans="1:2" x14ac:dyDescent="0.15">
      <c r="A1206" t="str">
        <f>IF([1]电缆线长度!A1206="","",[1]电缆线长度!A1206)</f>
        <v/>
      </c>
      <c r="B1206" t="str">
        <f>IF([1]电缆线长度!B1206="","",[1]电缆线长度!B1206)</f>
        <v/>
      </c>
    </row>
    <row r="1207" spans="1:2" x14ac:dyDescent="0.15">
      <c r="A1207" t="str">
        <f>IF([1]电缆线长度!A1207="","",[1]电缆线长度!A1207)</f>
        <v/>
      </c>
      <c r="B1207" t="str">
        <f>IF([1]电缆线长度!B1207="","",[1]电缆线长度!B1207)</f>
        <v/>
      </c>
    </row>
    <row r="1208" spans="1:2" x14ac:dyDescent="0.15">
      <c r="A1208" t="str">
        <f>IF([1]电缆线长度!A1208="","",[1]电缆线长度!A1208)</f>
        <v/>
      </c>
      <c r="B1208" t="str">
        <f>IF([1]电缆线长度!B1208="","",[1]电缆线长度!B1208)</f>
        <v/>
      </c>
    </row>
    <row r="1209" spans="1:2" x14ac:dyDescent="0.15">
      <c r="A1209" t="str">
        <f>IF([1]电缆线长度!A1209="","",[1]电缆线长度!A1209)</f>
        <v/>
      </c>
      <c r="B1209" t="str">
        <f>IF([1]电缆线长度!B1209="","",[1]电缆线长度!B1209)</f>
        <v/>
      </c>
    </row>
    <row r="1210" spans="1:2" x14ac:dyDescent="0.15">
      <c r="A1210" t="str">
        <f>IF([1]电缆线长度!A1210="","",[1]电缆线长度!A1210)</f>
        <v/>
      </c>
      <c r="B1210" t="str">
        <f>IF([1]电缆线长度!B1210="","",[1]电缆线长度!B1210)</f>
        <v/>
      </c>
    </row>
    <row r="1211" spans="1:2" x14ac:dyDescent="0.15">
      <c r="A1211" t="str">
        <f>IF([1]电缆线长度!A1211="","",[1]电缆线长度!A1211)</f>
        <v/>
      </c>
      <c r="B1211" t="str">
        <f>IF([1]电缆线长度!B1211="","",[1]电缆线长度!B1211)</f>
        <v/>
      </c>
    </row>
    <row r="1212" spans="1:2" x14ac:dyDescent="0.15">
      <c r="A1212" t="str">
        <f>IF([1]电缆线长度!A1212="","",[1]电缆线长度!A1212)</f>
        <v/>
      </c>
      <c r="B1212" t="str">
        <f>IF([1]电缆线长度!B1212="","",[1]电缆线长度!B1212)</f>
        <v/>
      </c>
    </row>
    <row r="1213" spans="1:2" x14ac:dyDescent="0.15">
      <c r="A1213" t="str">
        <f>IF([1]电缆线长度!A1213="","",[1]电缆线长度!A1213)</f>
        <v/>
      </c>
      <c r="B1213" t="str">
        <f>IF([1]电缆线长度!B1213="","",[1]电缆线长度!B1213)</f>
        <v/>
      </c>
    </row>
    <row r="1214" spans="1:2" x14ac:dyDescent="0.15">
      <c r="A1214" t="str">
        <f>IF([1]电缆线长度!A1214="","",[1]电缆线长度!A1214)</f>
        <v/>
      </c>
      <c r="B1214" t="str">
        <f>IF([1]电缆线长度!B1214="","",[1]电缆线长度!B1214)</f>
        <v/>
      </c>
    </row>
    <row r="1215" spans="1:2" x14ac:dyDescent="0.15">
      <c r="A1215" t="str">
        <f>IF([1]电缆线长度!A1215="","",[1]电缆线长度!A1215)</f>
        <v/>
      </c>
      <c r="B1215" t="str">
        <f>IF([1]电缆线长度!B1215="","",[1]电缆线长度!B1215)</f>
        <v/>
      </c>
    </row>
    <row r="1216" spans="1:2" x14ac:dyDescent="0.15">
      <c r="A1216" t="str">
        <f>IF([1]电缆线长度!A1216="","",[1]电缆线长度!A1216)</f>
        <v/>
      </c>
      <c r="B1216" t="str">
        <f>IF([1]电缆线长度!B1216="","",[1]电缆线长度!B1216)</f>
        <v/>
      </c>
    </row>
    <row r="1217" spans="1:2" x14ac:dyDescent="0.15">
      <c r="A1217" t="str">
        <f>IF([1]电缆线长度!A1217="","",[1]电缆线长度!A1217)</f>
        <v/>
      </c>
      <c r="B1217" t="str">
        <f>IF([1]电缆线长度!B1217="","",[1]电缆线长度!B1217)</f>
        <v/>
      </c>
    </row>
    <row r="1218" spans="1:2" x14ac:dyDescent="0.15">
      <c r="A1218" t="str">
        <f>IF([1]电缆线长度!A1218="","",[1]电缆线长度!A1218)</f>
        <v/>
      </c>
      <c r="B1218" t="str">
        <f>IF([1]电缆线长度!B1218="","",[1]电缆线长度!B1218)</f>
        <v/>
      </c>
    </row>
    <row r="1219" spans="1:2" x14ac:dyDescent="0.15">
      <c r="A1219" t="str">
        <f>IF([1]电缆线长度!A1219="","",[1]电缆线长度!A1219)</f>
        <v/>
      </c>
      <c r="B1219" t="str">
        <f>IF([1]电缆线长度!B1219="","",[1]电缆线长度!B1219)</f>
        <v/>
      </c>
    </row>
    <row r="1220" spans="1:2" x14ac:dyDescent="0.15">
      <c r="A1220" t="str">
        <f>IF([1]电缆线长度!A1220="","",[1]电缆线长度!A1220)</f>
        <v/>
      </c>
      <c r="B1220" t="str">
        <f>IF([1]电缆线长度!B1220="","",[1]电缆线长度!B1220)</f>
        <v/>
      </c>
    </row>
    <row r="1221" spans="1:2" x14ac:dyDescent="0.15">
      <c r="A1221" t="str">
        <f>IF([1]电缆线长度!A1221="","",[1]电缆线长度!A1221)</f>
        <v/>
      </c>
      <c r="B1221" t="str">
        <f>IF([1]电缆线长度!B1221="","",[1]电缆线长度!B1221)</f>
        <v/>
      </c>
    </row>
    <row r="1222" spans="1:2" x14ac:dyDescent="0.15">
      <c r="A1222" t="str">
        <f>IF([1]电缆线长度!A1222="","",[1]电缆线长度!A1222)</f>
        <v/>
      </c>
      <c r="B1222" t="str">
        <f>IF([1]电缆线长度!B1222="","",[1]电缆线长度!B1222)</f>
        <v/>
      </c>
    </row>
    <row r="1223" spans="1:2" x14ac:dyDescent="0.15">
      <c r="A1223" t="str">
        <f>IF([1]电缆线长度!A1223="","",[1]电缆线长度!A1223)</f>
        <v/>
      </c>
      <c r="B1223" t="str">
        <f>IF([1]电缆线长度!B1223="","",[1]电缆线长度!B1223)</f>
        <v/>
      </c>
    </row>
    <row r="1224" spans="1:2" x14ac:dyDescent="0.15">
      <c r="A1224" t="str">
        <f>IF([1]电缆线长度!A1224="","",[1]电缆线长度!A1224)</f>
        <v/>
      </c>
      <c r="B1224" t="str">
        <f>IF([1]电缆线长度!B1224="","",[1]电缆线长度!B1224)</f>
        <v/>
      </c>
    </row>
    <row r="1225" spans="1:2" x14ac:dyDescent="0.15">
      <c r="A1225" t="str">
        <f>IF([1]电缆线长度!A1225="","",[1]电缆线长度!A1225)</f>
        <v/>
      </c>
      <c r="B1225" t="str">
        <f>IF([1]电缆线长度!B1225="","",[1]电缆线长度!B1225)</f>
        <v/>
      </c>
    </row>
    <row r="1226" spans="1:2" x14ac:dyDescent="0.15">
      <c r="A1226" t="str">
        <f>IF([1]电缆线长度!A1226="","",[1]电缆线长度!A1226)</f>
        <v/>
      </c>
      <c r="B1226" t="str">
        <f>IF([1]电缆线长度!B1226="","",[1]电缆线长度!B1226)</f>
        <v/>
      </c>
    </row>
    <row r="1227" spans="1:2" x14ac:dyDescent="0.15">
      <c r="A1227" t="str">
        <f>IF([1]电缆线长度!A1227="","",[1]电缆线长度!A1227)</f>
        <v/>
      </c>
      <c r="B1227" t="str">
        <f>IF([1]电缆线长度!B1227="","",[1]电缆线长度!B1227)</f>
        <v/>
      </c>
    </row>
    <row r="1228" spans="1:2" x14ac:dyDescent="0.15">
      <c r="A1228" t="str">
        <f>IF([1]电缆线长度!A1228="","",[1]电缆线长度!A1228)</f>
        <v/>
      </c>
      <c r="B1228" t="str">
        <f>IF([1]电缆线长度!B1228="","",[1]电缆线长度!B1228)</f>
        <v/>
      </c>
    </row>
    <row r="1229" spans="1:2" x14ac:dyDescent="0.15">
      <c r="A1229" t="str">
        <f>IF([1]电缆线长度!A1229="","",[1]电缆线长度!A1229)</f>
        <v/>
      </c>
      <c r="B1229" t="str">
        <f>IF([1]电缆线长度!B1229="","",[1]电缆线长度!B1229)</f>
        <v/>
      </c>
    </row>
    <row r="1230" spans="1:2" x14ac:dyDescent="0.15">
      <c r="A1230" t="str">
        <f>IF([1]电缆线长度!A1230="","",[1]电缆线长度!A1230)</f>
        <v/>
      </c>
      <c r="B1230" t="str">
        <f>IF([1]电缆线长度!B1230="","",[1]电缆线长度!B1230)</f>
        <v/>
      </c>
    </row>
    <row r="1231" spans="1:2" x14ac:dyDescent="0.15">
      <c r="A1231" t="str">
        <f>IF([1]电缆线长度!A1231="","",[1]电缆线长度!A1231)</f>
        <v/>
      </c>
      <c r="B1231" t="str">
        <f>IF([1]电缆线长度!B1231="","",[1]电缆线长度!B1231)</f>
        <v/>
      </c>
    </row>
    <row r="1232" spans="1:2" x14ac:dyDescent="0.15">
      <c r="A1232" t="str">
        <f>IF([1]电缆线长度!A1232="","",[1]电缆线长度!A1232)</f>
        <v/>
      </c>
      <c r="B1232" t="str">
        <f>IF([1]电缆线长度!B1232="","",[1]电缆线长度!B1232)</f>
        <v/>
      </c>
    </row>
    <row r="1233" spans="1:2" x14ac:dyDescent="0.15">
      <c r="A1233" t="str">
        <f>IF([1]电缆线长度!A1233="","",[1]电缆线长度!A1233)</f>
        <v/>
      </c>
      <c r="B1233" t="str">
        <f>IF([1]电缆线长度!B1233="","",[1]电缆线长度!B1233)</f>
        <v/>
      </c>
    </row>
    <row r="1234" spans="1:2" x14ac:dyDescent="0.15">
      <c r="A1234" t="str">
        <f>IF([1]电缆线长度!A1234="","",[1]电缆线长度!A1234)</f>
        <v/>
      </c>
      <c r="B1234" t="str">
        <f>IF([1]电缆线长度!B1234="","",[1]电缆线长度!B1234)</f>
        <v/>
      </c>
    </row>
    <row r="1235" spans="1:2" x14ac:dyDescent="0.15">
      <c r="A1235" t="str">
        <f>IF([1]电缆线长度!A1235="","",[1]电缆线长度!A1235)</f>
        <v/>
      </c>
      <c r="B1235" t="str">
        <f>IF([1]电缆线长度!B1235="","",[1]电缆线长度!B1235)</f>
        <v/>
      </c>
    </row>
    <row r="1236" spans="1:2" x14ac:dyDescent="0.15">
      <c r="A1236" t="str">
        <f>IF([1]电缆线长度!A1236="","",[1]电缆线长度!A1236)</f>
        <v/>
      </c>
      <c r="B1236" t="str">
        <f>IF([1]电缆线长度!B1236="","",[1]电缆线长度!B1236)</f>
        <v/>
      </c>
    </row>
    <row r="1237" spans="1:2" x14ac:dyDescent="0.15">
      <c r="A1237" t="str">
        <f>IF([1]电缆线长度!A1237="","",[1]电缆线长度!A1237)</f>
        <v/>
      </c>
      <c r="B1237" t="str">
        <f>IF([1]电缆线长度!B1237="","",[1]电缆线长度!B1237)</f>
        <v/>
      </c>
    </row>
    <row r="1238" spans="1:2" x14ac:dyDescent="0.15">
      <c r="A1238" t="str">
        <f>IF([1]电缆线长度!A1238="","",[1]电缆线长度!A1238)</f>
        <v/>
      </c>
      <c r="B1238" t="str">
        <f>IF([1]电缆线长度!B1238="","",[1]电缆线长度!B1238)</f>
        <v/>
      </c>
    </row>
    <row r="1239" spans="1:2" x14ac:dyDescent="0.15">
      <c r="A1239" t="str">
        <f>IF([1]电缆线长度!A1239="","",[1]电缆线长度!A1239)</f>
        <v/>
      </c>
      <c r="B1239" t="str">
        <f>IF([1]电缆线长度!B1239="","",[1]电缆线长度!B1239)</f>
        <v/>
      </c>
    </row>
    <row r="1240" spans="1:2" x14ac:dyDescent="0.15">
      <c r="A1240" t="str">
        <f>IF([1]电缆线长度!A1240="","",[1]电缆线长度!A1240)</f>
        <v/>
      </c>
      <c r="B1240" t="str">
        <f>IF([1]电缆线长度!B1240="","",[1]电缆线长度!B1240)</f>
        <v/>
      </c>
    </row>
    <row r="1241" spans="1:2" x14ac:dyDescent="0.15">
      <c r="A1241" t="str">
        <f>IF([1]电缆线长度!A1241="","",[1]电缆线长度!A1241)</f>
        <v/>
      </c>
      <c r="B1241" t="str">
        <f>IF([1]电缆线长度!B1241="","",[1]电缆线长度!B1241)</f>
        <v/>
      </c>
    </row>
    <row r="1242" spans="1:2" x14ac:dyDescent="0.15">
      <c r="A1242" t="str">
        <f>IF([1]电缆线长度!A1242="","",[1]电缆线长度!A1242)</f>
        <v/>
      </c>
      <c r="B1242" t="str">
        <f>IF([1]电缆线长度!B1242="","",[1]电缆线长度!B1242)</f>
        <v/>
      </c>
    </row>
    <row r="1243" spans="1:2" x14ac:dyDescent="0.15">
      <c r="A1243" t="str">
        <f>IF([1]电缆线长度!A1243="","",[1]电缆线长度!A1243)</f>
        <v/>
      </c>
      <c r="B1243" t="str">
        <f>IF([1]电缆线长度!B1243="","",[1]电缆线长度!B1243)</f>
        <v/>
      </c>
    </row>
    <row r="1244" spans="1:2" x14ac:dyDescent="0.15">
      <c r="A1244" t="str">
        <f>IF([1]电缆线长度!A1244="","",[1]电缆线长度!A1244)</f>
        <v/>
      </c>
      <c r="B1244" t="str">
        <f>IF([1]电缆线长度!B1244="","",[1]电缆线长度!B1244)</f>
        <v/>
      </c>
    </row>
    <row r="1245" spans="1:2" x14ac:dyDescent="0.15">
      <c r="A1245" t="str">
        <f>IF([1]电缆线长度!A1245="","",[1]电缆线长度!A1245)</f>
        <v/>
      </c>
      <c r="B1245" t="str">
        <f>IF([1]电缆线长度!B1245="","",[1]电缆线长度!B1245)</f>
        <v/>
      </c>
    </row>
    <row r="1246" spans="1:2" x14ac:dyDescent="0.15">
      <c r="A1246" t="str">
        <f>IF([1]电缆线长度!A1246="","",[1]电缆线长度!A1246)</f>
        <v/>
      </c>
      <c r="B1246" t="str">
        <f>IF([1]电缆线长度!B1246="","",[1]电缆线长度!B1246)</f>
        <v/>
      </c>
    </row>
    <row r="1247" spans="1:2" x14ac:dyDescent="0.15">
      <c r="A1247" t="str">
        <f>IF([1]电缆线长度!A1247="","",[1]电缆线长度!A1247)</f>
        <v/>
      </c>
      <c r="B1247" t="str">
        <f>IF([1]电缆线长度!B1247="","",[1]电缆线长度!B1247)</f>
        <v/>
      </c>
    </row>
    <row r="1248" spans="1:2" x14ac:dyDescent="0.15">
      <c r="A1248" t="str">
        <f>IF([1]电缆线长度!A1248="","",[1]电缆线长度!A1248)</f>
        <v/>
      </c>
      <c r="B1248" t="str">
        <f>IF([1]电缆线长度!B1248="","",[1]电缆线长度!B1248)</f>
        <v/>
      </c>
    </row>
    <row r="1249" spans="1:2" x14ac:dyDescent="0.15">
      <c r="A1249" t="str">
        <f>IF([1]电缆线长度!A1249="","",[1]电缆线长度!A1249)</f>
        <v/>
      </c>
      <c r="B1249" t="str">
        <f>IF([1]电缆线长度!B1249="","",[1]电缆线长度!B1249)</f>
        <v/>
      </c>
    </row>
    <row r="1250" spans="1:2" x14ac:dyDescent="0.15">
      <c r="A1250" t="str">
        <f>IF([1]电缆线长度!A1250="","",[1]电缆线长度!A1250)</f>
        <v/>
      </c>
      <c r="B1250" t="str">
        <f>IF([1]电缆线长度!B1250="","",[1]电缆线长度!B1250)</f>
        <v/>
      </c>
    </row>
    <row r="1251" spans="1:2" x14ac:dyDescent="0.15">
      <c r="A1251" t="str">
        <f>IF([1]电缆线长度!A1251="","",[1]电缆线长度!A1251)</f>
        <v/>
      </c>
      <c r="B1251" t="str">
        <f>IF([1]电缆线长度!B1251="","",[1]电缆线长度!B1251)</f>
        <v/>
      </c>
    </row>
    <row r="1252" spans="1:2" x14ac:dyDescent="0.15">
      <c r="A1252" t="str">
        <f>IF([1]电缆线长度!A1252="","",[1]电缆线长度!A1252)</f>
        <v/>
      </c>
      <c r="B1252" t="str">
        <f>IF([1]电缆线长度!B1252="","",[1]电缆线长度!B1252)</f>
        <v/>
      </c>
    </row>
    <row r="1253" spans="1:2" x14ac:dyDescent="0.15">
      <c r="A1253" t="str">
        <f>IF([1]电缆线长度!A1253="","",[1]电缆线长度!A1253)</f>
        <v/>
      </c>
      <c r="B1253" t="str">
        <f>IF([1]电缆线长度!B1253="","",[1]电缆线长度!B1253)</f>
        <v/>
      </c>
    </row>
    <row r="1254" spans="1:2" x14ac:dyDescent="0.15">
      <c r="A1254" t="str">
        <f>IF([1]电缆线长度!A1254="","",[1]电缆线长度!A1254)</f>
        <v/>
      </c>
      <c r="B1254" t="str">
        <f>IF([1]电缆线长度!B1254="","",[1]电缆线长度!B1254)</f>
        <v/>
      </c>
    </row>
    <row r="1255" spans="1:2" x14ac:dyDescent="0.15">
      <c r="A1255" t="str">
        <f>IF([1]电缆线长度!A1255="","",[1]电缆线长度!A1255)</f>
        <v/>
      </c>
      <c r="B1255" t="str">
        <f>IF([1]电缆线长度!B1255="","",[1]电缆线长度!B1255)</f>
        <v/>
      </c>
    </row>
    <row r="1256" spans="1:2" x14ac:dyDescent="0.15">
      <c r="A1256" t="str">
        <f>IF([1]电缆线长度!A1256="","",[1]电缆线长度!A1256)</f>
        <v/>
      </c>
      <c r="B1256" t="str">
        <f>IF([1]电缆线长度!B1256="","",[1]电缆线长度!B1256)</f>
        <v/>
      </c>
    </row>
    <row r="1257" spans="1:2" x14ac:dyDescent="0.15">
      <c r="A1257" t="str">
        <f>IF([1]电缆线长度!A1257="","",[1]电缆线长度!A1257)</f>
        <v/>
      </c>
      <c r="B1257" t="str">
        <f>IF([1]电缆线长度!B1257="","",[1]电缆线长度!B1257)</f>
        <v/>
      </c>
    </row>
    <row r="1258" spans="1:2" x14ac:dyDescent="0.15">
      <c r="A1258" t="str">
        <f>IF([1]电缆线长度!A1258="","",[1]电缆线长度!A1258)</f>
        <v/>
      </c>
      <c r="B1258" t="str">
        <f>IF([1]电缆线长度!B1258="","",[1]电缆线长度!B1258)</f>
        <v/>
      </c>
    </row>
    <row r="1259" spans="1:2" x14ac:dyDescent="0.15">
      <c r="A1259" t="str">
        <f>IF([1]电缆线长度!A1259="","",[1]电缆线长度!A1259)</f>
        <v/>
      </c>
      <c r="B1259" t="str">
        <f>IF([1]电缆线长度!B1259="","",[1]电缆线长度!B1259)</f>
        <v/>
      </c>
    </row>
    <row r="1260" spans="1:2" x14ac:dyDescent="0.15">
      <c r="A1260" t="str">
        <f>IF([1]电缆线长度!A1260="","",[1]电缆线长度!A1260)</f>
        <v/>
      </c>
      <c r="B1260" t="str">
        <f>IF([1]电缆线长度!B1260="","",[1]电缆线长度!B1260)</f>
        <v/>
      </c>
    </row>
    <row r="1261" spans="1:2" x14ac:dyDescent="0.15">
      <c r="A1261" t="str">
        <f>IF([1]电缆线长度!A1261="","",[1]电缆线长度!A1261)</f>
        <v/>
      </c>
      <c r="B1261" t="str">
        <f>IF([1]电缆线长度!B1261="","",[1]电缆线长度!B1261)</f>
        <v/>
      </c>
    </row>
    <row r="1262" spans="1:2" x14ac:dyDescent="0.15">
      <c r="A1262" t="str">
        <f>IF([1]电缆线长度!A1262="","",[1]电缆线长度!A1262)</f>
        <v/>
      </c>
      <c r="B1262" t="str">
        <f>IF([1]电缆线长度!B1262="","",[1]电缆线长度!B1262)</f>
        <v/>
      </c>
    </row>
    <row r="1263" spans="1:2" x14ac:dyDescent="0.15">
      <c r="A1263" t="str">
        <f>IF([1]电缆线长度!A1263="","",[1]电缆线长度!A1263)</f>
        <v/>
      </c>
      <c r="B1263" t="str">
        <f>IF([1]电缆线长度!B1263="","",[1]电缆线长度!B1263)</f>
        <v/>
      </c>
    </row>
    <row r="1264" spans="1:2" x14ac:dyDescent="0.15">
      <c r="A1264" t="str">
        <f>IF([1]电缆线长度!A1264="","",[1]电缆线长度!A1264)</f>
        <v/>
      </c>
      <c r="B1264" t="str">
        <f>IF([1]电缆线长度!B1264="","",[1]电缆线长度!B1264)</f>
        <v/>
      </c>
    </row>
    <row r="1265" spans="1:2" x14ac:dyDescent="0.15">
      <c r="A1265" t="str">
        <f>IF([1]电缆线长度!A1265="","",[1]电缆线长度!A1265)</f>
        <v/>
      </c>
      <c r="B1265" t="str">
        <f>IF([1]电缆线长度!B1265="","",[1]电缆线长度!B1265)</f>
        <v/>
      </c>
    </row>
    <row r="1266" spans="1:2" x14ac:dyDescent="0.15">
      <c r="A1266" t="str">
        <f>IF([1]电缆线长度!A1266="","",[1]电缆线长度!A1266)</f>
        <v/>
      </c>
      <c r="B1266" t="str">
        <f>IF([1]电缆线长度!B1266="","",[1]电缆线长度!B1266)</f>
        <v/>
      </c>
    </row>
    <row r="1267" spans="1:2" x14ac:dyDescent="0.15">
      <c r="A1267" t="str">
        <f>IF([1]电缆线长度!A1267="","",[1]电缆线长度!A1267)</f>
        <v/>
      </c>
      <c r="B1267" t="str">
        <f>IF([1]电缆线长度!B1267="","",[1]电缆线长度!B1267)</f>
        <v/>
      </c>
    </row>
    <row r="1268" spans="1:2" x14ac:dyDescent="0.15">
      <c r="A1268" t="str">
        <f>IF([1]电缆线长度!A1268="","",[1]电缆线长度!A1268)</f>
        <v/>
      </c>
      <c r="B1268" t="str">
        <f>IF([1]电缆线长度!B1268="","",[1]电缆线长度!B1268)</f>
        <v/>
      </c>
    </row>
    <row r="1269" spans="1:2" x14ac:dyDescent="0.15">
      <c r="A1269" t="str">
        <f>IF([1]电缆线长度!A1269="","",[1]电缆线长度!A1269)</f>
        <v/>
      </c>
      <c r="B1269" t="str">
        <f>IF([1]电缆线长度!B1269="","",[1]电缆线长度!B1269)</f>
        <v/>
      </c>
    </row>
    <row r="1270" spans="1:2" x14ac:dyDescent="0.15">
      <c r="A1270" t="str">
        <f>IF([1]电缆线长度!A1270="","",[1]电缆线长度!A1270)</f>
        <v/>
      </c>
      <c r="B1270" t="str">
        <f>IF([1]电缆线长度!B1270="","",[1]电缆线长度!B1270)</f>
        <v/>
      </c>
    </row>
    <row r="1271" spans="1:2" x14ac:dyDescent="0.15">
      <c r="A1271" t="str">
        <f>IF([1]电缆线长度!A1271="","",[1]电缆线长度!A1271)</f>
        <v/>
      </c>
      <c r="B1271" t="str">
        <f>IF([1]电缆线长度!B1271="","",[1]电缆线长度!B1271)</f>
        <v/>
      </c>
    </row>
    <row r="1272" spans="1:2" x14ac:dyDescent="0.15">
      <c r="A1272" t="str">
        <f>IF([1]电缆线长度!A1272="","",[1]电缆线长度!A1272)</f>
        <v/>
      </c>
      <c r="B1272" t="str">
        <f>IF([1]电缆线长度!B1272="","",[1]电缆线长度!B1272)</f>
        <v/>
      </c>
    </row>
    <row r="1273" spans="1:2" x14ac:dyDescent="0.15">
      <c r="A1273" t="str">
        <f>IF([1]电缆线长度!A1273="","",[1]电缆线长度!A1273)</f>
        <v/>
      </c>
      <c r="B1273" t="str">
        <f>IF([1]电缆线长度!B1273="","",[1]电缆线长度!B1273)</f>
        <v/>
      </c>
    </row>
    <row r="1274" spans="1:2" x14ac:dyDescent="0.15">
      <c r="A1274" t="str">
        <f>IF([1]电缆线长度!A1274="","",[1]电缆线长度!A1274)</f>
        <v/>
      </c>
      <c r="B1274" t="str">
        <f>IF([1]电缆线长度!B1274="","",[1]电缆线长度!B1274)</f>
        <v/>
      </c>
    </row>
    <row r="1275" spans="1:2" x14ac:dyDescent="0.15">
      <c r="A1275" t="str">
        <f>IF([1]电缆线长度!A1275="","",[1]电缆线长度!A1275)</f>
        <v/>
      </c>
      <c r="B1275" t="str">
        <f>IF([1]电缆线长度!B1275="","",[1]电缆线长度!B1275)</f>
        <v/>
      </c>
    </row>
    <row r="1276" spans="1:2" x14ac:dyDescent="0.15">
      <c r="A1276" t="str">
        <f>IF([1]电缆线长度!A1276="","",[1]电缆线长度!A1276)</f>
        <v/>
      </c>
      <c r="B1276" t="str">
        <f>IF([1]电缆线长度!B1276="","",[1]电缆线长度!B1276)</f>
        <v/>
      </c>
    </row>
    <row r="1277" spans="1:2" x14ac:dyDescent="0.15">
      <c r="A1277" t="str">
        <f>IF([1]电缆线长度!A1277="","",[1]电缆线长度!A1277)</f>
        <v/>
      </c>
      <c r="B1277" t="str">
        <f>IF([1]电缆线长度!B1277="","",[1]电缆线长度!B1277)</f>
        <v/>
      </c>
    </row>
    <row r="1278" spans="1:2" x14ac:dyDescent="0.15">
      <c r="A1278" t="str">
        <f>IF([1]电缆线长度!A1278="","",[1]电缆线长度!A1278)</f>
        <v/>
      </c>
      <c r="B1278" t="str">
        <f>IF([1]电缆线长度!B1278="","",[1]电缆线长度!B1278)</f>
        <v/>
      </c>
    </row>
    <row r="1279" spans="1:2" x14ac:dyDescent="0.15">
      <c r="A1279" t="str">
        <f>IF([1]电缆线长度!A1279="","",[1]电缆线长度!A1279)</f>
        <v/>
      </c>
      <c r="B1279" t="str">
        <f>IF([1]电缆线长度!B1279="","",[1]电缆线长度!B1279)</f>
        <v/>
      </c>
    </row>
    <row r="1280" spans="1:2" x14ac:dyDescent="0.15">
      <c r="A1280" t="str">
        <f>IF([1]电缆线长度!A1280="","",[1]电缆线长度!A1280)</f>
        <v/>
      </c>
      <c r="B1280" t="str">
        <f>IF([1]电缆线长度!B1280="","",[1]电缆线长度!B1280)</f>
        <v/>
      </c>
    </row>
    <row r="1281" spans="1:2" x14ac:dyDescent="0.15">
      <c r="A1281" t="str">
        <f>IF([1]电缆线长度!A1281="","",[1]电缆线长度!A1281)</f>
        <v/>
      </c>
      <c r="B1281" t="str">
        <f>IF([1]电缆线长度!B1281="","",[1]电缆线长度!B1281)</f>
        <v/>
      </c>
    </row>
    <row r="1282" spans="1:2" x14ac:dyDescent="0.15">
      <c r="A1282" t="str">
        <f>IF([1]电缆线长度!A1282="","",[1]电缆线长度!A1282)</f>
        <v/>
      </c>
      <c r="B1282" t="str">
        <f>IF([1]电缆线长度!B1282="","",[1]电缆线长度!B1282)</f>
        <v/>
      </c>
    </row>
    <row r="1283" spans="1:2" x14ac:dyDescent="0.15">
      <c r="A1283" t="str">
        <f>IF([1]电缆线长度!A1283="","",[1]电缆线长度!A1283)</f>
        <v/>
      </c>
      <c r="B1283" t="str">
        <f>IF([1]电缆线长度!B1283="","",[1]电缆线长度!B1283)</f>
        <v/>
      </c>
    </row>
    <row r="1284" spans="1:2" x14ac:dyDescent="0.15">
      <c r="A1284" t="str">
        <f>IF([1]电缆线长度!A1284="","",[1]电缆线长度!A1284)</f>
        <v/>
      </c>
      <c r="B1284" t="str">
        <f>IF([1]电缆线长度!B1284="","",[1]电缆线长度!B1284)</f>
        <v/>
      </c>
    </row>
    <row r="1285" spans="1:2" x14ac:dyDescent="0.15">
      <c r="A1285" t="str">
        <f>IF([1]电缆线长度!A1285="","",[1]电缆线长度!A1285)</f>
        <v/>
      </c>
      <c r="B1285" t="str">
        <f>IF([1]电缆线长度!B1285="","",[1]电缆线长度!B1285)</f>
        <v/>
      </c>
    </row>
    <row r="1286" spans="1:2" x14ac:dyDescent="0.15">
      <c r="A1286" t="str">
        <f>IF([1]电缆线长度!A1286="","",[1]电缆线长度!A1286)</f>
        <v/>
      </c>
      <c r="B1286" t="str">
        <f>IF([1]电缆线长度!B1286="","",[1]电缆线长度!B1286)</f>
        <v/>
      </c>
    </row>
    <row r="1287" spans="1:2" x14ac:dyDescent="0.15">
      <c r="A1287" t="str">
        <f>IF([1]电缆线长度!A1287="","",[1]电缆线长度!A1287)</f>
        <v/>
      </c>
      <c r="B1287" t="str">
        <f>IF([1]电缆线长度!B1287="","",[1]电缆线长度!B1287)</f>
        <v/>
      </c>
    </row>
    <row r="1288" spans="1:2" x14ac:dyDescent="0.15">
      <c r="A1288" t="str">
        <f>IF([1]电缆线长度!A1288="","",[1]电缆线长度!A1288)</f>
        <v/>
      </c>
      <c r="B1288" t="str">
        <f>IF([1]电缆线长度!B1288="","",[1]电缆线长度!B1288)</f>
        <v/>
      </c>
    </row>
    <row r="1289" spans="1:2" x14ac:dyDescent="0.15">
      <c r="A1289" t="str">
        <f>IF([1]电缆线长度!A1289="","",[1]电缆线长度!A1289)</f>
        <v/>
      </c>
      <c r="B1289" t="str">
        <f>IF([1]电缆线长度!B1289="","",[1]电缆线长度!B1289)</f>
        <v/>
      </c>
    </row>
    <row r="1290" spans="1:2" x14ac:dyDescent="0.15">
      <c r="A1290" t="str">
        <f>IF([1]电缆线长度!A1290="","",[1]电缆线长度!A1290)</f>
        <v/>
      </c>
      <c r="B1290" t="str">
        <f>IF([1]电缆线长度!B1290="","",[1]电缆线长度!B1290)</f>
        <v/>
      </c>
    </row>
    <row r="1291" spans="1:2" x14ac:dyDescent="0.15">
      <c r="A1291" t="str">
        <f>IF([1]电缆线长度!A1291="","",[1]电缆线长度!A1291)</f>
        <v/>
      </c>
      <c r="B1291" t="str">
        <f>IF([1]电缆线长度!B1291="","",[1]电缆线长度!B1291)</f>
        <v/>
      </c>
    </row>
    <row r="1292" spans="1:2" x14ac:dyDescent="0.15">
      <c r="A1292" t="str">
        <f>IF([1]电缆线长度!A1292="","",[1]电缆线长度!A1292)</f>
        <v/>
      </c>
      <c r="B1292" t="str">
        <f>IF([1]电缆线长度!B1292="","",[1]电缆线长度!B1292)</f>
        <v/>
      </c>
    </row>
    <row r="1293" spans="1:2" x14ac:dyDescent="0.15">
      <c r="A1293" t="str">
        <f>IF([1]电缆线长度!A1293="","",[1]电缆线长度!A1293)</f>
        <v/>
      </c>
      <c r="B1293" t="str">
        <f>IF([1]电缆线长度!B1293="","",[1]电缆线长度!B1293)</f>
        <v/>
      </c>
    </row>
    <row r="1294" spans="1:2" x14ac:dyDescent="0.15">
      <c r="A1294" t="str">
        <f>IF([1]电缆线长度!A1294="","",[1]电缆线长度!A1294)</f>
        <v/>
      </c>
      <c r="B1294" t="str">
        <f>IF([1]电缆线长度!B1294="","",[1]电缆线长度!B1294)</f>
        <v/>
      </c>
    </row>
    <row r="1295" spans="1:2" x14ac:dyDescent="0.15">
      <c r="A1295" t="str">
        <f>IF([1]电缆线长度!A1295="","",[1]电缆线长度!A1295)</f>
        <v/>
      </c>
      <c r="B1295" t="str">
        <f>IF([1]电缆线长度!B1295="","",[1]电缆线长度!B1295)</f>
        <v/>
      </c>
    </row>
    <row r="1296" spans="1:2" x14ac:dyDescent="0.15">
      <c r="A1296" t="str">
        <f>IF([1]电缆线长度!A1296="","",[1]电缆线长度!A1296)</f>
        <v/>
      </c>
      <c r="B1296" t="str">
        <f>IF([1]电缆线长度!B1296="","",[1]电缆线长度!B1296)</f>
        <v/>
      </c>
    </row>
    <row r="1297" spans="1:2" x14ac:dyDescent="0.15">
      <c r="A1297" t="str">
        <f>IF([1]电缆线长度!A1297="","",[1]电缆线长度!A1297)</f>
        <v/>
      </c>
      <c r="B1297" t="str">
        <f>IF([1]电缆线长度!B1297="","",[1]电缆线长度!B1297)</f>
        <v/>
      </c>
    </row>
    <row r="1298" spans="1:2" x14ac:dyDescent="0.15">
      <c r="A1298" t="str">
        <f>IF([1]电缆线长度!A1298="","",[1]电缆线长度!A1298)</f>
        <v/>
      </c>
      <c r="B1298" t="str">
        <f>IF([1]电缆线长度!B1298="","",[1]电缆线长度!B1298)</f>
        <v/>
      </c>
    </row>
    <row r="1299" spans="1:2" x14ac:dyDescent="0.15">
      <c r="A1299" t="str">
        <f>IF([1]电缆线长度!A1299="","",[1]电缆线长度!A1299)</f>
        <v/>
      </c>
      <c r="B1299" t="str">
        <f>IF([1]电缆线长度!B1299="","",[1]电缆线长度!B1299)</f>
        <v/>
      </c>
    </row>
    <row r="1300" spans="1:2" x14ac:dyDescent="0.15">
      <c r="A1300" t="str">
        <f>IF([1]电缆线长度!A1300="","",[1]电缆线长度!A1300)</f>
        <v/>
      </c>
      <c r="B1300" t="str">
        <f>IF([1]电缆线长度!B1300="","",[1]电缆线长度!B1300)</f>
        <v/>
      </c>
    </row>
    <row r="1301" spans="1:2" x14ac:dyDescent="0.15">
      <c r="A1301" t="str">
        <f>IF([1]电缆线长度!A1301="","",[1]电缆线长度!A1301)</f>
        <v/>
      </c>
      <c r="B1301" t="str">
        <f>IF([1]电缆线长度!B1301="","",[1]电缆线长度!B1301)</f>
        <v/>
      </c>
    </row>
    <row r="1302" spans="1:2" x14ac:dyDescent="0.15">
      <c r="A1302" t="str">
        <f>IF([1]电缆线长度!A1302="","",[1]电缆线长度!A1302)</f>
        <v/>
      </c>
      <c r="B1302" t="str">
        <f>IF([1]电缆线长度!B1302="","",[1]电缆线长度!B1302)</f>
        <v/>
      </c>
    </row>
    <row r="1303" spans="1:2" x14ac:dyDescent="0.15">
      <c r="A1303" t="str">
        <f>IF([1]电缆线长度!A1303="","",[1]电缆线长度!A1303)</f>
        <v/>
      </c>
      <c r="B1303" t="str">
        <f>IF([1]电缆线长度!B1303="","",[1]电缆线长度!B1303)</f>
        <v/>
      </c>
    </row>
    <row r="1304" spans="1:2" x14ac:dyDescent="0.15">
      <c r="A1304" t="str">
        <f>IF([1]电缆线长度!A1304="","",[1]电缆线长度!A1304)</f>
        <v/>
      </c>
      <c r="B1304" t="str">
        <f>IF([1]电缆线长度!B1304="","",[1]电缆线长度!B1304)</f>
        <v/>
      </c>
    </row>
    <row r="1305" spans="1:2" x14ac:dyDescent="0.15">
      <c r="A1305" t="str">
        <f>IF([1]电缆线长度!A1305="","",[1]电缆线长度!A1305)</f>
        <v/>
      </c>
      <c r="B1305" t="str">
        <f>IF([1]电缆线长度!B1305="","",[1]电缆线长度!B1305)</f>
        <v/>
      </c>
    </row>
    <row r="1306" spans="1:2" x14ac:dyDescent="0.15">
      <c r="A1306" t="str">
        <f>IF([1]电缆线长度!A1306="","",[1]电缆线长度!A1306)</f>
        <v/>
      </c>
      <c r="B1306" t="str">
        <f>IF([1]电缆线长度!B1306="","",[1]电缆线长度!B1306)</f>
        <v/>
      </c>
    </row>
    <row r="1307" spans="1:2" x14ac:dyDescent="0.15">
      <c r="A1307" t="str">
        <f>IF([1]电缆线长度!A1307="","",[1]电缆线长度!A1307)</f>
        <v/>
      </c>
      <c r="B1307" t="str">
        <f>IF([1]电缆线长度!B1307="","",[1]电缆线长度!B1307)</f>
        <v/>
      </c>
    </row>
    <row r="1308" spans="1:2" x14ac:dyDescent="0.15">
      <c r="A1308" t="str">
        <f>IF([1]电缆线长度!A1308="","",[1]电缆线长度!A1308)</f>
        <v/>
      </c>
      <c r="B1308" t="str">
        <f>IF([1]电缆线长度!B1308="","",[1]电缆线长度!B1308)</f>
        <v/>
      </c>
    </row>
    <row r="1309" spans="1:2" x14ac:dyDescent="0.15">
      <c r="A1309" t="str">
        <f>IF([1]电缆线长度!A1309="","",[1]电缆线长度!A1309)</f>
        <v/>
      </c>
      <c r="B1309" t="str">
        <f>IF([1]电缆线长度!B1309="","",[1]电缆线长度!B1309)</f>
        <v/>
      </c>
    </row>
    <row r="1310" spans="1:2" x14ac:dyDescent="0.15">
      <c r="A1310" t="str">
        <f>IF([1]电缆线长度!A1310="","",[1]电缆线长度!A1310)</f>
        <v/>
      </c>
      <c r="B1310" t="str">
        <f>IF([1]电缆线长度!B1310="","",[1]电缆线长度!B1310)</f>
        <v/>
      </c>
    </row>
    <row r="1311" spans="1:2" x14ac:dyDescent="0.15">
      <c r="A1311" t="str">
        <f>IF([1]电缆线长度!A1311="","",[1]电缆线长度!A1311)</f>
        <v/>
      </c>
      <c r="B1311" t="str">
        <f>IF([1]电缆线长度!B1311="","",[1]电缆线长度!B1311)</f>
        <v/>
      </c>
    </row>
    <row r="1312" spans="1:2" x14ac:dyDescent="0.15">
      <c r="A1312" t="str">
        <f>IF([1]电缆线长度!A1312="","",[1]电缆线长度!A1312)</f>
        <v/>
      </c>
      <c r="B1312" t="str">
        <f>IF([1]电缆线长度!B1312="","",[1]电缆线长度!B1312)</f>
        <v/>
      </c>
    </row>
    <row r="1313" spans="1:2" x14ac:dyDescent="0.15">
      <c r="A1313" t="str">
        <f>IF([1]电缆线长度!A1313="","",[1]电缆线长度!A1313)</f>
        <v/>
      </c>
      <c r="B1313" t="str">
        <f>IF([1]电缆线长度!B1313="","",[1]电缆线长度!B1313)</f>
        <v/>
      </c>
    </row>
    <row r="1314" spans="1:2" x14ac:dyDescent="0.15">
      <c r="A1314" t="str">
        <f>IF([1]电缆线长度!A1314="","",[1]电缆线长度!A1314)</f>
        <v/>
      </c>
      <c r="B1314" t="str">
        <f>IF([1]电缆线长度!B1314="","",[1]电缆线长度!B1314)</f>
        <v/>
      </c>
    </row>
    <row r="1315" spans="1:2" x14ac:dyDescent="0.15">
      <c r="A1315" t="str">
        <f>IF([1]电缆线长度!A1315="","",[1]电缆线长度!A1315)</f>
        <v/>
      </c>
      <c r="B1315" t="str">
        <f>IF([1]电缆线长度!B1315="","",[1]电缆线长度!B1315)</f>
        <v/>
      </c>
    </row>
    <row r="1316" spans="1:2" x14ac:dyDescent="0.15">
      <c r="A1316" t="str">
        <f>IF([1]电缆线长度!A1316="","",[1]电缆线长度!A1316)</f>
        <v/>
      </c>
      <c r="B1316" t="str">
        <f>IF([1]电缆线长度!B1316="","",[1]电缆线长度!B1316)</f>
        <v/>
      </c>
    </row>
    <row r="1317" spans="1:2" x14ac:dyDescent="0.15">
      <c r="A1317" t="str">
        <f>IF([1]电缆线长度!A1317="","",[1]电缆线长度!A1317)</f>
        <v/>
      </c>
      <c r="B1317" t="str">
        <f>IF([1]电缆线长度!B1317="","",[1]电缆线长度!B1317)</f>
        <v/>
      </c>
    </row>
    <row r="1318" spans="1:2" x14ac:dyDescent="0.15">
      <c r="A1318" t="str">
        <f>IF([1]电缆线长度!A1318="","",[1]电缆线长度!A1318)</f>
        <v/>
      </c>
      <c r="B1318" t="str">
        <f>IF([1]电缆线长度!B1318="","",[1]电缆线长度!B1318)</f>
        <v/>
      </c>
    </row>
    <row r="1319" spans="1:2" x14ac:dyDescent="0.15">
      <c r="A1319" t="str">
        <f>IF([1]电缆线长度!A1319="","",[1]电缆线长度!A1319)</f>
        <v/>
      </c>
      <c r="B1319" t="str">
        <f>IF([1]电缆线长度!B1319="","",[1]电缆线长度!B1319)</f>
        <v/>
      </c>
    </row>
    <row r="1320" spans="1:2" x14ac:dyDescent="0.15">
      <c r="A1320" t="str">
        <f>IF([1]电缆线长度!A1320="","",[1]电缆线长度!A1320)</f>
        <v/>
      </c>
      <c r="B1320" t="str">
        <f>IF([1]电缆线长度!B1320="","",[1]电缆线长度!B1320)</f>
        <v/>
      </c>
    </row>
    <row r="1321" spans="1:2" x14ac:dyDescent="0.15">
      <c r="A1321" t="str">
        <f>IF([1]电缆线长度!A1321="","",[1]电缆线长度!A1321)</f>
        <v/>
      </c>
      <c r="B1321" t="str">
        <f>IF([1]电缆线长度!B1321="","",[1]电缆线长度!B1321)</f>
        <v/>
      </c>
    </row>
    <row r="1322" spans="1:2" x14ac:dyDescent="0.15">
      <c r="A1322" t="str">
        <f>IF([1]电缆线长度!A1322="","",[1]电缆线长度!A1322)</f>
        <v/>
      </c>
      <c r="B1322" t="str">
        <f>IF([1]电缆线长度!B1322="","",[1]电缆线长度!B1322)</f>
        <v/>
      </c>
    </row>
    <row r="1323" spans="1:2" x14ac:dyDescent="0.15">
      <c r="A1323" t="str">
        <f>IF([1]电缆线长度!A1323="","",[1]电缆线长度!A1323)</f>
        <v/>
      </c>
      <c r="B1323" t="str">
        <f>IF([1]电缆线长度!B1323="","",[1]电缆线长度!B1323)</f>
        <v/>
      </c>
    </row>
    <row r="1324" spans="1:2" x14ac:dyDescent="0.15">
      <c r="A1324" t="str">
        <f>IF([1]电缆线长度!A1324="","",[1]电缆线长度!A1324)</f>
        <v/>
      </c>
      <c r="B1324" t="str">
        <f>IF([1]电缆线长度!B1324="","",[1]电缆线长度!B1324)</f>
        <v/>
      </c>
    </row>
    <row r="1325" spans="1:2" x14ac:dyDescent="0.15">
      <c r="A1325" t="str">
        <f>IF([1]电缆线长度!A1325="","",[1]电缆线长度!A1325)</f>
        <v/>
      </c>
      <c r="B1325" t="str">
        <f>IF([1]电缆线长度!B1325="","",[1]电缆线长度!B1325)</f>
        <v/>
      </c>
    </row>
    <row r="1326" spans="1:2" x14ac:dyDescent="0.15">
      <c r="A1326" t="str">
        <f>IF([1]电缆线长度!A1326="","",[1]电缆线长度!A1326)</f>
        <v/>
      </c>
      <c r="B1326" t="str">
        <f>IF([1]电缆线长度!B1326="","",[1]电缆线长度!B1326)</f>
        <v/>
      </c>
    </row>
    <row r="1327" spans="1:2" x14ac:dyDescent="0.15">
      <c r="A1327" t="str">
        <f>IF([1]电缆线长度!A1327="","",[1]电缆线长度!A1327)</f>
        <v/>
      </c>
      <c r="B1327" t="str">
        <f>IF([1]电缆线长度!B1327="","",[1]电缆线长度!B1327)</f>
        <v/>
      </c>
    </row>
    <row r="1328" spans="1:2" x14ac:dyDescent="0.15">
      <c r="A1328" t="str">
        <f>IF([1]电缆线长度!A1328="","",[1]电缆线长度!A1328)</f>
        <v/>
      </c>
      <c r="B1328" t="str">
        <f>IF([1]电缆线长度!B1328="","",[1]电缆线长度!B1328)</f>
        <v/>
      </c>
    </row>
    <row r="1329" spans="1:2" x14ac:dyDescent="0.15">
      <c r="A1329" t="str">
        <f>IF([1]电缆线长度!A1329="","",[1]电缆线长度!A1329)</f>
        <v/>
      </c>
      <c r="B1329" t="str">
        <f>IF([1]电缆线长度!B1329="","",[1]电缆线长度!B1329)</f>
        <v/>
      </c>
    </row>
    <row r="1330" spans="1:2" x14ac:dyDescent="0.15">
      <c r="A1330" t="str">
        <f>IF([1]电缆线长度!A1330="","",[1]电缆线长度!A1330)</f>
        <v/>
      </c>
      <c r="B1330" t="str">
        <f>IF([1]电缆线长度!B1330="","",[1]电缆线长度!B1330)</f>
        <v/>
      </c>
    </row>
    <row r="1331" spans="1:2" x14ac:dyDescent="0.15">
      <c r="A1331" t="str">
        <f>IF([1]电缆线长度!A1331="","",[1]电缆线长度!A1331)</f>
        <v/>
      </c>
      <c r="B1331" t="str">
        <f>IF([1]电缆线长度!B1331="","",[1]电缆线长度!B1331)</f>
        <v/>
      </c>
    </row>
    <row r="1332" spans="1:2" x14ac:dyDescent="0.15">
      <c r="A1332" t="str">
        <f>IF([1]电缆线长度!A1332="","",[1]电缆线长度!A1332)</f>
        <v/>
      </c>
      <c r="B1332" t="str">
        <f>IF([1]电缆线长度!B1332="","",[1]电缆线长度!B1332)</f>
        <v/>
      </c>
    </row>
    <row r="1333" spans="1:2" x14ac:dyDescent="0.15">
      <c r="A1333" t="str">
        <f>IF([1]电缆线长度!A1333="","",[1]电缆线长度!A1333)</f>
        <v/>
      </c>
      <c r="B1333" t="str">
        <f>IF([1]电缆线长度!B1333="","",[1]电缆线长度!B1333)</f>
        <v/>
      </c>
    </row>
    <row r="1334" spans="1:2" x14ac:dyDescent="0.15">
      <c r="A1334" t="str">
        <f>IF([1]电缆线长度!A1334="","",[1]电缆线长度!A1334)</f>
        <v/>
      </c>
      <c r="B1334" t="str">
        <f>IF([1]电缆线长度!B1334="","",[1]电缆线长度!B1334)</f>
        <v/>
      </c>
    </row>
    <row r="1335" spans="1:2" x14ac:dyDescent="0.15">
      <c r="A1335" t="str">
        <f>IF([1]电缆线长度!A1335="","",[1]电缆线长度!A1335)</f>
        <v/>
      </c>
      <c r="B1335" t="str">
        <f>IF([1]电缆线长度!B1335="","",[1]电缆线长度!B1335)</f>
        <v/>
      </c>
    </row>
    <row r="1336" spans="1:2" x14ac:dyDescent="0.15">
      <c r="A1336" t="str">
        <f>IF([1]电缆线长度!A1336="","",[1]电缆线长度!A1336)</f>
        <v/>
      </c>
      <c r="B1336" t="str">
        <f>IF([1]电缆线长度!B1336="","",[1]电缆线长度!B1336)</f>
        <v/>
      </c>
    </row>
    <row r="1337" spans="1:2" x14ac:dyDescent="0.15">
      <c r="A1337" t="str">
        <f>IF([1]电缆线长度!A1337="","",[1]电缆线长度!A1337)</f>
        <v/>
      </c>
      <c r="B1337" t="str">
        <f>IF([1]电缆线长度!B1337="","",[1]电缆线长度!B1337)</f>
        <v/>
      </c>
    </row>
    <row r="1338" spans="1:2" x14ac:dyDescent="0.15">
      <c r="A1338" t="str">
        <f>IF([1]电缆线长度!A1338="","",[1]电缆线长度!A1338)</f>
        <v/>
      </c>
      <c r="B1338" t="str">
        <f>IF([1]电缆线长度!B1338="","",[1]电缆线长度!B1338)</f>
        <v/>
      </c>
    </row>
    <row r="1339" spans="1:2" x14ac:dyDescent="0.15">
      <c r="A1339" t="str">
        <f>IF([1]电缆线长度!A1339="","",[1]电缆线长度!A1339)</f>
        <v/>
      </c>
      <c r="B1339" t="str">
        <f>IF([1]电缆线长度!B1339="","",[1]电缆线长度!B1339)</f>
        <v/>
      </c>
    </row>
    <row r="1340" spans="1:2" x14ac:dyDescent="0.15">
      <c r="A1340" t="str">
        <f>IF([1]电缆线长度!A1340="","",[1]电缆线长度!A1340)</f>
        <v/>
      </c>
      <c r="B1340" t="str">
        <f>IF([1]电缆线长度!B1340="","",[1]电缆线长度!B1340)</f>
        <v/>
      </c>
    </row>
    <row r="1341" spans="1:2" x14ac:dyDescent="0.15">
      <c r="A1341" t="str">
        <f>IF([1]电缆线长度!A1341="","",[1]电缆线长度!A1341)</f>
        <v/>
      </c>
      <c r="B1341" t="str">
        <f>IF([1]电缆线长度!B1341="","",[1]电缆线长度!B1341)</f>
        <v/>
      </c>
    </row>
    <row r="1342" spans="1:2" x14ac:dyDescent="0.15">
      <c r="A1342" t="str">
        <f>IF([1]电缆线长度!A1342="","",[1]电缆线长度!A1342)</f>
        <v/>
      </c>
      <c r="B1342" t="str">
        <f>IF([1]电缆线长度!B1342="","",[1]电缆线长度!B1342)</f>
        <v/>
      </c>
    </row>
    <row r="1343" spans="1:2" x14ac:dyDescent="0.15">
      <c r="A1343" t="str">
        <f>IF([1]电缆线长度!A1343="","",[1]电缆线长度!A1343)</f>
        <v/>
      </c>
      <c r="B1343" t="str">
        <f>IF([1]电缆线长度!B1343="","",[1]电缆线长度!B1343)</f>
        <v/>
      </c>
    </row>
    <row r="1344" spans="1:2" x14ac:dyDescent="0.15">
      <c r="A1344" t="str">
        <f>IF([1]电缆线长度!A1344="","",[1]电缆线长度!A1344)</f>
        <v/>
      </c>
      <c r="B1344" t="str">
        <f>IF([1]电缆线长度!B1344="","",[1]电缆线长度!B1344)</f>
        <v/>
      </c>
    </row>
    <row r="1345" spans="1:2" x14ac:dyDescent="0.15">
      <c r="A1345" t="str">
        <f>IF([1]电缆线长度!A1345="","",[1]电缆线长度!A1345)</f>
        <v/>
      </c>
      <c r="B1345" t="str">
        <f>IF([1]电缆线长度!B1345="","",[1]电缆线长度!B1345)</f>
        <v/>
      </c>
    </row>
    <row r="1346" spans="1:2" x14ac:dyDescent="0.15">
      <c r="A1346" t="str">
        <f>IF([1]电缆线长度!A1346="","",[1]电缆线长度!A1346)</f>
        <v/>
      </c>
      <c r="B1346" t="str">
        <f>IF([1]电缆线长度!B1346="","",[1]电缆线长度!B1346)</f>
        <v/>
      </c>
    </row>
    <row r="1347" spans="1:2" x14ac:dyDescent="0.15">
      <c r="A1347" t="str">
        <f>IF([1]电缆线长度!A1347="","",[1]电缆线长度!A1347)</f>
        <v/>
      </c>
      <c r="B1347" t="str">
        <f>IF([1]电缆线长度!B1347="","",[1]电缆线长度!B1347)</f>
        <v/>
      </c>
    </row>
    <row r="1348" spans="1:2" x14ac:dyDescent="0.15">
      <c r="A1348" t="str">
        <f>IF([1]电缆线长度!A1348="","",[1]电缆线长度!A1348)</f>
        <v/>
      </c>
      <c r="B1348" t="str">
        <f>IF([1]电缆线长度!B1348="","",[1]电缆线长度!B1348)</f>
        <v/>
      </c>
    </row>
    <row r="1349" spans="1:2" x14ac:dyDescent="0.15">
      <c r="A1349" t="str">
        <f>IF([1]电缆线长度!A1349="","",[1]电缆线长度!A1349)</f>
        <v/>
      </c>
      <c r="B1349" t="str">
        <f>IF([1]电缆线长度!B1349="","",[1]电缆线长度!B1349)</f>
        <v/>
      </c>
    </row>
    <row r="1350" spans="1:2" x14ac:dyDescent="0.15">
      <c r="A1350" t="str">
        <f>IF([1]电缆线长度!A1350="","",[1]电缆线长度!A1350)</f>
        <v/>
      </c>
      <c r="B1350" t="str">
        <f>IF([1]电缆线长度!B1350="","",[1]电缆线长度!B1350)</f>
        <v/>
      </c>
    </row>
    <row r="1351" spans="1:2" x14ac:dyDescent="0.15">
      <c r="A1351" t="str">
        <f>IF([1]电缆线长度!A1351="","",[1]电缆线长度!A1351)</f>
        <v/>
      </c>
      <c r="B1351" t="str">
        <f>IF([1]电缆线长度!B1351="","",[1]电缆线长度!B1351)</f>
        <v/>
      </c>
    </row>
    <row r="1352" spans="1:2" x14ac:dyDescent="0.15">
      <c r="A1352" t="str">
        <f>IF([1]电缆线长度!A1352="","",[1]电缆线长度!A1352)</f>
        <v/>
      </c>
      <c r="B1352" t="str">
        <f>IF([1]电缆线长度!B1352="","",[1]电缆线长度!B1352)</f>
        <v/>
      </c>
    </row>
    <row r="1353" spans="1:2" x14ac:dyDescent="0.15">
      <c r="A1353" t="str">
        <f>IF([1]电缆线长度!A1353="","",[1]电缆线长度!A1353)</f>
        <v/>
      </c>
      <c r="B1353" t="str">
        <f>IF([1]电缆线长度!B1353="","",[1]电缆线长度!B1353)</f>
        <v/>
      </c>
    </row>
    <row r="1354" spans="1:2" x14ac:dyDescent="0.15">
      <c r="A1354" t="str">
        <f>IF([1]电缆线长度!A1354="","",[1]电缆线长度!A1354)</f>
        <v/>
      </c>
      <c r="B1354" t="str">
        <f>IF([1]电缆线长度!B1354="","",[1]电缆线长度!B1354)</f>
        <v/>
      </c>
    </row>
    <row r="1355" spans="1:2" x14ac:dyDescent="0.15">
      <c r="A1355" t="str">
        <f>IF([1]电缆线长度!A1355="","",[1]电缆线长度!A1355)</f>
        <v/>
      </c>
      <c r="B1355" t="str">
        <f>IF([1]电缆线长度!B1355="","",[1]电缆线长度!B1355)</f>
        <v/>
      </c>
    </row>
    <row r="1356" spans="1:2" x14ac:dyDescent="0.15">
      <c r="A1356" t="str">
        <f>IF([1]电缆线长度!A1356="","",[1]电缆线长度!A1356)</f>
        <v/>
      </c>
      <c r="B1356" t="str">
        <f>IF([1]电缆线长度!B1356="","",[1]电缆线长度!B1356)</f>
        <v/>
      </c>
    </row>
    <row r="1357" spans="1:2" x14ac:dyDescent="0.15">
      <c r="A1357" t="str">
        <f>IF([1]电缆线长度!A1357="","",[1]电缆线长度!A1357)</f>
        <v/>
      </c>
      <c r="B1357" t="str">
        <f>IF([1]电缆线长度!B1357="","",[1]电缆线长度!B1357)</f>
        <v/>
      </c>
    </row>
    <row r="1358" spans="1:2" x14ac:dyDescent="0.15">
      <c r="A1358" t="str">
        <f>IF([1]电缆线长度!A1358="","",[1]电缆线长度!A1358)</f>
        <v/>
      </c>
      <c r="B1358" t="str">
        <f>IF([1]电缆线长度!B1358="","",[1]电缆线长度!B1358)</f>
        <v/>
      </c>
    </row>
    <row r="1359" spans="1:2" x14ac:dyDescent="0.15">
      <c r="A1359" t="str">
        <f>IF([1]电缆线长度!A1359="","",[1]电缆线长度!A1359)</f>
        <v/>
      </c>
      <c r="B1359" t="str">
        <f>IF([1]电缆线长度!B1359="","",[1]电缆线长度!B1359)</f>
        <v/>
      </c>
    </row>
    <row r="1360" spans="1:2" x14ac:dyDescent="0.15">
      <c r="A1360" t="str">
        <f>IF([1]电缆线长度!A1360="","",[1]电缆线长度!A1360)</f>
        <v/>
      </c>
      <c r="B1360" t="str">
        <f>IF([1]电缆线长度!B1360="","",[1]电缆线长度!B1360)</f>
        <v/>
      </c>
    </row>
    <row r="1361" spans="1:2" x14ac:dyDescent="0.15">
      <c r="A1361" t="str">
        <f>IF([1]电缆线长度!A1361="","",[1]电缆线长度!A1361)</f>
        <v/>
      </c>
      <c r="B1361" t="str">
        <f>IF([1]电缆线长度!B1361="","",[1]电缆线长度!B1361)</f>
        <v/>
      </c>
    </row>
    <row r="1362" spans="1:2" x14ac:dyDescent="0.15">
      <c r="A1362" t="str">
        <f>IF([1]电缆线长度!A1362="","",[1]电缆线长度!A1362)</f>
        <v/>
      </c>
      <c r="B1362" t="str">
        <f>IF([1]电缆线长度!B1362="","",[1]电缆线长度!B1362)</f>
        <v/>
      </c>
    </row>
    <row r="1363" spans="1:2" x14ac:dyDescent="0.15">
      <c r="A1363" t="str">
        <f>IF([1]电缆线长度!A1363="","",[1]电缆线长度!A1363)</f>
        <v/>
      </c>
      <c r="B1363" t="str">
        <f>IF([1]电缆线长度!B1363="","",[1]电缆线长度!B1363)</f>
        <v/>
      </c>
    </row>
    <row r="1364" spans="1:2" x14ac:dyDescent="0.15">
      <c r="A1364" t="str">
        <f>IF([1]电缆线长度!A1364="","",[1]电缆线长度!A1364)</f>
        <v/>
      </c>
      <c r="B1364" t="str">
        <f>IF([1]电缆线长度!B1364="","",[1]电缆线长度!B1364)</f>
        <v/>
      </c>
    </row>
    <row r="1365" spans="1:2" x14ac:dyDescent="0.15">
      <c r="A1365" t="str">
        <f>IF([1]电缆线长度!A1365="","",[1]电缆线长度!A1365)</f>
        <v/>
      </c>
      <c r="B1365" t="str">
        <f>IF([1]电缆线长度!B1365="","",[1]电缆线长度!B1365)</f>
        <v/>
      </c>
    </row>
    <row r="1366" spans="1:2" x14ac:dyDescent="0.15">
      <c r="A1366" t="str">
        <f>IF([1]电缆线长度!A1366="","",[1]电缆线长度!A1366)</f>
        <v/>
      </c>
      <c r="B1366" t="str">
        <f>IF([1]电缆线长度!B1366="","",[1]电缆线长度!B1366)</f>
        <v/>
      </c>
    </row>
    <row r="1367" spans="1:2" x14ac:dyDescent="0.15">
      <c r="A1367" t="str">
        <f>IF([1]电缆线长度!A1367="","",[1]电缆线长度!A1367)</f>
        <v/>
      </c>
      <c r="B1367" t="str">
        <f>IF([1]电缆线长度!B1367="","",[1]电缆线长度!B1367)</f>
        <v/>
      </c>
    </row>
    <row r="1368" spans="1:2" x14ac:dyDescent="0.15">
      <c r="A1368" t="str">
        <f>IF([1]电缆线长度!A1368="","",[1]电缆线长度!A1368)</f>
        <v/>
      </c>
      <c r="B1368" t="str">
        <f>IF([1]电缆线长度!B1368="","",[1]电缆线长度!B1368)</f>
        <v/>
      </c>
    </row>
    <row r="1369" spans="1:2" x14ac:dyDescent="0.15">
      <c r="A1369" t="str">
        <f>IF([1]电缆线长度!A1369="","",[1]电缆线长度!A1369)</f>
        <v/>
      </c>
      <c r="B1369" t="str">
        <f>IF([1]电缆线长度!B1369="","",[1]电缆线长度!B1369)</f>
        <v/>
      </c>
    </row>
    <row r="1370" spans="1:2" x14ac:dyDescent="0.15">
      <c r="A1370" t="str">
        <f>IF([1]电缆线长度!A1370="","",[1]电缆线长度!A1370)</f>
        <v/>
      </c>
      <c r="B1370" t="str">
        <f>IF([1]电缆线长度!B1370="","",[1]电缆线长度!B1370)</f>
        <v/>
      </c>
    </row>
    <row r="1371" spans="1:2" x14ac:dyDescent="0.15">
      <c r="A1371" t="str">
        <f>IF([1]电缆线长度!A1371="","",[1]电缆线长度!A1371)</f>
        <v/>
      </c>
      <c r="B1371" t="str">
        <f>IF([1]电缆线长度!B1371="","",[1]电缆线长度!B1371)</f>
        <v/>
      </c>
    </row>
    <row r="1372" spans="1:2" x14ac:dyDescent="0.15">
      <c r="A1372" t="str">
        <f>IF([1]电缆线长度!A1372="","",[1]电缆线长度!A1372)</f>
        <v/>
      </c>
      <c r="B1372" t="str">
        <f>IF([1]电缆线长度!B1372="","",[1]电缆线长度!B1372)</f>
        <v/>
      </c>
    </row>
    <row r="1373" spans="1:2" x14ac:dyDescent="0.15">
      <c r="A1373" t="str">
        <f>IF([1]电缆线长度!A1373="","",[1]电缆线长度!A1373)</f>
        <v/>
      </c>
      <c r="B1373" t="str">
        <f>IF([1]电缆线长度!B1373="","",[1]电缆线长度!B1373)</f>
        <v/>
      </c>
    </row>
    <row r="1374" spans="1:2" x14ac:dyDescent="0.15">
      <c r="A1374" t="str">
        <f>IF([1]电缆线长度!A1374="","",[1]电缆线长度!A1374)</f>
        <v/>
      </c>
      <c r="B1374" t="str">
        <f>IF([1]电缆线长度!B1374="","",[1]电缆线长度!B1374)</f>
        <v/>
      </c>
    </row>
    <row r="1375" spans="1:2" x14ac:dyDescent="0.15">
      <c r="A1375" t="str">
        <f>IF([1]电缆线长度!A1375="","",[1]电缆线长度!A1375)</f>
        <v/>
      </c>
      <c r="B1375" t="str">
        <f>IF([1]电缆线长度!B1375="","",[1]电缆线长度!B1375)</f>
        <v/>
      </c>
    </row>
    <row r="1376" spans="1:2" x14ac:dyDescent="0.15">
      <c r="A1376" t="str">
        <f>IF([1]电缆线长度!A1376="","",[1]电缆线长度!A1376)</f>
        <v/>
      </c>
      <c r="B1376" t="str">
        <f>IF([1]电缆线长度!B1376="","",[1]电缆线长度!B1376)</f>
        <v/>
      </c>
    </row>
    <row r="1377" spans="1:2" x14ac:dyDescent="0.15">
      <c r="A1377" t="str">
        <f>IF([1]电缆线长度!A1377="","",[1]电缆线长度!A1377)</f>
        <v/>
      </c>
      <c r="B1377" t="str">
        <f>IF([1]电缆线长度!B1377="","",[1]电缆线长度!B1377)</f>
        <v/>
      </c>
    </row>
    <row r="1378" spans="1:2" x14ac:dyDescent="0.15">
      <c r="A1378" t="str">
        <f>IF([1]电缆线长度!A1378="","",[1]电缆线长度!A1378)</f>
        <v/>
      </c>
      <c r="B1378" t="str">
        <f>IF([1]电缆线长度!B1378="","",[1]电缆线长度!B1378)</f>
        <v/>
      </c>
    </row>
    <row r="1379" spans="1:2" x14ac:dyDescent="0.15">
      <c r="A1379" t="str">
        <f>IF([1]电缆线长度!A1379="","",[1]电缆线长度!A1379)</f>
        <v/>
      </c>
      <c r="B1379" t="str">
        <f>IF([1]电缆线长度!B1379="","",[1]电缆线长度!B1379)</f>
        <v/>
      </c>
    </row>
    <row r="1380" spans="1:2" x14ac:dyDescent="0.15">
      <c r="A1380" t="str">
        <f>IF([1]电缆线长度!A1380="","",[1]电缆线长度!A1380)</f>
        <v/>
      </c>
      <c r="B1380" t="str">
        <f>IF([1]电缆线长度!B1380="","",[1]电缆线长度!B1380)</f>
        <v/>
      </c>
    </row>
    <row r="1381" spans="1:2" x14ac:dyDescent="0.15">
      <c r="A1381" t="str">
        <f>IF([1]电缆线长度!A1381="","",[1]电缆线长度!A1381)</f>
        <v/>
      </c>
      <c r="B1381" t="str">
        <f>IF([1]电缆线长度!B1381="","",[1]电缆线长度!B1381)</f>
        <v/>
      </c>
    </row>
    <row r="1382" spans="1:2" x14ac:dyDescent="0.15">
      <c r="A1382" t="str">
        <f>IF([1]电缆线长度!A1382="","",[1]电缆线长度!A1382)</f>
        <v/>
      </c>
      <c r="B1382" t="str">
        <f>IF([1]电缆线长度!B1382="","",[1]电缆线长度!B1382)</f>
        <v/>
      </c>
    </row>
    <row r="1383" spans="1:2" x14ac:dyDescent="0.15">
      <c r="A1383" t="str">
        <f>IF([1]电缆线长度!A1383="","",[1]电缆线长度!A1383)</f>
        <v/>
      </c>
      <c r="B1383" t="str">
        <f>IF([1]电缆线长度!B1383="","",[1]电缆线长度!B1383)</f>
        <v/>
      </c>
    </row>
    <row r="1384" spans="1:2" x14ac:dyDescent="0.15">
      <c r="A1384" t="str">
        <f>IF([1]电缆线长度!A1384="","",[1]电缆线长度!A1384)</f>
        <v/>
      </c>
      <c r="B1384" t="str">
        <f>IF([1]电缆线长度!B1384="","",[1]电缆线长度!B1384)</f>
        <v/>
      </c>
    </row>
    <row r="1385" spans="1:2" x14ac:dyDescent="0.15">
      <c r="A1385" t="str">
        <f>IF([1]电缆线长度!A1385="","",[1]电缆线长度!A1385)</f>
        <v/>
      </c>
      <c r="B1385" t="str">
        <f>IF([1]电缆线长度!B1385="","",[1]电缆线长度!B1385)</f>
        <v/>
      </c>
    </row>
    <row r="1386" spans="1:2" x14ac:dyDescent="0.15">
      <c r="A1386" t="str">
        <f>IF([1]电缆线长度!A1386="","",[1]电缆线长度!A1386)</f>
        <v/>
      </c>
      <c r="B1386" t="str">
        <f>IF([1]电缆线长度!B1386="","",[1]电缆线长度!B1386)</f>
        <v/>
      </c>
    </row>
    <row r="1387" spans="1:2" x14ac:dyDescent="0.15">
      <c r="A1387" t="str">
        <f>IF([1]电缆线长度!A1387="","",[1]电缆线长度!A1387)</f>
        <v/>
      </c>
      <c r="B1387" t="str">
        <f>IF([1]电缆线长度!B1387="","",[1]电缆线长度!B1387)</f>
        <v/>
      </c>
    </row>
    <row r="1388" spans="1:2" x14ac:dyDescent="0.15">
      <c r="A1388" t="str">
        <f>IF([1]电缆线长度!A1388="","",[1]电缆线长度!A1388)</f>
        <v/>
      </c>
      <c r="B1388" t="str">
        <f>IF([1]电缆线长度!B1388="","",[1]电缆线长度!B1388)</f>
        <v/>
      </c>
    </row>
    <row r="1389" spans="1:2" x14ac:dyDescent="0.15">
      <c r="A1389" t="str">
        <f>IF([1]电缆线长度!A1389="","",[1]电缆线长度!A1389)</f>
        <v/>
      </c>
      <c r="B1389" t="str">
        <f>IF([1]电缆线长度!B1389="","",[1]电缆线长度!B1389)</f>
        <v/>
      </c>
    </row>
    <row r="1390" spans="1:2" x14ac:dyDescent="0.15">
      <c r="A1390" t="str">
        <f>IF([1]电缆线长度!A1390="","",[1]电缆线长度!A1390)</f>
        <v/>
      </c>
      <c r="B1390" t="str">
        <f>IF([1]电缆线长度!B1390="","",[1]电缆线长度!B1390)</f>
        <v/>
      </c>
    </row>
    <row r="1391" spans="1:2" x14ac:dyDescent="0.15">
      <c r="A1391" t="str">
        <f>IF([1]电缆线长度!A1391="","",[1]电缆线长度!A1391)</f>
        <v/>
      </c>
      <c r="B1391" t="str">
        <f>IF([1]电缆线长度!B1391="","",[1]电缆线长度!B1391)</f>
        <v/>
      </c>
    </row>
    <row r="1392" spans="1:2" x14ac:dyDescent="0.15">
      <c r="A1392" t="str">
        <f>IF([1]电缆线长度!A1392="","",[1]电缆线长度!A1392)</f>
        <v/>
      </c>
      <c r="B1392" t="str">
        <f>IF([1]电缆线长度!B1392="","",[1]电缆线长度!B1392)</f>
        <v/>
      </c>
    </row>
    <row r="1393" spans="1:2" x14ac:dyDescent="0.15">
      <c r="A1393" t="str">
        <f>IF([1]电缆线长度!A1393="","",[1]电缆线长度!A1393)</f>
        <v/>
      </c>
      <c r="B1393" t="str">
        <f>IF([1]电缆线长度!B1393="","",[1]电缆线长度!B1393)</f>
        <v/>
      </c>
    </row>
    <row r="1394" spans="1:2" x14ac:dyDescent="0.15">
      <c r="A1394" t="str">
        <f>IF([1]电缆线长度!A1394="","",[1]电缆线长度!A1394)</f>
        <v/>
      </c>
      <c r="B1394" t="str">
        <f>IF([1]电缆线长度!B1394="","",[1]电缆线长度!B1394)</f>
        <v/>
      </c>
    </row>
    <row r="1395" spans="1:2" x14ac:dyDescent="0.15">
      <c r="A1395" t="str">
        <f>IF([1]电缆线长度!A1395="","",[1]电缆线长度!A1395)</f>
        <v/>
      </c>
      <c r="B1395" t="str">
        <f>IF([1]电缆线长度!B1395="","",[1]电缆线长度!B1395)</f>
        <v/>
      </c>
    </row>
    <row r="1396" spans="1:2" x14ac:dyDescent="0.15">
      <c r="A1396" t="str">
        <f>IF([1]电缆线长度!A1396="","",[1]电缆线长度!A1396)</f>
        <v/>
      </c>
      <c r="B1396" t="str">
        <f>IF([1]电缆线长度!B1396="","",[1]电缆线长度!B1396)</f>
        <v/>
      </c>
    </row>
    <row r="1397" spans="1:2" x14ac:dyDescent="0.15">
      <c r="A1397" t="str">
        <f>IF([1]电缆线长度!A1397="","",[1]电缆线长度!A1397)</f>
        <v/>
      </c>
      <c r="B1397" t="str">
        <f>IF([1]电缆线长度!B1397="","",[1]电缆线长度!B1397)</f>
        <v/>
      </c>
    </row>
    <row r="1398" spans="1:2" x14ac:dyDescent="0.15">
      <c r="A1398" t="str">
        <f>IF([1]电缆线长度!A1398="","",[1]电缆线长度!A1398)</f>
        <v/>
      </c>
      <c r="B1398" t="str">
        <f>IF([1]电缆线长度!B1398="","",[1]电缆线长度!B1398)</f>
        <v/>
      </c>
    </row>
    <row r="1399" spans="1:2" x14ac:dyDescent="0.15">
      <c r="A1399" t="str">
        <f>IF([1]电缆线长度!A1399="","",[1]电缆线长度!A1399)</f>
        <v/>
      </c>
      <c r="B1399" t="str">
        <f>IF([1]电缆线长度!B1399="","",[1]电缆线长度!B1399)</f>
        <v/>
      </c>
    </row>
    <row r="1400" spans="1:2" x14ac:dyDescent="0.15">
      <c r="A1400" t="str">
        <f>IF([1]电缆线长度!A1400="","",[1]电缆线长度!A1400)</f>
        <v/>
      </c>
      <c r="B1400" t="str">
        <f>IF([1]电缆线长度!B1400="","",[1]电缆线长度!B1400)</f>
        <v/>
      </c>
    </row>
    <row r="1401" spans="1:2" x14ac:dyDescent="0.15">
      <c r="A1401" t="str">
        <f>IF([1]电缆线长度!A1401="","",[1]电缆线长度!A1401)</f>
        <v/>
      </c>
      <c r="B1401" t="str">
        <f>IF([1]电缆线长度!B1401="","",[1]电缆线长度!B1401)</f>
        <v/>
      </c>
    </row>
    <row r="1402" spans="1:2" x14ac:dyDescent="0.15">
      <c r="A1402" t="str">
        <f>IF([1]电缆线长度!A1402="","",[1]电缆线长度!A1402)</f>
        <v/>
      </c>
      <c r="B1402" t="str">
        <f>IF([1]电缆线长度!B1402="","",[1]电缆线长度!B1402)</f>
        <v/>
      </c>
    </row>
    <row r="1403" spans="1:2" x14ac:dyDescent="0.15">
      <c r="A1403" t="str">
        <f>IF([1]电缆线长度!A1403="","",[1]电缆线长度!A1403)</f>
        <v/>
      </c>
      <c r="B1403" t="str">
        <f>IF([1]电缆线长度!B1403="","",[1]电缆线长度!B1403)</f>
        <v/>
      </c>
    </row>
    <row r="1404" spans="1:2" x14ac:dyDescent="0.15">
      <c r="A1404" t="str">
        <f>IF([1]电缆线长度!A1404="","",[1]电缆线长度!A1404)</f>
        <v/>
      </c>
      <c r="B1404" t="str">
        <f>IF([1]电缆线长度!B1404="","",[1]电缆线长度!B1404)</f>
        <v/>
      </c>
    </row>
    <row r="1405" spans="1:2" x14ac:dyDescent="0.15">
      <c r="A1405" t="str">
        <f>IF([1]电缆线长度!A1405="","",[1]电缆线长度!A1405)</f>
        <v/>
      </c>
      <c r="B1405" t="str">
        <f>IF([1]电缆线长度!B1405="","",[1]电缆线长度!B1405)</f>
        <v/>
      </c>
    </row>
    <row r="1406" spans="1:2" x14ac:dyDescent="0.15">
      <c r="A1406" t="str">
        <f>IF([1]电缆线长度!A1406="","",[1]电缆线长度!A1406)</f>
        <v/>
      </c>
      <c r="B1406" t="str">
        <f>IF([1]电缆线长度!B1406="","",[1]电缆线长度!B1406)</f>
        <v/>
      </c>
    </row>
    <row r="1407" spans="1:2" x14ac:dyDescent="0.15">
      <c r="A1407" t="str">
        <f>IF([1]电缆线长度!A1407="","",[1]电缆线长度!A1407)</f>
        <v/>
      </c>
      <c r="B1407" t="str">
        <f>IF([1]电缆线长度!B1407="","",[1]电缆线长度!B1407)</f>
        <v/>
      </c>
    </row>
    <row r="1408" spans="1:2" x14ac:dyDescent="0.15">
      <c r="A1408" t="str">
        <f>IF([1]电缆线长度!A1408="","",[1]电缆线长度!A1408)</f>
        <v/>
      </c>
      <c r="B1408" t="str">
        <f>IF([1]电缆线长度!B1408="","",[1]电缆线长度!B1408)</f>
        <v/>
      </c>
    </row>
    <row r="1409" spans="1:2" x14ac:dyDescent="0.15">
      <c r="A1409" t="str">
        <f>IF([1]电缆线长度!A1409="","",[1]电缆线长度!A1409)</f>
        <v/>
      </c>
      <c r="B1409" t="str">
        <f>IF([1]电缆线长度!B1409="","",[1]电缆线长度!B1409)</f>
        <v/>
      </c>
    </row>
    <row r="1410" spans="1:2" x14ac:dyDescent="0.15">
      <c r="A1410" t="str">
        <f>IF([1]电缆线长度!A1410="","",[1]电缆线长度!A1410)</f>
        <v/>
      </c>
      <c r="B1410" t="str">
        <f>IF([1]电缆线长度!B1410="","",[1]电缆线长度!B1410)</f>
        <v/>
      </c>
    </row>
    <row r="1411" spans="1:2" x14ac:dyDescent="0.15">
      <c r="A1411" t="str">
        <f>IF([1]电缆线长度!A1411="","",[1]电缆线长度!A1411)</f>
        <v/>
      </c>
      <c r="B1411" t="str">
        <f>IF([1]电缆线长度!B1411="","",[1]电缆线长度!B1411)</f>
        <v/>
      </c>
    </row>
    <row r="1412" spans="1:2" x14ac:dyDescent="0.15">
      <c r="A1412" t="str">
        <f>IF([1]电缆线长度!A1412="","",[1]电缆线长度!A1412)</f>
        <v/>
      </c>
      <c r="B1412" t="str">
        <f>IF([1]电缆线长度!B1412="","",[1]电缆线长度!B1412)</f>
        <v/>
      </c>
    </row>
    <row r="1413" spans="1:2" x14ac:dyDescent="0.15">
      <c r="A1413" t="str">
        <f>IF([1]电缆线长度!A1413="","",[1]电缆线长度!A1413)</f>
        <v/>
      </c>
      <c r="B1413" t="str">
        <f>IF([1]电缆线长度!B1413="","",[1]电缆线长度!B1413)</f>
        <v/>
      </c>
    </row>
    <row r="1414" spans="1:2" x14ac:dyDescent="0.15">
      <c r="A1414" t="str">
        <f>IF([1]电缆线长度!A1414="","",[1]电缆线长度!A1414)</f>
        <v/>
      </c>
      <c r="B1414" t="str">
        <f>IF([1]电缆线长度!B1414="","",[1]电缆线长度!B1414)</f>
        <v/>
      </c>
    </row>
    <row r="1415" spans="1:2" x14ac:dyDescent="0.15">
      <c r="A1415" t="str">
        <f>IF([1]电缆线长度!A1415="","",[1]电缆线长度!A1415)</f>
        <v/>
      </c>
      <c r="B1415" t="str">
        <f>IF([1]电缆线长度!B1415="","",[1]电缆线长度!B1415)</f>
        <v/>
      </c>
    </row>
    <row r="1416" spans="1:2" x14ac:dyDescent="0.15">
      <c r="A1416" t="str">
        <f>IF([1]电缆线长度!A1416="","",[1]电缆线长度!A1416)</f>
        <v/>
      </c>
      <c r="B1416" t="str">
        <f>IF([1]电缆线长度!B1416="","",[1]电缆线长度!B1416)</f>
        <v/>
      </c>
    </row>
    <row r="1417" spans="1:2" x14ac:dyDescent="0.15">
      <c r="A1417" t="str">
        <f>IF([1]电缆线长度!A1417="","",[1]电缆线长度!A1417)</f>
        <v/>
      </c>
      <c r="B1417" t="str">
        <f>IF([1]电缆线长度!B1417="","",[1]电缆线长度!B1417)</f>
        <v/>
      </c>
    </row>
    <row r="1418" spans="1:2" x14ac:dyDescent="0.15">
      <c r="A1418" t="str">
        <f>IF([1]电缆线长度!A1418="","",[1]电缆线长度!A1418)</f>
        <v/>
      </c>
      <c r="B1418" t="str">
        <f>IF([1]电缆线长度!B1418="","",[1]电缆线长度!B1418)</f>
        <v/>
      </c>
    </row>
    <row r="1419" spans="1:2" x14ac:dyDescent="0.15">
      <c r="A1419" t="str">
        <f>IF([1]电缆线长度!A1419="","",[1]电缆线长度!A1419)</f>
        <v/>
      </c>
      <c r="B1419" t="str">
        <f>IF([1]电缆线长度!B1419="","",[1]电缆线长度!B1419)</f>
        <v/>
      </c>
    </row>
    <row r="1420" spans="1:2" x14ac:dyDescent="0.15">
      <c r="A1420" t="str">
        <f>IF([1]电缆线长度!A1420="","",[1]电缆线长度!A1420)</f>
        <v/>
      </c>
      <c r="B1420" t="str">
        <f>IF([1]电缆线长度!B1420="","",[1]电缆线长度!B1420)</f>
        <v/>
      </c>
    </row>
    <row r="1421" spans="1:2" x14ac:dyDescent="0.15">
      <c r="A1421" t="str">
        <f>IF([1]电缆线长度!A1421="","",[1]电缆线长度!A1421)</f>
        <v/>
      </c>
      <c r="B1421" t="str">
        <f>IF([1]电缆线长度!B1421="","",[1]电缆线长度!B1421)</f>
        <v/>
      </c>
    </row>
    <row r="1422" spans="1:2" x14ac:dyDescent="0.15">
      <c r="A1422" t="str">
        <f>IF([1]电缆线长度!A1422="","",[1]电缆线长度!A1422)</f>
        <v/>
      </c>
      <c r="B1422" t="str">
        <f>IF([1]电缆线长度!B1422="","",[1]电缆线长度!B1422)</f>
        <v/>
      </c>
    </row>
    <row r="1423" spans="1:2" x14ac:dyDescent="0.15">
      <c r="A1423" t="str">
        <f>IF([1]电缆线长度!A1423="","",[1]电缆线长度!A1423)</f>
        <v/>
      </c>
      <c r="B1423" t="str">
        <f>IF([1]电缆线长度!B1423="","",[1]电缆线长度!B1423)</f>
        <v/>
      </c>
    </row>
    <row r="1424" spans="1:2" x14ac:dyDescent="0.15">
      <c r="A1424" t="str">
        <f>IF([1]电缆线长度!A1424="","",[1]电缆线长度!A1424)</f>
        <v/>
      </c>
      <c r="B1424" t="str">
        <f>IF([1]电缆线长度!B1424="","",[1]电缆线长度!B1424)</f>
        <v/>
      </c>
    </row>
    <row r="1425" spans="1:2" x14ac:dyDescent="0.15">
      <c r="A1425" t="str">
        <f>IF([1]电缆线长度!A1425="","",[1]电缆线长度!A1425)</f>
        <v/>
      </c>
      <c r="B1425" t="str">
        <f>IF([1]电缆线长度!B1425="","",[1]电缆线长度!B1425)</f>
        <v/>
      </c>
    </row>
    <row r="1426" spans="1:2" x14ac:dyDescent="0.15">
      <c r="A1426" t="str">
        <f>IF([1]电缆线长度!A1426="","",[1]电缆线长度!A1426)</f>
        <v/>
      </c>
      <c r="B1426" t="str">
        <f>IF([1]电缆线长度!B1426="","",[1]电缆线长度!B1426)</f>
        <v/>
      </c>
    </row>
    <row r="1427" spans="1:2" x14ac:dyDescent="0.15">
      <c r="A1427" t="str">
        <f>IF([1]电缆线长度!A1427="","",[1]电缆线长度!A1427)</f>
        <v/>
      </c>
      <c r="B1427" t="str">
        <f>IF([1]电缆线长度!B1427="","",[1]电缆线长度!B1427)</f>
        <v/>
      </c>
    </row>
    <row r="1428" spans="1:2" x14ac:dyDescent="0.15">
      <c r="A1428" t="str">
        <f>IF([1]电缆线长度!A1428="","",[1]电缆线长度!A1428)</f>
        <v/>
      </c>
      <c r="B1428" t="str">
        <f>IF([1]电缆线长度!B1428="","",[1]电缆线长度!B1428)</f>
        <v/>
      </c>
    </row>
    <row r="1429" spans="1:2" x14ac:dyDescent="0.15">
      <c r="A1429" t="str">
        <f>IF([1]电缆线长度!A1429="","",[1]电缆线长度!A1429)</f>
        <v/>
      </c>
      <c r="B1429" t="str">
        <f>IF([1]电缆线长度!B1429="","",[1]电缆线长度!B1429)</f>
        <v/>
      </c>
    </row>
    <row r="1430" spans="1:2" x14ac:dyDescent="0.15">
      <c r="A1430" t="str">
        <f>IF([1]电缆线长度!A1430="","",[1]电缆线长度!A1430)</f>
        <v/>
      </c>
      <c r="B1430" t="str">
        <f>IF([1]电缆线长度!B1430="","",[1]电缆线长度!B1430)</f>
        <v/>
      </c>
    </row>
    <row r="1431" spans="1:2" x14ac:dyDescent="0.15">
      <c r="A1431" t="str">
        <f>IF([1]电缆线长度!A1431="","",[1]电缆线长度!A1431)</f>
        <v/>
      </c>
      <c r="B1431" t="str">
        <f>IF([1]电缆线长度!B1431="","",[1]电缆线长度!B1431)</f>
        <v/>
      </c>
    </row>
    <row r="1432" spans="1:2" x14ac:dyDescent="0.15">
      <c r="A1432" t="str">
        <f>IF([1]电缆线长度!A1432="","",[1]电缆线长度!A1432)</f>
        <v/>
      </c>
      <c r="B1432" t="str">
        <f>IF([1]电缆线长度!B1432="","",[1]电缆线长度!B1432)</f>
        <v/>
      </c>
    </row>
    <row r="1433" spans="1:2" x14ac:dyDescent="0.15">
      <c r="A1433" t="str">
        <f>IF([1]电缆线长度!A1433="","",[1]电缆线长度!A1433)</f>
        <v/>
      </c>
      <c r="B1433" t="str">
        <f>IF([1]电缆线长度!B1433="","",[1]电缆线长度!B1433)</f>
        <v/>
      </c>
    </row>
    <row r="1434" spans="1:2" x14ac:dyDescent="0.15">
      <c r="A1434" t="str">
        <f>IF([1]电缆线长度!A1434="","",[1]电缆线长度!A1434)</f>
        <v/>
      </c>
      <c r="B1434" t="str">
        <f>IF([1]电缆线长度!B1434="","",[1]电缆线长度!B1434)</f>
        <v/>
      </c>
    </row>
    <row r="1435" spans="1:2" x14ac:dyDescent="0.15">
      <c r="A1435" t="str">
        <f>IF([1]电缆线长度!A1435="","",[1]电缆线长度!A1435)</f>
        <v/>
      </c>
      <c r="B1435" t="str">
        <f>IF([1]电缆线长度!B1435="","",[1]电缆线长度!B1435)</f>
        <v/>
      </c>
    </row>
    <row r="1436" spans="1:2" x14ac:dyDescent="0.15">
      <c r="A1436" t="str">
        <f>IF([1]电缆线长度!A1436="","",[1]电缆线长度!A1436)</f>
        <v/>
      </c>
      <c r="B1436" t="str">
        <f>IF([1]电缆线长度!B1436="","",[1]电缆线长度!B1436)</f>
        <v/>
      </c>
    </row>
    <row r="1437" spans="1:2" x14ac:dyDescent="0.15">
      <c r="A1437" t="str">
        <f>IF([1]电缆线长度!A1437="","",[1]电缆线长度!A1437)</f>
        <v/>
      </c>
      <c r="B1437" t="str">
        <f>IF([1]电缆线长度!B1437="","",[1]电缆线长度!B1437)</f>
        <v/>
      </c>
    </row>
    <row r="1438" spans="1:2" x14ac:dyDescent="0.15">
      <c r="A1438" t="str">
        <f>IF([1]电缆线长度!A1438="","",[1]电缆线长度!A1438)</f>
        <v/>
      </c>
      <c r="B1438" t="str">
        <f>IF([1]电缆线长度!B1438="","",[1]电缆线长度!B1438)</f>
        <v/>
      </c>
    </row>
    <row r="1439" spans="1:2" x14ac:dyDescent="0.15">
      <c r="A1439" t="str">
        <f>IF([1]电缆线长度!A1439="","",[1]电缆线长度!A1439)</f>
        <v/>
      </c>
      <c r="B1439" t="str">
        <f>IF([1]电缆线长度!B1439="","",[1]电缆线长度!B1439)</f>
        <v/>
      </c>
    </row>
    <row r="1440" spans="1:2" x14ac:dyDescent="0.15">
      <c r="A1440" t="str">
        <f>IF([1]电缆线长度!A1440="","",[1]电缆线长度!A1440)</f>
        <v/>
      </c>
      <c r="B1440" t="str">
        <f>IF([1]电缆线长度!B1440="","",[1]电缆线长度!B1440)</f>
        <v/>
      </c>
    </row>
    <row r="1441" spans="1:2" x14ac:dyDescent="0.15">
      <c r="A1441" t="str">
        <f>IF([1]电缆线长度!A1441="","",[1]电缆线长度!A1441)</f>
        <v/>
      </c>
      <c r="B1441" t="str">
        <f>IF([1]电缆线长度!B1441="","",[1]电缆线长度!B1441)</f>
        <v/>
      </c>
    </row>
    <row r="1442" spans="1:2" x14ac:dyDescent="0.15">
      <c r="A1442" t="str">
        <f>IF([1]电缆线长度!A1442="","",[1]电缆线长度!A1442)</f>
        <v/>
      </c>
      <c r="B1442" t="str">
        <f>IF([1]电缆线长度!B1442="","",[1]电缆线长度!B1442)</f>
        <v/>
      </c>
    </row>
    <row r="1443" spans="1:2" x14ac:dyDescent="0.15">
      <c r="A1443" t="str">
        <f>IF([1]电缆线长度!A1443="","",[1]电缆线长度!A1443)</f>
        <v/>
      </c>
      <c r="B1443" t="str">
        <f>IF([1]电缆线长度!B1443="","",[1]电缆线长度!B1443)</f>
        <v/>
      </c>
    </row>
    <row r="1444" spans="1:2" x14ac:dyDescent="0.15">
      <c r="A1444" t="str">
        <f>IF([1]电缆线长度!A1444="","",[1]电缆线长度!A1444)</f>
        <v/>
      </c>
      <c r="B1444" t="str">
        <f>IF([1]电缆线长度!B1444="","",[1]电缆线长度!B1444)</f>
        <v/>
      </c>
    </row>
    <row r="1445" spans="1:2" x14ac:dyDescent="0.15">
      <c r="A1445" t="str">
        <f>IF([1]电缆线长度!A1445="","",[1]电缆线长度!A1445)</f>
        <v/>
      </c>
      <c r="B1445" t="str">
        <f>IF([1]电缆线长度!B1445="","",[1]电缆线长度!B1445)</f>
        <v/>
      </c>
    </row>
    <row r="1446" spans="1:2" x14ac:dyDescent="0.15">
      <c r="A1446" t="str">
        <f>IF([1]电缆线长度!A1446="","",[1]电缆线长度!A1446)</f>
        <v/>
      </c>
      <c r="B1446" t="str">
        <f>IF([1]电缆线长度!B1446="","",[1]电缆线长度!B1446)</f>
        <v/>
      </c>
    </row>
    <row r="1447" spans="1:2" x14ac:dyDescent="0.15">
      <c r="A1447" t="str">
        <f>IF([1]电缆线长度!A1447="","",[1]电缆线长度!A1447)</f>
        <v/>
      </c>
      <c r="B1447" t="str">
        <f>IF([1]电缆线长度!B1447="","",[1]电缆线长度!B1447)</f>
        <v/>
      </c>
    </row>
    <row r="1448" spans="1:2" x14ac:dyDescent="0.15">
      <c r="A1448" t="str">
        <f>IF([1]电缆线长度!A1448="","",[1]电缆线长度!A1448)</f>
        <v/>
      </c>
      <c r="B1448" t="str">
        <f>IF([1]电缆线长度!B1448="","",[1]电缆线长度!B1448)</f>
        <v/>
      </c>
    </row>
    <row r="1449" spans="1:2" x14ac:dyDescent="0.15">
      <c r="A1449" t="str">
        <f>IF([1]电缆线长度!A1449="","",[1]电缆线长度!A1449)</f>
        <v/>
      </c>
      <c r="B1449" t="str">
        <f>IF([1]电缆线长度!B1449="","",[1]电缆线长度!B1449)</f>
        <v/>
      </c>
    </row>
    <row r="1450" spans="1:2" x14ac:dyDescent="0.15">
      <c r="A1450" t="str">
        <f>IF([1]电缆线长度!A1450="","",[1]电缆线长度!A1450)</f>
        <v/>
      </c>
      <c r="B1450" t="str">
        <f>IF([1]电缆线长度!B1450="","",[1]电缆线长度!B1450)</f>
        <v/>
      </c>
    </row>
    <row r="1451" spans="1:2" x14ac:dyDescent="0.15">
      <c r="A1451" t="str">
        <f>IF([1]电缆线长度!A1451="","",[1]电缆线长度!A1451)</f>
        <v/>
      </c>
      <c r="B1451" t="str">
        <f>IF([1]电缆线长度!B1451="","",[1]电缆线长度!B1451)</f>
        <v/>
      </c>
    </row>
    <row r="1452" spans="1:2" x14ac:dyDescent="0.15">
      <c r="A1452" t="str">
        <f>IF([1]电缆线长度!A1452="","",[1]电缆线长度!A1452)</f>
        <v/>
      </c>
      <c r="B1452" t="str">
        <f>IF([1]电缆线长度!B1452="","",[1]电缆线长度!B1452)</f>
        <v/>
      </c>
    </row>
    <row r="1453" spans="1:2" x14ac:dyDescent="0.15">
      <c r="A1453" t="str">
        <f>IF([1]电缆线长度!A1453="","",[1]电缆线长度!A1453)</f>
        <v/>
      </c>
      <c r="B1453" t="str">
        <f>IF([1]电缆线长度!B1453="","",[1]电缆线长度!B1453)</f>
        <v/>
      </c>
    </row>
    <row r="1454" spans="1:2" x14ac:dyDescent="0.15">
      <c r="A1454" t="str">
        <f>IF([1]电缆线长度!A1454="","",[1]电缆线长度!A1454)</f>
        <v/>
      </c>
      <c r="B1454" t="str">
        <f>IF([1]电缆线长度!B1454="","",[1]电缆线长度!B1454)</f>
        <v/>
      </c>
    </row>
    <row r="1455" spans="1:2" x14ac:dyDescent="0.15">
      <c r="A1455" t="str">
        <f>IF([1]电缆线长度!A1455="","",[1]电缆线长度!A1455)</f>
        <v/>
      </c>
      <c r="B1455" t="str">
        <f>IF([1]电缆线长度!B1455="","",[1]电缆线长度!B1455)</f>
        <v/>
      </c>
    </row>
    <row r="1456" spans="1:2" x14ac:dyDescent="0.15">
      <c r="A1456" t="str">
        <f>IF([1]电缆线长度!A1456="","",[1]电缆线长度!A1456)</f>
        <v/>
      </c>
      <c r="B1456" t="str">
        <f>IF([1]电缆线长度!B1456="","",[1]电缆线长度!B1456)</f>
        <v/>
      </c>
    </row>
    <row r="1457" spans="1:2" x14ac:dyDescent="0.15">
      <c r="A1457" t="str">
        <f>IF([1]电缆线长度!A1457="","",[1]电缆线长度!A1457)</f>
        <v/>
      </c>
      <c r="B1457" t="str">
        <f>IF([1]电缆线长度!B1457="","",[1]电缆线长度!B1457)</f>
        <v/>
      </c>
    </row>
    <row r="1458" spans="1:2" x14ac:dyDescent="0.15">
      <c r="A1458" t="str">
        <f>IF([1]电缆线长度!A1458="","",[1]电缆线长度!A1458)</f>
        <v/>
      </c>
      <c r="B1458" t="str">
        <f>IF([1]电缆线长度!B1458="","",[1]电缆线长度!B1458)</f>
        <v/>
      </c>
    </row>
    <row r="1459" spans="1:2" x14ac:dyDescent="0.15">
      <c r="A1459" t="str">
        <f>IF([1]电缆线长度!A1459="","",[1]电缆线长度!A1459)</f>
        <v/>
      </c>
      <c r="B1459" t="str">
        <f>IF([1]电缆线长度!B1459="","",[1]电缆线长度!B1459)</f>
        <v/>
      </c>
    </row>
    <row r="1460" spans="1:2" x14ac:dyDescent="0.15">
      <c r="A1460" t="str">
        <f>IF([1]电缆线长度!A1460="","",[1]电缆线长度!A1460)</f>
        <v/>
      </c>
      <c r="B1460" t="str">
        <f>IF([1]电缆线长度!B1460="","",[1]电缆线长度!B1460)</f>
        <v/>
      </c>
    </row>
    <row r="1461" spans="1:2" x14ac:dyDescent="0.15">
      <c r="A1461" t="str">
        <f>IF([1]电缆线长度!A1461="","",[1]电缆线长度!A1461)</f>
        <v/>
      </c>
      <c r="B1461" t="str">
        <f>IF([1]电缆线长度!B1461="","",[1]电缆线长度!B1461)</f>
        <v/>
      </c>
    </row>
    <row r="1462" spans="1:2" x14ac:dyDescent="0.15">
      <c r="A1462" t="str">
        <f>IF([1]电缆线长度!A1462="","",[1]电缆线长度!A1462)</f>
        <v/>
      </c>
      <c r="B1462" t="str">
        <f>IF([1]电缆线长度!B1462="","",[1]电缆线长度!B1462)</f>
        <v/>
      </c>
    </row>
    <row r="1463" spans="1:2" x14ac:dyDescent="0.15">
      <c r="A1463" t="str">
        <f>IF([1]电缆线长度!A1463="","",[1]电缆线长度!A1463)</f>
        <v/>
      </c>
      <c r="B1463" t="str">
        <f>IF([1]电缆线长度!B1463="","",[1]电缆线长度!B1463)</f>
        <v/>
      </c>
    </row>
    <row r="1464" spans="1:2" x14ac:dyDescent="0.15">
      <c r="A1464" t="str">
        <f>IF([1]电缆线长度!A1464="","",[1]电缆线长度!A1464)</f>
        <v/>
      </c>
      <c r="B1464" t="str">
        <f>IF([1]电缆线长度!B1464="","",[1]电缆线长度!B1464)</f>
        <v/>
      </c>
    </row>
    <row r="1465" spans="1:2" x14ac:dyDescent="0.15">
      <c r="A1465" t="str">
        <f>IF([1]电缆线长度!A1465="","",[1]电缆线长度!A1465)</f>
        <v/>
      </c>
      <c r="B1465" t="str">
        <f>IF([1]电缆线长度!B1465="","",[1]电缆线长度!B1465)</f>
        <v/>
      </c>
    </row>
    <row r="1466" spans="1:2" x14ac:dyDescent="0.15">
      <c r="A1466" t="str">
        <f>IF([1]电缆线长度!A1466="","",[1]电缆线长度!A1466)</f>
        <v/>
      </c>
      <c r="B1466" t="str">
        <f>IF([1]电缆线长度!B1466="","",[1]电缆线长度!B1466)</f>
        <v/>
      </c>
    </row>
    <row r="1467" spans="1:2" x14ac:dyDescent="0.15">
      <c r="A1467" t="str">
        <f>IF([1]电缆线长度!A1467="","",[1]电缆线长度!A1467)</f>
        <v/>
      </c>
      <c r="B1467" t="str">
        <f>IF([1]电缆线长度!B1467="","",[1]电缆线长度!B1467)</f>
        <v/>
      </c>
    </row>
    <row r="1468" spans="1:2" x14ac:dyDescent="0.15">
      <c r="A1468" t="str">
        <f>IF([1]电缆线长度!A1468="","",[1]电缆线长度!A1468)</f>
        <v/>
      </c>
      <c r="B1468" t="str">
        <f>IF([1]电缆线长度!B1468="","",[1]电缆线长度!B1468)</f>
        <v/>
      </c>
    </row>
    <row r="1469" spans="1:2" x14ac:dyDescent="0.15">
      <c r="A1469" t="str">
        <f>IF([1]电缆线长度!A1469="","",[1]电缆线长度!A1469)</f>
        <v/>
      </c>
      <c r="B1469" t="str">
        <f>IF([1]电缆线长度!B1469="","",[1]电缆线长度!B1469)</f>
        <v/>
      </c>
    </row>
    <row r="1470" spans="1:2" x14ac:dyDescent="0.15">
      <c r="A1470" t="str">
        <f>IF([1]电缆线长度!A1470="","",[1]电缆线长度!A1470)</f>
        <v/>
      </c>
      <c r="B1470" t="str">
        <f>IF([1]电缆线长度!B1470="","",[1]电缆线长度!B1470)</f>
        <v/>
      </c>
    </row>
    <row r="1471" spans="1:2" x14ac:dyDescent="0.15">
      <c r="A1471" t="str">
        <f>IF([1]电缆线长度!A1471="","",[1]电缆线长度!A1471)</f>
        <v/>
      </c>
      <c r="B1471" t="str">
        <f>IF([1]电缆线长度!B1471="","",[1]电缆线长度!B1471)</f>
        <v/>
      </c>
    </row>
    <row r="1472" spans="1:2" x14ac:dyDescent="0.15">
      <c r="A1472" t="str">
        <f>IF([1]电缆线长度!A1472="","",[1]电缆线长度!A1472)</f>
        <v/>
      </c>
      <c r="B1472" t="str">
        <f>IF([1]电缆线长度!B1472="","",[1]电缆线长度!B1472)</f>
        <v/>
      </c>
    </row>
    <row r="1473" spans="1:2" x14ac:dyDescent="0.15">
      <c r="A1473" t="str">
        <f>IF([1]电缆线长度!A1473="","",[1]电缆线长度!A1473)</f>
        <v/>
      </c>
      <c r="B1473" t="str">
        <f>IF([1]电缆线长度!B1473="","",[1]电缆线长度!B1473)</f>
        <v/>
      </c>
    </row>
    <row r="1474" spans="1:2" x14ac:dyDescent="0.15">
      <c r="A1474" t="str">
        <f>IF([1]电缆线长度!A1474="","",[1]电缆线长度!A1474)</f>
        <v/>
      </c>
      <c r="B1474" t="str">
        <f>IF([1]电缆线长度!B1474="","",[1]电缆线长度!B1474)</f>
        <v/>
      </c>
    </row>
    <row r="1475" spans="1:2" x14ac:dyDescent="0.15">
      <c r="A1475" t="str">
        <f>IF([1]电缆线长度!A1475="","",[1]电缆线长度!A1475)</f>
        <v/>
      </c>
      <c r="B1475" t="str">
        <f>IF([1]电缆线长度!B1475="","",[1]电缆线长度!B1475)</f>
        <v/>
      </c>
    </row>
    <row r="1476" spans="1:2" x14ac:dyDescent="0.15">
      <c r="A1476" t="str">
        <f>IF([1]电缆线长度!A1476="","",[1]电缆线长度!A1476)</f>
        <v/>
      </c>
      <c r="B1476" t="str">
        <f>IF([1]电缆线长度!B1476="","",[1]电缆线长度!B1476)</f>
        <v/>
      </c>
    </row>
    <row r="1477" spans="1:2" x14ac:dyDescent="0.15">
      <c r="A1477" t="str">
        <f>IF([1]电缆线长度!A1477="","",[1]电缆线长度!A1477)</f>
        <v/>
      </c>
      <c r="B1477" t="str">
        <f>IF([1]电缆线长度!B1477="","",[1]电缆线长度!B1477)</f>
        <v/>
      </c>
    </row>
    <row r="1478" spans="1:2" x14ac:dyDescent="0.15">
      <c r="A1478" t="str">
        <f>IF([1]电缆线长度!A1478="","",[1]电缆线长度!A1478)</f>
        <v/>
      </c>
      <c r="B1478" t="str">
        <f>IF([1]电缆线长度!B1478="","",[1]电缆线长度!B1478)</f>
        <v/>
      </c>
    </row>
    <row r="1479" spans="1:2" x14ac:dyDescent="0.15">
      <c r="A1479" t="str">
        <f>IF([1]电缆线长度!A1479="","",[1]电缆线长度!A1479)</f>
        <v/>
      </c>
      <c r="B1479" t="str">
        <f>IF([1]电缆线长度!B1479="","",[1]电缆线长度!B1479)</f>
        <v/>
      </c>
    </row>
    <row r="1480" spans="1:2" x14ac:dyDescent="0.15">
      <c r="A1480" t="str">
        <f>IF([1]电缆线长度!A1480="","",[1]电缆线长度!A1480)</f>
        <v/>
      </c>
      <c r="B1480" t="str">
        <f>IF([1]电缆线长度!B1480="","",[1]电缆线长度!B1480)</f>
        <v/>
      </c>
    </row>
    <row r="1481" spans="1:2" x14ac:dyDescent="0.15">
      <c r="A1481" t="str">
        <f>IF([1]电缆线长度!A1481="","",[1]电缆线长度!A1481)</f>
        <v/>
      </c>
      <c r="B1481" t="str">
        <f>IF([1]电缆线长度!B1481="","",[1]电缆线长度!B1481)</f>
        <v/>
      </c>
    </row>
    <row r="1482" spans="1:2" x14ac:dyDescent="0.15">
      <c r="A1482" t="str">
        <f>IF([1]电缆线长度!A1482="","",[1]电缆线长度!A1482)</f>
        <v/>
      </c>
      <c r="B1482" t="str">
        <f>IF([1]电缆线长度!B1482="","",[1]电缆线长度!B1482)</f>
        <v/>
      </c>
    </row>
    <row r="1483" spans="1:2" x14ac:dyDescent="0.15">
      <c r="A1483" t="str">
        <f>IF([1]电缆线长度!A1483="","",[1]电缆线长度!A1483)</f>
        <v/>
      </c>
      <c r="B1483" t="str">
        <f>IF([1]电缆线长度!B1483="","",[1]电缆线长度!B1483)</f>
        <v/>
      </c>
    </row>
    <row r="1484" spans="1:2" x14ac:dyDescent="0.15">
      <c r="A1484" t="str">
        <f>IF([1]电缆线长度!A1484="","",[1]电缆线长度!A1484)</f>
        <v/>
      </c>
      <c r="B1484" t="str">
        <f>IF([1]电缆线长度!B1484="","",[1]电缆线长度!B1484)</f>
        <v/>
      </c>
    </row>
    <row r="1485" spans="1:2" x14ac:dyDescent="0.15">
      <c r="A1485" t="str">
        <f>IF([1]电缆线长度!A1485="","",[1]电缆线长度!A1485)</f>
        <v/>
      </c>
      <c r="B1485" t="str">
        <f>IF([1]电缆线长度!B1485="","",[1]电缆线长度!B1485)</f>
        <v/>
      </c>
    </row>
    <row r="1486" spans="1:2" x14ac:dyDescent="0.15">
      <c r="A1486" t="str">
        <f>IF([1]电缆线长度!A1486="","",[1]电缆线长度!A1486)</f>
        <v/>
      </c>
      <c r="B1486" t="str">
        <f>IF([1]电缆线长度!B1486="","",[1]电缆线长度!B1486)</f>
        <v/>
      </c>
    </row>
    <row r="1487" spans="1:2" x14ac:dyDescent="0.15">
      <c r="A1487" t="str">
        <f>IF([1]电缆线长度!A1487="","",[1]电缆线长度!A1487)</f>
        <v/>
      </c>
      <c r="B1487" t="str">
        <f>IF([1]电缆线长度!B1487="","",[1]电缆线长度!B1487)</f>
        <v/>
      </c>
    </row>
    <row r="1488" spans="1:2" x14ac:dyDescent="0.15">
      <c r="A1488" t="str">
        <f>IF([1]电缆线长度!A1488="","",[1]电缆线长度!A1488)</f>
        <v/>
      </c>
      <c r="B1488" t="str">
        <f>IF([1]电缆线长度!B1488="","",[1]电缆线长度!B1488)</f>
        <v/>
      </c>
    </row>
    <row r="1489" spans="1:2" x14ac:dyDescent="0.15">
      <c r="A1489" t="str">
        <f>IF([1]电缆线长度!A1489="","",[1]电缆线长度!A1489)</f>
        <v/>
      </c>
      <c r="B1489" t="str">
        <f>IF([1]电缆线长度!B1489="","",[1]电缆线长度!B1489)</f>
        <v/>
      </c>
    </row>
    <row r="1490" spans="1:2" x14ac:dyDescent="0.15">
      <c r="A1490" t="str">
        <f>IF([1]电缆线长度!A1490="","",[1]电缆线长度!A1490)</f>
        <v/>
      </c>
      <c r="B1490" t="str">
        <f>IF([1]电缆线长度!B1490="","",[1]电缆线长度!B1490)</f>
        <v/>
      </c>
    </row>
    <row r="1491" spans="1:2" x14ac:dyDescent="0.15">
      <c r="A1491" t="str">
        <f>IF([1]电缆线长度!A1491="","",[1]电缆线长度!A1491)</f>
        <v/>
      </c>
      <c r="B1491" t="str">
        <f>IF([1]电缆线长度!B1491="","",[1]电缆线长度!B1491)</f>
        <v/>
      </c>
    </row>
    <row r="1492" spans="1:2" x14ac:dyDescent="0.15">
      <c r="A1492" t="str">
        <f>IF([1]电缆线长度!A1492="","",[1]电缆线长度!A1492)</f>
        <v/>
      </c>
      <c r="B1492" t="str">
        <f>IF([1]电缆线长度!B1492="","",[1]电缆线长度!B1492)</f>
        <v/>
      </c>
    </row>
    <row r="1493" spans="1:2" x14ac:dyDescent="0.15">
      <c r="A1493" t="str">
        <f>IF([1]电缆线长度!A1493="","",[1]电缆线长度!A1493)</f>
        <v/>
      </c>
      <c r="B1493" t="str">
        <f>IF([1]电缆线长度!B1493="","",[1]电缆线长度!B1493)</f>
        <v/>
      </c>
    </row>
    <row r="1494" spans="1:2" x14ac:dyDescent="0.15">
      <c r="A1494" t="str">
        <f>IF([1]电缆线长度!A1494="","",[1]电缆线长度!A1494)</f>
        <v/>
      </c>
      <c r="B1494" t="str">
        <f>IF([1]电缆线长度!B1494="","",[1]电缆线长度!B1494)</f>
        <v/>
      </c>
    </row>
    <row r="1495" spans="1:2" x14ac:dyDescent="0.15">
      <c r="A1495" t="str">
        <f>IF([1]电缆线长度!A1495="","",[1]电缆线长度!A1495)</f>
        <v/>
      </c>
      <c r="B1495" t="str">
        <f>IF([1]电缆线长度!B1495="","",[1]电缆线长度!B1495)</f>
        <v/>
      </c>
    </row>
    <row r="1496" spans="1:2" x14ac:dyDescent="0.15">
      <c r="A1496" t="str">
        <f>IF([1]电缆线长度!A1496="","",[1]电缆线长度!A1496)</f>
        <v/>
      </c>
      <c r="B1496" t="str">
        <f>IF([1]电缆线长度!B1496="","",[1]电缆线长度!B1496)</f>
        <v/>
      </c>
    </row>
    <row r="1497" spans="1:2" x14ac:dyDescent="0.15">
      <c r="A1497" t="str">
        <f>IF([1]电缆线长度!A1497="","",[1]电缆线长度!A1497)</f>
        <v/>
      </c>
      <c r="B1497" t="str">
        <f>IF([1]电缆线长度!B1497="","",[1]电缆线长度!B1497)</f>
        <v/>
      </c>
    </row>
    <row r="1498" spans="1:2" x14ac:dyDescent="0.15">
      <c r="A1498" t="str">
        <f>IF([1]电缆线长度!A1498="","",[1]电缆线长度!A1498)</f>
        <v/>
      </c>
      <c r="B1498" t="str">
        <f>IF([1]电缆线长度!B1498="","",[1]电缆线长度!B1498)</f>
        <v/>
      </c>
    </row>
    <row r="1499" spans="1:2" x14ac:dyDescent="0.15">
      <c r="A1499" t="str">
        <f>IF([1]电缆线长度!A1499="","",[1]电缆线长度!A1499)</f>
        <v/>
      </c>
      <c r="B1499" t="str">
        <f>IF([1]电缆线长度!B1499="","",[1]电缆线长度!B1499)</f>
        <v/>
      </c>
    </row>
    <row r="1500" spans="1:2" x14ac:dyDescent="0.15">
      <c r="A1500" t="str">
        <f>IF([1]电缆线长度!A1500="","",[1]电缆线长度!A1500)</f>
        <v/>
      </c>
      <c r="B1500" t="str">
        <f>IF([1]电缆线长度!B1500="","",[1]电缆线长度!B1500)</f>
        <v/>
      </c>
    </row>
    <row r="1501" spans="1:2" x14ac:dyDescent="0.15">
      <c r="A1501" t="str">
        <f>IF([1]电缆线长度!A1501="","",[1]电缆线长度!A1501)</f>
        <v/>
      </c>
      <c r="B1501" t="str">
        <f>IF([1]电缆线长度!B1501="","",[1]电缆线长度!B1501)</f>
        <v/>
      </c>
    </row>
    <row r="1502" spans="1:2" x14ac:dyDescent="0.15">
      <c r="A1502" t="str">
        <f>IF([1]电缆线长度!A1502="","",[1]电缆线长度!A1502)</f>
        <v/>
      </c>
      <c r="B1502" t="str">
        <f>IF([1]电缆线长度!B1502="","",[1]电缆线长度!B1502)</f>
        <v/>
      </c>
    </row>
    <row r="1503" spans="1:2" x14ac:dyDescent="0.15">
      <c r="A1503" t="str">
        <f>IF([1]电缆线长度!A1503="","",[1]电缆线长度!A1503)</f>
        <v/>
      </c>
      <c r="B1503" t="str">
        <f>IF([1]电缆线长度!B1503="","",[1]电缆线长度!B1503)</f>
        <v/>
      </c>
    </row>
    <row r="1504" spans="1:2" x14ac:dyDescent="0.15">
      <c r="A1504" t="str">
        <f>IF([1]电缆线长度!A1504="","",[1]电缆线长度!A1504)</f>
        <v/>
      </c>
      <c r="B1504" t="str">
        <f>IF([1]电缆线长度!B1504="","",[1]电缆线长度!B1504)</f>
        <v/>
      </c>
    </row>
    <row r="1505" spans="1:2" x14ac:dyDescent="0.15">
      <c r="A1505" t="str">
        <f>IF([1]电缆线长度!A1505="","",[1]电缆线长度!A1505)</f>
        <v/>
      </c>
      <c r="B1505" t="str">
        <f>IF([1]电缆线长度!B1505="","",[1]电缆线长度!B1505)</f>
        <v/>
      </c>
    </row>
    <row r="1506" spans="1:2" x14ac:dyDescent="0.15">
      <c r="A1506" t="str">
        <f>IF([1]电缆线长度!A1506="","",[1]电缆线长度!A1506)</f>
        <v/>
      </c>
      <c r="B1506" t="str">
        <f>IF([1]电缆线长度!B1506="","",[1]电缆线长度!B1506)</f>
        <v/>
      </c>
    </row>
    <row r="1507" spans="1:2" x14ac:dyDescent="0.15">
      <c r="A1507" t="str">
        <f>IF([1]电缆线长度!A1507="","",[1]电缆线长度!A1507)</f>
        <v/>
      </c>
      <c r="B1507" t="str">
        <f>IF([1]电缆线长度!B1507="","",[1]电缆线长度!B1507)</f>
        <v/>
      </c>
    </row>
    <row r="1508" spans="1:2" x14ac:dyDescent="0.15">
      <c r="A1508" t="str">
        <f>IF([1]电缆线长度!A1508="","",[1]电缆线长度!A1508)</f>
        <v/>
      </c>
      <c r="B1508" t="str">
        <f>IF([1]电缆线长度!B1508="","",[1]电缆线长度!B1508)</f>
        <v/>
      </c>
    </row>
    <row r="1509" spans="1:2" x14ac:dyDescent="0.15">
      <c r="A1509" t="str">
        <f>IF([1]电缆线长度!A1509="","",[1]电缆线长度!A1509)</f>
        <v/>
      </c>
      <c r="B1509" t="str">
        <f>IF([1]电缆线长度!B1509="","",[1]电缆线长度!B1509)</f>
        <v/>
      </c>
    </row>
    <row r="1510" spans="1:2" x14ac:dyDescent="0.15">
      <c r="A1510" t="str">
        <f>IF([1]电缆线长度!A1510="","",[1]电缆线长度!A1510)</f>
        <v/>
      </c>
      <c r="B1510" t="str">
        <f>IF([1]电缆线长度!B1510="","",[1]电缆线长度!B1510)</f>
        <v/>
      </c>
    </row>
    <row r="1511" spans="1:2" x14ac:dyDescent="0.15">
      <c r="A1511" t="str">
        <f>IF([1]电缆线长度!A1511="","",[1]电缆线长度!A1511)</f>
        <v/>
      </c>
      <c r="B1511" t="str">
        <f>IF([1]电缆线长度!B1511="","",[1]电缆线长度!B1511)</f>
        <v/>
      </c>
    </row>
    <row r="1512" spans="1:2" x14ac:dyDescent="0.15">
      <c r="A1512" t="str">
        <f>IF([1]电缆线长度!A1512="","",[1]电缆线长度!A1512)</f>
        <v/>
      </c>
      <c r="B1512" t="str">
        <f>IF([1]电缆线长度!B1512="","",[1]电缆线长度!B1512)</f>
        <v/>
      </c>
    </row>
    <row r="1513" spans="1:2" x14ac:dyDescent="0.15">
      <c r="A1513" t="str">
        <f>IF([1]电缆线长度!A1513="","",[1]电缆线长度!A1513)</f>
        <v/>
      </c>
      <c r="B1513" t="str">
        <f>IF([1]电缆线长度!B1513="","",[1]电缆线长度!B1513)</f>
        <v/>
      </c>
    </row>
    <row r="1514" spans="1:2" x14ac:dyDescent="0.15">
      <c r="A1514" t="str">
        <f>IF([1]电缆线长度!A1514="","",[1]电缆线长度!A1514)</f>
        <v/>
      </c>
      <c r="B1514" t="str">
        <f>IF([1]电缆线长度!B1514="","",[1]电缆线长度!B1514)</f>
        <v/>
      </c>
    </row>
    <row r="1515" spans="1:2" x14ac:dyDescent="0.15">
      <c r="A1515" t="str">
        <f>IF([1]电缆线长度!A1515="","",[1]电缆线长度!A1515)</f>
        <v/>
      </c>
      <c r="B1515" t="str">
        <f>IF([1]电缆线长度!B1515="","",[1]电缆线长度!B1515)</f>
        <v/>
      </c>
    </row>
    <row r="1516" spans="1:2" x14ac:dyDescent="0.15">
      <c r="A1516" t="str">
        <f>IF([1]电缆线长度!A1516="","",[1]电缆线长度!A1516)</f>
        <v/>
      </c>
      <c r="B1516" t="str">
        <f>IF([1]电缆线长度!B1516="","",[1]电缆线长度!B1516)</f>
        <v/>
      </c>
    </row>
    <row r="1517" spans="1:2" x14ac:dyDescent="0.15">
      <c r="A1517" t="str">
        <f>IF([1]电缆线长度!A1517="","",[1]电缆线长度!A1517)</f>
        <v/>
      </c>
      <c r="B1517" t="str">
        <f>IF([1]电缆线长度!B1517="","",[1]电缆线长度!B1517)</f>
        <v/>
      </c>
    </row>
    <row r="1518" spans="1:2" x14ac:dyDescent="0.15">
      <c r="A1518" t="str">
        <f>IF([1]电缆线长度!A1518="","",[1]电缆线长度!A1518)</f>
        <v/>
      </c>
      <c r="B1518" t="str">
        <f>IF([1]电缆线长度!B1518="","",[1]电缆线长度!B1518)</f>
        <v/>
      </c>
    </row>
    <row r="1519" spans="1:2" x14ac:dyDescent="0.15">
      <c r="A1519" t="str">
        <f>IF([1]电缆线长度!A1519="","",[1]电缆线长度!A1519)</f>
        <v/>
      </c>
      <c r="B1519" t="str">
        <f>IF([1]电缆线长度!B1519="","",[1]电缆线长度!B1519)</f>
        <v/>
      </c>
    </row>
    <row r="1520" spans="1:2" x14ac:dyDescent="0.15">
      <c r="A1520" t="str">
        <f>IF([1]电缆线长度!A1520="","",[1]电缆线长度!A1520)</f>
        <v/>
      </c>
      <c r="B1520" t="str">
        <f>IF([1]电缆线长度!B1520="","",[1]电缆线长度!B1520)</f>
        <v/>
      </c>
    </row>
    <row r="1521" spans="1:2" x14ac:dyDescent="0.15">
      <c r="A1521" t="str">
        <f>IF([1]电缆线长度!A1521="","",[1]电缆线长度!A1521)</f>
        <v/>
      </c>
      <c r="B1521" t="str">
        <f>IF([1]电缆线长度!B1521="","",[1]电缆线长度!B1521)</f>
        <v/>
      </c>
    </row>
    <row r="1522" spans="1:2" x14ac:dyDescent="0.15">
      <c r="A1522" t="str">
        <f>IF([1]电缆线长度!A1522="","",[1]电缆线长度!A1522)</f>
        <v/>
      </c>
      <c r="B1522" t="str">
        <f>IF([1]电缆线长度!B1522="","",[1]电缆线长度!B1522)</f>
        <v/>
      </c>
    </row>
    <row r="1523" spans="1:2" x14ac:dyDescent="0.15">
      <c r="A1523" t="str">
        <f>IF([1]电缆线长度!A1523="","",[1]电缆线长度!A1523)</f>
        <v/>
      </c>
      <c r="B1523" t="str">
        <f>IF([1]电缆线长度!B1523="","",[1]电缆线长度!B1523)</f>
        <v/>
      </c>
    </row>
    <row r="1524" spans="1:2" x14ac:dyDescent="0.15">
      <c r="A1524" t="str">
        <f>IF([1]电缆线长度!A1524="","",[1]电缆线长度!A1524)</f>
        <v/>
      </c>
      <c r="B1524" t="str">
        <f>IF([1]电缆线长度!B1524="","",[1]电缆线长度!B1524)</f>
        <v/>
      </c>
    </row>
    <row r="1525" spans="1:2" x14ac:dyDescent="0.15">
      <c r="A1525" t="str">
        <f>IF([1]电缆线长度!A1525="","",[1]电缆线长度!A1525)</f>
        <v/>
      </c>
      <c r="B1525" t="str">
        <f>IF([1]电缆线长度!B1525="","",[1]电缆线长度!B1525)</f>
        <v/>
      </c>
    </row>
    <row r="1526" spans="1:2" x14ac:dyDescent="0.15">
      <c r="A1526" t="str">
        <f>IF([1]电缆线长度!A1526="","",[1]电缆线长度!A1526)</f>
        <v/>
      </c>
      <c r="B1526" t="str">
        <f>IF([1]电缆线长度!B1526="","",[1]电缆线长度!B1526)</f>
        <v/>
      </c>
    </row>
    <row r="1527" spans="1:2" x14ac:dyDescent="0.15">
      <c r="A1527" t="str">
        <f>IF([1]电缆线长度!A1527="","",[1]电缆线长度!A1527)</f>
        <v/>
      </c>
      <c r="B1527" t="str">
        <f>IF([1]电缆线长度!B1527="","",[1]电缆线长度!B1527)</f>
        <v/>
      </c>
    </row>
    <row r="1528" spans="1:2" x14ac:dyDescent="0.15">
      <c r="A1528" t="str">
        <f>IF([1]电缆线长度!A1528="","",[1]电缆线长度!A1528)</f>
        <v/>
      </c>
      <c r="B1528" t="str">
        <f>IF([1]电缆线长度!B1528="","",[1]电缆线长度!B1528)</f>
        <v/>
      </c>
    </row>
    <row r="1529" spans="1:2" x14ac:dyDescent="0.15">
      <c r="A1529" t="str">
        <f>IF([1]电缆线长度!A1529="","",[1]电缆线长度!A1529)</f>
        <v/>
      </c>
      <c r="B1529" t="str">
        <f>IF([1]电缆线长度!B1529="","",[1]电缆线长度!B1529)</f>
        <v/>
      </c>
    </row>
    <row r="1530" spans="1:2" x14ac:dyDescent="0.15">
      <c r="A1530" t="str">
        <f>IF([1]电缆线长度!A1530="","",[1]电缆线长度!A1530)</f>
        <v/>
      </c>
      <c r="B1530" t="str">
        <f>IF([1]电缆线长度!B1530="","",[1]电缆线长度!B1530)</f>
        <v/>
      </c>
    </row>
    <row r="1531" spans="1:2" x14ac:dyDescent="0.15">
      <c r="A1531" t="str">
        <f>IF([1]电缆线长度!A1531="","",[1]电缆线长度!A1531)</f>
        <v/>
      </c>
      <c r="B1531" t="str">
        <f>IF([1]电缆线长度!B1531="","",[1]电缆线长度!B1531)</f>
        <v/>
      </c>
    </row>
    <row r="1532" spans="1:2" x14ac:dyDescent="0.15">
      <c r="A1532" t="str">
        <f>IF([1]电缆线长度!A1532="","",[1]电缆线长度!A1532)</f>
        <v/>
      </c>
      <c r="B1532" t="str">
        <f>IF([1]电缆线长度!B1532="","",[1]电缆线长度!B1532)</f>
        <v/>
      </c>
    </row>
    <row r="1533" spans="1:2" x14ac:dyDescent="0.15">
      <c r="A1533" t="str">
        <f>IF([1]电缆线长度!A1533="","",[1]电缆线长度!A1533)</f>
        <v/>
      </c>
      <c r="B1533" t="str">
        <f>IF([1]电缆线长度!B1533="","",[1]电缆线长度!B1533)</f>
        <v/>
      </c>
    </row>
    <row r="1534" spans="1:2" x14ac:dyDescent="0.15">
      <c r="A1534" t="str">
        <f>IF([1]电缆线长度!A1534="","",[1]电缆线长度!A1534)</f>
        <v/>
      </c>
      <c r="B1534" t="str">
        <f>IF([1]电缆线长度!B1534="","",[1]电缆线长度!B1534)</f>
        <v/>
      </c>
    </row>
    <row r="1535" spans="1:2" x14ac:dyDescent="0.15">
      <c r="A1535" t="str">
        <f>IF([1]电缆线长度!A1535="","",[1]电缆线长度!A1535)</f>
        <v/>
      </c>
      <c r="B1535" t="str">
        <f>IF([1]电缆线长度!B1535="","",[1]电缆线长度!B1535)</f>
        <v/>
      </c>
    </row>
    <row r="1536" spans="1:2" x14ac:dyDescent="0.15">
      <c r="A1536" t="str">
        <f>IF([1]电缆线长度!A1536="","",[1]电缆线长度!A1536)</f>
        <v/>
      </c>
      <c r="B1536" t="str">
        <f>IF([1]电缆线长度!B1536="","",[1]电缆线长度!B1536)</f>
        <v/>
      </c>
    </row>
    <row r="1537" spans="1:2" x14ac:dyDescent="0.15">
      <c r="A1537" t="str">
        <f>IF([1]电缆线长度!A1537="","",[1]电缆线长度!A1537)</f>
        <v/>
      </c>
      <c r="B1537" t="str">
        <f>IF([1]电缆线长度!B1537="","",[1]电缆线长度!B1537)</f>
        <v/>
      </c>
    </row>
    <row r="1538" spans="1:2" x14ac:dyDescent="0.15">
      <c r="A1538" t="str">
        <f>IF([1]电缆线长度!A1538="","",[1]电缆线长度!A1538)</f>
        <v/>
      </c>
      <c r="B1538" t="str">
        <f>IF([1]电缆线长度!B1538="","",[1]电缆线长度!B1538)</f>
        <v/>
      </c>
    </row>
    <row r="1539" spans="1:2" x14ac:dyDescent="0.15">
      <c r="A1539" t="str">
        <f>IF([1]电缆线长度!A1539="","",[1]电缆线长度!A1539)</f>
        <v/>
      </c>
      <c r="B1539" t="str">
        <f>IF([1]电缆线长度!B1539="","",[1]电缆线长度!B1539)</f>
        <v/>
      </c>
    </row>
    <row r="1540" spans="1:2" x14ac:dyDescent="0.15">
      <c r="A1540" t="str">
        <f>IF([1]电缆线长度!A1540="","",[1]电缆线长度!A1540)</f>
        <v/>
      </c>
      <c r="B1540" t="str">
        <f>IF([1]电缆线长度!B1540="","",[1]电缆线长度!B1540)</f>
        <v/>
      </c>
    </row>
    <row r="1541" spans="1:2" x14ac:dyDescent="0.15">
      <c r="A1541" t="str">
        <f>IF([1]电缆线长度!A1541="","",[1]电缆线长度!A1541)</f>
        <v/>
      </c>
      <c r="B1541" t="str">
        <f>IF([1]电缆线长度!B1541="","",[1]电缆线长度!B1541)</f>
        <v/>
      </c>
    </row>
    <row r="1542" spans="1:2" x14ac:dyDescent="0.15">
      <c r="A1542" t="str">
        <f>IF([1]电缆线长度!A1542="","",[1]电缆线长度!A1542)</f>
        <v/>
      </c>
      <c r="B1542" t="str">
        <f>IF([1]电缆线长度!B1542="","",[1]电缆线长度!B1542)</f>
        <v/>
      </c>
    </row>
    <row r="1543" spans="1:2" x14ac:dyDescent="0.15">
      <c r="A1543" t="str">
        <f>IF([1]电缆线长度!A1543="","",[1]电缆线长度!A1543)</f>
        <v/>
      </c>
      <c r="B1543" t="str">
        <f>IF([1]电缆线长度!B1543="","",[1]电缆线长度!B1543)</f>
        <v/>
      </c>
    </row>
    <row r="1544" spans="1:2" x14ac:dyDescent="0.15">
      <c r="A1544" t="str">
        <f>IF([1]电缆线长度!A1544="","",[1]电缆线长度!A1544)</f>
        <v/>
      </c>
      <c r="B1544" t="str">
        <f>IF([1]电缆线长度!B1544="","",[1]电缆线长度!B1544)</f>
        <v/>
      </c>
    </row>
    <row r="1545" spans="1:2" x14ac:dyDescent="0.15">
      <c r="A1545" t="str">
        <f>IF([1]电缆线长度!A1545="","",[1]电缆线长度!A1545)</f>
        <v/>
      </c>
      <c r="B1545" t="str">
        <f>IF([1]电缆线长度!B1545="","",[1]电缆线长度!B1545)</f>
        <v/>
      </c>
    </row>
    <row r="1546" spans="1:2" x14ac:dyDescent="0.15">
      <c r="A1546" t="str">
        <f>IF([1]电缆线长度!A1546="","",[1]电缆线长度!A1546)</f>
        <v/>
      </c>
      <c r="B1546" t="str">
        <f>IF([1]电缆线长度!B1546="","",[1]电缆线长度!B1546)</f>
        <v/>
      </c>
    </row>
    <row r="1547" spans="1:2" x14ac:dyDescent="0.15">
      <c r="A1547" t="str">
        <f>IF([1]电缆线长度!A1547="","",[1]电缆线长度!A1547)</f>
        <v/>
      </c>
      <c r="B1547" t="str">
        <f>IF([1]电缆线长度!B1547="","",[1]电缆线长度!B1547)</f>
        <v/>
      </c>
    </row>
    <row r="1548" spans="1:2" x14ac:dyDescent="0.15">
      <c r="A1548" t="str">
        <f>IF([1]电缆线长度!A1548="","",[1]电缆线长度!A1548)</f>
        <v/>
      </c>
      <c r="B1548" t="str">
        <f>IF([1]电缆线长度!B1548="","",[1]电缆线长度!B1548)</f>
        <v/>
      </c>
    </row>
    <row r="1549" spans="1:2" x14ac:dyDescent="0.15">
      <c r="A1549" t="str">
        <f>IF([1]电缆线长度!A1549="","",[1]电缆线长度!A1549)</f>
        <v/>
      </c>
      <c r="B1549" t="str">
        <f>IF([1]电缆线长度!B1549="","",[1]电缆线长度!B1549)</f>
        <v/>
      </c>
    </row>
    <row r="1550" spans="1:2" x14ac:dyDescent="0.15">
      <c r="A1550" t="str">
        <f>IF([1]电缆线长度!A1550="","",[1]电缆线长度!A1550)</f>
        <v/>
      </c>
      <c r="B1550" t="str">
        <f>IF([1]电缆线长度!B1550="","",[1]电缆线长度!B1550)</f>
        <v/>
      </c>
    </row>
    <row r="1551" spans="1:2" x14ac:dyDescent="0.15">
      <c r="A1551" t="str">
        <f>IF([1]电缆线长度!A1551="","",[1]电缆线长度!A1551)</f>
        <v/>
      </c>
      <c r="B1551" t="str">
        <f>IF([1]电缆线长度!B1551="","",[1]电缆线长度!B1551)</f>
        <v/>
      </c>
    </row>
    <row r="1552" spans="1:2" x14ac:dyDescent="0.15">
      <c r="A1552" t="str">
        <f>IF([1]电缆线长度!A1552="","",[1]电缆线长度!A1552)</f>
        <v/>
      </c>
      <c r="B1552" t="str">
        <f>IF([1]电缆线长度!B1552="","",[1]电缆线长度!B1552)</f>
        <v/>
      </c>
    </row>
    <row r="1553" spans="1:2" x14ac:dyDescent="0.15">
      <c r="A1553" t="str">
        <f>IF([1]电缆线长度!A1553="","",[1]电缆线长度!A1553)</f>
        <v/>
      </c>
      <c r="B1553" t="str">
        <f>IF([1]电缆线长度!B1553="","",[1]电缆线长度!B1553)</f>
        <v/>
      </c>
    </row>
    <row r="1554" spans="1:2" x14ac:dyDescent="0.15">
      <c r="A1554" t="str">
        <f>IF([1]电缆线长度!A1554="","",[1]电缆线长度!A1554)</f>
        <v/>
      </c>
      <c r="B1554" t="str">
        <f>IF([1]电缆线长度!B1554="","",[1]电缆线长度!B1554)</f>
        <v/>
      </c>
    </row>
    <row r="1555" spans="1:2" x14ac:dyDescent="0.15">
      <c r="A1555" t="str">
        <f>IF([1]电缆线长度!A1555="","",[1]电缆线长度!A1555)</f>
        <v/>
      </c>
      <c r="B1555" t="str">
        <f>IF([1]电缆线长度!B1555="","",[1]电缆线长度!B1555)</f>
        <v/>
      </c>
    </row>
    <row r="1556" spans="1:2" x14ac:dyDescent="0.15">
      <c r="A1556" t="str">
        <f>IF([1]电缆线长度!A1556="","",[1]电缆线长度!A1556)</f>
        <v/>
      </c>
      <c r="B1556" t="str">
        <f>IF([1]电缆线长度!B1556="","",[1]电缆线长度!B1556)</f>
        <v/>
      </c>
    </row>
    <row r="1557" spans="1:2" x14ac:dyDescent="0.15">
      <c r="A1557" t="str">
        <f>IF([1]电缆线长度!A1557="","",[1]电缆线长度!A1557)</f>
        <v/>
      </c>
      <c r="B1557" t="str">
        <f>IF([1]电缆线长度!B1557="","",[1]电缆线长度!B1557)</f>
        <v/>
      </c>
    </row>
    <row r="1558" spans="1:2" x14ac:dyDescent="0.15">
      <c r="A1558" t="str">
        <f>IF([1]电缆线长度!A1558="","",[1]电缆线长度!A1558)</f>
        <v/>
      </c>
      <c r="B1558" t="str">
        <f>IF([1]电缆线长度!B1558="","",[1]电缆线长度!B1558)</f>
        <v/>
      </c>
    </row>
    <row r="1559" spans="1:2" x14ac:dyDescent="0.15">
      <c r="A1559" t="str">
        <f>IF([1]电缆线长度!A1559="","",[1]电缆线长度!A1559)</f>
        <v/>
      </c>
      <c r="B1559" t="str">
        <f>IF([1]电缆线长度!B1559="","",[1]电缆线长度!B1559)</f>
        <v/>
      </c>
    </row>
    <row r="1560" spans="1:2" x14ac:dyDescent="0.15">
      <c r="A1560" t="str">
        <f>IF([1]电缆线长度!A1560="","",[1]电缆线长度!A1560)</f>
        <v/>
      </c>
      <c r="B1560" t="str">
        <f>IF([1]电缆线长度!B1560="","",[1]电缆线长度!B1560)</f>
        <v/>
      </c>
    </row>
    <row r="1561" spans="1:2" x14ac:dyDescent="0.15">
      <c r="A1561" t="str">
        <f>IF([1]电缆线长度!A1561="","",[1]电缆线长度!A1561)</f>
        <v/>
      </c>
      <c r="B1561" t="str">
        <f>IF([1]电缆线长度!B1561="","",[1]电缆线长度!B1561)</f>
        <v/>
      </c>
    </row>
    <row r="1562" spans="1:2" x14ac:dyDescent="0.15">
      <c r="A1562" t="str">
        <f>IF([1]电缆线长度!A1562="","",[1]电缆线长度!A1562)</f>
        <v/>
      </c>
      <c r="B1562" t="str">
        <f>IF([1]电缆线长度!B1562="","",[1]电缆线长度!B1562)</f>
        <v/>
      </c>
    </row>
    <row r="1563" spans="1:2" x14ac:dyDescent="0.15">
      <c r="A1563" t="str">
        <f>IF([1]电缆线长度!A1563="","",[1]电缆线长度!A1563)</f>
        <v/>
      </c>
      <c r="B1563" t="str">
        <f>IF([1]电缆线长度!B1563="","",[1]电缆线长度!B1563)</f>
        <v/>
      </c>
    </row>
    <row r="1564" spans="1:2" x14ac:dyDescent="0.15">
      <c r="A1564" t="str">
        <f>IF([1]电缆线长度!A1564="","",[1]电缆线长度!A1564)</f>
        <v/>
      </c>
      <c r="B1564" t="str">
        <f>IF([1]电缆线长度!B1564="","",[1]电缆线长度!B1564)</f>
        <v/>
      </c>
    </row>
    <row r="1565" spans="1:2" x14ac:dyDescent="0.15">
      <c r="A1565" t="str">
        <f>IF([1]电缆线长度!A1565="","",[1]电缆线长度!A1565)</f>
        <v/>
      </c>
      <c r="B1565" t="str">
        <f>IF([1]电缆线长度!B1565="","",[1]电缆线长度!B1565)</f>
        <v/>
      </c>
    </row>
    <row r="1566" spans="1:2" x14ac:dyDescent="0.15">
      <c r="A1566" t="str">
        <f>IF([1]电缆线长度!A1566="","",[1]电缆线长度!A1566)</f>
        <v/>
      </c>
      <c r="B1566" t="str">
        <f>IF([1]电缆线长度!B1566="","",[1]电缆线长度!B1566)</f>
        <v/>
      </c>
    </row>
    <row r="1567" spans="1:2" x14ac:dyDescent="0.15">
      <c r="A1567" t="str">
        <f>IF([1]电缆线长度!A1567="","",[1]电缆线长度!A1567)</f>
        <v/>
      </c>
      <c r="B1567" t="str">
        <f>IF([1]电缆线长度!B1567="","",[1]电缆线长度!B1567)</f>
        <v/>
      </c>
    </row>
    <row r="1568" spans="1:2" x14ac:dyDescent="0.15">
      <c r="A1568" t="str">
        <f>IF([1]电缆线长度!A1568="","",[1]电缆线长度!A1568)</f>
        <v/>
      </c>
      <c r="B1568" t="str">
        <f>IF([1]电缆线长度!B1568="","",[1]电缆线长度!B1568)</f>
        <v/>
      </c>
    </row>
    <row r="1569" spans="1:2" x14ac:dyDescent="0.15">
      <c r="A1569" t="str">
        <f>IF([1]电缆线长度!A1569="","",[1]电缆线长度!A1569)</f>
        <v/>
      </c>
      <c r="B1569" t="str">
        <f>IF([1]电缆线长度!B1569="","",[1]电缆线长度!B1569)</f>
        <v/>
      </c>
    </row>
    <row r="1570" spans="1:2" x14ac:dyDescent="0.15">
      <c r="A1570" t="str">
        <f>IF([1]电缆线长度!A1570="","",[1]电缆线长度!A1570)</f>
        <v/>
      </c>
      <c r="B1570" t="str">
        <f>IF([1]电缆线长度!B1570="","",[1]电缆线长度!B1570)</f>
        <v/>
      </c>
    </row>
    <row r="1571" spans="1:2" x14ac:dyDescent="0.15">
      <c r="A1571" t="str">
        <f>IF([1]电缆线长度!A1571="","",[1]电缆线长度!A1571)</f>
        <v/>
      </c>
      <c r="B1571" t="str">
        <f>IF([1]电缆线长度!B1571="","",[1]电缆线长度!B1571)</f>
        <v/>
      </c>
    </row>
    <row r="1572" spans="1:2" x14ac:dyDescent="0.15">
      <c r="A1572" t="str">
        <f>IF([1]电缆线长度!A1572="","",[1]电缆线长度!A1572)</f>
        <v/>
      </c>
      <c r="B1572" t="str">
        <f>IF([1]电缆线长度!B1572="","",[1]电缆线长度!B1572)</f>
        <v/>
      </c>
    </row>
    <row r="1573" spans="1:2" x14ac:dyDescent="0.15">
      <c r="A1573" t="str">
        <f>IF([1]电缆线长度!A1573="","",[1]电缆线长度!A1573)</f>
        <v/>
      </c>
      <c r="B1573" t="str">
        <f>IF([1]电缆线长度!B1573="","",[1]电缆线长度!B1573)</f>
        <v/>
      </c>
    </row>
    <row r="1574" spans="1:2" x14ac:dyDescent="0.15">
      <c r="A1574" t="str">
        <f>IF([1]电缆线长度!A1574="","",[1]电缆线长度!A1574)</f>
        <v/>
      </c>
      <c r="B1574" t="str">
        <f>IF([1]电缆线长度!B1574="","",[1]电缆线长度!B1574)</f>
        <v/>
      </c>
    </row>
    <row r="1575" spans="1:2" x14ac:dyDescent="0.15">
      <c r="A1575" t="str">
        <f>IF([1]电缆线长度!A1575="","",[1]电缆线长度!A1575)</f>
        <v/>
      </c>
      <c r="B1575" t="str">
        <f>IF([1]电缆线长度!B1575="","",[1]电缆线长度!B1575)</f>
        <v/>
      </c>
    </row>
    <row r="1576" spans="1:2" x14ac:dyDescent="0.15">
      <c r="A1576" t="str">
        <f>IF([1]电缆线长度!A1576="","",[1]电缆线长度!A1576)</f>
        <v/>
      </c>
      <c r="B1576" t="str">
        <f>IF([1]电缆线长度!B1576="","",[1]电缆线长度!B1576)</f>
        <v/>
      </c>
    </row>
    <row r="1577" spans="1:2" x14ac:dyDescent="0.15">
      <c r="A1577" t="str">
        <f>IF([1]电缆线长度!A1577="","",[1]电缆线长度!A1577)</f>
        <v/>
      </c>
      <c r="B1577" t="str">
        <f>IF([1]电缆线长度!B1577="","",[1]电缆线长度!B1577)</f>
        <v/>
      </c>
    </row>
    <row r="1578" spans="1:2" x14ac:dyDescent="0.15">
      <c r="A1578" t="str">
        <f>IF([1]电缆线长度!A1578="","",[1]电缆线长度!A1578)</f>
        <v/>
      </c>
      <c r="B1578" t="str">
        <f>IF([1]电缆线长度!B1578="","",[1]电缆线长度!B1578)</f>
        <v/>
      </c>
    </row>
    <row r="1579" spans="1:2" x14ac:dyDescent="0.15">
      <c r="A1579" t="str">
        <f>IF([1]电缆线长度!A1579="","",[1]电缆线长度!A1579)</f>
        <v/>
      </c>
      <c r="B1579" t="str">
        <f>IF([1]电缆线长度!B1579="","",[1]电缆线长度!B1579)</f>
        <v/>
      </c>
    </row>
    <row r="1580" spans="1:2" x14ac:dyDescent="0.15">
      <c r="A1580" t="str">
        <f>IF([1]电缆线长度!A1580="","",[1]电缆线长度!A1580)</f>
        <v/>
      </c>
      <c r="B1580" t="str">
        <f>IF([1]电缆线长度!B1580="","",[1]电缆线长度!B1580)</f>
        <v/>
      </c>
    </row>
    <row r="1581" spans="1:2" x14ac:dyDescent="0.15">
      <c r="A1581" t="str">
        <f>IF([1]电缆线长度!A1581="","",[1]电缆线长度!A1581)</f>
        <v/>
      </c>
      <c r="B1581" t="str">
        <f>IF([1]电缆线长度!B1581="","",[1]电缆线长度!B1581)</f>
        <v/>
      </c>
    </row>
    <row r="1582" spans="1:2" x14ac:dyDescent="0.15">
      <c r="A1582" t="str">
        <f>IF([1]电缆线长度!A1582="","",[1]电缆线长度!A1582)</f>
        <v/>
      </c>
      <c r="B1582" t="str">
        <f>IF([1]电缆线长度!B1582="","",[1]电缆线长度!B1582)</f>
        <v/>
      </c>
    </row>
    <row r="1583" spans="1:2" x14ac:dyDescent="0.15">
      <c r="A1583" t="str">
        <f>IF([1]电缆线长度!A1583="","",[1]电缆线长度!A1583)</f>
        <v/>
      </c>
      <c r="B1583" t="str">
        <f>IF([1]电缆线长度!B1583="","",[1]电缆线长度!B1583)</f>
        <v/>
      </c>
    </row>
    <row r="1584" spans="1:2" x14ac:dyDescent="0.15">
      <c r="A1584" t="str">
        <f>IF([1]电缆线长度!A1584="","",[1]电缆线长度!A1584)</f>
        <v/>
      </c>
      <c r="B1584" t="str">
        <f>IF([1]电缆线长度!B1584="","",[1]电缆线长度!B1584)</f>
        <v/>
      </c>
    </row>
    <row r="1585" spans="1:2" x14ac:dyDescent="0.15">
      <c r="A1585" t="str">
        <f>IF([1]电缆线长度!A1585="","",[1]电缆线长度!A1585)</f>
        <v/>
      </c>
      <c r="B1585" t="str">
        <f>IF([1]电缆线长度!B1585="","",[1]电缆线长度!B1585)</f>
        <v/>
      </c>
    </row>
    <row r="1586" spans="1:2" x14ac:dyDescent="0.15">
      <c r="A1586" t="str">
        <f>IF([1]电缆线长度!A1586="","",[1]电缆线长度!A1586)</f>
        <v/>
      </c>
      <c r="B1586" t="str">
        <f>IF([1]电缆线长度!B1586="","",[1]电缆线长度!B1586)</f>
        <v/>
      </c>
    </row>
    <row r="1587" spans="1:2" x14ac:dyDescent="0.15">
      <c r="A1587" t="str">
        <f>IF([1]电缆线长度!A1587="","",[1]电缆线长度!A1587)</f>
        <v/>
      </c>
      <c r="B1587" t="str">
        <f>IF([1]电缆线长度!B1587="","",[1]电缆线长度!B1587)</f>
        <v/>
      </c>
    </row>
    <row r="1588" spans="1:2" x14ac:dyDescent="0.15">
      <c r="A1588" t="str">
        <f>IF([1]电缆线长度!A1588="","",[1]电缆线长度!A1588)</f>
        <v/>
      </c>
      <c r="B1588" t="str">
        <f>IF([1]电缆线长度!B1588="","",[1]电缆线长度!B1588)</f>
        <v/>
      </c>
    </row>
    <row r="1589" spans="1:2" x14ac:dyDescent="0.15">
      <c r="A1589" t="str">
        <f>IF([1]电缆线长度!A1589="","",[1]电缆线长度!A1589)</f>
        <v/>
      </c>
      <c r="B1589" t="str">
        <f>IF([1]电缆线长度!B1589="","",[1]电缆线长度!B1589)</f>
        <v/>
      </c>
    </row>
    <row r="1590" spans="1:2" x14ac:dyDescent="0.15">
      <c r="A1590" t="str">
        <f>IF([1]电缆线长度!A1590="","",[1]电缆线长度!A1590)</f>
        <v/>
      </c>
      <c r="B1590" t="str">
        <f>IF([1]电缆线长度!B1590="","",[1]电缆线长度!B1590)</f>
        <v/>
      </c>
    </row>
    <row r="1591" spans="1:2" x14ac:dyDescent="0.15">
      <c r="A1591" t="str">
        <f>IF([1]电缆线长度!A1591="","",[1]电缆线长度!A1591)</f>
        <v/>
      </c>
      <c r="B1591" t="str">
        <f>IF([1]电缆线长度!B1591="","",[1]电缆线长度!B1591)</f>
        <v/>
      </c>
    </row>
    <row r="1592" spans="1:2" x14ac:dyDescent="0.15">
      <c r="A1592" t="str">
        <f>IF([1]电缆线长度!A1592="","",[1]电缆线长度!A1592)</f>
        <v/>
      </c>
      <c r="B1592" t="str">
        <f>IF([1]电缆线长度!B1592="","",[1]电缆线长度!B1592)</f>
        <v/>
      </c>
    </row>
    <row r="1593" spans="1:2" x14ac:dyDescent="0.15">
      <c r="A1593" t="str">
        <f>IF([1]电缆线长度!A1593="","",[1]电缆线长度!A1593)</f>
        <v/>
      </c>
      <c r="B1593" t="str">
        <f>IF([1]电缆线长度!B1593="","",[1]电缆线长度!B1593)</f>
        <v/>
      </c>
    </row>
    <row r="1594" spans="1:2" x14ac:dyDescent="0.15">
      <c r="A1594" t="str">
        <f>IF([1]电缆线长度!A1594="","",[1]电缆线长度!A1594)</f>
        <v/>
      </c>
      <c r="B1594" t="str">
        <f>IF([1]电缆线长度!B1594="","",[1]电缆线长度!B1594)</f>
        <v/>
      </c>
    </row>
    <row r="1595" spans="1:2" x14ac:dyDescent="0.15">
      <c r="A1595" t="str">
        <f>IF([1]电缆线长度!A1595="","",[1]电缆线长度!A1595)</f>
        <v/>
      </c>
      <c r="B1595" t="str">
        <f>IF([1]电缆线长度!B1595="","",[1]电缆线长度!B1595)</f>
        <v/>
      </c>
    </row>
    <row r="1596" spans="1:2" x14ac:dyDescent="0.15">
      <c r="A1596" t="str">
        <f>IF([1]电缆线长度!A1596="","",[1]电缆线长度!A1596)</f>
        <v/>
      </c>
      <c r="B1596" t="str">
        <f>IF([1]电缆线长度!B1596="","",[1]电缆线长度!B1596)</f>
        <v/>
      </c>
    </row>
    <row r="1597" spans="1:2" x14ac:dyDescent="0.15">
      <c r="A1597" t="str">
        <f>IF([1]电缆线长度!A1597="","",[1]电缆线长度!A1597)</f>
        <v/>
      </c>
      <c r="B1597" t="str">
        <f>IF([1]电缆线长度!B1597="","",[1]电缆线长度!B1597)</f>
        <v/>
      </c>
    </row>
    <row r="1598" spans="1:2" x14ac:dyDescent="0.15">
      <c r="A1598" t="str">
        <f>IF([1]电缆线长度!A1598="","",[1]电缆线长度!A1598)</f>
        <v/>
      </c>
      <c r="B1598" t="str">
        <f>IF([1]电缆线长度!B1598="","",[1]电缆线长度!B1598)</f>
        <v/>
      </c>
    </row>
    <row r="1599" spans="1:2" x14ac:dyDescent="0.15">
      <c r="A1599" t="str">
        <f>IF([1]电缆线长度!A1599="","",[1]电缆线长度!A1599)</f>
        <v/>
      </c>
      <c r="B1599" t="str">
        <f>IF([1]电缆线长度!B1599="","",[1]电缆线长度!B1599)</f>
        <v/>
      </c>
    </row>
    <row r="1600" spans="1:2" x14ac:dyDescent="0.15">
      <c r="A1600" t="str">
        <f>IF([1]电缆线长度!A1600="","",[1]电缆线长度!A1600)</f>
        <v/>
      </c>
      <c r="B1600" t="str">
        <f>IF([1]电缆线长度!B1600="","",[1]电缆线长度!B1600)</f>
        <v/>
      </c>
    </row>
    <row r="1601" spans="1:2" x14ac:dyDescent="0.15">
      <c r="A1601" t="str">
        <f>IF([1]电缆线长度!A1601="","",[1]电缆线长度!A1601)</f>
        <v/>
      </c>
      <c r="B1601" t="str">
        <f>IF([1]电缆线长度!B1601="","",[1]电缆线长度!B1601)</f>
        <v/>
      </c>
    </row>
    <row r="1602" spans="1:2" x14ac:dyDescent="0.15">
      <c r="A1602" t="str">
        <f>IF([1]电缆线长度!A1602="","",[1]电缆线长度!A1602)</f>
        <v/>
      </c>
      <c r="B1602" t="str">
        <f>IF([1]电缆线长度!B1602="","",[1]电缆线长度!B1602)</f>
        <v/>
      </c>
    </row>
    <row r="1603" spans="1:2" x14ac:dyDescent="0.15">
      <c r="A1603" t="str">
        <f>IF([1]电缆线长度!A1603="","",[1]电缆线长度!A1603)</f>
        <v/>
      </c>
      <c r="B1603" t="str">
        <f>IF([1]电缆线长度!B1603="","",[1]电缆线长度!B1603)</f>
        <v/>
      </c>
    </row>
    <row r="1604" spans="1:2" x14ac:dyDescent="0.15">
      <c r="A1604" t="str">
        <f>IF([1]电缆线长度!A1604="","",[1]电缆线长度!A1604)</f>
        <v/>
      </c>
      <c r="B1604" t="str">
        <f>IF([1]电缆线长度!B1604="","",[1]电缆线长度!B1604)</f>
        <v/>
      </c>
    </row>
    <row r="1605" spans="1:2" x14ac:dyDescent="0.15">
      <c r="A1605" t="str">
        <f>IF([1]电缆线长度!A1605="","",[1]电缆线长度!A1605)</f>
        <v/>
      </c>
      <c r="B1605" t="str">
        <f>IF([1]电缆线长度!B1605="","",[1]电缆线长度!B1605)</f>
        <v/>
      </c>
    </row>
    <row r="1606" spans="1:2" x14ac:dyDescent="0.15">
      <c r="A1606" t="str">
        <f>IF([1]电缆线长度!A1606="","",[1]电缆线长度!A1606)</f>
        <v/>
      </c>
      <c r="B1606" t="str">
        <f>IF([1]电缆线长度!B1606="","",[1]电缆线长度!B1606)</f>
        <v/>
      </c>
    </row>
    <row r="1607" spans="1:2" x14ac:dyDescent="0.15">
      <c r="A1607" t="str">
        <f>IF([1]电缆线长度!A1607="","",[1]电缆线长度!A1607)</f>
        <v/>
      </c>
      <c r="B1607" t="str">
        <f>IF([1]电缆线长度!B1607="","",[1]电缆线长度!B1607)</f>
        <v/>
      </c>
    </row>
    <row r="1608" spans="1:2" x14ac:dyDescent="0.15">
      <c r="A1608" t="str">
        <f>IF([1]电缆线长度!A1608="","",[1]电缆线长度!A1608)</f>
        <v/>
      </c>
      <c r="B1608" t="str">
        <f>IF([1]电缆线长度!B1608="","",[1]电缆线长度!B1608)</f>
        <v/>
      </c>
    </row>
    <row r="1609" spans="1:2" x14ac:dyDescent="0.15">
      <c r="A1609" t="str">
        <f>IF([1]电缆线长度!A1609="","",[1]电缆线长度!A1609)</f>
        <v/>
      </c>
      <c r="B1609" t="str">
        <f>IF([1]电缆线长度!B1609="","",[1]电缆线长度!B1609)</f>
        <v/>
      </c>
    </row>
    <row r="1610" spans="1:2" x14ac:dyDescent="0.15">
      <c r="A1610" t="str">
        <f>IF([1]电缆线长度!A1610="","",[1]电缆线长度!A1610)</f>
        <v/>
      </c>
      <c r="B1610" t="str">
        <f>IF([1]电缆线长度!B1610="","",[1]电缆线长度!B1610)</f>
        <v/>
      </c>
    </row>
    <row r="1611" spans="1:2" x14ac:dyDescent="0.15">
      <c r="A1611" t="str">
        <f>IF([1]电缆线长度!A1611="","",[1]电缆线长度!A1611)</f>
        <v/>
      </c>
      <c r="B1611" t="str">
        <f>IF([1]电缆线长度!B1611="","",[1]电缆线长度!B1611)</f>
        <v/>
      </c>
    </row>
    <row r="1612" spans="1:2" x14ac:dyDescent="0.15">
      <c r="A1612" t="str">
        <f>IF([1]电缆线长度!A1612="","",[1]电缆线长度!A1612)</f>
        <v/>
      </c>
      <c r="B1612" t="str">
        <f>IF([1]电缆线长度!B1612="","",[1]电缆线长度!B1612)</f>
        <v/>
      </c>
    </row>
    <row r="1613" spans="1:2" x14ac:dyDescent="0.15">
      <c r="A1613" t="str">
        <f>IF([1]电缆线长度!A1613="","",[1]电缆线长度!A1613)</f>
        <v/>
      </c>
      <c r="B1613" t="str">
        <f>IF([1]电缆线长度!B1613="","",[1]电缆线长度!B1613)</f>
        <v/>
      </c>
    </row>
    <row r="1614" spans="1:2" x14ac:dyDescent="0.15">
      <c r="A1614" t="str">
        <f>IF([1]电缆线长度!A1614="","",[1]电缆线长度!A1614)</f>
        <v/>
      </c>
      <c r="B1614" t="str">
        <f>IF([1]电缆线长度!B1614="","",[1]电缆线长度!B1614)</f>
        <v/>
      </c>
    </row>
    <row r="1615" spans="1:2" x14ac:dyDescent="0.15">
      <c r="A1615" t="str">
        <f>IF([1]电缆线长度!A1615="","",[1]电缆线长度!A1615)</f>
        <v/>
      </c>
      <c r="B1615" t="str">
        <f>IF([1]电缆线长度!B1615="","",[1]电缆线长度!B1615)</f>
        <v/>
      </c>
    </row>
    <row r="1616" spans="1:2" x14ac:dyDescent="0.15">
      <c r="A1616" t="str">
        <f>IF([1]电缆线长度!A1616="","",[1]电缆线长度!A1616)</f>
        <v/>
      </c>
      <c r="B1616" t="str">
        <f>IF([1]电缆线长度!B1616="","",[1]电缆线长度!B1616)</f>
        <v/>
      </c>
    </row>
    <row r="1617" spans="1:2" x14ac:dyDescent="0.15">
      <c r="A1617" t="str">
        <f>IF([1]电缆线长度!A1617="","",[1]电缆线长度!A1617)</f>
        <v/>
      </c>
      <c r="B1617" t="str">
        <f>IF([1]电缆线长度!B1617="","",[1]电缆线长度!B1617)</f>
        <v/>
      </c>
    </row>
    <row r="1618" spans="1:2" x14ac:dyDescent="0.15">
      <c r="A1618" t="str">
        <f>IF([1]电缆线长度!A1618="","",[1]电缆线长度!A1618)</f>
        <v/>
      </c>
      <c r="B1618" t="str">
        <f>IF([1]电缆线长度!B1618="","",[1]电缆线长度!B1618)</f>
        <v/>
      </c>
    </row>
    <row r="1619" spans="1:2" x14ac:dyDescent="0.15">
      <c r="A1619" t="str">
        <f>IF([1]电缆线长度!A1619="","",[1]电缆线长度!A1619)</f>
        <v/>
      </c>
      <c r="B1619" t="str">
        <f>IF([1]电缆线长度!B1619="","",[1]电缆线长度!B1619)</f>
        <v/>
      </c>
    </row>
    <row r="1620" spans="1:2" x14ac:dyDescent="0.15">
      <c r="A1620" t="str">
        <f>IF([1]电缆线长度!A1620="","",[1]电缆线长度!A1620)</f>
        <v/>
      </c>
      <c r="B1620" t="str">
        <f>IF([1]电缆线长度!B1620="","",[1]电缆线长度!B1620)</f>
        <v/>
      </c>
    </row>
    <row r="1621" spans="1:2" x14ac:dyDescent="0.15">
      <c r="A1621" t="str">
        <f>IF([1]电缆线长度!A1621="","",[1]电缆线长度!A1621)</f>
        <v/>
      </c>
      <c r="B1621" t="str">
        <f>IF([1]电缆线长度!B1621="","",[1]电缆线长度!B1621)</f>
        <v/>
      </c>
    </row>
    <row r="1622" spans="1:2" x14ac:dyDescent="0.15">
      <c r="A1622" t="str">
        <f>IF([1]电缆线长度!A1622="","",[1]电缆线长度!A1622)</f>
        <v/>
      </c>
      <c r="B1622" t="str">
        <f>IF([1]电缆线长度!B1622="","",[1]电缆线长度!B1622)</f>
        <v/>
      </c>
    </row>
    <row r="1623" spans="1:2" x14ac:dyDescent="0.15">
      <c r="A1623" t="str">
        <f>IF([1]电缆线长度!A1623="","",[1]电缆线长度!A1623)</f>
        <v/>
      </c>
      <c r="B1623" t="str">
        <f>IF([1]电缆线长度!B1623="","",[1]电缆线长度!B1623)</f>
        <v/>
      </c>
    </row>
    <row r="1624" spans="1:2" x14ac:dyDescent="0.15">
      <c r="A1624" t="str">
        <f>IF([1]电缆线长度!A1624="","",[1]电缆线长度!A1624)</f>
        <v/>
      </c>
      <c r="B1624" t="str">
        <f>IF([1]电缆线长度!B1624="","",[1]电缆线长度!B1624)</f>
        <v/>
      </c>
    </row>
    <row r="1625" spans="1:2" x14ac:dyDescent="0.15">
      <c r="A1625" t="str">
        <f>IF([1]电缆线长度!A1625="","",[1]电缆线长度!A1625)</f>
        <v/>
      </c>
      <c r="B1625" t="str">
        <f>IF([1]电缆线长度!B1625="","",[1]电缆线长度!B1625)</f>
        <v/>
      </c>
    </row>
    <row r="1626" spans="1:2" x14ac:dyDescent="0.15">
      <c r="A1626" t="str">
        <f>IF([1]电缆线长度!A1626="","",[1]电缆线长度!A1626)</f>
        <v/>
      </c>
      <c r="B1626" t="str">
        <f>IF([1]电缆线长度!B1626="","",[1]电缆线长度!B1626)</f>
        <v/>
      </c>
    </row>
    <row r="1627" spans="1:2" x14ac:dyDescent="0.15">
      <c r="A1627" t="str">
        <f>IF([1]电缆线长度!A1627="","",[1]电缆线长度!A1627)</f>
        <v/>
      </c>
      <c r="B1627" t="str">
        <f>IF([1]电缆线长度!B1627="","",[1]电缆线长度!B1627)</f>
        <v/>
      </c>
    </row>
    <row r="1628" spans="1:2" x14ac:dyDescent="0.15">
      <c r="A1628" t="str">
        <f>IF([1]电缆线长度!A1628="","",[1]电缆线长度!A1628)</f>
        <v/>
      </c>
      <c r="B1628" t="str">
        <f>IF([1]电缆线长度!B1628="","",[1]电缆线长度!B1628)</f>
        <v/>
      </c>
    </row>
    <row r="1629" spans="1:2" x14ac:dyDescent="0.15">
      <c r="A1629" t="str">
        <f>IF([1]电缆线长度!A1629="","",[1]电缆线长度!A1629)</f>
        <v/>
      </c>
      <c r="B1629" t="str">
        <f>IF([1]电缆线长度!B1629="","",[1]电缆线长度!B1629)</f>
        <v/>
      </c>
    </row>
    <row r="1630" spans="1:2" x14ac:dyDescent="0.15">
      <c r="A1630" t="str">
        <f>IF([1]电缆线长度!A1630="","",[1]电缆线长度!A1630)</f>
        <v/>
      </c>
      <c r="B1630" t="str">
        <f>IF([1]电缆线长度!B1630="","",[1]电缆线长度!B1630)</f>
        <v/>
      </c>
    </row>
    <row r="1631" spans="1:2" x14ac:dyDescent="0.15">
      <c r="A1631" t="str">
        <f>IF([1]电缆线长度!A1631="","",[1]电缆线长度!A1631)</f>
        <v/>
      </c>
      <c r="B1631" t="str">
        <f>IF([1]电缆线长度!B1631="","",[1]电缆线长度!B1631)</f>
        <v/>
      </c>
    </row>
    <row r="1632" spans="1:2" x14ac:dyDescent="0.15">
      <c r="A1632" t="str">
        <f>IF([1]电缆线长度!A1632="","",[1]电缆线长度!A1632)</f>
        <v/>
      </c>
      <c r="B1632" t="str">
        <f>IF([1]电缆线长度!B1632="","",[1]电缆线长度!B1632)</f>
        <v/>
      </c>
    </row>
    <row r="1633" spans="1:2" x14ac:dyDescent="0.15">
      <c r="A1633" t="str">
        <f>IF([1]电缆线长度!A1633="","",[1]电缆线长度!A1633)</f>
        <v/>
      </c>
      <c r="B1633" t="str">
        <f>IF([1]电缆线长度!B1633="","",[1]电缆线长度!B1633)</f>
        <v/>
      </c>
    </row>
    <row r="1634" spans="1:2" x14ac:dyDescent="0.15">
      <c r="A1634" t="str">
        <f>IF([1]电缆线长度!A1634="","",[1]电缆线长度!A1634)</f>
        <v/>
      </c>
      <c r="B1634" t="str">
        <f>IF([1]电缆线长度!B1634="","",[1]电缆线长度!B1634)</f>
        <v/>
      </c>
    </row>
    <row r="1635" spans="1:2" x14ac:dyDescent="0.15">
      <c r="A1635" t="str">
        <f>IF([1]电缆线长度!A1635="","",[1]电缆线长度!A1635)</f>
        <v/>
      </c>
      <c r="B1635" t="str">
        <f>IF([1]电缆线长度!B1635="","",[1]电缆线长度!B1635)</f>
        <v/>
      </c>
    </row>
    <row r="1636" spans="1:2" x14ac:dyDescent="0.15">
      <c r="A1636" t="str">
        <f>IF([1]电缆线长度!A1636="","",[1]电缆线长度!A1636)</f>
        <v/>
      </c>
      <c r="B1636" t="str">
        <f>IF([1]电缆线长度!B1636="","",[1]电缆线长度!B1636)</f>
        <v/>
      </c>
    </row>
    <row r="1637" spans="1:2" x14ac:dyDescent="0.15">
      <c r="A1637" t="str">
        <f>IF([1]电缆线长度!A1637="","",[1]电缆线长度!A1637)</f>
        <v/>
      </c>
      <c r="B1637" t="str">
        <f>IF([1]电缆线长度!B1637="","",[1]电缆线长度!B1637)</f>
        <v/>
      </c>
    </row>
    <row r="1638" spans="1:2" x14ac:dyDescent="0.15">
      <c r="A1638" t="str">
        <f>IF([1]电缆线长度!A1638="","",[1]电缆线长度!A1638)</f>
        <v/>
      </c>
      <c r="B1638" t="str">
        <f>IF([1]电缆线长度!B1638="","",[1]电缆线长度!B1638)</f>
        <v/>
      </c>
    </row>
    <row r="1639" spans="1:2" x14ac:dyDescent="0.15">
      <c r="A1639" t="str">
        <f>IF([1]电缆线长度!A1639="","",[1]电缆线长度!A1639)</f>
        <v/>
      </c>
      <c r="B1639" t="str">
        <f>IF([1]电缆线长度!B1639="","",[1]电缆线长度!B1639)</f>
        <v/>
      </c>
    </row>
    <row r="1640" spans="1:2" x14ac:dyDescent="0.15">
      <c r="A1640" t="str">
        <f>IF([1]电缆线长度!A1640="","",[1]电缆线长度!A1640)</f>
        <v/>
      </c>
      <c r="B1640" t="str">
        <f>IF([1]电缆线长度!B1640="","",[1]电缆线长度!B1640)</f>
        <v/>
      </c>
    </row>
    <row r="1641" spans="1:2" x14ac:dyDescent="0.15">
      <c r="A1641" t="str">
        <f>IF([1]电缆线长度!A1641="","",[1]电缆线长度!A1641)</f>
        <v/>
      </c>
      <c r="B1641" t="str">
        <f>IF([1]电缆线长度!B1641="","",[1]电缆线长度!B1641)</f>
        <v/>
      </c>
    </row>
    <row r="1642" spans="1:2" x14ac:dyDescent="0.15">
      <c r="A1642" t="str">
        <f>IF([1]电缆线长度!A1642="","",[1]电缆线长度!A1642)</f>
        <v/>
      </c>
      <c r="B1642" t="str">
        <f>IF([1]电缆线长度!B1642="","",[1]电缆线长度!B1642)</f>
        <v/>
      </c>
    </row>
    <row r="1643" spans="1:2" x14ac:dyDescent="0.15">
      <c r="A1643" t="str">
        <f>IF([1]电缆线长度!A1643="","",[1]电缆线长度!A1643)</f>
        <v/>
      </c>
      <c r="B1643" t="str">
        <f>IF([1]电缆线长度!B1643="","",[1]电缆线长度!B1643)</f>
        <v/>
      </c>
    </row>
    <row r="1644" spans="1:2" x14ac:dyDescent="0.15">
      <c r="A1644" t="str">
        <f>IF([1]电缆线长度!A1644="","",[1]电缆线长度!A1644)</f>
        <v/>
      </c>
      <c r="B1644" t="str">
        <f>IF([1]电缆线长度!B1644="","",[1]电缆线长度!B1644)</f>
        <v/>
      </c>
    </row>
    <row r="1645" spans="1:2" x14ac:dyDescent="0.15">
      <c r="A1645" t="str">
        <f>IF([1]电缆线长度!A1645="","",[1]电缆线长度!A1645)</f>
        <v/>
      </c>
      <c r="B1645" t="str">
        <f>IF([1]电缆线长度!B1645="","",[1]电缆线长度!B1645)</f>
        <v/>
      </c>
    </row>
    <row r="1646" spans="1:2" x14ac:dyDescent="0.15">
      <c r="A1646" t="str">
        <f>IF([1]电缆线长度!A1646="","",[1]电缆线长度!A1646)</f>
        <v/>
      </c>
      <c r="B1646" t="str">
        <f>IF([1]电缆线长度!B1646="","",[1]电缆线长度!B1646)</f>
        <v/>
      </c>
    </row>
    <row r="1647" spans="1:2" x14ac:dyDescent="0.15">
      <c r="A1647" t="str">
        <f>IF([1]电缆线长度!A1647="","",[1]电缆线长度!A1647)</f>
        <v/>
      </c>
      <c r="B1647" t="str">
        <f>IF([1]电缆线长度!B1647="","",[1]电缆线长度!B1647)</f>
        <v/>
      </c>
    </row>
    <row r="1648" spans="1:2" x14ac:dyDescent="0.15">
      <c r="A1648" t="str">
        <f>IF([1]电缆线长度!A1648="","",[1]电缆线长度!A1648)</f>
        <v/>
      </c>
      <c r="B1648" t="str">
        <f>IF([1]电缆线长度!B1648="","",[1]电缆线长度!B1648)</f>
        <v/>
      </c>
    </row>
    <row r="1649" spans="1:2" x14ac:dyDescent="0.15">
      <c r="A1649" t="str">
        <f>IF([1]电缆线长度!A1649="","",[1]电缆线长度!A1649)</f>
        <v/>
      </c>
      <c r="B1649" t="str">
        <f>IF([1]电缆线长度!B1649="","",[1]电缆线长度!B1649)</f>
        <v/>
      </c>
    </row>
    <row r="1650" spans="1:2" x14ac:dyDescent="0.15">
      <c r="A1650" t="str">
        <f>IF([1]电缆线长度!A1650="","",[1]电缆线长度!A1650)</f>
        <v/>
      </c>
      <c r="B1650" t="str">
        <f>IF([1]电缆线长度!B1650="","",[1]电缆线长度!B1650)</f>
        <v/>
      </c>
    </row>
    <row r="1651" spans="1:2" x14ac:dyDescent="0.15">
      <c r="A1651" t="str">
        <f>IF([1]电缆线长度!A1651="","",[1]电缆线长度!A1651)</f>
        <v/>
      </c>
      <c r="B1651" t="str">
        <f>IF([1]电缆线长度!B1651="","",[1]电缆线长度!B1651)</f>
        <v/>
      </c>
    </row>
    <row r="1652" spans="1:2" x14ac:dyDescent="0.15">
      <c r="A1652" t="str">
        <f>IF([1]电缆线长度!A1652="","",[1]电缆线长度!A1652)</f>
        <v/>
      </c>
      <c r="B1652" t="str">
        <f>IF([1]电缆线长度!B1652="","",[1]电缆线长度!B1652)</f>
        <v/>
      </c>
    </row>
    <row r="1653" spans="1:2" x14ac:dyDescent="0.15">
      <c r="A1653" t="str">
        <f>IF([1]电缆线长度!A1653="","",[1]电缆线长度!A1653)</f>
        <v/>
      </c>
      <c r="B1653" t="str">
        <f>IF([1]电缆线长度!B1653="","",[1]电缆线长度!B1653)</f>
        <v/>
      </c>
    </row>
    <row r="1654" spans="1:2" x14ac:dyDescent="0.15">
      <c r="A1654" t="str">
        <f>IF([1]电缆线长度!A1654="","",[1]电缆线长度!A1654)</f>
        <v/>
      </c>
      <c r="B1654" t="str">
        <f>IF([1]电缆线长度!B1654="","",[1]电缆线长度!B1654)</f>
        <v/>
      </c>
    </row>
    <row r="1655" spans="1:2" x14ac:dyDescent="0.15">
      <c r="A1655" t="str">
        <f>IF([1]电缆线长度!A1655="","",[1]电缆线长度!A1655)</f>
        <v/>
      </c>
      <c r="B1655" t="str">
        <f>IF([1]电缆线长度!B1655="","",[1]电缆线长度!B1655)</f>
        <v/>
      </c>
    </row>
    <row r="1656" spans="1:2" x14ac:dyDescent="0.15">
      <c r="A1656" t="str">
        <f>IF([1]电缆线长度!A1656="","",[1]电缆线长度!A1656)</f>
        <v/>
      </c>
      <c r="B1656" t="str">
        <f>IF([1]电缆线长度!B1656="","",[1]电缆线长度!B1656)</f>
        <v/>
      </c>
    </row>
    <row r="1657" spans="1:2" x14ac:dyDescent="0.15">
      <c r="A1657" t="str">
        <f>IF([1]电缆线长度!A1657="","",[1]电缆线长度!A1657)</f>
        <v/>
      </c>
      <c r="B1657" t="str">
        <f>IF([1]电缆线长度!B1657="","",[1]电缆线长度!B1657)</f>
        <v/>
      </c>
    </row>
    <row r="1658" spans="1:2" x14ac:dyDescent="0.15">
      <c r="A1658" t="str">
        <f>IF([1]电缆线长度!A1658="","",[1]电缆线长度!A1658)</f>
        <v/>
      </c>
      <c r="B1658" t="str">
        <f>IF([1]电缆线长度!B1658="","",[1]电缆线长度!B1658)</f>
        <v/>
      </c>
    </row>
    <row r="1659" spans="1:2" x14ac:dyDescent="0.15">
      <c r="A1659" t="str">
        <f>IF([1]电缆线长度!A1659="","",[1]电缆线长度!A1659)</f>
        <v/>
      </c>
      <c r="B1659" t="str">
        <f>IF([1]电缆线长度!B1659="","",[1]电缆线长度!B1659)</f>
        <v/>
      </c>
    </row>
    <row r="1660" spans="1:2" x14ac:dyDescent="0.15">
      <c r="A1660" t="str">
        <f>IF([1]电缆线长度!A1660="","",[1]电缆线长度!A1660)</f>
        <v/>
      </c>
      <c r="B1660" t="str">
        <f>IF([1]电缆线长度!B1660="","",[1]电缆线长度!B1660)</f>
        <v/>
      </c>
    </row>
    <row r="1661" spans="1:2" x14ac:dyDescent="0.15">
      <c r="A1661" t="str">
        <f>IF([1]电缆线长度!A1661="","",[1]电缆线长度!A1661)</f>
        <v/>
      </c>
      <c r="B1661" t="str">
        <f>IF([1]电缆线长度!B1661="","",[1]电缆线长度!B1661)</f>
        <v/>
      </c>
    </row>
    <row r="1662" spans="1:2" x14ac:dyDescent="0.15">
      <c r="A1662" t="str">
        <f>IF([1]电缆线长度!A1662="","",[1]电缆线长度!A1662)</f>
        <v/>
      </c>
      <c r="B1662" t="str">
        <f>IF([1]电缆线长度!B1662="","",[1]电缆线长度!B1662)</f>
        <v/>
      </c>
    </row>
    <row r="1663" spans="1:2" x14ac:dyDescent="0.15">
      <c r="A1663" t="str">
        <f>IF([1]电缆线长度!A1663="","",[1]电缆线长度!A1663)</f>
        <v/>
      </c>
      <c r="B1663" t="str">
        <f>IF([1]电缆线长度!B1663="","",[1]电缆线长度!B1663)</f>
        <v/>
      </c>
    </row>
    <row r="1664" spans="1:2" x14ac:dyDescent="0.15">
      <c r="A1664" t="str">
        <f>IF([1]电缆线长度!A1664="","",[1]电缆线长度!A1664)</f>
        <v/>
      </c>
      <c r="B1664" t="str">
        <f>IF([1]电缆线长度!B1664="","",[1]电缆线长度!B1664)</f>
        <v/>
      </c>
    </row>
    <row r="1665" spans="1:2" x14ac:dyDescent="0.15">
      <c r="A1665" t="str">
        <f>IF([1]电缆线长度!A1665="","",[1]电缆线长度!A1665)</f>
        <v/>
      </c>
      <c r="B1665" t="str">
        <f>IF([1]电缆线长度!B1665="","",[1]电缆线长度!B1665)</f>
        <v/>
      </c>
    </row>
    <row r="1666" spans="1:2" x14ac:dyDescent="0.15">
      <c r="A1666" t="str">
        <f>IF([1]电缆线长度!A1666="","",[1]电缆线长度!A1666)</f>
        <v/>
      </c>
      <c r="B1666" t="str">
        <f>IF([1]电缆线长度!B1666="","",[1]电缆线长度!B1666)</f>
        <v/>
      </c>
    </row>
    <row r="1667" spans="1:2" x14ac:dyDescent="0.15">
      <c r="A1667" t="str">
        <f>IF([1]电缆线长度!A1667="","",[1]电缆线长度!A1667)</f>
        <v/>
      </c>
      <c r="B1667" t="str">
        <f>IF([1]电缆线长度!B1667="","",[1]电缆线长度!B1667)</f>
        <v/>
      </c>
    </row>
    <row r="1668" spans="1:2" x14ac:dyDescent="0.15">
      <c r="A1668" t="str">
        <f>IF([1]电缆线长度!A1668="","",[1]电缆线长度!A1668)</f>
        <v/>
      </c>
      <c r="B1668" t="str">
        <f>IF([1]电缆线长度!B1668="","",[1]电缆线长度!B1668)</f>
        <v/>
      </c>
    </row>
    <row r="1669" spans="1:2" x14ac:dyDescent="0.15">
      <c r="A1669" t="str">
        <f>IF([1]电缆线长度!A1669="","",[1]电缆线长度!A1669)</f>
        <v/>
      </c>
      <c r="B1669" t="str">
        <f>IF([1]电缆线长度!B1669="","",[1]电缆线长度!B1669)</f>
        <v/>
      </c>
    </row>
    <row r="1670" spans="1:2" x14ac:dyDescent="0.15">
      <c r="A1670" t="str">
        <f>IF([1]电缆线长度!A1670="","",[1]电缆线长度!A1670)</f>
        <v/>
      </c>
      <c r="B1670" t="str">
        <f>IF([1]电缆线长度!B1670="","",[1]电缆线长度!B1670)</f>
        <v/>
      </c>
    </row>
    <row r="1671" spans="1:2" x14ac:dyDescent="0.15">
      <c r="A1671" t="str">
        <f>IF([1]电缆线长度!A1671="","",[1]电缆线长度!A1671)</f>
        <v/>
      </c>
      <c r="B1671" t="str">
        <f>IF([1]电缆线长度!B1671="","",[1]电缆线长度!B1671)</f>
        <v/>
      </c>
    </row>
    <row r="1672" spans="1:2" x14ac:dyDescent="0.15">
      <c r="A1672" t="str">
        <f>IF([1]电缆线长度!A1672="","",[1]电缆线长度!A1672)</f>
        <v/>
      </c>
      <c r="B1672" t="str">
        <f>IF([1]电缆线长度!B1672="","",[1]电缆线长度!B1672)</f>
        <v/>
      </c>
    </row>
    <row r="1673" spans="1:2" x14ac:dyDescent="0.15">
      <c r="A1673" t="str">
        <f>IF([1]电缆线长度!A1673="","",[1]电缆线长度!A1673)</f>
        <v/>
      </c>
      <c r="B1673" t="str">
        <f>IF([1]电缆线长度!B1673="","",[1]电缆线长度!B1673)</f>
        <v/>
      </c>
    </row>
    <row r="1674" spans="1:2" x14ac:dyDescent="0.15">
      <c r="A1674" t="str">
        <f>IF([1]电缆线长度!A1674="","",[1]电缆线长度!A1674)</f>
        <v/>
      </c>
      <c r="B1674" t="str">
        <f>IF([1]电缆线长度!B1674="","",[1]电缆线长度!B1674)</f>
        <v/>
      </c>
    </row>
    <row r="1675" spans="1:2" x14ac:dyDescent="0.15">
      <c r="A1675" t="str">
        <f>IF([1]电缆线长度!A1675="","",[1]电缆线长度!A1675)</f>
        <v/>
      </c>
      <c r="B1675" t="str">
        <f>IF([1]电缆线长度!B1675="","",[1]电缆线长度!B1675)</f>
        <v/>
      </c>
    </row>
    <row r="1676" spans="1:2" x14ac:dyDescent="0.15">
      <c r="A1676" t="str">
        <f>IF([1]电缆线长度!A1676="","",[1]电缆线长度!A1676)</f>
        <v/>
      </c>
      <c r="B1676" t="str">
        <f>IF([1]电缆线长度!B1676="","",[1]电缆线长度!B1676)</f>
        <v/>
      </c>
    </row>
    <row r="1677" spans="1:2" x14ac:dyDescent="0.15">
      <c r="A1677" t="str">
        <f>IF([1]电缆线长度!A1677="","",[1]电缆线长度!A1677)</f>
        <v/>
      </c>
      <c r="B1677" t="str">
        <f>IF([1]电缆线长度!B1677="","",[1]电缆线长度!B1677)</f>
        <v/>
      </c>
    </row>
    <row r="1678" spans="1:2" x14ac:dyDescent="0.15">
      <c r="A1678" t="str">
        <f>IF([1]电缆线长度!A1678="","",[1]电缆线长度!A1678)</f>
        <v/>
      </c>
      <c r="B1678" t="str">
        <f>IF([1]电缆线长度!B1678="","",[1]电缆线长度!B1678)</f>
        <v/>
      </c>
    </row>
    <row r="1679" spans="1:2" x14ac:dyDescent="0.15">
      <c r="A1679" t="str">
        <f>IF([1]电缆线长度!A1679="","",[1]电缆线长度!A1679)</f>
        <v/>
      </c>
      <c r="B1679" t="str">
        <f>IF([1]电缆线长度!B1679="","",[1]电缆线长度!B1679)</f>
        <v/>
      </c>
    </row>
    <row r="1680" spans="1:2" x14ac:dyDescent="0.15">
      <c r="A1680" t="str">
        <f>IF([1]电缆线长度!A1680="","",[1]电缆线长度!A1680)</f>
        <v/>
      </c>
      <c r="B1680" t="str">
        <f>IF([1]电缆线长度!B1680="","",[1]电缆线长度!B1680)</f>
        <v/>
      </c>
    </row>
    <row r="1681" spans="1:2" x14ac:dyDescent="0.15">
      <c r="A1681" t="str">
        <f>IF([1]电缆线长度!A1681="","",[1]电缆线长度!A1681)</f>
        <v/>
      </c>
      <c r="B1681" t="str">
        <f>IF([1]电缆线长度!B1681="","",[1]电缆线长度!B1681)</f>
        <v/>
      </c>
    </row>
    <row r="1682" spans="1:2" x14ac:dyDescent="0.15">
      <c r="A1682" t="str">
        <f>IF([1]电缆线长度!A1682="","",[1]电缆线长度!A1682)</f>
        <v/>
      </c>
      <c r="B1682" t="str">
        <f>IF([1]电缆线长度!B1682="","",[1]电缆线长度!B1682)</f>
        <v/>
      </c>
    </row>
    <row r="1683" spans="1:2" x14ac:dyDescent="0.15">
      <c r="A1683" t="str">
        <f>IF([1]电缆线长度!A1683="","",[1]电缆线长度!A1683)</f>
        <v/>
      </c>
      <c r="B1683" t="str">
        <f>IF([1]电缆线长度!B1683="","",[1]电缆线长度!B1683)</f>
        <v/>
      </c>
    </row>
    <row r="1684" spans="1:2" x14ac:dyDescent="0.15">
      <c r="A1684" t="str">
        <f>IF([1]电缆线长度!A1684="","",[1]电缆线长度!A1684)</f>
        <v/>
      </c>
      <c r="B1684" t="str">
        <f>IF([1]电缆线长度!B1684="","",[1]电缆线长度!B1684)</f>
        <v/>
      </c>
    </row>
    <row r="1685" spans="1:2" x14ac:dyDescent="0.15">
      <c r="A1685" t="str">
        <f>IF([1]电缆线长度!A1685="","",[1]电缆线长度!A1685)</f>
        <v/>
      </c>
      <c r="B1685" t="str">
        <f>IF([1]电缆线长度!B1685="","",[1]电缆线长度!B1685)</f>
        <v/>
      </c>
    </row>
    <row r="1686" spans="1:2" x14ac:dyDescent="0.15">
      <c r="A1686" t="str">
        <f>IF([1]电缆线长度!A1686="","",[1]电缆线长度!A1686)</f>
        <v/>
      </c>
      <c r="B1686" t="str">
        <f>IF([1]电缆线长度!B1686="","",[1]电缆线长度!B1686)</f>
        <v/>
      </c>
    </row>
    <row r="1687" spans="1:2" x14ac:dyDescent="0.15">
      <c r="A1687" t="str">
        <f>IF([1]电缆线长度!A1687="","",[1]电缆线长度!A1687)</f>
        <v/>
      </c>
      <c r="B1687" t="str">
        <f>IF([1]电缆线长度!B1687="","",[1]电缆线长度!B1687)</f>
        <v/>
      </c>
    </row>
    <row r="1688" spans="1:2" x14ac:dyDescent="0.15">
      <c r="A1688" t="str">
        <f>IF([1]电缆线长度!A1688="","",[1]电缆线长度!A1688)</f>
        <v/>
      </c>
      <c r="B1688" t="str">
        <f>IF([1]电缆线长度!B1688="","",[1]电缆线长度!B1688)</f>
        <v/>
      </c>
    </row>
    <row r="1689" spans="1:2" x14ac:dyDescent="0.15">
      <c r="A1689" t="str">
        <f>IF([1]电缆线长度!A1689="","",[1]电缆线长度!A1689)</f>
        <v/>
      </c>
      <c r="B1689" t="str">
        <f>IF([1]电缆线长度!B1689="","",[1]电缆线长度!B1689)</f>
        <v/>
      </c>
    </row>
    <row r="1690" spans="1:2" x14ac:dyDescent="0.15">
      <c r="A1690" t="str">
        <f>IF([1]电缆线长度!A1690="","",[1]电缆线长度!A1690)</f>
        <v/>
      </c>
      <c r="B1690" t="str">
        <f>IF([1]电缆线长度!B1690="","",[1]电缆线长度!B1690)</f>
        <v/>
      </c>
    </row>
    <row r="1691" spans="1:2" x14ac:dyDescent="0.15">
      <c r="A1691" t="str">
        <f>IF([1]电缆线长度!A1691="","",[1]电缆线长度!A1691)</f>
        <v/>
      </c>
      <c r="B1691" t="str">
        <f>IF([1]电缆线长度!B1691="","",[1]电缆线长度!B1691)</f>
        <v/>
      </c>
    </row>
    <row r="1692" spans="1:2" x14ac:dyDescent="0.15">
      <c r="A1692" t="str">
        <f>IF([1]电缆线长度!A1692="","",[1]电缆线长度!A1692)</f>
        <v/>
      </c>
      <c r="B1692" t="str">
        <f>IF([1]电缆线长度!B1692="","",[1]电缆线长度!B1692)</f>
        <v/>
      </c>
    </row>
    <row r="1693" spans="1:2" x14ac:dyDescent="0.15">
      <c r="A1693" t="str">
        <f>IF([1]电缆线长度!A1693="","",[1]电缆线长度!A1693)</f>
        <v/>
      </c>
      <c r="B1693" t="str">
        <f>IF([1]电缆线长度!B1693="","",[1]电缆线长度!B1693)</f>
        <v/>
      </c>
    </row>
    <row r="1694" spans="1:2" x14ac:dyDescent="0.15">
      <c r="A1694" t="str">
        <f>IF([1]电缆线长度!A1694="","",[1]电缆线长度!A1694)</f>
        <v/>
      </c>
      <c r="B1694" t="str">
        <f>IF([1]电缆线长度!B1694="","",[1]电缆线长度!B1694)</f>
        <v/>
      </c>
    </row>
    <row r="1695" spans="1:2" x14ac:dyDescent="0.15">
      <c r="A1695" t="str">
        <f>IF([1]电缆线长度!A1695="","",[1]电缆线长度!A1695)</f>
        <v/>
      </c>
      <c r="B1695" t="str">
        <f>IF([1]电缆线长度!B1695="","",[1]电缆线长度!B1695)</f>
        <v/>
      </c>
    </row>
    <row r="1696" spans="1:2" x14ac:dyDescent="0.15">
      <c r="A1696" t="str">
        <f>IF([1]电缆线长度!A1696="","",[1]电缆线长度!A1696)</f>
        <v/>
      </c>
      <c r="B1696" t="str">
        <f>IF([1]电缆线长度!B1696="","",[1]电缆线长度!B1696)</f>
        <v/>
      </c>
    </row>
    <row r="1697" spans="1:2" x14ac:dyDescent="0.15">
      <c r="A1697" t="str">
        <f>IF([1]电缆线长度!A1697="","",[1]电缆线长度!A1697)</f>
        <v/>
      </c>
      <c r="B1697" t="str">
        <f>IF([1]电缆线长度!B1697="","",[1]电缆线长度!B1697)</f>
        <v/>
      </c>
    </row>
    <row r="1698" spans="1:2" x14ac:dyDescent="0.15">
      <c r="A1698" t="str">
        <f>IF([1]电缆线长度!A1698="","",[1]电缆线长度!A1698)</f>
        <v/>
      </c>
      <c r="B1698" t="str">
        <f>IF([1]电缆线长度!B1698="","",[1]电缆线长度!B1698)</f>
        <v/>
      </c>
    </row>
    <row r="1699" spans="1:2" x14ac:dyDescent="0.15">
      <c r="A1699" t="str">
        <f>IF([1]电缆线长度!A1699="","",[1]电缆线长度!A1699)</f>
        <v/>
      </c>
      <c r="B1699" t="str">
        <f>IF([1]电缆线长度!B1699="","",[1]电缆线长度!B1699)</f>
        <v/>
      </c>
    </row>
    <row r="1700" spans="1:2" x14ac:dyDescent="0.15">
      <c r="A1700" t="str">
        <f>IF([1]电缆线长度!A1700="","",[1]电缆线长度!A1700)</f>
        <v/>
      </c>
      <c r="B1700" t="str">
        <f>IF([1]电缆线长度!B1700="","",[1]电缆线长度!B1700)</f>
        <v/>
      </c>
    </row>
    <row r="1701" spans="1:2" x14ac:dyDescent="0.15">
      <c r="A1701" t="str">
        <f>IF([1]电缆线长度!A1701="","",[1]电缆线长度!A1701)</f>
        <v/>
      </c>
      <c r="B1701" t="str">
        <f>IF([1]电缆线长度!B1701="","",[1]电缆线长度!B1701)</f>
        <v/>
      </c>
    </row>
    <row r="1702" spans="1:2" x14ac:dyDescent="0.15">
      <c r="A1702" t="str">
        <f>IF([1]电缆线长度!A1702="","",[1]电缆线长度!A1702)</f>
        <v/>
      </c>
      <c r="B1702" t="str">
        <f>IF([1]电缆线长度!B1702="","",[1]电缆线长度!B1702)</f>
        <v/>
      </c>
    </row>
    <row r="1703" spans="1:2" x14ac:dyDescent="0.15">
      <c r="A1703" t="str">
        <f>IF([1]电缆线长度!A1703="","",[1]电缆线长度!A1703)</f>
        <v/>
      </c>
      <c r="B1703" t="str">
        <f>IF([1]电缆线长度!B1703="","",[1]电缆线长度!B1703)</f>
        <v/>
      </c>
    </row>
    <row r="1704" spans="1:2" x14ac:dyDescent="0.15">
      <c r="A1704" t="str">
        <f>IF([1]电缆线长度!A1704="","",[1]电缆线长度!A1704)</f>
        <v/>
      </c>
      <c r="B1704" t="str">
        <f>IF([1]电缆线长度!B1704="","",[1]电缆线长度!B1704)</f>
        <v/>
      </c>
    </row>
    <row r="1705" spans="1:2" x14ac:dyDescent="0.15">
      <c r="A1705" t="str">
        <f>IF([1]电缆线长度!A1705="","",[1]电缆线长度!A1705)</f>
        <v/>
      </c>
      <c r="B1705" t="str">
        <f>IF([1]电缆线长度!B1705="","",[1]电缆线长度!B1705)</f>
        <v/>
      </c>
    </row>
    <row r="1706" spans="1:2" x14ac:dyDescent="0.15">
      <c r="A1706" t="str">
        <f>IF([1]电缆线长度!A1706="","",[1]电缆线长度!A1706)</f>
        <v/>
      </c>
      <c r="B1706" t="str">
        <f>IF([1]电缆线长度!B1706="","",[1]电缆线长度!B1706)</f>
        <v/>
      </c>
    </row>
    <row r="1707" spans="1:2" x14ac:dyDescent="0.15">
      <c r="A1707" t="str">
        <f>IF([1]电缆线长度!A1707="","",[1]电缆线长度!A1707)</f>
        <v/>
      </c>
      <c r="B1707" t="str">
        <f>IF([1]电缆线长度!B1707="","",[1]电缆线长度!B1707)</f>
        <v/>
      </c>
    </row>
    <row r="1708" spans="1:2" x14ac:dyDescent="0.15">
      <c r="A1708" t="str">
        <f>IF([1]电缆线长度!A1708="","",[1]电缆线长度!A1708)</f>
        <v/>
      </c>
      <c r="B1708" t="str">
        <f>IF([1]电缆线长度!B1708="","",[1]电缆线长度!B1708)</f>
        <v/>
      </c>
    </row>
    <row r="1709" spans="1:2" x14ac:dyDescent="0.15">
      <c r="A1709" t="str">
        <f>IF([1]电缆线长度!A1709="","",[1]电缆线长度!A1709)</f>
        <v/>
      </c>
      <c r="B1709" t="str">
        <f>IF([1]电缆线长度!B1709="","",[1]电缆线长度!B1709)</f>
        <v/>
      </c>
    </row>
    <row r="1710" spans="1:2" x14ac:dyDescent="0.15">
      <c r="A1710" t="str">
        <f>IF([1]电缆线长度!A1710="","",[1]电缆线长度!A1710)</f>
        <v/>
      </c>
      <c r="B1710" t="str">
        <f>IF([1]电缆线长度!B1710="","",[1]电缆线长度!B1710)</f>
        <v/>
      </c>
    </row>
    <row r="1711" spans="1:2" x14ac:dyDescent="0.15">
      <c r="A1711" t="str">
        <f>IF([1]电缆线长度!A1711="","",[1]电缆线长度!A1711)</f>
        <v/>
      </c>
      <c r="B1711" t="str">
        <f>IF([1]电缆线长度!B1711="","",[1]电缆线长度!B1711)</f>
        <v/>
      </c>
    </row>
    <row r="1712" spans="1:2" x14ac:dyDescent="0.15">
      <c r="A1712" t="str">
        <f>IF([1]电缆线长度!A1712="","",[1]电缆线长度!A1712)</f>
        <v/>
      </c>
      <c r="B1712" t="str">
        <f>IF([1]电缆线长度!B1712="","",[1]电缆线长度!B1712)</f>
        <v/>
      </c>
    </row>
    <row r="1713" spans="1:2" x14ac:dyDescent="0.15">
      <c r="A1713" t="str">
        <f>IF([1]电缆线长度!A1713="","",[1]电缆线长度!A1713)</f>
        <v/>
      </c>
      <c r="B1713" t="str">
        <f>IF([1]电缆线长度!B1713="","",[1]电缆线长度!B1713)</f>
        <v/>
      </c>
    </row>
    <row r="1714" spans="1:2" x14ac:dyDescent="0.15">
      <c r="A1714" t="str">
        <f>IF([1]电缆线长度!A1714="","",[1]电缆线长度!A1714)</f>
        <v/>
      </c>
      <c r="B1714" t="str">
        <f>IF([1]电缆线长度!B1714="","",[1]电缆线长度!B1714)</f>
        <v/>
      </c>
    </row>
    <row r="1715" spans="1:2" x14ac:dyDescent="0.15">
      <c r="A1715" t="str">
        <f>IF([1]电缆线长度!A1715="","",[1]电缆线长度!A1715)</f>
        <v/>
      </c>
      <c r="B1715" t="str">
        <f>IF([1]电缆线长度!B1715="","",[1]电缆线长度!B1715)</f>
        <v/>
      </c>
    </row>
    <row r="1716" spans="1:2" x14ac:dyDescent="0.15">
      <c r="A1716" t="str">
        <f>IF([1]电缆线长度!A1716="","",[1]电缆线长度!A1716)</f>
        <v/>
      </c>
      <c r="B1716" t="str">
        <f>IF([1]电缆线长度!B1716="","",[1]电缆线长度!B1716)</f>
        <v/>
      </c>
    </row>
    <row r="1717" spans="1:2" x14ac:dyDescent="0.15">
      <c r="A1717" t="str">
        <f>IF([1]电缆线长度!A1717="","",[1]电缆线长度!A1717)</f>
        <v/>
      </c>
      <c r="B1717" t="str">
        <f>IF([1]电缆线长度!B1717="","",[1]电缆线长度!B1717)</f>
        <v/>
      </c>
    </row>
    <row r="1718" spans="1:2" x14ac:dyDescent="0.15">
      <c r="A1718" t="str">
        <f>IF([1]电缆线长度!A1718="","",[1]电缆线长度!A1718)</f>
        <v/>
      </c>
      <c r="B1718" t="str">
        <f>IF([1]电缆线长度!B1718="","",[1]电缆线长度!B1718)</f>
        <v/>
      </c>
    </row>
    <row r="1719" spans="1:2" x14ac:dyDescent="0.15">
      <c r="A1719" t="str">
        <f>IF([1]电缆线长度!A1719="","",[1]电缆线长度!A1719)</f>
        <v/>
      </c>
      <c r="B1719" t="str">
        <f>IF([1]电缆线长度!B1719="","",[1]电缆线长度!B1719)</f>
        <v/>
      </c>
    </row>
    <row r="1720" spans="1:2" x14ac:dyDescent="0.15">
      <c r="A1720" t="str">
        <f>IF([1]电缆线长度!A1720="","",[1]电缆线长度!A1720)</f>
        <v/>
      </c>
      <c r="B1720" t="str">
        <f>IF([1]电缆线长度!B1720="","",[1]电缆线长度!B1720)</f>
        <v/>
      </c>
    </row>
    <row r="1721" spans="1:2" x14ac:dyDescent="0.15">
      <c r="A1721" t="str">
        <f>IF([1]电缆线长度!A1721="","",[1]电缆线长度!A1721)</f>
        <v/>
      </c>
      <c r="B1721" t="str">
        <f>IF([1]电缆线长度!B1721="","",[1]电缆线长度!B1721)</f>
        <v/>
      </c>
    </row>
    <row r="1722" spans="1:2" x14ac:dyDescent="0.15">
      <c r="A1722" t="str">
        <f>IF([1]电缆线长度!A1722="","",[1]电缆线长度!A1722)</f>
        <v/>
      </c>
      <c r="B1722" t="str">
        <f>IF([1]电缆线长度!B1722="","",[1]电缆线长度!B1722)</f>
        <v/>
      </c>
    </row>
    <row r="1723" spans="1:2" x14ac:dyDescent="0.15">
      <c r="A1723" t="str">
        <f>IF([1]电缆线长度!A1723="","",[1]电缆线长度!A1723)</f>
        <v/>
      </c>
      <c r="B1723" t="str">
        <f>IF([1]电缆线长度!B1723="","",[1]电缆线长度!B1723)</f>
        <v/>
      </c>
    </row>
    <row r="1724" spans="1:2" x14ac:dyDescent="0.15">
      <c r="A1724" t="str">
        <f>IF([1]电缆线长度!A1724="","",[1]电缆线长度!A1724)</f>
        <v/>
      </c>
      <c r="B1724" t="str">
        <f>IF([1]电缆线长度!B1724="","",[1]电缆线长度!B1724)</f>
        <v/>
      </c>
    </row>
    <row r="1725" spans="1:2" x14ac:dyDescent="0.15">
      <c r="A1725" t="str">
        <f>IF([1]电缆线长度!A1725="","",[1]电缆线长度!A1725)</f>
        <v/>
      </c>
      <c r="B1725" t="str">
        <f>IF([1]电缆线长度!B1725="","",[1]电缆线长度!B1725)</f>
        <v/>
      </c>
    </row>
    <row r="1726" spans="1:2" x14ac:dyDescent="0.15">
      <c r="A1726" t="str">
        <f>IF([1]电缆线长度!A1726="","",[1]电缆线长度!A1726)</f>
        <v/>
      </c>
      <c r="B1726" t="str">
        <f>IF([1]电缆线长度!B1726="","",[1]电缆线长度!B1726)</f>
        <v/>
      </c>
    </row>
    <row r="1727" spans="1:2" x14ac:dyDescent="0.15">
      <c r="A1727" t="str">
        <f>IF([1]电缆线长度!A1727="","",[1]电缆线长度!A1727)</f>
        <v/>
      </c>
      <c r="B1727" t="str">
        <f>IF([1]电缆线长度!B1727="","",[1]电缆线长度!B1727)</f>
        <v/>
      </c>
    </row>
    <row r="1728" spans="1:2" x14ac:dyDescent="0.15">
      <c r="A1728" t="str">
        <f>IF([1]电缆线长度!A1728="","",[1]电缆线长度!A1728)</f>
        <v/>
      </c>
      <c r="B1728" t="str">
        <f>IF([1]电缆线长度!B1728="","",[1]电缆线长度!B1728)</f>
        <v/>
      </c>
    </row>
    <row r="1729" spans="1:2" x14ac:dyDescent="0.15">
      <c r="A1729" t="str">
        <f>IF([1]电缆线长度!A1729="","",[1]电缆线长度!A1729)</f>
        <v/>
      </c>
      <c r="B1729" t="str">
        <f>IF([1]电缆线长度!B1729="","",[1]电缆线长度!B1729)</f>
        <v/>
      </c>
    </row>
    <row r="1730" spans="1:2" x14ac:dyDescent="0.15">
      <c r="A1730" t="str">
        <f>IF([1]电缆线长度!A1730="","",[1]电缆线长度!A1730)</f>
        <v/>
      </c>
      <c r="B1730" t="str">
        <f>IF([1]电缆线长度!B1730="","",[1]电缆线长度!B1730)</f>
        <v/>
      </c>
    </row>
    <row r="1731" spans="1:2" x14ac:dyDescent="0.15">
      <c r="A1731" t="str">
        <f>IF([1]电缆线长度!A1731="","",[1]电缆线长度!A1731)</f>
        <v/>
      </c>
      <c r="B1731" t="str">
        <f>IF([1]电缆线长度!B1731="","",[1]电缆线长度!B1731)</f>
        <v/>
      </c>
    </row>
    <row r="1732" spans="1:2" x14ac:dyDescent="0.15">
      <c r="A1732" t="str">
        <f>IF([1]电缆线长度!A1732="","",[1]电缆线长度!A1732)</f>
        <v/>
      </c>
      <c r="B1732" t="str">
        <f>IF([1]电缆线长度!B1732="","",[1]电缆线长度!B1732)</f>
        <v/>
      </c>
    </row>
    <row r="1733" spans="1:2" x14ac:dyDescent="0.15">
      <c r="A1733" t="str">
        <f>IF([1]电缆线长度!A1733="","",[1]电缆线长度!A1733)</f>
        <v/>
      </c>
      <c r="B1733" t="str">
        <f>IF([1]电缆线长度!B1733="","",[1]电缆线长度!B1733)</f>
        <v/>
      </c>
    </row>
    <row r="1734" spans="1:2" x14ac:dyDescent="0.15">
      <c r="A1734" t="str">
        <f>IF([1]电缆线长度!A1734="","",[1]电缆线长度!A1734)</f>
        <v/>
      </c>
      <c r="B1734" t="str">
        <f>IF([1]电缆线长度!B1734="","",[1]电缆线长度!B1734)</f>
        <v/>
      </c>
    </row>
    <row r="1735" spans="1:2" x14ac:dyDescent="0.15">
      <c r="A1735" t="str">
        <f>IF([1]电缆线长度!A1735="","",[1]电缆线长度!A1735)</f>
        <v/>
      </c>
      <c r="B1735" t="str">
        <f>IF([1]电缆线长度!B1735="","",[1]电缆线长度!B1735)</f>
        <v/>
      </c>
    </row>
    <row r="1736" spans="1:2" x14ac:dyDescent="0.15">
      <c r="A1736" t="str">
        <f>IF([1]电缆线长度!A1736="","",[1]电缆线长度!A1736)</f>
        <v/>
      </c>
      <c r="B1736" t="str">
        <f>IF([1]电缆线长度!B1736="","",[1]电缆线长度!B1736)</f>
        <v/>
      </c>
    </row>
    <row r="1737" spans="1:2" x14ac:dyDescent="0.15">
      <c r="A1737" t="str">
        <f>IF([1]电缆线长度!A1737="","",[1]电缆线长度!A1737)</f>
        <v/>
      </c>
      <c r="B1737" t="str">
        <f>IF([1]电缆线长度!B1737="","",[1]电缆线长度!B1737)</f>
        <v/>
      </c>
    </row>
    <row r="1738" spans="1:2" x14ac:dyDescent="0.15">
      <c r="A1738" t="str">
        <f>IF([1]电缆线长度!A1738="","",[1]电缆线长度!A1738)</f>
        <v/>
      </c>
      <c r="B1738" t="str">
        <f>IF([1]电缆线长度!B1738="","",[1]电缆线长度!B1738)</f>
        <v/>
      </c>
    </row>
    <row r="1739" spans="1:2" x14ac:dyDescent="0.15">
      <c r="A1739" t="str">
        <f>IF([1]电缆线长度!A1739="","",[1]电缆线长度!A1739)</f>
        <v/>
      </c>
      <c r="B1739" t="str">
        <f>IF([1]电缆线长度!B1739="","",[1]电缆线长度!B1739)</f>
        <v/>
      </c>
    </row>
    <row r="1740" spans="1:2" x14ac:dyDescent="0.15">
      <c r="A1740" t="str">
        <f>IF([1]电缆线长度!A1740="","",[1]电缆线长度!A1740)</f>
        <v/>
      </c>
      <c r="B1740" t="str">
        <f>IF([1]电缆线长度!B1740="","",[1]电缆线长度!B1740)</f>
        <v/>
      </c>
    </row>
    <row r="1741" spans="1:2" x14ac:dyDescent="0.15">
      <c r="A1741" t="str">
        <f>IF([1]电缆线长度!A1741="","",[1]电缆线长度!A1741)</f>
        <v/>
      </c>
      <c r="B1741" t="str">
        <f>IF([1]电缆线长度!B1741="","",[1]电缆线长度!B1741)</f>
        <v/>
      </c>
    </row>
    <row r="1742" spans="1:2" x14ac:dyDescent="0.15">
      <c r="A1742" t="str">
        <f>IF([1]电缆线长度!A1742="","",[1]电缆线长度!A1742)</f>
        <v/>
      </c>
      <c r="B1742" t="str">
        <f>IF([1]电缆线长度!B1742="","",[1]电缆线长度!B1742)</f>
        <v/>
      </c>
    </row>
    <row r="1743" spans="1:2" x14ac:dyDescent="0.15">
      <c r="A1743" t="str">
        <f>IF([1]电缆线长度!A1743="","",[1]电缆线长度!A1743)</f>
        <v/>
      </c>
      <c r="B1743" t="str">
        <f>IF([1]电缆线长度!B1743="","",[1]电缆线长度!B1743)</f>
        <v/>
      </c>
    </row>
    <row r="1744" spans="1:2" x14ac:dyDescent="0.15">
      <c r="A1744" t="str">
        <f>IF([1]电缆线长度!A1744="","",[1]电缆线长度!A1744)</f>
        <v/>
      </c>
      <c r="B1744" t="str">
        <f>IF([1]电缆线长度!B1744="","",[1]电缆线长度!B1744)</f>
        <v/>
      </c>
    </row>
    <row r="1745" spans="1:2" x14ac:dyDescent="0.15">
      <c r="A1745" t="str">
        <f>IF([1]电缆线长度!A1745="","",[1]电缆线长度!A1745)</f>
        <v/>
      </c>
      <c r="B1745" t="str">
        <f>IF([1]电缆线长度!B1745="","",[1]电缆线长度!B1745)</f>
        <v/>
      </c>
    </row>
    <row r="1746" spans="1:2" x14ac:dyDescent="0.15">
      <c r="A1746" t="str">
        <f>IF([1]电缆线长度!A1746="","",[1]电缆线长度!A1746)</f>
        <v/>
      </c>
      <c r="B1746" t="str">
        <f>IF([1]电缆线长度!B1746="","",[1]电缆线长度!B1746)</f>
        <v/>
      </c>
    </row>
    <row r="1747" spans="1:2" x14ac:dyDescent="0.15">
      <c r="A1747" t="str">
        <f>IF([1]电缆线长度!A1747="","",[1]电缆线长度!A1747)</f>
        <v/>
      </c>
      <c r="B1747" t="str">
        <f>IF([1]电缆线长度!B1747="","",[1]电缆线长度!B1747)</f>
        <v/>
      </c>
    </row>
    <row r="1748" spans="1:2" x14ac:dyDescent="0.15">
      <c r="A1748" t="str">
        <f>IF([1]电缆线长度!A1748="","",[1]电缆线长度!A1748)</f>
        <v/>
      </c>
      <c r="B1748" t="str">
        <f>IF([1]电缆线长度!B1748="","",[1]电缆线长度!B1748)</f>
        <v/>
      </c>
    </row>
    <row r="1749" spans="1:2" x14ac:dyDescent="0.15">
      <c r="A1749" t="str">
        <f>IF([1]电缆线长度!A1749="","",[1]电缆线长度!A1749)</f>
        <v/>
      </c>
      <c r="B1749" t="str">
        <f>IF([1]电缆线长度!B1749="","",[1]电缆线长度!B1749)</f>
        <v/>
      </c>
    </row>
    <row r="1750" spans="1:2" x14ac:dyDescent="0.15">
      <c r="A1750" t="str">
        <f>IF([1]电缆线长度!A1750="","",[1]电缆线长度!A1750)</f>
        <v/>
      </c>
      <c r="B1750" t="str">
        <f>IF([1]电缆线长度!B1750="","",[1]电缆线长度!B1750)</f>
        <v/>
      </c>
    </row>
    <row r="1751" spans="1:2" x14ac:dyDescent="0.15">
      <c r="A1751" t="str">
        <f>IF([1]电缆线长度!A1751="","",[1]电缆线长度!A1751)</f>
        <v/>
      </c>
      <c r="B1751" t="str">
        <f>IF([1]电缆线长度!B1751="","",[1]电缆线长度!B1751)</f>
        <v/>
      </c>
    </row>
    <row r="1752" spans="1:2" x14ac:dyDescent="0.15">
      <c r="A1752" t="str">
        <f>IF([1]电缆线长度!A1752="","",[1]电缆线长度!A1752)</f>
        <v/>
      </c>
      <c r="B1752" t="str">
        <f>IF([1]电缆线长度!B1752="","",[1]电缆线长度!B1752)</f>
        <v/>
      </c>
    </row>
    <row r="1753" spans="1:2" x14ac:dyDescent="0.15">
      <c r="A1753" t="str">
        <f>IF([1]电缆线长度!A1753="","",[1]电缆线长度!A1753)</f>
        <v/>
      </c>
      <c r="B1753" t="str">
        <f>IF([1]电缆线长度!B1753="","",[1]电缆线长度!B1753)</f>
        <v/>
      </c>
    </row>
    <row r="1754" spans="1:2" x14ac:dyDescent="0.15">
      <c r="A1754" t="str">
        <f>IF([1]电缆线长度!A1754="","",[1]电缆线长度!A1754)</f>
        <v/>
      </c>
      <c r="B1754" t="str">
        <f>IF([1]电缆线长度!B1754="","",[1]电缆线长度!B1754)</f>
        <v/>
      </c>
    </row>
    <row r="1755" spans="1:2" x14ac:dyDescent="0.15">
      <c r="A1755" t="str">
        <f>IF([1]电缆线长度!A1755="","",[1]电缆线长度!A1755)</f>
        <v/>
      </c>
      <c r="B1755" t="str">
        <f>IF([1]电缆线长度!B1755="","",[1]电缆线长度!B1755)</f>
        <v/>
      </c>
    </row>
    <row r="1756" spans="1:2" x14ac:dyDescent="0.15">
      <c r="A1756" t="str">
        <f>IF([1]电缆线长度!A1756="","",[1]电缆线长度!A1756)</f>
        <v/>
      </c>
      <c r="B1756" t="str">
        <f>IF([1]电缆线长度!B1756="","",[1]电缆线长度!B1756)</f>
        <v/>
      </c>
    </row>
    <row r="1757" spans="1:2" x14ac:dyDescent="0.15">
      <c r="A1757" t="str">
        <f>IF([1]电缆线长度!A1757="","",[1]电缆线长度!A1757)</f>
        <v/>
      </c>
      <c r="B1757" t="str">
        <f>IF([1]电缆线长度!B1757="","",[1]电缆线长度!B1757)</f>
        <v/>
      </c>
    </row>
    <row r="1758" spans="1:2" x14ac:dyDescent="0.15">
      <c r="A1758" t="str">
        <f>IF([1]电缆线长度!A1758="","",[1]电缆线长度!A1758)</f>
        <v/>
      </c>
      <c r="B1758" t="str">
        <f>IF([1]电缆线长度!B1758="","",[1]电缆线长度!B1758)</f>
        <v/>
      </c>
    </row>
    <row r="1759" spans="1:2" x14ac:dyDescent="0.15">
      <c r="A1759" t="str">
        <f>IF([1]电缆线长度!A1759="","",[1]电缆线长度!A1759)</f>
        <v/>
      </c>
      <c r="B1759" t="str">
        <f>IF([1]电缆线长度!B1759="","",[1]电缆线长度!B1759)</f>
        <v/>
      </c>
    </row>
    <row r="1760" spans="1:2" x14ac:dyDescent="0.15">
      <c r="A1760" t="str">
        <f>IF([1]电缆线长度!A1760="","",[1]电缆线长度!A1760)</f>
        <v/>
      </c>
      <c r="B1760" t="str">
        <f>IF([1]电缆线长度!B1760="","",[1]电缆线长度!B1760)</f>
        <v/>
      </c>
    </row>
    <row r="1761" spans="1:2" x14ac:dyDescent="0.15">
      <c r="A1761" t="str">
        <f>IF([1]电缆线长度!A1761="","",[1]电缆线长度!A1761)</f>
        <v/>
      </c>
      <c r="B1761" t="str">
        <f>IF([1]电缆线长度!B1761="","",[1]电缆线长度!B1761)</f>
        <v/>
      </c>
    </row>
    <row r="1762" spans="1:2" x14ac:dyDescent="0.15">
      <c r="A1762" t="str">
        <f>IF([1]电缆线长度!A1762="","",[1]电缆线长度!A1762)</f>
        <v/>
      </c>
      <c r="B1762" t="str">
        <f>IF([1]电缆线长度!B1762="","",[1]电缆线长度!B1762)</f>
        <v/>
      </c>
    </row>
    <row r="1763" spans="1:2" x14ac:dyDescent="0.15">
      <c r="A1763" t="str">
        <f>IF([1]电缆线长度!A1763="","",[1]电缆线长度!A1763)</f>
        <v/>
      </c>
      <c r="B1763" t="str">
        <f>IF([1]电缆线长度!B1763="","",[1]电缆线长度!B1763)</f>
        <v/>
      </c>
    </row>
    <row r="1764" spans="1:2" x14ac:dyDescent="0.15">
      <c r="A1764" t="str">
        <f>IF([1]电缆线长度!A1764="","",[1]电缆线长度!A1764)</f>
        <v/>
      </c>
      <c r="B1764" t="str">
        <f>IF([1]电缆线长度!B1764="","",[1]电缆线长度!B1764)</f>
        <v/>
      </c>
    </row>
    <row r="1765" spans="1:2" x14ac:dyDescent="0.15">
      <c r="A1765" t="str">
        <f>IF([1]电缆线长度!A1765="","",[1]电缆线长度!A1765)</f>
        <v/>
      </c>
      <c r="B1765" t="str">
        <f>IF([1]电缆线长度!B1765="","",[1]电缆线长度!B1765)</f>
        <v/>
      </c>
    </row>
    <row r="1766" spans="1:2" x14ac:dyDescent="0.15">
      <c r="A1766" t="str">
        <f>IF([1]电缆线长度!A1766="","",[1]电缆线长度!A1766)</f>
        <v/>
      </c>
      <c r="B1766" t="str">
        <f>IF([1]电缆线长度!B1766="","",[1]电缆线长度!B1766)</f>
        <v/>
      </c>
    </row>
    <row r="1767" spans="1:2" x14ac:dyDescent="0.15">
      <c r="A1767" t="str">
        <f>IF([1]电缆线长度!A1767="","",[1]电缆线长度!A1767)</f>
        <v/>
      </c>
      <c r="B1767" t="str">
        <f>IF([1]电缆线长度!B1767="","",[1]电缆线长度!B1767)</f>
        <v/>
      </c>
    </row>
    <row r="1768" spans="1:2" x14ac:dyDescent="0.15">
      <c r="A1768" t="str">
        <f>IF([1]电缆线长度!A1768="","",[1]电缆线长度!A1768)</f>
        <v/>
      </c>
      <c r="B1768" t="str">
        <f>IF([1]电缆线长度!B1768="","",[1]电缆线长度!B1768)</f>
        <v/>
      </c>
    </row>
    <row r="1769" spans="1:2" x14ac:dyDescent="0.15">
      <c r="A1769" t="str">
        <f>IF([1]电缆线长度!A1769="","",[1]电缆线长度!A1769)</f>
        <v/>
      </c>
      <c r="B1769" t="str">
        <f>IF([1]电缆线长度!B1769="","",[1]电缆线长度!B1769)</f>
        <v/>
      </c>
    </row>
    <row r="1770" spans="1:2" x14ac:dyDescent="0.15">
      <c r="A1770" t="str">
        <f>IF([1]电缆线长度!A1770="","",[1]电缆线长度!A1770)</f>
        <v/>
      </c>
      <c r="B1770" t="str">
        <f>IF([1]电缆线长度!B1770="","",[1]电缆线长度!B1770)</f>
        <v/>
      </c>
    </row>
    <row r="1771" spans="1:2" x14ac:dyDescent="0.15">
      <c r="A1771" t="str">
        <f>IF([1]电缆线长度!A1771="","",[1]电缆线长度!A1771)</f>
        <v/>
      </c>
      <c r="B1771" t="str">
        <f>IF([1]电缆线长度!B1771="","",[1]电缆线长度!B1771)</f>
        <v/>
      </c>
    </row>
    <row r="1772" spans="1:2" x14ac:dyDescent="0.15">
      <c r="A1772" t="str">
        <f>IF([1]电缆线长度!A1772="","",[1]电缆线长度!A1772)</f>
        <v/>
      </c>
      <c r="B1772" t="str">
        <f>IF([1]电缆线长度!B1772="","",[1]电缆线长度!B1772)</f>
        <v/>
      </c>
    </row>
    <row r="1773" spans="1:2" x14ac:dyDescent="0.15">
      <c r="A1773" t="str">
        <f>IF([1]电缆线长度!A1773="","",[1]电缆线长度!A1773)</f>
        <v/>
      </c>
      <c r="B1773" t="str">
        <f>IF([1]电缆线长度!B1773="","",[1]电缆线长度!B1773)</f>
        <v/>
      </c>
    </row>
    <row r="1774" spans="1:2" x14ac:dyDescent="0.15">
      <c r="A1774" t="str">
        <f>IF([1]电缆线长度!A1774="","",[1]电缆线长度!A1774)</f>
        <v/>
      </c>
      <c r="B1774" t="str">
        <f>IF([1]电缆线长度!B1774="","",[1]电缆线长度!B1774)</f>
        <v/>
      </c>
    </row>
    <row r="1775" spans="1:2" x14ac:dyDescent="0.15">
      <c r="A1775" t="str">
        <f>IF([1]电缆线长度!A1775="","",[1]电缆线长度!A1775)</f>
        <v/>
      </c>
      <c r="B1775" t="str">
        <f>IF([1]电缆线长度!B1775="","",[1]电缆线长度!B1775)</f>
        <v/>
      </c>
    </row>
    <row r="1776" spans="1:2" x14ac:dyDescent="0.15">
      <c r="A1776" t="str">
        <f>IF([1]电缆线长度!A1776="","",[1]电缆线长度!A1776)</f>
        <v/>
      </c>
      <c r="B1776" t="str">
        <f>IF([1]电缆线长度!B1776="","",[1]电缆线长度!B1776)</f>
        <v/>
      </c>
    </row>
    <row r="1777" spans="1:2" x14ac:dyDescent="0.15">
      <c r="A1777" t="str">
        <f>IF([1]电缆线长度!A1777="","",[1]电缆线长度!A1777)</f>
        <v/>
      </c>
      <c r="B1777" t="str">
        <f>IF([1]电缆线长度!B1777="","",[1]电缆线长度!B1777)</f>
        <v/>
      </c>
    </row>
    <row r="1778" spans="1:2" x14ac:dyDescent="0.15">
      <c r="A1778" t="str">
        <f>IF([1]电缆线长度!A1778="","",[1]电缆线长度!A1778)</f>
        <v/>
      </c>
      <c r="B1778" t="str">
        <f>IF([1]电缆线长度!B1778="","",[1]电缆线长度!B1778)</f>
        <v/>
      </c>
    </row>
    <row r="1779" spans="1:2" x14ac:dyDescent="0.15">
      <c r="A1779" t="str">
        <f>IF([1]电缆线长度!A1779="","",[1]电缆线长度!A1779)</f>
        <v/>
      </c>
      <c r="B1779" t="str">
        <f>IF([1]电缆线长度!B1779="","",[1]电缆线长度!B1779)</f>
        <v/>
      </c>
    </row>
    <row r="1780" spans="1:2" x14ac:dyDescent="0.15">
      <c r="A1780" t="str">
        <f>IF([1]电缆线长度!A1780="","",[1]电缆线长度!A1780)</f>
        <v/>
      </c>
      <c r="B1780" t="str">
        <f>IF([1]电缆线长度!B1780="","",[1]电缆线长度!B1780)</f>
        <v/>
      </c>
    </row>
    <row r="1781" spans="1:2" x14ac:dyDescent="0.15">
      <c r="A1781" t="str">
        <f>IF([1]电缆线长度!A1781="","",[1]电缆线长度!A1781)</f>
        <v/>
      </c>
      <c r="B1781" t="str">
        <f>IF([1]电缆线长度!B1781="","",[1]电缆线长度!B1781)</f>
        <v/>
      </c>
    </row>
    <row r="1782" spans="1:2" x14ac:dyDescent="0.15">
      <c r="A1782" t="str">
        <f>IF([1]电缆线长度!A1782="","",[1]电缆线长度!A1782)</f>
        <v/>
      </c>
      <c r="B1782" t="str">
        <f>IF([1]电缆线长度!B1782="","",[1]电缆线长度!B1782)</f>
        <v/>
      </c>
    </row>
    <row r="1783" spans="1:2" x14ac:dyDescent="0.15">
      <c r="A1783" t="str">
        <f>IF([1]电缆线长度!A1783="","",[1]电缆线长度!A1783)</f>
        <v/>
      </c>
      <c r="B1783" t="str">
        <f>IF([1]电缆线长度!B1783="","",[1]电缆线长度!B1783)</f>
        <v/>
      </c>
    </row>
    <row r="1784" spans="1:2" x14ac:dyDescent="0.15">
      <c r="A1784" t="str">
        <f>IF([1]电缆线长度!A1784="","",[1]电缆线长度!A1784)</f>
        <v/>
      </c>
      <c r="B1784" t="str">
        <f>IF([1]电缆线长度!B1784="","",[1]电缆线长度!B1784)</f>
        <v/>
      </c>
    </row>
    <row r="1785" spans="1:2" x14ac:dyDescent="0.15">
      <c r="A1785" t="str">
        <f>IF([1]电缆线长度!A1785="","",[1]电缆线长度!A1785)</f>
        <v/>
      </c>
      <c r="B1785" t="str">
        <f>IF([1]电缆线长度!B1785="","",[1]电缆线长度!B1785)</f>
        <v/>
      </c>
    </row>
    <row r="1786" spans="1:2" x14ac:dyDescent="0.15">
      <c r="A1786" t="str">
        <f>IF([1]电缆线长度!A1786="","",[1]电缆线长度!A1786)</f>
        <v/>
      </c>
      <c r="B1786" t="str">
        <f>IF([1]电缆线长度!B1786="","",[1]电缆线长度!B1786)</f>
        <v/>
      </c>
    </row>
    <row r="1787" spans="1:2" x14ac:dyDescent="0.15">
      <c r="A1787" t="str">
        <f>IF([1]电缆线长度!A1787="","",[1]电缆线长度!A1787)</f>
        <v/>
      </c>
      <c r="B1787" t="str">
        <f>IF([1]电缆线长度!B1787="","",[1]电缆线长度!B1787)</f>
        <v/>
      </c>
    </row>
    <row r="1788" spans="1:2" x14ac:dyDescent="0.15">
      <c r="A1788" t="str">
        <f>IF([1]电缆线长度!A1788="","",[1]电缆线长度!A1788)</f>
        <v/>
      </c>
      <c r="B1788" t="str">
        <f>IF([1]电缆线长度!B1788="","",[1]电缆线长度!B1788)</f>
        <v/>
      </c>
    </row>
    <row r="1789" spans="1:2" x14ac:dyDescent="0.15">
      <c r="A1789" t="str">
        <f>IF([1]电缆线长度!A1789="","",[1]电缆线长度!A1789)</f>
        <v/>
      </c>
      <c r="B1789" t="str">
        <f>IF([1]电缆线长度!B1789="","",[1]电缆线长度!B1789)</f>
        <v/>
      </c>
    </row>
    <row r="1790" spans="1:2" x14ac:dyDescent="0.15">
      <c r="A1790" t="str">
        <f>IF([1]电缆线长度!A1790="","",[1]电缆线长度!A1790)</f>
        <v/>
      </c>
      <c r="B1790" t="str">
        <f>IF([1]电缆线长度!B1790="","",[1]电缆线长度!B1790)</f>
        <v/>
      </c>
    </row>
    <row r="1791" spans="1:2" x14ac:dyDescent="0.15">
      <c r="A1791" t="str">
        <f>IF([1]电缆线长度!A1791="","",[1]电缆线长度!A1791)</f>
        <v/>
      </c>
      <c r="B1791" t="str">
        <f>IF([1]电缆线长度!B1791="","",[1]电缆线长度!B1791)</f>
        <v/>
      </c>
    </row>
    <row r="1792" spans="1:2" x14ac:dyDescent="0.15">
      <c r="A1792" t="str">
        <f>IF([1]电缆线长度!A1792="","",[1]电缆线长度!A1792)</f>
        <v/>
      </c>
      <c r="B1792" t="str">
        <f>IF([1]电缆线长度!B1792="","",[1]电缆线长度!B1792)</f>
        <v/>
      </c>
    </row>
    <row r="1793" spans="1:2" x14ac:dyDescent="0.15">
      <c r="A1793" t="str">
        <f>IF([1]电缆线长度!A1793="","",[1]电缆线长度!A1793)</f>
        <v/>
      </c>
      <c r="B1793" t="str">
        <f>IF([1]电缆线长度!B1793="","",[1]电缆线长度!B1793)</f>
        <v/>
      </c>
    </row>
    <row r="1794" spans="1:2" x14ac:dyDescent="0.15">
      <c r="A1794" t="str">
        <f>IF([1]电缆线长度!A1794="","",[1]电缆线长度!A1794)</f>
        <v/>
      </c>
      <c r="B1794" t="str">
        <f>IF([1]电缆线长度!B1794="","",[1]电缆线长度!B1794)</f>
        <v/>
      </c>
    </row>
    <row r="1795" spans="1:2" x14ac:dyDescent="0.15">
      <c r="A1795" t="str">
        <f>IF([1]电缆线长度!A1795="","",[1]电缆线长度!A1795)</f>
        <v/>
      </c>
      <c r="B1795" t="str">
        <f>IF([1]电缆线长度!B1795="","",[1]电缆线长度!B1795)</f>
        <v/>
      </c>
    </row>
    <row r="1796" spans="1:2" x14ac:dyDescent="0.15">
      <c r="A1796" t="str">
        <f>IF([1]电缆线长度!A1796="","",[1]电缆线长度!A1796)</f>
        <v/>
      </c>
      <c r="B1796" t="str">
        <f>IF([1]电缆线长度!B1796="","",[1]电缆线长度!B1796)</f>
        <v/>
      </c>
    </row>
    <row r="1797" spans="1:2" x14ac:dyDescent="0.15">
      <c r="A1797" t="str">
        <f>IF([1]电缆线长度!A1797="","",[1]电缆线长度!A1797)</f>
        <v/>
      </c>
      <c r="B1797" t="str">
        <f>IF([1]电缆线长度!B1797="","",[1]电缆线长度!B1797)</f>
        <v/>
      </c>
    </row>
    <row r="1798" spans="1:2" x14ac:dyDescent="0.15">
      <c r="A1798" t="str">
        <f>IF([1]电缆线长度!A1798="","",[1]电缆线长度!A1798)</f>
        <v/>
      </c>
      <c r="B1798" t="str">
        <f>IF([1]电缆线长度!B1798="","",[1]电缆线长度!B1798)</f>
        <v/>
      </c>
    </row>
    <row r="1799" spans="1:2" x14ac:dyDescent="0.15">
      <c r="A1799" t="str">
        <f>IF([1]电缆线长度!A1799="","",[1]电缆线长度!A1799)</f>
        <v/>
      </c>
      <c r="B1799" t="str">
        <f>IF([1]电缆线长度!B1799="","",[1]电缆线长度!B1799)</f>
        <v/>
      </c>
    </row>
    <row r="1800" spans="1:2" x14ac:dyDescent="0.15">
      <c r="A1800" t="str">
        <f>IF([1]电缆线长度!A1800="","",[1]电缆线长度!A1800)</f>
        <v/>
      </c>
      <c r="B1800" t="str">
        <f>IF([1]电缆线长度!B1800="","",[1]电缆线长度!B1800)</f>
        <v/>
      </c>
    </row>
    <row r="1801" spans="1:2" x14ac:dyDescent="0.15">
      <c r="A1801" t="str">
        <f>IF([1]电缆线长度!A1801="","",[1]电缆线长度!A1801)</f>
        <v/>
      </c>
      <c r="B1801" t="str">
        <f>IF([1]电缆线长度!B1801="","",[1]电缆线长度!B1801)</f>
        <v/>
      </c>
    </row>
    <row r="1802" spans="1:2" x14ac:dyDescent="0.15">
      <c r="A1802" t="str">
        <f>IF([1]电缆线长度!A1802="","",[1]电缆线长度!A1802)</f>
        <v/>
      </c>
      <c r="B1802" t="str">
        <f>IF([1]电缆线长度!B1802="","",[1]电缆线长度!B1802)</f>
        <v/>
      </c>
    </row>
    <row r="1803" spans="1:2" x14ac:dyDescent="0.15">
      <c r="A1803" t="str">
        <f>IF([1]电缆线长度!A1803="","",[1]电缆线长度!A1803)</f>
        <v/>
      </c>
      <c r="B1803" t="str">
        <f>IF([1]电缆线长度!B1803="","",[1]电缆线长度!B1803)</f>
        <v/>
      </c>
    </row>
    <row r="1804" spans="1:2" x14ac:dyDescent="0.15">
      <c r="A1804" t="str">
        <f>IF([1]电缆线长度!A1804="","",[1]电缆线长度!A1804)</f>
        <v/>
      </c>
      <c r="B1804" t="str">
        <f>IF([1]电缆线长度!B1804="","",[1]电缆线长度!B1804)</f>
        <v/>
      </c>
    </row>
    <row r="1805" spans="1:2" x14ac:dyDescent="0.15">
      <c r="A1805" t="str">
        <f>IF([1]电缆线长度!A1805="","",[1]电缆线长度!A1805)</f>
        <v/>
      </c>
      <c r="B1805" t="str">
        <f>IF([1]电缆线长度!B1805="","",[1]电缆线长度!B1805)</f>
        <v/>
      </c>
    </row>
    <row r="1806" spans="1:2" x14ac:dyDescent="0.15">
      <c r="A1806" t="str">
        <f>IF([1]电缆线长度!A1806="","",[1]电缆线长度!A1806)</f>
        <v/>
      </c>
      <c r="B1806" t="str">
        <f>IF([1]电缆线长度!B1806="","",[1]电缆线长度!B1806)</f>
        <v/>
      </c>
    </row>
    <row r="1807" spans="1:2" x14ac:dyDescent="0.15">
      <c r="A1807" t="str">
        <f>IF([1]电缆线长度!A1807="","",[1]电缆线长度!A1807)</f>
        <v/>
      </c>
      <c r="B1807" t="str">
        <f>IF([1]电缆线长度!B1807="","",[1]电缆线长度!B1807)</f>
        <v/>
      </c>
    </row>
    <row r="1808" spans="1:2" x14ac:dyDescent="0.15">
      <c r="A1808" t="str">
        <f>IF([1]电缆线长度!A1808="","",[1]电缆线长度!A1808)</f>
        <v/>
      </c>
      <c r="B1808" t="str">
        <f>IF([1]电缆线长度!B1808="","",[1]电缆线长度!B1808)</f>
        <v/>
      </c>
    </row>
    <row r="1809" spans="1:2" x14ac:dyDescent="0.15">
      <c r="A1809" t="str">
        <f>IF([1]电缆线长度!A1809="","",[1]电缆线长度!A1809)</f>
        <v/>
      </c>
      <c r="B1809" t="str">
        <f>IF([1]电缆线长度!B1809="","",[1]电缆线长度!B1809)</f>
        <v/>
      </c>
    </row>
    <row r="1810" spans="1:2" x14ac:dyDescent="0.15">
      <c r="A1810" t="str">
        <f>IF([1]电缆线长度!A1810="","",[1]电缆线长度!A1810)</f>
        <v/>
      </c>
      <c r="B1810" t="str">
        <f>IF([1]电缆线长度!B1810="","",[1]电缆线长度!B1810)</f>
        <v/>
      </c>
    </row>
    <row r="1811" spans="1:2" x14ac:dyDescent="0.15">
      <c r="A1811" t="str">
        <f>IF([1]电缆线长度!A1811="","",[1]电缆线长度!A1811)</f>
        <v/>
      </c>
      <c r="B1811" t="str">
        <f>IF([1]电缆线长度!B1811="","",[1]电缆线长度!B1811)</f>
        <v/>
      </c>
    </row>
    <row r="1812" spans="1:2" x14ac:dyDescent="0.15">
      <c r="A1812" t="str">
        <f>IF([1]电缆线长度!A1812="","",[1]电缆线长度!A1812)</f>
        <v/>
      </c>
      <c r="B1812" t="str">
        <f>IF([1]电缆线长度!B1812="","",[1]电缆线长度!B1812)</f>
        <v/>
      </c>
    </row>
    <row r="1813" spans="1:2" x14ac:dyDescent="0.15">
      <c r="A1813" t="str">
        <f>IF([1]电缆线长度!A1813="","",[1]电缆线长度!A1813)</f>
        <v/>
      </c>
      <c r="B1813" t="str">
        <f>IF([1]电缆线长度!B1813="","",[1]电缆线长度!B1813)</f>
        <v/>
      </c>
    </row>
    <row r="1814" spans="1:2" x14ac:dyDescent="0.15">
      <c r="A1814" t="str">
        <f>IF([1]电缆线长度!A1814="","",[1]电缆线长度!A1814)</f>
        <v/>
      </c>
      <c r="B1814" t="str">
        <f>IF([1]电缆线长度!B1814="","",[1]电缆线长度!B1814)</f>
        <v/>
      </c>
    </row>
    <row r="1815" spans="1:2" x14ac:dyDescent="0.15">
      <c r="A1815" t="str">
        <f>IF([1]电缆线长度!A1815="","",[1]电缆线长度!A1815)</f>
        <v/>
      </c>
      <c r="B1815" t="str">
        <f>IF([1]电缆线长度!B1815="","",[1]电缆线长度!B1815)</f>
        <v/>
      </c>
    </row>
    <row r="1816" spans="1:2" x14ac:dyDescent="0.15">
      <c r="A1816" t="str">
        <f>IF([1]电缆线长度!A1816="","",[1]电缆线长度!A1816)</f>
        <v/>
      </c>
      <c r="B1816" t="str">
        <f>IF([1]电缆线长度!B1816="","",[1]电缆线长度!B1816)</f>
        <v/>
      </c>
    </row>
    <row r="1817" spans="1:2" x14ac:dyDescent="0.15">
      <c r="A1817" t="str">
        <f>IF([1]电缆线长度!A1817="","",[1]电缆线长度!A1817)</f>
        <v/>
      </c>
      <c r="B1817" t="str">
        <f>IF([1]电缆线长度!B1817="","",[1]电缆线长度!B1817)</f>
        <v/>
      </c>
    </row>
    <row r="1818" spans="1:2" x14ac:dyDescent="0.15">
      <c r="A1818" t="str">
        <f>IF([1]电缆线长度!A1818="","",[1]电缆线长度!A1818)</f>
        <v/>
      </c>
      <c r="B1818" t="str">
        <f>IF([1]电缆线长度!B1818="","",[1]电缆线长度!B1818)</f>
        <v/>
      </c>
    </row>
    <row r="1819" spans="1:2" x14ac:dyDescent="0.15">
      <c r="A1819" t="str">
        <f>IF([1]电缆线长度!A1819="","",[1]电缆线长度!A1819)</f>
        <v/>
      </c>
      <c r="B1819" t="str">
        <f>IF([1]电缆线长度!B1819="","",[1]电缆线长度!B1819)</f>
        <v/>
      </c>
    </row>
    <row r="1820" spans="1:2" x14ac:dyDescent="0.15">
      <c r="A1820" t="str">
        <f>IF([1]电缆线长度!A1820="","",[1]电缆线长度!A1820)</f>
        <v/>
      </c>
      <c r="B1820" t="str">
        <f>IF([1]电缆线长度!B1820="","",[1]电缆线长度!B1820)</f>
        <v/>
      </c>
    </row>
    <row r="1821" spans="1:2" x14ac:dyDescent="0.15">
      <c r="A1821" t="str">
        <f>IF([1]电缆线长度!A1821="","",[1]电缆线长度!A1821)</f>
        <v/>
      </c>
      <c r="B1821" t="str">
        <f>IF([1]电缆线长度!B1821="","",[1]电缆线长度!B1821)</f>
        <v/>
      </c>
    </row>
    <row r="1822" spans="1:2" x14ac:dyDescent="0.15">
      <c r="A1822" t="str">
        <f>IF([1]电缆线长度!A1822="","",[1]电缆线长度!A1822)</f>
        <v/>
      </c>
      <c r="B1822" t="str">
        <f>IF([1]电缆线长度!B1822="","",[1]电缆线长度!B1822)</f>
        <v/>
      </c>
    </row>
    <row r="1823" spans="1:2" x14ac:dyDescent="0.15">
      <c r="A1823" t="str">
        <f>IF([1]电缆线长度!A1823="","",[1]电缆线长度!A1823)</f>
        <v/>
      </c>
      <c r="B1823" t="str">
        <f>IF([1]电缆线长度!B1823="","",[1]电缆线长度!B1823)</f>
        <v/>
      </c>
    </row>
    <row r="1824" spans="1:2" x14ac:dyDescent="0.15">
      <c r="A1824" t="str">
        <f>IF([1]电缆线长度!A1824="","",[1]电缆线长度!A1824)</f>
        <v/>
      </c>
      <c r="B1824" t="str">
        <f>IF([1]电缆线长度!B1824="","",[1]电缆线长度!B1824)</f>
        <v/>
      </c>
    </row>
    <row r="1825" spans="1:2" x14ac:dyDescent="0.15">
      <c r="A1825" t="str">
        <f>IF([1]电缆线长度!A1825="","",[1]电缆线长度!A1825)</f>
        <v/>
      </c>
      <c r="B1825" t="str">
        <f>IF([1]电缆线长度!B1825="","",[1]电缆线长度!B1825)</f>
        <v/>
      </c>
    </row>
    <row r="1826" spans="1:2" x14ac:dyDescent="0.15">
      <c r="A1826" t="str">
        <f>IF([1]电缆线长度!A1826="","",[1]电缆线长度!A1826)</f>
        <v/>
      </c>
      <c r="B1826" t="str">
        <f>IF([1]电缆线长度!B1826="","",[1]电缆线长度!B1826)</f>
        <v/>
      </c>
    </row>
    <row r="1827" spans="1:2" x14ac:dyDescent="0.15">
      <c r="A1827" t="str">
        <f>IF([1]电缆线长度!A1827="","",[1]电缆线长度!A1827)</f>
        <v/>
      </c>
      <c r="B1827" t="str">
        <f>IF([1]电缆线长度!B1827="","",[1]电缆线长度!B1827)</f>
        <v/>
      </c>
    </row>
    <row r="1828" spans="1:2" x14ac:dyDescent="0.15">
      <c r="A1828" t="str">
        <f>IF([1]电缆线长度!A1828="","",[1]电缆线长度!A1828)</f>
        <v/>
      </c>
      <c r="B1828" t="str">
        <f>IF([1]电缆线长度!B1828="","",[1]电缆线长度!B1828)</f>
        <v/>
      </c>
    </row>
    <row r="1829" spans="1:2" x14ac:dyDescent="0.15">
      <c r="A1829" t="str">
        <f>IF([1]电缆线长度!A1829="","",[1]电缆线长度!A1829)</f>
        <v/>
      </c>
      <c r="B1829" t="str">
        <f>IF([1]电缆线长度!B1829="","",[1]电缆线长度!B1829)</f>
        <v/>
      </c>
    </row>
    <row r="1830" spans="1:2" x14ac:dyDescent="0.15">
      <c r="A1830" t="str">
        <f>IF([1]电缆线长度!A1830="","",[1]电缆线长度!A1830)</f>
        <v/>
      </c>
      <c r="B1830" t="str">
        <f>IF([1]电缆线长度!B1830="","",[1]电缆线长度!B1830)</f>
        <v/>
      </c>
    </row>
    <row r="1831" spans="1:2" x14ac:dyDescent="0.15">
      <c r="A1831" t="str">
        <f>IF([1]电缆线长度!A1831="","",[1]电缆线长度!A1831)</f>
        <v/>
      </c>
      <c r="B1831" t="str">
        <f>IF([1]电缆线长度!B1831="","",[1]电缆线长度!B1831)</f>
        <v/>
      </c>
    </row>
    <row r="1832" spans="1:2" x14ac:dyDescent="0.15">
      <c r="A1832" t="str">
        <f>IF([1]电缆线长度!A1832="","",[1]电缆线长度!A1832)</f>
        <v/>
      </c>
      <c r="B1832" t="str">
        <f>IF([1]电缆线长度!B1832="","",[1]电缆线长度!B1832)</f>
        <v/>
      </c>
    </row>
    <row r="1833" spans="1:2" x14ac:dyDescent="0.15">
      <c r="A1833" t="str">
        <f>IF([1]电缆线长度!A1833="","",[1]电缆线长度!A1833)</f>
        <v/>
      </c>
      <c r="B1833" t="str">
        <f>IF([1]电缆线长度!B1833="","",[1]电缆线长度!B1833)</f>
        <v/>
      </c>
    </row>
    <row r="1834" spans="1:2" x14ac:dyDescent="0.15">
      <c r="A1834" t="str">
        <f>IF([1]电缆线长度!A1834="","",[1]电缆线长度!A1834)</f>
        <v/>
      </c>
      <c r="B1834" t="str">
        <f>IF([1]电缆线长度!B1834="","",[1]电缆线长度!B1834)</f>
        <v/>
      </c>
    </row>
    <row r="1835" spans="1:2" x14ac:dyDescent="0.15">
      <c r="A1835" t="str">
        <f>IF([1]电缆线长度!A1835="","",[1]电缆线长度!A1835)</f>
        <v/>
      </c>
      <c r="B1835" t="str">
        <f>IF([1]电缆线长度!B1835="","",[1]电缆线长度!B1835)</f>
        <v/>
      </c>
    </row>
    <row r="1836" spans="1:2" x14ac:dyDescent="0.15">
      <c r="A1836" t="str">
        <f>IF([1]电缆线长度!A1836="","",[1]电缆线长度!A1836)</f>
        <v/>
      </c>
      <c r="B1836" t="str">
        <f>IF([1]电缆线长度!B1836="","",[1]电缆线长度!B1836)</f>
        <v/>
      </c>
    </row>
    <row r="1837" spans="1:2" x14ac:dyDescent="0.15">
      <c r="A1837" t="str">
        <f>IF([1]电缆线长度!A1837="","",[1]电缆线长度!A1837)</f>
        <v/>
      </c>
      <c r="B1837" t="str">
        <f>IF([1]电缆线长度!B1837="","",[1]电缆线长度!B1837)</f>
        <v/>
      </c>
    </row>
    <row r="1838" spans="1:2" x14ac:dyDescent="0.15">
      <c r="A1838" t="str">
        <f>IF([1]电缆线长度!A1838="","",[1]电缆线长度!A1838)</f>
        <v/>
      </c>
      <c r="B1838" t="str">
        <f>IF([1]电缆线长度!B1838="","",[1]电缆线长度!B1838)</f>
        <v/>
      </c>
    </row>
    <row r="1839" spans="1:2" x14ac:dyDescent="0.15">
      <c r="A1839" t="str">
        <f>IF([1]电缆线长度!A1839="","",[1]电缆线长度!A1839)</f>
        <v/>
      </c>
      <c r="B1839" t="str">
        <f>IF([1]电缆线长度!B1839="","",[1]电缆线长度!B1839)</f>
        <v/>
      </c>
    </row>
    <row r="1840" spans="1:2" x14ac:dyDescent="0.15">
      <c r="A1840" t="str">
        <f>IF([1]电缆线长度!A1840="","",[1]电缆线长度!A1840)</f>
        <v/>
      </c>
      <c r="B1840" t="str">
        <f>IF([1]电缆线长度!B1840="","",[1]电缆线长度!B1840)</f>
        <v/>
      </c>
    </row>
    <row r="1841" spans="1:2" x14ac:dyDescent="0.15">
      <c r="A1841" t="str">
        <f>IF([1]电缆线长度!A1841="","",[1]电缆线长度!A1841)</f>
        <v/>
      </c>
      <c r="B1841" t="str">
        <f>IF([1]电缆线长度!B1841="","",[1]电缆线长度!B1841)</f>
        <v/>
      </c>
    </row>
    <row r="1842" spans="1:2" x14ac:dyDescent="0.15">
      <c r="A1842" t="str">
        <f>IF([1]电缆线长度!A1842="","",[1]电缆线长度!A1842)</f>
        <v/>
      </c>
      <c r="B1842" t="str">
        <f>IF([1]电缆线长度!B1842="","",[1]电缆线长度!B1842)</f>
        <v/>
      </c>
    </row>
    <row r="1843" spans="1:2" x14ac:dyDescent="0.15">
      <c r="A1843" t="str">
        <f>IF([1]电缆线长度!A1843="","",[1]电缆线长度!A1843)</f>
        <v/>
      </c>
      <c r="B1843" t="str">
        <f>IF([1]电缆线长度!B1843="","",[1]电缆线长度!B1843)</f>
        <v/>
      </c>
    </row>
    <row r="1844" spans="1:2" x14ac:dyDescent="0.15">
      <c r="A1844" t="str">
        <f>IF([1]电缆线长度!A1844="","",[1]电缆线长度!A1844)</f>
        <v/>
      </c>
      <c r="B1844" t="str">
        <f>IF([1]电缆线长度!B1844="","",[1]电缆线长度!B1844)</f>
        <v/>
      </c>
    </row>
    <row r="1845" spans="1:2" x14ac:dyDescent="0.15">
      <c r="A1845" t="str">
        <f>IF([1]电缆线长度!A1845="","",[1]电缆线长度!A1845)</f>
        <v/>
      </c>
      <c r="B1845" t="str">
        <f>IF([1]电缆线长度!B1845="","",[1]电缆线长度!B1845)</f>
        <v/>
      </c>
    </row>
    <row r="1846" spans="1:2" x14ac:dyDescent="0.15">
      <c r="A1846" t="str">
        <f>IF([1]电缆线长度!A1846="","",[1]电缆线长度!A1846)</f>
        <v/>
      </c>
      <c r="B1846" t="str">
        <f>IF([1]电缆线长度!B1846="","",[1]电缆线长度!B1846)</f>
        <v/>
      </c>
    </row>
    <row r="1847" spans="1:2" x14ac:dyDescent="0.15">
      <c r="A1847" t="str">
        <f>IF([1]电缆线长度!A1847="","",[1]电缆线长度!A1847)</f>
        <v/>
      </c>
      <c r="B1847" t="str">
        <f>IF([1]电缆线长度!B1847="","",[1]电缆线长度!B1847)</f>
        <v/>
      </c>
    </row>
    <row r="1848" spans="1:2" x14ac:dyDescent="0.15">
      <c r="A1848" t="str">
        <f>IF([1]电缆线长度!A1848="","",[1]电缆线长度!A1848)</f>
        <v/>
      </c>
      <c r="B1848" t="str">
        <f>IF([1]电缆线长度!B1848="","",[1]电缆线长度!B1848)</f>
        <v/>
      </c>
    </row>
    <row r="1849" spans="1:2" x14ac:dyDescent="0.15">
      <c r="A1849" t="str">
        <f>IF([1]电缆线长度!A1849="","",[1]电缆线长度!A1849)</f>
        <v/>
      </c>
      <c r="B1849" t="str">
        <f>IF([1]电缆线长度!B1849="","",[1]电缆线长度!B1849)</f>
        <v/>
      </c>
    </row>
    <row r="1850" spans="1:2" x14ac:dyDescent="0.15">
      <c r="A1850" t="str">
        <f>IF([1]电缆线长度!A1850="","",[1]电缆线长度!A1850)</f>
        <v/>
      </c>
      <c r="B1850" t="str">
        <f>IF([1]电缆线长度!B1850="","",[1]电缆线长度!B1850)</f>
        <v/>
      </c>
    </row>
    <row r="1851" spans="1:2" x14ac:dyDescent="0.15">
      <c r="A1851" t="str">
        <f>IF([1]电缆线长度!A1851="","",[1]电缆线长度!A1851)</f>
        <v/>
      </c>
      <c r="B1851" t="str">
        <f>IF([1]电缆线长度!B1851="","",[1]电缆线长度!B1851)</f>
        <v/>
      </c>
    </row>
    <row r="1852" spans="1:2" x14ac:dyDescent="0.15">
      <c r="A1852" t="str">
        <f>IF([1]电缆线长度!A1852="","",[1]电缆线长度!A1852)</f>
        <v/>
      </c>
      <c r="B1852" t="str">
        <f>IF([1]电缆线长度!B1852="","",[1]电缆线长度!B1852)</f>
        <v/>
      </c>
    </row>
    <row r="1853" spans="1:2" x14ac:dyDescent="0.15">
      <c r="A1853" t="str">
        <f>IF([1]电缆线长度!A1853="","",[1]电缆线长度!A1853)</f>
        <v/>
      </c>
      <c r="B1853" t="str">
        <f>IF([1]电缆线长度!B1853="","",[1]电缆线长度!B1853)</f>
        <v/>
      </c>
    </row>
    <row r="1854" spans="1:2" x14ac:dyDescent="0.15">
      <c r="A1854" t="str">
        <f>IF([1]电缆线长度!A1854="","",[1]电缆线长度!A1854)</f>
        <v/>
      </c>
      <c r="B1854" t="str">
        <f>IF([1]电缆线长度!B1854="","",[1]电缆线长度!B1854)</f>
        <v/>
      </c>
    </row>
    <row r="1855" spans="1:2" x14ac:dyDescent="0.15">
      <c r="A1855" t="str">
        <f>IF([1]电缆线长度!A1855="","",[1]电缆线长度!A1855)</f>
        <v/>
      </c>
      <c r="B1855" t="str">
        <f>IF([1]电缆线长度!B1855="","",[1]电缆线长度!B1855)</f>
        <v/>
      </c>
    </row>
    <row r="1856" spans="1:2" x14ac:dyDescent="0.15">
      <c r="A1856" t="str">
        <f>IF([1]电缆线长度!A1856="","",[1]电缆线长度!A1856)</f>
        <v/>
      </c>
      <c r="B1856" t="str">
        <f>IF([1]电缆线长度!B1856="","",[1]电缆线长度!B1856)</f>
        <v/>
      </c>
    </row>
    <row r="1857" spans="1:2" x14ac:dyDescent="0.15">
      <c r="A1857" t="str">
        <f>IF([1]电缆线长度!A1857="","",[1]电缆线长度!A1857)</f>
        <v/>
      </c>
      <c r="B1857" t="str">
        <f>IF([1]电缆线长度!B1857="","",[1]电缆线长度!B1857)</f>
        <v/>
      </c>
    </row>
    <row r="1858" spans="1:2" x14ac:dyDescent="0.15">
      <c r="A1858" t="str">
        <f>IF([1]电缆线长度!A1858="","",[1]电缆线长度!A1858)</f>
        <v/>
      </c>
      <c r="B1858" t="str">
        <f>IF([1]电缆线长度!B1858="","",[1]电缆线长度!B1858)</f>
        <v/>
      </c>
    </row>
    <row r="1859" spans="1:2" x14ac:dyDescent="0.15">
      <c r="A1859" t="str">
        <f>IF([1]电缆线长度!A1859="","",[1]电缆线长度!A1859)</f>
        <v/>
      </c>
      <c r="B1859" t="str">
        <f>IF([1]电缆线长度!B1859="","",[1]电缆线长度!B1859)</f>
        <v/>
      </c>
    </row>
    <row r="1860" spans="1:2" x14ac:dyDescent="0.15">
      <c r="A1860" t="str">
        <f>IF([1]电缆线长度!A1860="","",[1]电缆线长度!A1860)</f>
        <v/>
      </c>
      <c r="B1860" t="str">
        <f>IF([1]电缆线长度!B1860="","",[1]电缆线长度!B1860)</f>
        <v/>
      </c>
    </row>
    <row r="1861" spans="1:2" x14ac:dyDescent="0.15">
      <c r="A1861" t="str">
        <f>IF([1]电缆线长度!A1861="","",[1]电缆线长度!A1861)</f>
        <v/>
      </c>
      <c r="B1861" t="str">
        <f>IF([1]电缆线长度!B1861="","",[1]电缆线长度!B1861)</f>
        <v/>
      </c>
    </row>
    <row r="1862" spans="1:2" x14ac:dyDescent="0.15">
      <c r="A1862" t="str">
        <f>IF([1]电缆线长度!A1862="","",[1]电缆线长度!A1862)</f>
        <v/>
      </c>
      <c r="B1862" t="str">
        <f>IF([1]电缆线长度!B1862="","",[1]电缆线长度!B1862)</f>
        <v/>
      </c>
    </row>
    <row r="1863" spans="1:2" x14ac:dyDescent="0.15">
      <c r="A1863" t="str">
        <f>IF([1]电缆线长度!A1863="","",[1]电缆线长度!A1863)</f>
        <v/>
      </c>
      <c r="B1863" t="str">
        <f>IF([1]电缆线长度!B1863="","",[1]电缆线长度!B1863)</f>
        <v/>
      </c>
    </row>
    <row r="1864" spans="1:2" x14ac:dyDescent="0.15">
      <c r="A1864" t="str">
        <f>IF([1]电缆线长度!A1864="","",[1]电缆线长度!A1864)</f>
        <v/>
      </c>
      <c r="B1864" t="str">
        <f>IF([1]电缆线长度!B1864="","",[1]电缆线长度!B1864)</f>
        <v/>
      </c>
    </row>
    <row r="1865" spans="1:2" x14ac:dyDescent="0.15">
      <c r="A1865" t="str">
        <f>IF([1]电缆线长度!A1865="","",[1]电缆线长度!A1865)</f>
        <v/>
      </c>
      <c r="B1865" t="str">
        <f>IF([1]电缆线长度!B1865="","",[1]电缆线长度!B1865)</f>
        <v/>
      </c>
    </row>
    <row r="1866" spans="1:2" x14ac:dyDescent="0.15">
      <c r="A1866" t="str">
        <f>IF([1]电缆线长度!A1866="","",[1]电缆线长度!A1866)</f>
        <v/>
      </c>
      <c r="B1866" t="str">
        <f>IF([1]电缆线长度!B1866="","",[1]电缆线长度!B1866)</f>
        <v/>
      </c>
    </row>
    <row r="1867" spans="1:2" x14ac:dyDescent="0.15">
      <c r="A1867" t="str">
        <f>IF([1]电缆线长度!A1867="","",[1]电缆线长度!A1867)</f>
        <v/>
      </c>
      <c r="B1867" t="str">
        <f>IF([1]电缆线长度!B1867="","",[1]电缆线长度!B1867)</f>
        <v/>
      </c>
    </row>
    <row r="1868" spans="1:2" x14ac:dyDescent="0.15">
      <c r="A1868" t="str">
        <f>IF([1]电缆线长度!A1868="","",[1]电缆线长度!A1868)</f>
        <v/>
      </c>
      <c r="B1868" t="str">
        <f>IF([1]电缆线长度!B1868="","",[1]电缆线长度!B1868)</f>
        <v/>
      </c>
    </row>
    <row r="1869" spans="1:2" x14ac:dyDescent="0.15">
      <c r="A1869" t="str">
        <f>IF([1]电缆线长度!A1869="","",[1]电缆线长度!A1869)</f>
        <v/>
      </c>
      <c r="B1869" t="str">
        <f>IF([1]电缆线长度!B1869="","",[1]电缆线长度!B1869)</f>
        <v/>
      </c>
    </row>
    <row r="1870" spans="1:2" x14ac:dyDescent="0.15">
      <c r="A1870" t="str">
        <f>IF([1]电缆线长度!A1870="","",[1]电缆线长度!A1870)</f>
        <v/>
      </c>
      <c r="B1870" t="str">
        <f>IF([1]电缆线长度!B1870="","",[1]电缆线长度!B1870)</f>
        <v/>
      </c>
    </row>
    <row r="1871" spans="1:2" x14ac:dyDescent="0.15">
      <c r="A1871" t="str">
        <f>IF([1]电缆线长度!A1871="","",[1]电缆线长度!A1871)</f>
        <v/>
      </c>
      <c r="B1871" t="str">
        <f>IF([1]电缆线长度!B1871="","",[1]电缆线长度!B1871)</f>
        <v/>
      </c>
    </row>
    <row r="1872" spans="1:2" x14ac:dyDescent="0.15">
      <c r="A1872" t="str">
        <f>IF([1]电缆线长度!A1872="","",[1]电缆线长度!A1872)</f>
        <v/>
      </c>
      <c r="B1872" t="str">
        <f>IF([1]电缆线长度!B1872="","",[1]电缆线长度!B1872)</f>
        <v/>
      </c>
    </row>
    <row r="1873" spans="1:2" x14ac:dyDescent="0.15">
      <c r="A1873" t="str">
        <f>IF([1]电缆线长度!A1873="","",[1]电缆线长度!A1873)</f>
        <v/>
      </c>
      <c r="B1873" t="str">
        <f>IF([1]电缆线长度!B1873="","",[1]电缆线长度!B1873)</f>
        <v/>
      </c>
    </row>
    <row r="1874" spans="1:2" x14ac:dyDescent="0.15">
      <c r="A1874" t="str">
        <f>IF([1]电缆线长度!A1874="","",[1]电缆线长度!A1874)</f>
        <v/>
      </c>
      <c r="B1874" t="str">
        <f>IF([1]电缆线长度!B1874="","",[1]电缆线长度!B1874)</f>
        <v/>
      </c>
    </row>
    <row r="1875" spans="1:2" x14ac:dyDescent="0.15">
      <c r="A1875" t="str">
        <f>IF([1]电缆线长度!A1875="","",[1]电缆线长度!A1875)</f>
        <v/>
      </c>
      <c r="B1875" t="str">
        <f>IF([1]电缆线长度!B1875="","",[1]电缆线长度!B1875)</f>
        <v/>
      </c>
    </row>
    <row r="1876" spans="1:2" x14ac:dyDescent="0.15">
      <c r="A1876" t="str">
        <f>IF([1]电缆线长度!A1876="","",[1]电缆线长度!A1876)</f>
        <v/>
      </c>
      <c r="B1876" t="str">
        <f>IF([1]电缆线长度!B1876="","",[1]电缆线长度!B1876)</f>
        <v/>
      </c>
    </row>
    <row r="1877" spans="1:2" x14ac:dyDescent="0.15">
      <c r="A1877" t="str">
        <f>IF([1]电缆线长度!A1877="","",[1]电缆线长度!A1877)</f>
        <v/>
      </c>
      <c r="B1877" t="str">
        <f>IF([1]电缆线长度!B1877="","",[1]电缆线长度!B1877)</f>
        <v/>
      </c>
    </row>
    <row r="1878" spans="1:2" x14ac:dyDescent="0.15">
      <c r="A1878" t="str">
        <f>IF([1]电缆线长度!A1878="","",[1]电缆线长度!A1878)</f>
        <v/>
      </c>
      <c r="B1878" t="str">
        <f>IF([1]电缆线长度!B1878="","",[1]电缆线长度!B1878)</f>
        <v/>
      </c>
    </row>
    <row r="1879" spans="1:2" x14ac:dyDescent="0.15">
      <c r="A1879" t="str">
        <f>IF([1]电缆线长度!A1879="","",[1]电缆线长度!A1879)</f>
        <v/>
      </c>
      <c r="B1879" t="str">
        <f>IF([1]电缆线长度!B1879="","",[1]电缆线长度!B1879)</f>
        <v/>
      </c>
    </row>
    <row r="1880" spans="1:2" x14ac:dyDescent="0.15">
      <c r="A1880" t="str">
        <f>IF([1]电缆线长度!A1880="","",[1]电缆线长度!A1880)</f>
        <v/>
      </c>
      <c r="B1880" t="str">
        <f>IF([1]电缆线长度!B1880="","",[1]电缆线长度!B1880)</f>
        <v/>
      </c>
    </row>
    <row r="1881" spans="1:2" x14ac:dyDescent="0.15">
      <c r="A1881" t="str">
        <f>IF([1]电缆线长度!A1881="","",[1]电缆线长度!A1881)</f>
        <v/>
      </c>
      <c r="B1881" t="str">
        <f>IF([1]电缆线长度!B1881="","",[1]电缆线长度!B1881)</f>
        <v/>
      </c>
    </row>
    <row r="1882" spans="1:2" x14ac:dyDescent="0.15">
      <c r="A1882" t="str">
        <f>IF([1]电缆线长度!A1882="","",[1]电缆线长度!A1882)</f>
        <v/>
      </c>
      <c r="B1882" t="str">
        <f>IF([1]电缆线长度!B1882="","",[1]电缆线长度!B1882)</f>
        <v/>
      </c>
    </row>
    <row r="1883" spans="1:2" x14ac:dyDescent="0.15">
      <c r="A1883" t="str">
        <f>IF([1]电缆线长度!A1883="","",[1]电缆线长度!A1883)</f>
        <v/>
      </c>
      <c r="B1883" t="str">
        <f>IF([1]电缆线长度!B1883="","",[1]电缆线长度!B1883)</f>
        <v/>
      </c>
    </row>
    <row r="1884" spans="1:2" x14ac:dyDescent="0.15">
      <c r="A1884" t="str">
        <f>IF([1]电缆线长度!A1884="","",[1]电缆线长度!A1884)</f>
        <v/>
      </c>
      <c r="B1884" t="str">
        <f>IF([1]电缆线长度!B1884="","",[1]电缆线长度!B1884)</f>
        <v/>
      </c>
    </row>
    <row r="1885" spans="1:2" x14ac:dyDescent="0.15">
      <c r="A1885" t="str">
        <f>IF([1]电缆线长度!A1885="","",[1]电缆线长度!A1885)</f>
        <v/>
      </c>
      <c r="B1885" t="str">
        <f>IF([1]电缆线长度!B1885="","",[1]电缆线长度!B1885)</f>
        <v/>
      </c>
    </row>
    <row r="1886" spans="1:2" x14ac:dyDescent="0.15">
      <c r="A1886" t="str">
        <f>IF([1]电缆线长度!A1886="","",[1]电缆线长度!A1886)</f>
        <v/>
      </c>
      <c r="B1886" t="str">
        <f>IF([1]电缆线长度!B1886="","",[1]电缆线长度!B1886)</f>
        <v/>
      </c>
    </row>
    <row r="1887" spans="1:2" x14ac:dyDescent="0.15">
      <c r="A1887" t="str">
        <f>IF([1]电缆线长度!A1887="","",[1]电缆线长度!A1887)</f>
        <v/>
      </c>
      <c r="B1887" t="str">
        <f>IF([1]电缆线长度!B1887="","",[1]电缆线长度!B1887)</f>
        <v/>
      </c>
    </row>
    <row r="1888" spans="1:2" x14ac:dyDescent="0.15">
      <c r="A1888" t="str">
        <f>IF([1]电缆线长度!A1888="","",[1]电缆线长度!A1888)</f>
        <v/>
      </c>
      <c r="B1888" t="str">
        <f>IF([1]电缆线长度!B1888="","",[1]电缆线长度!B1888)</f>
        <v/>
      </c>
    </row>
    <row r="1889" spans="1:2" x14ac:dyDescent="0.15">
      <c r="A1889" t="str">
        <f>IF([1]电缆线长度!A1889="","",[1]电缆线长度!A1889)</f>
        <v/>
      </c>
      <c r="B1889" t="str">
        <f>IF([1]电缆线长度!B1889="","",[1]电缆线长度!B1889)</f>
        <v/>
      </c>
    </row>
    <row r="1890" spans="1:2" x14ac:dyDescent="0.15">
      <c r="A1890" t="str">
        <f>IF([1]电缆线长度!A1890="","",[1]电缆线长度!A1890)</f>
        <v/>
      </c>
      <c r="B1890" t="str">
        <f>IF([1]电缆线长度!B1890="","",[1]电缆线长度!B1890)</f>
        <v/>
      </c>
    </row>
    <row r="1891" spans="1:2" x14ac:dyDescent="0.15">
      <c r="A1891" t="str">
        <f>IF([1]电缆线长度!A1891="","",[1]电缆线长度!A1891)</f>
        <v/>
      </c>
      <c r="B1891" t="str">
        <f>IF([1]电缆线长度!B1891="","",[1]电缆线长度!B1891)</f>
        <v/>
      </c>
    </row>
    <row r="1892" spans="1:2" x14ac:dyDescent="0.15">
      <c r="A1892" t="str">
        <f>IF([1]电缆线长度!A1892="","",[1]电缆线长度!A1892)</f>
        <v/>
      </c>
      <c r="B1892" t="str">
        <f>IF([1]电缆线长度!B1892="","",[1]电缆线长度!B1892)</f>
        <v/>
      </c>
    </row>
    <row r="1893" spans="1:2" x14ac:dyDescent="0.15">
      <c r="A1893" t="str">
        <f>IF([1]电缆线长度!A1893="","",[1]电缆线长度!A1893)</f>
        <v/>
      </c>
      <c r="B1893" t="str">
        <f>IF([1]电缆线长度!B1893="","",[1]电缆线长度!B1893)</f>
        <v/>
      </c>
    </row>
    <row r="1894" spans="1:2" x14ac:dyDescent="0.15">
      <c r="A1894" t="str">
        <f>IF([1]电缆线长度!A1894="","",[1]电缆线长度!A1894)</f>
        <v/>
      </c>
      <c r="B1894" t="str">
        <f>IF([1]电缆线长度!B1894="","",[1]电缆线长度!B1894)</f>
        <v/>
      </c>
    </row>
    <row r="1895" spans="1:2" x14ac:dyDescent="0.15">
      <c r="A1895" t="str">
        <f>IF([1]电缆线长度!A1895="","",[1]电缆线长度!A1895)</f>
        <v/>
      </c>
      <c r="B1895" t="str">
        <f>IF([1]电缆线长度!B1895="","",[1]电缆线长度!B1895)</f>
        <v/>
      </c>
    </row>
    <row r="1896" spans="1:2" x14ac:dyDescent="0.15">
      <c r="A1896" t="str">
        <f>IF([1]电缆线长度!A1896="","",[1]电缆线长度!A1896)</f>
        <v/>
      </c>
      <c r="B1896" t="str">
        <f>IF([1]电缆线长度!B1896="","",[1]电缆线长度!B1896)</f>
        <v/>
      </c>
    </row>
    <row r="1897" spans="1:2" x14ac:dyDescent="0.15">
      <c r="A1897" t="str">
        <f>IF([1]电缆线长度!A1897="","",[1]电缆线长度!A1897)</f>
        <v/>
      </c>
      <c r="B1897" t="str">
        <f>IF([1]电缆线长度!B1897="","",[1]电缆线长度!B1897)</f>
        <v/>
      </c>
    </row>
    <row r="1898" spans="1:2" x14ac:dyDescent="0.15">
      <c r="A1898" t="str">
        <f>IF([1]电缆线长度!A1898="","",[1]电缆线长度!A1898)</f>
        <v/>
      </c>
      <c r="B1898" t="str">
        <f>IF([1]电缆线长度!B1898="","",[1]电缆线长度!B1898)</f>
        <v/>
      </c>
    </row>
    <row r="1899" spans="1:2" x14ac:dyDescent="0.15">
      <c r="A1899" t="str">
        <f>IF([1]电缆线长度!A1899="","",[1]电缆线长度!A1899)</f>
        <v/>
      </c>
      <c r="B1899" t="str">
        <f>IF([1]电缆线长度!B1899="","",[1]电缆线长度!B1899)</f>
        <v/>
      </c>
    </row>
    <row r="1900" spans="1:2" x14ac:dyDescent="0.15">
      <c r="A1900" t="str">
        <f>IF([1]电缆线长度!A1900="","",[1]电缆线长度!A1900)</f>
        <v/>
      </c>
      <c r="B1900" t="str">
        <f>IF([1]电缆线长度!B1900="","",[1]电缆线长度!B1900)</f>
        <v/>
      </c>
    </row>
    <row r="1901" spans="1:2" x14ac:dyDescent="0.15">
      <c r="A1901" t="str">
        <f>IF([1]电缆线长度!A1901="","",[1]电缆线长度!A1901)</f>
        <v/>
      </c>
      <c r="B1901" t="str">
        <f>IF([1]电缆线长度!B1901="","",[1]电缆线长度!B1901)</f>
        <v/>
      </c>
    </row>
    <row r="1902" spans="1:2" x14ac:dyDescent="0.15">
      <c r="A1902" t="str">
        <f>IF([1]电缆线长度!A1902="","",[1]电缆线长度!A1902)</f>
        <v/>
      </c>
      <c r="B1902" t="str">
        <f>IF([1]电缆线长度!B1902="","",[1]电缆线长度!B1902)</f>
        <v/>
      </c>
    </row>
    <row r="1903" spans="1:2" x14ac:dyDescent="0.15">
      <c r="A1903" t="str">
        <f>IF([1]电缆线长度!A1903="","",[1]电缆线长度!A1903)</f>
        <v/>
      </c>
      <c r="B1903" t="str">
        <f>IF([1]电缆线长度!B1903="","",[1]电缆线长度!B1903)</f>
        <v/>
      </c>
    </row>
    <row r="1904" spans="1:2" x14ac:dyDescent="0.15">
      <c r="A1904" t="str">
        <f>IF([1]电缆线长度!A1904="","",[1]电缆线长度!A1904)</f>
        <v/>
      </c>
      <c r="B1904" t="str">
        <f>IF([1]电缆线长度!B1904="","",[1]电缆线长度!B1904)</f>
        <v/>
      </c>
    </row>
    <row r="1905" spans="1:2" x14ac:dyDescent="0.15">
      <c r="A1905" t="str">
        <f>IF([1]电缆线长度!A1905="","",[1]电缆线长度!A1905)</f>
        <v/>
      </c>
      <c r="B1905" t="str">
        <f>IF([1]电缆线长度!B1905="","",[1]电缆线长度!B1905)</f>
        <v/>
      </c>
    </row>
    <row r="1906" spans="1:2" x14ac:dyDescent="0.15">
      <c r="A1906" t="str">
        <f>IF([1]电缆线长度!A1906="","",[1]电缆线长度!A1906)</f>
        <v/>
      </c>
      <c r="B1906" t="str">
        <f>IF([1]电缆线长度!B1906="","",[1]电缆线长度!B1906)</f>
        <v/>
      </c>
    </row>
    <row r="1907" spans="1:2" x14ac:dyDescent="0.15">
      <c r="A1907" t="str">
        <f>IF([1]电缆线长度!A1907="","",[1]电缆线长度!A1907)</f>
        <v/>
      </c>
      <c r="B1907" t="str">
        <f>IF([1]电缆线长度!B1907="","",[1]电缆线长度!B1907)</f>
        <v/>
      </c>
    </row>
    <row r="1908" spans="1:2" x14ac:dyDescent="0.15">
      <c r="A1908" t="str">
        <f>IF([1]电缆线长度!A1908="","",[1]电缆线长度!A1908)</f>
        <v/>
      </c>
      <c r="B1908" t="str">
        <f>IF([1]电缆线长度!B1908="","",[1]电缆线长度!B1908)</f>
        <v/>
      </c>
    </row>
    <row r="1909" spans="1:2" x14ac:dyDescent="0.15">
      <c r="A1909" t="str">
        <f>IF([1]电缆线长度!A1909="","",[1]电缆线长度!A1909)</f>
        <v/>
      </c>
      <c r="B1909" t="str">
        <f>IF([1]电缆线长度!B1909="","",[1]电缆线长度!B1909)</f>
        <v/>
      </c>
    </row>
    <row r="1910" spans="1:2" x14ac:dyDescent="0.15">
      <c r="A1910" t="str">
        <f>IF([1]电缆线长度!A1910="","",[1]电缆线长度!A1910)</f>
        <v/>
      </c>
      <c r="B1910" t="str">
        <f>IF([1]电缆线长度!B1910="","",[1]电缆线长度!B1910)</f>
        <v/>
      </c>
    </row>
    <row r="1911" spans="1:2" x14ac:dyDescent="0.15">
      <c r="A1911" t="str">
        <f>IF([1]电缆线长度!A1911="","",[1]电缆线长度!A1911)</f>
        <v/>
      </c>
      <c r="B1911" t="str">
        <f>IF([1]电缆线长度!B1911="","",[1]电缆线长度!B1911)</f>
        <v/>
      </c>
    </row>
    <row r="1912" spans="1:2" x14ac:dyDescent="0.15">
      <c r="A1912" t="str">
        <f>IF([1]电缆线长度!A1912="","",[1]电缆线长度!A1912)</f>
        <v/>
      </c>
      <c r="B1912" t="str">
        <f>IF([1]电缆线长度!B1912="","",[1]电缆线长度!B1912)</f>
        <v/>
      </c>
    </row>
    <row r="1913" spans="1:2" x14ac:dyDescent="0.15">
      <c r="A1913" t="str">
        <f>IF([1]电缆线长度!A1913="","",[1]电缆线长度!A1913)</f>
        <v/>
      </c>
      <c r="B1913" t="str">
        <f>IF([1]电缆线长度!B1913="","",[1]电缆线长度!B1913)</f>
        <v/>
      </c>
    </row>
    <row r="1914" spans="1:2" x14ac:dyDescent="0.15">
      <c r="A1914" t="str">
        <f>IF([1]电缆线长度!A1914="","",[1]电缆线长度!A1914)</f>
        <v/>
      </c>
      <c r="B1914" t="str">
        <f>IF([1]电缆线长度!B1914="","",[1]电缆线长度!B1914)</f>
        <v/>
      </c>
    </row>
    <row r="1915" spans="1:2" x14ac:dyDescent="0.15">
      <c r="A1915" t="str">
        <f>IF([1]电缆线长度!A1915="","",[1]电缆线长度!A1915)</f>
        <v/>
      </c>
      <c r="B1915" t="str">
        <f>IF([1]电缆线长度!B1915="","",[1]电缆线长度!B1915)</f>
        <v/>
      </c>
    </row>
    <row r="1916" spans="1:2" x14ac:dyDescent="0.15">
      <c r="A1916" t="str">
        <f>IF([1]电缆线长度!A1916="","",[1]电缆线长度!A1916)</f>
        <v/>
      </c>
      <c r="B1916" t="str">
        <f>IF([1]电缆线长度!B1916="","",[1]电缆线长度!B1916)</f>
        <v/>
      </c>
    </row>
    <row r="1917" spans="1:2" x14ac:dyDescent="0.15">
      <c r="A1917" t="str">
        <f>IF([1]电缆线长度!A1917="","",[1]电缆线长度!A1917)</f>
        <v/>
      </c>
      <c r="B1917" t="str">
        <f>IF([1]电缆线长度!B1917="","",[1]电缆线长度!B1917)</f>
        <v/>
      </c>
    </row>
    <row r="1918" spans="1:2" x14ac:dyDescent="0.15">
      <c r="A1918" t="str">
        <f>IF([1]电缆线长度!A1918="","",[1]电缆线长度!A1918)</f>
        <v/>
      </c>
      <c r="B1918" t="str">
        <f>IF([1]电缆线长度!B1918="","",[1]电缆线长度!B1918)</f>
        <v/>
      </c>
    </row>
    <row r="1919" spans="1:2" x14ac:dyDescent="0.15">
      <c r="A1919" t="str">
        <f>IF([1]电缆线长度!A1919="","",[1]电缆线长度!A1919)</f>
        <v/>
      </c>
      <c r="B1919" t="str">
        <f>IF([1]电缆线长度!B1919="","",[1]电缆线长度!B1919)</f>
        <v/>
      </c>
    </row>
    <row r="1920" spans="1:2" x14ac:dyDescent="0.15">
      <c r="A1920" t="str">
        <f>IF([1]电缆线长度!A1920="","",[1]电缆线长度!A1920)</f>
        <v/>
      </c>
      <c r="B1920" t="str">
        <f>IF([1]电缆线长度!B1920="","",[1]电缆线长度!B1920)</f>
        <v/>
      </c>
    </row>
    <row r="1921" spans="1:2" x14ac:dyDescent="0.15">
      <c r="A1921" t="str">
        <f>IF([1]电缆线长度!A1921="","",[1]电缆线长度!A1921)</f>
        <v/>
      </c>
      <c r="B1921" t="str">
        <f>IF([1]电缆线长度!B1921="","",[1]电缆线长度!B1921)</f>
        <v/>
      </c>
    </row>
    <row r="1922" spans="1:2" x14ac:dyDescent="0.15">
      <c r="A1922" t="str">
        <f>IF([1]电缆线长度!A1922="","",[1]电缆线长度!A1922)</f>
        <v/>
      </c>
      <c r="B1922" t="str">
        <f>IF([1]电缆线长度!B1922="","",[1]电缆线长度!B1922)</f>
        <v/>
      </c>
    </row>
    <row r="1923" spans="1:2" x14ac:dyDescent="0.15">
      <c r="A1923" t="str">
        <f>IF([1]电缆线长度!A1923="","",[1]电缆线长度!A1923)</f>
        <v/>
      </c>
      <c r="B1923" t="str">
        <f>IF([1]电缆线长度!B1923="","",[1]电缆线长度!B1923)</f>
        <v/>
      </c>
    </row>
    <row r="1924" spans="1:2" x14ac:dyDescent="0.15">
      <c r="A1924" t="str">
        <f>IF([1]电缆线长度!A1924="","",[1]电缆线长度!A1924)</f>
        <v/>
      </c>
      <c r="B1924" t="str">
        <f>IF([1]电缆线长度!B1924="","",[1]电缆线长度!B1924)</f>
        <v/>
      </c>
    </row>
    <row r="1925" spans="1:2" x14ac:dyDescent="0.15">
      <c r="A1925" t="str">
        <f>IF([1]电缆线长度!A1925="","",[1]电缆线长度!A1925)</f>
        <v/>
      </c>
      <c r="B1925" t="str">
        <f>IF([1]电缆线长度!B1925="","",[1]电缆线长度!B1925)</f>
        <v/>
      </c>
    </row>
    <row r="1926" spans="1:2" x14ac:dyDescent="0.15">
      <c r="A1926" t="str">
        <f>IF([1]电缆线长度!A1926="","",[1]电缆线长度!A1926)</f>
        <v/>
      </c>
      <c r="B1926" t="str">
        <f>IF([1]电缆线长度!B1926="","",[1]电缆线长度!B1926)</f>
        <v/>
      </c>
    </row>
    <row r="1927" spans="1:2" x14ac:dyDescent="0.15">
      <c r="A1927" t="str">
        <f>IF([1]电缆线长度!A1927="","",[1]电缆线长度!A1927)</f>
        <v/>
      </c>
      <c r="B1927" t="str">
        <f>IF([1]电缆线长度!B1927="","",[1]电缆线长度!B1927)</f>
        <v/>
      </c>
    </row>
    <row r="1928" spans="1:2" x14ac:dyDescent="0.15">
      <c r="A1928" t="str">
        <f>IF([1]电缆线长度!A1928="","",[1]电缆线长度!A1928)</f>
        <v/>
      </c>
      <c r="B1928" t="str">
        <f>IF([1]电缆线长度!B1928="","",[1]电缆线长度!B1928)</f>
        <v/>
      </c>
    </row>
    <row r="1929" spans="1:2" x14ac:dyDescent="0.15">
      <c r="A1929" t="str">
        <f>IF([1]电缆线长度!A1929="","",[1]电缆线长度!A1929)</f>
        <v/>
      </c>
      <c r="B1929" t="str">
        <f>IF([1]电缆线长度!B1929="","",[1]电缆线长度!B1929)</f>
        <v/>
      </c>
    </row>
    <row r="1930" spans="1:2" x14ac:dyDescent="0.15">
      <c r="A1930" t="str">
        <f>IF([1]电缆线长度!A1930="","",[1]电缆线长度!A1930)</f>
        <v/>
      </c>
      <c r="B1930" t="str">
        <f>IF([1]电缆线长度!B1930="","",[1]电缆线长度!B1930)</f>
        <v/>
      </c>
    </row>
    <row r="1931" spans="1:2" x14ac:dyDescent="0.15">
      <c r="A1931" t="str">
        <f>IF([1]电缆线长度!A1931="","",[1]电缆线长度!A1931)</f>
        <v/>
      </c>
      <c r="B1931" t="str">
        <f>IF([1]电缆线长度!B1931="","",[1]电缆线长度!B1931)</f>
        <v/>
      </c>
    </row>
    <row r="1932" spans="1:2" x14ac:dyDescent="0.15">
      <c r="A1932" t="str">
        <f>IF([1]电缆线长度!A1932="","",[1]电缆线长度!A1932)</f>
        <v/>
      </c>
      <c r="B1932" t="str">
        <f>IF([1]电缆线长度!B1932="","",[1]电缆线长度!B1932)</f>
        <v/>
      </c>
    </row>
    <row r="1933" spans="1:2" x14ac:dyDescent="0.15">
      <c r="A1933" t="str">
        <f>IF([1]电缆线长度!A1933="","",[1]电缆线长度!A1933)</f>
        <v/>
      </c>
      <c r="B1933" t="str">
        <f>IF([1]电缆线长度!B1933="","",[1]电缆线长度!B1933)</f>
        <v/>
      </c>
    </row>
    <row r="1934" spans="1:2" x14ac:dyDescent="0.15">
      <c r="A1934" t="str">
        <f>IF([1]电缆线长度!A1934="","",[1]电缆线长度!A1934)</f>
        <v/>
      </c>
      <c r="B1934" t="str">
        <f>IF([1]电缆线长度!B1934="","",[1]电缆线长度!B1934)</f>
        <v/>
      </c>
    </row>
    <row r="1935" spans="1:2" x14ac:dyDescent="0.15">
      <c r="A1935" t="str">
        <f>IF([1]电缆线长度!A1935="","",[1]电缆线长度!A1935)</f>
        <v/>
      </c>
      <c r="B1935" t="str">
        <f>IF([1]电缆线长度!B1935="","",[1]电缆线长度!B1935)</f>
        <v/>
      </c>
    </row>
    <row r="1936" spans="1:2" x14ac:dyDescent="0.15">
      <c r="A1936" t="str">
        <f>IF([1]电缆线长度!A1936="","",[1]电缆线长度!A1936)</f>
        <v/>
      </c>
      <c r="B1936" t="str">
        <f>IF([1]电缆线长度!B1936="","",[1]电缆线长度!B1936)</f>
        <v/>
      </c>
    </row>
    <row r="1937" spans="1:2" x14ac:dyDescent="0.15">
      <c r="A1937" t="str">
        <f>IF([1]电缆线长度!A1937="","",[1]电缆线长度!A1937)</f>
        <v/>
      </c>
      <c r="B1937" t="str">
        <f>IF([1]电缆线长度!B1937="","",[1]电缆线长度!B1937)</f>
        <v/>
      </c>
    </row>
    <row r="1938" spans="1:2" x14ac:dyDescent="0.15">
      <c r="A1938" t="str">
        <f>IF([1]电缆线长度!A1938="","",[1]电缆线长度!A1938)</f>
        <v/>
      </c>
      <c r="B1938" t="str">
        <f>IF([1]电缆线长度!B1938="","",[1]电缆线长度!B1938)</f>
        <v/>
      </c>
    </row>
    <row r="1939" spans="1:2" x14ac:dyDescent="0.15">
      <c r="A1939" t="str">
        <f>IF([1]电缆线长度!A1939="","",[1]电缆线长度!A1939)</f>
        <v/>
      </c>
      <c r="B1939" t="str">
        <f>IF([1]电缆线长度!B1939="","",[1]电缆线长度!B1939)</f>
        <v/>
      </c>
    </row>
    <row r="1940" spans="1:2" x14ac:dyDescent="0.15">
      <c r="A1940" t="str">
        <f>IF([1]电缆线长度!A1940="","",[1]电缆线长度!A1940)</f>
        <v/>
      </c>
      <c r="B1940" t="str">
        <f>IF([1]电缆线长度!B1940="","",[1]电缆线长度!B1940)</f>
        <v/>
      </c>
    </row>
    <row r="1941" spans="1:2" x14ac:dyDescent="0.15">
      <c r="A1941" t="str">
        <f>IF([1]电缆线长度!A1941="","",[1]电缆线长度!A1941)</f>
        <v/>
      </c>
      <c r="B1941" t="str">
        <f>IF([1]电缆线长度!B1941="","",[1]电缆线长度!B1941)</f>
        <v/>
      </c>
    </row>
    <row r="1942" spans="1:2" x14ac:dyDescent="0.15">
      <c r="A1942" t="str">
        <f>IF([1]电缆线长度!A1942="","",[1]电缆线长度!A1942)</f>
        <v/>
      </c>
      <c r="B1942" t="str">
        <f>IF([1]电缆线长度!B1942="","",[1]电缆线长度!B1942)</f>
        <v/>
      </c>
    </row>
    <row r="1943" spans="1:2" x14ac:dyDescent="0.15">
      <c r="A1943" t="str">
        <f>IF([1]电缆线长度!A1943="","",[1]电缆线长度!A1943)</f>
        <v/>
      </c>
      <c r="B1943" t="str">
        <f>IF([1]电缆线长度!B1943="","",[1]电缆线长度!B1943)</f>
        <v/>
      </c>
    </row>
    <row r="1944" spans="1:2" x14ac:dyDescent="0.15">
      <c r="A1944" t="str">
        <f>IF([1]电缆线长度!A1944="","",[1]电缆线长度!A1944)</f>
        <v/>
      </c>
      <c r="B1944" t="str">
        <f>IF([1]电缆线长度!B1944="","",[1]电缆线长度!B1944)</f>
        <v/>
      </c>
    </row>
    <row r="1945" spans="1:2" x14ac:dyDescent="0.15">
      <c r="A1945" t="str">
        <f>IF([1]电缆线长度!A1945="","",[1]电缆线长度!A1945)</f>
        <v/>
      </c>
      <c r="B1945" t="str">
        <f>IF([1]电缆线长度!B1945="","",[1]电缆线长度!B1945)</f>
        <v/>
      </c>
    </row>
    <row r="1946" spans="1:2" x14ac:dyDescent="0.15">
      <c r="A1946" t="str">
        <f>IF([1]电缆线长度!A1946="","",[1]电缆线长度!A1946)</f>
        <v/>
      </c>
      <c r="B1946" t="str">
        <f>IF([1]电缆线长度!B1946="","",[1]电缆线长度!B1946)</f>
        <v/>
      </c>
    </row>
    <row r="1947" spans="1:2" x14ac:dyDescent="0.15">
      <c r="A1947" t="str">
        <f>IF([1]电缆线长度!A1947="","",[1]电缆线长度!A1947)</f>
        <v/>
      </c>
      <c r="B1947" t="str">
        <f>IF([1]电缆线长度!B1947="","",[1]电缆线长度!B1947)</f>
        <v/>
      </c>
    </row>
    <row r="1948" spans="1:2" x14ac:dyDescent="0.15">
      <c r="A1948" t="str">
        <f>IF([1]电缆线长度!A1948="","",[1]电缆线长度!A1948)</f>
        <v/>
      </c>
      <c r="B1948" t="str">
        <f>IF([1]电缆线长度!B1948="","",[1]电缆线长度!B1948)</f>
        <v/>
      </c>
    </row>
    <row r="1949" spans="1:2" x14ac:dyDescent="0.15">
      <c r="A1949" t="str">
        <f>IF([1]电缆线长度!A1949="","",[1]电缆线长度!A1949)</f>
        <v/>
      </c>
      <c r="B1949" t="str">
        <f>IF([1]电缆线长度!B1949="","",[1]电缆线长度!B1949)</f>
        <v/>
      </c>
    </row>
    <row r="1950" spans="1:2" x14ac:dyDescent="0.15">
      <c r="A1950" t="str">
        <f>IF([1]电缆线长度!A1950="","",[1]电缆线长度!A1950)</f>
        <v/>
      </c>
      <c r="B1950" t="str">
        <f>IF([1]电缆线长度!B1950="","",[1]电缆线长度!B1950)</f>
        <v/>
      </c>
    </row>
    <row r="1951" spans="1:2" x14ac:dyDescent="0.15">
      <c r="A1951" t="str">
        <f>IF([1]电缆线长度!A1951="","",[1]电缆线长度!A1951)</f>
        <v/>
      </c>
      <c r="B1951" t="str">
        <f>IF([1]电缆线长度!B1951="","",[1]电缆线长度!B1951)</f>
        <v/>
      </c>
    </row>
    <row r="1952" spans="1:2" x14ac:dyDescent="0.15">
      <c r="A1952" t="str">
        <f>IF([1]电缆线长度!A1952="","",[1]电缆线长度!A1952)</f>
        <v/>
      </c>
      <c r="B1952" t="str">
        <f>IF([1]电缆线长度!B1952="","",[1]电缆线长度!B1952)</f>
        <v/>
      </c>
    </row>
    <row r="1953" spans="1:2" x14ac:dyDescent="0.15">
      <c r="A1953" t="str">
        <f>IF([1]电缆线长度!A1953="","",[1]电缆线长度!A1953)</f>
        <v/>
      </c>
      <c r="B1953" t="str">
        <f>IF([1]电缆线长度!B1953="","",[1]电缆线长度!B1953)</f>
        <v/>
      </c>
    </row>
    <row r="1954" spans="1:2" x14ac:dyDescent="0.15">
      <c r="A1954" t="str">
        <f>IF([1]电缆线长度!A1954="","",[1]电缆线长度!A1954)</f>
        <v/>
      </c>
      <c r="B1954" t="str">
        <f>IF([1]电缆线长度!B1954="","",[1]电缆线长度!B1954)</f>
        <v/>
      </c>
    </row>
    <row r="1955" spans="1:2" x14ac:dyDescent="0.15">
      <c r="A1955" t="str">
        <f>IF([1]电缆线长度!A1955="","",[1]电缆线长度!A1955)</f>
        <v/>
      </c>
      <c r="B1955" t="str">
        <f>IF([1]电缆线长度!B1955="","",[1]电缆线长度!B1955)</f>
        <v/>
      </c>
    </row>
    <row r="1956" spans="1:2" x14ac:dyDescent="0.15">
      <c r="A1956" t="str">
        <f>IF([1]电缆线长度!A1956="","",[1]电缆线长度!A1956)</f>
        <v/>
      </c>
      <c r="B1956" t="str">
        <f>IF([1]电缆线长度!B1956="","",[1]电缆线长度!B1956)</f>
        <v/>
      </c>
    </row>
    <row r="1957" spans="1:2" x14ac:dyDescent="0.15">
      <c r="A1957" t="str">
        <f>IF([1]电缆线长度!A1957="","",[1]电缆线长度!A1957)</f>
        <v/>
      </c>
      <c r="B1957" t="str">
        <f>IF([1]电缆线长度!B1957="","",[1]电缆线长度!B1957)</f>
        <v/>
      </c>
    </row>
    <row r="1958" spans="1:2" x14ac:dyDescent="0.15">
      <c r="A1958" t="str">
        <f>IF([1]电缆线长度!A1958="","",[1]电缆线长度!A1958)</f>
        <v/>
      </c>
      <c r="B1958" t="str">
        <f>IF([1]电缆线长度!B1958="","",[1]电缆线长度!B1958)</f>
        <v/>
      </c>
    </row>
    <row r="1959" spans="1:2" x14ac:dyDescent="0.15">
      <c r="A1959" t="str">
        <f>IF([1]电缆线长度!A1959="","",[1]电缆线长度!A1959)</f>
        <v/>
      </c>
      <c r="B1959" t="str">
        <f>IF([1]电缆线长度!B1959="","",[1]电缆线长度!B1959)</f>
        <v/>
      </c>
    </row>
    <row r="1960" spans="1:2" x14ac:dyDescent="0.15">
      <c r="A1960" t="str">
        <f>IF([1]电缆线长度!A1960="","",[1]电缆线长度!A1960)</f>
        <v/>
      </c>
      <c r="B1960" t="str">
        <f>IF([1]电缆线长度!B1960="","",[1]电缆线长度!B1960)</f>
        <v/>
      </c>
    </row>
    <row r="1961" spans="1:2" x14ac:dyDescent="0.15">
      <c r="A1961" t="str">
        <f>IF([1]电缆线长度!A1961="","",[1]电缆线长度!A1961)</f>
        <v/>
      </c>
      <c r="B1961" t="str">
        <f>IF([1]电缆线长度!B1961="","",[1]电缆线长度!B1961)</f>
        <v/>
      </c>
    </row>
    <row r="1962" spans="1:2" x14ac:dyDescent="0.15">
      <c r="A1962" t="str">
        <f>IF([1]电缆线长度!A1962="","",[1]电缆线长度!A1962)</f>
        <v/>
      </c>
      <c r="B1962" t="str">
        <f>IF([1]电缆线长度!B1962="","",[1]电缆线长度!B1962)</f>
        <v/>
      </c>
    </row>
    <row r="1963" spans="1:2" x14ac:dyDescent="0.15">
      <c r="A1963" t="str">
        <f>IF([1]电缆线长度!A1963="","",[1]电缆线长度!A1963)</f>
        <v/>
      </c>
      <c r="B1963" t="str">
        <f>IF([1]电缆线长度!B1963="","",[1]电缆线长度!B1963)</f>
        <v/>
      </c>
    </row>
    <row r="1964" spans="1:2" x14ac:dyDescent="0.15">
      <c r="A1964" t="str">
        <f>IF([1]电缆线长度!A1964="","",[1]电缆线长度!A1964)</f>
        <v/>
      </c>
      <c r="B1964" t="str">
        <f>IF([1]电缆线长度!B1964="","",[1]电缆线长度!B1964)</f>
        <v/>
      </c>
    </row>
    <row r="1965" spans="1:2" x14ac:dyDescent="0.15">
      <c r="A1965" t="str">
        <f>IF([1]电缆线长度!A1965="","",[1]电缆线长度!A1965)</f>
        <v/>
      </c>
      <c r="B1965" t="str">
        <f>IF([1]电缆线长度!B1965="","",[1]电缆线长度!B1965)</f>
        <v/>
      </c>
    </row>
    <row r="1966" spans="1:2" x14ac:dyDescent="0.15">
      <c r="A1966" t="str">
        <f>IF([1]电缆线长度!A1966="","",[1]电缆线长度!A1966)</f>
        <v/>
      </c>
      <c r="B1966" t="str">
        <f>IF([1]电缆线长度!B1966="","",[1]电缆线长度!B1966)</f>
        <v/>
      </c>
    </row>
    <row r="1967" spans="1:2" x14ac:dyDescent="0.15">
      <c r="A1967" t="str">
        <f>IF([1]电缆线长度!A1967="","",[1]电缆线长度!A1967)</f>
        <v/>
      </c>
      <c r="B1967" t="str">
        <f>IF([1]电缆线长度!B1967="","",[1]电缆线长度!B1967)</f>
        <v/>
      </c>
    </row>
    <row r="1968" spans="1:2" x14ac:dyDescent="0.15">
      <c r="A1968" t="str">
        <f>IF([1]电缆线长度!A1968="","",[1]电缆线长度!A1968)</f>
        <v/>
      </c>
      <c r="B1968" t="str">
        <f>IF([1]电缆线长度!B1968="","",[1]电缆线长度!B1968)</f>
        <v/>
      </c>
    </row>
    <row r="1969" spans="1:2" x14ac:dyDescent="0.15">
      <c r="A1969" t="str">
        <f>IF([1]电缆线长度!A1969="","",[1]电缆线长度!A1969)</f>
        <v/>
      </c>
      <c r="B1969" t="str">
        <f>IF([1]电缆线长度!B1969="","",[1]电缆线长度!B1969)</f>
        <v/>
      </c>
    </row>
    <row r="1970" spans="1:2" x14ac:dyDescent="0.15">
      <c r="A1970" t="str">
        <f>IF([1]电缆线长度!A1970="","",[1]电缆线长度!A1970)</f>
        <v/>
      </c>
      <c r="B1970" t="str">
        <f>IF([1]电缆线长度!B1970="","",[1]电缆线长度!B1970)</f>
        <v/>
      </c>
    </row>
    <row r="1971" spans="1:2" x14ac:dyDescent="0.15">
      <c r="A1971" t="str">
        <f>IF([1]电缆线长度!A1971="","",[1]电缆线长度!A1971)</f>
        <v/>
      </c>
      <c r="B1971" t="str">
        <f>IF([1]电缆线长度!B1971="","",[1]电缆线长度!B1971)</f>
        <v/>
      </c>
    </row>
    <row r="1972" spans="1:2" x14ac:dyDescent="0.15">
      <c r="A1972" t="str">
        <f>IF([1]电缆线长度!A1972="","",[1]电缆线长度!A1972)</f>
        <v/>
      </c>
      <c r="B1972" t="str">
        <f>IF([1]电缆线长度!B1972="","",[1]电缆线长度!B1972)</f>
        <v/>
      </c>
    </row>
    <row r="1973" spans="1:2" x14ac:dyDescent="0.15">
      <c r="A1973" t="str">
        <f>IF([1]电缆线长度!A1973="","",[1]电缆线长度!A1973)</f>
        <v/>
      </c>
      <c r="B1973" t="str">
        <f>IF([1]电缆线长度!B1973="","",[1]电缆线长度!B1973)</f>
        <v/>
      </c>
    </row>
    <row r="1974" spans="1:2" x14ac:dyDescent="0.15">
      <c r="A1974" t="str">
        <f>IF([1]电缆线长度!A1974="","",[1]电缆线长度!A1974)</f>
        <v/>
      </c>
      <c r="B1974" t="str">
        <f>IF([1]电缆线长度!B1974="","",[1]电缆线长度!B1974)</f>
        <v/>
      </c>
    </row>
    <row r="1975" spans="1:2" x14ac:dyDescent="0.15">
      <c r="A1975" t="str">
        <f>IF([1]电缆线长度!A1975="","",[1]电缆线长度!A1975)</f>
        <v/>
      </c>
      <c r="B1975" t="str">
        <f>IF([1]电缆线长度!B1975="","",[1]电缆线长度!B1975)</f>
        <v/>
      </c>
    </row>
    <row r="1976" spans="1:2" x14ac:dyDescent="0.15">
      <c r="A1976" t="str">
        <f>IF([1]电缆线长度!A1976="","",[1]电缆线长度!A1976)</f>
        <v/>
      </c>
      <c r="B1976" t="str">
        <f>IF([1]电缆线长度!B1976="","",[1]电缆线长度!B1976)</f>
        <v/>
      </c>
    </row>
    <row r="1977" spans="1:2" x14ac:dyDescent="0.15">
      <c r="A1977" t="str">
        <f>IF([1]电缆线长度!A1977="","",[1]电缆线长度!A1977)</f>
        <v/>
      </c>
      <c r="B1977" t="str">
        <f>IF([1]电缆线长度!B1977="","",[1]电缆线长度!B1977)</f>
        <v/>
      </c>
    </row>
    <row r="1978" spans="1:2" x14ac:dyDescent="0.15">
      <c r="A1978" t="str">
        <f>IF([1]电缆线长度!A1978="","",[1]电缆线长度!A1978)</f>
        <v/>
      </c>
      <c r="B1978" t="str">
        <f>IF([1]电缆线长度!B1978="","",[1]电缆线长度!B1978)</f>
        <v/>
      </c>
    </row>
    <row r="1979" spans="1:2" x14ac:dyDescent="0.15">
      <c r="A1979" t="str">
        <f>IF([1]电缆线长度!A1979="","",[1]电缆线长度!A1979)</f>
        <v/>
      </c>
      <c r="B1979" t="str">
        <f>IF([1]电缆线长度!B1979="","",[1]电缆线长度!B1979)</f>
        <v/>
      </c>
    </row>
    <row r="1980" spans="1:2" x14ac:dyDescent="0.15">
      <c r="A1980" t="str">
        <f>IF([1]电缆线长度!A1980="","",[1]电缆线长度!A1980)</f>
        <v/>
      </c>
      <c r="B1980" t="str">
        <f>IF([1]电缆线长度!B1980="","",[1]电缆线长度!B1980)</f>
        <v/>
      </c>
    </row>
    <row r="1981" spans="1:2" x14ac:dyDescent="0.15">
      <c r="A1981" t="str">
        <f>IF([1]电缆线长度!A1981="","",[1]电缆线长度!A1981)</f>
        <v/>
      </c>
      <c r="B1981" t="str">
        <f>IF([1]电缆线长度!B1981="","",[1]电缆线长度!B1981)</f>
        <v/>
      </c>
    </row>
    <row r="1982" spans="1:2" x14ac:dyDescent="0.15">
      <c r="A1982" t="str">
        <f>IF([1]电缆线长度!A1982="","",[1]电缆线长度!A1982)</f>
        <v/>
      </c>
      <c r="B1982" t="str">
        <f>IF([1]电缆线长度!B1982="","",[1]电缆线长度!B1982)</f>
        <v/>
      </c>
    </row>
    <row r="1983" spans="1:2" x14ac:dyDescent="0.15">
      <c r="A1983" t="str">
        <f>IF([1]电缆线长度!A1983="","",[1]电缆线长度!A1983)</f>
        <v/>
      </c>
      <c r="B1983" t="str">
        <f>IF([1]电缆线长度!B1983="","",[1]电缆线长度!B1983)</f>
        <v/>
      </c>
    </row>
    <row r="1984" spans="1:2" x14ac:dyDescent="0.15">
      <c r="A1984" t="str">
        <f>IF([1]电缆线长度!A1984="","",[1]电缆线长度!A1984)</f>
        <v/>
      </c>
      <c r="B1984" t="str">
        <f>IF([1]电缆线长度!B1984="","",[1]电缆线长度!B1984)</f>
        <v/>
      </c>
    </row>
    <row r="1985" spans="1:2" x14ac:dyDescent="0.15">
      <c r="A1985" t="str">
        <f>IF([1]电缆线长度!A1985="","",[1]电缆线长度!A1985)</f>
        <v/>
      </c>
      <c r="B1985" t="str">
        <f>IF([1]电缆线长度!B1985="","",[1]电缆线长度!B1985)</f>
        <v/>
      </c>
    </row>
    <row r="1986" spans="1:2" x14ac:dyDescent="0.15">
      <c r="A1986" t="str">
        <f>IF([1]电缆线长度!A1986="","",[1]电缆线长度!A1986)</f>
        <v/>
      </c>
      <c r="B1986" t="str">
        <f>IF([1]电缆线长度!B1986="","",[1]电缆线长度!B1986)</f>
        <v/>
      </c>
    </row>
    <row r="1987" spans="1:2" x14ac:dyDescent="0.15">
      <c r="A1987" t="str">
        <f>IF([1]电缆线长度!A1987="","",[1]电缆线长度!A1987)</f>
        <v/>
      </c>
      <c r="B1987" t="str">
        <f>IF([1]电缆线长度!B1987="","",[1]电缆线长度!B1987)</f>
        <v/>
      </c>
    </row>
    <row r="1988" spans="1:2" x14ac:dyDescent="0.15">
      <c r="A1988" t="str">
        <f>IF([1]电缆线长度!A1988="","",[1]电缆线长度!A1988)</f>
        <v/>
      </c>
      <c r="B1988" t="str">
        <f>IF([1]电缆线长度!B1988="","",[1]电缆线长度!B1988)</f>
        <v/>
      </c>
    </row>
    <row r="1989" spans="1:2" x14ac:dyDescent="0.15">
      <c r="A1989" t="str">
        <f>IF([1]电缆线长度!A1989="","",[1]电缆线长度!A1989)</f>
        <v/>
      </c>
      <c r="B1989" t="str">
        <f>IF([1]电缆线长度!B1989="","",[1]电缆线长度!B1989)</f>
        <v/>
      </c>
    </row>
    <row r="1990" spans="1:2" x14ac:dyDescent="0.15">
      <c r="A1990" t="str">
        <f>IF([1]电缆线长度!A1990="","",[1]电缆线长度!A1990)</f>
        <v/>
      </c>
      <c r="B1990" t="str">
        <f>IF([1]电缆线长度!B1990="","",[1]电缆线长度!B1990)</f>
        <v/>
      </c>
    </row>
    <row r="1991" spans="1:2" x14ac:dyDescent="0.15">
      <c r="A1991" t="str">
        <f>IF([1]电缆线长度!A1991="","",[1]电缆线长度!A1991)</f>
        <v/>
      </c>
      <c r="B1991" t="str">
        <f>IF([1]电缆线长度!B1991="","",[1]电缆线长度!B1991)</f>
        <v/>
      </c>
    </row>
    <row r="1992" spans="1:2" x14ac:dyDescent="0.15">
      <c r="A1992" t="str">
        <f>IF([1]电缆线长度!A1992="","",[1]电缆线长度!A1992)</f>
        <v/>
      </c>
      <c r="B1992" t="str">
        <f>IF([1]电缆线长度!B1992="","",[1]电缆线长度!B1992)</f>
        <v/>
      </c>
    </row>
    <row r="1993" spans="1:2" x14ac:dyDescent="0.15">
      <c r="A1993" t="str">
        <f>IF([1]电缆线长度!A1993="","",[1]电缆线长度!A1993)</f>
        <v/>
      </c>
      <c r="B1993" t="str">
        <f>IF([1]电缆线长度!B1993="","",[1]电缆线长度!B1993)</f>
        <v/>
      </c>
    </row>
    <row r="1994" spans="1:2" x14ac:dyDescent="0.15">
      <c r="A1994" t="str">
        <f>IF([1]电缆线长度!A1994="","",[1]电缆线长度!A1994)</f>
        <v/>
      </c>
      <c r="B1994" t="str">
        <f>IF([1]电缆线长度!B1994="","",[1]电缆线长度!B1994)</f>
        <v/>
      </c>
    </row>
    <row r="1995" spans="1:2" x14ac:dyDescent="0.15">
      <c r="A1995" t="str">
        <f>IF([1]电缆线长度!A1995="","",[1]电缆线长度!A1995)</f>
        <v/>
      </c>
      <c r="B1995" t="str">
        <f>IF([1]电缆线长度!B1995="","",[1]电缆线长度!B1995)</f>
        <v/>
      </c>
    </row>
    <row r="1996" spans="1:2" x14ac:dyDescent="0.15">
      <c r="A1996" t="str">
        <f>IF([1]电缆线长度!A1996="","",[1]电缆线长度!A1996)</f>
        <v/>
      </c>
      <c r="B1996" t="str">
        <f>IF([1]电缆线长度!B1996="","",[1]电缆线长度!B1996)</f>
        <v/>
      </c>
    </row>
    <row r="1997" spans="1:2" x14ac:dyDescent="0.15">
      <c r="A1997" t="str">
        <f>IF([1]电缆线长度!A1997="","",[1]电缆线长度!A1997)</f>
        <v/>
      </c>
      <c r="B1997" t="str">
        <f>IF([1]电缆线长度!B1997="","",[1]电缆线长度!B1997)</f>
        <v/>
      </c>
    </row>
    <row r="1998" spans="1:2" x14ac:dyDescent="0.15">
      <c r="A1998" t="str">
        <f>IF([1]电缆线长度!A1998="","",[1]电缆线长度!A1998)</f>
        <v/>
      </c>
      <c r="B1998" t="str">
        <f>IF([1]电缆线长度!B1998="","",[1]电缆线长度!B1998)</f>
        <v/>
      </c>
    </row>
    <row r="1999" spans="1:2" x14ac:dyDescent="0.15">
      <c r="A1999" t="str">
        <f>IF([1]电缆线长度!A1999="","",[1]电缆线长度!A1999)</f>
        <v/>
      </c>
      <c r="B1999" t="str">
        <f>IF([1]电缆线长度!B1999="","",[1]电缆线长度!B1999)</f>
        <v/>
      </c>
    </row>
    <row r="2000" spans="1:2" x14ac:dyDescent="0.15">
      <c r="A2000" t="str">
        <f>IF([1]电缆线长度!A2000="","",[1]电缆线长度!A2000)</f>
        <v/>
      </c>
      <c r="B2000" t="str">
        <f>IF([1]电缆线长度!B2000="","",[1]电缆线长度!B2000)</f>
        <v/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00"/>
  <sheetViews>
    <sheetView workbookViewId="0">
      <selection activeCell="B8" sqref="B8"/>
    </sheetView>
  </sheetViews>
  <sheetFormatPr defaultRowHeight="13.5" x14ac:dyDescent="0.15"/>
  <cols>
    <col min="1" max="1" width="16.875" customWidth="1"/>
    <col min="2" max="2" width="12.625" customWidth="1"/>
  </cols>
  <sheetData>
    <row r="1" spans="1:2" x14ac:dyDescent="0.15">
      <c r="A1" t="s">
        <v>114</v>
      </c>
      <c r="B1" t="s">
        <v>115</v>
      </c>
    </row>
    <row r="2" spans="1:2" x14ac:dyDescent="0.15">
      <c r="A2" t="str">
        <f>IF([1]架空线长度!A2="","",[1]架空线长度!A2)</f>
        <v>111城壹线</v>
      </c>
      <c r="B2" t="str">
        <f>IF([1]架空线长度!B2="","",[1]架空线长度!B2)</f>
        <v>4.472611</v>
      </c>
    </row>
    <row r="3" spans="1:2" x14ac:dyDescent="0.15">
      <c r="A3" t="str">
        <f>IF([1]架空线长度!A3="","",[1]架空线长度!A3)</f>
        <v>112东贰线</v>
      </c>
      <c r="B3" t="str">
        <f>IF([1]架空线长度!B3="","",[1]架空线长度!B3)</f>
        <v>1.838869</v>
      </c>
    </row>
    <row r="4" spans="1:2" x14ac:dyDescent="0.15">
      <c r="A4" t="str">
        <f>IF([1]架空线长度!A4="","",[1]架空线长度!A4)</f>
        <v>113东叁线</v>
      </c>
      <c r="B4" t="str">
        <f>IF([1]架空线长度!B4="","",[1]架空线长度!B4)</f>
        <v>0.933931</v>
      </c>
    </row>
    <row r="5" spans="1:2" x14ac:dyDescent="0.15">
      <c r="A5" t="str">
        <f>IF([1]架空线长度!A5="","",[1]架空线长度!A5)</f>
        <v>114城肆线</v>
      </c>
      <c r="B5" t="str">
        <f>IF([1]架空线长度!B5="","",[1]架空线长度!B5)</f>
        <v>5.066</v>
      </c>
    </row>
    <row r="6" spans="1:2" x14ac:dyDescent="0.15">
      <c r="A6" t="str">
        <f>IF([1]架空线长度!A6="","",[1]架空线长度!A6)</f>
        <v>115东伍线</v>
      </c>
      <c r="B6" t="str">
        <f>IF([1]架空线长度!B6="","",[1]架空线长度!B6)</f>
        <v>1.563301</v>
      </c>
    </row>
    <row r="7" spans="1:2" x14ac:dyDescent="0.15">
      <c r="A7" t="str">
        <f>IF([1]架空线长度!A7="","",[1]架空线长度!A7)</f>
        <v>115国伍线</v>
      </c>
      <c r="B7" t="str">
        <f>IF([1]架空线长度!B7="","",[1]架空线长度!B7)</f>
        <v>3.235488</v>
      </c>
    </row>
    <row r="8" spans="1:2" x14ac:dyDescent="0.15">
      <c r="A8" t="str">
        <f>IF([1]架空线长度!A8="","",[1]架空线长度!A8)</f>
        <v>115城伍线</v>
      </c>
      <c r="B8" t="str">
        <f>IF([1]架空线长度!B8="","",[1]架空线长度!B8)</f>
        <v>2.433832</v>
      </c>
    </row>
    <row r="9" spans="1:2" x14ac:dyDescent="0.15">
      <c r="A9" t="str">
        <f>IF([1]架空线长度!A9="","",[1]架空线长度!A9)</f>
        <v>116国陆线</v>
      </c>
      <c r="B9" t="str">
        <f>IF([1]架空线长度!B9="","",[1]架空线长度!B9)</f>
        <v>2.133983</v>
      </c>
    </row>
    <row r="10" spans="1:2" x14ac:dyDescent="0.15">
      <c r="A10" t="str">
        <f>IF([1]架空线长度!A10="","",[1]架空线长度!A10)</f>
        <v>116城陆线</v>
      </c>
      <c r="B10" t="str">
        <f>IF([1]架空线长度!B10="","",[1]架空线长度!B10)</f>
        <v>2.42989</v>
      </c>
    </row>
    <row r="11" spans="1:2" x14ac:dyDescent="0.15">
      <c r="A11" t="str">
        <f>IF([1]架空线长度!A11="","",[1]架空线长度!A11)</f>
        <v>117东柒线</v>
      </c>
      <c r="B11" t="str">
        <f>IF([1]架空线长度!B11="","",[1]架空线长度!B11)</f>
        <v>1.003297</v>
      </c>
    </row>
    <row r="12" spans="1:2" x14ac:dyDescent="0.15">
      <c r="A12" t="str">
        <f>IF([1]架空线长度!A12="","",[1]架空线长度!A12)</f>
        <v>117城柒线</v>
      </c>
      <c r="B12" t="str">
        <f>IF([1]架空线长度!B12="","",[1]架空线长度!B12)</f>
        <v>5.490199</v>
      </c>
    </row>
    <row r="13" spans="1:2" x14ac:dyDescent="0.15">
      <c r="A13" t="str">
        <f>IF([1]架空线长度!A13="","",[1]架空线长度!A13)</f>
        <v>118东捌线</v>
      </c>
      <c r="B13" t="str">
        <f>IF([1]架空线长度!B13="","",[1]架空线长度!B13)</f>
        <v>4.163376</v>
      </c>
    </row>
    <row r="14" spans="1:2" x14ac:dyDescent="0.15">
      <c r="A14" t="str">
        <f>IF([1]架空线长度!A14="","",[1]架空线长度!A14)</f>
        <v>118城捌线</v>
      </c>
      <c r="B14" t="str">
        <f>IF([1]架空线长度!B14="","",[1]架空线长度!B14)</f>
        <v>11.933863</v>
      </c>
    </row>
    <row r="15" spans="1:2" x14ac:dyDescent="0.15">
      <c r="A15" t="str">
        <f>IF([1]架空线长度!A15="","",[1]架空线长度!A15)</f>
        <v>122公贰线</v>
      </c>
      <c r="B15" t="str">
        <f>IF([1]架空线长度!B15="","",[1]架空线长度!B15)</f>
        <v>1.96978</v>
      </c>
    </row>
    <row r="16" spans="1:2" x14ac:dyDescent="0.15">
      <c r="A16" t="str">
        <f>IF([1]架空线长度!A16="","",[1]架空线长度!A16)</f>
        <v>123公叁线</v>
      </c>
      <c r="B16" t="str">
        <f>IF([1]架空线长度!B16="","",[1]架空线长度!B16)</f>
        <v>8.086009</v>
      </c>
    </row>
    <row r="17" spans="1:2" x14ac:dyDescent="0.15">
      <c r="A17" t="str">
        <f>IF([1]架空线长度!A17="","",[1]架空线长度!A17)</f>
        <v>123瑞叁线</v>
      </c>
      <c r="B17" t="str">
        <f>IF([1]架空线长度!B17="","",[1]架空线长度!B17)</f>
        <v>4.245882</v>
      </c>
    </row>
    <row r="18" spans="1:2" x14ac:dyDescent="0.15">
      <c r="A18" t="str">
        <f>IF([1]架空线长度!A18="","",[1]架空线长度!A18)</f>
        <v>124公肆线</v>
      </c>
      <c r="B18" t="str">
        <f>IF([1]架空线长度!B18="","",[1]架空线长度!B18)</f>
        <v>4.1038</v>
      </c>
    </row>
    <row r="19" spans="1:2" x14ac:dyDescent="0.15">
      <c r="A19" t="str">
        <f>IF([1]架空线长度!A19="","",[1]架空线长度!A19)</f>
        <v>124瑞肆线</v>
      </c>
      <c r="B19" t="str">
        <f>IF([1]架空线长度!B19="","",[1]架空线长度!B19)</f>
        <v>5.277774</v>
      </c>
    </row>
    <row r="20" spans="1:2" x14ac:dyDescent="0.15">
      <c r="A20" t="str">
        <f>IF([1]架空线长度!A20="","",[1]架空线长度!A20)</f>
        <v>125公伍线</v>
      </c>
      <c r="B20" t="str">
        <f>IF([1]架空线长度!B20="","",[1]架空线长度!B20)</f>
        <v>7.189662</v>
      </c>
    </row>
    <row r="21" spans="1:2" x14ac:dyDescent="0.15">
      <c r="A21" t="str">
        <f>IF([1]架空线长度!A21="","",[1]架空线长度!A21)</f>
        <v>125瑞伍线</v>
      </c>
      <c r="B21" t="str">
        <f>IF([1]架空线长度!B21="","",[1]架空线长度!B21)</f>
        <v>2.237283</v>
      </c>
    </row>
    <row r="22" spans="1:2" x14ac:dyDescent="0.15">
      <c r="A22" t="str">
        <f>IF([1]架空线长度!A22="","",[1]架空线长度!A22)</f>
        <v>126公陆线</v>
      </c>
      <c r="B22" t="str">
        <f>IF([1]架空线长度!B22="","",[1]架空线长度!B22)</f>
        <v>10.213742</v>
      </c>
    </row>
    <row r="23" spans="1:2" x14ac:dyDescent="0.15">
      <c r="A23" t="str">
        <f>IF([1]架空线长度!A23="","",[1]架空线长度!A23)</f>
        <v>126瑞陆线</v>
      </c>
      <c r="B23" t="str">
        <f>IF([1]架空线长度!B23="","",[1]架空线长度!B23)</f>
        <v>2.144806</v>
      </c>
    </row>
    <row r="24" spans="1:2" x14ac:dyDescent="0.15">
      <c r="A24" t="str">
        <f>IF([1]架空线长度!A24="","",[1]架空线长度!A24)</f>
        <v>127公柒线</v>
      </c>
      <c r="B24" t="str">
        <f>IF([1]架空线长度!B24="","",[1]架空线长度!B24)</f>
        <v>0.54227</v>
      </c>
    </row>
    <row r="25" spans="1:2" x14ac:dyDescent="0.15">
      <c r="A25" t="str">
        <f>IF([1]架空线长度!A25="","",[1]架空线长度!A25)</f>
        <v>130东泾线</v>
      </c>
      <c r="B25" t="str">
        <f>IF([1]架空线长度!B25="","",[1]架空线长度!B25)</f>
        <v>21.56575</v>
      </c>
    </row>
    <row r="26" spans="1:2" x14ac:dyDescent="0.15">
      <c r="A26" t="str">
        <f>IF([1]架空线长度!A26="","",[1]架空线长度!A26)</f>
        <v>130梅浦线</v>
      </c>
      <c r="B26" t="str">
        <f>IF([1]架空线长度!B26="","",[1]架空线长度!B26)</f>
        <v>1.633631</v>
      </c>
    </row>
    <row r="27" spans="1:2" x14ac:dyDescent="0.15">
      <c r="A27" t="str">
        <f>IF([1]架空线长度!A27="","",[1]架空线长度!A27)</f>
        <v>131兆丰线</v>
      </c>
      <c r="B27" t="str">
        <f>IF([1]架空线长度!B27="","",[1]架空线长度!B27)</f>
        <v>1.41801</v>
      </c>
    </row>
    <row r="28" spans="1:2" x14ac:dyDescent="0.15">
      <c r="A28" t="str">
        <f>IF([1]架空线长度!A28="","",[1]架空线长度!A28)</f>
        <v>131集善线</v>
      </c>
      <c r="B28" t="str">
        <f>IF([1]架空线长度!B28="","",[1]架空线长度!B28)</f>
        <v>11.14923</v>
      </c>
    </row>
    <row r="29" spans="1:2" x14ac:dyDescent="0.15">
      <c r="A29" t="str">
        <f>IF([1]架空线长度!A29="","",[1]架空线长度!A29)</f>
        <v>132曹新线</v>
      </c>
      <c r="B29" t="str">
        <f>IF([1]架空线长度!B29="","",[1]架空线长度!B29)</f>
        <v>0.92175</v>
      </c>
    </row>
    <row r="30" spans="1:2" x14ac:dyDescent="0.15">
      <c r="A30" t="str">
        <f>IF([1]架空线长度!A30="","",[1]架空线长度!A30)</f>
        <v>132集花线</v>
      </c>
      <c r="B30" t="str">
        <f>IF([1]架空线长度!B30="","",[1]架空线长度!B30)</f>
        <v>15.351656</v>
      </c>
    </row>
    <row r="31" spans="1:2" x14ac:dyDescent="0.15">
      <c r="A31" t="str">
        <f>IF([1]架空线长度!A31="","",[1]架空线长度!A31)</f>
        <v>133新东线</v>
      </c>
      <c r="B31" t="str">
        <f>IF([1]架空线长度!B31="","",[1]架空线长度!B31)</f>
        <v>0.946754</v>
      </c>
    </row>
    <row r="32" spans="1:2" x14ac:dyDescent="0.15">
      <c r="A32" t="str">
        <f>IF([1]架空线长度!A32="","",[1]架空线长度!A32)</f>
        <v>133方季线</v>
      </c>
      <c r="B32" t="str">
        <f>IF([1]架空线长度!B32="","",[1]架空线长度!B32)</f>
        <v>6.254297</v>
      </c>
    </row>
    <row r="33" spans="1:2" x14ac:dyDescent="0.15">
      <c r="A33" t="str">
        <f>IF([1]架空线长度!A33="","",[1]架空线长度!A33)</f>
        <v>134南市线</v>
      </c>
      <c r="B33" t="str">
        <f>IF([1]架空线长度!B33="","",[1]架空线长度!B33)</f>
        <v>11.84043</v>
      </c>
    </row>
    <row r="34" spans="1:2" x14ac:dyDescent="0.15">
      <c r="A34" t="str">
        <f>IF([1]架空线长度!A34="","",[1]架空线长度!A34)</f>
        <v>134泗泾线</v>
      </c>
      <c r="B34" t="str">
        <f>IF([1]架空线长度!B34="","",[1]架空线长度!B34)</f>
        <v>8.372956</v>
      </c>
    </row>
    <row r="35" spans="1:2" x14ac:dyDescent="0.15">
      <c r="A35" t="str">
        <f>IF([1]架空线长度!A35="","",[1]架空线长度!A35)</f>
        <v>135创业线</v>
      </c>
      <c r="B35" t="str">
        <f>IF([1]架空线长度!B35="","",[1]架空线长度!B35)</f>
        <v>3.85054</v>
      </c>
    </row>
    <row r="36" spans="1:2" x14ac:dyDescent="0.15">
      <c r="A36" t="str">
        <f>IF([1]架空线长度!A36="","",[1]架空线长度!A36)</f>
        <v>135百泾线</v>
      </c>
      <c r="B36" t="str">
        <f>IF([1]架空线长度!B36="","",[1]架空线长度!B36)</f>
        <v>6.568861</v>
      </c>
    </row>
    <row r="37" spans="1:2" x14ac:dyDescent="0.15">
      <c r="A37" t="str">
        <f>IF([1]架空线长度!A37="","",[1]架空线长度!A37)</f>
        <v>136中泰线</v>
      </c>
      <c r="B37" t="str">
        <f>IF([1]架空线长度!B37="","",[1]架空线长度!B37)</f>
        <v>13.291766</v>
      </c>
    </row>
    <row r="38" spans="1:2" x14ac:dyDescent="0.15">
      <c r="A38" t="str">
        <f>IF([1]架空线长度!A38="","",[1]架空线长度!A38)</f>
        <v>136浦项线</v>
      </c>
      <c r="B38" t="str">
        <f>IF([1]架空线长度!B38="","",[1]架空线长度!B38)</f>
        <v>9.188528</v>
      </c>
    </row>
    <row r="39" spans="1:2" x14ac:dyDescent="0.15">
      <c r="A39" t="str">
        <f>IF([1]架空线长度!A39="","",[1]架空线长度!A39)</f>
        <v>137曹家线</v>
      </c>
      <c r="B39" t="str">
        <f>IF([1]架空线长度!B39="","",[1]架空线长度!B39)</f>
        <v>17.466761</v>
      </c>
    </row>
    <row r="40" spans="1:2" x14ac:dyDescent="0.15">
      <c r="A40" t="str">
        <f>IF([1]架空线长度!A40="","",[1]架空线长度!A40)</f>
        <v>137绿北线</v>
      </c>
      <c r="B40" t="str">
        <f>IF([1]架空线长度!B40="","",[1]架空线长度!B40)</f>
        <v>12.687346</v>
      </c>
    </row>
    <row r="41" spans="1:2" x14ac:dyDescent="0.15">
      <c r="A41" t="str">
        <f>IF([1]架空线长度!A41="","",[1]架空线长度!A41)</f>
        <v>138古南线</v>
      </c>
      <c r="B41" t="str">
        <f>IF([1]架空线长度!B41="","",[1]架空线长度!B41)</f>
        <v>13.309158</v>
      </c>
    </row>
    <row r="42" spans="1:2" x14ac:dyDescent="0.15">
      <c r="A42" t="str">
        <f>IF([1]架空线长度!A42="","",[1]架空线长度!A42)</f>
        <v>138绿中线</v>
      </c>
      <c r="B42" t="str">
        <f>IF([1]架空线长度!B42="","",[1]架空线长度!B42)</f>
        <v>12.385032</v>
      </c>
    </row>
    <row r="43" spans="1:2" x14ac:dyDescent="0.15">
      <c r="A43" t="str">
        <f>IF([1]架空线长度!A43="","",[1]架空线长度!A43)</f>
        <v>139公桥线</v>
      </c>
      <c r="B43" t="str">
        <f>IF([1]架空线长度!B43="","",[1]架空线长度!B43)</f>
        <v>10.677655</v>
      </c>
    </row>
    <row r="44" spans="1:2" x14ac:dyDescent="0.15">
      <c r="A44" t="str">
        <f>IF([1]架空线长度!A44="","",[1]架空线长度!A44)</f>
        <v>139绿南线</v>
      </c>
      <c r="B44" t="str">
        <f>IF([1]架空线长度!B44="","",[1]架空线长度!B44)</f>
        <v>6.148828</v>
      </c>
    </row>
    <row r="45" spans="1:2" x14ac:dyDescent="0.15">
      <c r="A45" t="str">
        <f>IF([1]架空线长度!A45="","",[1]架空线长度!A45)</f>
        <v>140安零线</v>
      </c>
      <c r="B45" t="str">
        <f>IF([1]架空线长度!B45="","",[1]架空线长度!B45)</f>
        <v>6.115</v>
      </c>
    </row>
    <row r="46" spans="1:2" x14ac:dyDescent="0.15">
      <c r="A46" t="str">
        <f>IF([1]架空线长度!A46="","",[1]架空线长度!A46)</f>
        <v>141安壹线</v>
      </c>
      <c r="B46" t="str">
        <f>IF([1]架空线长度!B46="","",[1]架空线长度!B46)</f>
        <v>2.387879</v>
      </c>
    </row>
    <row r="47" spans="1:2" x14ac:dyDescent="0.15">
      <c r="A47" t="str">
        <f>IF([1]架空线长度!A47="","",[1]架空线长度!A47)</f>
        <v>142安贰线</v>
      </c>
      <c r="B47" t="str">
        <f>IF([1]架空线长度!B47="","",[1]架空线长度!B47)</f>
        <v>10.759081</v>
      </c>
    </row>
    <row r="48" spans="1:2" x14ac:dyDescent="0.15">
      <c r="A48" t="str">
        <f>IF([1]架空线长度!A48="","",[1]架空线长度!A48)</f>
        <v>143安叁线</v>
      </c>
      <c r="B48" t="str">
        <f>IF([1]架空线长度!B48="","",[1]架空线长度!B48)</f>
        <v>2.253997</v>
      </c>
    </row>
    <row r="49" spans="1:2" x14ac:dyDescent="0.15">
      <c r="A49" t="str">
        <f>IF([1]架空线长度!A49="","",[1]架空线长度!A49)</f>
        <v>144安肆线</v>
      </c>
      <c r="B49" t="str">
        <f>IF([1]架空线长度!B49="","",[1]架空线长度!B49)</f>
        <v>6.554951</v>
      </c>
    </row>
    <row r="50" spans="1:2" x14ac:dyDescent="0.15">
      <c r="A50" t="str">
        <f>IF([1]架空线长度!A50="","",[1]架空线长度!A50)</f>
        <v>145安伍线</v>
      </c>
      <c r="B50" t="str">
        <f>IF([1]架空线长度!B50="","",[1]架空线长度!B50)</f>
        <v>10.90212</v>
      </c>
    </row>
    <row r="51" spans="1:2" x14ac:dyDescent="0.15">
      <c r="A51" t="str">
        <f>IF([1]架空线长度!A51="","",[1]架空线长度!A51)</f>
        <v>146安陆线</v>
      </c>
      <c r="B51" t="str">
        <f>IF([1]架空线长度!B51="","",[1]架空线长度!B51)</f>
        <v>11.76059</v>
      </c>
    </row>
    <row r="52" spans="1:2" x14ac:dyDescent="0.15">
      <c r="A52" t="str">
        <f>IF([1]架空线长度!A52="","",[1]架空线长度!A52)</f>
        <v>147安柒线</v>
      </c>
      <c r="B52" t="str">
        <f>IF([1]架空线长度!B52="","",[1]架空线长度!B52)</f>
        <v>6.417083</v>
      </c>
    </row>
    <row r="53" spans="1:2" x14ac:dyDescent="0.15">
      <c r="A53" t="str">
        <f>IF([1]架空线长度!A53="","",[1]架空线长度!A53)</f>
        <v>148曹顺线</v>
      </c>
      <c r="B53" t="str">
        <f>IF([1]架空线长度!B53="","",[1]架空线长度!B53)</f>
        <v>2.669877</v>
      </c>
    </row>
    <row r="54" spans="1:2" x14ac:dyDescent="0.15">
      <c r="A54" t="str">
        <f>IF([1]架空线长度!A54="","",[1]架空线长度!A54)</f>
        <v>149安玖线</v>
      </c>
      <c r="B54" t="str">
        <f>IF([1]架空线长度!B54="","",[1]架空线长度!B54)</f>
        <v>4.995797</v>
      </c>
    </row>
    <row r="55" spans="1:2" x14ac:dyDescent="0.15">
      <c r="A55" t="str">
        <f>IF([1]架空线长度!A55="","",[1]架空线长度!A55)</f>
        <v>150诚和线</v>
      </c>
      <c r="B55" t="str">
        <f>IF([1]架空线长度!B55="","",[1]架空线长度!B55)</f>
        <v>1.462697</v>
      </c>
    </row>
    <row r="56" spans="1:2" x14ac:dyDescent="0.15">
      <c r="A56" t="str">
        <f>IF([1]架空线长度!A56="","",[1]架空线长度!A56)</f>
        <v>151天壹线</v>
      </c>
      <c r="B56" t="str">
        <f>IF([1]架空线长度!B56="","",[1]架空线长度!B56)</f>
        <v>5.023654</v>
      </c>
    </row>
    <row r="57" spans="1:2" x14ac:dyDescent="0.15">
      <c r="A57" t="str">
        <f>IF([1]架空线长度!A57="","",[1]架空线长度!A57)</f>
        <v>151花陆线</v>
      </c>
      <c r="B57" t="str">
        <f>IF([1]架空线长度!B57="","",[1]架空线长度!B57)</f>
        <v>4.168231</v>
      </c>
    </row>
    <row r="58" spans="1:2" x14ac:dyDescent="0.15">
      <c r="A58" t="str">
        <f>IF([1]架空线长度!A58="","",[1]架空线长度!A58)</f>
        <v>152天贰线</v>
      </c>
      <c r="B58" t="str">
        <f>IF([1]架空线长度!B58="","",[1]架空线长度!B58)</f>
        <v>2.266909</v>
      </c>
    </row>
    <row r="59" spans="1:2" x14ac:dyDescent="0.15">
      <c r="A59" t="str">
        <f>IF([1]架空线长度!A59="","",[1]架空线长度!A59)</f>
        <v>152花曹线</v>
      </c>
      <c r="B59" t="str">
        <f>IF([1]架空线长度!B59="","",[1]架空线长度!B59)</f>
        <v>7.220322</v>
      </c>
    </row>
    <row r="60" spans="1:2" x14ac:dyDescent="0.15">
      <c r="A60" t="str">
        <f>IF([1]架空线长度!A60="","",[1]架空线长度!A60)</f>
        <v>153天叁线</v>
      </c>
      <c r="B60" t="str">
        <f>IF([1]架空线长度!B60="","",[1]架空线长度!B60)</f>
        <v>4.373653</v>
      </c>
    </row>
    <row r="61" spans="1:2" x14ac:dyDescent="0.15">
      <c r="A61" t="str">
        <f>IF([1]架空线长度!A61="","",[1]架空线长度!A61)</f>
        <v>153花溪线</v>
      </c>
      <c r="B61" t="str">
        <f>IF([1]架空线长度!B61="","",[1]架空线长度!B61)</f>
        <v>3.809756</v>
      </c>
    </row>
    <row r="62" spans="1:2" x14ac:dyDescent="0.15">
      <c r="A62" t="str">
        <f>IF([1]架空线长度!A62="","",[1]架空线长度!A62)</f>
        <v>154黎明线</v>
      </c>
      <c r="B62" t="str">
        <f>IF([1]架空线长度!B62="","",[1]架空线长度!B62)</f>
        <v>6.346014</v>
      </c>
    </row>
    <row r="63" spans="1:2" x14ac:dyDescent="0.15">
      <c r="A63" t="str">
        <f>IF([1]架空线长度!A63="","",[1]架空线长度!A63)</f>
        <v>155花集线</v>
      </c>
      <c r="B63" t="str">
        <f>IF([1]架空线长度!B63="","",[1]架空线长度!B63)</f>
        <v>3.715718</v>
      </c>
    </row>
    <row r="64" spans="1:2" x14ac:dyDescent="0.15">
      <c r="A64" t="str">
        <f>IF([1]架空线长度!A64="","",[1]架空线长度!A64)</f>
        <v>156巷浦线</v>
      </c>
      <c r="B64" t="str">
        <f>IF([1]架空线长度!B64="","",[1]架空线长度!B64)</f>
        <v>5.927636</v>
      </c>
    </row>
    <row r="65" spans="1:2" x14ac:dyDescent="0.15">
      <c r="A65" t="str">
        <f>IF([1]架空线长度!A65="","",[1]架空线长度!A65)</f>
        <v>157宝湾线</v>
      </c>
      <c r="B65" t="str">
        <f>IF([1]架空线长度!B65="","",[1]架空线长度!B65)</f>
        <v>7.766718</v>
      </c>
    </row>
    <row r="66" spans="1:2" x14ac:dyDescent="0.15">
      <c r="A66" t="str">
        <f>IF([1]架空线长度!A66="","",[1]架空线长度!A66)</f>
        <v>158花镇线</v>
      </c>
      <c r="B66" t="str">
        <f>IF([1]架空线长度!B66="","",[1]架空线长度!B66)</f>
        <v>3.22899</v>
      </c>
    </row>
    <row r="67" spans="1:2" x14ac:dyDescent="0.15">
      <c r="A67" t="str">
        <f>IF([1]架空线长度!A67="","",[1]架空线长度!A67)</f>
        <v>159天福线</v>
      </c>
      <c r="B67" t="str">
        <f>IF([1]架空线长度!B67="","",[1]架空线长度!B67)</f>
        <v>2.884448</v>
      </c>
    </row>
    <row r="68" spans="1:2" x14ac:dyDescent="0.15">
      <c r="A68" t="str">
        <f>IF([1]架空线长度!A68="","",[1]架空线长度!A68)</f>
        <v>211金甲线</v>
      </c>
      <c r="B68" t="str">
        <f>IF([1]架空线长度!B68="","",[1]架空线长度!B68)</f>
        <v>2.0867</v>
      </c>
    </row>
    <row r="69" spans="1:2" x14ac:dyDescent="0.15">
      <c r="A69" t="str">
        <f>IF([1]架空线长度!A69="","",[1]架空线长度!A69)</f>
        <v>212金乙线</v>
      </c>
      <c r="B69" t="str">
        <f>IF([1]架空线长度!B69="","",[1]架空线长度!B69)</f>
        <v>0.444842</v>
      </c>
    </row>
    <row r="70" spans="1:2" x14ac:dyDescent="0.15">
      <c r="A70" t="str">
        <f>IF([1]架空线长度!A70="","",[1]架空线长度!A70)</f>
        <v>213金丙线</v>
      </c>
      <c r="B70" t="str">
        <f>IF([1]架空线长度!B70="","",[1]架空线长度!B70)</f>
        <v>3.480057</v>
      </c>
    </row>
    <row r="71" spans="1:2" x14ac:dyDescent="0.15">
      <c r="A71" t="str">
        <f>IF([1]架空线长度!A71="","",[1]架空线长度!A71)</f>
        <v>214金丁线</v>
      </c>
      <c r="B71" t="str">
        <f>IF([1]架空线长度!B71="","",[1]架空线长度!B71)</f>
        <v>0.873009</v>
      </c>
    </row>
    <row r="72" spans="1:2" x14ac:dyDescent="0.15">
      <c r="A72" t="str">
        <f>IF([1]架空线长度!A72="","",[1]架空线长度!A72)</f>
        <v>222国展线</v>
      </c>
      <c r="B72" t="str">
        <f>IF([1]架空线长度!B72="","",[1]架空线长度!B72)</f>
        <v>4.556285</v>
      </c>
    </row>
    <row r="73" spans="1:2" x14ac:dyDescent="0.15">
      <c r="A73" t="str">
        <f>IF([1]架空线长度!A73="","",[1]架空线长度!A73)</f>
        <v>223远瀚线</v>
      </c>
      <c r="B73" t="str">
        <f>IF([1]架空线长度!B73="","",[1]架空线长度!B73)</f>
        <v>4.755439</v>
      </c>
    </row>
    <row r="74" spans="1:2" x14ac:dyDescent="0.15">
      <c r="A74" t="str">
        <f>IF([1]架空线长度!A74="","",[1]架空线长度!A74)</f>
        <v>224万华线</v>
      </c>
      <c r="B74" t="str">
        <f>IF([1]架空线长度!B74="","",[1]架空线长度!B74)</f>
        <v>3.61329</v>
      </c>
    </row>
    <row r="75" spans="1:2" x14ac:dyDescent="0.15">
      <c r="A75" t="str">
        <f>IF([1]架空线长度!A75="","",[1]架空线长度!A75)</f>
        <v>城桥线</v>
      </c>
      <c r="B75" t="str">
        <f>IF([1]架空线长度!B75="","",[1]架空线长度!B75)</f>
        <v>2.218276</v>
      </c>
    </row>
    <row r="76" spans="1:2" x14ac:dyDescent="0.15">
      <c r="A76" t="str">
        <f>IF([1]架空线长度!A76="","",[1]架空线长度!A76)</f>
        <v>常发房产新出线</v>
      </c>
      <c r="B76" t="str">
        <f>IF([1]架空线长度!B76="","",[1]架空线长度!B76)</f>
        <v>2.743613</v>
      </c>
    </row>
    <row r="77" spans="1:2" x14ac:dyDescent="0.15">
      <c r="A77" t="str">
        <f>IF([1]架空线长度!A77="","",[1]架空线长度!A77)</f>
        <v>朗花线</v>
      </c>
      <c r="B77" t="str">
        <f>IF([1]架空线长度!B77="","",[1]架空线长度!B77)</f>
        <v>3.020305</v>
      </c>
    </row>
    <row r="78" spans="1:2" x14ac:dyDescent="0.15">
      <c r="A78" t="str">
        <f>IF([1]架空线长度!A78="","",[1]架空线长度!A78)</f>
        <v>桥曹线</v>
      </c>
      <c r="B78" t="str">
        <f>IF([1]架空线长度!B78="","",[1]架空线长度!B78)</f>
        <v>4.732597</v>
      </c>
    </row>
    <row r="79" spans="1:2" x14ac:dyDescent="0.15">
      <c r="A79" t="str">
        <f>IF([1]架空线长度!A79="","",[1]架空线长度!A79)</f>
        <v>桥集线</v>
      </c>
      <c r="B79" t="str">
        <f>IF([1]架空线长度!B79="","",[1]架空线长度!B79)</f>
        <v>4.158254</v>
      </c>
    </row>
    <row r="80" spans="1:2" x14ac:dyDescent="0.15">
      <c r="A80" t="str">
        <f>IF([1]架空线长度!A80="","",[1]架空线长度!A80)</f>
        <v>线路1</v>
      </c>
      <c r="B80" t="str">
        <f>IF([1]架空线长度!B80="","",[1]架空线长度!B80)</f>
        <v>3.692562</v>
      </c>
    </row>
    <row r="81" spans="1:2" x14ac:dyDescent="0.15">
      <c r="A81" t="str">
        <f>IF([1]架空线长度!A81="","",[1]架空线长度!A81)</f>
        <v>线路10</v>
      </c>
      <c r="B81" t="str">
        <f>IF([1]架空线长度!B81="","",[1]架空线长度!B81)</f>
        <v>3.440117</v>
      </c>
    </row>
    <row r="82" spans="1:2" x14ac:dyDescent="0.15">
      <c r="A82" t="str">
        <f>IF([1]架空线长度!A82="","",[1]架空线长度!A82)</f>
        <v>线路11</v>
      </c>
      <c r="B82" t="str">
        <f>IF([1]架空线长度!B82="","",[1]架空线长度!B82)</f>
        <v>3.447581</v>
      </c>
    </row>
    <row r="83" spans="1:2" x14ac:dyDescent="0.15">
      <c r="A83" t="str">
        <f>IF([1]架空线长度!A83="","",[1]架空线长度!A83)</f>
        <v>线路12-1</v>
      </c>
      <c r="B83" t="str">
        <f>IF([1]架空线长度!B83="","",[1]架空线长度!B83)</f>
        <v>3.261099</v>
      </c>
    </row>
    <row r="84" spans="1:2" x14ac:dyDescent="0.15">
      <c r="A84" t="str">
        <f>IF([1]架空线长度!A84="","",[1]架空线长度!A84)</f>
        <v>线路12-2</v>
      </c>
      <c r="B84" t="str">
        <f>IF([1]架空线长度!B84="","",[1]架空线长度!B84)</f>
        <v>2.311856</v>
      </c>
    </row>
    <row r="85" spans="1:2" x14ac:dyDescent="0.15">
      <c r="A85" t="str">
        <f>IF([1]架空线长度!A85="","",[1]架空线长度!A85)</f>
        <v>线路13</v>
      </c>
      <c r="B85" t="str">
        <f>IF([1]架空线长度!B85="","",[1]架空线长度!B85)</f>
        <v>0.179797</v>
      </c>
    </row>
    <row r="86" spans="1:2" x14ac:dyDescent="0.15">
      <c r="A86" t="str">
        <f>IF([1]架空线长度!A86="","",[1]架空线长度!A86)</f>
        <v>线路5-2</v>
      </c>
      <c r="B86" t="str">
        <f>IF([1]架空线长度!B86="","",[1]架空线长度!B86)</f>
        <v>1.241763</v>
      </c>
    </row>
    <row r="87" spans="1:2" x14ac:dyDescent="0.15">
      <c r="A87" t="str">
        <f>IF([1]架空线长度!A87="","",[1]架空线长度!A87)</f>
        <v>线路6-2</v>
      </c>
      <c r="B87" t="str">
        <f>IF([1]架空线长度!B87="","",[1]架空线长度!B87)</f>
        <v>1.226178</v>
      </c>
    </row>
    <row r="88" spans="1:2" x14ac:dyDescent="0.15">
      <c r="A88" t="str">
        <f>IF([1]架空线长度!A88="","",[1]架空线长度!A88)</f>
        <v>花安线</v>
      </c>
      <c r="B88" t="str">
        <f>IF([1]架空线长度!B88="","",[1]架空线长度!B88)</f>
        <v>4.747063</v>
      </c>
    </row>
    <row r="89" spans="1:2" x14ac:dyDescent="0.15">
      <c r="A89" t="str">
        <f>IF([1]架空线长度!A89="","",[1]架空线长度!A89)</f>
        <v>花杨线</v>
      </c>
      <c r="B89" t="str">
        <f>IF([1]架空线长度!B89="","",[1]架空线长度!B89)</f>
        <v>1.779299</v>
      </c>
    </row>
    <row r="90" spans="1:2" x14ac:dyDescent="0.15">
      <c r="A90" t="str">
        <f>IF([1]架空线长度!A90="","",[1]架空线长度!A90)</f>
        <v>花泗线</v>
      </c>
      <c r="B90" t="str">
        <f>IF([1]架空线长度!B90="","",[1]架空线长度!B90)</f>
        <v>2.091318</v>
      </c>
    </row>
    <row r="91" spans="1:2" x14ac:dyDescent="0.15">
      <c r="A91" t="str">
        <f>IF([1]架空线长度!A91="","",[1]架空线长度!A91)</f>
        <v>花福线1-2</v>
      </c>
      <c r="B91" t="str">
        <f>IF([1]架空线长度!B91="","",[1]架空线长度!B91)</f>
        <v>0.277863</v>
      </c>
    </row>
    <row r="92" spans="1:2" x14ac:dyDescent="0.15">
      <c r="A92" t="str">
        <f>IF([1]架空线长度!A92="","",[1]架空线长度!A92)</f>
        <v>花顺线</v>
      </c>
      <c r="B92" t="str">
        <f>IF([1]架空线长度!B92="","",[1]架空线长度!B92)</f>
        <v>1.869754</v>
      </c>
    </row>
    <row r="93" spans="1:2" x14ac:dyDescent="0.15">
      <c r="A93" t="str">
        <f>IF([1]架空线长度!A93="","",[1]架空线长度!A93)</f>
        <v/>
      </c>
      <c r="B93" t="str">
        <f>IF([1]架空线长度!B93="","",[1]架空线长度!B93)</f>
        <v/>
      </c>
    </row>
    <row r="94" spans="1:2" x14ac:dyDescent="0.15">
      <c r="A94" t="str">
        <f>IF([1]架空线长度!A94="","",[1]架空线长度!A94)</f>
        <v/>
      </c>
      <c r="B94" t="str">
        <f>IF([1]架空线长度!B94="","",[1]架空线长度!B94)</f>
        <v/>
      </c>
    </row>
    <row r="95" spans="1:2" x14ac:dyDescent="0.15">
      <c r="A95" t="str">
        <f>IF([1]架空线长度!A95="","",[1]架空线长度!A95)</f>
        <v/>
      </c>
      <c r="B95" t="str">
        <f>IF([1]架空线长度!B95="","",[1]架空线长度!B95)</f>
        <v/>
      </c>
    </row>
    <row r="96" spans="1:2" x14ac:dyDescent="0.15">
      <c r="A96" t="str">
        <f>IF([1]架空线长度!A96="","",[1]架空线长度!A96)</f>
        <v/>
      </c>
      <c r="B96" t="str">
        <f>IF([1]架空线长度!B96="","",[1]架空线长度!B96)</f>
        <v/>
      </c>
    </row>
    <row r="97" spans="1:2" x14ac:dyDescent="0.15">
      <c r="A97" t="str">
        <f>IF([1]架空线长度!A97="","",[1]架空线长度!A97)</f>
        <v/>
      </c>
      <c r="B97" t="str">
        <f>IF([1]架空线长度!B97="","",[1]架空线长度!B97)</f>
        <v/>
      </c>
    </row>
    <row r="98" spans="1:2" x14ac:dyDescent="0.15">
      <c r="A98" t="str">
        <f>IF([1]架空线长度!A98="","",[1]架空线长度!A98)</f>
        <v/>
      </c>
      <c r="B98" t="str">
        <f>IF([1]架空线长度!B98="","",[1]架空线长度!B98)</f>
        <v/>
      </c>
    </row>
    <row r="99" spans="1:2" x14ac:dyDescent="0.15">
      <c r="A99" t="str">
        <f>IF([1]架空线长度!A99="","",[1]架空线长度!A99)</f>
        <v/>
      </c>
      <c r="B99" t="str">
        <f>IF([1]架空线长度!B99="","",[1]架空线长度!B99)</f>
        <v/>
      </c>
    </row>
    <row r="100" spans="1:2" x14ac:dyDescent="0.15">
      <c r="A100" t="str">
        <f>IF([1]架空线长度!A100="","",[1]架空线长度!A100)</f>
        <v/>
      </c>
      <c r="B100" t="str">
        <f>IF([1]架空线长度!B100="","",[1]架空线长度!B100)</f>
        <v/>
      </c>
    </row>
    <row r="101" spans="1:2" x14ac:dyDescent="0.15">
      <c r="A101" t="str">
        <f>IF([1]架空线长度!A101="","",[1]架空线长度!A101)</f>
        <v/>
      </c>
      <c r="B101" t="str">
        <f>IF([1]架空线长度!B101="","",[1]架空线长度!B101)</f>
        <v/>
      </c>
    </row>
    <row r="102" spans="1:2" x14ac:dyDescent="0.15">
      <c r="A102" t="str">
        <f>IF([1]架空线长度!A102="","",[1]架空线长度!A102)</f>
        <v/>
      </c>
      <c r="B102" t="str">
        <f>IF([1]架空线长度!B102="","",[1]架空线长度!B102)</f>
        <v/>
      </c>
    </row>
    <row r="103" spans="1:2" x14ac:dyDescent="0.15">
      <c r="A103" t="str">
        <f>IF([1]架空线长度!A103="","",[1]架空线长度!A103)</f>
        <v/>
      </c>
      <c r="B103" t="str">
        <f>IF([1]架空线长度!B103="","",[1]架空线长度!B103)</f>
        <v/>
      </c>
    </row>
    <row r="104" spans="1:2" x14ac:dyDescent="0.15">
      <c r="A104" t="str">
        <f>IF([1]架空线长度!A104="","",[1]架空线长度!A104)</f>
        <v/>
      </c>
      <c r="B104" t="str">
        <f>IF([1]架空线长度!B104="","",[1]架空线长度!B104)</f>
        <v/>
      </c>
    </row>
    <row r="105" spans="1:2" x14ac:dyDescent="0.15">
      <c r="A105" t="str">
        <f>IF([1]架空线长度!A105="","",[1]架空线长度!A105)</f>
        <v/>
      </c>
      <c r="B105" t="str">
        <f>IF([1]架空线长度!B105="","",[1]架空线长度!B105)</f>
        <v/>
      </c>
    </row>
    <row r="106" spans="1:2" x14ac:dyDescent="0.15">
      <c r="A106" t="str">
        <f>IF([1]架空线长度!A106="","",[1]架空线长度!A106)</f>
        <v/>
      </c>
      <c r="B106" t="str">
        <f>IF([1]架空线长度!B106="","",[1]架空线长度!B106)</f>
        <v/>
      </c>
    </row>
    <row r="107" spans="1:2" x14ac:dyDescent="0.15">
      <c r="A107" t="str">
        <f>IF([1]架空线长度!A107="","",[1]架空线长度!A107)</f>
        <v/>
      </c>
      <c r="B107" t="str">
        <f>IF([1]架空线长度!B107="","",[1]架空线长度!B107)</f>
        <v/>
      </c>
    </row>
    <row r="108" spans="1:2" x14ac:dyDescent="0.15">
      <c r="A108" t="str">
        <f>IF([1]架空线长度!A108="","",[1]架空线长度!A108)</f>
        <v/>
      </c>
      <c r="B108" t="str">
        <f>IF([1]架空线长度!B108="","",[1]架空线长度!B108)</f>
        <v/>
      </c>
    </row>
    <row r="109" spans="1:2" x14ac:dyDescent="0.15">
      <c r="A109" t="str">
        <f>IF([1]架空线长度!A109="","",[1]架空线长度!A109)</f>
        <v/>
      </c>
      <c r="B109" t="str">
        <f>IF([1]架空线长度!B109="","",[1]架空线长度!B109)</f>
        <v/>
      </c>
    </row>
    <row r="110" spans="1:2" x14ac:dyDescent="0.15">
      <c r="A110" t="str">
        <f>IF([1]架空线长度!A110="","",[1]架空线长度!A110)</f>
        <v/>
      </c>
      <c r="B110" t="str">
        <f>IF([1]架空线长度!B110="","",[1]架空线长度!B110)</f>
        <v/>
      </c>
    </row>
    <row r="111" spans="1:2" x14ac:dyDescent="0.15">
      <c r="A111" t="str">
        <f>IF([1]架空线长度!A111="","",[1]架空线长度!A111)</f>
        <v/>
      </c>
      <c r="B111" t="str">
        <f>IF([1]架空线长度!B111="","",[1]架空线长度!B111)</f>
        <v/>
      </c>
    </row>
    <row r="112" spans="1:2" x14ac:dyDescent="0.15">
      <c r="A112" t="str">
        <f>IF([1]架空线长度!A112="","",[1]架空线长度!A112)</f>
        <v/>
      </c>
      <c r="B112" t="str">
        <f>IF([1]架空线长度!B112="","",[1]架空线长度!B112)</f>
        <v/>
      </c>
    </row>
    <row r="113" spans="1:2" x14ac:dyDescent="0.15">
      <c r="A113" t="str">
        <f>IF([1]架空线长度!A113="","",[1]架空线长度!A113)</f>
        <v/>
      </c>
      <c r="B113" t="str">
        <f>IF([1]架空线长度!B113="","",[1]架空线长度!B113)</f>
        <v/>
      </c>
    </row>
    <row r="114" spans="1:2" x14ac:dyDescent="0.15">
      <c r="A114" t="str">
        <f>IF([1]架空线长度!A114="","",[1]架空线长度!A114)</f>
        <v/>
      </c>
      <c r="B114" t="str">
        <f>IF([1]架空线长度!B114="","",[1]架空线长度!B114)</f>
        <v/>
      </c>
    </row>
    <row r="115" spans="1:2" x14ac:dyDescent="0.15">
      <c r="A115" t="str">
        <f>IF([1]架空线长度!A115="","",[1]架空线长度!A115)</f>
        <v/>
      </c>
      <c r="B115" t="str">
        <f>IF([1]架空线长度!B115="","",[1]架空线长度!B115)</f>
        <v/>
      </c>
    </row>
    <row r="116" spans="1:2" x14ac:dyDescent="0.15">
      <c r="A116" t="str">
        <f>IF([1]架空线长度!A116="","",[1]架空线长度!A116)</f>
        <v/>
      </c>
      <c r="B116" t="str">
        <f>IF([1]架空线长度!B116="","",[1]架空线长度!B116)</f>
        <v/>
      </c>
    </row>
    <row r="117" spans="1:2" x14ac:dyDescent="0.15">
      <c r="A117" t="str">
        <f>IF([1]架空线长度!A117="","",[1]架空线长度!A117)</f>
        <v/>
      </c>
      <c r="B117" t="str">
        <f>IF([1]架空线长度!B117="","",[1]架空线长度!B117)</f>
        <v/>
      </c>
    </row>
    <row r="118" spans="1:2" x14ac:dyDescent="0.15">
      <c r="A118" t="str">
        <f>IF([1]架空线长度!A118="","",[1]架空线长度!A118)</f>
        <v/>
      </c>
      <c r="B118" t="str">
        <f>IF([1]架空线长度!B118="","",[1]架空线长度!B118)</f>
        <v/>
      </c>
    </row>
    <row r="119" spans="1:2" x14ac:dyDescent="0.15">
      <c r="A119" t="str">
        <f>IF([1]架空线长度!A119="","",[1]架空线长度!A119)</f>
        <v/>
      </c>
      <c r="B119" t="str">
        <f>IF([1]架空线长度!B119="","",[1]架空线长度!B119)</f>
        <v/>
      </c>
    </row>
    <row r="120" spans="1:2" x14ac:dyDescent="0.15">
      <c r="A120" t="str">
        <f>IF([1]架空线长度!A120="","",[1]架空线长度!A120)</f>
        <v/>
      </c>
      <c r="B120" t="str">
        <f>IF([1]架空线长度!B120="","",[1]架空线长度!B120)</f>
        <v/>
      </c>
    </row>
    <row r="121" spans="1:2" x14ac:dyDescent="0.15">
      <c r="A121" t="str">
        <f>IF([1]架空线长度!A121="","",[1]架空线长度!A121)</f>
        <v/>
      </c>
      <c r="B121" t="str">
        <f>IF([1]架空线长度!B121="","",[1]架空线长度!B121)</f>
        <v/>
      </c>
    </row>
    <row r="122" spans="1:2" x14ac:dyDescent="0.15">
      <c r="A122" t="str">
        <f>IF([1]架空线长度!A122="","",[1]架空线长度!A122)</f>
        <v/>
      </c>
      <c r="B122" t="str">
        <f>IF([1]架空线长度!B122="","",[1]架空线长度!B122)</f>
        <v/>
      </c>
    </row>
    <row r="123" spans="1:2" x14ac:dyDescent="0.15">
      <c r="A123" t="str">
        <f>IF([1]架空线长度!A123="","",[1]架空线长度!A123)</f>
        <v/>
      </c>
      <c r="B123" t="str">
        <f>IF([1]架空线长度!B123="","",[1]架空线长度!B123)</f>
        <v/>
      </c>
    </row>
    <row r="124" spans="1:2" x14ac:dyDescent="0.15">
      <c r="A124" t="str">
        <f>IF([1]架空线长度!A124="","",[1]架空线长度!A124)</f>
        <v/>
      </c>
      <c r="B124" t="str">
        <f>IF([1]架空线长度!B124="","",[1]架空线长度!B124)</f>
        <v/>
      </c>
    </row>
    <row r="125" spans="1:2" x14ac:dyDescent="0.15">
      <c r="A125" t="str">
        <f>IF([1]架空线长度!A125="","",[1]架空线长度!A125)</f>
        <v/>
      </c>
      <c r="B125" t="str">
        <f>IF([1]架空线长度!B125="","",[1]架空线长度!B125)</f>
        <v/>
      </c>
    </row>
    <row r="126" spans="1:2" x14ac:dyDescent="0.15">
      <c r="A126" t="str">
        <f>IF([1]架空线长度!A126="","",[1]架空线长度!A126)</f>
        <v/>
      </c>
      <c r="B126" t="str">
        <f>IF([1]架空线长度!B126="","",[1]架空线长度!B126)</f>
        <v/>
      </c>
    </row>
    <row r="127" spans="1:2" x14ac:dyDescent="0.15">
      <c r="A127" t="str">
        <f>IF([1]架空线长度!A127="","",[1]架空线长度!A127)</f>
        <v/>
      </c>
      <c r="B127" t="str">
        <f>IF([1]架空线长度!B127="","",[1]架空线长度!B127)</f>
        <v/>
      </c>
    </row>
    <row r="128" spans="1:2" x14ac:dyDescent="0.15">
      <c r="A128" t="str">
        <f>IF([1]架空线长度!A128="","",[1]架空线长度!A128)</f>
        <v/>
      </c>
      <c r="B128" t="str">
        <f>IF([1]架空线长度!B128="","",[1]架空线长度!B128)</f>
        <v/>
      </c>
    </row>
    <row r="129" spans="1:2" x14ac:dyDescent="0.15">
      <c r="A129" t="str">
        <f>IF([1]架空线长度!A129="","",[1]架空线长度!A129)</f>
        <v/>
      </c>
      <c r="B129" t="str">
        <f>IF([1]架空线长度!B129="","",[1]架空线长度!B129)</f>
        <v/>
      </c>
    </row>
    <row r="130" spans="1:2" x14ac:dyDescent="0.15">
      <c r="A130" t="str">
        <f>IF([1]架空线长度!A130="","",[1]架空线长度!A130)</f>
        <v/>
      </c>
      <c r="B130" t="str">
        <f>IF([1]架空线长度!B130="","",[1]架空线长度!B130)</f>
        <v/>
      </c>
    </row>
    <row r="131" spans="1:2" x14ac:dyDescent="0.15">
      <c r="A131" t="str">
        <f>IF([1]架空线长度!A131="","",[1]架空线长度!A131)</f>
        <v/>
      </c>
      <c r="B131" t="str">
        <f>IF([1]架空线长度!B131="","",[1]架空线长度!B131)</f>
        <v/>
      </c>
    </row>
    <row r="132" spans="1:2" x14ac:dyDescent="0.15">
      <c r="A132" t="str">
        <f>IF([1]架空线长度!A132="","",[1]架空线长度!A132)</f>
        <v/>
      </c>
      <c r="B132" t="str">
        <f>IF([1]架空线长度!B132="","",[1]架空线长度!B132)</f>
        <v/>
      </c>
    </row>
    <row r="133" spans="1:2" x14ac:dyDescent="0.15">
      <c r="A133" t="str">
        <f>IF([1]架空线长度!A133="","",[1]架空线长度!A133)</f>
        <v/>
      </c>
      <c r="B133" t="str">
        <f>IF([1]架空线长度!B133="","",[1]架空线长度!B133)</f>
        <v/>
      </c>
    </row>
    <row r="134" spans="1:2" x14ac:dyDescent="0.15">
      <c r="A134" t="str">
        <f>IF([1]架空线长度!A134="","",[1]架空线长度!A134)</f>
        <v/>
      </c>
      <c r="B134" t="str">
        <f>IF([1]架空线长度!B134="","",[1]架空线长度!B134)</f>
        <v/>
      </c>
    </row>
    <row r="135" spans="1:2" x14ac:dyDescent="0.15">
      <c r="A135" t="str">
        <f>IF([1]架空线长度!A135="","",[1]架空线长度!A135)</f>
        <v/>
      </c>
      <c r="B135" t="str">
        <f>IF([1]架空线长度!B135="","",[1]架空线长度!B135)</f>
        <v/>
      </c>
    </row>
    <row r="136" spans="1:2" x14ac:dyDescent="0.15">
      <c r="A136" t="str">
        <f>IF([1]架空线长度!A136="","",[1]架空线长度!A136)</f>
        <v/>
      </c>
      <c r="B136" t="str">
        <f>IF([1]架空线长度!B136="","",[1]架空线长度!B136)</f>
        <v/>
      </c>
    </row>
    <row r="137" spans="1:2" x14ac:dyDescent="0.15">
      <c r="A137" t="str">
        <f>IF([1]架空线长度!A137="","",[1]架空线长度!A137)</f>
        <v/>
      </c>
      <c r="B137" t="str">
        <f>IF([1]架空线长度!B137="","",[1]架空线长度!B137)</f>
        <v/>
      </c>
    </row>
    <row r="138" spans="1:2" x14ac:dyDescent="0.15">
      <c r="A138" t="str">
        <f>IF([1]架空线长度!A138="","",[1]架空线长度!A138)</f>
        <v/>
      </c>
      <c r="B138" t="str">
        <f>IF([1]架空线长度!B138="","",[1]架空线长度!B138)</f>
        <v/>
      </c>
    </row>
    <row r="139" spans="1:2" x14ac:dyDescent="0.15">
      <c r="A139" t="str">
        <f>IF([1]架空线长度!A139="","",[1]架空线长度!A139)</f>
        <v/>
      </c>
      <c r="B139" t="str">
        <f>IF([1]架空线长度!B139="","",[1]架空线长度!B139)</f>
        <v/>
      </c>
    </row>
    <row r="140" spans="1:2" x14ac:dyDescent="0.15">
      <c r="A140" t="str">
        <f>IF([1]架空线长度!A140="","",[1]架空线长度!A140)</f>
        <v/>
      </c>
      <c r="B140" t="str">
        <f>IF([1]架空线长度!B140="","",[1]架空线长度!B140)</f>
        <v/>
      </c>
    </row>
    <row r="141" spans="1:2" x14ac:dyDescent="0.15">
      <c r="A141" t="str">
        <f>IF([1]架空线长度!A141="","",[1]架空线长度!A141)</f>
        <v/>
      </c>
      <c r="B141" t="str">
        <f>IF([1]架空线长度!B141="","",[1]架空线长度!B141)</f>
        <v/>
      </c>
    </row>
    <row r="142" spans="1:2" x14ac:dyDescent="0.15">
      <c r="A142" t="str">
        <f>IF([1]架空线长度!A142="","",[1]架空线长度!A142)</f>
        <v/>
      </c>
      <c r="B142" t="str">
        <f>IF([1]架空线长度!B142="","",[1]架空线长度!B142)</f>
        <v/>
      </c>
    </row>
    <row r="143" spans="1:2" x14ac:dyDescent="0.15">
      <c r="A143" t="str">
        <f>IF([1]架空线长度!A143="","",[1]架空线长度!A143)</f>
        <v/>
      </c>
      <c r="B143" t="str">
        <f>IF([1]架空线长度!B143="","",[1]架空线长度!B143)</f>
        <v/>
      </c>
    </row>
    <row r="144" spans="1:2" x14ac:dyDescent="0.15">
      <c r="A144" t="str">
        <f>IF([1]架空线长度!A144="","",[1]架空线长度!A144)</f>
        <v/>
      </c>
      <c r="B144" t="str">
        <f>IF([1]架空线长度!B144="","",[1]架空线长度!B144)</f>
        <v/>
      </c>
    </row>
    <row r="145" spans="1:2" x14ac:dyDescent="0.15">
      <c r="A145" t="str">
        <f>IF([1]架空线长度!A145="","",[1]架空线长度!A145)</f>
        <v/>
      </c>
      <c r="B145" t="str">
        <f>IF([1]架空线长度!B145="","",[1]架空线长度!B145)</f>
        <v/>
      </c>
    </row>
    <row r="146" spans="1:2" x14ac:dyDescent="0.15">
      <c r="A146" t="str">
        <f>IF([1]架空线长度!A146="","",[1]架空线长度!A146)</f>
        <v/>
      </c>
      <c r="B146" t="str">
        <f>IF([1]架空线长度!B146="","",[1]架空线长度!B146)</f>
        <v/>
      </c>
    </row>
    <row r="147" spans="1:2" x14ac:dyDescent="0.15">
      <c r="A147" t="str">
        <f>IF([1]架空线长度!A147="","",[1]架空线长度!A147)</f>
        <v/>
      </c>
      <c r="B147" t="str">
        <f>IF([1]架空线长度!B147="","",[1]架空线长度!B147)</f>
        <v/>
      </c>
    </row>
    <row r="148" spans="1:2" x14ac:dyDescent="0.15">
      <c r="A148" t="str">
        <f>IF([1]架空线长度!A148="","",[1]架空线长度!A148)</f>
        <v/>
      </c>
      <c r="B148" t="str">
        <f>IF([1]架空线长度!B148="","",[1]架空线长度!B148)</f>
        <v/>
      </c>
    </row>
    <row r="149" spans="1:2" x14ac:dyDescent="0.15">
      <c r="A149" t="str">
        <f>IF([1]架空线长度!A149="","",[1]架空线长度!A149)</f>
        <v/>
      </c>
      <c r="B149" t="str">
        <f>IF([1]架空线长度!B149="","",[1]架空线长度!B149)</f>
        <v/>
      </c>
    </row>
    <row r="150" spans="1:2" x14ac:dyDescent="0.15">
      <c r="A150" t="str">
        <f>IF([1]架空线长度!A150="","",[1]架空线长度!A150)</f>
        <v/>
      </c>
      <c r="B150" t="str">
        <f>IF([1]架空线长度!B150="","",[1]架空线长度!B150)</f>
        <v/>
      </c>
    </row>
    <row r="151" spans="1:2" x14ac:dyDescent="0.15">
      <c r="A151" t="str">
        <f>IF([1]架空线长度!A151="","",[1]架空线长度!A151)</f>
        <v/>
      </c>
      <c r="B151" t="str">
        <f>IF([1]架空线长度!B151="","",[1]架空线长度!B151)</f>
        <v/>
      </c>
    </row>
    <row r="152" spans="1:2" x14ac:dyDescent="0.15">
      <c r="A152" t="str">
        <f>IF([1]架空线长度!A152="","",[1]架空线长度!A152)</f>
        <v/>
      </c>
      <c r="B152" t="str">
        <f>IF([1]架空线长度!B152="","",[1]架空线长度!B152)</f>
        <v/>
      </c>
    </row>
    <row r="153" spans="1:2" x14ac:dyDescent="0.15">
      <c r="A153" t="str">
        <f>IF([1]架空线长度!A153="","",[1]架空线长度!A153)</f>
        <v/>
      </c>
      <c r="B153" t="str">
        <f>IF([1]架空线长度!B153="","",[1]架空线长度!B153)</f>
        <v/>
      </c>
    </row>
    <row r="154" spans="1:2" x14ac:dyDescent="0.15">
      <c r="A154" t="str">
        <f>IF([1]架空线长度!A154="","",[1]架空线长度!A154)</f>
        <v/>
      </c>
      <c r="B154" t="str">
        <f>IF([1]架空线长度!B154="","",[1]架空线长度!B154)</f>
        <v/>
      </c>
    </row>
    <row r="155" spans="1:2" x14ac:dyDescent="0.15">
      <c r="A155" t="str">
        <f>IF([1]架空线长度!A155="","",[1]架空线长度!A155)</f>
        <v/>
      </c>
      <c r="B155" t="str">
        <f>IF([1]架空线长度!B155="","",[1]架空线长度!B155)</f>
        <v/>
      </c>
    </row>
    <row r="156" spans="1:2" x14ac:dyDescent="0.15">
      <c r="A156" t="str">
        <f>IF([1]架空线长度!A156="","",[1]架空线长度!A156)</f>
        <v/>
      </c>
      <c r="B156" t="str">
        <f>IF([1]架空线长度!B156="","",[1]架空线长度!B156)</f>
        <v/>
      </c>
    </row>
    <row r="157" spans="1:2" x14ac:dyDescent="0.15">
      <c r="A157" t="str">
        <f>IF([1]架空线长度!A157="","",[1]架空线长度!A157)</f>
        <v/>
      </c>
      <c r="B157" t="str">
        <f>IF([1]架空线长度!B157="","",[1]架空线长度!B157)</f>
        <v/>
      </c>
    </row>
    <row r="158" spans="1:2" x14ac:dyDescent="0.15">
      <c r="A158" t="str">
        <f>IF([1]架空线长度!A158="","",[1]架空线长度!A158)</f>
        <v/>
      </c>
      <c r="B158" t="str">
        <f>IF([1]架空线长度!B158="","",[1]架空线长度!B158)</f>
        <v/>
      </c>
    </row>
    <row r="159" spans="1:2" x14ac:dyDescent="0.15">
      <c r="A159" t="str">
        <f>IF([1]架空线长度!A159="","",[1]架空线长度!A159)</f>
        <v/>
      </c>
      <c r="B159" t="str">
        <f>IF([1]架空线长度!B159="","",[1]架空线长度!B159)</f>
        <v/>
      </c>
    </row>
    <row r="160" spans="1:2" x14ac:dyDescent="0.15">
      <c r="A160" t="str">
        <f>IF([1]架空线长度!A160="","",[1]架空线长度!A160)</f>
        <v/>
      </c>
      <c r="B160" t="str">
        <f>IF([1]架空线长度!B160="","",[1]架空线长度!B160)</f>
        <v/>
      </c>
    </row>
    <row r="161" spans="1:2" x14ac:dyDescent="0.15">
      <c r="A161" t="str">
        <f>IF([1]架空线长度!A161="","",[1]架空线长度!A161)</f>
        <v/>
      </c>
      <c r="B161" t="str">
        <f>IF([1]架空线长度!B161="","",[1]架空线长度!B161)</f>
        <v/>
      </c>
    </row>
    <row r="162" spans="1:2" x14ac:dyDescent="0.15">
      <c r="A162" t="str">
        <f>IF([1]架空线长度!A162="","",[1]架空线长度!A162)</f>
        <v/>
      </c>
      <c r="B162" t="str">
        <f>IF([1]架空线长度!B162="","",[1]架空线长度!B162)</f>
        <v/>
      </c>
    </row>
    <row r="163" spans="1:2" x14ac:dyDescent="0.15">
      <c r="A163" t="str">
        <f>IF([1]架空线长度!A163="","",[1]架空线长度!A163)</f>
        <v/>
      </c>
      <c r="B163" t="str">
        <f>IF([1]架空线长度!B163="","",[1]架空线长度!B163)</f>
        <v/>
      </c>
    </row>
    <row r="164" spans="1:2" x14ac:dyDescent="0.15">
      <c r="A164" t="str">
        <f>IF([1]架空线长度!A164="","",[1]架空线长度!A164)</f>
        <v/>
      </c>
      <c r="B164" t="str">
        <f>IF([1]架空线长度!B164="","",[1]架空线长度!B164)</f>
        <v/>
      </c>
    </row>
    <row r="165" spans="1:2" x14ac:dyDescent="0.15">
      <c r="A165" t="str">
        <f>IF([1]架空线长度!A165="","",[1]架空线长度!A165)</f>
        <v/>
      </c>
      <c r="B165" t="str">
        <f>IF([1]架空线长度!B165="","",[1]架空线长度!B165)</f>
        <v/>
      </c>
    </row>
    <row r="166" spans="1:2" x14ac:dyDescent="0.15">
      <c r="A166" t="str">
        <f>IF([1]架空线长度!A166="","",[1]架空线长度!A166)</f>
        <v/>
      </c>
      <c r="B166" t="str">
        <f>IF([1]架空线长度!B166="","",[1]架空线长度!B166)</f>
        <v/>
      </c>
    </row>
    <row r="167" spans="1:2" x14ac:dyDescent="0.15">
      <c r="A167" t="str">
        <f>IF([1]架空线长度!A167="","",[1]架空线长度!A167)</f>
        <v/>
      </c>
      <c r="B167" t="str">
        <f>IF([1]架空线长度!B167="","",[1]架空线长度!B167)</f>
        <v/>
      </c>
    </row>
    <row r="168" spans="1:2" x14ac:dyDescent="0.15">
      <c r="A168" t="str">
        <f>IF([1]架空线长度!A168="","",[1]架空线长度!A168)</f>
        <v/>
      </c>
      <c r="B168" t="str">
        <f>IF([1]架空线长度!B168="","",[1]架空线长度!B168)</f>
        <v/>
      </c>
    </row>
    <row r="169" spans="1:2" x14ac:dyDescent="0.15">
      <c r="A169" t="str">
        <f>IF([1]架空线长度!A169="","",[1]架空线长度!A169)</f>
        <v/>
      </c>
      <c r="B169" t="str">
        <f>IF([1]架空线长度!B169="","",[1]架空线长度!B169)</f>
        <v/>
      </c>
    </row>
    <row r="170" spans="1:2" x14ac:dyDescent="0.15">
      <c r="A170" t="str">
        <f>IF([1]架空线长度!A170="","",[1]架空线长度!A170)</f>
        <v/>
      </c>
      <c r="B170" t="str">
        <f>IF([1]架空线长度!B170="","",[1]架空线长度!B170)</f>
        <v/>
      </c>
    </row>
    <row r="171" spans="1:2" x14ac:dyDescent="0.15">
      <c r="A171" t="str">
        <f>IF([1]架空线长度!A171="","",[1]架空线长度!A171)</f>
        <v/>
      </c>
      <c r="B171" t="str">
        <f>IF([1]架空线长度!B171="","",[1]架空线长度!B171)</f>
        <v/>
      </c>
    </row>
    <row r="172" spans="1:2" x14ac:dyDescent="0.15">
      <c r="A172" t="str">
        <f>IF([1]架空线长度!A172="","",[1]架空线长度!A172)</f>
        <v/>
      </c>
      <c r="B172" t="str">
        <f>IF([1]架空线长度!B172="","",[1]架空线长度!B172)</f>
        <v/>
      </c>
    </row>
    <row r="173" spans="1:2" x14ac:dyDescent="0.15">
      <c r="A173" t="str">
        <f>IF([1]架空线长度!A173="","",[1]架空线长度!A173)</f>
        <v/>
      </c>
      <c r="B173" t="str">
        <f>IF([1]架空线长度!B173="","",[1]架空线长度!B173)</f>
        <v/>
      </c>
    </row>
    <row r="174" spans="1:2" x14ac:dyDescent="0.15">
      <c r="A174" t="str">
        <f>IF([1]架空线长度!A174="","",[1]架空线长度!A174)</f>
        <v/>
      </c>
      <c r="B174" t="str">
        <f>IF([1]架空线长度!B174="","",[1]架空线长度!B174)</f>
        <v/>
      </c>
    </row>
    <row r="175" spans="1:2" x14ac:dyDescent="0.15">
      <c r="A175" t="str">
        <f>IF([1]架空线长度!A175="","",[1]架空线长度!A175)</f>
        <v/>
      </c>
      <c r="B175" t="str">
        <f>IF([1]架空线长度!B175="","",[1]架空线长度!B175)</f>
        <v/>
      </c>
    </row>
    <row r="176" spans="1:2" x14ac:dyDescent="0.15">
      <c r="A176" t="str">
        <f>IF([1]架空线长度!A176="","",[1]架空线长度!A176)</f>
        <v/>
      </c>
      <c r="B176" t="str">
        <f>IF([1]架空线长度!B176="","",[1]架空线长度!B176)</f>
        <v/>
      </c>
    </row>
    <row r="177" spans="1:2" x14ac:dyDescent="0.15">
      <c r="A177" t="str">
        <f>IF([1]架空线长度!A177="","",[1]架空线长度!A177)</f>
        <v/>
      </c>
      <c r="B177" t="str">
        <f>IF([1]架空线长度!B177="","",[1]架空线长度!B177)</f>
        <v/>
      </c>
    </row>
    <row r="178" spans="1:2" x14ac:dyDescent="0.15">
      <c r="A178" t="str">
        <f>IF([1]架空线长度!A178="","",[1]架空线长度!A178)</f>
        <v/>
      </c>
      <c r="B178" t="str">
        <f>IF([1]架空线长度!B178="","",[1]架空线长度!B178)</f>
        <v/>
      </c>
    </row>
    <row r="179" spans="1:2" x14ac:dyDescent="0.15">
      <c r="A179" t="str">
        <f>IF([1]架空线长度!A179="","",[1]架空线长度!A179)</f>
        <v/>
      </c>
      <c r="B179" t="str">
        <f>IF([1]架空线长度!B179="","",[1]架空线长度!B179)</f>
        <v/>
      </c>
    </row>
    <row r="180" spans="1:2" x14ac:dyDescent="0.15">
      <c r="A180" t="str">
        <f>IF([1]架空线长度!A180="","",[1]架空线长度!A180)</f>
        <v/>
      </c>
      <c r="B180" t="str">
        <f>IF([1]架空线长度!B180="","",[1]架空线长度!B180)</f>
        <v/>
      </c>
    </row>
    <row r="181" spans="1:2" x14ac:dyDescent="0.15">
      <c r="A181" t="str">
        <f>IF([1]架空线长度!A181="","",[1]架空线长度!A181)</f>
        <v/>
      </c>
      <c r="B181" t="str">
        <f>IF([1]架空线长度!B181="","",[1]架空线长度!B181)</f>
        <v/>
      </c>
    </row>
    <row r="182" spans="1:2" x14ac:dyDescent="0.15">
      <c r="A182" t="str">
        <f>IF([1]架空线长度!A182="","",[1]架空线长度!A182)</f>
        <v/>
      </c>
      <c r="B182" t="str">
        <f>IF([1]架空线长度!B182="","",[1]架空线长度!B182)</f>
        <v/>
      </c>
    </row>
    <row r="183" spans="1:2" x14ac:dyDescent="0.15">
      <c r="A183" t="str">
        <f>IF([1]架空线长度!A183="","",[1]架空线长度!A183)</f>
        <v/>
      </c>
      <c r="B183" t="str">
        <f>IF([1]架空线长度!B183="","",[1]架空线长度!B183)</f>
        <v/>
      </c>
    </row>
    <row r="184" spans="1:2" x14ac:dyDescent="0.15">
      <c r="A184" t="str">
        <f>IF([1]架空线长度!A184="","",[1]架空线长度!A184)</f>
        <v/>
      </c>
      <c r="B184" t="str">
        <f>IF([1]架空线长度!B184="","",[1]架空线长度!B184)</f>
        <v/>
      </c>
    </row>
    <row r="185" spans="1:2" x14ac:dyDescent="0.15">
      <c r="A185" t="str">
        <f>IF([1]架空线长度!A185="","",[1]架空线长度!A185)</f>
        <v/>
      </c>
      <c r="B185" t="str">
        <f>IF([1]架空线长度!B185="","",[1]架空线长度!B185)</f>
        <v/>
      </c>
    </row>
    <row r="186" spans="1:2" x14ac:dyDescent="0.15">
      <c r="A186" t="str">
        <f>IF([1]架空线长度!A186="","",[1]架空线长度!A186)</f>
        <v/>
      </c>
      <c r="B186" t="str">
        <f>IF([1]架空线长度!B186="","",[1]架空线长度!B186)</f>
        <v/>
      </c>
    </row>
    <row r="187" spans="1:2" x14ac:dyDescent="0.15">
      <c r="A187" t="str">
        <f>IF([1]架空线长度!A187="","",[1]架空线长度!A187)</f>
        <v/>
      </c>
      <c r="B187" t="str">
        <f>IF([1]架空线长度!B187="","",[1]架空线长度!B187)</f>
        <v/>
      </c>
    </row>
    <row r="188" spans="1:2" x14ac:dyDescent="0.15">
      <c r="A188" t="str">
        <f>IF([1]架空线长度!A188="","",[1]架空线长度!A188)</f>
        <v/>
      </c>
      <c r="B188" t="str">
        <f>IF([1]架空线长度!B188="","",[1]架空线长度!B188)</f>
        <v/>
      </c>
    </row>
    <row r="189" spans="1:2" x14ac:dyDescent="0.15">
      <c r="A189" t="str">
        <f>IF([1]架空线长度!A189="","",[1]架空线长度!A189)</f>
        <v/>
      </c>
      <c r="B189" t="str">
        <f>IF([1]架空线长度!B189="","",[1]架空线长度!B189)</f>
        <v/>
      </c>
    </row>
    <row r="190" spans="1:2" x14ac:dyDescent="0.15">
      <c r="A190" t="str">
        <f>IF([1]架空线长度!A190="","",[1]架空线长度!A190)</f>
        <v/>
      </c>
      <c r="B190" t="str">
        <f>IF([1]架空线长度!B190="","",[1]架空线长度!B190)</f>
        <v/>
      </c>
    </row>
    <row r="191" spans="1:2" x14ac:dyDescent="0.15">
      <c r="A191" t="str">
        <f>IF([1]架空线长度!A191="","",[1]架空线长度!A191)</f>
        <v/>
      </c>
      <c r="B191" t="str">
        <f>IF([1]架空线长度!B191="","",[1]架空线长度!B191)</f>
        <v/>
      </c>
    </row>
    <row r="192" spans="1:2" x14ac:dyDescent="0.15">
      <c r="A192" t="str">
        <f>IF([1]架空线长度!A192="","",[1]架空线长度!A192)</f>
        <v/>
      </c>
      <c r="B192" t="str">
        <f>IF([1]架空线长度!B192="","",[1]架空线长度!B192)</f>
        <v/>
      </c>
    </row>
    <row r="193" spans="1:2" x14ac:dyDescent="0.15">
      <c r="A193" t="str">
        <f>IF([1]架空线长度!A193="","",[1]架空线长度!A193)</f>
        <v/>
      </c>
      <c r="B193" t="str">
        <f>IF([1]架空线长度!B193="","",[1]架空线长度!B193)</f>
        <v/>
      </c>
    </row>
    <row r="194" spans="1:2" x14ac:dyDescent="0.15">
      <c r="A194" t="str">
        <f>IF([1]架空线长度!A194="","",[1]架空线长度!A194)</f>
        <v/>
      </c>
      <c r="B194" t="str">
        <f>IF([1]架空线长度!B194="","",[1]架空线长度!B194)</f>
        <v/>
      </c>
    </row>
    <row r="195" spans="1:2" x14ac:dyDescent="0.15">
      <c r="A195" t="str">
        <f>IF([1]架空线长度!A195="","",[1]架空线长度!A195)</f>
        <v/>
      </c>
      <c r="B195" t="str">
        <f>IF([1]架空线长度!B195="","",[1]架空线长度!B195)</f>
        <v/>
      </c>
    </row>
    <row r="196" spans="1:2" x14ac:dyDescent="0.15">
      <c r="A196" t="str">
        <f>IF([1]架空线长度!A196="","",[1]架空线长度!A196)</f>
        <v/>
      </c>
      <c r="B196" t="str">
        <f>IF([1]架空线长度!B196="","",[1]架空线长度!B196)</f>
        <v/>
      </c>
    </row>
    <row r="197" spans="1:2" x14ac:dyDescent="0.15">
      <c r="A197" t="str">
        <f>IF([1]架空线长度!A197="","",[1]架空线长度!A197)</f>
        <v/>
      </c>
      <c r="B197" t="str">
        <f>IF([1]架空线长度!B197="","",[1]架空线长度!B197)</f>
        <v/>
      </c>
    </row>
    <row r="198" spans="1:2" x14ac:dyDescent="0.15">
      <c r="A198" t="str">
        <f>IF([1]架空线长度!A198="","",[1]架空线长度!A198)</f>
        <v/>
      </c>
      <c r="B198" t="str">
        <f>IF([1]架空线长度!B198="","",[1]架空线长度!B198)</f>
        <v/>
      </c>
    </row>
    <row r="199" spans="1:2" x14ac:dyDescent="0.15">
      <c r="A199" t="str">
        <f>IF([1]架空线长度!A199="","",[1]架空线长度!A199)</f>
        <v/>
      </c>
      <c r="B199" t="str">
        <f>IF([1]架空线长度!B199="","",[1]架空线长度!B199)</f>
        <v/>
      </c>
    </row>
    <row r="200" spans="1:2" x14ac:dyDescent="0.15">
      <c r="A200" t="str">
        <f>IF([1]架空线长度!A200="","",[1]架空线长度!A200)</f>
        <v/>
      </c>
      <c r="B200" t="str">
        <f>IF([1]架空线长度!B200="","",[1]架空线长度!B200)</f>
        <v/>
      </c>
    </row>
    <row r="201" spans="1:2" x14ac:dyDescent="0.15">
      <c r="A201" t="str">
        <f>IF([1]架空线长度!A201="","",[1]架空线长度!A201)</f>
        <v/>
      </c>
      <c r="B201" t="str">
        <f>IF([1]架空线长度!B201="","",[1]架空线长度!B201)</f>
        <v/>
      </c>
    </row>
    <row r="202" spans="1:2" x14ac:dyDescent="0.15">
      <c r="A202" t="str">
        <f>IF([1]架空线长度!A202="","",[1]架空线长度!A202)</f>
        <v/>
      </c>
      <c r="B202" t="str">
        <f>IF([1]架空线长度!B202="","",[1]架空线长度!B202)</f>
        <v/>
      </c>
    </row>
    <row r="203" spans="1:2" x14ac:dyDescent="0.15">
      <c r="A203" t="str">
        <f>IF([1]架空线长度!A203="","",[1]架空线长度!A203)</f>
        <v/>
      </c>
      <c r="B203" t="str">
        <f>IF([1]架空线长度!B203="","",[1]架空线长度!B203)</f>
        <v/>
      </c>
    </row>
    <row r="204" spans="1:2" x14ac:dyDescent="0.15">
      <c r="A204" t="str">
        <f>IF([1]架空线长度!A204="","",[1]架空线长度!A204)</f>
        <v/>
      </c>
      <c r="B204" t="str">
        <f>IF([1]架空线长度!B204="","",[1]架空线长度!B204)</f>
        <v/>
      </c>
    </row>
    <row r="205" spans="1:2" x14ac:dyDescent="0.15">
      <c r="A205" t="str">
        <f>IF([1]架空线长度!A205="","",[1]架空线长度!A205)</f>
        <v/>
      </c>
      <c r="B205" t="str">
        <f>IF([1]架空线长度!B205="","",[1]架空线长度!B205)</f>
        <v/>
      </c>
    </row>
    <row r="206" spans="1:2" x14ac:dyDescent="0.15">
      <c r="A206" t="str">
        <f>IF([1]架空线长度!A206="","",[1]架空线长度!A206)</f>
        <v/>
      </c>
      <c r="B206" t="str">
        <f>IF([1]架空线长度!B206="","",[1]架空线长度!B206)</f>
        <v/>
      </c>
    </row>
    <row r="207" spans="1:2" x14ac:dyDescent="0.15">
      <c r="A207" t="str">
        <f>IF([1]架空线长度!A207="","",[1]架空线长度!A207)</f>
        <v/>
      </c>
      <c r="B207" t="str">
        <f>IF([1]架空线长度!B207="","",[1]架空线长度!B207)</f>
        <v/>
      </c>
    </row>
    <row r="208" spans="1:2" x14ac:dyDescent="0.15">
      <c r="A208" t="str">
        <f>IF([1]架空线长度!A208="","",[1]架空线长度!A208)</f>
        <v/>
      </c>
      <c r="B208" t="str">
        <f>IF([1]架空线长度!B208="","",[1]架空线长度!B208)</f>
        <v/>
      </c>
    </row>
    <row r="209" spans="1:2" x14ac:dyDescent="0.15">
      <c r="A209" t="str">
        <f>IF([1]架空线长度!A209="","",[1]架空线长度!A209)</f>
        <v/>
      </c>
      <c r="B209" t="str">
        <f>IF([1]架空线长度!B209="","",[1]架空线长度!B209)</f>
        <v/>
      </c>
    </row>
    <row r="210" spans="1:2" x14ac:dyDescent="0.15">
      <c r="A210" t="str">
        <f>IF([1]架空线长度!A210="","",[1]架空线长度!A210)</f>
        <v/>
      </c>
      <c r="B210" t="str">
        <f>IF([1]架空线长度!B210="","",[1]架空线长度!B210)</f>
        <v/>
      </c>
    </row>
    <row r="211" spans="1:2" x14ac:dyDescent="0.15">
      <c r="A211" t="str">
        <f>IF([1]架空线长度!A211="","",[1]架空线长度!A211)</f>
        <v/>
      </c>
      <c r="B211" t="str">
        <f>IF([1]架空线长度!B211="","",[1]架空线长度!B211)</f>
        <v/>
      </c>
    </row>
    <row r="212" spans="1:2" x14ac:dyDescent="0.15">
      <c r="A212" t="str">
        <f>IF([1]架空线长度!A212="","",[1]架空线长度!A212)</f>
        <v/>
      </c>
      <c r="B212" t="str">
        <f>IF([1]架空线长度!B212="","",[1]架空线长度!B212)</f>
        <v/>
      </c>
    </row>
    <row r="213" spans="1:2" x14ac:dyDescent="0.15">
      <c r="A213" t="str">
        <f>IF([1]架空线长度!A213="","",[1]架空线长度!A213)</f>
        <v/>
      </c>
      <c r="B213" t="str">
        <f>IF([1]架空线长度!B213="","",[1]架空线长度!B213)</f>
        <v/>
      </c>
    </row>
    <row r="214" spans="1:2" x14ac:dyDescent="0.15">
      <c r="A214" t="str">
        <f>IF([1]架空线长度!A214="","",[1]架空线长度!A214)</f>
        <v/>
      </c>
      <c r="B214" t="str">
        <f>IF([1]架空线长度!B214="","",[1]架空线长度!B214)</f>
        <v/>
      </c>
    </row>
    <row r="215" spans="1:2" x14ac:dyDescent="0.15">
      <c r="A215" t="str">
        <f>IF([1]架空线长度!A215="","",[1]架空线长度!A215)</f>
        <v/>
      </c>
      <c r="B215" t="str">
        <f>IF([1]架空线长度!B215="","",[1]架空线长度!B215)</f>
        <v/>
      </c>
    </row>
    <row r="216" spans="1:2" x14ac:dyDescent="0.15">
      <c r="A216" t="str">
        <f>IF([1]架空线长度!A216="","",[1]架空线长度!A216)</f>
        <v/>
      </c>
      <c r="B216" t="str">
        <f>IF([1]架空线长度!B216="","",[1]架空线长度!B216)</f>
        <v/>
      </c>
    </row>
    <row r="217" spans="1:2" x14ac:dyDescent="0.15">
      <c r="A217" t="str">
        <f>IF([1]架空线长度!A217="","",[1]架空线长度!A217)</f>
        <v/>
      </c>
      <c r="B217" t="str">
        <f>IF([1]架空线长度!B217="","",[1]架空线长度!B217)</f>
        <v/>
      </c>
    </row>
    <row r="218" spans="1:2" x14ac:dyDescent="0.15">
      <c r="A218" t="str">
        <f>IF([1]架空线长度!A218="","",[1]架空线长度!A218)</f>
        <v/>
      </c>
      <c r="B218" t="str">
        <f>IF([1]架空线长度!B218="","",[1]架空线长度!B218)</f>
        <v/>
      </c>
    </row>
    <row r="219" spans="1:2" x14ac:dyDescent="0.15">
      <c r="A219" t="str">
        <f>IF([1]架空线长度!A219="","",[1]架空线长度!A219)</f>
        <v/>
      </c>
      <c r="B219" t="str">
        <f>IF([1]架空线长度!B219="","",[1]架空线长度!B219)</f>
        <v/>
      </c>
    </row>
    <row r="220" spans="1:2" x14ac:dyDescent="0.15">
      <c r="A220" t="str">
        <f>IF([1]架空线长度!A220="","",[1]架空线长度!A220)</f>
        <v/>
      </c>
      <c r="B220" t="str">
        <f>IF([1]架空线长度!B220="","",[1]架空线长度!B220)</f>
        <v/>
      </c>
    </row>
    <row r="221" spans="1:2" x14ac:dyDescent="0.15">
      <c r="A221" t="str">
        <f>IF([1]架空线长度!A221="","",[1]架空线长度!A221)</f>
        <v/>
      </c>
      <c r="B221" t="str">
        <f>IF([1]架空线长度!B221="","",[1]架空线长度!B221)</f>
        <v/>
      </c>
    </row>
    <row r="222" spans="1:2" x14ac:dyDescent="0.15">
      <c r="A222" t="str">
        <f>IF([1]架空线长度!A222="","",[1]架空线长度!A222)</f>
        <v/>
      </c>
      <c r="B222" t="str">
        <f>IF([1]架空线长度!B222="","",[1]架空线长度!B222)</f>
        <v/>
      </c>
    </row>
    <row r="223" spans="1:2" x14ac:dyDescent="0.15">
      <c r="A223" t="str">
        <f>IF([1]架空线长度!A223="","",[1]架空线长度!A223)</f>
        <v/>
      </c>
      <c r="B223" t="str">
        <f>IF([1]架空线长度!B223="","",[1]架空线长度!B223)</f>
        <v/>
      </c>
    </row>
    <row r="224" spans="1:2" x14ac:dyDescent="0.15">
      <c r="A224" t="str">
        <f>IF([1]架空线长度!A224="","",[1]架空线长度!A224)</f>
        <v/>
      </c>
      <c r="B224" t="str">
        <f>IF([1]架空线长度!B224="","",[1]架空线长度!B224)</f>
        <v/>
      </c>
    </row>
    <row r="225" spans="1:2" x14ac:dyDescent="0.15">
      <c r="A225" t="str">
        <f>IF([1]架空线长度!A225="","",[1]架空线长度!A225)</f>
        <v/>
      </c>
      <c r="B225" t="str">
        <f>IF([1]架空线长度!B225="","",[1]架空线长度!B225)</f>
        <v/>
      </c>
    </row>
    <row r="226" spans="1:2" x14ac:dyDescent="0.15">
      <c r="A226" t="str">
        <f>IF([1]架空线长度!A226="","",[1]架空线长度!A226)</f>
        <v/>
      </c>
      <c r="B226" t="str">
        <f>IF([1]架空线长度!B226="","",[1]架空线长度!B226)</f>
        <v/>
      </c>
    </row>
    <row r="227" spans="1:2" x14ac:dyDescent="0.15">
      <c r="A227" t="str">
        <f>IF([1]架空线长度!A227="","",[1]架空线长度!A227)</f>
        <v/>
      </c>
      <c r="B227" t="str">
        <f>IF([1]架空线长度!B227="","",[1]架空线长度!B227)</f>
        <v/>
      </c>
    </row>
    <row r="228" spans="1:2" x14ac:dyDescent="0.15">
      <c r="A228" t="str">
        <f>IF([1]架空线长度!A228="","",[1]架空线长度!A228)</f>
        <v/>
      </c>
      <c r="B228" t="str">
        <f>IF([1]架空线长度!B228="","",[1]架空线长度!B228)</f>
        <v/>
      </c>
    </row>
    <row r="229" spans="1:2" x14ac:dyDescent="0.15">
      <c r="A229" t="str">
        <f>IF([1]架空线长度!A229="","",[1]架空线长度!A229)</f>
        <v/>
      </c>
      <c r="B229" t="str">
        <f>IF([1]架空线长度!B229="","",[1]架空线长度!B229)</f>
        <v/>
      </c>
    </row>
    <row r="230" spans="1:2" x14ac:dyDescent="0.15">
      <c r="A230" t="str">
        <f>IF([1]架空线长度!A230="","",[1]架空线长度!A230)</f>
        <v/>
      </c>
      <c r="B230" t="str">
        <f>IF([1]架空线长度!B230="","",[1]架空线长度!B230)</f>
        <v/>
      </c>
    </row>
    <row r="231" spans="1:2" x14ac:dyDescent="0.15">
      <c r="A231" t="str">
        <f>IF([1]架空线长度!A231="","",[1]架空线长度!A231)</f>
        <v/>
      </c>
      <c r="B231" t="str">
        <f>IF([1]架空线长度!B231="","",[1]架空线长度!B231)</f>
        <v/>
      </c>
    </row>
    <row r="232" spans="1:2" x14ac:dyDescent="0.15">
      <c r="A232" t="str">
        <f>IF([1]架空线长度!A232="","",[1]架空线长度!A232)</f>
        <v/>
      </c>
      <c r="B232" t="str">
        <f>IF([1]架空线长度!B232="","",[1]架空线长度!B232)</f>
        <v/>
      </c>
    </row>
    <row r="233" spans="1:2" x14ac:dyDescent="0.15">
      <c r="A233" t="str">
        <f>IF([1]架空线长度!A233="","",[1]架空线长度!A233)</f>
        <v/>
      </c>
      <c r="B233" t="str">
        <f>IF([1]架空线长度!B233="","",[1]架空线长度!B233)</f>
        <v/>
      </c>
    </row>
    <row r="234" spans="1:2" x14ac:dyDescent="0.15">
      <c r="A234" t="str">
        <f>IF([1]架空线长度!A234="","",[1]架空线长度!A234)</f>
        <v/>
      </c>
      <c r="B234" t="str">
        <f>IF([1]架空线长度!B234="","",[1]架空线长度!B234)</f>
        <v/>
      </c>
    </row>
    <row r="235" spans="1:2" x14ac:dyDescent="0.15">
      <c r="A235" t="str">
        <f>IF([1]架空线长度!A235="","",[1]架空线长度!A235)</f>
        <v/>
      </c>
      <c r="B235" t="str">
        <f>IF([1]架空线长度!B235="","",[1]架空线长度!B235)</f>
        <v/>
      </c>
    </row>
    <row r="236" spans="1:2" x14ac:dyDescent="0.15">
      <c r="A236" t="str">
        <f>IF([1]架空线长度!A236="","",[1]架空线长度!A236)</f>
        <v/>
      </c>
      <c r="B236" t="str">
        <f>IF([1]架空线长度!B236="","",[1]架空线长度!B236)</f>
        <v/>
      </c>
    </row>
    <row r="237" spans="1:2" x14ac:dyDescent="0.15">
      <c r="A237" t="str">
        <f>IF([1]架空线长度!A237="","",[1]架空线长度!A237)</f>
        <v/>
      </c>
      <c r="B237" t="str">
        <f>IF([1]架空线长度!B237="","",[1]架空线长度!B237)</f>
        <v/>
      </c>
    </row>
    <row r="238" spans="1:2" x14ac:dyDescent="0.15">
      <c r="A238" t="str">
        <f>IF([1]架空线长度!A238="","",[1]架空线长度!A238)</f>
        <v/>
      </c>
      <c r="B238" t="str">
        <f>IF([1]架空线长度!B238="","",[1]架空线长度!B238)</f>
        <v/>
      </c>
    </row>
    <row r="239" spans="1:2" x14ac:dyDescent="0.15">
      <c r="A239" t="str">
        <f>IF([1]架空线长度!A239="","",[1]架空线长度!A239)</f>
        <v/>
      </c>
      <c r="B239" t="str">
        <f>IF([1]架空线长度!B239="","",[1]架空线长度!B239)</f>
        <v/>
      </c>
    </row>
    <row r="240" spans="1:2" x14ac:dyDescent="0.15">
      <c r="A240" t="str">
        <f>IF([1]架空线长度!A240="","",[1]架空线长度!A240)</f>
        <v/>
      </c>
      <c r="B240" t="str">
        <f>IF([1]架空线长度!B240="","",[1]架空线长度!B240)</f>
        <v/>
      </c>
    </row>
    <row r="241" spans="1:2" x14ac:dyDescent="0.15">
      <c r="A241" t="str">
        <f>IF([1]架空线长度!A241="","",[1]架空线长度!A241)</f>
        <v/>
      </c>
      <c r="B241" t="str">
        <f>IF([1]架空线长度!B241="","",[1]架空线长度!B241)</f>
        <v/>
      </c>
    </row>
    <row r="242" spans="1:2" x14ac:dyDescent="0.15">
      <c r="A242" t="str">
        <f>IF([1]架空线长度!A242="","",[1]架空线长度!A242)</f>
        <v/>
      </c>
      <c r="B242" t="str">
        <f>IF([1]架空线长度!B242="","",[1]架空线长度!B242)</f>
        <v/>
      </c>
    </row>
    <row r="243" spans="1:2" x14ac:dyDescent="0.15">
      <c r="A243" t="str">
        <f>IF([1]架空线长度!A243="","",[1]架空线长度!A243)</f>
        <v/>
      </c>
      <c r="B243" t="str">
        <f>IF([1]架空线长度!B243="","",[1]架空线长度!B243)</f>
        <v/>
      </c>
    </row>
    <row r="244" spans="1:2" x14ac:dyDescent="0.15">
      <c r="A244" t="str">
        <f>IF([1]架空线长度!A244="","",[1]架空线长度!A244)</f>
        <v/>
      </c>
      <c r="B244" t="str">
        <f>IF([1]架空线长度!B244="","",[1]架空线长度!B244)</f>
        <v/>
      </c>
    </row>
    <row r="245" spans="1:2" x14ac:dyDescent="0.15">
      <c r="A245" t="str">
        <f>IF([1]架空线长度!A245="","",[1]架空线长度!A245)</f>
        <v/>
      </c>
      <c r="B245" t="str">
        <f>IF([1]架空线长度!B245="","",[1]架空线长度!B245)</f>
        <v/>
      </c>
    </row>
    <row r="246" spans="1:2" x14ac:dyDescent="0.15">
      <c r="A246" t="str">
        <f>IF([1]架空线长度!A246="","",[1]架空线长度!A246)</f>
        <v/>
      </c>
      <c r="B246" t="str">
        <f>IF([1]架空线长度!B246="","",[1]架空线长度!B246)</f>
        <v/>
      </c>
    </row>
    <row r="247" spans="1:2" x14ac:dyDescent="0.15">
      <c r="A247" t="str">
        <f>IF([1]架空线长度!A247="","",[1]架空线长度!A247)</f>
        <v/>
      </c>
      <c r="B247" t="str">
        <f>IF([1]架空线长度!B247="","",[1]架空线长度!B247)</f>
        <v/>
      </c>
    </row>
    <row r="248" spans="1:2" x14ac:dyDescent="0.15">
      <c r="A248" t="str">
        <f>IF([1]架空线长度!A248="","",[1]架空线长度!A248)</f>
        <v/>
      </c>
      <c r="B248" t="str">
        <f>IF([1]架空线长度!B248="","",[1]架空线长度!B248)</f>
        <v/>
      </c>
    </row>
    <row r="249" spans="1:2" x14ac:dyDescent="0.15">
      <c r="A249" t="str">
        <f>IF([1]架空线长度!A249="","",[1]架空线长度!A249)</f>
        <v/>
      </c>
      <c r="B249" t="str">
        <f>IF([1]架空线长度!B249="","",[1]架空线长度!B249)</f>
        <v/>
      </c>
    </row>
    <row r="250" spans="1:2" x14ac:dyDescent="0.15">
      <c r="A250" t="str">
        <f>IF([1]架空线长度!A250="","",[1]架空线长度!A250)</f>
        <v/>
      </c>
      <c r="B250" t="str">
        <f>IF([1]架空线长度!B250="","",[1]架空线长度!B250)</f>
        <v/>
      </c>
    </row>
    <row r="251" spans="1:2" x14ac:dyDescent="0.15">
      <c r="A251" t="str">
        <f>IF([1]架空线长度!A251="","",[1]架空线长度!A251)</f>
        <v/>
      </c>
      <c r="B251" t="str">
        <f>IF([1]架空线长度!B251="","",[1]架空线长度!B251)</f>
        <v/>
      </c>
    </row>
    <row r="252" spans="1:2" x14ac:dyDescent="0.15">
      <c r="A252" t="str">
        <f>IF([1]架空线长度!A252="","",[1]架空线长度!A252)</f>
        <v/>
      </c>
      <c r="B252" t="str">
        <f>IF([1]架空线长度!B252="","",[1]架空线长度!B252)</f>
        <v/>
      </c>
    </row>
    <row r="253" spans="1:2" x14ac:dyDescent="0.15">
      <c r="A253" t="str">
        <f>IF([1]架空线长度!A253="","",[1]架空线长度!A253)</f>
        <v/>
      </c>
      <c r="B253" t="str">
        <f>IF([1]架空线长度!B253="","",[1]架空线长度!B253)</f>
        <v/>
      </c>
    </row>
    <row r="254" spans="1:2" x14ac:dyDescent="0.15">
      <c r="A254" t="str">
        <f>IF([1]架空线长度!A254="","",[1]架空线长度!A254)</f>
        <v/>
      </c>
      <c r="B254" t="str">
        <f>IF([1]架空线长度!B254="","",[1]架空线长度!B254)</f>
        <v/>
      </c>
    </row>
    <row r="255" spans="1:2" x14ac:dyDescent="0.15">
      <c r="A255" t="str">
        <f>IF([1]架空线长度!A255="","",[1]架空线长度!A255)</f>
        <v/>
      </c>
      <c r="B255" t="str">
        <f>IF([1]架空线长度!B255="","",[1]架空线长度!B255)</f>
        <v/>
      </c>
    </row>
    <row r="256" spans="1:2" x14ac:dyDescent="0.15">
      <c r="A256" t="str">
        <f>IF([1]架空线长度!A256="","",[1]架空线长度!A256)</f>
        <v/>
      </c>
      <c r="B256" t="str">
        <f>IF([1]架空线长度!B256="","",[1]架空线长度!B256)</f>
        <v/>
      </c>
    </row>
    <row r="257" spans="1:2" x14ac:dyDescent="0.15">
      <c r="A257" t="str">
        <f>IF([1]架空线长度!A257="","",[1]架空线长度!A257)</f>
        <v/>
      </c>
      <c r="B257" t="str">
        <f>IF([1]架空线长度!B257="","",[1]架空线长度!B257)</f>
        <v/>
      </c>
    </row>
    <row r="258" spans="1:2" x14ac:dyDescent="0.15">
      <c r="A258" t="str">
        <f>IF([1]架空线长度!A258="","",[1]架空线长度!A258)</f>
        <v/>
      </c>
      <c r="B258" t="str">
        <f>IF([1]架空线长度!B258="","",[1]架空线长度!B258)</f>
        <v/>
      </c>
    </row>
    <row r="259" spans="1:2" x14ac:dyDescent="0.15">
      <c r="A259" t="str">
        <f>IF([1]架空线长度!A259="","",[1]架空线长度!A259)</f>
        <v/>
      </c>
      <c r="B259" t="str">
        <f>IF([1]架空线长度!B259="","",[1]架空线长度!B259)</f>
        <v/>
      </c>
    </row>
    <row r="260" spans="1:2" x14ac:dyDescent="0.15">
      <c r="A260" t="str">
        <f>IF([1]架空线长度!A260="","",[1]架空线长度!A260)</f>
        <v/>
      </c>
      <c r="B260" t="str">
        <f>IF([1]架空线长度!B260="","",[1]架空线长度!B260)</f>
        <v/>
      </c>
    </row>
    <row r="261" spans="1:2" x14ac:dyDescent="0.15">
      <c r="A261" t="str">
        <f>IF([1]架空线长度!A261="","",[1]架空线长度!A261)</f>
        <v/>
      </c>
      <c r="B261" t="str">
        <f>IF([1]架空线长度!B261="","",[1]架空线长度!B261)</f>
        <v/>
      </c>
    </row>
    <row r="262" spans="1:2" x14ac:dyDescent="0.15">
      <c r="A262" t="str">
        <f>IF([1]架空线长度!A262="","",[1]架空线长度!A262)</f>
        <v/>
      </c>
      <c r="B262" t="str">
        <f>IF([1]架空线长度!B262="","",[1]架空线长度!B262)</f>
        <v/>
      </c>
    </row>
    <row r="263" spans="1:2" x14ac:dyDescent="0.15">
      <c r="A263" t="str">
        <f>IF([1]架空线长度!A263="","",[1]架空线长度!A263)</f>
        <v/>
      </c>
      <c r="B263" t="str">
        <f>IF([1]架空线长度!B263="","",[1]架空线长度!B263)</f>
        <v/>
      </c>
    </row>
    <row r="264" spans="1:2" x14ac:dyDescent="0.15">
      <c r="A264" t="str">
        <f>IF([1]架空线长度!A264="","",[1]架空线长度!A264)</f>
        <v/>
      </c>
      <c r="B264" t="str">
        <f>IF([1]架空线长度!B264="","",[1]架空线长度!B264)</f>
        <v/>
      </c>
    </row>
    <row r="265" spans="1:2" x14ac:dyDescent="0.15">
      <c r="A265" t="str">
        <f>IF([1]架空线长度!A265="","",[1]架空线长度!A265)</f>
        <v/>
      </c>
      <c r="B265" t="str">
        <f>IF([1]架空线长度!B265="","",[1]架空线长度!B265)</f>
        <v/>
      </c>
    </row>
    <row r="266" spans="1:2" x14ac:dyDescent="0.15">
      <c r="A266" t="str">
        <f>IF([1]架空线长度!A266="","",[1]架空线长度!A266)</f>
        <v/>
      </c>
      <c r="B266" t="str">
        <f>IF([1]架空线长度!B266="","",[1]架空线长度!B266)</f>
        <v/>
      </c>
    </row>
    <row r="267" spans="1:2" x14ac:dyDescent="0.15">
      <c r="A267" t="str">
        <f>IF([1]架空线长度!A267="","",[1]架空线长度!A267)</f>
        <v/>
      </c>
      <c r="B267" t="str">
        <f>IF([1]架空线长度!B267="","",[1]架空线长度!B267)</f>
        <v/>
      </c>
    </row>
    <row r="268" spans="1:2" x14ac:dyDescent="0.15">
      <c r="A268" t="str">
        <f>IF([1]架空线长度!A268="","",[1]架空线长度!A268)</f>
        <v/>
      </c>
      <c r="B268" t="str">
        <f>IF([1]架空线长度!B268="","",[1]架空线长度!B268)</f>
        <v/>
      </c>
    </row>
    <row r="269" spans="1:2" x14ac:dyDescent="0.15">
      <c r="A269" t="str">
        <f>IF([1]架空线长度!A269="","",[1]架空线长度!A269)</f>
        <v/>
      </c>
      <c r="B269" t="str">
        <f>IF([1]架空线长度!B269="","",[1]架空线长度!B269)</f>
        <v/>
      </c>
    </row>
    <row r="270" spans="1:2" x14ac:dyDescent="0.15">
      <c r="A270" t="str">
        <f>IF([1]架空线长度!A270="","",[1]架空线长度!A270)</f>
        <v/>
      </c>
      <c r="B270" t="str">
        <f>IF([1]架空线长度!B270="","",[1]架空线长度!B270)</f>
        <v/>
      </c>
    </row>
    <row r="271" spans="1:2" x14ac:dyDescent="0.15">
      <c r="A271" t="str">
        <f>IF([1]架空线长度!A271="","",[1]架空线长度!A271)</f>
        <v/>
      </c>
      <c r="B271" t="str">
        <f>IF([1]架空线长度!B271="","",[1]架空线长度!B271)</f>
        <v/>
      </c>
    </row>
    <row r="272" spans="1:2" x14ac:dyDescent="0.15">
      <c r="A272" t="str">
        <f>IF([1]架空线长度!A272="","",[1]架空线长度!A272)</f>
        <v/>
      </c>
      <c r="B272" t="str">
        <f>IF([1]架空线长度!B272="","",[1]架空线长度!B272)</f>
        <v/>
      </c>
    </row>
    <row r="273" spans="1:2" x14ac:dyDescent="0.15">
      <c r="A273" t="str">
        <f>IF([1]架空线长度!A273="","",[1]架空线长度!A273)</f>
        <v/>
      </c>
      <c r="B273" t="str">
        <f>IF([1]架空线长度!B273="","",[1]架空线长度!B273)</f>
        <v/>
      </c>
    </row>
    <row r="274" spans="1:2" x14ac:dyDescent="0.15">
      <c r="A274" t="str">
        <f>IF([1]架空线长度!A274="","",[1]架空线长度!A274)</f>
        <v/>
      </c>
      <c r="B274" t="str">
        <f>IF([1]架空线长度!B274="","",[1]架空线长度!B274)</f>
        <v/>
      </c>
    </row>
    <row r="275" spans="1:2" x14ac:dyDescent="0.15">
      <c r="A275" t="str">
        <f>IF([1]架空线长度!A275="","",[1]架空线长度!A275)</f>
        <v/>
      </c>
      <c r="B275" t="str">
        <f>IF([1]架空线长度!B275="","",[1]架空线长度!B275)</f>
        <v/>
      </c>
    </row>
    <row r="276" spans="1:2" x14ac:dyDescent="0.15">
      <c r="A276" t="str">
        <f>IF([1]架空线长度!A276="","",[1]架空线长度!A276)</f>
        <v/>
      </c>
      <c r="B276" t="str">
        <f>IF([1]架空线长度!B276="","",[1]架空线长度!B276)</f>
        <v/>
      </c>
    </row>
    <row r="277" spans="1:2" x14ac:dyDescent="0.15">
      <c r="A277" t="str">
        <f>IF([1]架空线长度!A277="","",[1]架空线长度!A277)</f>
        <v/>
      </c>
      <c r="B277" t="str">
        <f>IF([1]架空线长度!B277="","",[1]架空线长度!B277)</f>
        <v/>
      </c>
    </row>
    <row r="278" spans="1:2" x14ac:dyDescent="0.15">
      <c r="A278" t="str">
        <f>IF([1]架空线长度!A278="","",[1]架空线长度!A278)</f>
        <v/>
      </c>
      <c r="B278" t="str">
        <f>IF([1]架空线长度!B278="","",[1]架空线长度!B278)</f>
        <v/>
      </c>
    </row>
    <row r="279" spans="1:2" x14ac:dyDescent="0.15">
      <c r="A279" t="str">
        <f>IF([1]架空线长度!A279="","",[1]架空线长度!A279)</f>
        <v/>
      </c>
      <c r="B279" t="str">
        <f>IF([1]架空线长度!B279="","",[1]架空线长度!B279)</f>
        <v/>
      </c>
    </row>
    <row r="280" spans="1:2" x14ac:dyDescent="0.15">
      <c r="A280" t="str">
        <f>IF([1]架空线长度!A280="","",[1]架空线长度!A280)</f>
        <v/>
      </c>
      <c r="B280" t="str">
        <f>IF([1]架空线长度!B280="","",[1]架空线长度!B280)</f>
        <v/>
      </c>
    </row>
    <row r="281" spans="1:2" x14ac:dyDescent="0.15">
      <c r="A281" t="str">
        <f>IF([1]架空线长度!A281="","",[1]架空线长度!A281)</f>
        <v/>
      </c>
      <c r="B281" t="str">
        <f>IF([1]架空线长度!B281="","",[1]架空线长度!B281)</f>
        <v/>
      </c>
    </row>
    <row r="282" spans="1:2" x14ac:dyDescent="0.15">
      <c r="A282" t="str">
        <f>IF([1]架空线长度!A282="","",[1]架空线长度!A282)</f>
        <v/>
      </c>
      <c r="B282" t="str">
        <f>IF([1]架空线长度!B282="","",[1]架空线长度!B282)</f>
        <v/>
      </c>
    </row>
    <row r="283" spans="1:2" x14ac:dyDescent="0.15">
      <c r="A283" t="str">
        <f>IF([1]架空线长度!A283="","",[1]架空线长度!A283)</f>
        <v/>
      </c>
      <c r="B283" t="str">
        <f>IF([1]架空线长度!B283="","",[1]架空线长度!B283)</f>
        <v/>
      </c>
    </row>
    <row r="284" spans="1:2" x14ac:dyDescent="0.15">
      <c r="A284" t="str">
        <f>IF([1]架空线长度!A284="","",[1]架空线长度!A284)</f>
        <v/>
      </c>
      <c r="B284" t="str">
        <f>IF([1]架空线长度!B284="","",[1]架空线长度!B284)</f>
        <v/>
      </c>
    </row>
    <row r="285" spans="1:2" x14ac:dyDescent="0.15">
      <c r="A285" t="str">
        <f>IF([1]架空线长度!A285="","",[1]架空线长度!A285)</f>
        <v/>
      </c>
      <c r="B285" t="str">
        <f>IF([1]架空线长度!B285="","",[1]架空线长度!B285)</f>
        <v/>
      </c>
    </row>
    <row r="286" spans="1:2" x14ac:dyDescent="0.15">
      <c r="A286" t="str">
        <f>IF([1]架空线长度!A286="","",[1]架空线长度!A286)</f>
        <v/>
      </c>
      <c r="B286" t="str">
        <f>IF([1]架空线长度!B286="","",[1]架空线长度!B286)</f>
        <v/>
      </c>
    </row>
    <row r="287" spans="1:2" x14ac:dyDescent="0.15">
      <c r="A287" t="str">
        <f>IF([1]架空线长度!A287="","",[1]架空线长度!A287)</f>
        <v/>
      </c>
      <c r="B287" t="str">
        <f>IF([1]架空线长度!B287="","",[1]架空线长度!B287)</f>
        <v/>
      </c>
    </row>
    <row r="288" spans="1:2" x14ac:dyDescent="0.15">
      <c r="A288" t="str">
        <f>IF([1]架空线长度!A288="","",[1]架空线长度!A288)</f>
        <v/>
      </c>
      <c r="B288" t="str">
        <f>IF([1]架空线长度!B288="","",[1]架空线长度!B288)</f>
        <v/>
      </c>
    </row>
    <row r="289" spans="1:2" x14ac:dyDescent="0.15">
      <c r="A289" t="str">
        <f>IF([1]架空线长度!A289="","",[1]架空线长度!A289)</f>
        <v/>
      </c>
      <c r="B289" t="str">
        <f>IF([1]架空线长度!B289="","",[1]架空线长度!B289)</f>
        <v/>
      </c>
    </row>
    <row r="290" spans="1:2" x14ac:dyDescent="0.15">
      <c r="A290" t="str">
        <f>IF([1]架空线长度!A290="","",[1]架空线长度!A290)</f>
        <v/>
      </c>
      <c r="B290" t="str">
        <f>IF([1]架空线长度!B290="","",[1]架空线长度!B290)</f>
        <v/>
      </c>
    </row>
    <row r="291" spans="1:2" x14ac:dyDescent="0.15">
      <c r="A291" t="str">
        <f>IF([1]架空线长度!A291="","",[1]架空线长度!A291)</f>
        <v/>
      </c>
      <c r="B291" t="str">
        <f>IF([1]架空线长度!B291="","",[1]架空线长度!B291)</f>
        <v/>
      </c>
    </row>
    <row r="292" spans="1:2" x14ac:dyDescent="0.15">
      <c r="A292" t="str">
        <f>IF([1]架空线长度!A292="","",[1]架空线长度!A292)</f>
        <v/>
      </c>
      <c r="B292" t="str">
        <f>IF([1]架空线长度!B292="","",[1]架空线长度!B292)</f>
        <v/>
      </c>
    </row>
    <row r="293" spans="1:2" x14ac:dyDescent="0.15">
      <c r="A293" t="str">
        <f>IF([1]架空线长度!A293="","",[1]架空线长度!A293)</f>
        <v/>
      </c>
      <c r="B293" t="str">
        <f>IF([1]架空线长度!B293="","",[1]架空线长度!B293)</f>
        <v/>
      </c>
    </row>
    <row r="294" spans="1:2" x14ac:dyDescent="0.15">
      <c r="A294" t="str">
        <f>IF([1]架空线长度!A294="","",[1]架空线长度!A294)</f>
        <v/>
      </c>
      <c r="B294" t="str">
        <f>IF([1]架空线长度!B294="","",[1]架空线长度!B294)</f>
        <v/>
      </c>
    </row>
    <row r="295" spans="1:2" x14ac:dyDescent="0.15">
      <c r="A295" t="str">
        <f>IF([1]架空线长度!A295="","",[1]架空线长度!A295)</f>
        <v/>
      </c>
      <c r="B295" t="str">
        <f>IF([1]架空线长度!B295="","",[1]架空线长度!B295)</f>
        <v/>
      </c>
    </row>
    <row r="296" spans="1:2" x14ac:dyDescent="0.15">
      <c r="A296" t="str">
        <f>IF([1]架空线长度!A296="","",[1]架空线长度!A296)</f>
        <v/>
      </c>
      <c r="B296" t="str">
        <f>IF([1]架空线长度!B296="","",[1]架空线长度!B296)</f>
        <v/>
      </c>
    </row>
    <row r="297" spans="1:2" x14ac:dyDescent="0.15">
      <c r="A297" t="str">
        <f>IF([1]架空线长度!A297="","",[1]架空线长度!A297)</f>
        <v/>
      </c>
      <c r="B297" t="str">
        <f>IF([1]架空线长度!B297="","",[1]架空线长度!B297)</f>
        <v/>
      </c>
    </row>
    <row r="298" spans="1:2" x14ac:dyDescent="0.15">
      <c r="A298" t="str">
        <f>IF([1]架空线长度!A298="","",[1]架空线长度!A298)</f>
        <v/>
      </c>
      <c r="B298" t="str">
        <f>IF([1]架空线长度!B298="","",[1]架空线长度!B298)</f>
        <v/>
      </c>
    </row>
    <row r="299" spans="1:2" x14ac:dyDescent="0.15">
      <c r="A299" t="str">
        <f>IF([1]架空线长度!A299="","",[1]架空线长度!A299)</f>
        <v/>
      </c>
      <c r="B299" t="str">
        <f>IF([1]架空线长度!B299="","",[1]架空线长度!B299)</f>
        <v/>
      </c>
    </row>
    <row r="300" spans="1:2" x14ac:dyDescent="0.15">
      <c r="A300" t="str">
        <f>IF([1]架空线长度!A300="","",[1]架空线长度!A300)</f>
        <v/>
      </c>
      <c r="B300" t="str">
        <f>IF([1]架空线长度!B300="","",[1]架空线长度!B300)</f>
        <v/>
      </c>
    </row>
    <row r="301" spans="1:2" x14ac:dyDescent="0.15">
      <c r="A301" t="str">
        <f>IF([1]架空线长度!A301="","",[1]架空线长度!A301)</f>
        <v/>
      </c>
      <c r="B301" t="str">
        <f>IF([1]架空线长度!B301="","",[1]架空线长度!B301)</f>
        <v/>
      </c>
    </row>
    <row r="302" spans="1:2" x14ac:dyDescent="0.15">
      <c r="A302" t="str">
        <f>IF([1]架空线长度!A302="","",[1]架空线长度!A302)</f>
        <v/>
      </c>
      <c r="B302" t="str">
        <f>IF([1]架空线长度!B302="","",[1]架空线长度!B302)</f>
        <v/>
      </c>
    </row>
    <row r="303" spans="1:2" x14ac:dyDescent="0.15">
      <c r="A303" t="str">
        <f>IF([1]架空线长度!A303="","",[1]架空线长度!A303)</f>
        <v/>
      </c>
      <c r="B303" t="str">
        <f>IF([1]架空线长度!B303="","",[1]架空线长度!B303)</f>
        <v/>
      </c>
    </row>
    <row r="304" spans="1:2" x14ac:dyDescent="0.15">
      <c r="A304" t="str">
        <f>IF([1]架空线长度!A304="","",[1]架空线长度!A304)</f>
        <v/>
      </c>
      <c r="B304" t="str">
        <f>IF([1]架空线长度!B304="","",[1]架空线长度!B304)</f>
        <v/>
      </c>
    </row>
    <row r="305" spans="1:2" x14ac:dyDescent="0.15">
      <c r="A305" t="str">
        <f>IF([1]架空线长度!A305="","",[1]架空线长度!A305)</f>
        <v/>
      </c>
      <c r="B305" t="str">
        <f>IF([1]架空线长度!B305="","",[1]架空线长度!B305)</f>
        <v/>
      </c>
    </row>
    <row r="306" spans="1:2" x14ac:dyDescent="0.15">
      <c r="A306" t="str">
        <f>IF([1]架空线长度!A306="","",[1]架空线长度!A306)</f>
        <v/>
      </c>
      <c r="B306" t="str">
        <f>IF([1]架空线长度!B306="","",[1]架空线长度!B306)</f>
        <v/>
      </c>
    </row>
    <row r="307" spans="1:2" x14ac:dyDescent="0.15">
      <c r="A307" t="str">
        <f>IF([1]架空线长度!A307="","",[1]架空线长度!A307)</f>
        <v/>
      </c>
      <c r="B307" t="str">
        <f>IF([1]架空线长度!B307="","",[1]架空线长度!B307)</f>
        <v/>
      </c>
    </row>
    <row r="308" spans="1:2" x14ac:dyDescent="0.15">
      <c r="A308" t="str">
        <f>IF([1]架空线长度!A308="","",[1]架空线长度!A308)</f>
        <v/>
      </c>
      <c r="B308" t="str">
        <f>IF([1]架空线长度!B308="","",[1]架空线长度!B308)</f>
        <v/>
      </c>
    </row>
    <row r="309" spans="1:2" x14ac:dyDescent="0.15">
      <c r="A309" t="str">
        <f>IF([1]架空线长度!A309="","",[1]架空线长度!A309)</f>
        <v/>
      </c>
      <c r="B309" t="str">
        <f>IF([1]架空线长度!B309="","",[1]架空线长度!B309)</f>
        <v/>
      </c>
    </row>
    <row r="310" spans="1:2" x14ac:dyDescent="0.15">
      <c r="A310" t="str">
        <f>IF([1]架空线长度!A310="","",[1]架空线长度!A310)</f>
        <v/>
      </c>
      <c r="B310" t="str">
        <f>IF([1]架空线长度!B310="","",[1]架空线长度!B310)</f>
        <v/>
      </c>
    </row>
    <row r="311" spans="1:2" x14ac:dyDescent="0.15">
      <c r="A311" t="str">
        <f>IF([1]架空线长度!A311="","",[1]架空线长度!A311)</f>
        <v/>
      </c>
      <c r="B311" t="str">
        <f>IF([1]架空线长度!B311="","",[1]架空线长度!B311)</f>
        <v/>
      </c>
    </row>
    <row r="312" spans="1:2" x14ac:dyDescent="0.15">
      <c r="A312" t="str">
        <f>IF([1]架空线长度!A312="","",[1]架空线长度!A312)</f>
        <v/>
      </c>
      <c r="B312" t="str">
        <f>IF([1]架空线长度!B312="","",[1]架空线长度!B312)</f>
        <v/>
      </c>
    </row>
    <row r="313" spans="1:2" x14ac:dyDescent="0.15">
      <c r="A313" t="str">
        <f>IF([1]架空线长度!A313="","",[1]架空线长度!A313)</f>
        <v/>
      </c>
      <c r="B313" t="str">
        <f>IF([1]架空线长度!B313="","",[1]架空线长度!B313)</f>
        <v/>
      </c>
    </row>
    <row r="314" spans="1:2" x14ac:dyDescent="0.15">
      <c r="A314" t="str">
        <f>IF([1]架空线长度!A314="","",[1]架空线长度!A314)</f>
        <v/>
      </c>
      <c r="B314" t="str">
        <f>IF([1]架空线长度!B314="","",[1]架空线长度!B314)</f>
        <v/>
      </c>
    </row>
    <row r="315" spans="1:2" x14ac:dyDescent="0.15">
      <c r="A315" t="str">
        <f>IF([1]架空线长度!A315="","",[1]架空线长度!A315)</f>
        <v/>
      </c>
      <c r="B315" t="str">
        <f>IF([1]架空线长度!B315="","",[1]架空线长度!B315)</f>
        <v/>
      </c>
    </row>
    <row r="316" spans="1:2" x14ac:dyDescent="0.15">
      <c r="A316" t="str">
        <f>IF([1]架空线长度!A316="","",[1]架空线长度!A316)</f>
        <v/>
      </c>
      <c r="B316" t="str">
        <f>IF([1]架空线长度!B316="","",[1]架空线长度!B316)</f>
        <v/>
      </c>
    </row>
    <row r="317" spans="1:2" x14ac:dyDescent="0.15">
      <c r="A317" t="str">
        <f>IF([1]架空线长度!A317="","",[1]架空线长度!A317)</f>
        <v/>
      </c>
      <c r="B317" t="str">
        <f>IF([1]架空线长度!B317="","",[1]架空线长度!B317)</f>
        <v/>
      </c>
    </row>
    <row r="318" spans="1:2" x14ac:dyDescent="0.15">
      <c r="A318" t="str">
        <f>IF([1]架空线长度!A318="","",[1]架空线长度!A318)</f>
        <v/>
      </c>
      <c r="B318" t="str">
        <f>IF([1]架空线长度!B318="","",[1]架空线长度!B318)</f>
        <v/>
      </c>
    </row>
    <row r="319" spans="1:2" x14ac:dyDescent="0.15">
      <c r="A319" t="str">
        <f>IF([1]架空线长度!A319="","",[1]架空线长度!A319)</f>
        <v/>
      </c>
      <c r="B319" t="str">
        <f>IF([1]架空线长度!B319="","",[1]架空线长度!B319)</f>
        <v/>
      </c>
    </row>
    <row r="320" spans="1:2" x14ac:dyDescent="0.15">
      <c r="A320" t="str">
        <f>IF([1]架空线长度!A320="","",[1]架空线长度!A320)</f>
        <v/>
      </c>
      <c r="B320" t="str">
        <f>IF([1]架空线长度!B320="","",[1]架空线长度!B320)</f>
        <v/>
      </c>
    </row>
    <row r="321" spans="1:2" x14ac:dyDescent="0.15">
      <c r="A321" t="str">
        <f>IF([1]架空线长度!A321="","",[1]架空线长度!A321)</f>
        <v/>
      </c>
      <c r="B321" t="str">
        <f>IF([1]架空线长度!B321="","",[1]架空线长度!B321)</f>
        <v/>
      </c>
    </row>
    <row r="322" spans="1:2" x14ac:dyDescent="0.15">
      <c r="A322" t="str">
        <f>IF([1]架空线长度!A322="","",[1]架空线长度!A322)</f>
        <v/>
      </c>
      <c r="B322" t="str">
        <f>IF([1]架空线长度!B322="","",[1]架空线长度!B322)</f>
        <v/>
      </c>
    </row>
    <row r="323" spans="1:2" x14ac:dyDescent="0.15">
      <c r="A323" t="str">
        <f>IF([1]架空线长度!A323="","",[1]架空线长度!A323)</f>
        <v/>
      </c>
      <c r="B323" t="str">
        <f>IF([1]架空线长度!B323="","",[1]架空线长度!B323)</f>
        <v/>
      </c>
    </row>
    <row r="324" spans="1:2" x14ac:dyDescent="0.15">
      <c r="A324" t="str">
        <f>IF([1]架空线长度!A324="","",[1]架空线长度!A324)</f>
        <v/>
      </c>
      <c r="B324" t="str">
        <f>IF([1]架空线长度!B324="","",[1]架空线长度!B324)</f>
        <v/>
      </c>
    </row>
    <row r="325" spans="1:2" x14ac:dyDescent="0.15">
      <c r="A325" t="str">
        <f>IF([1]架空线长度!A325="","",[1]架空线长度!A325)</f>
        <v/>
      </c>
      <c r="B325" t="str">
        <f>IF([1]架空线长度!B325="","",[1]架空线长度!B325)</f>
        <v/>
      </c>
    </row>
    <row r="326" spans="1:2" x14ac:dyDescent="0.15">
      <c r="A326" t="str">
        <f>IF([1]架空线长度!A326="","",[1]架空线长度!A326)</f>
        <v/>
      </c>
      <c r="B326" t="str">
        <f>IF([1]架空线长度!B326="","",[1]架空线长度!B326)</f>
        <v/>
      </c>
    </row>
    <row r="327" spans="1:2" x14ac:dyDescent="0.15">
      <c r="A327" t="str">
        <f>IF([1]架空线长度!A327="","",[1]架空线长度!A327)</f>
        <v/>
      </c>
      <c r="B327" t="str">
        <f>IF([1]架空线长度!B327="","",[1]架空线长度!B327)</f>
        <v/>
      </c>
    </row>
    <row r="328" spans="1:2" x14ac:dyDescent="0.15">
      <c r="A328" t="str">
        <f>IF([1]架空线长度!A328="","",[1]架空线长度!A328)</f>
        <v/>
      </c>
      <c r="B328" t="str">
        <f>IF([1]架空线长度!B328="","",[1]架空线长度!B328)</f>
        <v/>
      </c>
    </row>
    <row r="329" spans="1:2" x14ac:dyDescent="0.15">
      <c r="A329" t="str">
        <f>IF([1]架空线长度!A329="","",[1]架空线长度!A329)</f>
        <v/>
      </c>
      <c r="B329" t="str">
        <f>IF([1]架空线长度!B329="","",[1]架空线长度!B329)</f>
        <v/>
      </c>
    </row>
    <row r="330" spans="1:2" x14ac:dyDescent="0.15">
      <c r="A330" t="str">
        <f>IF([1]架空线长度!A330="","",[1]架空线长度!A330)</f>
        <v/>
      </c>
      <c r="B330" t="str">
        <f>IF([1]架空线长度!B330="","",[1]架空线长度!B330)</f>
        <v/>
      </c>
    </row>
    <row r="331" spans="1:2" x14ac:dyDescent="0.15">
      <c r="A331" t="str">
        <f>IF([1]架空线长度!A331="","",[1]架空线长度!A331)</f>
        <v/>
      </c>
      <c r="B331" t="str">
        <f>IF([1]架空线长度!B331="","",[1]架空线长度!B331)</f>
        <v/>
      </c>
    </row>
    <row r="332" spans="1:2" x14ac:dyDescent="0.15">
      <c r="A332" t="str">
        <f>IF([1]架空线长度!A332="","",[1]架空线长度!A332)</f>
        <v/>
      </c>
      <c r="B332" t="str">
        <f>IF([1]架空线长度!B332="","",[1]架空线长度!B332)</f>
        <v/>
      </c>
    </row>
    <row r="333" spans="1:2" x14ac:dyDescent="0.15">
      <c r="A333" t="str">
        <f>IF([1]架空线长度!A333="","",[1]架空线长度!A333)</f>
        <v/>
      </c>
      <c r="B333" t="str">
        <f>IF([1]架空线长度!B333="","",[1]架空线长度!B333)</f>
        <v/>
      </c>
    </row>
    <row r="334" spans="1:2" x14ac:dyDescent="0.15">
      <c r="A334" t="str">
        <f>IF([1]架空线长度!A334="","",[1]架空线长度!A334)</f>
        <v/>
      </c>
      <c r="B334" t="str">
        <f>IF([1]架空线长度!B334="","",[1]架空线长度!B334)</f>
        <v/>
      </c>
    </row>
    <row r="335" spans="1:2" x14ac:dyDescent="0.15">
      <c r="A335" t="str">
        <f>IF([1]架空线长度!A335="","",[1]架空线长度!A335)</f>
        <v/>
      </c>
      <c r="B335" t="str">
        <f>IF([1]架空线长度!B335="","",[1]架空线长度!B335)</f>
        <v/>
      </c>
    </row>
    <row r="336" spans="1:2" x14ac:dyDescent="0.15">
      <c r="A336" t="str">
        <f>IF([1]架空线长度!A336="","",[1]架空线长度!A336)</f>
        <v/>
      </c>
      <c r="B336" t="str">
        <f>IF([1]架空线长度!B336="","",[1]架空线长度!B336)</f>
        <v/>
      </c>
    </row>
    <row r="337" spans="1:2" x14ac:dyDescent="0.15">
      <c r="A337" t="str">
        <f>IF([1]架空线长度!A337="","",[1]架空线长度!A337)</f>
        <v/>
      </c>
      <c r="B337" t="str">
        <f>IF([1]架空线长度!B337="","",[1]架空线长度!B337)</f>
        <v/>
      </c>
    </row>
    <row r="338" spans="1:2" x14ac:dyDescent="0.15">
      <c r="A338" t="str">
        <f>IF([1]架空线长度!A338="","",[1]架空线长度!A338)</f>
        <v/>
      </c>
      <c r="B338" t="str">
        <f>IF([1]架空线长度!B338="","",[1]架空线长度!B338)</f>
        <v/>
      </c>
    </row>
    <row r="339" spans="1:2" x14ac:dyDescent="0.15">
      <c r="A339" t="str">
        <f>IF([1]架空线长度!A339="","",[1]架空线长度!A339)</f>
        <v/>
      </c>
      <c r="B339" t="str">
        <f>IF([1]架空线长度!B339="","",[1]架空线长度!B339)</f>
        <v/>
      </c>
    </row>
    <row r="340" spans="1:2" x14ac:dyDescent="0.15">
      <c r="A340" t="str">
        <f>IF([1]架空线长度!A340="","",[1]架空线长度!A340)</f>
        <v/>
      </c>
      <c r="B340" t="str">
        <f>IF([1]架空线长度!B340="","",[1]架空线长度!B340)</f>
        <v/>
      </c>
    </row>
    <row r="341" spans="1:2" x14ac:dyDescent="0.15">
      <c r="A341" t="str">
        <f>IF([1]架空线长度!A341="","",[1]架空线长度!A341)</f>
        <v/>
      </c>
      <c r="B341" t="str">
        <f>IF([1]架空线长度!B341="","",[1]架空线长度!B341)</f>
        <v/>
      </c>
    </row>
    <row r="342" spans="1:2" x14ac:dyDescent="0.15">
      <c r="A342" t="str">
        <f>IF([1]架空线长度!A342="","",[1]架空线长度!A342)</f>
        <v/>
      </c>
      <c r="B342" t="str">
        <f>IF([1]架空线长度!B342="","",[1]架空线长度!B342)</f>
        <v/>
      </c>
    </row>
    <row r="343" spans="1:2" x14ac:dyDescent="0.15">
      <c r="A343" t="str">
        <f>IF([1]架空线长度!A343="","",[1]架空线长度!A343)</f>
        <v/>
      </c>
      <c r="B343" t="str">
        <f>IF([1]架空线长度!B343="","",[1]架空线长度!B343)</f>
        <v/>
      </c>
    </row>
    <row r="344" spans="1:2" x14ac:dyDescent="0.15">
      <c r="A344" t="str">
        <f>IF([1]架空线长度!A344="","",[1]架空线长度!A344)</f>
        <v/>
      </c>
      <c r="B344" t="str">
        <f>IF([1]架空线长度!B344="","",[1]架空线长度!B344)</f>
        <v/>
      </c>
    </row>
    <row r="345" spans="1:2" x14ac:dyDescent="0.15">
      <c r="A345" t="str">
        <f>IF([1]架空线长度!A345="","",[1]架空线长度!A345)</f>
        <v/>
      </c>
      <c r="B345" t="str">
        <f>IF([1]架空线长度!B345="","",[1]架空线长度!B345)</f>
        <v/>
      </c>
    </row>
    <row r="346" spans="1:2" x14ac:dyDescent="0.15">
      <c r="A346" t="str">
        <f>IF([1]架空线长度!A346="","",[1]架空线长度!A346)</f>
        <v/>
      </c>
      <c r="B346" t="str">
        <f>IF([1]架空线长度!B346="","",[1]架空线长度!B346)</f>
        <v/>
      </c>
    </row>
    <row r="347" spans="1:2" x14ac:dyDescent="0.15">
      <c r="A347" t="str">
        <f>IF([1]架空线长度!A347="","",[1]架空线长度!A347)</f>
        <v/>
      </c>
      <c r="B347" t="str">
        <f>IF([1]架空线长度!B347="","",[1]架空线长度!B347)</f>
        <v/>
      </c>
    </row>
    <row r="348" spans="1:2" x14ac:dyDescent="0.15">
      <c r="A348" t="str">
        <f>IF([1]架空线长度!A348="","",[1]架空线长度!A348)</f>
        <v/>
      </c>
      <c r="B348" t="str">
        <f>IF([1]架空线长度!B348="","",[1]架空线长度!B348)</f>
        <v/>
      </c>
    </row>
    <row r="349" spans="1:2" x14ac:dyDescent="0.15">
      <c r="A349" t="str">
        <f>IF([1]架空线长度!A349="","",[1]架空线长度!A349)</f>
        <v/>
      </c>
      <c r="B349" t="str">
        <f>IF([1]架空线长度!B349="","",[1]架空线长度!B349)</f>
        <v/>
      </c>
    </row>
    <row r="350" spans="1:2" x14ac:dyDescent="0.15">
      <c r="A350" t="str">
        <f>IF([1]架空线长度!A350="","",[1]架空线长度!A350)</f>
        <v/>
      </c>
      <c r="B350" t="str">
        <f>IF([1]架空线长度!B350="","",[1]架空线长度!B350)</f>
        <v/>
      </c>
    </row>
    <row r="351" spans="1:2" x14ac:dyDescent="0.15">
      <c r="A351" t="str">
        <f>IF([1]架空线长度!A351="","",[1]架空线长度!A351)</f>
        <v/>
      </c>
      <c r="B351" t="str">
        <f>IF([1]架空线长度!B351="","",[1]架空线长度!B351)</f>
        <v/>
      </c>
    </row>
    <row r="352" spans="1:2" x14ac:dyDescent="0.15">
      <c r="A352" t="str">
        <f>IF([1]架空线长度!A352="","",[1]架空线长度!A352)</f>
        <v/>
      </c>
      <c r="B352" t="str">
        <f>IF([1]架空线长度!B352="","",[1]架空线长度!B352)</f>
        <v/>
      </c>
    </row>
    <row r="353" spans="1:2" x14ac:dyDescent="0.15">
      <c r="A353" t="str">
        <f>IF([1]架空线长度!A353="","",[1]架空线长度!A353)</f>
        <v/>
      </c>
      <c r="B353" t="str">
        <f>IF([1]架空线长度!B353="","",[1]架空线长度!B353)</f>
        <v/>
      </c>
    </row>
    <row r="354" spans="1:2" x14ac:dyDescent="0.15">
      <c r="A354" t="str">
        <f>IF([1]架空线长度!A354="","",[1]架空线长度!A354)</f>
        <v/>
      </c>
      <c r="B354" t="str">
        <f>IF([1]架空线长度!B354="","",[1]架空线长度!B354)</f>
        <v/>
      </c>
    </row>
    <row r="355" spans="1:2" x14ac:dyDescent="0.15">
      <c r="A355" t="str">
        <f>IF([1]架空线长度!A355="","",[1]架空线长度!A355)</f>
        <v/>
      </c>
      <c r="B355" t="str">
        <f>IF([1]架空线长度!B355="","",[1]架空线长度!B355)</f>
        <v/>
      </c>
    </row>
    <row r="356" spans="1:2" x14ac:dyDescent="0.15">
      <c r="A356" t="str">
        <f>IF([1]架空线长度!A356="","",[1]架空线长度!A356)</f>
        <v/>
      </c>
      <c r="B356" t="str">
        <f>IF([1]架空线长度!B356="","",[1]架空线长度!B356)</f>
        <v/>
      </c>
    </row>
    <row r="357" spans="1:2" x14ac:dyDescent="0.15">
      <c r="A357" t="str">
        <f>IF([1]架空线长度!A357="","",[1]架空线长度!A357)</f>
        <v/>
      </c>
      <c r="B357" t="str">
        <f>IF([1]架空线长度!B357="","",[1]架空线长度!B357)</f>
        <v/>
      </c>
    </row>
    <row r="358" spans="1:2" x14ac:dyDescent="0.15">
      <c r="A358" t="str">
        <f>IF([1]架空线长度!A358="","",[1]架空线长度!A358)</f>
        <v/>
      </c>
      <c r="B358" t="str">
        <f>IF([1]架空线长度!B358="","",[1]架空线长度!B358)</f>
        <v/>
      </c>
    </row>
    <row r="359" spans="1:2" x14ac:dyDescent="0.15">
      <c r="A359" t="str">
        <f>IF([1]架空线长度!A359="","",[1]架空线长度!A359)</f>
        <v/>
      </c>
      <c r="B359" t="str">
        <f>IF([1]架空线长度!B359="","",[1]架空线长度!B359)</f>
        <v/>
      </c>
    </row>
    <row r="360" spans="1:2" x14ac:dyDescent="0.15">
      <c r="A360" t="str">
        <f>IF([1]架空线长度!A360="","",[1]架空线长度!A360)</f>
        <v/>
      </c>
      <c r="B360" t="str">
        <f>IF([1]架空线长度!B360="","",[1]架空线长度!B360)</f>
        <v/>
      </c>
    </row>
    <row r="361" spans="1:2" x14ac:dyDescent="0.15">
      <c r="A361" t="str">
        <f>IF([1]架空线长度!A361="","",[1]架空线长度!A361)</f>
        <v/>
      </c>
      <c r="B361" t="str">
        <f>IF([1]架空线长度!B361="","",[1]架空线长度!B361)</f>
        <v/>
      </c>
    </row>
    <row r="362" spans="1:2" x14ac:dyDescent="0.15">
      <c r="A362" t="str">
        <f>IF([1]架空线长度!A362="","",[1]架空线长度!A362)</f>
        <v/>
      </c>
      <c r="B362" t="str">
        <f>IF([1]架空线长度!B362="","",[1]架空线长度!B362)</f>
        <v/>
      </c>
    </row>
    <row r="363" spans="1:2" x14ac:dyDescent="0.15">
      <c r="A363" t="str">
        <f>IF([1]架空线长度!A363="","",[1]架空线长度!A363)</f>
        <v/>
      </c>
      <c r="B363" t="str">
        <f>IF([1]架空线长度!B363="","",[1]架空线长度!B363)</f>
        <v/>
      </c>
    </row>
    <row r="364" spans="1:2" x14ac:dyDescent="0.15">
      <c r="A364" t="str">
        <f>IF([1]架空线长度!A364="","",[1]架空线长度!A364)</f>
        <v/>
      </c>
      <c r="B364" t="str">
        <f>IF([1]架空线长度!B364="","",[1]架空线长度!B364)</f>
        <v/>
      </c>
    </row>
    <row r="365" spans="1:2" x14ac:dyDescent="0.15">
      <c r="A365" t="str">
        <f>IF([1]架空线长度!A365="","",[1]架空线长度!A365)</f>
        <v/>
      </c>
      <c r="B365" t="str">
        <f>IF([1]架空线长度!B365="","",[1]架空线长度!B365)</f>
        <v/>
      </c>
    </row>
    <row r="366" spans="1:2" x14ac:dyDescent="0.15">
      <c r="A366" t="str">
        <f>IF([1]架空线长度!A366="","",[1]架空线长度!A366)</f>
        <v/>
      </c>
      <c r="B366" t="str">
        <f>IF([1]架空线长度!B366="","",[1]架空线长度!B366)</f>
        <v/>
      </c>
    </row>
    <row r="367" spans="1:2" x14ac:dyDescent="0.15">
      <c r="A367" t="str">
        <f>IF([1]架空线长度!A367="","",[1]架空线长度!A367)</f>
        <v/>
      </c>
      <c r="B367" t="str">
        <f>IF([1]架空线长度!B367="","",[1]架空线长度!B367)</f>
        <v/>
      </c>
    </row>
    <row r="368" spans="1:2" x14ac:dyDescent="0.15">
      <c r="A368" t="str">
        <f>IF([1]架空线长度!A368="","",[1]架空线长度!A368)</f>
        <v/>
      </c>
      <c r="B368" t="str">
        <f>IF([1]架空线长度!B368="","",[1]架空线长度!B368)</f>
        <v/>
      </c>
    </row>
    <row r="369" spans="1:2" x14ac:dyDescent="0.15">
      <c r="A369" t="str">
        <f>IF([1]架空线长度!A369="","",[1]架空线长度!A369)</f>
        <v/>
      </c>
      <c r="B369" t="str">
        <f>IF([1]架空线长度!B369="","",[1]架空线长度!B369)</f>
        <v/>
      </c>
    </row>
    <row r="370" spans="1:2" x14ac:dyDescent="0.15">
      <c r="A370" t="str">
        <f>IF([1]架空线长度!A370="","",[1]架空线长度!A370)</f>
        <v/>
      </c>
      <c r="B370" t="str">
        <f>IF([1]架空线长度!B370="","",[1]架空线长度!B370)</f>
        <v/>
      </c>
    </row>
    <row r="371" spans="1:2" x14ac:dyDescent="0.15">
      <c r="A371" t="str">
        <f>IF([1]架空线长度!A371="","",[1]架空线长度!A371)</f>
        <v/>
      </c>
      <c r="B371" t="str">
        <f>IF([1]架空线长度!B371="","",[1]架空线长度!B371)</f>
        <v/>
      </c>
    </row>
    <row r="372" spans="1:2" x14ac:dyDescent="0.15">
      <c r="A372" t="str">
        <f>IF([1]架空线长度!A372="","",[1]架空线长度!A372)</f>
        <v/>
      </c>
      <c r="B372" t="str">
        <f>IF([1]架空线长度!B372="","",[1]架空线长度!B372)</f>
        <v/>
      </c>
    </row>
    <row r="373" spans="1:2" x14ac:dyDescent="0.15">
      <c r="A373" t="str">
        <f>IF([1]架空线长度!A373="","",[1]架空线长度!A373)</f>
        <v/>
      </c>
      <c r="B373" t="str">
        <f>IF([1]架空线长度!B373="","",[1]架空线长度!B373)</f>
        <v/>
      </c>
    </row>
    <row r="374" spans="1:2" x14ac:dyDescent="0.15">
      <c r="A374" t="str">
        <f>IF([1]架空线长度!A374="","",[1]架空线长度!A374)</f>
        <v/>
      </c>
      <c r="B374" t="str">
        <f>IF([1]架空线长度!B374="","",[1]架空线长度!B374)</f>
        <v/>
      </c>
    </row>
    <row r="375" spans="1:2" x14ac:dyDescent="0.15">
      <c r="A375" t="str">
        <f>IF([1]架空线长度!A375="","",[1]架空线长度!A375)</f>
        <v/>
      </c>
      <c r="B375" t="str">
        <f>IF([1]架空线长度!B375="","",[1]架空线长度!B375)</f>
        <v/>
      </c>
    </row>
    <row r="376" spans="1:2" x14ac:dyDescent="0.15">
      <c r="A376" t="str">
        <f>IF([1]架空线长度!A376="","",[1]架空线长度!A376)</f>
        <v/>
      </c>
      <c r="B376" t="str">
        <f>IF([1]架空线长度!B376="","",[1]架空线长度!B376)</f>
        <v/>
      </c>
    </row>
    <row r="377" spans="1:2" x14ac:dyDescent="0.15">
      <c r="A377" t="str">
        <f>IF([1]架空线长度!A377="","",[1]架空线长度!A377)</f>
        <v/>
      </c>
      <c r="B377" t="str">
        <f>IF([1]架空线长度!B377="","",[1]架空线长度!B377)</f>
        <v/>
      </c>
    </row>
    <row r="378" spans="1:2" x14ac:dyDescent="0.15">
      <c r="A378" t="str">
        <f>IF([1]架空线长度!A378="","",[1]架空线长度!A378)</f>
        <v/>
      </c>
      <c r="B378" t="str">
        <f>IF([1]架空线长度!B378="","",[1]架空线长度!B378)</f>
        <v/>
      </c>
    </row>
    <row r="379" spans="1:2" x14ac:dyDescent="0.15">
      <c r="A379" t="str">
        <f>IF([1]架空线长度!A379="","",[1]架空线长度!A379)</f>
        <v/>
      </c>
      <c r="B379" t="str">
        <f>IF([1]架空线长度!B379="","",[1]架空线长度!B379)</f>
        <v/>
      </c>
    </row>
    <row r="380" spans="1:2" x14ac:dyDescent="0.15">
      <c r="A380" t="str">
        <f>IF([1]架空线长度!A380="","",[1]架空线长度!A380)</f>
        <v/>
      </c>
      <c r="B380" t="str">
        <f>IF([1]架空线长度!B380="","",[1]架空线长度!B380)</f>
        <v/>
      </c>
    </row>
    <row r="381" spans="1:2" x14ac:dyDescent="0.15">
      <c r="A381" t="str">
        <f>IF([1]架空线长度!A381="","",[1]架空线长度!A381)</f>
        <v/>
      </c>
      <c r="B381" t="str">
        <f>IF([1]架空线长度!B381="","",[1]架空线长度!B381)</f>
        <v/>
      </c>
    </row>
    <row r="382" spans="1:2" x14ac:dyDescent="0.15">
      <c r="A382" t="str">
        <f>IF([1]架空线长度!A382="","",[1]架空线长度!A382)</f>
        <v/>
      </c>
      <c r="B382" t="str">
        <f>IF([1]架空线长度!B382="","",[1]架空线长度!B382)</f>
        <v/>
      </c>
    </row>
    <row r="383" spans="1:2" x14ac:dyDescent="0.15">
      <c r="A383" t="str">
        <f>IF([1]架空线长度!A383="","",[1]架空线长度!A383)</f>
        <v/>
      </c>
      <c r="B383" t="str">
        <f>IF([1]架空线长度!B383="","",[1]架空线长度!B383)</f>
        <v/>
      </c>
    </row>
    <row r="384" spans="1:2" x14ac:dyDescent="0.15">
      <c r="A384" t="str">
        <f>IF([1]架空线长度!A384="","",[1]架空线长度!A384)</f>
        <v/>
      </c>
      <c r="B384" t="str">
        <f>IF([1]架空线长度!B384="","",[1]架空线长度!B384)</f>
        <v/>
      </c>
    </row>
    <row r="385" spans="1:2" x14ac:dyDescent="0.15">
      <c r="A385" t="str">
        <f>IF([1]架空线长度!A385="","",[1]架空线长度!A385)</f>
        <v/>
      </c>
      <c r="B385" t="str">
        <f>IF([1]架空线长度!B385="","",[1]架空线长度!B385)</f>
        <v/>
      </c>
    </row>
    <row r="386" spans="1:2" x14ac:dyDescent="0.15">
      <c r="A386" t="str">
        <f>IF([1]架空线长度!A386="","",[1]架空线长度!A386)</f>
        <v/>
      </c>
      <c r="B386" t="str">
        <f>IF([1]架空线长度!B386="","",[1]架空线长度!B386)</f>
        <v/>
      </c>
    </row>
    <row r="387" spans="1:2" x14ac:dyDescent="0.15">
      <c r="A387" t="str">
        <f>IF([1]架空线长度!A387="","",[1]架空线长度!A387)</f>
        <v/>
      </c>
      <c r="B387" t="str">
        <f>IF([1]架空线长度!B387="","",[1]架空线长度!B387)</f>
        <v/>
      </c>
    </row>
    <row r="388" spans="1:2" x14ac:dyDescent="0.15">
      <c r="A388" t="str">
        <f>IF([1]架空线长度!A388="","",[1]架空线长度!A388)</f>
        <v/>
      </c>
      <c r="B388" t="str">
        <f>IF([1]架空线长度!B388="","",[1]架空线长度!B388)</f>
        <v/>
      </c>
    </row>
    <row r="389" spans="1:2" x14ac:dyDescent="0.15">
      <c r="A389" t="str">
        <f>IF([1]架空线长度!A389="","",[1]架空线长度!A389)</f>
        <v/>
      </c>
      <c r="B389" t="str">
        <f>IF([1]架空线长度!B389="","",[1]架空线长度!B389)</f>
        <v/>
      </c>
    </row>
    <row r="390" spans="1:2" x14ac:dyDescent="0.15">
      <c r="A390" t="str">
        <f>IF([1]架空线长度!A390="","",[1]架空线长度!A390)</f>
        <v/>
      </c>
      <c r="B390" t="str">
        <f>IF([1]架空线长度!B390="","",[1]架空线长度!B390)</f>
        <v/>
      </c>
    </row>
    <row r="391" spans="1:2" x14ac:dyDescent="0.15">
      <c r="A391" t="str">
        <f>IF([1]架空线长度!A391="","",[1]架空线长度!A391)</f>
        <v/>
      </c>
      <c r="B391" t="str">
        <f>IF([1]架空线长度!B391="","",[1]架空线长度!B391)</f>
        <v/>
      </c>
    </row>
    <row r="392" spans="1:2" x14ac:dyDescent="0.15">
      <c r="A392" t="str">
        <f>IF([1]架空线长度!A392="","",[1]架空线长度!A392)</f>
        <v/>
      </c>
      <c r="B392" t="str">
        <f>IF([1]架空线长度!B392="","",[1]架空线长度!B392)</f>
        <v/>
      </c>
    </row>
    <row r="393" spans="1:2" x14ac:dyDescent="0.15">
      <c r="A393" t="str">
        <f>IF([1]架空线长度!A393="","",[1]架空线长度!A393)</f>
        <v/>
      </c>
      <c r="B393" t="str">
        <f>IF([1]架空线长度!B393="","",[1]架空线长度!B393)</f>
        <v/>
      </c>
    </row>
    <row r="394" spans="1:2" x14ac:dyDescent="0.15">
      <c r="A394" t="str">
        <f>IF([1]架空线长度!A394="","",[1]架空线长度!A394)</f>
        <v/>
      </c>
      <c r="B394" t="str">
        <f>IF([1]架空线长度!B394="","",[1]架空线长度!B394)</f>
        <v/>
      </c>
    </row>
    <row r="395" spans="1:2" x14ac:dyDescent="0.15">
      <c r="A395" t="str">
        <f>IF([1]架空线长度!A395="","",[1]架空线长度!A395)</f>
        <v/>
      </c>
      <c r="B395" t="str">
        <f>IF([1]架空线长度!B395="","",[1]架空线长度!B395)</f>
        <v/>
      </c>
    </row>
    <row r="396" spans="1:2" x14ac:dyDescent="0.15">
      <c r="A396" t="str">
        <f>IF([1]架空线长度!A396="","",[1]架空线长度!A396)</f>
        <v/>
      </c>
      <c r="B396" t="str">
        <f>IF([1]架空线长度!B396="","",[1]架空线长度!B396)</f>
        <v/>
      </c>
    </row>
    <row r="397" spans="1:2" x14ac:dyDescent="0.15">
      <c r="A397" t="str">
        <f>IF([1]架空线长度!A397="","",[1]架空线长度!A397)</f>
        <v/>
      </c>
      <c r="B397" t="str">
        <f>IF([1]架空线长度!B397="","",[1]架空线长度!B397)</f>
        <v/>
      </c>
    </row>
    <row r="398" spans="1:2" x14ac:dyDescent="0.15">
      <c r="A398" t="str">
        <f>IF([1]架空线长度!A398="","",[1]架空线长度!A398)</f>
        <v/>
      </c>
      <c r="B398" t="str">
        <f>IF([1]架空线长度!B398="","",[1]架空线长度!B398)</f>
        <v/>
      </c>
    </row>
    <row r="399" spans="1:2" x14ac:dyDescent="0.15">
      <c r="A399" t="str">
        <f>IF([1]架空线长度!A399="","",[1]架空线长度!A399)</f>
        <v/>
      </c>
      <c r="B399" t="str">
        <f>IF([1]架空线长度!B399="","",[1]架空线长度!B399)</f>
        <v/>
      </c>
    </row>
    <row r="400" spans="1:2" x14ac:dyDescent="0.15">
      <c r="A400" t="str">
        <f>IF([1]架空线长度!A400="","",[1]架空线长度!A400)</f>
        <v/>
      </c>
      <c r="B400" t="str">
        <f>IF([1]架空线长度!B400="","",[1]架空线长度!B400)</f>
        <v/>
      </c>
    </row>
    <row r="401" spans="1:2" x14ac:dyDescent="0.15">
      <c r="A401" t="str">
        <f>IF([1]架空线长度!A401="","",[1]架空线长度!A401)</f>
        <v/>
      </c>
      <c r="B401" t="str">
        <f>IF([1]架空线长度!B401="","",[1]架空线长度!B401)</f>
        <v/>
      </c>
    </row>
    <row r="402" spans="1:2" x14ac:dyDescent="0.15">
      <c r="A402" t="str">
        <f>IF([1]架空线长度!A402="","",[1]架空线长度!A402)</f>
        <v/>
      </c>
      <c r="B402" t="str">
        <f>IF([1]架空线长度!B402="","",[1]架空线长度!B402)</f>
        <v/>
      </c>
    </row>
    <row r="403" spans="1:2" x14ac:dyDescent="0.15">
      <c r="A403" t="str">
        <f>IF([1]架空线长度!A403="","",[1]架空线长度!A403)</f>
        <v/>
      </c>
      <c r="B403" t="str">
        <f>IF([1]架空线长度!B403="","",[1]架空线长度!B403)</f>
        <v/>
      </c>
    </row>
    <row r="404" spans="1:2" x14ac:dyDescent="0.15">
      <c r="A404" t="str">
        <f>IF([1]架空线长度!A404="","",[1]架空线长度!A404)</f>
        <v/>
      </c>
      <c r="B404" t="str">
        <f>IF([1]架空线长度!B404="","",[1]架空线长度!B404)</f>
        <v/>
      </c>
    </row>
    <row r="405" spans="1:2" x14ac:dyDescent="0.15">
      <c r="A405" t="str">
        <f>IF([1]架空线长度!A405="","",[1]架空线长度!A405)</f>
        <v/>
      </c>
      <c r="B405" t="str">
        <f>IF([1]架空线长度!B405="","",[1]架空线长度!B405)</f>
        <v/>
      </c>
    </row>
    <row r="406" spans="1:2" x14ac:dyDescent="0.15">
      <c r="A406" t="str">
        <f>IF([1]架空线长度!A406="","",[1]架空线长度!A406)</f>
        <v/>
      </c>
      <c r="B406" t="str">
        <f>IF([1]架空线长度!B406="","",[1]架空线长度!B406)</f>
        <v/>
      </c>
    </row>
    <row r="407" spans="1:2" x14ac:dyDescent="0.15">
      <c r="A407" t="str">
        <f>IF([1]架空线长度!A407="","",[1]架空线长度!A407)</f>
        <v/>
      </c>
      <c r="B407" t="str">
        <f>IF([1]架空线长度!B407="","",[1]架空线长度!B407)</f>
        <v/>
      </c>
    </row>
    <row r="408" spans="1:2" x14ac:dyDescent="0.15">
      <c r="A408" t="str">
        <f>IF([1]架空线长度!A408="","",[1]架空线长度!A408)</f>
        <v/>
      </c>
      <c r="B408" t="str">
        <f>IF([1]架空线长度!B408="","",[1]架空线长度!B408)</f>
        <v/>
      </c>
    </row>
    <row r="409" spans="1:2" x14ac:dyDescent="0.15">
      <c r="A409" t="str">
        <f>IF([1]架空线长度!A409="","",[1]架空线长度!A409)</f>
        <v/>
      </c>
      <c r="B409" t="str">
        <f>IF([1]架空线长度!B409="","",[1]架空线长度!B409)</f>
        <v/>
      </c>
    </row>
    <row r="410" spans="1:2" x14ac:dyDescent="0.15">
      <c r="A410" t="str">
        <f>IF([1]架空线长度!A410="","",[1]架空线长度!A410)</f>
        <v/>
      </c>
      <c r="B410" t="str">
        <f>IF([1]架空线长度!B410="","",[1]架空线长度!B410)</f>
        <v/>
      </c>
    </row>
    <row r="411" spans="1:2" x14ac:dyDescent="0.15">
      <c r="A411" t="str">
        <f>IF([1]架空线长度!A411="","",[1]架空线长度!A411)</f>
        <v/>
      </c>
      <c r="B411" t="str">
        <f>IF([1]架空线长度!B411="","",[1]架空线长度!B411)</f>
        <v/>
      </c>
    </row>
    <row r="412" spans="1:2" x14ac:dyDescent="0.15">
      <c r="A412" t="str">
        <f>IF([1]架空线长度!A412="","",[1]架空线长度!A412)</f>
        <v/>
      </c>
      <c r="B412" t="str">
        <f>IF([1]架空线长度!B412="","",[1]架空线长度!B412)</f>
        <v/>
      </c>
    </row>
    <row r="413" spans="1:2" x14ac:dyDescent="0.15">
      <c r="A413" t="str">
        <f>IF([1]架空线长度!A413="","",[1]架空线长度!A413)</f>
        <v/>
      </c>
      <c r="B413" t="str">
        <f>IF([1]架空线长度!B413="","",[1]架空线长度!B413)</f>
        <v/>
      </c>
    </row>
    <row r="414" spans="1:2" x14ac:dyDescent="0.15">
      <c r="A414" t="str">
        <f>IF([1]架空线长度!A414="","",[1]架空线长度!A414)</f>
        <v/>
      </c>
      <c r="B414" t="str">
        <f>IF([1]架空线长度!B414="","",[1]架空线长度!B414)</f>
        <v/>
      </c>
    </row>
    <row r="415" spans="1:2" x14ac:dyDescent="0.15">
      <c r="A415" t="str">
        <f>IF([1]架空线长度!A415="","",[1]架空线长度!A415)</f>
        <v/>
      </c>
      <c r="B415" t="str">
        <f>IF([1]架空线长度!B415="","",[1]架空线长度!B415)</f>
        <v/>
      </c>
    </row>
    <row r="416" spans="1:2" x14ac:dyDescent="0.15">
      <c r="A416" t="str">
        <f>IF([1]架空线长度!A416="","",[1]架空线长度!A416)</f>
        <v/>
      </c>
      <c r="B416" t="str">
        <f>IF([1]架空线长度!B416="","",[1]架空线长度!B416)</f>
        <v/>
      </c>
    </row>
    <row r="417" spans="1:2" x14ac:dyDescent="0.15">
      <c r="A417" t="str">
        <f>IF([1]架空线长度!A417="","",[1]架空线长度!A417)</f>
        <v/>
      </c>
      <c r="B417" t="str">
        <f>IF([1]架空线长度!B417="","",[1]架空线长度!B417)</f>
        <v/>
      </c>
    </row>
    <row r="418" spans="1:2" x14ac:dyDescent="0.15">
      <c r="A418" t="str">
        <f>IF([1]架空线长度!A418="","",[1]架空线长度!A418)</f>
        <v/>
      </c>
      <c r="B418" t="str">
        <f>IF([1]架空线长度!B418="","",[1]架空线长度!B418)</f>
        <v/>
      </c>
    </row>
    <row r="419" spans="1:2" x14ac:dyDescent="0.15">
      <c r="A419" t="str">
        <f>IF([1]架空线长度!A419="","",[1]架空线长度!A419)</f>
        <v/>
      </c>
      <c r="B419" t="str">
        <f>IF([1]架空线长度!B419="","",[1]架空线长度!B419)</f>
        <v/>
      </c>
    </row>
    <row r="420" spans="1:2" x14ac:dyDescent="0.15">
      <c r="A420" t="str">
        <f>IF([1]架空线长度!A420="","",[1]架空线长度!A420)</f>
        <v/>
      </c>
      <c r="B420" t="str">
        <f>IF([1]架空线长度!B420="","",[1]架空线长度!B420)</f>
        <v/>
      </c>
    </row>
    <row r="421" spans="1:2" x14ac:dyDescent="0.15">
      <c r="A421" t="str">
        <f>IF([1]架空线长度!A421="","",[1]架空线长度!A421)</f>
        <v/>
      </c>
      <c r="B421" t="str">
        <f>IF([1]架空线长度!B421="","",[1]架空线长度!B421)</f>
        <v/>
      </c>
    </row>
    <row r="422" spans="1:2" x14ac:dyDescent="0.15">
      <c r="A422" t="str">
        <f>IF([1]架空线长度!A422="","",[1]架空线长度!A422)</f>
        <v/>
      </c>
      <c r="B422" t="str">
        <f>IF([1]架空线长度!B422="","",[1]架空线长度!B422)</f>
        <v/>
      </c>
    </row>
    <row r="423" spans="1:2" x14ac:dyDescent="0.15">
      <c r="A423" t="str">
        <f>IF([1]架空线长度!A423="","",[1]架空线长度!A423)</f>
        <v/>
      </c>
      <c r="B423" t="str">
        <f>IF([1]架空线长度!B423="","",[1]架空线长度!B423)</f>
        <v/>
      </c>
    </row>
    <row r="424" spans="1:2" x14ac:dyDescent="0.15">
      <c r="A424" t="str">
        <f>IF([1]架空线长度!A424="","",[1]架空线长度!A424)</f>
        <v/>
      </c>
      <c r="B424" t="str">
        <f>IF([1]架空线长度!B424="","",[1]架空线长度!B424)</f>
        <v/>
      </c>
    </row>
    <row r="425" spans="1:2" x14ac:dyDescent="0.15">
      <c r="A425" t="str">
        <f>IF([1]架空线长度!A425="","",[1]架空线长度!A425)</f>
        <v/>
      </c>
      <c r="B425" t="str">
        <f>IF([1]架空线长度!B425="","",[1]架空线长度!B425)</f>
        <v/>
      </c>
    </row>
    <row r="426" spans="1:2" x14ac:dyDescent="0.15">
      <c r="A426" t="str">
        <f>IF([1]架空线长度!A426="","",[1]架空线长度!A426)</f>
        <v/>
      </c>
      <c r="B426" t="str">
        <f>IF([1]架空线长度!B426="","",[1]架空线长度!B426)</f>
        <v/>
      </c>
    </row>
    <row r="427" spans="1:2" x14ac:dyDescent="0.15">
      <c r="A427" t="str">
        <f>IF([1]架空线长度!A427="","",[1]架空线长度!A427)</f>
        <v/>
      </c>
      <c r="B427" t="str">
        <f>IF([1]架空线长度!B427="","",[1]架空线长度!B427)</f>
        <v/>
      </c>
    </row>
    <row r="428" spans="1:2" x14ac:dyDescent="0.15">
      <c r="A428" t="str">
        <f>IF([1]架空线长度!A428="","",[1]架空线长度!A428)</f>
        <v/>
      </c>
      <c r="B428" t="str">
        <f>IF([1]架空线长度!B428="","",[1]架空线长度!B428)</f>
        <v/>
      </c>
    </row>
    <row r="429" spans="1:2" x14ac:dyDescent="0.15">
      <c r="A429" t="str">
        <f>IF([1]架空线长度!A429="","",[1]架空线长度!A429)</f>
        <v/>
      </c>
      <c r="B429" t="str">
        <f>IF([1]架空线长度!B429="","",[1]架空线长度!B429)</f>
        <v/>
      </c>
    </row>
    <row r="430" spans="1:2" x14ac:dyDescent="0.15">
      <c r="A430" t="str">
        <f>IF([1]架空线长度!A430="","",[1]架空线长度!A430)</f>
        <v/>
      </c>
      <c r="B430" t="str">
        <f>IF([1]架空线长度!B430="","",[1]架空线长度!B430)</f>
        <v/>
      </c>
    </row>
    <row r="431" spans="1:2" x14ac:dyDescent="0.15">
      <c r="A431" t="str">
        <f>IF([1]架空线长度!A431="","",[1]架空线长度!A431)</f>
        <v/>
      </c>
      <c r="B431" t="str">
        <f>IF([1]架空线长度!B431="","",[1]架空线长度!B431)</f>
        <v/>
      </c>
    </row>
    <row r="432" spans="1:2" x14ac:dyDescent="0.15">
      <c r="A432" t="str">
        <f>IF([1]架空线长度!A432="","",[1]架空线长度!A432)</f>
        <v/>
      </c>
      <c r="B432" t="str">
        <f>IF([1]架空线长度!B432="","",[1]架空线长度!B432)</f>
        <v/>
      </c>
    </row>
    <row r="433" spans="1:2" x14ac:dyDescent="0.15">
      <c r="A433" t="str">
        <f>IF([1]架空线长度!A433="","",[1]架空线长度!A433)</f>
        <v/>
      </c>
      <c r="B433" t="str">
        <f>IF([1]架空线长度!B433="","",[1]架空线长度!B433)</f>
        <v/>
      </c>
    </row>
    <row r="434" spans="1:2" x14ac:dyDescent="0.15">
      <c r="A434" t="str">
        <f>IF([1]架空线长度!A434="","",[1]架空线长度!A434)</f>
        <v/>
      </c>
      <c r="B434" t="str">
        <f>IF([1]架空线长度!B434="","",[1]架空线长度!B434)</f>
        <v/>
      </c>
    </row>
    <row r="435" spans="1:2" x14ac:dyDescent="0.15">
      <c r="A435" t="str">
        <f>IF([1]架空线长度!A435="","",[1]架空线长度!A435)</f>
        <v/>
      </c>
      <c r="B435" t="str">
        <f>IF([1]架空线长度!B435="","",[1]架空线长度!B435)</f>
        <v/>
      </c>
    </row>
    <row r="436" spans="1:2" x14ac:dyDescent="0.15">
      <c r="A436" t="str">
        <f>IF([1]架空线长度!A436="","",[1]架空线长度!A436)</f>
        <v/>
      </c>
      <c r="B436" t="str">
        <f>IF([1]架空线长度!B436="","",[1]架空线长度!B436)</f>
        <v/>
      </c>
    </row>
    <row r="437" spans="1:2" x14ac:dyDescent="0.15">
      <c r="A437" t="str">
        <f>IF([1]架空线长度!A437="","",[1]架空线长度!A437)</f>
        <v/>
      </c>
      <c r="B437" t="str">
        <f>IF([1]架空线长度!B437="","",[1]架空线长度!B437)</f>
        <v/>
      </c>
    </row>
    <row r="438" spans="1:2" x14ac:dyDescent="0.15">
      <c r="A438" t="str">
        <f>IF([1]架空线长度!A438="","",[1]架空线长度!A438)</f>
        <v/>
      </c>
      <c r="B438" t="str">
        <f>IF([1]架空线长度!B438="","",[1]架空线长度!B438)</f>
        <v/>
      </c>
    </row>
    <row r="439" spans="1:2" x14ac:dyDescent="0.15">
      <c r="A439" t="str">
        <f>IF([1]架空线长度!A439="","",[1]架空线长度!A439)</f>
        <v/>
      </c>
      <c r="B439" t="str">
        <f>IF([1]架空线长度!B439="","",[1]架空线长度!B439)</f>
        <v/>
      </c>
    </row>
    <row r="440" spans="1:2" x14ac:dyDescent="0.15">
      <c r="A440" t="str">
        <f>IF([1]架空线长度!A440="","",[1]架空线长度!A440)</f>
        <v/>
      </c>
      <c r="B440" t="str">
        <f>IF([1]架空线长度!B440="","",[1]架空线长度!B440)</f>
        <v/>
      </c>
    </row>
    <row r="441" spans="1:2" x14ac:dyDescent="0.15">
      <c r="A441" t="str">
        <f>IF([1]架空线长度!A441="","",[1]架空线长度!A441)</f>
        <v/>
      </c>
      <c r="B441" t="str">
        <f>IF([1]架空线长度!B441="","",[1]架空线长度!B441)</f>
        <v/>
      </c>
    </row>
    <row r="442" spans="1:2" x14ac:dyDescent="0.15">
      <c r="A442" t="str">
        <f>IF([1]架空线长度!A442="","",[1]架空线长度!A442)</f>
        <v/>
      </c>
      <c r="B442" t="str">
        <f>IF([1]架空线长度!B442="","",[1]架空线长度!B442)</f>
        <v/>
      </c>
    </row>
    <row r="443" spans="1:2" x14ac:dyDescent="0.15">
      <c r="A443" t="str">
        <f>IF([1]架空线长度!A443="","",[1]架空线长度!A443)</f>
        <v/>
      </c>
      <c r="B443" t="str">
        <f>IF([1]架空线长度!B443="","",[1]架空线长度!B443)</f>
        <v/>
      </c>
    </row>
    <row r="444" spans="1:2" x14ac:dyDescent="0.15">
      <c r="A444" t="str">
        <f>IF([1]架空线长度!A444="","",[1]架空线长度!A444)</f>
        <v/>
      </c>
      <c r="B444" t="str">
        <f>IF([1]架空线长度!B444="","",[1]架空线长度!B444)</f>
        <v/>
      </c>
    </row>
    <row r="445" spans="1:2" x14ac:dyDescent="0.15">
      <c r="A445" t="str">
        <f>IF([1]架空线长度!A445="","",[1]架空线长度!A445)</f>
        <v/>
      </c>
      <c r="B445" t="str">
        <f>IF([1]架空线长度!B445="","",[1]架空线长度!B445)</f>
        <v/>
      </c>
    </row>
    <row r="446" spans="1:2" x14ac:dyDescent="0.15">
      <c r="A446" t="str">
        <f>IF([1]架空线长度!A446="","",[1]架空线长度!A446)</f>
        <v/>
      </c>
      <c r="B446" t="str">
        <f>IF([1]架空线长度!B446="","",[1]架空线长度!B446)</f>
        <v/>
      </c>
    </row>
    <row r="447" spans="1:2" x14ac:dyDescent="0.15">
      <c r="A447" t="str">
        <f>IF([1]架空线长度!A447="","",[1]架空线长度!A447)</f>
        <v/>
      </c>
      <c r="B447" t="str">
        <f>IF([1]架空线长度!B447="","",[1]架空线长度!B447)</f>
        <v/>
      </c>
    </row>
    <row r="448" spans="1:2" x14ac:dyDescent="0.15">
      <c r="A448" t="str">
        <f>IF([1]架空线长度!A448="","",[1]架空线长度!A448)</f>
        <v/>
      </c>
      <c r="B448" t="str">
        <f>IF([1]架空线长度!B448="","",[1]架空线长度!B448)</f>
        <v/>
      </c>
    </row>
    <row r="449" spans="1:2" x14ac:dyDescent="0.15">
      <c r="A449" t="str">
        <f>IF([1]架空线长度!A449="","",[1]架空线长度!A449)</f>
        <v/>
      </c>
      <c r="B449" t="str">
        <f>IF([1]架空线长度!B449="","",[1]架空线长度!B449)</f>
        <v/>
      </c>
    </row>
    <row r="450" spans="1:2" x14ac:dyDescent="0.15">
      <c r="A450" t="str">
        <f>IF([1]架空线长度!A450="","",[1]架空线长度!A450)</f>
        <v/>
      </c>
      <c r="B450" t="str">
        <f>IF([1]架空线长度!B450="","",[1]架空线长度!B450)</f>
        <v/>
      </c>
    </row>
    <row r="451" spans="1:2" x14ac:dyDescent="0.15">
      <c r="A451" t="str">
        <f>IF([1]架空线长度!A451="","",[1]架空线长度!A451)</f>
        <v/>
      </c>
      <c r="B451" t="str">
        <f>IF([1]架空线长度!B451="","",[1]架空线长度!B451)</f>
        <v/>
      </c>
    </row>
    <row r="452" spans="1:2" x14ac:dyDescent="0.15">
      <c r="A452" t="str">
        <f>IF([1]架空线长度!A452="","",[1]架空线长度!A452)</f>
        <v/>
      </c>
      <c r="B452" t="str">
        <f>IF([1]架空线长度!B452="","",[1]架空线长度!B452)</f>
        <v/>
      </c>
    </row>
    <row r="453" spans="1:2" x14ac:dyDescent="0.15">
      <c r="A453" t="str">
        <f>IF([1]架空线长度!A453="","",[1]架空线长度!A453)</f>
        <v/>
      </c>
      <c r="B453" t="str">
        <f>IF([1]架空线长度!B453="","",[1]架空线长度!B453)</f>
        <v/>
      </c>
    </row>
    <row r="454" spans="1:2" x14ac:dyDescent="0.15">
      <c r="A454" t="str">
        <f>IF([1]架空线长度!A454="","",[1]架空线长度!A454)</f>
        <v/>
      </c>
      <c r="B454" t="str">
        <f>IF([1]架空线长度!B454="","",[1]架空线长度!B454)</f>
        <v/>
      </c>
    </row>
    <row r="455" spans="1:2" x14ac:dyDescent="0.15">
      <c r="A455" t="str">
        <f>IF([1]架空线长度!A455="","",[1]架空线长度!A455)</f>
        <v/>
      </c>
      <c r="B455" t="str">
        <f>IF([1]架空线长度!B455="","",[1]架空线长度!B455)</f>
        <v/>
      </c>
    </row>
    <row r="456" spans="1:2" x14ac:dyDescent="0.15">
      <c r="A456" t="str">
        <f>IF([1]架空线长度!A456="","",[1]架空线长度!A456)</f>
        <v/>
      </c>
      <c r="B456" t="str">
        <f>IF([1]架空线长度!B456="","",[1]架空线长度!B456)</f>
        <v/>
      </c>
    </row>
    <row r="457" spans="1:2" x14ac:dyDescent="0.15">
      <c r="A457" t="str">
        <f>IF([1]架空线长度!A457="","",[1]架空线长度!A457)</f>
        <v/>
      </c>
      <c r="B457" t="str">
        <f>IF([1]架空线长度!B457="","",[1]架空线长度!B457)</f>
        <v/>
      </c>
    </row>
    <row r="458" spans="1:2" x14ac:dyDescent="0.15">
      <c r="A458" t="str">
        <f>IF([1]架空线长度!A458="","",[1]架空线长度!A458)</f>
        <v/>
      </c>
      <c r="B458" t="str">
        <f>IF([1]架空线长度!B458="","",[1]架空线长度!B458)</f>
        <v/>
      </c>
    </row>
    <row r="459" spans="1:2" x14ac:dyDescent="0.15">
      <c r="A459" t="str">
        <f>IF([1]架空线长度!A459="","",[1]架空线长度!A459)</f>
        <v/>
      </c>
      <c r="B459" t="str">
        <f>IF([1]架空线长度!B459="","",[1]架空线长度!B459)</f>
        <v/>
      </c>
    </row>
    <row r="460" spans="1:2" x14ac:dyDescent="0.15">
      <c r="A460" t="str">
        <f>IF([1]架空线长度!A460="","",[1]架空线长度!A460)</f>
        <v/>
      </c>
      <c r="B460" t="str">
        <f>IF([1]架空线长度!B460="","",[1]架空线长度!B460)</f>
        <v/>
      </c>
    </row>
    <row r="461" spans="1:2" x14ac:dyDescent="0.15">
      <c r="A461" t="str">
        <f>IF([1]架空线长度!A461="","",[1]架空线长度!A461)</f>
        <v/>
      </c>
      <c r="B461" t="str">
        <f>IF([1]架空线长度!B461="","",[1]架空线长度!B461)</f>
        <v/>
      </c>
    </row>
    <row r="462" spans="1:2" x14ac:dyDescent="0.15">
      <c r="A462" t="str">
        <f>IF([1]架空线长度!A462="","",[1]架空线长度!A462)</f>
        <v/>
      </c>
      <c r="B462" t="str">
        <f>IF([1]架空线长度!B462="","",[1]架空线长度!B462)</f>
        <v/>
      </c>
    </row>
    <row r="463" spans="1:2" x14ac:dyDescent="0.15">
      <c r="A463" t="str">
        <f>IF([1]架空线长度!A463="","",[1]架空线长度!A463)</f>
        <v/>
      </c>
      <c r="B463" t="str">
        <f>IF([1]架空线长度!B463="","",[1]架空线长度!B463)</f>
        <v/>
      </c>
    </row>
    <row r="464" spans="1:2" x14ac:dyDescent="0.15">
      <c r="A464" t="str">
        <f>IF([1]架空线长度!A464="","",[1]架空线长度!A464)</f>
        <v/>
      </c>
      <c r="B464" t="str">
        <f>IF([1]架空线长度!B464="","",[1]架空线长度!B464)</f>
        <v/>
      </c>
    </row>
    <row r="465" spans="1:2" x14ac:dyDescent="0.15">
      <c r="A465" t="str">
        <f>IF([1]架空线长度!A465="","",[1]架空线长度!A465)</f>
        <v/>
      </c>
      <c r="B465" t="str">
        <f>IF([1]架空线长度!B465="","",[1]架空线长度!B465)</f>
        <v/>
      </c>
    </row>
    <row r="466" spans="1:2" x14ac:dyDescent="0.15">
      <c r="A466" t="str">
        <f>IF([1]架空线长度!A466="","",[1]架空线长度!A466)</f>
        <v/>
      </c>
      <c r="B466" t="str">
        <f>IF([1]架空线长度!B466="","",[1]架空线长度!B466)</f>
        <v/>
      </c>
    </row>
    <row r="467" spans="1:2" x14ac:dyDescent="0.15">
      <c r="A467" t="str">
        <f>IF([1]架空线长度!A467="","",[1]架空线长度!A467)</f>
        <v/>
      </c>
      <c r="B467" t="str">
        <f>IF([1]架空线长度!B467="","",[1]架空线长度!B467)</f>
        <v/>
      </c>
    </row>
    <row r="468" spans="1:2" x14ac:dyDescent="0.15">
      <c r="A468" t="str">
        <f>IF([1]架空线长度!A468="","",[1]架空线长度!A468)</f>
        <v/>
      </c>
      <c r="B468" t="str">
        <f>IF([1]架空线长度!B468="","",[1]架空线长度!B468)</f>
        <v/>
      </c>
    </row>
    <row r="469" spans="1:2" x14ac:dyDescent="0.15">
      <c r="A469" t="str">
        <f>IF([1]架空线长度!A469="","",[1]架空线长度!A469)</f>
        <v/>
      </c>
      <c r="B469" t="str">
        <f>IF([1]架空线长度!B469="","",[1]架空线长度!B469)</f>
        <v/>
      </c>
    </row>
    <row r="470" spans="1:2" x14ac:dyDescent="0.15">
      <c r="A470" t="str">
        <f>IF([1]架空线长度!A470="","",[1]架空线长度!A470)</f>
        <v/>
      </c>
      <c r="B470" t="str">
        <f>IF([1]架空线长度!B470="","",[1]架空线长度!B470)</f>
        <v/>
      </c>
    </row>
    <row r="471" spans="1:2" x14ac:dyDescent="0.15">
      <c r="A471" t="str">
        <f>IF([1]架空线长度!A471="","",[1]架空线长度!A471)</f>
        <v/>
      </c>
      <c r="B471" t="str">
        <f>IF([1]架空线长度!B471="","",[1]架空线长度!B471)</f>
        <v/>
      </c>
    </row>
    <row r="472" spans="1:2" x14ac:dyDescent="0.15">
      <c r="A472" t="str">
        <f>IF([1]架空线长度!A472="","",[1]架空线长度!A472)</f>
        <v/>
      </c>
      <c r="B472" t="str">
        <f>IF([1]架空线长度!B472="","",[1]架空线长度!B472)</f>
        <v/>
      </c>
    </row>
    <row r="473" spans="1:2" x14ac:dyDescent="0.15">
      <c r="A473" t="str">
        <f>IF([1]架空线长度!A473="","",[1]架空线长度!A473)</f>
        <v/>
      </c>
      <c r="B473" t="str">
        <f>IF([1]架空线长度!B473="","",[1]架空线长度!B473)</f>
        <v/>
      </c>
    </row>
    <row r="474" spans="1:2" x14ac:dyDescent="0.15">
      <c r="A474" t="str">
        <f>IF([1]架空线长度!A474="","",[1]架空线长度!A474)</f>
        <v/>
      </c>
      <c r="B474" t="str">
        <f>IF([1]架空线长度!B474="","",[1]架空线长度!B474)</f>
        <v/>
      </c>
    </row>
    <row r="475" spans="1:2" x14ac:dyDescent="0.15">
      <c r="A475" t="str">
        <f>IF([1]架空线长度!A475="","",[1]架空线长度!A475)</f>
        <v/>
      </c>
      <c r="B475" t="str">
        <f>IF([1]架空线长度!B475="","",[1]架空线长度!B475)</f>
        <v/>
      </c>
    </row>
    <row r="476" spans="1:2" x14ac:dyDescent="0.15">
      <c r="A476" t="str">
        <f>IF([1]架空线长度!A476="","",[1]架空线长度!A476)</f>
        <v/>
      </c>
      <c r="B476" t="str">
        <f>IF([1]架空线长度!B476="","",[1]架空线长度!B476)</f>
        <v/>
      </c>
    </row>
    <row r="477" spans="1:2" x14ac:dyDescent="0.15">
      <c r="A477" t="str">
        <f>IF([1]架空线长度!A477="","",[1]架空线长度!A477)</f>
        <v/>
      </c>
      <c r="B477" t="str">
        <f>IF([1]架空线长度!B477="","",[1]架空线长度!B477)</f>
        <v/>
      </c>
    </row>
    <row r="478" spans="1:2" x14ac:dyDescent="0.15">
      <c r="A478" t="str">
        <f>IF([1]架空线长度!A478="","",[1]架空线长度!A478)</f>
        <v/>
      </c>
      <c r="B478" t="str">
        <f>IF([1]架空线长度!B478="","",[1]架空线长度!B478)</f>
        <v/>
      </c>
    </row>
    <row r="479" spans="1:2" x14ac:dyDescent="0.15">
      <c r="A479" t="str">
        <f>IF([1]架空线长度!A479="","",[1]架空线长度!A479)</f>
        <v/>
      </c>
      <c r="B479" t="str">
        <f>IF([1]架空线长度!B479="","",[1]架空线长度!B479)</f>
        <v/>
      </c>
    </row>
    <row r="480" spans="1:2" x14ac:dyDescent="0.15">
      <c r="A480" t="str">
        <f>IF([1]架空线长度!A480="","",[1]架空线长度!A480)</f>
        <v/>
      </c>
      <c r="B480" t="str">
        <f>IF([1]架空线长度!B480="","",[1]架空线长度!B480)</f>
        <v/>
      </c>
    </row>
    <row r="481" spans="1:2" x14ac:dyDescent="0.15">
      <c r="A481" t="str">
        <f>IF([1]架空线长度!A481="","",[1]架空线长度!A481)</f>
        <v/>
      </c>
      <c r="B481" t="str">
        <f>IF([1]架空线长度!B481="","",[1]架空线长度!B481)</f>
        <v/>
      </c>
    </row>
    <row r="482" spans="1:2" x14ac:dyDescent="0.15">
      <c r="A482" t="str">
        <f>IF([1]架空线长度!A482="","",[1]架空线长度!A482)</f>
        <v/>
      </c>
      <c r="B482" t="str">
        <f>IF([1]架空线长度!B482="","",[1]架空线长度!B482)</f>
        <v/>
      </c>
    </row>
    <row r="483" spans="1:2" x14ac:dyDescent="0.15">
      <c r="A483" t="str">
        <f>IF([1]架空线长度!A483="","",[1]架空线长度!A483)</f>
        <v/>
      </c>
      <c r="B483" t="str">
        <f>IF([1]架空线长度!B483="","",[1]架空线长度!B483)</f>
        <v/>
      </c>
    </row>
    <row r="484" spans="1:2" x14ac:dyDescent="0.15">
      <c r="A484" t="str">
        <f>IF([1]架空线长度!A484="","",[1]架空线长度!A484)</f>
        <v/>
      </c>
      <c r="B484" t="str">
        <f>IF([1]架空线长度!B484="","",[1]架空线长度!B484)</f>
        <v/>
      </c>
    </row>
    <row r="485" spans="1:2" x14ac:dyDescent="0.15">
      <c r="A485" t="str">
        <f>IF([1]架空线长度!A485="","",[1]架空线长度!A485)</f>
        <v/>
      </c>
      <c r="B485" t="str">
        <f>IF([1]架空线长度!B485="","",[1]架空线长度!B485)</f>
        <v/>
      </c>
    </row>
    <row r="486" spans="1:2" x14ac:dyDescent="0.15">
      <c r="A486" t="str">
        <f>IF([1]架空线长度!A486="","",[1]架空线长度!A486)</f>
        <v/>
      </c>
      <c r="B486" t="str">
        <f>IF([1]架空线长度!B486="","",[1]架空线长度!B486)</f>
        <v/>
      </c>
    </row>
    <row r="487" spans="1:2" x14ac:dyDescent="0.15">
      <c r="A487" t="str">
        <f>IF([1]架空线长度!A487="","",[1]架空线长度!A487)</f>
        <v/>
      </c>
      <c r="B487" t="str">
        <f>IF([1]架空线长度!B487="","",[1]架空线长度!B487)</f>
        <v/>
      </c>
    </row>
    <row r="488" spans="1:2" x14ac:dyDescent="0.15">
      <c r="A488" t="str">
        <f>IF([1]架空线长度!A488="","",[1]架空线长度!A488)</f>
        <v/>
      </c>
      <c r="B488" t="str">
        <f>IF([1]架空线长度!B488="","",[1]架空线长度!B488)</f>
        <v/>
      </c>
    </row>
    <row r="489" spans="1:2" x14ac:dyDescent="0.15">
      <c r="A489" t="str">
        <f>IF([1]架空线长度!A489="","",[1]架空线长度!A489)</f>
        <v/>
      </c>
      <c r="B489" t="str">
        <f>IF([1]架空线长度!B489="","",[1]架空线长度!B489)</f>
        <v/>
      </c>
    </row>
    <row r="490" spans="1:2" x14ac:dyDescent="0.15">
      <c r="A490" t="str">
        <f>IF([1]架空线长度!A490="","",[1]架空线长度!A490)</f>
        <v/>
      </c>
      <c r="B490" t="str">
        <f>IF([1]架空线长度!B490="","",[1]架空线长度!B490)</f>
        <v/>
      </c>
    </row>
    <row r="491" spans="1:2" x14ac:dyDescent="0.15">
      <c r="A491" t="str">
        <f>IF([1]架空线长度!A491="","",[1]架空线长度!A491)</f>
        <v/>
      </c>
      <c r="B491" t="str">
        <f>IF([1]架空线长度!B491="","",[1]架空线长度!B491)</f>
        <v/>
      </c>
    </row>
    <row r="492" spans="1:2" x14ac:dyDescent="0.15">
      <c r="A492" t="str">
        <f>IF([1]架空线长度!A492="","",[1]架空线长度!A492)</f>
        <v/>
      </c>
      <c r="B492" t="str">
        <f>IF([1]架空线长度!B492="","",[1]架空线长度!B492)</f>
        <v/>
      </c>
    </row>
    <row r="493" spans="1:2" x14ac:dyDescent="0.15">
      <c r="A493" t="str">
        <f>IF([1]架空线长度!A493="","",[1]架空线长度!A493)</f>
        <v/>
      </c>
      <c r="B493" t="str">
        <f>IF([1]架空线长度!B493="","",[1]架空线长度!B493)</f>
        <v/>
      </c>
    </row>
    <row r="494" spans="1:2" x14ac:dyDescent="0.15">
      <c r="A494" t="str">
        <f>IF([1]架空线长度!A494="","",[1]架空线长度!A494)</f>
        <v/>
      </c>
      <c r="B494" t="str">
        <f>IF([1]架空线长度!B494="","",[1]架空线长度!B494)</f>
        <v/>
      </c>
    </row>
    <row r="495" spans="1:2" x14ac:dyDescent="0.15">
      <c r="A495" t="str">
        <f>IF([1]架空线长度!A495="","",[1]架空线长度!A495)</f>
        <v/>
      </c>
      <c r="B495" t="str">
        <f>IF([1]架空线长度!B495="","",[1]架空线长度!B495)</f>
        <v/>
      </c>
    </row>
    <row r="496" spans="1:2" x14ac:dyDescent="0.15">
      <c r="A496" t="str">
        <f>IF([1]架空线长度!A496="","",[1]架空线长度!A496)</f>
        <v/>
      </c>
      <c r="B496" t="str">
        <f>IF([1]架空线长度!B496="","",[1]架空线长度!B496)</f>
        <v/>
      </c>
    </row>
    <row r="497" spans="1:2" x14ac:dyDescent="0.15">
      <c r="A497" t="str">
        <f>IF([1]架空线长度!A497="","",[1]架空线长度!A497)</f>
        <v/>
      </c>
      <c r="B497" t="str">
        <f>IF([1]架空线长度!B497="","",[1]架空线长度!B497)</f>
        <v/>
      </c>
    </row>
    <row r="498" spans="1:2" x14ac:dyDescent="0.15">
      <c r="A498" t="str">
        <f>IF([1]架空线长度!A498="","",[1]架空线长度!A498)</f>
        <v/>
      </c>
      <c r="B498" t="str">
        <f>IF([1]架空线长度!B498="","",[1]架空线长度!B498)</f>
        <v/>
      </c>
    </row>
    <row r="499" spans="1:2" x14ac:dyDescent="0.15">
      <c r="A499" t="str">
        <f>IF([1]架空线长度!A499="","",[1]架空线长度!A499)</f>
        <v/>
      </c>
      <c r="B499" t="str">
        <f>IF([1]架空线长度!B499="","",[1]架空线长度!B499)</f>
        <v/>
      </c>
    </row>
    <row r="500" spans="1:2" x14ac:dyDescent="0.15">
      <c r="A500" t="str">
        <f>IF([1]架空线长度!A500="","",[1]架空线长度!A500)</f>
        <v/>
      </c>
      <c r="B500" t="str">
        <f>IF([1]架空线长度!B500="","",[1]架空线长度!B500)</f>
        <v/>
      </c>
    </row>
    <row r="501" spans="1:2" x14ac:dyDescent="0.15">
      <c r="A501" t="str">
        <f>IF([1]架空线长度!A501="","",[1]架空线长度!A501)</f>
        <v/>
      </c>
      <c r="B501" t="str">
        <f>IF([1]架空线长度!B501="","",[1]架空线长度!B501)</f>
        <v/>
      </c>
    </row>
    <row r="502" spans="1:2" x14ac:dyDescent="0.15">
      <c r="A502" t="str">
        <f>IF([1]架空线长度!A502="","",[1]架空线长度!A502)</f>
        <v/>
      </c>
      <c r="B502" t="str">
        <f>IF([1]架空线长度!B502="","",[1]架空线长度!B502)</f>
        <v/>
      </c>
    </row>
    <row r="503" spans="1:2" x14ac:dyDescent="0.15">
      <c r="A503" t="str">
        <f>IF([1]架空线长度!A503="","",[1]架空线长度!A503)</f>
        <v/>
      </c>
      <c r="B503" t="str">
        <f>IF([1]架空线长度!B503="","",[1]架空线长度!B503)</f>
        <v/>
      </c>
    </row>
    <row r="504" spans="1:2" x14ac:dyDescent="0.15">
      <c r="A504" t="str">
        <f>IF([1]架空线长度!A504="","",[1]架空线长度!A504)</f>
        <v/>
      </c>
      <c r="B504" t="str">
        <f>IF([1]架空线长度!B504="","",[1]架空线长度!B504)</f>
        <v/>
      </c>
    </row>
    <row r="505" spans="1:2" x14ac:dyDescent="0.15">
      <c r="A505" t="str">
        <f>IF([1]架空线长度!A505="","",[1]架空线长度!A505)</f>
        <v/>
      </c>
      <c r="B505" t="str">
        <f>IF([1]架空线长度!B505="","",[1]架空线长度!B505)</f>
        <v/>
      </c>
    </row>
    <row r="506" spans="1:2" x14ac:dyDescent="0.15">
      <c r="A506" t="str">
        <f>IF([1]架空线长度!A506="","",[1]架空线长度!A506)</f>
        <v/>
      </c>
      <c r="B506" t="str">
        <f>IF([1]架空线长度!B506="","",[1]架空线长度!B506)</f>
        <v/>
      </c>
    </row>
    <row r="507" spans="1:2" x14ac:dyDescent="0.15">
      <c r="A507" t="str">
        <f>IF([1]架空线长度!A507="","",[1]架空线长度!A507)</f>
        <v/>
      </c>
      <c r="B507" t="str">
        <f>IF([1]架空线长度!B507="","",[1]架空线长度!B507)</f>
        <v/>
      </c>
    </row>
    <row r="508" spans="1:2" x14ac:dyDescent="0.15">
      <c r="A508" t="str">
        <f>IF([1]架空线长度!A508="","",[1]架空线长度!A508)</f>
        <v/>
      </c>
      <c r="B508" t="str">
        <f>IF([1]架空线长度!B508="","",[1]架空线长度!B508)</f>
        <v/>
      </c>
    </row>
    <row r="509" spans="1:2" x14ac:dyDescent="0.15">
      <c r="A509" t="str">
        <f>IF([1]架空线长度!A509="","",[1]架空线长度!A509)</f>
        <v/>
      </c>
      <c r="B509" t="str">
        <f>IF([1]架空线长度!B509="","",[1]架空线长度!B509)</f>
        <v/>
      </c>
    </row>
    <row r="510" spans="1:2" x14ac:dyDescent="0.15">
      <c r="A510" t="str">
        <f>IF([1]架空线长度!A510="","",[1]架空线长度!A510)</f>
        <v/>
      </c>
      <c r="B510" t="str">
        <f>IF([1]架空线长度!B510="","",[1]架空线长度!B510)</f>
        <v/>
      </c>
    </row>
    <row r="511" spans="1:2" x14ac:dyDescent="0.15">
      <c r="A511" t="str">
        <f>IF([1]架空线长度!A511="","",[1]架空线长度!A511)</f>
        <v/>
      </c>
      <c r="B511" t="str">
        <f>IF([1]架空线长度!B511="","",[1]架空线长度!B511)</f>
        <v/>
      </c>
    </row>
    <row r="512" spans="1:2" x14ac:dyDescent="0.15">
      <c r="A512" t="str">
        <f>IF([1]架空线长度!A512="","",[1]架空线长度!A512)</f>
        <v/>
      </c>
      <c r="B512" t="str">
        <f>IF([1]架空线长度!B512="","",[1]架空线长度!B512)</f>
        <v/>
      </c>
    </row>
    <row r="513" spans="1:2" x14ac:dyDescent="0.15">
      <c r="A513" t="str">
        <f>IF([1]架空线长度!A513="","",[1]架空线长度!A513)</f>
        <v/>
      </c>
      <c r="B513" t="str">
        <f>IF([1]架空线长度!B513="","",[1]架空线长度!B513)</f>
        <v/>
      </c>
    </row>
    <row r="514" spans="1:2" x14ac:dyDescent="0.15">
      <c r="A514" t="str">
        <f>IF([1]架空线长度!A514="","",[1]架空线长度!A514)</f>
        <v/>
      </c>
      <c r="B514" t="str">
        <f>IF([1]架空线长度!B514="","",[1]架空线长度!B514)</f>
        <v/>
      </c>
    </row>
    <row r="515" spans="1:2" x14ac:dyDescent="0.15">
      <c r="A515" t="str">
        <f>IF([1]架空线长度!A515="","",[1]架空线长度!A515)</f>
        <v/>
      </c>
      <c r="B515" t="str">
        <f>IF([1]架空线长度!B515="","",[1]架空线长度!B515)</f>
        <v/>
      </c>
    </row>
    <row r="516" spans="1:2" x14ac:dyDescent="0.15">
      <c r="A516" t="str">
        <f>IF([1]架空线长度!A516="","",[1]架空线长度!A516)</f>
        <v/>
      </c>
      <c r="B516" t="str">
        <f>IF([1]架空线长度!B516="","",[1]架空线长度!B516)</f>
        <v/>
      </c>
    </row>
    <row r="517" spans="1:2" x14ac:dyDescent="0.15">
      <c r="A517" t="str">
        <f>IF([1]架空线长度!A517="","",[1]架空线长度!A517)</f>
        <v/>
      </c>
      <c r="B517" t="str">
        <f>IF([1]架空线长度!B517="","",[1]架空线长度!B517)</f>
        <v/>
      </c>
    </row>
    <row r="518" spans="1:2" x14ac:dyDescent="0.15">
      <c r="A518" t="str">
        <f>IF([1]架空线长度!A518="","",[1]架空线长度!A518)</f>
        <v/>
      </c>
      <c r="B518" t="str">
        <f>IF([1]架空线长度!B518="","",[1]架空线长度!B518)</f>
        <v/>
      </c>
    </row>
    <row r="519" spans="1:2" x14ac:dyDescent="0.15">
      <c r="A519" t="str">
        <f>IF([1]架空线长度!A519="","",[1]架空线长度!A519)</f>
        <v/>
      </c>
      <c r="B519" t="str">
        <f>IF([1]架空线长度!B519="","",[1]架空线长度!B519)</f>
        <v/>
      </c>
    </row>
    <row r="520" spans="1:2" x14ac:dyDescent="0.15">
      <c r="A520" t="str">
        <f>IF([1]架空线长度!A520="","",[1]架空线长度!A520)</f>
        <v/>
      </c>
      <c r="B520" t="str">
        <f>IF([1]架空线长度!B520="","",[1]架空线长度!B520)</f>
        <v/>
      </c>
    </row>
    <row r="521" spans="1:2" x14ac:dyDescent="0.15">
      <c r="A521" t="str">
        <f>IF([1]架空线长度!A521="","",[1]架空线长度!A521)</f>
        <v/>
      </c>
      <c r="B521" t="str">
        <f>IF([1]架空线长度!B521="","",[1]架空线长度!B521)</f>
        <v/>
      </c>
    </row>
    <row r="522" spans="1:2" x14ac:dyDescent="0.15">
      <c r="A522" t="str">
        <f>IF([1]架空线长度!A522="","",[1]架空线长度!A522)</f>
        <v/>
      </c>
      <c r="B522" t="str">
        <f>IF([1]架空线长度!B522="","",[1]架空线长度!B522)</f>
        <v/>
      </c>
    </row>
    <row r="523" spans="1:2" x14ac:dyDescent="0.15">
      <c r="A523" t="str">
        <f>IF([1]架空线长度!A523="","",[1]架空线长度!A523)</f>
        <v/>
      </c>
      <c r="B523" t="str">
        <f>IF([1]架空线长度!B523="","",[1]架空线长度!B523)</f>
        <v/>
      </c>
    </row>
    <row r="524" spans="1:2" x14ac:dyDescent="0.15">
      <c r="A524" t="str">
        <f>IF([1]架空线长度!A524="","",[1]架空线长度!A524)</f>
        <v/>
      </c>
      <c r="B524" t="str">
        <f>IF([1]架空线长度!B524="","",[1]架空线长度!B524)</f>
        <v/>
      </c>
    </row>
    <row r="525" spans="1:2" x14ac:dyDescent="0.15">
      <c r="A525" t="str">
        <f>IF([1]架空线长度!A525="","",[1]架空线长度!A525)</f>
        <v/>
      </c>
      <c r="B525" t="str">
        <f>IF([1]架空线长度!B525="","",[1]架空线长度!B525)</f>
        <v/>
      </c>
    </row>
    <row r="526" spans="1:2" x14ac:dyDescent="0.15">
      <c r="A526" t="str">
        <f>IF([1]架空线长度!A526="","",[1]架空线长度!A526)</f>
        <v/>
      </c>
      <c r="B526" t="str">
        <f>IF([1]架空线长度!B526="","",[1]架空线长度!B526)</f>
        <v/>
      </c>
    </row>
    <row r="527" spans="1:2" x14ac:dyDescent="0.15">
      <c r="A527" t="str">
        <f>IF([1]架空线长度!A527="","",[1]架空线长度!A527)</f>
        <v/>
      </c>
      <c r="B527" t="str">
        <f>IF([1]架空线长度!B527="","",[1]架空线长度!B527)</f>
        <v/>
      </c>
    </row>
    <row r="528" spans="1:2" x14ac:dyDescent="0.15">
      <c r="A528" t="str">
        <f>IF([1]架空线长度!A528="","",[1]架空线长度!A528)</f>
        <v/>
      </c>
      <c r="B528" t="str">
        <f>IF([1]架空线长度!B528="","",[1]架空线长度!B528)</f>
        <v/>
      </c>
    </row>
    <row r="529" spans="1:2" x14ac:dyDescent="0.15">
      <c r="A529" t="str">
        <f>IF([1]架空线长度!A529="","",[1]架空线长度!A529)</f>
        <v/>
      </c>
      <c r="B529" t="str">
        <f>IF([1]架空线长度!B529="","",[1]架空线长度!B529)</f>
        <v/>
      </c>
    </row>
    <row r="530" spans="1:2" x14ac:dyDescent="0.15">
      <c r="A530" t="str">
        <f>IF([1]架空线长度!A530="","",[1]架空线长度!A530)</f>
        <v/>
      </c>
      <c r="B530" t="str">
        <f>IF([1]架空线长度!B530="","",[1]架空线长度!B530)</f>
        <v/>
      </c>
    </row>
    <row r="531" spans="1:2" x14ac:dyDescent="0.15">
      <c r="A531" t="str">
        <f>IF([1]架空线长度!A531="","",[1]架空线长度!A531)</f>
        <v/>
      </c>
      <c r="B531" t="str">
        <f>IF([1]架空线长度!B531="","",[1]架空线长度!B531)</f>
        <v/>
      </c>
    </row>
    <row r="532" spans="1:2" x14ac:dyDescent="0.15">
      <c r="A532" t="str">
        <f>IF([1]架空线长度!A532="","",[1]架空线长度!A532)</f>
        <v/>
      </c>
      <c r="B532" t="str">
        <f>IF([1]架空线长度!B532="","",[1]架空线长度!B532)</f>
        <v/>
      </c>
    </row>
    <row r="533" spans="1:2" x14ac:dyDescent="0.15">
      <c r="A533" t="str">
        <f>IF([1]架空线长度!A533="","",[1]架空线长度!A533)</f>
        <v/>
      </c>
      <c r="B533" t="str">
        <f>IF([1]架空线长度!B533="","",[1]架空线长度!B533)</f>
        <v/>
      </c>
    </row>
    <row r="534" spans="1:2" x14ac:dyDescent="0.15">
      <c r="A534" t="str">
        <f>IF([1]架空线长度!A534="","",[1]架空线长度!A534)</f>
        <v/>
      </c>
      <c r="B534" t="str">
        <f>IF([1]架空线长度!B534="","",[1]架空线长度!B534)</f>
        <v/>
      </c>
    </row>
    <row r="535" spans="1:2" x14ac:dyDescent="0.15">
      <c r="A535" t="str">
        <f>IF([1]架空线长度!A535="","",[1]架空线长度!A535)</f>
        <v/>
      </c>
      <c r="B535" t="str">
        <f>IF([1]架空线长度!B535="","",[1]架空线长度!B535)</f>
        <v/>
      </c>
    </row>
    <row r="536" spans="1:2" x14ac:dyDescent="0.15">
      <c r="A536" t="str">
        <f>IF([1]架空线长度!A536="","",[1]架空线长度!A536)</f>
        <v/>
      </c>
      <c r="B536" t="str">
        <f>IF([1]架空线长度!B536="","",[1]架空线长度!B536)</f>
        <v/>
      </c>
    </row>
    <row r="537" spans="1:2" x14ac:dyDescent="0.15">
      <c r="A537" t="str">
        <f>IF([1]架空线长度!A537="","",[1]架空线长度!A537)</f>
        <v/>
      </c>
      <c r="B537" t="str">
        <f>IF([1]架空线长度!B537="","",[1]架空线长度!B537)</f>
        <v/>
      </c>
    </row>
    <row r="538" spans="1:2" x14ac:dyDescent="0.15">
      <c r="A538" t="str">
        <f>IF([1]架空线长度!A538="","",[1]架空线长度!A538)</f>
        <v/>
      </c>
      <c r="B538" t="str">
        <f>IF([1]架空线长度!B538="","",[1]架空线长度!B538)</f>
        <v/>
      </c>
    </row>
    <row r="539" spans="1:2" x14ac:dyDescent="0.15">
      <c r="A539" t="str">
        <f>IF([1]架空线长度!A539="","",[1]架空线长度!A539)</f>
        <v/>
      </c>
      <c r="B539" t="str">
        <f>IF([1]架空线长度!B539="","",[1]架空线长度!B539)</f>
        <v/>
      </c>
    </row>
    <row r="540" spans="1:2" x14ac:dyDescent="0.15">
      <c r="A540" t="str">
        <f>IF([1]架空线长度!A540="","",[1]架空线长度!A540)</f>
        <v/>
      </c>
      <c r="B540" t="str">
        <f>IF([1]架空线长度!B540="","",[1]架空线长度!B540)</f>
        <v/>
      </c>
    </row>
    <row r="541" spans="1:2" x14ac:dyDescent="0.15">
      <c r="A541" t="str">
        <f>IF([1]架空线长度!A541="","",[1]架空线长度!A541)</f>
        <v/>
      </c>
      <c r="B541" t="str">
        <f>IF([1]架空线长度!B541="","",[1]架空线长度!B541)</f>
        <v/>
      </c>
    </row>
    <row r="542" spans="1:2" x14ac:dyDescent="0.15">
      <c r="A542" t="str">
        <f>IF([1]架空线长度!A542="","",[1]架空线长度!A542)</f>
        <v/>
      </c>
      <c r="B542" t="str">
        <f>IF([1]架空线长度!B542="","",[1]架空线长度!B542)</f>
        <v/>
      </c>
    </row>
    <row r="543" spans="1:2" x14ac:dyDescent="0.15">
      <c r="A543" t="str">
        <f>IF([1]架空线长度!A543="","",[1]架空线长度!A543)</f>
        <v/>
      </c>
      <c r="B543" t="str">
        <f>IF([1]架空线长度!B543="","",[1]架空线长度!B543)</f>
        <v/>
      </c>
    </row>
    <row r="544" spans="1:2" x14ac:dyDescent="0.15">
      <c r="A544" t="str">
        <f>IF([1]架空线长度!A544="","",[1]架空线长度!A544)</f>
        <v/>
      </c>
      <c r="B544" t="str">
        <f>IF([1]架空线长度!B544="","",[1]架空线长度!B544)</f>
        <v/>
      </c>
    </row>
    <row r="545" spans="1:2" x14ac:dyDescent="0.15">
      <c r="A545" t="str">
        <f>IF([1]架空线长度!A545="","",[1]架空线长度!A545)</f>
        <v/>
      </c>
      <c r="B545" t="str">
        <f>IF([1]架空线长度!B545="","",[1]架空线长度!B545)</f>
        <v/>
      </c>
    </row>
    <row r="546" spans="1:2" x14ac:dyDescent="0.15">
      <c r="A546" t="str">
        <f>IF([1]架空线长度!A546="","",[1]架空线长度!A546)</f>
        <v/>
      </c>
      <c r="B546" t="str">
        <f>IF([1]架空线长度!B546="","",[1]架空线长度!B546)</f>
        <v/>
      </c>
    </row>
    <row r="547" spans="1:2" x14ac:dyDescent="0.15">
      <c r="A547" t="str">
        <f>IF([1]架空线长度!A547="","",[1]架空线长度!A547)</f>
        <v/>
      </c>
      <c r="B547" t="str">
        <f>IF([1]架空线长度!B547="","",[1]架空线长度!B547)</f>
        <v/>
      </c>
    </row>
    <row r="548" spans="1:2" x14ac:dyDescent="0.15">
      <c r="A548" t="str">
        <f>IF([1]架空线长度!A548="","",[1]架空线长度!A548)</f>
        <v/>
      </c>
      <c r="B548" t="str">
        <f>IF([1]架空线长度!B548="","",[1]架空线长度!B548)</f>
        <v/>
      </c>
    </row>
    <row r="549" spans="1:2" x14ac:dyDescent="0.15">
      <c r="A549" t="str">
        <f>IF([1]架空线长度!A549="","",[1]架空线长度!A549)</f>
        <v/>
      </c>
      <c r="B549" t="str">
        <f>IF([1]架空线长度!B549="","",[1]架空线长度!B549)</f>
        <v/>
      </c>
    </row>
    <row r="550" spans="1:2" x14ac:dyDescent="0.15">
      <c r="A550" t="str">
        <f>IF([1]架空线长度!A550="","",[1]架空线长度!A550)</f>
        <v/>
      </c>
      <c r="B550" t="str">
        <f>IF([1]架空线长度!B550="","",[1]架空线长度!B550)</f>
        <v/>
      </c>
    </row>
    <row r="551" spans="1:2" x14ac:dyDescent="0.15">
      <c r="A551" t="str">
        <f>IF([1]架空线长度!A551="","",[1]架空线长度!A551)</f>
        <v/>
      </c>
      <c r="B551" t="str">
        <f>IF([1]架空线长度!B551="","",[1]架空线长度!B551)</f>
        <v/>
      </c>
    </row>
    <row r="552" spans="1:2" x14ac:dyDescent="0.15">
      <c r="A552" t="str">
        <f>IF([1]架空线长度!A552="","",[1]架空线长度!A552)</f>
        <v/>
      </c>
      <c r="B552" t="str">
        <f>IF([1]架空线长度!B552="","",[1]架空线长度!B552)</f>
        <v/>
      </c>
    </row>
    <row r="553" spans="1:2" x14ac:dyDescent="0.15">
      <c r="A553" t="str">
        <f>IF([1]架空线长度!A553="","",[1]架空线长度!A553)</f>
        <v/>
      </c>
      <c r="B553" t="str">
        <f>IF([1]架空线长度!B553="","",[1]架空线长度!B553)</f>
        <v/>
      </c>
    </row>
    <row r="554" spans="1:2" x14ac:dyDescent="0.15">
      <c r="A554" t="str">
        <f>IF([1]架空线长度!A554="","",[1]架空线长度!A554)</f>
        <v/>
      </c>
      <c r="B554" t="str">
        <f>IF([1]架空线长度!B554="","",[1]架空线长度!B554)</f>
        <v/>
      </c>
    </row>
    <row r="555" spans="1:2" x14ac:dyDescent="0.15">
      <c r="A555" t="str">
        <f>IF([1]架空线长度!A555="","",[1]架空线长度!A555)</f>
        <v/>
      </c>
      <c r="B555" t="str">
        <f>IF([1]架空线长度!B555="","",[1]架空线长度!B555)</f>
        <v/>
      </c>
    </row>
    <row r="556" spans="1:2" x14ac:dyDescent="0.15">
      <c r="A556" t="str">
        <f>IF([1]架空线长度!A556="","",[1]架空线长度!A556)</f>
        <v/>
      </c>
      <c r="B556" t="str">
        <f>IF([1]架空线长度!B556="","",[1]架空线长度!B556)</f>
        <v/>
      </c>
    </row>
    <row r="557" spans="1:2" x14ac:dyDescent="0.15">
      <c r="A557" t="str">
        <f>IF([1]架空线长度!A557="","",[1]架空线长度!A557)</f>
        <v/>
      </c>
      <c r="B557" t="str">
        <f>IF([1]架空线长度!B557="","",[1]架空线长度!B557)</f>
        <v/>
      </c>
    </row>
    <row r="558" spans="1:2" x14ac:dyDescent="0.15">
      <c r="A558" t="str">
        <f>IF([1]架空线长度!A558="","",[1]架空线长度!A558)</f>
        <v/>
      </c>
      <c r="B558" t="str">
        <f>IF([1]架空线长度!B558="","",[1]架空线长度!B558)</f>
        <v/>
      </c>
    </row>
    <row r="559" spans="1:2" x14ac:dyDescent="0.15">
      <c r="A559" t="str">
        <f>IF([1]架空线长度!A559="","",[1]架空线长度!A559)</f>
        <v/>
      </c>
      <c r="B559" t="str">
        <f>IF([1]架空线长度!B559="","",[1]架空线长度!B559)</f>
        <v/>
      </c>
    </row>
    <row r="560" spans="1:2" x14ac:dyDescent="0.15">
      <c r="A560" t="str">
        <f>IF([1]架空线长度!A560="","",[1]架空线长度!A560)</f>
        <v/>
      </c>
      <c r="B560" t="str">
        <f>IF([1]架空线长度!B560="","",[1]架空线长度!B560)</f>
        <v/>
      </c>
    </row>
    <row r="561" spans="1:2" x14ac:dyDescent="0.15">
      <c r="A561" t="str">
        <f>IF([1]架空线长度!A561="","",[1]架空线长度!A561)</f>
        <v/>
      </c>
      <c r="B561" t="str">
        <f>IF([1]架空线长度!B561="","",[1]架空线长度!B561)</f>
        <v/>
      </c>
    </row>
    <row r="562" spans="1:2" x14ac:dyDescent="0.15">
      <c r="A562" t="str">
        <f>IF([1]架空线长度!A562="","",[1]架空线长度!A562)</f>
        <v/>
      </c>
      <c r="B562" t="str">
        <f>IF([1]架空线长度!B562="","",[1]架空线长度!B562)</f>
        <v/>
      </c>
    </row>
    <row r="563" spans="1:2" x14ac:dyDescent="0.15">
      <c r="A563" t="str">
        <f>IF([1]架空线长度!A563="","",[1]架空线长度!A563)</f>
        <v/>
      </c>
      <c r="B563" t="str">
        <f>IF([1]架空线长度!B563="","",[1]架空线长度!B563)</f>
        <v/>
      </c>
    </row>
    <row r="564" spans="1:2" x14ac:dyDescent="0.15">
      <c r="A564" t="str">
        <f>IF([1]架空线长度!A564="","",[1]架空线长度!A564)</f>
        <v/>
      </c>
      <c r="B564" t="str">
        <f>IF([1]架空线长度!B564="","",[1]架空线长度!B564)</f>
        <v/>
      </c>
    </row>
    <row r="565" spans="1:2" x14ac:dyDescent="0.15">
      <c r="A565" t="str">
        <f>IF([1]架空线长度!A565="","",[1]架空线长度!A565)</f>
        <v/>
      </c>
      <c r="B565" t="str">
        <f>IF([1]架空线长度!B565="","",[1]架空线长度!B565)</f>
        <v/>
      </c>
    </row>
    <row r="566" spans="1:2" x14ac:dyDescent="0.15">
      <c r="A566" t="str">
        <f>IF([1]架空线长度!A566="","",[1]架空线长度!A566)</f>
        <v/>
      </c>
      <c r="B566" t="str">
        <f>IF([1]架空线长度!B566="","",[1]架空线长度!B566)</f>
        <v/>
      </c>
    </row>
    <row r="567" spans="1:2" x14ac:dyDescent="0.15">
      <c r="A567" t="str">
        <f>IF([1]架空线长度!A567="","",[1]架空线长度!A567)</f>
        <v/>
      </c>
      <c r="B567" t="str">
        <f>IF([1]架空线长度!B567="","",[1]架空线长度!B567)</f>
        <v/>
      </c>
    </row>
    <row r="568" spans="1:2" x14ac:dyDescent="0.15">
      <c r="A568" t="str">
        <f>IF([1]架空线长度!A568="","",[1]架空线长度!A568)</f>
        <v/>
      </c>
      <c r="B568" t="str">
        <f>IF([1]架空线长度!B568="","",[1]架空线长度!B568)</f>
        <v/>
      </c>
    </row>
    <row r="569" spans="1:2" x14ac:dyDescent="0.15">
      <c r="A569" t="str">
        <f>IF([1]架空线长度!A569="","",[1]架空线长度!A569)</f>
        <v/>
      </c>
      <c r="B569" t="str">
        <f>IF([1]架空线长度!B569="","",[1]架空线长度!B569)</f>
        <v/>
      </c>
    </row>
    <row r="570" spans="1:2" x14ac:dyDescent="0.15">
      <c r="A570" t="str">
        <f>IF([1]架空线长度!A570="","",[1]架空线长度!A570)</f>
        <v/>
      </c>
      <c r="B570" t="str">
        <f>IF([1]架空线长度!B570="","",[1]架空线长度!B570)</f>
        <v/>
      </c>
    </row>
    <row r="571" spans="1:2" x14ac:dyDescent="0.15">
      <c r="A571" t="str">
        <f>IF([1]架空线长度!A571="","",[1]架空线长度!A571)</f>
        <v/>
      </c>
      <c r="B571" t="str">
        <f>IF([1]架空线长度!B571="","",[1]架空线长度!B571)</f>
        <v/>
      </c>
    </row>
    <row r="572" spans="1:2" x14ac:dyDescent="0.15">
      <c r="A572" t="str">
        <f>IF([1]架空线长度!A572="","",[1]架空线长度!A572)</f>
        <v/>
      </c>
      <c r="B572" t="str">
        <f>IF([1]架空线长度!B572="","",[1]架空线长度!B572)</f>
        <v/>
      </c>
    </row>
    <row r="573" spans="1:2" x14ac:dyDescent="0.15">
      <c r="A573" t="str">
        <f>IF([1]架空线长度!A573="","",[1]架空线长度!A573)</f>
        <v/>
      </c>
      <c r="B573" t="str">
        <f>IF([1]架空线长度!B573="","",[1]架空线长度!B573)</f>
        <v/>
      </c>
    </row>
    <row r="574" spans="1:2" x14ac:dyDescent="0.15">
      <c r="A574" t="str">
        <f>IF([1]架空线长度!A574="","",[1]架空线长度!A574)</f>
        <v/>
      </c>
      <c r="B574" t="str">
        <f>IF([1]架空线长度!B574="","",[1]架空线长度!B574)</f>
        <v/>
      </c>
    </row>
    <row r="575" spans="1:2" x14ac:dyDescent="0.15">
      <c r="A575" t="str">
        <f>IF([1]架空线长度!A575="","",[1]架空线长度!A575)</f>
        <v/>
      </c>
      <c r="B575" t="str">
        <f>IF([1]架空线长度!B575="","",[1]架空线长度!B575)</f>
        <v/>
      </c>
    </row>
    <row r="576" spans="1:2" x14ac:dyDescent="0.15">
      <c r="A576" t="str">
        <f>IF([1]架空线长度!A576="","",[1]架空线长度!A576)</f>
        <v/>
      </c>
      <c r="B576" t="str">
        <f>IF([1]架空线长度!B576="","",[1]架空线长度!B576)</f>
        <v/>
      </c>
    </row>
    <row r="577" spans="1:2" x14ac:dyDescent="0.15">
      <c r="A577" t="str">
        <f>IF([1]架空线长度!A577="","",[1]架空线长度!A577)</f>
        <v/>
      </c>
      <c r="B577" t="str">
        <f>IF([1]架空线长度!B577="","",[1]架空线长度!B577)</f>
        <v/>
      </c>
    </row>
    <row r="578" spans="1:2" x14ac:dyDescent="0.15">
      <c r="A578" t="str">
        <f>IF([1]架空线长度!A578="","",[1]架空线长度!A578)</f>
        <v/>
      </c>
      <c r="B578" t="str">
        <f>IF([1]架空线长度!B578="","",[1]架空线长度!B578)</f>
        <v/>
      </c>
    </row>
    <row r="579" spans="1:2" x14ac:dyDescent="0.15">
      <c r="A579" t="str">
        <f>IF([1]架空线长度!A579="","",[1]架空线长度!A579)</f>
        <v/>
      </c>
      <c r="B579" t="str">
        <f>IF([1]架空线长度!B579="","",[1]架空线长度!B579)</f>
        <v/>
      </c>
    </row>
    <row r="580" spans="1:2" x14ac:dyDescent="0.15">
      <c r="A580" t="str">
        <f>IF([1]架空线长度!A580="","",[1]架空线长度!A580)</f>
        <v/>
      </c>
      <c r="B580" t="str">
        <f>IF([1]架空线长度!B580="","",[1]架空线长度!B580)</f>
        <v/>
      </c>
    </row>
    <row r="581" spans="1:2" x14ac:dyDescent="0.15">
      <c r="A581" t="str">
        <f>IF([1]架空线长度!A581="","",[1]架空线长度!A581)</f>
        <v/>
      </c>
      <c r="B581" t="str">
        <f>IF([1]架空线长度!B581="","",[1]架空线长度!B581)</f>
        <v/>
      </c>
    </row>
    <row r="582" spans="1:2" x14ac:dyDescent="0.15">
      <c r="A582" t="str">
        <f>IF([1]架空线长度!A582="","",[1]架空线长度!A582)</f>
        <v/>
      </c>
      <c r="B582" t="str">
        <f>IF([1]架空线长度!B582="","",[1]架空线长度!B582)</f>
        <v/>
      </c>
    </row>
    <row r="583" spans="1:2" x14ac:dyDescent="0.15">
      <c r="A583" t="str">
        <f>IF([1]架空线长度!A583="","",[1]架空线长度!A583)</f>
        <v/>
      </c>
      <c r="B583" t="str">
        <f>IF([1]架空线长度!B583="","",[1]架空线长度!B583)</f>
        <v/>
      </c>
    </row>
    <row r="584" spans="1:2" x14ac:dyDescent="0.15">
      <c r="A584" t="str">
        <f>IF([1]架空线长度!A584="","",[1]架空线长度!A584)</f>
        <v/>
      </c>
      <c r="B584" t="str">
        <f>IF([1]架空线长度!B584="","",[1]架空线长度!B584)</f>
        <v/>
      </c>
    </row>
    <row r="585" spans="1:2" x14ac:dyDescent="0.15">
      <c r="A585" t="str">
        <f>IF([1]架空线长度!A585="","",[1]架空线长度!A585)</f>
        <v/>
      </c>
      <c r="B585" t="str">
        <f>IF([1]架空线长度!B585="","",[1]架空线长度!B585)</f>
        <v/>
      </c>
    </row>
    <row r="586" spans="1:2" x14ac:dyDescent="0.15">
      <c r="A586" t="str">
        <f>IF([1]架空线长度!A586="","",[1]架空线长度!A586)</f>
        <v/>
      </c>
      <c r="B586" t="str">
        <f>IF([1]架空线长度!B586="","",[1]架空线长度!B586)</f>
        <v/>
      </c>
    </row>
    <row r="587" spans="1:2" x14ac:dyDescent="0.15">
      <c r="A587" t="str">
        <f>IF([1]架空线长度!A587="","",[1]架空线长度!A587)</f>
        <v/>
      </c>
      <c r="B587" t="str">
        <f>IF([1]架空线长度!B587="","",[1]架空线长度!B587)</f>
        <v/>
      </c>
    </row>
    <row r="588" spans="1:2" x14ac:dyDescent="0.15">
      <c r="A588" t="str">
        <f>IF([1]架空线长度!A588="","",[1]架空线长度!A588)</f>
        <v/>
      </c>
      <c r="B588" t="str">
        <f>IF([1]架空线长度!B588="","",[1]架空线长度!B588)</f>
        <v/>
      </c>
    </row>
    <row r="589" spans="1:2" x14ac:dyDescent="0.15">
      <c r="A589" t="str">
        <f>IF([1]架空线长度!A589="","",[1]架空线长度!A589)</f>
        <v/>
      </c>
      <c r="B589" t="str">
        <f>IF([1]架空线长度!B589="","",[1]架空线长度!B589)</f>
        <v/>
      </c>
    </row>
    <row r="590" spans="1:2" x14ac:dyDescent="0.15">
      <c r="A590" t="str">
        <f>IF([1]架空线长度!A590="","",[1]架空线长度!A590)</f>
        <v/>
      </c>
      <c r="B590" t="str">
        <f>IF([1]架空线长度!B590="","",[1]架空线长度!B590)</f>
        <v/>
      </c>
    </row>
    <row r="591" spans="1:2" x14ac:dyDescent="0.15">
      <c r="A591" t="str">
        <f>IF([1]架空线长度!A591="","",[1]架空线长度!A591)</f>
        <v/>
      </c>
      <c r="B591" t="str">
        <f>IF([1]架空线长度!B591="","",[1]架空线长度!B591)</f>
        <v/>
      </c>
    </row>
    <row r="592" spans="1:2" x14ac:dyDescent="0.15">
      <c r="A592" t="str">
        <f>IF([1]架空线长度!A592="","",[1]架空线长度!A592)</f>
        <v/>
      </c>
      <c r="B592" t="str">
        <f>IF([1]架空线长度!B592="","",[1]架空线长度!B592)</f>
        <v/>
      </c>
    </row>
    <row r="593" spans="1:2" x14ac:dyDescent="0.15">
      <c r="A593" t="str">
        <f>IF([1]架空线长度!A593="","",[1]架空线长度!A593)</f>
        <v/>
      </c>
      <c r="B593" t="str">
        <f>IF([1]架空线长度!B593="","",[1]架空线长度!B593)</f>
        <v/>
      </c>
    </row>
    <row r="594" spans="1:2" x14ac:dyDescent="0.15">
      <c r="A594" t="str">
        <f>IF([1]架空线长度!A594="","",[1]架空线长度!A594)</f>
        <v/>
      </c>
      <c r="B594" t="str">
        <f>IF([1]架空线长度!B594="","",[1]架空线长度!B594)</f>
        <v/>
      </c>
    </row>
    <row r="595" spans="1:2" x14ac:dyDescent="0.15">
      <c r="A595" t="str">
        <f>IF([1]架空线长度!A595="","",[1]架空线长度!A595)</f>
        <v/>
      </c>
      <c r="B595" t="str">
        <f>IF([1]架空线长度!B595="","",[1]架空线长度!B595)</f>
        <v/>
      </c>
    </row>
    <row r="596" spans="1:2" x14ac:dyDescent="0.15">
      <c r="A596" t="str">
        <f>IF([1]架空线长度!A596="","",[1]架空线长度!A596)</f>
        <v/>
      </c>
      <c r="B596" t="str">
        <f>IF([1]架空线长度!B596="","",[1]架空线长度!B596)</f>
        <v/>
      </c>
    </row>
    <row r="597" spans="1:2" x14ac:dyDescent="0.15">
      <c r="A597" t="str">
        <f>IF([1]架空线长度!A597="","",[1]架空线长度!A597)</f>
        <v/>
      </c>
      <c r="B597" t="str">
        <f>IF([1]架空线长度!B597="","",[1]架空线长度!B597)</f>
        <v/>
      </c>
    </row>
    <row r="598" spans="1:2" x14ac:dyDescent="0.15">
      <c r="A598" t="str">
        <f>IF([1]架空线长度!A598="","",[1]架空线长度!A598)</f>
        <v/>
      </c>
      <c r="B598" t="str">
        <f>IF([1]架空线长度!B598="","",[1]架空线长度!B598)</f>
        <v/>
      </c>
    </row>
    <row r="599" spans="1:2" x14ac:dyDescent="0.15">
      <c r="A599" t="str">
        <f>IF([1]架空线长度!A599="","",[1]架空线长度!A599)</f>
        <v/>
      </c>
      <c r="B599" t="str">
        <f>IF([1]架空线长度!B599="","",[1]架空线长度!B599)</f>
        <v/>
      </c>
    </row>
    <row r="600" spans="1:2" x14ac:dyDescent="0.15">
      <c r="A600" t="str">
        <f>IF([1]架空线长度!A600="","",[1]架空线长度!A600)</f>
        <v/>
      </c>
      <c r="B600" t="str">
        <f>IF([1]架空线长度!B600="","",[1]架空线长度!B600)</f>
        <v/>
      </c>
    </row>
    <row r="601" spans="1:2" x14ac:dyDescent="0.15">
      <c r="A601" t="str">
        <f>IF([1]架空线长度!A601="","",[1]架空线长度!A601)</f>
        <v/>
      </c>
      <c r="B601" t="str">
        <f>IF([1]架空线长度!B601="","",[1]架空线长度!B601)</f>
        <v/>
      </c>
    </row>
    <row r="602" spans="1:2" x14ac:dyDescent="0.15">
      <c r="A602" t="str">
        <f>IF([1]架空线长度!A602="","",[1]架空线长度!A602)</f>
        <v/>
      </c>
      <c r="B602" t="str">
        <f>IF([1]架空线长度!B602="","",[1]架空线长度!B602)</f>
        <v/>
      </c>
    </row>
    <row r="603" spans="1:2" x14ac:dyDescent="0.15">
      <c r="A603" t="str">
        <f>IF([1]架空线长度!A603="","",[1]架空线长度!A603)</f>
        <v/>
      </c>
      <c r="B603" t="str">
        <f>IF([1]架空线长度!B603="","",[1]架空线长度!B603)</f>
        <v/>
      </c>
    </row>
    <row r="604" spans="1:2" x14ac:dyDescent="0.15">
      <c r="A604" t="str">
        <f>IF([1]架空线长度!A604="","",[1]架空线长度!A604)</f>
        <v/>
      </c>
      <c r="B604" t="str">
        <f>IF([1]架空线长度!B604="","",[1]架空线长度!B604)</f>
        <v/>
      </c>
    </row>
    <row r="605" spans="1:2" x14ac:dyDescent="0.15">
      <c r="A605" t="str">
        <f>IF([1]架空线长度!A605="","",[1]架空线长度!A605)</f>
        <v/>
      </c>
      <c r="B605" t="str">
        <f>IF([1]架空线长度!B605="","",[1]架空线长度!B605)</f>
        <v/>
      </c>
    </row>
    <row r="606" spans="1:2" x14ac:dyDescent="0.15">
      <c r="A606" t="str">
        <f>IF([1]架空线长度!A606="","",[1]架空线长度!A606)</f>
        <v/>
      </c>
      <c r="B606" t="str">
        <f>IF([1]架空线长度!B606="","",[1]架空线长度!B606)</f>
        <v/>
      </c>
    </row>
    <row r="607" spans="1:2" x14ac:dyDescent="0.15">
      <c r="A607" t="str">
        <f>IF([1]架空线长度!A607="","",[1]架空线长度!A607)</f>
        <v/>
      </c>
      <c r="B607" t="str">
        <f>IF([1]架空线长度!B607="","",[1]架空线长度!B607)</f>
        <v/>
      </c>
    </row>
    <row r="608" spans="1:2" x14ac:dyDescent="0.15">
      <c r="A608" t="str">
        <f>IF([1]架空线长度!A608="","",[1]架空线长度!A608)</f>
        <v/>
      </c>
      <c r="B608" t="str">
        <f>IF([1]架空线长度!B608="","",[1]架空线长度!B608)</f>
        <v/>
      </c>
    </row>
    <row r="609" spans="1:2" x14ac:dyDescent="0.15">
      <c r="A609" t="str">
        <f>IF([1]架空线长度!A609="","",[1]架空线长度!A609)</f>
        <v/>
      </c>
      <c r="B609" t="str">
        <f>IF([1]架空线长度!B609="","",[1]架空线长度!B609)</f>
        <v/>
      </c>
    </row>
    <row r="610" spans="1:2" x14ac:dyDescent="0.15">
      <c r="A610" t="str">
        <f>IF([1]架空线长度!A610="","",[1]架空线长度!A610)</f>
        <v/>
      </c>
      <c r="B610" t="str">
        <f>IF([1]架空线长度!B610="","",[1]架空线长度!B610)</f>
        <v/>
      </c>
    </row>
    <row r="611" spans="1:2" x14ac:dyDescent="0.15">
      <c r="A611" t="str">
        <f>IF([1]架空线长度!A611="","",[1]架空线长度!A611)</f>
        <v/>
      </c>
      <c r="B611" t="str">
        <f>IF([1]架空线长度!B611="","",[1]架空线长度!B611)</f>
        <v/>
      </c>
    </row>
    <row r="612" spans="1:2" x14ac:dyDescent="0.15">
      <c r="A612" t="str">
        <f>IF([1]架空线长度!A612="","",[1]架空线长度!A612)</f>
        <v/>
      </c>
      <c r="B612" t="str">
        <f>IF([1]架空线长度!B612="","",[1]架空线长度!B612)</f>
        <v/>
      </c>
    </row>
    <row r="613" spans="1:2" x14ac:dyDescent="0.15">
      <c r="A613" t="str">
        <f>IF([1]架空线长度!A613="","",[1]架空线长度!A613)</f>
        <v/>
      </c>
      <c r="B613" t="str">
        <f>IF([1]架空线长度!B613="","",[1]架空线长度!B613)</f>
        <v/>
      </c>
    </row>
    <row r="614" spans="1:2" x14ac:dyDescent="0.15">
      <c r="A614" t="str">
        <f>IF([1]架空线长度!A614="","",[1]架空线长度!A614)</f>
        <v/>
      </c>
      <c r="B614" t="str">
        <f>IF([1]架空线长度!B614="","",[1]架空线长度!B614)</f>
        <v/>
      </c>
    </row>
    <row r="615" spans="1:2" x14ac:dyDescent="0.15">
      <c r="A615" t="str">
        <f>IF([1]架空线长度!A615="","",[1]架空线长度!A615)</f>
        <v/>
      </c>
      <c r="B615" t="str">
        <f>IF([1]架空线长度!B615="","",[1]架空线长度!B615)</f>
        <v/>
      </c>
    </row>
    <row r="616" spans="1:2" x14ac:dyDescent="0.15">
      <c r="A616" t="str">
        <f>IF([1]架空线长度!A616="","",[1]架空线长度!A616)</f>
        <v/>
      </c>
      <c r="B616" t="str">
        <f>IF([1]架空线长度!B616="","",[1]架空线长度!B616)</f>
        <v/>
      </c>
    </row>
    <row r="617" spans="1:2" x14ac:dyDescent="0.15">
      <c r="A617" t="str">
        <f>IF([1]架空线长度!A617="","",[1]架空线长度!A617)</f>
        <v/>
      </c>
      <c r="B617" t="str">
        <f>IF([1]架空线长度!B617="","",[1]架空线长度!B617)</f>
        <v/>
      </c>
    </row>
    <row r="618" spans="1:2" x14ac:dyDescent="0.15">
      <c r="A618" t="str">
        <f>IF([1]架空线长度!A618="","",[1]架空线长度!A618)</f>
        <v/>
      </c>
      <c r="B618" t="str">
        <f>IF([1]架空线长度!B618="","",[1]架空线长度!B618)</f>
        <v/>
      </c>
    </row>
    <row r="619" spans="1:2" x14ac:dyDescent="0.15">
      <c r="A619" t="str">
        <f>IF([1]架空线长度!A619="","",[1]架空线长度!A619)</f>
        <v/>
      </c>
      <c r="B619" t="str">
        <f>IF([1]架空线长度!B619="","",[1]架空线长度!B619)</f>
        <v/>
      </c>
    </row>
    <row r="620" spans="1:2" x14ac:dyDescent="0.15">
      <c r="A620" t="str">
        <f>IF([1]架空线长度!A620="","",[1]架空线长度!A620)</f>
        <v/>
      </c>
      <c r="B620" t="str">
        <f>IF([1]架空线长度!B620="","",[1]架空线长度!B620)</f>
        <v/>
      </c>
    </row>
    <row r="621" spans="1:2" x14ac:dyDescent="0.15">
      <c r="A621" t="str">
        <f>IF([1]架空线长度!A621="","",[1]架空线长度!A621)</f>
        <v/>
      </c>
      <c r="B621" t="str">
        <f>IF([1]架空线长度!B621="","",[1]架空线长度!B621)</f>
        <v/>
      </c>
    </row>
    <row r="622" spans="1:2" x14ac:dyDescent="0.15">
      <c r="A622" t="str">
        <f>IF([1]架空线长度!A622="","",[1]架空线长度!A622)</f>
        <v/>
      </c>
      <c r="B622" t="str">
        <f>IF([1]架空线长度!B622="","",[1]架空线长度!B622)</f>
        <v/>
      </c>
    </row>
    <row r="623" spans="1:2" x14ac:dyDescent="0.15">
      <c r="A623" t="str">
        <f>IF([1]架空线长度!A623="","",[1]架空线长度!A623)</f>
        <v/>
      </c>
      <c r="B623" t="str">
        <f>IF([1]架空线长度!B623="","",[1]架空线长度!B623)</f>
        <v/>
      </c>
    </row>
    <row r="624" spans="1:2" x14ac:dyDescent="0.15">
      <c r="A624" t="str">
        <f>IF([1]架空线长度!A624="","",[1]架空线长度!A624)</f>
        <v/>
      </c>
      <c r="B624" t="str">
        <f>IF([1]架空线长度!B624="","",[1]架空线长度!B624)</f>
        <v/>
      </c>
    </row>
    <row r="625" spans="1:2" x14ac:dyDescent="0.15">
      <c r="A625" t="str">
        <f>IF([1]架空线长度!A625="","",[1]架空线长度!A625)</f>
        <v/>
      </c>
      <c r="B625" t="str">
        <f>IF([1]架空线长度!B625="","",[1]架空线长度!B625)</f>
        <v/>
      </c>
    </row>
    <row r="626" spans="1:2" x14ac:dyDescent="0.15">
      <c r="A626" t="str">
        <f>IF([1]架空线长度!A626="","",[1]架空线长度!A626)</f>
        <v/>
      </c>
      <c r="B626" t="str">
        <f>IF([1]架空线长度!B626="","",[1]架空线长度!B626)</f>
        <v/>
      </c>
    </row>
    <row r="627" spans="1:2" x14ac:dyDescent="0.15">
      <c r="A627" t="str">
        <f>IF([1]架空线长度!A627="","",[1]架空线长度!A627)</f>
        <v/>
      </c>
      <c r="B627" t="str">
        <f>IF([1]架空线长度!B627="","",[1]架空线长度!B627)</f>
        <v/>
      </c>
    </row>
    <row r="628" spans="1:2" x14ac:dyDescent="0.15">
      <c r="A628" t="str">
        <f>IF([1]架空线长度!A628="","",[1]架空线长度!A628)</f>
        <v/>
      </c>
      <c r="B628" t="str">
        <f>IF([1]架空线长度!B628="","",[1]架空线长度!B628)</f>
        <v/>
      </c>
    </row>
    <row r="629" spans="1:2" x14ac:dyDescent="0.15">
      <c r="A629" t="str">
        <f>IF([1]架空线长度!A629="","",[1]架空线长度!A629)</f>
        <v/>
      </c>
      <c r="B629" t="str">
        <f>IF([1]架空线长度!B629="","",[1]架空线长度!B629)</f>
        <v/>
      </c>
    </row>
    <row r="630" spans="1:2" x14ac:dyDescent="0.15">
      <c r="A630" t="str">
        <f>IF([1]架空线长度!A630="","",[1]架空线长度!A630)</f>
        <v/>
      </c>
      <c r="B630" t="str">
        <f>IF([1]架空线长度!B630="","",[1]架空线长度!B630)</f>
        <v/>
      </c>
    </row>
    <row r="631" spans="1:2" x14ac:dyDescent="0.15">
      <c r="A631" t="str">
        <f>IF([1]架空线长度!A631="","",[1]架空线长度!A631)</f>
        <v/>
      </c>
      <c r="B631" t="str">
        <f>IF([1]架空线长度!B631="","",[1]架空线长度!B631)</f>
        <v/>
      </c>
    </row>
    <row r="632" spans="1:2" x14ac:dyDescent="0.15">
      <c r="A632" t="str">
        <f>IF([1]架空线长度!A632="","",[1]架空线长度!A632)</f>
        <v/>
      </c>
      <c r="B632" t="str">
        <f>IF([1]架空线长度!B632="","",[1]架空线长度!B632)</f>
        <v/>
      </c>
    </row>
    <row r="633" spans="1:2" x14ac:dyDescent="0.15">
      <c r="A633" t="str">
        <f>IF([1]架空线长度!A633="","",[1]架空线长度!A633)</f>
        <v/>
      </c>
      <c r="B633" t="str">
        <f>IF([1]架空线长度!B633="","",[1]架空线长度!B633)</f>
        <v/>
      </c>
    </row>
    <row r="634" spans="1:2" x14ac:dyDescent="0.15">
      <c r="A634" t="str">
        <f>IF([1]架空线长度!A634="","",[1]架空线长度!A634)</f>
        <v/>
      </c>
      <c r="B634" t="str">
        <f>IF([1]架空线长度!B634="","",[1]架空线长度!B634)</f>
        <v/>
      </c>
    </row>
    <row r="635" spans="1:2" x14ac:dyDescent="0.15">
      <c r="A635" t="str">
        <f>IF([1]架空线长度!A635="","",[1]架空线长度!A635)</f>
        <v/>
      </c>
      <c r="B635" t="str">
        <f>IF([1]架空线长度!B635="","",[1]架空线长度!B635)</f>
        <v/>
      </c>
    </row>
    <row r="636" spans="1:2" x14ac:dyDescent="0.15">
      <c r="A636" t="str">
        <f>IF([1]架空线长度!A636="","",[1]架空线长度!A636)</f>
        <v/>
      </c>
      <c r="B636" t="str">
        <f>IF([1]架空线长度!B636="","",[1]架空线长度!B636)</f>
        <v/>
      </c>
    </row>
    <row r="637" spans="1:2" x14ac:dyDescent="0.15">
      <c r="A637" t="str">
        <f>IF([1]架空线长度!A637="","",[1]架空线长度!A637)</f>
        <v/>
      </c>
      <c r="B637" t="str">
        <f>IF([1]架空线长度!B637="","",[1]架空线长度!B637)</f>
        <v/>
      </c>
    </row>
    <row r="638" spans="1:2" x14ac:dyDescent="0.15">
      <c r="A638" t="str">
        <f>IF([1]架空线长度!A638="","",[1]架空线长度!A638)</f>
        <v/>
      </c>
      <c r="B638" t="str">
        <f>IF([1]架空线长度!B638="","",[1]架空线长度!B638)</f>
        <v/>
      </c>
    </row>
    <row r="639" spans="1:2" x14ac:dyDescent="0.15">
      <c r="A639" t="str">
        <f>IF([1]架空线长度!A639="","",[1]架空线长度!A639)</f>
        <v/>
      </c>
      <c r="B639" t="str">
        <f>IF([1]架空线长度!B639="","",[1]架空线长度!B639)</f>
        <v/>
      </c>
    </row>
    <row r="640" spans="1:2" x14ac:dyDescent="0.15">
      <c r="A640" t="str">
        <f>IF([1]架空线长度!A640="","",[1]架空线长度!A640)</f>
        <v/>
      </c>
      <c r="B640" t="str">
        <f>IF([1]架空线长度!B640="","",[1]架空线长度!B640)</f>
        <v/>
      </c>
    </row>
    <row r="641" spans="1:2" x14ac:dyDescent="0.15">
      <c r="A641" t="str">
        <f>IF([1]架空线长度!A641="","",[1]架空线长度!A641)</f>
        <v/>
      </c>
      <c r="B641" t="str">
        <f>IF([1]架空线长度!B641="","",[1]架空线长度!B641)</f>
        <v/>
      </c>
    </row>
    <row r="642" spans="1:2" x14ac:dyDescent="0.15">
      <c r="A642" t="str">
        <f>IF([1]架空线长度!A642="","",[1]架空线长度!A642)</f>
        <v/>
      </c>
      <c r="B642" t="str">
        <f>IF([1]架空线长度!B642="","",[1]架空线长度!B642)</f>
        <v/>
      </c>
    </row>
    <row r="643" spans="1:2" x14ac:dyDescent="0.15">
      <c r="A643" t="str">
        <f>IF([1]架空线长度!A643="","",[1]架空线长度!A643)</f>
        <v/>
      </c>
      <c r="B643" t="str">
        <f>IF([1]架空线长度!B643="","",[1]架空线长度!B643)</f>
        <v/>
      </c>
    </row>
    <row r="644" spans="1:2" x14ac:dyDescent="0.15">
      <c r="A644" t="str">
        <f>IF([1]架空线长度!A644="","",[1]架空线长度!A644)</f>
        <v/>
      </c>
      <c r="B644" t="str">
        <f>IF([1]架空线长度!B644="","",[1]架空线长度!B644)</f>
        <v/>
      </c>
    </row>
    <row r="645" spans="1:2" x14ac:dyDescent="0.15">
      <c r="A645" t="str">
        <f>IF([1]架空线长度!A645="","",[1]架空线长度!A645)</f>
        <v/>
      </c>
      <c r="B645" t="str">
        <f>IF([1]架空线长度!B645="","",[1]架空线长度!B645)</f>
        <v/>
      </c>
    </row>
    <row r="646" spans="1:2" x14ac:dyDescent="0.15">
      <c r="A646" t="str">
        <f>IF([1]架空线长度!A646="","",[1]架空线长度!A646)</f>
        <v/>
      </c>
      <c r="B646" t="str">
        <f>IF([1]架空线长度!B646="","",[1]架空线长度!B646)</f>
        <v/>
      </c>
    </row>
    <row r="647" spans="1:2" x14ac:dyDescent="0.15">
      <c r="A647" t="str">
        <f>IF([1]架空线长度!A647="","",[1]架空线长度!A647)</f>
        <v/>
      </c>
      <c r="B647" t="str">
        <f>IF([1]架空线长度!B647="","",[1]架空线长度!B647)</f>
        <v/>
      </c>
    </row>
    <row r="648" spans="1:2" x14ac:dyDescent="0.15">
      <c r="A648" t="str">
        <f>IF([1]架空线长度!A648="","",[1]架空线长度!A648)</f>
        <v/>
      </c>
      <c r="B648" t="str">
        <f>IF([1]架空线长度!B648="","",[1]架空线长度!B648)</f>
        <v/>
      </c>
    </row>
    <row r="649" spans="1:2" x14ac:dyDescent="0.15">
      <c r="A649" t="str">
        <f>IF([1]架空线长度!A649="","",[1]架空线长度!A649)</f>
        <v/>
      </c>
      <c r="B649" t="str">
        <f>IF([1]架空线长度!B649="","",[1]架空线长度!B649)</f>
        <v/>
      </c>
    </row>
    <row r="650" spans="1:2" x14ac:dyDescent="0.15">
      <c r="A650" t="str">
        <f>IF([1]架空线长度!A650="","",[1]架空线长度!A650)</f>
        <v/>
      </c>
      <c r="B650" t="str">
        <f>IF([1]架空线长度!B650="","",[1]架空线长度!B650)</f>
        <v/>
      </c>
    </row>
    <row r="651" spans="1:2" x14ac:dyDescent="0.15">
      <c r="A651" t="str">
        <f>IF([1]架空线长度!A651="","",[1]架空线长度!A651)</f>
        <v/>
      </c>
      <c r="B651" t="str">
        <f>IF([1]架空线长度!B651="","",[1]架空线长度!B651)</f>
        <v/>
      </c>
    </row>
    <row r="652" spans="1:2" x14ac:dyDescent="0.15">
      <c r="A652" t="str">
        <f>IF([1]架空线长度!A652="","",[1]架空线长度!A652)</f>
        <v/>
      </c>
      <c r="B652" t="str">
        <f>IF([1]架空线长度!B652="","",[1]架空线长度!B652)</f>
        <v/>
      </c>
    </row>
    <row r="653" spans="1:2" x14ac:dyDescent="0.15">
      <c r="A653" t="str">
        <f>IF([1]架空线长度!A653="","",[1]架空线长度!A653)</f>
        <v/>
      </c>
      <c r="B653" t="str">
        <f>IF([1]架空线长度!B653="","",[1]架空线长度!B653)</f>
        <v/>
      </c>
    </row>
    <row r="654" spans="1:2" x14ac:dyDescent="0.15">
      <c r="A654" t="str">
        <f>IF([1]架空线长度!A654="","",[1]架空线长度!A654)</f>
        <v/>
      </c>
      <c r="B654" t="str">
        <f>IF([1]架空线长度!B654="","",[1]架空线长度!B654)</f>
        <v/>
      </c>
    </row>
    <row r="655" spans="1:2" x14ac:dyDescent="0.15">
      <c r="A655" t="str">
        <f>IF([1]架空线长度!A655="","",[1]架空线长度!A655)</f>
        <v/>
      </c>
      <c r="B655" t="str">
        <f>IF([1]架空线长度!B655="","",[1]架空线长度!B655)</f>
        <v/>
      </c>
    </row>
    <row r="656" spans="1:2" x14ac:dyDescent="0.15">
      <c r="A656" t="str">
        <f>IF([1]架空线长度!A656="","",[1]架空线长度!A656)</f>
        <v/>
      </c>
      <c r="B656" t="str">
        <f>IF([1]架空线长度!B656="","",[1]架空线长度!B656)</f>
        <v/>
      </c>
    </row>
    <row r="657" spans="1:2" x14ac:dyDescent="0.15">
      <c r="A657" t="str">
        <f>IF([1]架空线长度!A657="","",[1]架空线长度!A657)</f>
        <v/>
      </c>
      <c r="B657" t="str">
        <f>IF([1]架空线长度!B657="","",[1]架空线长度!B657)</f>
        <v/>
      </c>
    </row>
    <row r="658" spans="1:2" x14ac:dyDescent="0.15">
      <c r="A658" t="str">
        <f>IF([1]架空线长度!A658="","",[1]架空线长度!A658)</f>
        <v/>
      </c>
      <c r="B658" t="str">
        <f>IF([1]架空线长度!B658="","",[1]架空线长度!B658)</f>
        <v/>
      </c>
    </row>
    <row r="659" spans="1:2" x14ac:dyDescent="0.15">
      <c r="A659" t="str">
        <f>IF([1]架空线长度!A659="","",[1]架空线长度!A659)</f>
        <v/>
      </c>
      <c r="B659" t="str">
        <f>IF([1]架空线长度!B659="","",[1]架空线长度!B659)</f>
        <v/>
      </c>
    </row>
    <row r="660" spans="1:2" x14ac:dyDescent="0.15">
      <c r="A660" t="str">
        <f>IF([1]架空线长度!A660="","",[1]架空线长度!A660)</f>
        <v/>
      </c>
      <c r="B660" t="str">
        <f>IF([1]架空线长度!B660="","",[1]架空线长度!B660)</f>
        <v/>
      </c>
    </row>
    <row r="661" spans="1:2" x14ac:dyDescent="0.15">
      <c r="A661" t="str">
        <f>IF([1]架空线长度!A661="","",[1]架空线长度!A661)</f>
        <v/>
      </c>
      <c r="B661" t="str">
        <f>IF([1]架空线长度!B661="","",[1]架空线长度!B661)</f>
        <v/>
      </c>
    </row>
    <row r="662" spans="1:2" x14ac:dyDescent="0.15">
      <c r="A662" t="str">
        <f>IF([1]架空线长度!A662="","",[1]架空线长度!A662)</f>
        <v/>
      </c>
      <c r="B662" t="str">
        <f>IF([1]架空线长度!B662="","",[1]架空线长度!B662)</f>
        <v/>
      </c>
    </row>
    <row r="663" spans="1:2" x14ac:dyDescent="0.15">
      <c r="A663" t="str">
        <f>IF([1]架空线长度!A663="","",[1]架空线长度!A663)</f>
        <v/>
      </c>
      <c r="B663" t="str">
        <f>IF([1]架空线长度!B663="","",[1]架空线长度!B663)</f>
        <v/>
      </c>
    </row>
    <row r="664" spans="1:2" x14ac:dyDescent="0.15">
      <c r="A664" t="str">
        <f>IF([1]架空线长度!A664="","",[1]架空线长度!A664)</f>
        <v/>
      </c>
      <c r="B664" t="str">
        <f>IF([1]架空线长度!B664="","",[1]架空线长度!B664)</f>
        <v/>
      </c>
    </row>
    <row r="665" spans="1:2" x14ac:dyDescent="0.15">
      <c r="A665" t="str">
        <f>IF([1]架空线长度!A665="","",[1]架空线长度!A665)</f>
        <v/>
      </c>
      <c r="B665" t="str">
        <f>IF([1]架空线长度!B665="","",[1]架空线长度!B665)</f>
        <v/>
      </c>
    </row>
    <row r="666" spans="1:2" x14ac:dyDescent="0.15">
      <c r="A666" t="str">
        <f>IF([1]架空线长度!A666="","",[1]架空线长度!A666)</f>
        <v/>
      </c>
      <c r="B666" t="str">
        <f>IF([1]架空线长度!B666="","",[1]架空线长度!B666)</f>
        <v/>
      </c>
    </row>
    <row r="667" spans="1:2" x14ac:dyDescent="0.15">
      <c r="A667" t="str">
        <f>IF([1]架空线长度!A667="","",[1]架空线长度!A667)</f>
        <v/>
      </c>
      <c r="B667" t="str">
        <f>IF([1]架空线长度!B667="","",[1]架空线长度!B667)</f>
        <v/>
      </c>
    </row>
    <row r="668" spans="1:2" x14ac:dyDescent="0.15">
      <c r="A668" t="str">
        <f>IF([1]架空线长度!A668="","",[1]架空线长度!A668)</f>
        <v/>
      </c>
      <c r="B668" t="str">
        <f>IF([1]架空线长度!B668="","",[1]架空线长度!B668)</f>
        <v/>
      </c>
    </row>
    <row r="669" spans="1:2" x14ac:dyDescent="0.15">
      <c r="A669" t="str">
        <f>IF([1]架空线长度!A669="","",[1]架空线长度!A669)</f>
        <v/>
      </c>
      <c r="B669" t="str">
        <f>IF([1]架空线长度!B669="","",[1]架空线长度!B669)</f>
        <v/>
      </c>
    </row>
    <row r="670" spans="1:2" x14ac:dyDescent="0.15">
      <c r="A670" t="str">
        <f>IF([1]架空线长度!A670="","",[1]架空线长度!A670)</f>
        <v/>
      </c>
      <c r="B670" t="str">
        <f>IF([1]架空线长度!B670="","",[1]架空线长度!B670)</f>
        <v/>
      </c>
    </row>
    <row r="671" spans="1:2" x14ac:dyDescent="0.15">
      <c r="A671" t="str">
        <f>IF([1]架空线长度!A671="","",[1]架空线长度!A671)</f>
        <v/>
      </c>
      <c r="B671" t="str">
        <f>IF([1]架空线长度!B671="","",[1]架空线长度!B671)</f>
        <v/>
      </c>
    </row>
    <row r="672" spans="1:2" x14ac:dyDescent="0.15">
      <c r="A672" t="str">
        <f>IF([1]架空线长度!A672="","",[1]架空线长度!A672)</f>
        <v/>
      </c>
      <c r="B672" t="str">
        <f>IF([1]架空线长度!B672="","",[1]架空线长度!B672)</f>
        <v/>
      </c>
    </row>
    <row r="673" spans="1:2" x14ac:dyDescent="0.15">
      <c r="A673" t="str">
        <f>IF([1]架空线长度!A673="","",[1]架空线长度!A673)</f>
        <v/>
      </c>
      <c r="B673" t="str">
        <f>IF([1]架空线长度!B673="","",[1]架空线长度!B673)</f>
        <v/>
      </c>
    </row>
    <row r="674" spans="1:2" x14ac:dyDescent="0.15">
      <c r="A674" t="str">
        <f>IF([1]架空线长度!A674="","",[1]架空线长度!A674)</f>
        <v/>
      </c>
      <c r="B674" t="str">
        <f>IF([1]架空线长度!B674="","",[1]架空线长度!B674)</f>
        <v/>
      </c>
    </row>
    <row r="675" spans="1:2" x14ac:dyDescent="0.15">
      <c r="A675" t="str">
        <f>IF([1]架空线长度!A675="","",[1]架空线长度!A675)</f>
        <v/>
      </c>
      <c r="B675" t="str">
        <f>IF([1]架空线长度!B675="","",[1]架空线长度!B675)</f>
        <v/>
      </c>
    </row>
    <row r="676" spans="1:2" x14ac:dyDescent="0.15">
      <c r="A676" t="str">
        <f>IF([1]架空线长度!A676="","",[1]架空线长度!A676)</f>
        <v/>
      </c>
      <c r="B676" t="str">
        <f>IF([1]架空线长度!B676="","",[1]架空线长度!B676)</f>
        <v/>
      </c>
    </row>
    <row r="677" spans="1:2" x14ac:dyDescent="0.15">
      <c r="A677" t="str">
        <f>IF([1]架空线长度!A677="","",[1]架空线长度!A677)</f>
        <v/>
      </c>
      <c r="B677" t="str">
        <f>IF([1]架空线长度!B677="","",[1]架空线长度!B677)</f>
        <v/>
      </c>
    </row>
    <row r="678" spans="1:2" x14ac:dyDescent="0.15">
      <c r="A678" t="str">
        <f>IF([1]架空线长度!A678="","",[1]架空线长度!A678)</f>
        <v/>
      </c>
      <c r="B678" t="str">
        <f>IF([1]架空线长度!B678="","",[1]架空线长度!B678)</f>
        <v/>
      </c>
    </row>
    <row r="679" spans="1:2" x14ac:dyDescent="0.15">
      <c r="A679" t="str">
        <f>IF([1]架空线长度!A679="","",[1]架空线长度!A679)</f>
        <v/>
      </c>
      <c r="B679" t="str">
        <f>IF([1]架空线长度!B679="","",[1]架空线长度!B679)</f>
        <v/>
      </c>
    </row>
    <row r="680" spans="1:2" x14ac:dyDescent="0.15">
      <c r="A680" t="str">
        <f>IF([1]架空线长度!A680="","",[1]架空线长度!A680)</f>
        <v/>
      </c>
      <c r="B680" t="str">
        <f>IF([1]架空线长度!B680="","",[1]架空线长度!B680)</f>
        <v/>
      </c>
    </row>
    <row r="681" spans="1:2" x14ac:dyDescent="0.15">
      <c r="A681" t="str">
        <f>IF([1]架空线长度!A681="","",[1]架空线长度!A681)</f>
        <v/>
      </c>
      <c r="B681" t="str">
        <f>IF([1]架空线长度!B681="","",[1]架空线长度!B681)</f>
        <v/>
      </c>
    </row>
    <row r="682" spans="1:2" x14ac:dyDescent="0.15">
      <c r="A682" t="str">
        <f>IF([1]架空线长度!A682="","",[1]架空线长度!A682)</f>
        <v/>
      </c>
      <c r="B682" t="str">
        <f>IF([1]架空线长度!B682="","",[1]架空线长度!B682)</f>
        <v/>
      </c>
    </row>
    <row r="683" spans="1:2" x14ac:dyDescent="0.15">
      <c r="A683" t="str">
        <f>IF([1]架空线长度!A683="","",[1]架空线长度!A683)</f>
        <v/>
      </c>
      <c r="B683" t="str">
        <f>IF([1]架空线长度!B683="","",[1]架空线长度!B683)</f>
        <v/>
      </c>
    </row>
    <row r="684" spans="1:2" x14ac:dyDescent="0.15">
      <c r="A684" t="str">
        <f>IF([1]架空线长度!A684="","",[1]架空线长度!A684)</f>
        <v/>
      </c>
      <c r="B684" t="str">
        <f>IF([1]架空线长度!B684="","",[1]架空线长度!B684)</f>
        <v/>
      </c>
    </row>
    <row r="685" spans="1:2" x14ac:dyDescent="0.15">
      <c r="A685" t="str">
        <f>IF([1]架空线长度!A685="","",[1]架空线长度!A685)</f>
        <v/>
      </c>
      <c r="B685" t="str">
        <f>IF([1]架空线长度!B685="","",[1]架空线长度!B685)</f>
        <v/>
      </c>
    </row>
    <row r="686" spans="1:2" x14ac:dyDescent="0.15">
      <c r="A686" t="str">
        <f>IF([1]架空线长度!A686="","",[1]架空线长度!A686)</f>
        <v/>
      </c>
      <c r="B686" t="str">
        <f>IF([1]架空线长度!B686="","",[1]架空线长度!B686)</f>
        <v/>
      </c>
    </row>
    <row r="687" spans="1:2" x14ac:dyDescent="0.15">
      <c r="A687" t="str">
        <f>IF([1]架空线长度!A687="","",[1]架空线长度!A687)</f>
        <v/>
      </c>
      <c r="B687" t="str">
        <f>IF([1]架空线长度!B687="","",[1]架空线长度!B687)</f>
        <v/>
      </c>
    </row>
    <row r="688" spans="1:2" x14ac:dyDescent="0.15">
      <c r="A688" t="str">
        <f>IF([1]架空线长度!A688="","",[1]架空线长度!A688)</f>
        <v/>
      </c>
      <c r="B688" t="str">
        <f>IF([1]架空线长度!B688="","",[1]架空线长度!B688)</f>
        <v/>
      </c>
    </row>
    <row r="689" spans="1:2" x14ac:dyDescent="0.15">
      <c r="A689" t="str">
        <f>IF([1]架空线长度!A689="","",[1]架空线长度!A689)</f>
        <v/>
      </c>
      <c r="B689" t="str">
        <f>IF([1]架空线长度!B689="","",[1]架空线长度!B689)</f>
        <v/>
      </c>
    </row>
    <row r="690" spans="1:2" x14ac:dyDescent="0.15">
      <c r="A690" t="str">
        <f>IF([1]架空线长度!A690="","",[1]架空线长度!A690)</f>
        <v/>
      </c>
      <c r="B690" t="str">
        <f>IF([1]架空线长度!B690="","",[1]架空线长度!B690)</f>
        <v/>
      </c>
    </row>
    <row r="691" spans="1:2" x14ac:dyDescent="0.15">
      <c r="A691" t="str">
        <f>IF([1]架空线长度!A691="","",[1]架空线长度!A691)</f>
        <v/>
      </c>
      <c r="B691" t="str">
        <f>IF([1]架空线长度!B691="","",[1]架空线长度!B691)</f>
        <v/>
      </c>
    </row>
    <row r="692" spans="1:2" x14ac:dyDescent="0.15">
      <c r="A692" t="str">
        <f>IF([1]架空线长度!A692="","",[1]架空线长度!A692)</f>
        <v/>
      </c>
      <c r="B692" t="str">
        <f>IF([1]架空线长度!B692="","",[1]架空线长度!B692)</f>
        <v/>
      </c>
    </row>
    <row r="693" spans="1:2" x14ac:dyDescent="0.15">
      <c r="A693" t="str">
        <f>IF([1]架空线长度!A693="","",[1]架空线长度!A693)</f>
        <v/>
      </c>
      <c r="B693" t="str">
        <f>IF([1]架空线长度!B693="","",[1]架空线长度!B693)</f>
        <v/>
      </c>
    </row>
    <row r="694" spans="1:2" x14ac:dyDescent="0.15">
      <c r="A694" t="str">
        <f>IF([1]架空线长度!A694="","",[1]架空线长度!A694)</f>
        <v/>
      </c>
      <c r="B694" t="str">
        <f>IF([1]架空线长度!B694="","",[1]架空线长度!B694)</f>
        <v/>
      </c>
    </row>
    <row r="695" spans="1:2" x14ac:dyDescent="0.15">
      <c r="A695" t="str">
        <f>IF([1]架空线长度!A695="","",[1]架空线长度!A695)</f>
        <v/>
      </c>
      <c r="B695" t="str">
        <f>IF([1]架空线长度!B695="","",[1]架空线长度!B695)</f>
        <v/>
      </c>
    </row>
    <row r="696" spans="1:2" x14ac:dyDescent="0.15">
      <c r="A696" t="str">
        <f>IF([1]架空线长度!A696="","",[1]架空线长度!A696)</f>
        <v/>
      </c>
      <c r="B696" t="str">
        <f>IF([1]架空线长度!B696="","",[1]架空线长度!B696)</f>
        <v/>
      </c>
    </row>
    <row r="697" spans="1:2" x14ac:dyDescent="0.15">
      <c r="A697" t="str">
        <f>IF([1]架空线长度!A697="","",[1]架空线长度!A697)</f>
        <v/>
      </c>
      <c r="B697" t="str">
        <f>IF([1]架空线长度!B697="","",[1]架空线长度!B697)</f>
        <v/>
      </c>
    </row>
    <row r="698" spans="1:2" x14ac:dyDescent="0.15">
      <c r="A698" t="str">
        <f>IF([1]架空线长度!A698="","",[1]架空线长度!A698)</f>
        <v/>
      </c>
      <c r="B698" t="str">
        <f>IF([1]架空线长度!B698="","",[1]架空线长度!B698)</f>
        <v/>
      </c>
    </row>
    <row r="699" spans="1:2" x14ac:dyDescent="0.15">
      <c r="A699" t="str">
        <f>IF([1]架空线长度!A699="","",[1]架空线长度!A699)</f>
        <v/>
      </c>
      <c r="B699" t="str">
        <f>IF([1]架空线长度!B699="","",[1]架空线长度!B699)</f>
        <v/>
      </c>
    </row>
    <row r="700" spans="1:2" x14ac:dyDescent="0.15">
      <c r="A700" t="str">
        <f>IF([1]架空线长度!A700="","",[1]架空线长度!A700)</f>
        <v/>
      </c>
      <c r="B700" t="str">
        <f>IF([1]架空线长度!B700="","",[1]架空线长度!B700)</f>
        <v/>
      </c>
    </row>
    <row r="701" spans="1:2" x14ac:dyDescent="0.15">
      <c r="A701" t="str">
        <f>IF([1]架空线长度!A701="","",[1]架空线长度!A701)</f>
        <v/>
      </c>
      <c r="B701" t="str">
        <f>IF([1]架空线长度!B701="","",[1]架空线长度!B701)</f>
        <v/>
      </c>
    </row>
    <row r="702" spans="1:2" x14ac:dyDescent="0.15">
      <c r="A702" t="str">
        <f>IF([1]架空线长度!A702="","",[1]架空线长度!A702)</f>
        <v/>
      </c>
      <c r="B702" t="str">
        <f>IF([1]架空线长度!B702="","",[1]架空线长度!B702)</f>
        <v/>
      </c>
    </row>
    <row r="703" spans="1:2" x14ac:dyDescent="0.15">
      <c r="A703" t="str">
        <f>IF([1]架空线长度!A703="","",[1]架空线长度!A703)</f>
        <v/>
      </c>
      <c r="B703" t="str">
        <f>IF([1]架空线长度!B703="","",[1]架空线长度!B703)</f>
        <v/>
      </c>
    </row>
    <row r="704" spans="1:2" x14ac:dyDescent="0.15">
      <c r="A704" t="str">
        <f>IF([1]架空线长度!A704="","",[1]架空线长度!A704)</f>
        <v/>
      </c>
      <c r="B704" t="str">
        <f>IF([1]架空线长度!B704="","",[1]架空线长度!B704)</f>
        <v/>
      </c>
    </row>
    <row r="705" spans="1:2" x14ac:dyDescent="0.15">
      <c r="A705" t="str">
        <f>IF([1]架空线长度!A705="","",[1]架空线长度!A705)</f>
        <v/>
      </c>
      <c r="B705" t="str">
        <f>IF([1]架空线长度!B705="","",[1]架空线长度!B705)</f>
        <v/>
      </c>
    </row>
    <row r="706" spans="1:2" x14ac:dyDescent="0.15">
      <c r="A706" t="str">
        <f>IF([1]架空线长度!A706="","",[1]架空线长度!A706)</f>
        <v/>
      </c>
      <c r="B706" t="str">
        <f>IF([1]架空线长度!B706="","",[1]架空线长度!B706)</f>
        <v/>
      </c>
    </row>
    <row r="707" spans="1:2" x14ac:dyDescent="0.15">
      <c r="A707" t="str">
        <f>IF([1]架空线长度!A707="","",[1]架空线长度!A707)</f>
        <v/>
      </c>
      <c r="B707" t="str">
        <f>IF([1]架空线长度!B707="","",[1]架空线长度!B707)</f>
        <v/>
      </c>
    </row>
    <row r="708" spans="1:2" x14ac:dyDescent="0.15">
      <c r="A708" t="str">
        <f>IF([1]架空线长度!A708="","",[1]架空线长度!A708)</f>
        <v/>
      </c>
      <c r="B708" t="str">
        <f>IF([1]架空线长度!B708="","",[1]架空线长度!B708)</f>
        <v/>
      </c>
    </row>
    <row r="709" spans="1:2" x14ac:dyDescent="0.15">
      <c r="A709" t="str">
        <f>IF([1]架空线长度!A709="","",[1]架空线长度!A709)</f>
        <v/>
      </c>
      <c r="B709" t="str">
        <f>IF([1]架空线长度!B709="","",[1]架空线长度!B709)</f>
        <v/>
      </c>
    </row>
    <row r="710" spans="1:2" x14ac:dyDescent="0.15">
      <c r="A710" t="str">
        <f>IF([1]架空线长度!A710="","",[1]架空线长度!A710)</f>
        <v/>
      </c>
      <c r="B710" t="str">
        <f>IF([1]架空线长度!B710="","",[1]架空线长度!B710)</f>
        <v/>
      </c>
    </row>
    <row r="711" spans="1:2" x14ac:dyDescent="0.15">
      <c r="A711" t="str">
        <f>IF([1]架空线长度!A711="","",[1]架空线长度!A711)</f>
        <v/>
      </c>
      <c r="B711" t="str">
        <f>IF([1]架空线长度!B711="","",[1]架空线长度!B711)</f>
        <v/>
      </c>
    </row>
    <row r="712" spans="1:2" x14ac:dyDescent="0.15">
      <c r="A712" t="str">
        <f>IF([1]架空线长度!A712="","",[1]架空线长度!A712)</f>
        <v/>
      </c>
      <c r="B712" t="str">
        <f>IF([1]架空线长度!B712="","",[1]架空线长度!B712)</f>
        <v/>
      </c>
    </row>
    <row r="713" spans="1:2" x14ac:dyDescent="0.15">
      <c r="A713" t="str">
        <f>IF([1]架空线长度!A713="","",[1]架空线长度!A713)</f>
        <v/>
      </c>
      <c r="B713" t="str">
        <f>IF([1]架空线长度!B713="","",[1]架空线长度!B713)</f>
        <v/>
      </c>
    </row>
    <row r="714" spans="1:2" x14ac:dyDescent="0.15">
      <c r="A714" t="str">
        <f>IF([1]架空线长度!A714="","",[1]架空线长度!A714)</f>
        <v/>
      </c>
      <c r="B714" t="str">
        <f>IF([1]架空线长度!B714="","",[1]架空线长度!B714)</f>
        <v/>
      </c>
    </row>
    <row r="715" spans="1:2" x14ac:dyDescent="0.15">
      <c r="A715" t="str">
        <f>IF([1]架空线长度!A715="","",[1]架空线长度!A715)</f>
        <v/>
      </c>
      <c r="B715" t="str">
        <f>IF([1]架空线长度!B715="","",[1]架空线长度!B715)</f>
        <v/>
      </c>
    </row>
    <row r="716" spans="1:2" x14ac:dyDescent="0.15">
      <c r="A716" t="str">
        <f>IF([1]架空线长度!A716="","",[1]架空线长度!A716)</f>
        <v/>
      </c>
      <c r="B716" t="str">
        <f>IF([1]架空线长度!B716="","",[1]架空线长度!B716)</f>
        <v/>
      </c>
    </row>
    <row r="717" spans="1:2" x14ac:dyDescent="0.15">
      <c r="A717" t="str">
        <f>IF([1]架空线长度!A717="","",[1]架空线长度!A717)</f>
        <v/>
      </c>
      <c r="B717" t="str">
        <f>IF([1]架空线长度!B717="","",[1]架空线长度!B717)</f>
        <v/>
      </c>
    </row>
    <row r="718" spans="1:2" x14ac:dyDescent="0.15">
      <c r="A718" t="str">
        <f>IF([1]架空线长度!A718="","",[1]架空线长度!A718)</f>
        <v/>
      </c>
      <c r="B718" t="str">
        <f>IF([1]架空线长度!B718="","",[1]架空线长度!B718)</f>
        <v/>
      </c>
    </row>
    <row r="719" spans="1:2" x14ac:dyDescent="0.15">
      <c r="A719" t="str">
        <f>IF([1]架空线长度!A719="","",[1]架空线长度!A719)</f>
        <v/>
      </c>
      <c r="B719" t="str">
        <f>IF([1]架空线长度!B719="","",[1]架空线长度!B719)</f>
        <v/>
      </c>
    </row>
    <row r="720" spans="1:2" x14ac:dyDescent="0.15">
      <c r="A720" t="str">
        <f>IF([1]架空线长度!A720="","",[1]架空线长度!A720)</f>
        <v/>
      </c>
      <c r="B720" t="str">
        <f>IF([1]架空线长度!B720="","",[1]架空线长度!B720)</f>
        <v/>
      </c>
    </row>
    <row r="721" spans="1:2" x14ac:dyDescent="0.15">
      <c r="A721" t="str">
        <f>IF([1]架空线长度!A721="","",[1]架空线长度!A721)</f>
        <v/>
      </c>
      <c r="B721" t="str">
        <f>IF([1]架空线长度!B721="","",[1]架空线长度!B721)</f>
        <v/>
      </c>
    </row>
    <row r="722" spans="1:2" x14ac:dyDescent="0.15">
      <c r="A722" t="str">
        <f>IF([1]架空线长度!A722="","",[1]架空线长度!A722)</f>
        <v/>
      </c>
      <c r="B722" t="str">
        <f>IF([1]架空线长度!B722="","",[1]架空线长度!B722)</f>
        <v/>
      </c>
    </row>
    <row r="723" spans="1:2" x14ac:dyDescent="0.15">
      <c r="A723" t="str">
        <f>IF([1]架空线长度!A723="","",[1]架空线长度!A723)</f>
        <v/>
      </c>
      <c r="B723" t="str">
        <f>IF([1]架空线长度!B723="","",[1]架空线长度!B723)</f>
        <v/>
      </c>
    </row>
    <row r="724" spans="1:2" x14ac:dyDescent="0.15">
      <c r="A724" t="str">
        <f>IF([1]架空线长度!A724="","",[1]架空线长度!A724)</f>
        <v/>
      </c>
      <c r="B724" t="str">
        <f>IF([1]架空线长度!B724="","",[1]架空线长度!B724)</f>
        <v/>
      </c>
    </row>
    <row r="725" spans="1:2" x14ac:dyDescent="0.15">
      <c r="A725" t="str">
        <f>IF([1]架空线长度!A725="","",[1]架空线长度!A725)</f>
        <v/>
      </c>
      <c r="B725" t="str">
        <f>IF([1]架空线长度!B725="","",[1]架空线长度!B725)</f>
        <v/>
      </c>
    </row>
    <row r="726" spans="1:2" x14ac:dyDescent="0.15">
      <c r="A726" t="str">
        <f>IF([1]架空线长度!A726="","",[1]架空线长度!A726)</f>
        <v/>
      </c>
      <c r="B726" t="str">
        <f>IF([1]架空线长度!B726="","",[1]架空线长度!B726)</f>
        <v/>
      </c>
    </row>
    <row r="727" spans="1:2" x14ac:dyDescent="0.15">
      <c r="A727" t="str">
        <f>IF([1]架空线长度!A727="","",[1]架空线长度!A727)</f>
        <v/>
      </c>
      <c r="B727" t="str">
        <f>IF([1]架空线长度!B727="","",[1]架空线长度!B727)</f>
        <v/>
      </c>
    </row>
    <row r="728" spans="1:2" x14ac:dyDescent="0.15">
      <c r="A728" t="str">
        <f>IF([1]架空线长度!A728="","",[1]架空线长度!A728)</f>
        <v/>
      </c>
      <c r="B728" t="str">
        <f>IF([1]架空线长度!B728="","",[1]架空线长度!B728)</f>
        <v/>
      </c>
    </row>
    <row r="729" spans="1:2" x14ac:dyDescent="0.15">
      <c r="A729" t="str">
        <f>IF([1]架空线长度!A729="","",[1]架空线长度!A729)</f>
        <v/>
      </c>
      <c r="B729" t="str">
        <f>IF([1]架空线长度!B729="","",[1]架空线长度!B729)</f>
        <v/>
      </c>
    </row>
    <row r="730" spans="1:2" x14ac:dyDescent="0.15">
      <c r="A730" t="str">
        <f>IF([1]架空线长度!A730="","",[1]架空线长度!A730)</f>
        <v/>
      </c>
      <c r="B730" t="str">
        <f>IF([1]架空线长度!B730="","",[1]架空线长度!B730)</f>
        <v/>
      </c>
    </row>
    <row r="731" spans="1:2" x14ac:dyDescent="0.15">
      <c r="A731" t="str">
        <f>IF([1]架空线长度!A731="","",[1]架空线长度!A731)</f>
        <v/>
      </c>
      <c r="B731" t="str">
        <f>IF([1]架空线长度!B731="","",[1]架空线长度!B731)</f>
        <v/>
      </c>
    </row>
    <row r="732" spans="1:2" x14ac:dyDescent="0.15">
      <c r="A732" t="str">
        <f>IF([1]架空线长度!A732="","",[1]架空线长度!A732)</f>
        <v/>
      </c>
      <c r="B732" t="str">
        <f>IF([1]架空线长度!B732="","",[1]架空线长度!B732)</f>
        <v/>
      </c>
    </row>
    <row r="733" spans="1:2" x14ac:dyDescent="0.15">
      <c r="A733" t="str">
        <f>IF([1]架空线长度!A733="","",[1]架空线长度!A733)</f>
        <v/>
      </c>
      <c r="B733" t="str">
        <f>IF([1]架空线长度!B733="","",[1]架空线长度!B733)</f>
        <v/>
      </c>
    </row>
    <row r="734" spans="1:2" x14ac:dyDescent="0.15">
      <c r="A734" t="str">
        <f>IF([1]架空线长度!A734="","",[1]架空线长度!A734)</f>
        <v/>
      </c>
      <c r="B734" t="str">
        <f>IF([1]架空线长度!B734="","",[1]架空线长度!B734)</f>
        <v/>
      </c>
    </row>
    <row r="735" spans="1:2" x14ac:dyDescent="0.15">
      <c r="A735" t="str">
        <f>IF([1]架空线长度!A735="","",[1]架空线长度!A735)</f>
        <v/>
      </c>
      <c r="B735" t="str">
        <f>IF([1]架空线长度!B735="","",[1]架空线长度!B735)</f>
        <v/>
      </c>
    </row>
    <row r="736" spans="1:2" x14ac:dyDescent="0.15">
      <c r="A736" t="str">
        <f>IF([1]架空线长度!A736="","",[1]架空线长度!A736)</f>
        <v/>
      </c>
      <c r="B736" t="str">
        <f>IF([1]架空线长度!B736="","",[1]架空线长度!B736)</f>
        <v/>
      </c>
    </row>
    <row r="737" spans="1:2" x14ac:dyDescent="0.15">
      <c r="A737" t="str">
        <f>IF([1]架空线长度!A737="","",[1]架空线长度!A737)</f>
        <v/>
      </c>
      <c r="B737" t="str">
        <f>IF([1]架空线长度!B737="","",[1]架空线长度!B737)</f>
        <v/>
      </c>
    </row>
    <row r="738" spans="1:2" x14ac:dyDescent="0.15">
      <c r="A738" t="str">
        <f>IF([1]架空线长度!A738="","",[1]架空线长度!A738)</f>
        <v/>
      </c>
      <c r="B738" t="str">
        <f>IF([1]架空线长度!B738="","",[1]架空线长度!B738)</f>
        <v/>
      </c>
    </row>
    <row r="739" spans="1:2" x14ac:dyDescent="0.15">
      <c r="A739" t="str">
        <f>IF([1]架空线长度!A739="","",[1]架空线长度!A739)</f>
        <v/>
      </c>
      <c r="B739" t="str">
        <f>IF([1]架空线长度!B739="","",[1]架空线长度!B739)</f>
        <v/>
      </c>
    </row>
    <row r="740" spans="1:2" x14ac:dyDescent="0.15">
      <c r="A740" t="str">
        <f>IF([1]架空线长度!A740="","",[1]架空线长度!A740)</f>
        <v/>
      </c>
      <c r="B740" t="str">
        <f>IF([1]架空线长度!B740="","",[1]架空线长度!B740)</f>
        <v/>
      </c>
    </row>
    <row r="741" spans="1:2" x14ac:dyDescent="0.15">
      <c r="A741" t="str">
        <f>IF([1]架空线长度!A741="","",[1]架空线长度!A741)</f>
        <v/>
      </c>
      <c r="B741" t="str">
        <f>IF([1]架空线长度!B741="","",[1]架空线长度!B741)</f>
        <v/>
      </c>
    </row>
    <row r="742" spans="1:2" x14ac:dyDescent="0.15">
      <c r="A742" t="str">
        <f>IF([1]架空线长度!A742="","",[1]架空线长度!A742)</f>
        <v/>
      </c>
      <c r="B742" t="str">
        <f>IF([1]架空线长度!B742="","",[1]架空线长度!B742)</f>
        <v/>
      </c>
    </row>
    <row r="743" spans="1:2" x14ac:dyDescent="0.15">
      <c r="A743" t="str">
        <f>IF([1]架空线长度!A743="","",[1]架空线长度!A743)</f>
        <v/>
      </c>
      <c r="B743" t="str">
        <f>IF([1]架空线长度!B743="","",[1]架空线长度!B743)</f>
        <v/>
      </c>
    </row>
    <row r="744" spans="1:2" x14ac:dyDescent="0.15">
      <c r="A744" t="str">
        <f>IF([1]架空线长度!A744="","",[1]架空线长度!A744)</f>
        <v/>
      </c>
      <c r="B744" t="str">
        <f>IF([1]架空线长度!B744="","",[1]架空线长度!B744)</f>
        <v/>
      </c>
    </row>
    <row r="745" spans="1:2" x14ac:dyDescent="0.15">
      <c r="A745" t="str">
        <f>IF([1]架空线长度!A745="","",[1]架空线长度!A745)</f>
        <v/>
      </c>
      <c r="B745" t="str">
        <f>IF([1]架空线长度!B745="","",[1]架空线长度!B745)</f>
        <v/>
      </c>
    </row>
    <row r="746" spans="1:2" x14ac:dyDescent="0.15">
      <c r="A746" t="str">
        <f>IF([1]架空线长度!A746="","",[1]架空线长度!A746)</f>
        <v/>
      </c>
      <c r="B746" t="str">
        <f>IF([1]架空线长度!B746="","",[1]架空线长度!B746)</f>
        <v/>
      </c>
    </row>
    <row r="747" spans="1:2" x14ac:dyDescent="0.15">
      <c r="A747" t="str">
        <f>IF([1]架空线长度!A747="","",[1]架空线长度!A747)</f>
        <v/>
      </c>
      <c r="B747" t="str">
        <f>IF([1]架空线长度!B747="","",[1]架空线长度!B747)</f>
        <v/>
      </c>
    </row>
    <row r="748" spans="1:2" x14ac:dyDescent="0.15">
      <c r="A748" t="str">
        <f>IF([1]架空线长度!A748="","",[1]架空线长度!A748)</f>
        <v/>
      </c>
      <c r="B748" t="str">
        <f>IF([1]架空线长度!B748="","",[1]架空线长度!B748)</f>
        <v/>
      </c>
    </row>
    <row r="749" spans="1:2" x14ac:dyDescent="0.15">
      <c r="A749" t="str">
        <f>IF([1]架空线长度!A749="","",[1]架空线长度!A749)</f>
        <v/>
      </c>
      <c r="B749" t="str">
        <f>IF([1]架空线长度!B749="","",[1]架空线长度!B749)</f>
        <v/>
      </c>
    </row>
    <row r="750" spans="1:2" x14ac:dyDescent="0.15">
      <c r="A750" t="str">
        <f>IF([1]架空线长度!A750="","",[1]架空线长度!A750)</f>
        <v/>
      </c>
      <c r="B750" t="str">
        <f>IF([1]架空线长度!B750="","",[1]架空线长度!B750)</f>
        <v/>
      </c>
    </row>
    <row r="751" spans="1:2" x14ac:dyDescent="0.15">
      <c r="A751" t="str">
        <f>IF([1]架空线长度!A751="","",[1]架空线长度!A751)</f>
        <v/>
      </c>
      <c r="B751" t="str">
        <f>IF([1]架空线长度!B751="","",[1]架空线长度!B751)</f>
        <v/>
      </c>
    </row>
    <row r="752" spans="1:2" x14ac:dyDescent="0.15">
      <c r="A752" t="str">
        <f>IF([1]架空线长度!A752="","",[1]架空线长度!A752)</f>
        <v/>
      </c>
      <c r="B752" t="str">
        <f>IF([1]架空线长度!B752="","",[1]架空线长度!B752)</f>
        <v/>
      </c>
    </row>
    <row r="753" spans="1:2" x14ac:dyDescent="0.15">
      <c r="A753" t="str">
        <f>IF([1]架空线长度!A753="","",[1]架空线长度!A753)</f>
        <v/>
      </c>
      <c r="B753" t="str">
        <f>IF([1]架空线长度!B753="","",[1]架空线长度!B753)</f>
        <v/>
      </c>
    </row>
    <row r="754" spans="1:2" x14ac:dyDescent="0.15">
      <c r="A754" t="str">
        <f>IF([1]架空线长度!A754="","",[1]架空线长度!A754)</f>
        <v/>
      </c>
      <c r="B754" t="str">
        <f>IF([1]架空线长度!B754="","",[1]架空线长度!B754)</f>
        <v/>
      </c>
    </row>
    <row r="755" spans="1:2" x14ac:dyDescent="0.15">
      <c r="A755" t="str">
        <f>IF([1]架空线长度!A755="","",[1]架空线长度!A755)</f>
        <v/>
      </c>
      <c r="B755" t="str">
        <f>IF([1]架空线长度!B755="","",[1]架空线长度!B755)</f>
        <v/>
      </c>
    </row>
    <row r="756" spans="1:2" x14ac:dyDescent="0.15">
      <c r="A756" t="str">
        <f>IF([1]架空线长度!A756="","",[1]架空线长度!A756)</f>
        <v/>
      </c>
      <c r="B756" t="str">
        <f>IF([1]架空线长度!B756="","",[1]架空线长度!B756)</f>
        <v/>
      </c>
    </row>
    <row r="757" spans="1:2" x14ac:dyDescent="0.15">
      <c r="A757" t="str">
        <f>IF([1]架空线长度!A757="","",[1]架空线长度!A757)</f>
        <v/>
      </c>
      <c r="B757" t="str">
        <f>IF([1]架空线长度!B757="","",[1]架空线长度!B757)</f>
        <v/>
      </c>
    </row>
    <row r="758" spans="1:2" x14ac:dyDescent="0.15">
      <c r="A758" t="str">
        <f>IF([1]架空线长度!A758="","",[1]架空线长度!A758)</f>
        <v/>
      </c>
      <c r="B758" t="str">
        <f>IF([1]架空线长度!B758="","",[1]架空线长度!B758)</f>
        <v/>
      </c>
    </row>
    <row r="759" spans="1:2" x14ac:dyDescent="0.15">
      <c r="A759" t="str">
        <f>IF([1]架空线长度!A759="","",[1]架空线长度!A759)</f>
        <v/>
      </c>
      <c r="B759" t="str">
        <f>IF([1]架空线长度!B759="","",[1]架空线长度!B759)</f>
        <v/>
      </c>
    </row>
    <row r="760" spans="1:2" x14ac:dyDescent="0.15">
      <c r="A760" t="str">
        <f>IF([1]架空线长度!A760="","",[1]架空线长度!A760)</f>
        <v/>
      </c>
      <c r="B760" t="str">
        <f>IF([1]架空线长度!B760="","",[1]架空线长度!B760)</f>
        <v/>
      </c>
    </row>
    <row r="761" spans="1:2" x14ac:dyDescent="0.15">
      <c r="A761" t="str">
        <f>IF([1]架空线长度!A761="","",[1]架空线长度!A761)</f>
        <v/>
      </c>
      <c r="B761" t="str">
        <f>IF([1]架空线长度!B761="","",[1]架空线长度!B761)</f>
        <v/>
      </c>
    </row>
    <row r="762" spans="1:2" x14ac:dyDescent="0.15">
      <c r="A762" t="str">
        <f>IF([1]架空线长度!A762="","",[1]架空线长度!A762)</f>
        <v/>
      </c>
      <c r="B762" t="str">
        <f>IF([1]架空线长度!B762="","",[1]架空线长度!B762)</f>
        <v/>
      </c>
    </row>
    <row r="763" spans="1:2" x14ac:dyDescent="0.15">
      <c r="A763" t="str">
        <f>IF([1]架空线长度!A763="","",[1]架空线长度!A763)</f>
        <v/>
      </c>
      <c r="B763" t="str">
        <f>IF([1]架空线长度!B763="","",[1]架空线长度!B763)</f>
        <v/>
      </c>
    </row>
    <row r="764" spans="1:2" x14ac:dyDescent="0.15">
      <c r="A764" t="str">
        <f>IF([1]架空线长度!A764="","",[1]架空线长度!A764)</f>
        <v/>
      </c>
      <c r="B764" t="str">
        <f>IF([1]架空线长度!B764="","",[1]架空线长度!B764)</f>
        <v/>
      </c>
    </row>
    <row r="765" spans="1:2" x14ac:dyDescent="0.15">
      <c r="A765" t="str">
        <f>IF([1]架空线长度!A765="","",[1]架空线长度!A765)</f>
        <v/>
      </c>
      <c r="B765" t="str">
        <f>IF([1]架空线长度!B765="","",[1]架空线长度!B765)</f>
        <v/>
      </c>
    </row>
    <row r="766" spans="1:2" x14ac:dyDescent="0.15">
      <c r="A766" t="str">
        <f>IF([1]架空线长度!A766="","",[1]架空线长度!A766)</f>
        <v/>
      </c>
      <c r="B766" t="str">
        <f>IF([1]架空线长度!B766="","",[1]架空线长度!B766)</f>
        <v/>
      </c>
    </row>
    <row r="767" spans="1:2" x14ac:dyDescent="0.15">
      <c r="A767" t="str">
        <f>IF([1]架空线长度!A767="","",[1]架空线长度!A767)</f>
        <v/>
      </c>
      <c r="B767" t="str">
        <f>IF([1]架空线长度!B767="","",[1]架空线长度!B767)</f>
        <v/>
      </c>
    </row>
    <row r="768" spans="1:2" x14ac:dyDescent="0.15">
      <c r="A768" t="str">
        <f>IF([1]架空线长度!A768="","",[1]架空线长度!A768)</f>
        <v/>
      </c>
      <c r="B768" t="str">
        <f>IF([1]架空线长度!B768="","",[1]架空线长度!B768)</f>
        <v/>
      </c>
    </row>
    <row r="769" spans="1:2" x14ac:dyDescent="0.15">
      <c r="A769" t="str">
        <f>IF([1]架空线长度!A769="","",[1]架空线长度!A769)</f>
        <v/>
      </c>
      <c r="B769" t="str">
        <f>IF([1]架空线长度!B769="","",[1]架空线长度!B769)</f>
        <v/>
      </c>
    </row>
    <row r="770" spans="1:2" x14ac:dyDescent="0.15">
      <c r="A770" t="str">
        <f>IF([1]架空线长度!A770="","",[1]架空线长度!A770)</f>
        <v/>
      </c>
      <c r="B770" t="str">
        <f>IF([1]架空线长度!B770="","",[1]架空线长度!B770)</f>
        <v/>
      </c>
    </row>
    <row r="771" spans="1:2" x14ac:dyDescent="0.15">
      <c r="A771" t="str">
        <f>IF([1]架空线长度!A771="","",[1]架空线长度!A771)</f>
        <v/>
      </c>
      <c r="B771" t="str">
        <f>IF([1]架空线长度!B771="","",[1]架空线长度!B771)</f>
        <v/>
      </c>
    </row>
    <row r="772" spans="1:2" x14ac:dyDescent="0.15">
      <c r="A772" t="str">
        <f>IF([1]架空线长度!A772="","",[1]架空线长度!A772)</f>
        <v/>
      </c>
      <c r="B772" t="str">
        <f>IF([1]架空线长度!B772="","",[1]架空线长度!B772)</f>
        <v/>
      </c>
    </row>
    <row r="773" spans="1:2" x14ac:dyDescent="0.15">
      <c r="A773" t="str">
        <f>IF([1]架空线长度!A773="","",[1]架空线长度!A773)</f>
        <v/>
      </c>
      <c r="B773" t="str">
        <f>IF([1]架空线长度!B773="","",[1]架空线长度!B773)</f>
        <v/>
      </c>
    </row>
    <row r="774" spans="1:2" x14ac:dyDescent="0.15">
      <c r="A774" t="str">
        <f>IF([1]架空线长度!A774="","",[1]架空线长度!A774)</f>
        <v/>
      </c>
      <c r="B774" t="str">
        <f>IF([1]架空线长度!B774="","",[1]架空线长度!B774)</f>
        <v/>
      </c>
    </row>
    <row r="775" spans="1:2" x14ac:dyDescent="0.15">
      <c r="A775" t="str">
        <f>IF([1]架空线长度!A775="","",[1]架空线长度!A775)</f>
        <v/>
      </c>
      <c r="B775" t="str">
        <f>IF([1]架空线长度!B775="","",[1]架空线长度!B775)</f>
        <v/>
      </c>
    </row>
    <row r="776" spans="1:2" x14ac:dyDescent="0.15">
      <c r="A776" t="str">
        <f>IF([1]架空线长度!A776="","",[1]架空线长度!A776)</f>
        <v/>
      </c>
      <c r="B776" t="str">
        <f>IF([1]架空线长度!B776="","",[1]架空线长度!B776)</f>
        <v/>
      </c>
    </row>
    <row r="777" spans="1:2" x14ac:dyDescent="0.15">
      <c r="A777" t="str">
        <f>IF([1]架空线长度!A777="","",[1]架空线长度!A777)</f>
        <v/>
      </c>
      <c r="B777" t="str">
        <f>IF([1]架空线长度!B777="","",[1]架空线长度!B777)</f>
        <v/>
      </c>
    </row>
    <row r="778" spans="1:2" x14ac:dyDescent="0.15">
      <c r="A778" t="str">
        <f>IF([1]架空线长度!A778="","",[1]架空线长度!A778)</f>
        <v/>
      </c>
      <c r="B778" t="str">
        <f>IF([1]架空线长度!B778="","",[1]架空线长度!B778)</f>
        <v/>
      </c>
    </row>
    <row r="779" spans="1:2" x14ac:dyDescent="0.15">
      <c r="A779" t="str">
        <f>IF([1]架空线长度!A779="","",[1]架空线长度!A779)</f>
        <v/>
      </c>
      <c r="B779" t="str">
        <f>IF([1]架空线长度!B779="","",[1]架空线长度!B779)</f>
        <v/>
      </c>
    </row>
    <row r="780" spans="1:2" x14ac:dyDescent="0.15">
      <c r="A780" t="str">
        <f>IF([1]架空线长度!A780="","",[1]架空线长度!A780)</f>
        <v/>
      </c>
      <c r="B780" t="str">
        <f>IF([1]架空线长度!B780="","",[1]架空线长度!B780)</f>
        <v/>
      </c>
    </row>
    <row r="781" spans="1:2" x14ac:dyDescent="0.15">
      <c r="A781" t="str">
        <f>IF([1]架空线长度!A781="","",[1]架空线长度!A781)</f>
        <v/>
      </c>
      <c r="B781" t="str">
        <f>IF([1]架空线长度!B781="","",[1]架空线长度!B781)</f>
        <v/>
      </c>
    </row>
    <row r="782" spans="1:2" x14ac:dyDescent="0.15">
      <c r="A782" t="str">
        <f>IF([1]架空线长度!A782="","",[1]架空线长度!A782)</f>
        <v/>
      </c>
      <c r="B782" t="str">
        <f>IF([1]架空线长度!B782="","",[1]架空线长度!B782)</f>
        <v/>
      </c>
    </row>
    <row r="783" spans="1:2" x14ac:dyDescent="0.15">
      <c r="A783" t="str">
        <f>IF([1]架空线长度!A783="","",[1]架空线长度!A783)</f>
        <v/>
      </c>
      <c r="B783" t="str">
        <f>IF([1]架空线长度!B783="","",[1]架空线长度!B783)</f>
        <v/>
      </c>
    </row>
    <row r="784" spans="1:2" x14ac:dyDescent="0.15">
      <c r="A784" t="str">
        <f>IF([1]架空线长度!A784="","",[1]架空线长度!A784)</f>
        <v/>
      </c>
      <c r="B784" t="str">
        <f>IF([1]架空线长度!B784="","",[1]架空线长度!B784)</f>
        <v/>
      </c>
    </row>
    <row r="785" spans="1:2" x14ac:dyDescent="0.15">
      <c r="A785" t="str">
        <f>IF([1]架空线长度!A785="","",[1]架空线长度!A785)</f>
        <v/>
      </c>
      <c r="B785" t="str">
        <f>IF([1]架空线长度!B785="","",[1]架空线长度!B785)</f>
        <v/>
      </c>
    </row>
    <row r="786" spans="1:2" x14ac:dyDescent="0.15">
      <c r="A786" t="str">
        <f>IF([1]架空线长度!A786="","",[1]架空线长度!A786)</f>
        <v/>
      </c>
      <c r="B786" t="str">
        <f>IF([1]架空线长度!B786="","",[1]架空线长度!B786)</f>
        <v/>
      </c>
    </row>
    <row r="787" spans="1:2" x14ac:dyDescent="0.15">
      <c r="A787" t="str">
        <f>IF([1]架空线长度!A787="","",[1]架空线长度!A787)</f>
        <v/>
      </c>
      <c r="B787" t="str">
        <f>IF([1]架空线长度!B787="","",[1]架空线长度!B787)</f>
        <v/>
      </c>
    </row>
    <row r="788" spans="1:2" x14ac:dyDescent="0.15">
      <c r="A788" t="str">
        <f>IF([1]架空线长度!A788="","",[1]架空线长度!A788)</f>
        <v/>
      </c>
      <c r="B788" t="str">
        <f>IF([1]架空线长度!B788="","",[1]架空线长度!B788)</f>
        <v/>
      </c>
    </row>
    <row r="789" spans="1:2" x14ac:dyDescent="0.15">
      <c r="A789" t="str">
        <f>IF([1]架空线长度!A789="","",[1]架空线长度!A789)</f>
        <v/>
      </c>
      <c r="B789" t="str">
        <f>IF([1]架空线长度!B789="","",[1]架空线长度!B789)</f>
        <v/>
      </c>
    </row>
    <row r="790" spans="1:2" x14ac:dyDescent="0.15">
      <c r="A790" t="str">
        <f>IF([1]架空线长度!A790="","",[1]架空线长度!A790)</f>
        <v/>
      </c>
      <c r="B790" t="str">
        <f>IF([1]架空线长度!B790="","",[1]架空线长度!B790)</f>
        <v/>
      </c>
    </row>
    <row r="791" spans="1:2" x14ac:dyDescent="0.15">
      <c r="A791" t="str">
        <f>IF([1]架空线长度!A791="","",[1]架空线长度!A791)</f>
        <v/>
      </c>
      <c r="B791" t="str">
        <f>IF([1]架空线长度!B791="","",[1]架空线长度!B791)</f>
        <v/>
      </c>
    </row>
    <row r="792" spans="1:2" x14ac:dyDescent="0.15">
      <c r="A792" t="str">
        <f>IF([1]架空线长度!A792="","",[1]架空线长度!A792)</f>
        <v/>
      </c>
      <c r="B792" t="str">
        <f>IF([1]架空线长度!B792="","",[1]架空线长度!B792)</f>
        <v/>
      </c>
    </row>
    <row r="793" spans="1:2" x14ac:dyDescent="0.15">
      <c r="A793" t="str">
        <f>IF([1]架空线长度!A793="","",[1]架空线长度!A793)</f>
        <v/>
      </c>
      <c r="B793" t="str">
        <f>IF([1]架空线长度!B793="","",[1]架空线长度!B793)</f>
        <v/>
      </c>
    </row>
    <row r="794" spans="1:2" x14ac:dyDescent="0.15">
      <c r="A794" t="str">
        <f>IF([1]架空线长度!A794="","",[1]架空线长度!A794)</f>
        <v/>
      </c>
      <c r="B794" t="str">
        <f>IF([1]架空线长度!B794="","",[1]架空线长度!B794)</f>
        <v/>
      </c>
    </row>
    <row r="795" spans="1:2" x14ac:dyDescent="0.15">
      <c r="A795" t="str">
        <f>IF([1]架空线长度!A795="","",[1]架空线长度!A795)</f>
        <v/>
      </c>
      <c r="B795" t="str">
        <f>IF([1]架空线长度!B795="","",[1]架空线长度!B795)</f>
        <v/>
      </c>
    </row>
    <row r="796" spans="1:2" x14ac:dyDescent="0.15">
      <c r="A796" t="str">
        <f>IF([1]架空线长度!A796="","",[1]架空线长度!A796)</f>
        <v/>
      </c>
      <c r="B796" t="str">
        <f>IF([1]架空线长度!B796="","",[1]架空线长度!B796)</f>
        <v/>
      </c>
    </row>
    <row r="797" spans="1:2" x14ac:dyDescent="0.15">
      <c r="A797" t="str">
        <f>IF([1]架空线长度!A797="","",[1]架空线长度!A797)</f>
        <v/>
      </c>
      <c r="B797" t="str">
        <f>IF([1]架空线长度!B797="","",[1]架空线长度!B797)</f>
        <v/>
      </c>
    </row>
    <row r="798" spans="1:2" x14ac:dyDescent="0.15">
      <c r="A798" t="str">
        <f>IF([1]架空线长度!A798="","",[1]架空线长度!A798)</f>
        <v/>
      </c>
      <c r="B798" t="str">
        <f>IF([1]架空线长度!B798="","",[1]架空线长度!B798)</f>
        <v/>
      </c>
    </row>
    <row r="799" spans="1:2" x14ac:dyDescent="0.15">
      <c r="A799" t="str">
        <f>IF([1]架空线长度!A799="","",[1]架空线长度!A799)</f>
        <v/>
      </c>
      <c r="B799" t="str">
        <f>IF([1]架空线长度!B799="","",[1]架空线长度!B799)</f>
        <v/>
      </c>
    </row>
    <row r="800" spans="1:2" x14ac:dyDescent="0.15">
      <c r="A800" t="str">
        <f>IF([1]架空线长度!A800="","",[1]架空线长度!A800)</f>
        <v/>
      </c>
      <c r="B800" t="str">
        <f>IF([1]架空线长度!B800="","",[1]架空线长度!B800)</f>
        <v/>
      </c>
    </row>
    <row r="801" spans="1:2" x14ac:dyDescent="0.15">
      <c r="A801" t="str">
        <f>IF([1]架空线长度!A801="","",[1]架空线长度!A801)</f>
        <v/>
      </c>
      <c r="B801" t="str">
        <f>IF([1]架空线长度!B801="","",[1]架空线长度!B801)</f>
        <v/>
      </c>
    </row>
    <row r="802" spans="1:2" x14ac:dyDescent="0.15">
      <c r="A802" t="str">
        <f>IF([1]架空线长度!A802="","",[1]架空线长度!A802)</f>
        <v/>
      </c>
      <c r="B802" t="str">
        <f>IF([1]架空线长度!B802="","",[1]架空线长度!B802)</f>
        <v/>
      </c>
    </row>
    <row r="803" spans="1:2" x14ac:dyDescent="0.15">
      <c r="A803" t="str">
        <f>IF([1]架空线长度!A803="","",[1]架空线长度!A803)</f>
        <v/>
      </c>
      <c r="B803" t="str">
        <f>IF([1]架空线长度!B803="","",[1]架空线长度!B803)</f>
        <v/>
      </c>
    </row>
    <row r="804" spans="1:2" x14ac:dyDescent="0.15">
      <c r="A804" t="str">
        <f>IF([1]架空线长度!A804="","",[1]架空线长度!A804)</f>
        <v/>
      </c>
      <c r="B804" t="str">
        <f>IF([1]架空线长度!B804="","",[1]架空线长度!B804)</f>
        <v/>
      </c>
    </row>
    <row r="805" spans="1:2" x14ac:dyDescent="0.15">
      <c r="A805" t="str">
        <f>IF([1]架空线长度!A805="","",[1]架空线长度!A805)</f>
        <v/>
      </c>
      <c r="B805" t="str">
        <f>IF([1]架空线长度!B805="","",[1]架空线长度!B805)</f>
        <v/>
      </c>
    </row>
    <row r="806" spans="1:2" x14ac:dyDescent="0.15">
      <c r="A806" t="str">
        <f>IF([1]架空线长度!A806="","",[1]架空线长度!A806)</f>
        <v/>
      </c>
      <c r="B806" t="str">
        <f>IF([1]架空线长度!B806="","",[1]架空线长度!B806)</f>
        <v/>
      </c>
    </row>
    <row r="807" spans="1:2" x14ac:dyDescent="0.15">
      <c r="A807" t="str">
        <f>IF([1]架空线长度!A807="","",[1]架空线长度!A807)</f>
        <v/>
      </c>
      <c r="B807" t="str">
        <f>IF([1]架空线长度!B807="","",[1]架空线长度!B807)</f>
        <v/>
      </c>
    </row>
    <row r="808" spans="1:2" x14ac:dyDescent="0.15">
      <c r="A808" t="str">
        <f>IF([1]架空线长度!A808="","",[1]架空线长度!A808)</f>
        <v/>
      </c>
      <c r="B808" t="str">
        <f>IF([1]架空线长度!B808="","",[1]架空线长度!B808)</f>
        <v/>
      </c>
    </row>
    <row r="809" spans="1:2" x14ac:dyDescent="0.15">
      <c r="A809" t="str">
        <f>IF([1]架空线长度!A809="","",[1]架空线长度!A809)</f>
        <v/>
      </c>
      <c r="B809" t="str">
        <f>IF([1]架空线长度!B809="","",[1]架空线长度!B809)</f>
        <v/>
      </c>
    </row>
    <row r="810" spans="1:2" x14ac:dyDescent="0.15">
      <c r="A810" t="str">
        <f>IF([1]架空线长度!A810="","",[1]架空线长度!A810)</f>
        <v/>
      </c>
      <c r="B810" t="str">
        <f>IF([1]架空线长度!B810="","",[1]架空线长度!B810)</f>
        <v/>
      </c>
    </row>
    <row r="811" spans="1:2" x14ac:dyDescent="0.15">
      <c r="A811" t="str">
        <f>IF([1]架空线长度!A811="","",[1]架空线长度!A811)</f>
        <v/>
      </c>
      <c r="B811" t="str">
        <f>IF([1]架空线长度!B811="","",[1]架空线长度!B811)</f>
        <v/>
      </c>
    </row>
    <row r="812" spans="1:2" x14ac:dyDescent="0.15">
      <c r="A812" t="str">
        <f>IF([1]架空线长度!A812="","",[1]架空线长度!A812)</f>
        <v/>
      </c>
      <c r="B812" t="str">
        <f>IF([1]架空线长度!B812="","",[1]架空线长度!B812)</f>
        <v/>
      </c>
    </row>
    <row r="813" spans="1:2" x14ac:dyDescent="0.15">
      <c r="A813" t="str">
        <f>IF([1]架空线长度!A813="","",[1]架空线长度!A813)</f>
        <v/>
      </c>
      <c r="B813" t="str">
        <f>IF([1]架空线长度!B813="","",[1]架空线长度!B813)</f>
        <v/>
      </c>
    </row>
    <row r="814" spans="1:2" x14ac:dyDescent="0.15">
      <c r="A814" t="str">
        <f>IF([1]架空线长度!A814="","",[1]架空线长度!A814)</f>
        <v/>
      </c>
      <c r="B814" t="str">
        <f>IF([1]架空线长度!B814="","",[1]架空线长度!B814)</f>
        <v/>
      </c>
    </row>
    <row r="815" spans="1:2" x14ac:dyDescent="0.15">
      <c r="A815" t="str">
        <f>IF([1]架空线长度!A815="","",[1]架空线长度!A815)</f>
        <v/>
      </c>
      <c r="B815" t="str">
        <f>IF([1]架空线长度!B815="","",[1]架空线长度!B815)</f>
        <v/>
      </c>
    </row>
    <row r="816" spans="1:2" x14ac:dyDescent="0.15">
      <c r="A816" t="str">
        <f>IF([1]架空线长度!A816="","",[1]架空线长度!A816)</f>
        <v/>
      </c>
      <c r="B816" t="str">
        <f>IF([1]架空线长度!B816="","",[1]架空线长度!B816)</f>
        <v/>
      </c>
    </row>
    <row r="817" spans="1:2" x14ac:dyDescent="0.15">
      <c r="A817" t="str">
        <f>IF([1]架空线长度!A817="","",[1]架空线长度!A817)</f>
        <v/>
      </c>
      <c r="B817" t="str">
        <f>IF([1]架空线长度!B817="","",[1]架空线长度!B817)</f>
        <v/>
      </c>
    </row>
    <row r="818" spans="1:2" x14ac:dyDescent="0.15">
      <c r="A818" t="str">
        <f>IF([1]架空线长度!A818="","",[1]架空线长度!A818)</f>
        <v/>
      </c>
      <c r="B818" t="str">
        <f>IF([1]架空线长度!B818="","",[1]架空线长度!B818)</f>
        <v/>
      </c>
    </row>
    <row r="819" spans="1:2" x14ac:dyDescent="0.15">
      <c r="A819" t="str">
        <f>IF([1]架空线长度!A819="","",[1]架空线长度!A819)</f>
        <v/>
      </c>
      <c r="B819" t="str">
        <f>IF([1]架空线长度!B819="","",[1]架空线长度!B819)</f>
        <v/>
      </c>
    </row>
    <row r="820" spans="1:2" x14ac:dyDescent="0.15">
      <c r="A820" t="str">
        <f>IF([1]架空线长度!A820="","",[1]架空线长度!A820)</f>
        <v/>
      </c>
      <c r="B820" t="str">
        <f>IF([1]架空线长度!B820="","",[1]架空线长度!B820)</f>
        <v/>
      </c>
    </row>
    <row r="821" spans="1:2" x14ac:dyDescent="0.15">
      <c r="A821" t="str">
        <f>IF([1]架空线长度!A821="","",[1]架空线长度!A821)</f>
        <v/>
      </c>
      <c r="B821" t="str">
        <f>IF([1]架空线长度!B821="","",[1]架空线长度!B821)</f>
        <v/>
      </c>
    </row>
    <row r="822" spans="1:2" x14ac:dyDescent="0.15">
      <c r="A822" t="str">
        <f>IF([1]架空线长度!A822="","",[1]架空线长度!A822)</f>
        <v/>
      </c>
      <c r="B822" t="str">
        <f>IF([1]架空线长度!B822="","",[1]架空线长度!B822)</f>
        <v/>
      </c>
    </row>
    <row r="823" spans="1:2" x14ac:dyDescent="0.15">
      <c r="A823" t="str">
        <f>IF([1]架空线长度!A823="","",[1]架空线长度!A823)</f>
        <v/>
      </c>
      <c r="B823" t="str">
        <f>IF([1]架空线长度!B823="","",[1]架空线长度!B823)</f>
        <v/>
      </c>
    </row>
    <row r="824" spans="1:2" x14ac:dyDescent="0.15">
      <c r="A824" t="str">
        <f>IF([1]架空线长度!A824="","",[1]架空线长度!A824)</f>
        <v/>
      </c>
      <c r="B824" t="str">
        <f>IF([1]架空线长度!B824="","",[1]架空线长度!B824)</f>
        <v/>
      </c>
    </row>
    <row r="825" spans="1:2" x14ac:dyDescent="0.15">
      <c r="A825" t="str">
        <f>IF([1]架空线长度!A825="","",[1]架空线长度!A825)</f>
        <v/>
      </c>
      <c r="B825" t="str">
        <f>IF([1]架空线长度!B825="","",[1]架空线长度!B825)</f>
        <v/>
      </c>
    </row>
    <row r="826" spans="1:2" x14ac:dyDescent="0.15">
      <c r="A826" t="str">
        <f>IF([1]架空线长度!A826="","",[1]架空线长度!A826)</f>
        <v/>
      </c>
      <c r="B826" t="str">
        <f>IF([1]架空线长度!B826="","",[1]架空线长度!B826)</f>
        <v/>
      </c>
    </row>
    <row r="827" spans="1:2" x14ac:dyDescent="0.15">
      <c r="A827" t="str">
        <f>IF([1]架空线长度!A827="","",[1]架空线长度!A827)</f>
        <v/>
      </c>
      <c r="B827" t="str">
        <f>IF([1]架空线长度!B827="","",[1]架空线长度!B827)</f>
        <v/>
      </c>
    </row>
    <row r="828" spans="1:2" x14ac:dyDescent="0.15">
      <c r="A828" t="str">
        <f>IF([1]架空线长度!A828="","",[1]架空线长度!A828)</f>
        <v/>
      </c>
      <c r="B828" t="str">
        <f>IF([1]架空线长度!B828="","",[1]架空线长度!B828)</f>
        <v/>
      </c>
    </row>
    <row r="829" spans="1:2" x14ac:dyDescent="0.15">
      <c r="A829" t="str">
        <f>IF([1]架空线长度!A829="","",[1]架空线长度!A829)</f>
        <v/>
      </c>
      <c r="B829" t="str">
        <f>IF([1]架空线长度!B829="","",[1]架空线长度!B829)</f>
        <v/>
      </c>
    </row>
    <row r="830" spans="1:2" x14ac:dyDescent="0.15">
      <c r="A830" t="str">
        <f>IF([1]架空线长度!A830="","",[1]架空线长度!A830)</f>
        <v/>
      </c>
      <c r="B830" t="str">
        <f>IF([1]架空线长度!B830="","",[1]架空线长度!B830)</f>
        <v/>
      </c>
    </row>
    <row r="831" spans="1:2" x14ac:dyDescent="0.15">
      <c r="A831" t="str">
        <f>IF([1]架空线长度!A831="","",[1]架空线长度!A831)</f>
        <v/>
      </c>
      <c r="B831" t="str">
        <f>IF([1]架空线长度!B831="","",[1]架空线长度!B831)</f>
        <v/>
      </c>
    </row>
    <row r="832" spans="1:2" x14ac:dyDescent="0.15">
      <c r="A832" t="str">
        <f>IF([1]架空线长度!A832="","",[1]架空线长度!A832)</f>
        <v/>
      </c>
      <c r="B832" t="str">
        <f>IF([1]架空线长度!B832="","",[1]架空线长度!B832)</f>
        <v/>
      </c>
    </row>
    <row r="833" spans="1:2" x14ac:dyDescent="0.15">
      <c r="A833" t="str">
        <f>IF([1]架空线长度!A833="","",[1]架空线长度!A833)</f>
        <v/>
      </c>
      <c r="B833" t="str">
        <f>IF([1]架空线长度!B833="","",[1]架空线长度!B833)</f>
        <v/>
      </c>
    </row>
    <row r="834" spans="1:2" x14ac:dyDescent="0.15">
      <c r="A834" t="str">
        <f>IF([1]架空线长度!A834="","",[1]架空线长度!A834)</f>
        <v/>
      </c>
      <c r="B834" t="str">
        <f>IF([1]架空线长度!B834="","",[1]架空线长度!B834)</f>
        <v/>
      </c>
    </row>
    <row r="835" spans="1:2" x14ac:dyDescent="0.15">
      <c r="A835" t="str">
        <f>IF([1]架空线长度!A835="","",[1]架空线长度!A835)</f>
        <v/>
      </c>
      <c r="B835" t="str">
        <f>IF([1]架空线长度!B835="","",[1]架空线长度!B835)</f>
        <v/>
      </c>
    </row>
    <row r="836" spans="1:2" x14ac:dyDescent="0.15">
      <c r="A836" t="str">
        <f>IF([1]架空线长度!A836="","",[1]架空线长度!A836)</f>
        <v/>
      </c>
      <c r="B836" t="str">
        <f>IF([1]架空线长度!B836="","",[1]架空线长度!B836)</f>
        <v/>
      </c>
    </row>
    <row r="837" spans="1:2" x14ac:dyDescent="0.15">
      <c r="A837" t="str">
        <f>IF([1]架空线长度!A837="","",[1]架空线长度!A837)</f>
        <v/>
      </c>
      <c r="B837" t="str">
        <f>IF([1]架空线长度!B837="","",[1]架空线长度!B837)</f>
        <v/>
      </c>
    </row>
    <row r="838" spans="1:2" x14ac:dyDescent="0.15">
      <c r="A838" t="str">
        <f>IF([1]架空线长度!A838="","",[1]架空线长度!A838)</f>
        <v/>
      </c>
      <c r="B838" t="str">
        <f>IF([1]架空线长度!B838="","",[1]架空线长度!B838)</f>
        <v/>
      </c>
    </row>
    <row r="839" spans="1:2" x14ac:dyDescent="0.15">
      <c r="A839" t="str">
        <f>IF([1]架空线长度!A839="","",[1]架空线长度!A839)</f>
        <v/>
      </c>
      <c r="B839" t="str">
        <f>IF([1]架空线长度!B839="","",[1]架空线长度!B839)</f>
        <v/>
      </c>
    </row>
    <row r="840" spans="1:2" x14ac:dyDescent="0.15">
      <c r="A840" t="str">
        <f>IF([1]架空线长度!A840="","",[1]架空线长度!A840)</f>
        <v/>
      </c>
      <c r="B840" t="str">
        <f>IF([1]架空线长度!B840="","",[1]架空线长度!B840)</f>
        <v/>
      </c>
    </row>
    <row r="841" spans="1:2" x14ac:dyDescent="0.15">
      <c r="A841" t="str">
        <f>IF([1]架空线长度!A841="","",[1]架空线长度!A841)</f>
        <v/>
      </c>
      <c r="B841" t="str">
        <f>IF([1]架空线长度!B841="","",[1]架空线长度!B841)</f>
        <v/>
      </c>
    </row>
    <row r="842" spans="1:2" x14ac:dyDescent="0.15">
      <c r="A842" t="str">
        <f>IF([1]架空线长度!A842="","",[1]架空线长度!A842)</f>
        <v/>
      </c>
      <c r="B842" t="str">
        <f>IF([1]架空线长度!B842="","",[1]架空线长度!B842)</f>
        <v/>
      </c>
    </row>
    <row r="843" spans="1:2" x14ac:dyDescent="0.15">
      <c r="A843" t="str">
        <f>IF([1]架空线长度!A843="","",[1]架空线长度!A843)</f>
        <v/>
      </c>
      <c r="B843" t="str">
        <f>IF([1]架空线长度!B843="","",[1]架空线长度!B843)</f>
        <v/>
      </c>
    </row>
    <row r="844" spans="1:2" x14ac:dyDescent="0.15">
      <c r="A844" t="str">
        <f>IF([1]架空线长度!A844="","",[1]架空线长度!A844)</f>
        <v/>
      </c>
      <c r="B844" t="str">
        <f>IF([1]架空线长度!B844="","",[1]架空线长度!B844)</f>
        <v/>
      </c>
    </row>
    <row r="845" spans="1:2" x14ac:dyDescent="0.15">
      <c r="A845" t="str">
        <f>IF([1]架空线长度!A845="","",[1]架空线长度!A845)</f>
        <v/>
      </c>
      <c r="B845" t="str">
        <f>IF([1]架空线长度!B845="","",[1]架空线长度!B845)</f>
        <v/>
      </c>
    </row>
    <row r="846" spans="1:2" x14ac:dyDescent="0.15">
      <c r="A846" t="str">
        <f>IF([1]架空线长度!A846="","",[1]架空线长度!A846)</f>
        <v/>
      </c>
      <c r="B846" t="str">
        <f>IF([1]架空线长度!B846="","",[1]架空线长度!B846)</f>
        <v/>
      </c>
    </row>
    <row r="847" spans="1:2" x14ac:dyDescent="0.15">
      <c r="A847" t="str">
        <f>IF([1]架空线长度!A847="","",[1]架空线长度!A847)</f>
        <v/>
      </c>
      <c r="B847" t="str">
        <f>IF([1]架空线长度!B847="","",[1]架空线长度!B847)</f>
        <v/>
      </c>
    </row>
    <row r="848" spans="1:2" x14ac:dyDescent="0.15">
      <c r="A848" t="str">
        <f>IF([1]架空线长度!A848="","",[1]架空线长度!A848)</f>
        <v/>
      </c>
      <c r="B848" t="str">
        <f>IF([1]架空线长度!B848="","",[1]架空线长度!B848)</f>
        <v/>
      </c>
    </row>
    <row r="849" spans="1:2" x14ac:dyDescent="0.15">
      <c r="A849" t="str">
        <f>IF([1]架空线长度!A849="","",[1]架空线长度!A849)</f>
        <v/>
      </c>
      <c r="B849" t="str">
        <f>IF([1]架空线长度!B849="","",[1]架空线长度!B849)</f>
        <v/>
      </c>
    </row>
    <row r="850" spans="1:2" x14ac:dyDescent="0.15">
      <c r="A850" t="str">
        <f>IF([1]架空线长度!A850="","",[1]架空线长度!A850)</f>
        <v/>
      </c>
      <c r="B850" t="str">
        <f>IF([1]架空线长度!B850="","",[1]架空线长度!B850)</f>
        <v/>
      </c>
    </row>
    <row r="851" spans="1:2" x14ac:dyDescent="0.15">
      <c r="A851" t="str">
        <f>IF([1]架空线长度!A851="","",[1]架空线长度!A851)</f>
        <v/>
      </c>
      <c r="B851" t="str">
        <f>IF([1]架空线长度!B851="","",[1]架空线长度!B851)</f>
        <v/>
      </c>
    </row>
    <row r="852" spans="1:2" x14ac:dyDescent="0.15">
      <c r="A852" t="str">
        <f>IF([1]架空线长度!A852="","",[1]架空线长度!A852)</f>
        <v/>
      </c>
      <c r="B852" t="str">
        <f>IF([1]架空线长度!B852="","",[1]架空线长度!B852)</f>
        <v/>
      </c>
    </row>
    <row r="853" spans="1:2" x14ac:dyDescent="0.15">
      <c r="A853" t="str">
        <f>IF([1]架空线长度!A853="","",[1]架空线长度!A853)</f>
        <v/>
      </c>
      <c r="B853" t="str">
        <f>IF([1]架空线长度!B853="","",[1]架空线长度!B853)</f>
        <v/>
      </c>
    </row>
    <row r="854" spans="1:2" x14ac:dyDescent="0.15">
      <c r="A854" t="str">
        <f>IF([1]架空线长度!A854="","",[1]架空线长度!A854)</f>
        <v/>
      </c>
      <c r="B854" t="str">
        <f>IF([1]架空线长度!B854="","",[1]架空线长度!B854)</f>
        <v/>
      </c>
    </row>
    <row r="855" spans="1:2" x14ac:dyDescent="0.15">
      <c r="A855" t="str">
        <f>IF([1]架空线长度!A855="","",[1]架空线长度!A855)</f>
        <v/>
      </c>
      <c r="B855" t="str">
        <f>IF([1]架空线长度!B855="","",[1]架空线长度!B855)</f>
        <v/>
      </c>
    </row>
    <row r="856" spans="1:2" x14ac:dyDescent="0.15">
      <c r="A856" t="str">
        <f>IF([1]架空线长度!A856="","",[1]架空线长度!A856)</f>
        <v/>
      </c>
      <c r="B856" t="str">
        <f>IF([1]架空线长度!B856="","",[1]架空线长度!B856)</f>
        <v/>
      </c>
    </row>
    <row r="857" spans="1:2" x14ac:dyDescent="0.15">
      <c r="A857" t="str">
        <f>IF([1]架空线长度!A857="","",[1]架空线长度!A857)</f>
        <v/>
      </c>
      <c r="B857" t="str">
        <f>IF([1]架空线长度!B857="","",[1]架空线长度!B857)</f>
        <v/>
      </c>
    </row>
    <row r="858" spans="1:2" x14ac:dyDescent="0.15">
      <c r="A858" t="str">
        <f>IF([1]架空线长度!A858="","",[1]架空线长度!A858)</f>
        <v/>
      </c>
      <c r="B858" t="str">
        <f>IF([1]架空线长度!B858="","",[1]架空线长度!B858)</f>
        <v/>
      </c>
    </row>
    <row r="859" spans="1:2" x14ac:dyDescent="0.15">
      <c r="A859" t="str">
        <f>IF([1]架空线长度!A859="","",[1]架空线长度!A859)</f>
        <v/>
      </c>
      <c r="B859" t="str">
        <f>IF([1]架空线长度!B859="","",[1]架空线长度!B859)</f>
        <v/>
      </c>
    </row>
    <row r="860" spans="1:2" x14ac:dyDescent="0.15">
      <c r="A860" t="str">
        <f>IF([1]架空线长度!A860="","",[1]架空线长度!A860)</f>
        <v/>
      </c>
      <c r="B860" t="str">
        <f>IF([1]架空线长度!B860="","",[1]架空线长度!B860)</f>
        <v/>
      </c>
    </row>
    <row r="861" spans="1:2" x14ac:dyDescent="0.15">
      <c r="A861" t="str">
        <f>IF([1]架空线长度!A861="","",[1]架空线长度!A861)</f>
        <v/>
      </c>
      <c r="B861" t="str">
        <f>IF([1]架空线长度!B861="","",[1]架空线长度!B861)</f>
        <v/>
      </c>
    </row>
    <row r="862" spans="1:2" x14ac:dyDescent="0.15">
      <c r="A862" t="str">
        <f>IF([1]架空线长度!A862="","",[1]架空线长度!A862)</f>
        <v/>
      </c>
      <c r="B862" t="str">
        <f>IF([1]架空线长度!B862="","",[1]架空线长度!B862)</f>
        <v/>
      </c>
    </row>
    <row r="863" spans="1:2" x14ac:dyDescent="0.15">
      <c r="A863" t="str">
        <f>IF([1]架空线长度!A863="","",[1]架空线长度!A863)</f>
        <v/>
      </c>
      <c r="B863" t="str">
        <f>IF([1]架空线长度!B863="","",[1]架空线长度!B863)</f>
        <v/>
      </c>
    </row>
    <row r="864" spans="1:2" x14ac:dyDescent="0.15">
      <c r="A864" t="str">
        <f>IF([1]架空线长度!A864="","",[1]架空线长度!A864)</f>
        <v/>
      </c>
      <c r="B864" t="str">
        <f>IF([1]架空线长度!B864="","",[1]架空线长度!B864)</f>
        <v/>
      </c>
    </row>
    <row r="865" spans="1:2" x14ac:dyDescent="0.15">
      <c r="A865" t="str">
        <f>IF([1]架空线长度!A865="","",[1]架空线长度!A865)</f>
        <v/>
      </c>
      <c r="B865" t="str">
        <f>IF([1]架空线长度!B865="","",[1]架空线长度!B865)</f>
        <v/>
      </c>
    </row>
    <row r="866" spans="1:2" x14ac:dyDescent="0.15">
      <c r="A866" t="str">
        <f>IF([1]架空线长度!A866="","",[1]架空线长度!A866)</f>
        <v/>
      </c>
      <c r="B866" t="str">
        <f>IF([1]架空线长度!B866="","",[1]架空线长度!B866)</f>
        <v/>
      </c>
    </row>
    <row r="867" spans="1:2" x14ac:dyDescent="0.15">
      <c r="A867" t="str">
        <f>IF([1]架空线长度!A867="","",[1]架空线长度!A867)</f>
        <v/>
      </c>
      <c r="B867" t="str">
        <f>IF([1]架空线长度!B867="","",[1]架空线长度!B867)</f>
        <v/>
      </c>
    </row>
    <row r="868" spans="1:2" x14ac:dyDescent="0.15">
      <c r="A868" t="str">
        <f>IF([1]架空线长度!A868="","",[1]架空线长度!A868)</f>
        <v/>
      </c>
      <c r="B868" t="str">
        <f>IF([1]架空线长度!B868="","",[1]架空线长度!B868)</f>
        <v/>
      </c>
    </row>
    <row r="869" spans="1:2" x14ac:dyDescent="0.15">
      <c r="A869" t="str">
        <f>IF([1]架空线长度!A869="","",[1]架空线长度!A869)</f>
        <v/>
      </c>
      <c r="B869" t="str">
        <f>IF([1]架空线长度!B869="","",[1]架空线长度!B869)</f>
        <v/>
      </c>
    </row>
    <row r="870" spans="1:2" x14ac:dyDescent="0.15">
      <c r="A870" t="str">
        <f>IF([1]架空线长度!A870="","",[1]架空线长度!A870)</f>
        <v/>
      </c>
      <c r="B870" t="str">
        <f>IF([1]架空线长度!B870="","",[1]架空线长度!B870)</f>
        <v/>
      </c>
    </row>
    <row r="871" spans="1:2" x14ac:dyDescent="0.15">
      <c r="A871" t="str">
        <f>IF([1]架空线长度!A871="","",[1]架空线长度!A871)</f>
        <v/>
      </c>
      <c r="B871" t="str">
        <f>IF([1]架空线长度!B871="","",[1]架空线长度!B871)</f>
        <v/>
      </c>
    </row>
    <row r="872" spans="1:2" x14ac:dyDescent="0.15">
      <c r="A872" t="str">
        <f>IF([1]架空线长度!A872="","",[1]架空线长度!A872)</f>
        <v/>
      </c>
      <c r="B872" t="str">
        <f>IF([1]架空线长度!B872="","",[1]架空线长度!B872)</f>
        <v/>
      </c>
    </row>
    <row r="873" spans="1:2" x14ac:dyDescent="0.15">
      <c r="A873" t="str">
        <f>IF([1]架空线长度!A873="","",[1]架空线长度!A873)</f>
        <v/>
      </c>
      <c r="B873" t="str">
        <f>IF([1]架空线长度!B873="","",[1]架空线长度!B873)</f>
        <v/>
      </c>
    </row>
    <row r="874" spans="1:2" x14ac:dyDescent="0.15">
      <c r="A874" t="str">
        <f>IF([1]架空线长度!A874="","",[1]架空线长度!A874)</f>
        <v/>
      </c>
      <c r="B874" t="str">
        <f>IF([1]架空线长度!B874="","",[1]架空线长度!B874)</f>
        <v/>
      </c>
    </row>
    <row r="875" spans="1:2" x14ac:dyDescent="0.15">
      <c r="A875" t="str">
        <f>IF([1]架空线长度!A875="","",[1]架空线长度!A875)</f>
        <v/>
      </c>
      <c r="B875" t="str">
        <f>IF([1]架空线长度!B875="","",[1]架空线长度!B875)</f>
        <v/>
      </c>
    </row>
    <row r="876" spans="1:2" x14ac:dyDescent="0.15">
      <c r="A876" t="str">
        <f>IF([1]架空线长度!A876="","",[1]架空线长度!A876)</f>
        <v/>
      </c>
      <c r="B876" t="str">
        <f>IF([1]架空线长度!B876="","",[1]架空线长度!B876)</f>
        <v/>
      </c>
    </row>
    <row r="877" spans="1:2" x14ac:dyDescent="0.15">
      <c r="A877" t="str">
        <f>IF([1]架空线长度!A877="","",[1]架空线长度!A877)</f>
        <v/>
      </c>
      <c r="B877" t="str">
        <f>IF([1]架空线长度!B877="","",[1]架空线长度!B877)</f>
        <v/>
      </c>
    </row>
    <row r="878" spans="1:2" x14ac:dyDescent="0.15">
      <c r="A878" t="str">
        <f>IF([1]架空线长度!A878="","",[1]架空线长度!A878)</f>
        <v/>
      </c>
      <c r="B878" t="str">
        <f>IF([1]架空线长度!B878="","",[1]架空线长度!B878)</f>
        <v/>
      </c>
    </row>
    <row r="879" spans="1:2" x14ac:dyDescent="0.15">
      <c r="A879" t="str">
        <f>IF([1]架空线长度!A879="","",[1]架空线长度!A879)</f>
        <v/>
      </c>
      <c r="B879" t="str">
        <f>IF([1]架空线长度!B879="","",[1]架空线长度!B879)</f>
        <v/>
      </c>
    </row>
    <row r="880" spans="1:2" x14ac:dyDescent="0.15">
      <c r="A880" t="str">
        <f>IF([1]架空线长度!A880="","",[1]架空线长度!A880)</f>
        <v/>
      </c>
      <c r="B880" t="str">
        <f>IF([1]架空线长度!B880="","",[1]架空线长度!B880)</f>
        <v/>
      </c>
    </row>
    <row r="881" spans="1:2" x14ac:dyDescent="0.15">
      <c r="A881" t="str">
        <f>IF([1]架空线长度!A881="","",[1]架空线长度!A881)</f>
        <v/>
      </c>
      <c r="B881" t="str">
        <f>IF([1]架空线长度!B881="","",[1]架空线长度!B881)</f>
        <v/>
      </c>
    </row>
    <row r="882" spans="1:2" x14ac:dyDescent="0.15">
      <c r="A882" t="str">
        <f>IF([1]架空线长度!A882="","",[1]架空线长度!A882)</f>
        <v/>
      </c>
      <c r="B882" t="str">
        <f>IF([1]架空线长度!B882="","",[1]架空线长度!B882)</f>
        <v/>
      </c>
    </row>
    <row r="883" spans="1:2" x14ac:dyDescent="0.15">
      <c r="A883" t="str">
        <f>IF([1]架空线长度!A883="","",[1]架空线长度!A883)</f>
        <v/>
      </c>
      <c r="B883" t="str">
        <f>IF([1]架空线长度!B883="","",[1]架空线长度!B883)</f>
        <v/>
      </c>
    </row>
    <row r="884" spans="1:2" x14ac:dyDescent="0.15">
      <c r="A884" t="str">
        <f>IF([1]架空线长度!A884="","",[1]架空线长度!A884)</f>
        <v/>
      </c>
      <c r="B884" t="str">
        <f>IF([1]架空线长度!B884="","",[1]架空线长度!B884)</f>
        <v/>
      </c>
    </row>
    <row r="885" spans="1:2" x14ac:dyDescent="0.15">
      <c r="A885" t="str">
        <f>IF([1]架空线长度!A885="","",[1]架空线长度!A885)</f>
        <v/>
      </c>
      <c r="B885" t="str">
        <f>IF([1]架空线长度!B885="","",[1]架空线长度!B885)</f>
        <v/>
      </c>
    </row>
    <row r="886" spans="1:2" x14ac:dyDescent="0.15">
      <c r="A886" t="str">
        <f>IF([1]架空线长度!A886="","",[1]架空线长度!A886)</f>
        <v/>
      </c>
      <c r="B886" t="str">
        <f>IF([1]架空线长度!B886="","",[1]架空线长度!B886)</f>
        <v/>
      </c>
    </row>
    <row r="887" spans="1:2" x14ac:dyDescent="0.15">
      <c r="A887" t="str">
        <f>IF([1]架空线长度!A887="","",[1]架空线长度!A887)</f>
        <v/>
      </c>
      <c r="B887" t="str">
        <f>IF([1]架空线长度!B887="","",[1]架空线长度!B887)</f>
        <v/>
      </c>
    </row>
    <row r="888" spans="1:2" x14ac:dyDescent="0.15">
      <c r="A888" t="str">
        <f>IF([1]架空线长度!A888="","",[1]架空线长度!A888)</f>
        <v/>
      </c>
      <c r="B888" t="str">
        <f>IF([1]架空线长度!B888="","",[1]架空线长度!B888)</f>
        <v/>
      </c>
    </row>
    <row r="889" spans="1:2" x14ac:dyDescent="0.15">
      <c r="A889" t="str">
        <f>IF([1]架空线长度!A889="","",[1]架空线长度!A889)</f>
        <v/>
      </c>
      <c r="B889" t="str">
        <f>IF([1]架空线长度!B889="","",[1]架空线长度!B889)</f>
        <v/>
      </c>
    </row>
    <row r="890" spans="1:2" x14ac:dyDescent="0.15">
      <c r="A890" t="str">
        <f>IF([1]架空线长度!A890="","",[1]架空线长度!A890)</f>
        <v/>
      </c>
      <c r="B890" t="str">
        <f>IF([1]架空线长度!B890="","",[1]架空线长度!B890)</f>
        <v/>
      </c>
    </row>
    <row r="891" spans="1:2" x14ac:dyDescent="0.15">
      <c r="A891" t="str">
        <f>IF([1]架空线长度!A891="","",[1]架空线长度!A891)</f>
        <v/>
      </c>
      <c r="B891" t="str">
        <f>IF([1]架空线长度!B891="","",[1]架空线长度!B891)</f>
        <v/>
      </c>
    </row>
    <row r="892" spans="1:2" x14ac:dyDescent="0.15">
      <c r="A892" t="str">
        <f>IF([1]架空线长度!A892="","",[1]架空线长度!A892)</f>
        <v/>
      </c>
      <c r="B892" t="str">
        <f>IF([1]架空线长度!B892="","",[1]架空线长度!B892)</f>
        <v/>
      </c>
    </row>
    <row r="893" spans="1:2" x14ac:dyDescent="0.15">
      <c r="A893" t="str">
        <f>IF([1]架空线长度!A893="","",[1]架空线长度!A893)</f>
        <v/>
      </c>
      <c r="B893" t="str">
        <f>IF([1]架空线长度!B893="","",[1]架空线长度!B893)</f>
        <v/>
      </c>
    </row>
    <row r="894" spans="1:2" x14ac:dyDescent="0.15">
      <c r="A894" t="str">
        <f>IF([1]架空线长度!A894="","",[1]架空线长度!A894)</f>
        <v/>
      </c>
      <c r="B894" t="str">
        <f>IF([1]架空线长度!B894="","",[1]架空线长度!B894)</f>
        <v/>
      </c>
    </row>
    <row r="895" spans="1:2" x14ac:dyDescent="0.15">
      <c r="A895" t="str">
        <f>IF([1]架空线长度!A895="","",[1]架空线长度!A895)</f>
        <v/>
      </c>
      <c r="B895" t="str">
        <f>IF([1]架空线长度!B895="","",[1]架空线长度!B895)</f>
        <v/>
      </c>
    </row>
    <row r="896" spans="1:2" x14ac:dyDescent="0.15">
      <c r="A896" t="str">
        <f>IF([1]架空线长度!A896="","",[1]架空线长度!A896)</f>
        <v/>
      </c>
      <c r="B896" t="str">
        <f>IF([1]架空线长度!B896="","",[1]架空线长度!B896)</f>
        <v/>
      </c>
    </row>
    <row r="897" spans="1:2" x14ac:dyDescent="0.15">
      <c r="A897" t="str">
        <f>IF([1]架空线长度!A897="","",[1]架空线长度!A897)</f>
        <v/>
      </c>
      <c r="B897" t="str">
        <f>IF([1]架空线长度!B897="","",[1]架空线长度!B897)</f>
        <v/>
      </c>
    </row>
    <row r="898" spans="1:2" x14ac:dyDescent="0.15">
      <c r="A898" t="str">
        <f>IF([1]架空线长度!A898="","",[1]架空线长度!A898)</f>
        <v/>
      </c>
      <c r="B898" t="str">
        <f>IF([1]架空线长度!B898="","",[1]架空线长度!B898)</f>
        <v/>
      </c>
    </row>
    <row r="899" spans="1:2" x14ac:dyDescent="0.15">
      <c r="A899" t="str">
        <f>IF([1]架空线长度!A899="","",[1]架空线长度!A899)</f>
        <v/>
      </c>
      <c r="B899" t="str">
        <f>IF([1]架空线长度!B899="","",[1]架空线长度!B899)</f>
        <v/>
      </c>
    </row>
    <row r="900" spans="1:2" x14ac:dyDescent="0.15">
      <c r="A900" t="str">
        <f>IF([1]架空线长度!A900="","",[1]架空线长度!A900)</f>
        <v/>
      </c>
      <c r="B900" t="str">
        <f>IF([1]架空线长度!B900="","",[1]架空线长度!B900)</f>
        <v/>
      </c>
    </row>
    <row r="901" spans="1:2" x14ac:dyDescent="0.15">
      <c r="A901" t="str">
        <f>IF([1]架空线长度!A901="","",[1]架空线长度!A901)</f>
        <v/>
      </c>
      <c r="B901" t="str">
        <f>IF([1]架空线长度!B901="","",[1]架空线长度!B901)</f>
        <v/>
      </c>
    </row>
    <row r="902" spans="1:2" x14ac:dyDescent="0.15">
      <c r="A902" t="str">
        <f>IF([1]架空线长度!A902="","",[1]架空线长度!A902)</f>
        <v/>
      </c>
      <c r="B902" t="str">
        <f>IF([1]架空线长度!B902="","",[1]架空线长度!B902)</f>
        <v/>
      </c>
    </row>
    <row r="903" spans="1:2" x14ac:dyDescent="0.15">
      <c r="A903" t="str">
        <f>IF([1]架空线长度!A903="","",[1]架空线长度!A903)</f>
        <v/>
      </c>
      <c r="B903" t="str">
        <f>IF([1]架空线长度!B903="","",[1]架空线长度!B903)</f>
        <v/>
      </c>
    </row>
    <row r="904" spans="1:2" x14ac:dyDescent="0.15">
      <c r="A904" t="str">
        <f>IF([1]架空线长度!A904="","",[1]架空线长度!A904)</f>
        <v/>
      </c>
      <c r="B904" t="str">
        <f>IF([1]架空线长度!B904="","",[1]架空线长度!B904)</f>
        <v/>
      </c>
    </row>
    <row r="905" spans="1:2" x14ac:dyDescent="0.15">
      <c r="A905" t="str">
        <f>IF([1]架空线长度!A905="","",[1]架空线长度!A905)</f>
        <v/>
      </c>
      <c r="B905" t="str">
        <f>IF([1]架空线长度!B905="","",[1]架空线长度!B905)</f>
        <v/>
      </c>
    </row>
    <row r="906" spans="1:2" x14ac:dyDescent="0.15">
      <c r="A906" t="str">
        <f>IF([1]架空线长度!A906="","",[1]架空线长度!A906)</f>
        <v/>
      </c>
      <c r="B906" t="str">
        <f>IF([1]架空线长度!B906="","",[1]架空线长度!B906)</f>
        <v/>
      </c>
    </row>
    <row r="907" spans="1:2" x14ac:dyDescent="0.15">
      <c r="A907" t="str">
        <f>IF([1]架空线长度!A907="","",[1]架空线长度!A907)</f>
        <v/>
      </c>
      <c r="B907" t="str">
        <f>IF([1]架空线长度!B907="","",[1]架空线长度!B907)</f>
        <v/>
      </c>
    </row>
    <row r="908" spans="1:2" x14ac:dyDescent="0.15">
      <c r="A908" t="str">
        <f>IF([1]架空线长度!A908="","",[1]架空线长度!A908)</f>
        <v/>
      </c>
      <c r="B908" t="str">
        <f>IF([1]架空线长度!B908="","",[1]架空线长度!B908)</f>
        <v/>
      </c>
    </row>
    <row r="909" spans="1:2" x14ac:dyDescent="0.15">
      <c r="A909" t="str">
        <f>IF([1]架空线长度!A909="","",[1]架空线长度!A909)</f>
        <v/>
      </c>
      <c r="B909" t="str">
        <f>IF([1]架空线长度!B909="","",[1]架空线长度!B909)</f>
        <v/>
      </c>
    </row>
    <row r="910" spans="1:2" x14ac:dyDescent="0.15">
      <c r="A910" t="str">
        <f>IF([1]架空线长度!A910="","",[1]架空线长度!A910)</f>
        <v/>
      </c>
      <c r="B910" t="str">
        <f>IF([1]架空线长度!B910="","",[1]架空线长度!B910)</f>
        <v/>
      </c>
    </row>
    <row r="911" spans="1:2" x14ac:dyDescent="0.15">
      <c r="A911" t="str">
        <f>IF([1]架空线长度!A911="","",[1]架空线长度!A911)</f>
        <v/>
      </c>
      <c r="B911" t="str">
        <f>IF([1]架空线长度!B911="","",[1]架空线长度!B911)</f>
        <v/>
      </c>
    </row>
    <row r="912" spans="1:2" x14ac:dyDescent="0.15">
      <c r="A912" t="str">
        <f>IF([1]架空线长度!A912="","",[1]架空线长度!A912)</f>
        <v/>
      </c>
      <c r="B912" t="str">
        <f>IF([1]架空线长度!B912="","",[1]架空线长度!B912)</f>
        <v/>
      </c>
    </row>
    <row r="913" spans="1:2" x14ac:dyDescent="0.15">
      <c r="A913" t="str">
        <f>IF([1]架空线长度!A913="","",[1]架空线长度!A913)</f>
        <v/>
      </c>
      <c r="B913" t="str">
        <f>IF([1]架空线长度!B913="","",[1]架空线长度!B913)</f>
        <v/>
      </c>
    </row>
    <row r="914" spans="1:2" x14ac:dyDescent="0.15">
      <c r="A914" t="str">
        <f>IF([1]架空线长度!A914="","",[1]架空线长度!A914)</f>
        <v/>
      </c>
      <c r="B914" t="str">
        <f>IF([1]架空线长度!B914="","",[1]架空线长度!B914)</f>
        <v/>
      </c>
    </row>
    <row r="915" spans="1:2" x14ac:dyDescent="0.15">
      <c r="A915" t="str">
        <f>IF([1]架空线长度!A915="","",[1]架空线长度!A915)</f>
        <v/>
      </c>
      <c r="B915" t="str">
        <f>IF([1]架空线长度!B915="","",[1]架空线长度!B915)</f>
        <v/>
      </c>
    </row>
    <row r="916" spans="1:2" x14ac:dyDescent="0.15">
      <c r="A916" t="str">
        <f>IF([1]架空线长度!A916="","",[1]架空线长度!A916)</f>
        <v/>
      </c>
      <c r="B916" t="str">
        <f>IF([1]架空线长度!B916="","",[1]架空线长度!B916)</f>
        <v/>
      </c>
    </row>
    <row r="917" spans="1:2" x14ac:dyDescent="0.15">
      <c r="A917" t="str">
        <f>IF([1]架空线长度!A917="","",[1]架空线长度!A917)</f>
        <v/>
      </c>
      <c r="B917" t="str">
        <f>IF([1]架空线长度!B917="","",[1]架空线长度!B917)</f>
        <v/>
      </c>
    </row>
    <row r="918" spans="1:2" x14ac:dyDescent="0.15">
      <c r="A918" t="str">
        <f>IF([1]架空线长度!A918="","",[1]架空线长度!A918)</f>
        <v/>
      </c>
      <c r="B918" t="str">
        <f>IF([1]架空线长度!B918="","",[1]架空线长度!B918)</f>
        <v/>
      </c>
    </row>
    <row r="919" spans="1:2" x14ac:dyDescent="0.15">
      <c r="A919" t="str">
        <f>IF([1]架空线长度!A919="","",[1]架空线长度!A919)</f>
        <v/>
      </c>
      <c r="B919" t="str">
        <f>IF([1]架空线长度!B919="","",[1]架空线长度!B919)</f>
        <v/>
      </c>
    </row>
    <row r="920" spans="1:2" x14ac:dyDescent="0.15">
      <c r="A920" t="str">
        <f>IF([1]架空线长度!A920="","",[1]架空线长度!A920)</f>
        <v/>
      </c>
      <c r="B920" t="str">
        <f>IF([1]架空线长度!B920="","",[1]架空线长度!B920)</f>
        <v/>
      </c>
    </row>
    <row r="921" spans="1:2" x14ac:dyDescent="0.15">
      <c r="A921" t="str">
        <f>IF([1]架空线长度!A921="","",[1]架空线长度!A921)</f>
        <v/>
      </c>
      <c r="B921" t="str">
        <f>IF([1]架空线长度!B921="","",[1]架空线长度!B921)</f>
        <v/>
      </c>
    </row>
    <row r="922" spans="1:2" x14ac:dyDescent="0.15">
      <c r="A922" t="str">
        <f>IF([1]架空线长度!A922="","",[1]架空线长度!A922)</f>
        <v/>
      </c>
      <c r="B922" t="str">
        <f>IF([1]架空线长度!B922="","",[1]架空线长度!B922)</f>
        <v/>
      </c>
    </row>
    <row r="923" spans="1:2" x14ac:dyDescent="0.15">
      <c r="A923" t="str">
        <f>IF([1]架空线长度!A923="","",[1]架空线长度!A923)</f>
        <v/>
      </c>
      <c r="B923" t="str">
        <f>IF([1]架空线长度!B923="","",[1]架空线长度!B923)</f>
        <v/>
      </c>
    </row>
    <row r="924" spans="1:2" x14ac:dyDescent="0.15">
      <c r="A924" t="str">
        <f>IF([1]架空线长度!A924="","",[1]架空线长度!A924)</f>
        <v/>
      </c>
      <c r="B924" t="str">
        <f>IF([1]架空线长度!B924="","",[1]架空线长度!B924)</f>
        <v/>
      </c>
    </row>
    <row r="925" spans="1:2" x14ac:dyDescent="0.15">
      <c r="A925" t="str">
        <f>IF([1]架空线长度!A925="","",[1]架空线长度!A925)</f>
        <v/>
      </c>
      <c r="B925" t="str">
        <f>IF([1]架空线长度!B925="","",[1]架空线长度!B925)</f>
        <v/>
      </c>
    </row>
    <row r="926" spans="1:2" x14ac:dyDescent="0.15">
      <c r="A926" t="str">
        <f>IF([1]架空线长度!A926="","",[1]架空线长度!A926)</f>
        <v/>
      </c>
      <c r="B926" t="str">
        <f>IF([1]架空线长度!B926="","",[1]架空线长度!B926)</f>
        <v/>
      </c>
    </row>
    <row r="927" spans="1:2" x14ac:dyDescent="0.15">
      <c r="A927" t="str">
        <f>IF([1]架空线长度!A927="","",[1]架空线长度!A927)</f>
        <v/>
      </c>
      <c r="B927" t="str">
        <f>IF([1]架空线长度!B927="","",[1]架空线长度!B927)</f>
        <v/>
      </c>
    </row>
    <row r="928" spans="1:2" x14ac:dyDescent="0.15">
      <c r="A928" t="str">
        <f>IF([1]架空线长度!A928="","",[1]架空线长度!A928)</f>
        <v/>
      </c>
      <c r="B928" t="str">
        <f>IF([1]架空线长度!B928="","",[1]架空线长度!B928)</f>
        <v/>
      </c>
    </row>
    <row r="929" spans="1:2" x14ac:dyDescent="0.15">
      <c r="A929" t="str">
        <f>IF([1]架空线长度!A929="","",[1]架空线长度!A929)</f>
        <v/>
      </c>
      <c r="B929" t="str">
        <f>IF([1]架空线长度!B929="","",[1]架空线长度!B929)</f>
        <v/>
      </c>
    </row>
    <row r="930" spans="1:2" x14ac:dyDescent="0.15">
      <c r="A930" t="str">
        <f>IF([1]架空线长度!A930="","",[1]架空线长度!A930)</f>
        <v/>
      </c>
      <c r="B930" t="str">
        <f>IF([1]架空线长度!B930="","",[1]架空线长度!B930)</f>
        <v/>
      </c>
    </row>
    <row r="931" spans="1:2" x14ac:dyDescent="0.15">
      <c r="A931" t="str">
        <f>IF([1]架空线长度!A931="","",[1]架空线长度!A931)</f>
        <v/>
      </c>
      <c r="B931" t="str">
        <f>IF([1]架空线长度!B931="","",[1]架空线长度!B931)</f>
        <v/>
      </c>
    </row>
    <row r="932" spans="1:2" x14ac:dyDescent="0.15">
      <c r="A932" t="str">
        <f>IF([1]架空线长度!A932="","",[1]架空线长度!A932)</f>
        <v/>
      </c>
      <c r="B932" t="str">
        <f>IF([1]架空线长度!B932="","",[1]架空线长度!B932)</f>
        <v/>
      </c>
    </row>
    <row r="933" spans="1:2" x14ac:dyDescent="0.15">
      <c r="A933" t="str">
        <f>IF([1]架空线长度!A933="","",[1]架空线长度!A933)</f>
        <v/>
      </c>
      <c r="B933" t="str">
        <f>IF([1]架空线长度!B933="","",[1]架空线长度!B933)</f>
        <v/>
      </c>
    </row>
    <row r="934" spans="1:2" x14ac:dyDescent="0.15">
      <c r="A934" t="str">
        <f>IF([1]架空线长度!A934="","",[1]架空线长度!A934)</f>
        <v/>
      </c>
      <c r="B934" t="str">
        <f>IF([1]架空线长度!B934="","",[1]架空线长度!B934)</f>
        <v/>
      </c>
    </row>
    <row r="935" spans="1:2" x14ac:dyDescent="0.15">
      <c r="A935" t="str">
        <f>IF([1]架空线长度!A935="","",[1]架空线长度!A935)</f>
        <v/>
      </c>
      <c r="B935" t="str">
        <f>IF([1]架空线长度!B935="","",[1]架空线长度!B935)</f>
        <v/>
      </c>
    </row>
    <row r="936" spans="1:2" x14ac:dyDescent="0.15">
      <c r="A936" t="str">
        <f>IF([1]架空线长度!A936="","",[1]架空线长度!A936)</f>
        <v/>
      </c>
      <c r="B936" t="str">
        <f>IF([1]架空线长度!B936="","",[1]架空线长度!B936)</f>
        <v/>
      </c>
    </row>
    <row r="937" spans="1:2" x14ac:dyDescent="0.15">
      <c r="A937" t="str">
        <f>IF([1]架空线长度!A937="","",[1]架空线长度!A937)</f>
        <v/>
      </c>
      <c r="B937" t="str">
        <f>IF([1]架空线长度!B937="","",[1]架空线长度!B937)</f>
        <v/>
      </c>
    </row>
    <row r="938" spans="1:2" x14ac:dyDescent="0.15">
      <c r="A938" t="str">
        <f>IF([1]架空线长度!A938="","",[1]架空线长度!A938)</f>
        <v/>
      </c>
      <c r="B938" t="str">
        <f>IF([1]架空线长度!B938="","",[1]架空线长度!B938)</f>
        <v/>
      </c>
    </row>
    <row r="939" spans="1:2" x14ac:dyDescent="0.15">
      <c r="A939" t="str">
        <f>IF([1]架空线长度!A939="","",[1]架空线长度!A939)</f>
        <v/>
      </c>
      <c r="B939" t="str">
        <f>IF([1]架空线长度!B939="","",[1]架空线长度!B939)</f>
        <v/>
      </c>
    </row>
    <row r="940" spans="1:2" x14ac:dyDescent="0.15">
      <c r="A940" t="str">
        <f>IF([1]架空线长度!A940="","",[1]架空线长度!A940)</f>
        <v/>
      </c>
      <c r="B940" t="str">
        <f>IF([1]架空线长度!B940="","",[1]架空线长度!B940)</f>
        <v/>
      </c>
    </row>
    <row r="941" spans="1:2" x14ac:dyDescent="0.15">
      <c r="A941" t="str">
        <f>IF([1]架空线长度!A941="","",[1]架空线长度!A941)</f>
        <v/>
      </c>
      <c r="B941" t="str">
        <f>IF([1]架空线长度!B941="","",[1]架空线长度!B941)</f>
        <v/>
      </c>
    </row>
    <row r="942" spans="1:2" x14ac:dyDescent="0.15">
      <c r="A942" t="str">
        <f>IF([1]架空线长度!A942="","",[1]架空线长度!A942)</f>
        <v/>
      </c>
      <c r="B942" t="str">
        <f>IF([1]架空线长度!B942="","",[1]架空线长度!B942)</f>
        <v/>
      </c>
    </row>
    <row r="943" spans="1:2" x14ac:dyDescent="0.15">
      <c r="A943" t="str">
        <f>IF([1]架空线长度!A943="","",[1]架空线长度!A943)</f>
        <v/>
      </c>
      <c r="B943" t="str">
        <f>IF([1]架空线长度!B943="","",[1]架空线长度!B943)</f>
        <v/>
      </c>
    </row>
    <row r="944" spans="1:2" x14ac:dyDescent="0.15">
      <c r="A944" t="str">
        <f>IF([1]架空线长度!A944="","",[1]架空线长度!A944)</f>
        <v/>
      </c>
      <c r="B944" t="str">
        <f>IF([1]架空线长度!B944="","",[1]架空线长度!B944)</f>
        <v/>
      </c>
    </row>
    <row r="945" spans="1:2" x14ac:dyDescent="0.15">
      <c r="A945" t="str">
        <f>IF([1]架空线长度!A945="","",[1]架空线长度!A945)</f>
        <v/>
      </c>
      <c r="B945" t="str">
        <f>IF([1]架空线长度!B945="","",[1]架空线长度!B945)</f>
        <v/>
      </c>
    </row>
    <row r="946" spans="1:2" x14ac:dyDescent="0.15">
      <c r="A946" t="str">
        <f>IF([1]架空线长度!A946="","",[1]架空线长度!A946)</f>
        <v/>
      </c>
      <c r="B946" t="str">
        <f>IF([1]架空线长度!B946="","",[1]架空线长度!B946)</f>
        <v/>
      </c>
    </row>
    <row r="947" spans="1:2" x14ac:dyDescent="0.15">
      <c r="A947" t="str">
        <f>IF([1]架空线长度!A947="","",[1]架空线长度!A947)</f>
        <v/>
      </c>
      <c r="B947" t="str">
        <f>IF([1]架空线长度!B947="","",[1]架空线长度!B947)</f>
        <v/>
      </c>
    </row>
    <row r="948" spans="1:2" x14ac:dyDescent="0.15">
      <c r="A948" t="str">
        <f>IF([1]架空线长度!A948="","",[1]架空线长度!A948)</f>
        <v/>
      </c>
      <c r="B948" t="str">
        <f>IF([1]架空线长度!B948="","",[1]架空线长度!B948)</f>
        <v/>
      </c>
    </row>
    <row r="949" spans="1:2" x14ac:dyDescent="0.15">
      <c r="A949" t="str">
        <f>IF([1]架空线长度!A949="","",[1]架空线长度!A949)</f>
        <v/>
      </c>
      <c r="B949" t="str">
        <f>IF([1]架空线长度!B949="","",[1]架空线长度!B949)</f>
        <v/>
      </c>
    </row>
    <row r="950" spans="1:2" x14ac:dyDescent="0.15">
      <c r="A950" t="str">
        <f>IF([1]架空线长度!A950="","",[1]架空线长度!A950)</f>
        <v/>
      </c>
      <c r="B950" t="str">
        <f>IF([1]架空线长度!B950="","",[1]架空线长度!B950)</f>
        <v/>
      </c>
    </row>
    <row r="951" spans="1:2" x14ac:dyDescent="0.15">
      <c r="A951" t="str">
        <f>IF([1]架空线长度!A951="","",[1]架空线长度!A951)</f>
        <v/>
      </c>
      <c r="B951" t="str">
        <f>IF([1]架空线长度!B951="","",[1]架空线长度!B951)</f>
        <v/>
      </c>
    </row>
    <row r="952" spans="1:2" x14ac:dyDescent="0.15">
      <c r="A952" t="str">
        <f>IF([1]架空线长度!A952="","",[1]架空线长度!A952)</f>
        <v/>
      </c>
      <c r="B952" t="str">
        <f>IF([1]架空线长度!B952="","",[1]架空线长度!B952)</f>
        <v/>
      </c>
    </row>
    <row r="953" spans="1:2" x14ac:dyDescent="0.15">
      <c r="A953" t="str">
        <f>IF([1]架空线长度!A953="","",[1]架空线长度!A953)</f>
        <v/>
      </c>
      <c r="B953" t="str">
        <f>IF([1]架空线长度!B953="","",[1]架空线长度!B953)</f>
        <v/>
      </c>
    </row>
    <row r="954" spans="1:2" x14ac:dyDescent="0.15">
      <c r="A954" t="str">
        <f>IF([1]架空线长度!A954="","",[1]架空线长度!A954)</f>
        <v/>
      </c>
      <c r="B954" t="str">
        <f>IF([1]架空线长度!B954="","",[1]架空线长度!B954)</f>
        <v/>
      </c>
    </row>
    <row r="955" spans="1:2" x14ac:dyDescent="0.15">
      <c r="A955" t="str">
        <f>IF([1]架空线长度!A955="","",[1]架空线长度!A955)</f>
        <v/>
      </c>
      <c r="B955" t="str">
        <f>IF([1]架空线长度!B955="","",[1]架空线长度!B955)</f>
        <v/>
      </c>
    </row>
    <row r="956" spans="1:2" x14ac:dyDescent="0.15">
      <c r="A956" t="str">
        <f>IF([1]架空线长度!A956="","",[1]架空线长度!A956)</f>
        <v/>
      </c>
      <c r="B956" t="str">
        <f>IF([1]架空线长度!B956="","",[1]架空线长度!B956)</f>
        <v/>
      </c>
    </row>
    <row r="957" spans="1:2" x14ac:dyDescent="0.15">
      <c r="A957" t="str">
        <f>IF([1]架空线长度!A957="","",[1]架空线长度!A957)</f>
        <v/>
      </c>
      <c r="B957" t="str">
        <f>IF([1]架空线长度!B957="","",[1]架空线长度!B957)</f>
        <v/>
      </c>
    </row>
    <row r="958" spans="1:2" x14ac:dyDescent="0.15">
      <c r="A958" t="str">
        <f>IF([1]架空线长度!A958="","",[1]架空线长度!A958)</f>
        <v/>
      </c>
      <c r="B958" t="str">
        <f>IF([1]架空线长度!B958="","",[1]架空线长度!B958)</f>
        <v/>
      </c>
    </row>
    <row r="959" spans="1:2" x14ac:dyDescent="0.15">
      <c r="A959" t="str">
        <f>IF([1]架空线长度!A959="","",[1]架空线长度!A959)</f>
        <v/>
      </c>
      <c r="B959" t="str">
        <f>IF([1]架空线长度!B959="","",[1]架空线长度!B959)</f>
        <v/>
      </c>
    </row>
    <row r="960" spans="1:2" x14ac:dyDescent="0.15">
      <c r="A960" t="str">
        <f>IF([1]架空线长度!A960="","",[1]架空线长度!A960)</f>
        <v/>
      </c>
      <c r="B960" t="str">
        <f>IF([1]架空线长度!B960="","",[1]架空线长度!B960)</f>
        <v/>
      </c>
    </row>
    <row r="961" spans="1:2" x14ac:dyDescent="0.15">
      <c r="A961" t="str">
        <f>IF([1]架空线长度!A961="","",[1]架空线长度!A961)</f>
        <v/>
      </c>
      <c r="B961" t="str">
        <f>IF([1]架空线长度!B961="","",[1]架空线长度!B961)</f>
        <v/>
      </c>
    </row>
    <row r="962" spans="1:2" x14ac:dyDescent="0.15">
      <c r="A962" t="str">
        <f>IF([1]架空线长度!A962="","",[1]架空线长度!A962)</f>
        <v/>
      </c>
      <c r="B962" t="str">
        <f>IF([1]架空线长度!B962="","",[1]架空线长度!B962)</f>
        <v/>
      </c>
    </row>
    <row r="963" spans="1:2" x14ac:dyDescent="0.15">
      <c r="A963" t="str">
        <f>IF([1]架空线长度!A963="","",[1]架空线长度!A963)</f>
        <v/>
      </c>
      <c r="B963" t="str">
        <f>IF([1]架空线长度!B963="","",[1]架空线长度!B963)</f>
        <v/>
      </c>
    </row>
    <row r="964" spans="1:2" x14ac:dyDescent="0.15">
      <c r="A964" t="str">
        <f>IF([1]架空线长度!A964="","",[1]架空线长度!A964)</f>
        <v/>
      </c>
      <c r="B964" t="str">
        <f>IF([1]架空线长度!B964="","",[1]架空线长度!B964)</f>
        <v/>
      </c>
    </row>
    <row r="965" spans="1:2" x14ac:dyDescent="0.15">
      <c r="A965" t="str">
        <f>IF([1]架空线长度!A965="","",[1]架空线长度!A965)</f>
        <v/>
      </c>
      <c r="B965" t="str">
        <f>IF([1]架空线长度!B965="","",[1]架空线长度!B965)</f>
        <v/>
      </c>
    </row>
    <row r="966" spans="1:2" x14ac:dyDescent="0.15">
      <c r="A966" t="str">
        <f>IF([1]架空线长度!A966="","",[1]架空线长度!A966)</f>
        <v/>
      </c>
      <c r="B966" t="str">
        <f>IF([1]架空线长度!B966="","",[1]架空线长度!B966)</f>
        <v/>
      </c>
    </row>
    <row r="967" spans="1:2" x14ac:dyDescent="0.15">
      <c r="A967" t="str">
        <f>IF([1]架空线长度!A967="","",[1]架空线长度!A967)</f>
        <v/>
      </c>
      <c r="B967" t="str">
        <f>IF([1]架空线长度!B967="","",[1]架空线长度!B967)</f>
        <v/>
      </c>
    </row>
    <row r="968" spans="1:2" x14ac:dyDescent="0.15">
      <c r="A968" t="str">
        <f>IF([1]架空线长度!A968="","",[1]架空线长度!A968)</f>
        <v/>
      </c>
      <c r="B968" t="str">
        <f>IF([1]架空线长度!B968="","",[1]架空线长度!B968)</f>
        <v/>
      </c>
    </row>
    <row r="969" spans="1:2" x14ac:dyDescent="0.15">
      <c r="A969" t="str">
        <f>IF([1]架空线长度!A969="","",[1]架空线长度!A969)</f>
        <v/>
      </c>
      <c r="B969" t="str">
        <f>IF([1]架空线长度!B969="","",[1]架空线长度!B969)</f>
        <v/>
      </c>
    </row>
    <row r="970" spans="1:2" x14ac:dyDescent="0.15">
      <c r="A970" t="str">
        <f>IF([1]架空线长度!A970="","",[1]架空线长度!A970)</f>
        <v/>
      </c>
      <c r="B970" t="str">
        <f>IF([1]架空线长度!B970="","",[1]架空线长度!B970)</f>
        <v/>
      </c>
    </row>
    <row r="971" spans="1:2" x14ac:dyDescent="0.15">
      <c r="A971" t="str">
        <f>IF([1]架空线长度!A971="","",[1]架空线长度!A971)</f>
        <v/>
      </c>
      <c r="B971" t="str">
        <f>IF([1]架空线长度!B971="","",[1]架空线长度!B971)</f>
        <v/>
      </c>
    </row>
    <row r="972" spans="1:2" x14ac:dyDescent="0.15">
      <c r="A972" t="str">
        <f>IF([1]架空线长度!A972="","",[1]架空线长度!A972)</f>
        <v/>
      </c>
      <c r="B972" t="str">
        <f>IF([1]架空线长度!B972="","",[1]架空线长度!B972)</f>
        <v/>
      </c>
    </row>
    <row r="973" spans="1:2" x14ac:dyDescent="0.15">
      <c r="A973" t="str">
        <f>IF([1]架空线长度!A973="","",[1]架空线长度!A973)</f>
        <v/>
      </c>
      <c r="B973" t="str">
        <f>IF([1]架空线长度!B973="","",[1]架空线长度!B973)</f>
        <v/>
      </c>
    </row>
    <row r="974" spans="1:2" x14ac:dyDescent="0.15">
      <c r="A974" t="str">
        <f>IF([1]架空线长度!A974="","",[1]架空线长度!A974)</f>
        <v/>
      </c>
      <c r="B974" t="str">
        <f>IF([1]架空线长度!B974="","",[1]架空线长度!B974)</f>
        <v/>
      </c>
    </row>
    <row r="975" spans="1:2" x14ac:dyDescent="0.15">
      <c r="A975" t="str">
        <f>IF([1]架空线长度!A975="","",[1]架空线长度!A975)</f>
        <v/>
      </c>
      <c r="B975" t="str">
        <f>IF([1]架空线长度!B975="","",[1]架空线长度!B975)</f>
        <v/>
      </c>
    </row>
    <row r="976" spans="1:2" x14ac:dyDescent="0.15">
      <c r="A976" t="str">
        <f>IF([1]架空线长度!A976="","",[1]架空线长度!A976)</f>
        <v/>
      </c>
      <c r="B976" t="str">
        <f>IF([1]架空线长度!B976="","",[1]架空线长度!B976)</f>
        <v/>
      </c>
    </row>
    <row r="977" spans="1:2" x14ac:dyDescent="0.15">
      <c r="A977" t="str">
        <f>IF([1]架空线长度!A977="","",[1]架空线长度!A977)</f>
        <v/>
      </c>
      <c r="B977" t="str">
        <f>IF([1]架空线长度!B977="","",[1]架空线长度!B977)</f>
        <v/>
      </c>
    </row>
    <row r="978" spans="1:2" x14ac:dyDescent="0.15">
      <c r="A978" t="str">
        <f>IF([1]架空线长度!A978="","",[1]架空线长度!A978)</f>
        <v/>
      </c>
      <c r="B978" t="str">
        <f>IF([1]架空线长度!B978="","",[1]架空线长度!B978)</f>
        <v/>
      </c>
    </row>
    <row r="979" spans="1:2" x14ac:dyDescent="0.15">
      <c r="A979" t="str">
        <f>IF([1]架空线长度!A979="","",[1]架空线长度!A979)</f>
        <v/>
      </c>
      <c r="B979" t="str">
        <f>IF([1]架空线长度!B979="","",[1]架空线长度!B979)</f>
        <v/>
      </c>
    </row>
    <row r="980" spans="1:2" x14ac:dyDescent="0.15">
      <c r="A980" t="str">
        <f>IF([1]架空线长度!A980="","",[1]架空线长度!A980)</f>
        <v/>
      </c>
      <c r="B980" t="str">
        <f>IF([1]架空线长度!B980="","",[1]架空线长度!B980)</f>
        <v/>
      </c>
    </row>
    <row r="981" spans="1:2" x14ac:dyDescent="0.15">
      <c r="A981" t="str">
        <f>IF([1]架空线长度!A981="","",[1]架空线长度!A981)</f>
        <v/>
      </c>
      <c r="B981" t="str">
        <f>IF([1]架空线长度!B981="","",[1]架空线长度!B981)</f>
        <v/>
      </c>
    </row>
    <row r="982" spans="1:2" x14ac:dyDescent="0.15">
      <c r="A982" t="str">
        <f>IF([1]架空线长度!A982="","",[1]架空线长度!A982)</f>
        <v/>
      </c>
      <c r="B982" t="str">
        <f>IF([1]架空线长度!B982="","",[1]架空线长度!B982)</f>
        <v/>
      </c>
    </row>
    <row r="983" spans="1:2" x14ac:dyDescent="0.15">
      <c r="A983" t="str">
        <f>IF([1]架空线长度!A983="","",[1]架空线长度!A983)</f>
        <v/>
      </c>
      <c r="B983" t="str">
        <f>IF([1]架空线长度!B983="","",[1]架空线长度!B983)</f>
        <v/>
      </c>
    </row>
    <row r="984" spans="1:2" x14ac:dyDescent="0.15">
      <c r="A984" t="str">
        <f>IF([1]架空线长度!A984="","",[1]架空线长度!A984)</f>
        <v/>
      </c>
      <c r="B984" t="str">
        <f>IF([1]架空线长度!B984="","",[1]架空线长度!B984)</f>
        <v/>
      </c>
    </row>
    <row r="985" spans="1:2" x14ac:dyDescent="0.15">
      <c r="A985" t="str">
        <f>IF([1]架空线长度!A985="","",[1]架空线长度!A985)</f>
        <v/>
      </c>
      <c r="B985" t="str">
        <f>IF([1]架空线长度!B985="","",[1]架空线长度!B985)</f>
        <v/>
      </c>
    </row>
    <row r="986" spans="1:2" x14ac:dyDescent="0.15">
      <c r="A986" t="str">
        <f>IF([1]架空线长度!A986="","",[1]架空线长度!A986)</f>
        <v/>
      </c>
      <c r="B986" t="str">
        <f>IF([1]架空线长度!B986="","",[1]架空线长度!B986)</f>
        <v/>
      </c>
    </row>
    <row r="987" spans="1:2" x14ac:dyDescent="0.15">
      <c r="A987" t="str">
        <f>IF([1]架空线长度!A987="","",[1]架空线长度!A987)</f>
        <v/>
      </c>
      <c r="B987" t="str">
        <f>IF([1]架空线长度!B987="","",[1]架空线长度!B987)</f>
        <v/>
      </c>
    </row>
    <row r="988" spans="1:2" x14ac:dyDescent="0.15">
      <c r="A988" t="str">
        <f>IF([1]架空线长度!A988="","",[1]架空线长度!A988)</f>
        <v/>
      </c>
      <c r="B988" t="str">
        <f>IF([1]架空线长度!B988="","",[1]架空线长度!B988)</f>
        <v/>
      </c>
    </row>
    <row r="989" spans="1:2" x14ac:dyDescent="0.15">
      <c r="A989" t="str">
        <f>IF([1]架空线长度!A989="","",[1]架空线长度!A989)</f>
        <v/>
      </c>
      <c r="B989" t="str">
        <f>IF([1]架空线长度!B989="","",[1]架空线长度!B989)</f>
        <v/>
      </c>
    </row>
    <row r="990" spans="1:2" x14ac:dyDescent="0.15">
      <c r="A990" t="str">
        <f>IF([1]架空线长度!A990="","",[1]架空线长度!A990)</f>
        <v/>
      </c>
      <c r="B990" t="str">
        <f>IF([1]架空线长度!B990="","",[1]架空线长度!B990)</f>
        <v/>
      </c>
    </row>
    <row r="991" spans="1:2" x14ac:dyDescent="0.15">
      <c r="A991" t="str">
        <f>IF([1]架空线长度!A991="","",[1]架空线长度!A991)</f>
        <v/>
      </c>
      <c r="B991" t="str">
        <f>IF([1]架空线长度!B991="","",[1]架空线长度!B991)</f>
        <v/>
      </c>
    </row>
    <row r="992" spans="1:2" x14ac:dyDescent="0.15">
      <c r="A992" t="str">
        <f>IF([1]架空线长度!A992="","",[1]架空线长度!A992)</f>
        <v/>
      </c>
      <c r="B992" t="str">
        <f>IF([1]架空线长度!B992="","",[1]架空线长度!B992)</f>
        <v/>
      </c>
    </row>
    <row r="993" spans="1:2" x14ac:dyDescent="0.15">
      <c r="A993" t="str">
        <f>IF([1]架空线长度!A993="","",[1]架空线长度!A993)</f>
        <v/>
      </c>
      <c r="B993" t="str">
        <f>IF([1]架空线长度!B993="","",[1]架空线长度!B993)</f>
        <v/>
      </c>
    </row>
    <row r="994" spans="1:2" x14ac:dyDescent="0.15">
      <c r="A994" t="str">
        <f>IF([1]架空线长度!A994="","",[1]架空线长度!A994)</f>
        <v/>
      </c>
      <c r="B994" t="str">
        <f>IF([1]架空线长度!B994="","",[1]架空线长度!B994)</f>
        <v/>
      </c>
    </row>
    <row r="995" spans="1:2" x14ac:dyDescent="0.15">
      <c r="A995" t="str">
        <f>IF([1]架空线长度!A995="","",[1]架空线长度!A995)</f>
        <v/>
      </c>
      <c r="B995" t="str">
        <f>IF([1]架空线长度!B995="","",[1]架空线长度!B995)</f>
        <v/>
      </c>
    </row>
    <row r="996" spans="1:2" x14ac:dyDescent="0.15">
      <c r="A996" t="str">
        <f>IF([1]架空线长度!A996="","",[1]架空线长度!A996)</f>
        <v/>
      </c>
      <c r="B996" t="str">
        <f>IF([1]架空线长度!B996="","",[1]架空线长度!B996)</f>
        <v/>
      </c>
    </row>
    <row r="997" spans="1:2" x14ac:dyDescent="0.15">
      <c r="A997" t="str">
        <f>IF([1]架空线长度!A997="","",[1]架空线长度!A997)</f>
        <v/>
      </c>
      <c r="B997" t="str">
        <f>IF([1]架空线长度!B997="","",[1]架空线长度!B997)</f>
        <v/>
      </c>
    </row>
    <row r="998" spans="1:2" x14ac:dyDescent="0.15">
      <c r="A998" t="str">
        <f>IF([1]架空线长度!A998="","",[1]架空线长度!A998)</f>
        <v/>
      </c>
      <c r="B998" t="str">
        <f>IF([1]架空线长度!B998="","",[1]架空线长度!B998)</f>
        <v/>
      </c>
    </row>
    <row r="999" spans="1:2" x14ac:dyDescent="0.15">
      <c r="A999" t="str">
        <f>IF([1]架空线长度!A999="","",[1]架空线长度!A999)</f>
        <v/>
      </c>
      <c r="B999" t="str">
        <f>IF([1]架空线长度!B999="","",[1]架空线长度!B999)</f>
        <v/>
      </c>
    </row>
    <row r="1000" spans="1:2" x14ac:dyDescent="0.15">
      <c r="A1000" t="str">
        <f>IF([1]架空线长度!A1000="","",[1]架空线长度!A1000)</f>
        <v/>
      </c>
      <c r="B1000" t="str">
        <f>IF([1]架空线长度!B1000="","",[1]架空线长度!B1000)</f>
        <v/>
      </c>
    </row>
    <row r="1001" spans="1:2" x14ac:dyDescent="0.15">
      <c r="A1001" t="str">
        <f>IF([1]架空线长度!A1001="","",[1]架空线长度!A1001)</f>
        <v/>
      </c>
      <c r="B1001" t="str">
        <f>IF([1]架空线长度!B1001="","",[1]架空线长度!B1001)</f>
        <v/>
      </c>
    </row>
    <row r="1002" spans="1:2" x14ac:dyDescent="0.15">
      <c r="A1002" t="str">
        <f>IF([1]架空线长度!A1002="","",[1]架空线长度!A1002)</f>
        <v/>
      </c>
      <c r="B1002" t="str">
        <f>IF([1]架空线长度!B1002="","",[1]架空线长度!B1002)</f>
        <v/>
      </c>
    </row>
    <row r="1003" spans="1:2" x14ac:dyDescent="0.15">
      <c r="A1003" t="str">
        <f>IF([1]架空线长度!A1003="","",[1]架空线长度!A1003)</f>
        <v/>
      </c>
      <c r="B1003" t="str">
        <f>IF([1]架空线长度!B1003="","",[1]架空线长度!B1003)</f>
        <v/>
      </c>
    </row>
    <row r="1004" spans="1:2" x14ac:dyDescent="0.15">
      <c r="A1004" t="str">
        <f>IF([1]架空线长度!A1004="","",[1]架空线长度!A1004)</f>
        <v/>
      </c>
      <c r="B1004" t="str">
        <f>IF([1]架空线长度!B1004="","",[1]架空线长度!B1004)</f>
        <v/>
      </c>
    </row>
    <row r="1005" spans="1:2" x14ac:dyDescent="0.15">
      <c r="A1005" t="str">
        <f>IF([1]架空线长度!A1005="","",[1]架空线长度!A1005)</f>
        <v/>
      </c>
      <c r="B1005" t="str">
        <f>IF([1]架空线长度!B1005="","",[1]架空线长度!B1005)</f>
        <v/>
      </c>
    </row>
    <row r="1006" spans="1:2" x14ac:dyDescent="0.15">
      <c r="A1006" t="str">
        <f>IF([1]架空线长度!A1006="","",[1]架空线长度!A1006)</f>
        <v/>
      </c>
      <c r="B1006" t="str">
        <f>IF([1]架空线长度!B1006="","",[1]架空线长度!B1006)</f>
        <v/>
      </c>
    </row>
    <row r="1007" spans="1:2" x14ac:dyDescent="0.15">
      <c r="A1007" t="str">
        <f>IF([1]架空线长度!A1007="","",[1]架空线长度!A1007)</f>
        <v/>
      </c>
      <c r="B1007" t="str">
        <f>IF([1]架空线长度!B1007="","",[1]架空线长度!B1007)</f>
        <v/>
      </c>
    </row>
    <row r="1008" spans="1:2" x14ac:dyDescent="0.15">
      <c r="A1008" t="str">
        <f>IF([1]架空线长度!A1008="","",[1]架空线长度!A1008)</f>
        <v/>
      </c>
      <c r="B1008" t="str">
        <f>IF([1]架空线长度!B1008="","",[1]架空线长度!B1008)</f>
        <v/>
      </c>
    </row>
    <row r="1009" spans="1:2" x14ac:dyDescent="0.15">
      <c r="A1009" t="str">
        <f>IF([1]架空线长度!A1009="","",[1]架空线长度!A1009)</f>
        <v/>
      </c>
      <c r="B1009" t="str">
        <f>IF([1]架空线长度!B1009="","",[1]架空线长度!B1009)</f>
        <v/>
      </c>
    </row>
    <row r="1010" spans="1:2" x14ac:dyDescent="0.15">
      <c r="A1010" t="str">
        <f>IF([1]架空线长度!A1010="","",[1]架空线长度!A1010)</f>
        <v/>
      </c>
      <c r="B1010" t="str">
        <f>IF([1]架空线长度!B1010="","",[1]架空线长度!B1010)</f>
        <v/>
      </c>
    </row>
    <row r="1011" spans="1:2" x14ac:dyDescent="0.15">
      <c r="A1011" t="str">
        <f>IF([1]架空线长度!A1011="","",[1]架空线长度!A1011)</f>
        <v/>
      </c>
      <c r="B1011" t="str">
        <f>IF([1]架空线长度!B1011="","",[1]架空线长度!B1011)</f>
        <v/>
      </c>
    </row>
    <row r="1012" spans="1:2" x14ac:dyDescent="0.15">
      <c r="A1012" t="str">
        <f>IF([1]架空线长度!A1012="","",[1]架空线长度!A1012)</f>
        <v/>
      </c>
      <c r="B1012" t="str">
        <f>IF([1]架空线长度!B1012="","",[1]架空线长度!B1012)</f>
        <v/>
      </c>
    </row>
    <row r="1013" spans="1:2" x14ac:dyDescent="0.15">
      <c r="A1013" t="str">
        <f>IF([1]架空线长度!A1013="","",[1]架空线长度!A1013)</f>
        <v/>
      </c>
      <c r="B1013" t="str">
        <f>IF([1]架空线长度!B1013="","",[1]架空线长度!B1013)</f>
        <v/>
      </c>
    </row>
    <row r="1014" spans="1:2" x14ac:dyDescent="0.15">
      <c r="A1014" t="str">
        <f>IF([1]架空线长度!A1014="","",[1]架空线长度!A1014)</f>
        <v/>
      </c>
      <c r="B1014" t="str">
        <f>IF([1]架空线长度!B1014="","",[1]架空线长度!B1014)</f>
        <v/>
      </c>
    </row>
    <row r="1015" spans="1:2" x14ac:dyDescent="0.15">
      <c r="A1015" t="str">
        <f>IF([1]架空线长度!A1015="","",[1]架空线长度!A1015)</f>
        <v/>
      </c>
      <c r="B1015" t="str">
        <f>IF([1]架空线长度!B1015="","",[1]架空线长度!B1015)</f>
        <v/>
      </c>
    </row>
    <row r="1016" spans="1:2" x14ac:dyDescent="0.15">
      <c r="A1016" t="str">
        <f>IF([1]架空线长度!A1016="","",[1]架空线长度!A1016)</f>
        <v/>
      </c>
      <c r="B1016" t="str">
        <f>IF([1]架空线长度!B1016="","",[1]架空线长度!B1016)</f>
        <v/>
      </c>
    </row>
    <row r="1017" spans="1:2" x14ac:dyDescent="0.15">
      <c r="A1017" t="str">
        <f>IF([1]架空线长度!A1017="","",[1]架空线长度!A1017)</f>
        <v/>
      </c>
      <c r="B1017" t="str">
        <f>IF([1]架空线长度!B1017="","",[1]架空线长度!B1017)</f>
        <v/>
      </c>
    </row>
    <row r="1018" spans="1:2" x14ac:dyDescent="0.15">
      <c r="A1018" t="str">
        <f>IF([1]架空线长度!A1018="","",[1]架空线长度!A1018)</f>
        <v/>
      </c>
      <c r="B1018" t="str">
        <f>IF([1]架空线长度!B1018="","",[1]架空线长度!B1018)</f>
        <v/>
      </c>
    </row>
    <row r="1019" spans="1:2" x14ac:dyDescent="0.15">
      <c r="A1019" t="str">
        <f>IF([1]架空线长度!A1019="","",[1]架空线长度!A1019)</f>
        <v/>
      </c>
      <c r="B1019" t="str">
        <f>IF([1]架空线长度!B1019="","",[1]架空线长度!B1019)</f>
        <v/>
      </c>
    </row>
    <row r="1020" spans="1:2" x14ac:dyDescent="0.15">
      <c r="A1020" t="str">
        <f>IF([1]架空线长度!A1020="","",[1]架空线长度!A1020)</f>
        <v/>
      </c>
      <c r="B1020" t="str">
        <f>IF([1]架空线长度!B1020="","",[1]架空线长度!B1020)</f>
        <v/>
      </c>
    </row>
    <row r="1021" spans="1:2" x14ac:dyDescent="0.15">
      <c r="A1021" t="str">
        <f>IF([1]架空线长度!A1021="","",[1]架空线长度!A1021)</f>
        <v/>
      </c>
      <c r="B1021" t="str">
        <f>IF([1]架空线长度!B1021="","",[1]架空线长度!B1021)</f>
        <v/>
      </c>
    </row>
    <row r="1022" spans="1:2" x14ac:dyDescent="0.15">
      <c r="A1022" t="str">
        <f>IF([1]架空线长度!A1022="","",[1]架空线长度!A1022)</f>
        <v/>
      </c>
      <c r="B1022" t="str">
        <f>IF([1]架空线长度!B1022="","",[1]架空线长度!B1022)</f>
        <v/>
      </c>
    </row>
    <row r="1023" spans="1:2" x14ac:dyDescent="0.15">
      <c r="A1023" t="str">
        <f>IF([1]架空线长度!A1023="","",[1]架空线长度!A1023)</f>
        <v/>
      </c>
      <c r="B1023" t="str">
        <f>IF([1]架空线长度!B1023="","",[1]架空线长度!B1023)</f>
        <v/>
      </c>
    </row>
    <row r="1024" spans="1:2" x14ac:dyDescent="0.15">
      <c r="A1024" t="str">
        <f>IF([1]架空线长度!A1024="","",[1]架空线长度!A1024)</f>
        <v/>
      </c>
      <c r="B1024" t="str">
        <f>IF([1]架空线长度!B1024="","",[1]架空线长度!B1024)</f>
        <v/>
      </c>
    </row>
    <row r="1025" spans="1:2" x14ac:dyDescent="0.15">
      <c r="A1025" t="str">
        <f>IF([1]架空线长度!A1025="","",[1]架空线长度!A1025)</f>
        <v/>
      </c>
      <c r="B1025" t="str">
        <f>IF([1]架空线长度!B1025="","",[1]架空线长度!B1025)</f>
        <v/>
      </c>
    </row>
    <row r="1026" spans="1:2" x14ac:dyDescent="0.15">
      <c r="A1026" t="str">
        <f>IF([1]架空线长度!A1026="","",[1]架空线长度!A1026)</f>
        <v/>
      </c>
      <c r="B1026" t="str">
        <f>IF([1]架空线长度!B1026="","",[1]架空线长度!B1026)</f>
        <v/>
      </c>
    </row>
    <row r="1027" spans="1:2" x14ac:dyDescent="0.15">
      <c r="A1027" t="str">
        <f>IF([1]架空线长度!A1027="","",[1]架空线长度!A1027)</f>
        <v/>
      </c>
      <c r="B1027" t="str">
        <f>IF([1]架空线长度!B1027="","",[1]架空线长度!B1027)</f>
        <v/>
      </c>
    </row>
    <row r="1028" spans="1:2" x14ac:dyDescent="0.15">
      <c r="A1028" t="str">
        <f>IF([1]架空线长度!A1028="","",[1]架空线长度!A1028)</f>
        <v/>
      </c>
      <c r="B1028" t="str">
        <f>IF([1]架空线长度!B1028="","",[1]架空线长度!B1028)</f>
        <v/>
      </c>
    </row>
    <row r="1029" spans="1:2" x14ac:dyDescent="0.15">
      <c r="A1029" t="str">
        <f>IF([1]架空线长度!A1029="","",[1]架空线长度!A1029)</f>
        <v/>
      </c>
      <c r="B1029" t="str">
        <f>IF([1]架空线长度!B1029="","",[1]架空线长度!B1029)</f>
        <v/>
      </c>
    </row>
    <row r="1030" spans="1:2" x14ac:dyDescent="0.15">
      <c r="A1030" t="str">
        <f>IF([1]架空线长度!A1030="","",[1]架空线长度!A1030)</f>
        <v/>
      </c>
      <c r="B1030" t="str">
        <f>IF([1]架空线长度!B1030="","",[1]架空线长度!B1030)</f>
        <v/>
      </c>
    </row>
    <row r="1031" spans="1:2" x14ac:dyDescent="0.15">
      <c r="A1031" t="str">
        <f>IF([1]架空线长度!A1031="","",[1]架空线长度!A1031)</f>
        <v/>
      </c>
      <c r="B1031" t="str">
        <f>IF([1]架空线长度!B1031="","",[1]架空线长度!B1031)</f>
        <v/>
      </c>
    </row>
    <row r="1032" spans="1:2" x14ac:dyDescent="0.15">
      <c r="A1032" t="str">
        <f>IF([1]架空线长度!A1032="","",[1]架空线长度!A1032)</f>
        <v/>
      </c>
      <c r="B1032" t="str">
        <f>IF([1]架空线长度!B1032="","",[1]架空线长度!B1032)</f>
        <v/>
      </c>
    </row>
    <row r="1033" spans="1:2" x14ac:dyDescent="0.15">
      <c r="A1033" t="str">
        <f>IF([1]架空线长度!A1033="","",[1]架空线长度!A1033)</f>
        <v/>
      </c>
      <c r="B1033" t="str">
        <f>IF([1]架空线长度!B1033="","",[1]架空线长度!B1033)</f>
        <v/>
      </c>
    </row>
    <row r="1034" spans="1:2" x14ac:dyDescent="0.15">
      <c r="A1034" t="str">
        <f>IF([1]架空线长度!A1034="","",[1]架空线长度!A1034)</f>
        <v/>
      </c>
      <c r="B1034" t="str">
        <f>IF([1]架空线长度!B1034="","",[1]架空线长度!B1034)</f>
        <v/>
      </c>
    </row>
    <row r="1035" spans="1:2" x14ac:dyDescent="0.15">
      <c r="A1035" t="str">
        <f>IF([1]架空线长度!A1035="","",[1]架空线长度!A1035)</f>
        <v/>
      </c>
      <c r="B1035" t="str">
        <f>IF([1]架空线长度!B1035="","",[1]架空线长度!B1035)</f>
        <v/>
      </c>
    </row>
    <row r="1036" spans="1:2" x14ac:dyDescent="0.15">
      <c r="A1036" t="str">
        <f>IF([1]架空线长度!A1036="","",[1]架空线长度!A1036)</f>
        <v/>
      </c>
      <c r="B1036" t="str">
        <f>IF([1]架空线长度!B1036="","",[1]架空线长度!B1036)</f>
        <v/>
      </c>
    </row>
    <row r="1037" spans="1:2" x14ac:dyDescent="0.15">
      <c r="A1037" t="str">
        <f>IF([1]架空线长度!A1037="","",[1]架空线长度!A1037)</f>
        <v/>
      </c>
      <c r="B1037" t="str">
        <f>IF([1]架空线长度!B1037="","",[1]架空线长度!B1037)</f>
        <v/>
      </c>
    </row>
    <row r="1038" spans="1:2" x14ac:dyDescent="0.15">
      <c r="A1038" t="str">
        <f>IF([1]架空线长度!A1038="","",[1]架空线长度!A1038)</f>
        <v/>
      </c>
      <c r="B1038" t="str">
        <f>IF([1]架空线长度!B1038="","",[1]架空线长度!B1038)</f>
        <v/>
      </c>
    </row>
    <row r="1039" spans="1:2" x14ac:dyDescent="0.15">
      <c r="A1039" t="str">
        <f>IF([1]架空线长度!A1039="","",[1]架空线长度!A1039)</f>
        <v/>
      </c>
      <c r="B1039" t="str">
        <f>IF([1]架空线长度!B1039="","",[1]架空线长度!B1039)</f>
        <v/>
      </c>
    </row>
    <row r="1040" spans="1:2" x14ac:dyDescent="0.15">
      <c r="A1040" t="str">
        <f>IF([1]架空线长度!A1040="","",[1]架空线长度!A1040)</f>
        <v/>
      </c>
      <c r="B1040" t="str">
        <f>IF([1]架空线长度!B1040="","",[1]架空线长度!B1040)</f>
        <v/>
      </c>
    </row>
    <row r="1041" spans="1:2" x14ac:dyDescent="0.15">
      <c r="A1041" t="str">
        <f>IF([1]架空线长度!A1041="","",[1]架空线长度!A1041)</f>
        <v/>
      </c>
      <c r="B1041" t="str">
        <f>IF([1]架空线长度!B1041="","",[1]架空线长度!B1041)</f>
        <v/>
      </c>
    </row>
    <row r="1042" spans="1:2" x14ac:dyDescent="0.15">
      <c r="A1042" t="str">
        <f>IF([1]架空线长度!A1042="","",[1]架空线长度!A1042)</f>
        <v/>
      </c>
      <c r="B1042" t="str">
        <f>IF([1]架空线长度!B1042="","",[1]架空线长度!B1042)</f>
        <v/>
      </c>
    </row>
    <row r="1043" spans="1:2" x14ac:dyDescent="0.15">
      <c r="A1043" t="str">
        <f>IF([1]架空线长度!A1043="","",[1]架空线长度!A1043)</f>
        <v/>
      </c>
      <c r="B1043" t="str">
        <f>IF([1]架空线长度!B1043="","",[1]架空线长度!B1043)</f>
        <v/>
      </c>
    </row>
    <row r="1044" spans="1:2" x14ac:dyDescent="0.15">
      <c r="A1044" t="str">
        <f>IF([1]架空线长度!A1044="","",[1]架空线长度!A1044)</f>
        <v/>
      </c>
      <c r="B1044" t="str">
        <f>IF([1]架空线长度!B1044="","",[1]架空线长度!B1044)</f>
        <v/>
      </c>
    </row>
    <row r="1045" spans="1:2" x14ac:dyDescent="0.15">
      <c r="A1045" t="str">
        <f>IF([1]架空线长度!A1045="","",[1]架空线长度!A1045)</f>
        <v/>
      </c>
      <c r="B1045" t="str">
        <f>IF([1]架空线长度!B1045="","",[1]架空线长度!B1045)</f>
        <v/>
      </c>
    </row>
    <row r="1046" spans="1:2" x14ac:dyDescent="0.15">
      <c r="A1046" t="str">
        <f>IF([1]架空线长度!A1046="","",[1]架空线长度!A1046)</f>
        <v/>
      </c>
      <c r="B1046" t="str">
        <f>IF([1]架空线长度!B1046="","",[1]架空线长度!B1046)</f>
        <v/>
      </c>
    </row>
    <row r="1047" spans="1:2" x14ac:dyDescent="0.15">
      <c r="A1047" t="str">
        <f>IF([1]架空线长度!A1047="","",[1]架空线长度!A1047)</f>
        <v/>
      </c>
      <c r="B1047" t="str">
        <f>IF([1]架空线长度!B1047="","",[1]架空线长度!B1047)</f>
        <v/>
      </c>
    </row>
    <row r="1048" spans="1:2" x14ac:dyDescent="0.15">
      <c r="A1048" t="str">
        <f>IF([1]架空线长度!A1048="","",[1]架空线长度!A1048)</f>
        <v/>
      </c>
      <c r="B1048" t="str">
        <f>IF([1]架空线长度!B1048="","",[1]架空线长度!B1048)</f>
        <v/>
      </c>
    </row>
    <row r="1049" spans="1:2" x14ac:dyDescent="0.15">
      <c r="A1049" t="str">
        <f>IF([1]架空线长度!A1049="","",[1]架空线长度!A1049)</f>
        <v/>
      </c>
      <c r="B1049" t="str">
        <f>IF([1]架空线长度!B1049="","",[1]架空线长度!B1049)</f>
        <v/>
      </c>
    </row>
    <row r="1050" spans="1:2" x14ac:dyDescent="0.15">
      <c r="A1050" t="str">
        <f>IF([1]架空线长度!A1050="","",[1]架空线长度!A1050)</f>
        <v/>
      </c>
      <c r="B1050" t="str">
        <f>IF([1]架空线长度!B1050="","",[1]架空线长度!B1050)</f>
        <v/>
      </c>
    </row>
    <row r="1051" spans="1:2" x14ac:dyDescent="0.15">
      <c r="A1051" t="str">
        <f>IF([1]架空线长度!A1051="","",[1]架空线长度!A1051)</f>
        <v/>
      </c>
      <c r="B1051" t="str">
        <f>IF([1]架空线长度!B1051="","",[1]架空线长度!B1051)</f>
        <v/>
      </c>
    </row>
    <row r="1052" spans="1:2" x14ac:dyDescent="0.15">
      <c r="A1052" t="str">
        <f>IF([1]架空线长度!A1052="","",[1]架空线长度!A1052)</f>
        <v/>
      </c>
      <c r="B1052" t="str">
        <f>IF([1]架空线长度!B1052="","",[1]架空线长度!B1052)</f>
        <v/>
      </c>
    </row>
    <row r="1053" spans="1:2" x14ac:dyDescent="0.15">
      <c r="A1053" t="str">
        <f>IF([1]架空线长度!A1053="","",[1]架空线长度!A1053)</f>
        <v/>
      </c>
      <c r="B1053" t="str">
        <f>IF([1]架空线长度!B1053="","",[1]架空线长度!B1053)</f>
        <v/>
      </c>
    </row>
    <row r="1054" spans="1:2" x14ac:dyDescent="0.15">
      <c r="A1054" t="str">
        <f>IF([1]架空线长度!A1054="","",[1]架空线长度!A1054)</f>
        <v/>
      </c>
      <c r="B1054" t="str">
        <f>IF([1]架空线长度!B1054="","",[1]架空线长度!B1054)</f>
        <v/>
      </c>
    </row>
    <row r="1055" spans="1:2" x14ac:dyDescent="0.15">
      <c r="A1055" t="str">
        <f>IF([1]架空线长度!A1055="","",[1]架空线长度!A1055)</f>
        <v/>
      </c>
      <c r="B1055" t="str">
        <f>IF([1]架空线长度!B1055="","",[1]架空线长度!B1055)</f>
        <v/>
      </c>
    </row>
    <row r="1056" spans="1:2" x14ac:dyDescent="0.15">
      <c r="A1056" t="str">
        <f>IF([1]架空线长度!A1056="","",[1]架空线长度!A1056)</f>
        <v/>
      </c>
      <c r="B1056" t="str">
        <f>IF([1]架空线长度!B1056="","",[1]架空线长度!B1056)</f>
        <v/>
      </c>
    </row>
    <row r="1057" spans="1:2" x14ac:dyDescent="0.15">
      <c r="A1057" t="str">
        <f>IF([1]架空线长度!A1057="","",[1]架空线长度!A1057)</f>
        <v/>
      </c>
      <c r="B1057" t="str">
        <f>IF([1]架空线长度!B1057="","",[1]架空线长度!B1057)</f>
        <v/>
      </c>
    </row>
    <row r="1058" spans="1:2" x14ac:dyDescent="0.15">
      <c r="A1058" t="str">
        <f>IF([1]架空线长度!A1058="","",[1]架空线长度!A1058)</f>
        <v/>
      </c>
      <c r="B1058" t="str">
        <f>IF([1]架空线长度!B1058="","",[1]架空线长度!B1058)</f>
        <v/>
      </c>
    </row>
    <row r="1059" spans="1:2" x14ac:dyDescent="0.15">
      <c r="A1059" t="str">
        <f>IF([1]架空线长度!A1059="","",[1]架空线长度!A1059)</f>
        <v/>
      </c>
      <c r="B1059" t="str">
        <f>IF([1]架空线长度!B1059="","",[1]架空线长度!B1059)</f>
        <v/>
      </c>
    </row>
    <row r="1060" spans="1:2" x14ac:dyDescent="0.15">
      <c r="A1060" t="str">
        <f>IF([1]架空线长度!A1060="","",[1]架空线长度!A1060)</f>
        <v/>
      </c>
      <c r="B1060" t="str">
        <f>IF([1]架空线长度!B1060="","",[1]架空线长度!B1060)</f>
        <v/>
      </c>
    </row>
    <row r="1061" spans="1:2" x14ac:dyDescent="0.15">
      <c r="A1061" t="str">
        <f>IF([1]架空线长度!A1061="","",[1]架空线长度!A1061)</f>
        <v/>
      </c>
      <c r="B1061" t="str">
        <f>IF([1]架空线长度!B1061="","",[1]架空线长度!B1061)</f>
        <v/>
      </c>
    </row>
    <row r="1062" spans="1:2" x14ac:dyDescent="0.15">
      <c r="A1062" t="str">
        <f>IF([1]架空线长度!A1062="","",[1]架空线长度!A1062)</f>
        <v/>
      </c>
      <c r="B1062" t="str">
        <f>IF([1]架空线长度!B1062="","",[1]架空线长度!B1062)</f>
        <v/>
      </c>
    </row>
    <row r="1063" spans="1:2" x14ac:dyDescent="0.15">
      <c r="A1063" t="str">
        <f>IF([1]架空线长度!A1063="","",[1]架空线长度!A1063)</f>
        <v/>
      </c>
      <c r="B1063" t="str">
        <f>IF([1]架空线长度!B1063="","",[1]架空线长度!B1063)</f>
        <v/>
      </c>
    </row>
    <row r="1064" spans="1:2" x14ac:dyDescent="0.15">
      <c r="A1064" t="str">
        <f>IF([1]架空线长度!A1064="","",[1]架空线长度!A1064)</f>
        <v/>
      </c>
      <c r="B1064" t="str">
        <f>IF([1]架空线长度!B1064="","",[1]架空线长度!B1064)</f>
        <v/>
      </c>
    </row>
    <row r="1065" spans="1:2" x14ac:dyDescent="0.15">
      <c r="A1065" t="str">
        <f>IF([1]架空线长度!A1065="","",[1]架空线长度!A1065)</f>
        <v/>
      </c>
      <c r="B1065" t="str">
        <f>IF([1]架空线长度!B1065="","",[1]架空线长度!B1065)</f>
        <v/>
      </c>
    </row>
    <row r="1066" spans="1:2" x14ac:dyDescent="0.15">
      <c r="A1066" t="str">
        <f>IF([1]架空线长度!A1066="","",[1]架空线长度!A1066)</f>
        <v/>
      </c>
      <c r="B1066" t="str">
        <f>IF([1]架空线长度!B1066="","",[1]架空线长度!B1066)</f>
        <v/>
      </c>
    </row>
    <row r="1067" spans="1:2" x14ac:dyDescent="0.15">
      <c r="A1067" t="str">
        <f>IF([1]架空线长度!A1067="","",[1]架空线长度!A1067)</f>
        <v/>
      </c>
      <c r="B1067" t="str">
        <f>IF([1]架空线长度!B1067="","",[1]架空线长度!B1067)</f>
        <v/>
      </c>
    </row>
    <row r="1068" spans="1:2" x14ac:dyDescent="0.15">
      <c r="A1068" t="str">
        <f>IF([1]架空线长度!A1068="","",[1]架空线长度!A1068)</f>
        <v/>
      </c>
      <c r="B1068" t="str">
        <f>IF([1]架空线长度!B1068="","",[1]架空线长度!B1068)</f>
        <v/>
      </c>
    </row>
    <row r="1069" spans="1:2" x14ac:dyDescent="0.15">
      <c r="A1069" t="str">
        <f>IF([1]架空线长度!A1069="","",[1]架空线长度!A1069)</f>
        <v/>
      </c>
      <c r="B1069" t="str">
        <f>IF([1]架空线长度!B1069="","",[1]架空线长度!B1069)</f>
        <v/>
      </c>
    </row>
    <row r="1070" spans="1:2" x14ac:dyDescent="0.15">
      <c r="A1070" t="str">
        <f>IF([1]架空线长度!A1070="","",[1]架空线长度!A1070)</f>
        <v/>
      </c>
      <c r="B1070" t="str">
        <f>IF([1]架空线长度!B1070="","",[1]架空线长度!B1070)</f>
        <v/>
      </c>
    </row>
    <row r="1071" spans="1:2" x14ac:dyDescent="0.15">
      <c r="A1071" t="str">
        <f>IF([1]架空线长度!A1071="","",[1]架空线长度!A1071)</f>
        <v/>
      </c>
      <c r="B1071" t="str">
        <f>IF([1]架空线长度!B1071="","",[1]架空线长度!B1071)</f>
        <v/>
      </c>
    </row>
    <row r="1072" spans="1:2" x14ac:dyDescent="0.15">
      <c r="A1072" t="str">
        <f>IF([1]架空线长度!A1072="","",[1]架空线长度!A1072)</f>
        <v/>
      </c>
      <c r="B1072" t="str">
        <f>IF([1]架空线长度!B1072="","",[1]架空线长度!B1072)</f>
        <v/>
      </c>
    </row>
    <row r="1073" spans="1:2" x14ac:dyDescent="0.15">
      <c r="A1073" t="str">
        <f>IF([1]架空线长度!A1073="","",[1]架空线长度!A1073)</f>
        <v/>
      </c>
      <c r="B1073" t="str">
        <f>IF([1]架空线长度!B1073="","",[1]架空线长度!B1073)</f>
        <v/>
      </c>
    </row>
    <row r="1074" spans="1:2" x14ac:dyDescent="0.15">
      <c r="A1074" t="str">
        <f>IF([1]架空线长度!A1074="","",[1]架空线长度!A1074)</f>
        <v/>
      </c>
      <c r="B1074" t="str">
        <f>IF([1]架空线长度!B1074="","",[1]架空线长度!B1074)</f>
        <v/>
      </c>
    </row>
    <row r="1075" spans="1:2" x14ac:dyDescent="0.15">
      <c r="A1075" t="str">
        <f>IF([1]架空线长度!A1075="","",[1]架空线长度!A1075)</f>
        <v/>
      </c>
      <c r="B1075" t="str">
        <f>IF([1]架空线长度!B1075="","",[1]架空线长度!B1075)</f>
        <v/>
      </c>
    </row>
    <row r="1076" spans="1:2" x14ac:dyDescent="0.15">
      <c r="A1076" t="str">
        <f>IF([1]架空线长度!A1076="","",[1]架空线长度!A1076)</f>
        <v/>
      </c>
      <c r="B1076" t="str">
        <f>IF([1]架空线长度!B1076="","",[1]架空线长度!B1076)</f>
        <v/>
      </c>
    </row>
    <row r="1077" spans="1:2" x14ac:dyDescent="0.15">
      <c r="A1077" t="str">
        <f>IF([1]架空线长度!A1077="","",[1]架空线长度!A1077)</f>
        <v/>
      </c>
      <c r="B1077" t="str">
        <f>IF([1]架空线长度!B1077="","",[1]架空线长度!B1077)</f>
        <v/>
      </c>
    </row>
    <row r="1078" spans="1:2" x14ac:dyDescent="0.15">
      <c r="A1078" t="str">
        <f>IF([1]架空线长度!A1078="","",[1]架空线长度!A1078)</f>
        <v/>
      </c>
      <c r="B1078" t="str">
        <f>IF([1]架空线长度!B1078="","",[1]架空线长度!B1078)</f>
        <v/>
      </c>
    </row>
    <row r="1079" spans="1:2" x14ac:dyDescent="0.15">
      <c r="A1079" t="str">
        <f>IF([1]架空线长度!A1079="","",[1]架空线长度!A1079)</f>
        <v/>
      </c>
      <c r="B1079" t="str">
        <f>IF([1]架空线长度!B1079="","",[1]架空线长度!B1079)</f>
        <v/>
      </c>
    </row>
    <row r="1080" spans="1:2" x14ac:dyDescent="0.15">
      <c r="A1080" t="str">
        <f>IF([1]架空线长度!A1080="","",[1]架空线长度!A1080)</f>
        <v/>
      </c>
      <c r="B1080" t="str">
        <f>IF([1]架空线长度!B1080="","",[1]架空线长度!B1080)</f>
        <v/>
      </c>
    </row>
    <row r="1081" spans="1:2" x14ac:dyDescent="0.15">
      <c r="A1081" t="str">
        <f>IF([1]架空线长度!A1081="","",[1]架空线长度!A1081)</f>
        <v/>
      </c>
      <c r="B1081" t="str">
        <f>IF([1]架空线长度!B1081="","",[1]架空线长度!B1081)</f>
        <v/>
      </c>
    </row>
    <row r="1082" spans="1:2" x14ac:dyDescent="0.15">
      <c r="A1082" t="str">
        <f>IF([1]架空线长度!A1082="","",[1]架空线长度!A1082)</f>
        <v/>
      </c>
      <c r="B1082" t="str">
        <f>IF([1]架空线长度!B1082="","",[1]架空线长度!B1082)</f>
        <v/>
      </c>
    </row>
    <row r="1083" spans="1:2" x14ac:dyDescent="0.15">
      <c r="A1083" t="str">
        <f>IF([1]架空线长度!A1083="","",[1]架空线长度!A1083)</f>
        <v/>
      </c>
      <c r="B1083" t="str">
        <f>IF([1]架空线长度!B1083="","",[1]架空线长度!B1083)</f>
        <v/>
      </c>
    </row>
    <row r="1084" spans="1:2" x14ac:dyDescent="0.15">
      <c r="A1084" t="str">
        <f>IF([1]架空线长度!A1084="","",[1]架空线长度!A1084)</f>
        <v/>
      </c>
      <c r="B1084" t="str">
        <f>IF([1]架空线长度!B1084="","",[1]架空线长度!B1084)</f>
        <v/>
      </c>
    </row>
    <row r="1085" spans="1:2" x14ac:dyDescent="0.15">
      <c r="A1085" t="str">
        <f>IF([1]架空线长度!A1085="","",[1]架空线长度!A1085)</f>
        <v/>
      </c>
      <c r="B1085" t="str">
        <f>IF([1]架空线长度!B1085="","",[1]架空线长度!B1085)</f>
        <v/>
      </c>
    </row>
    <row r="1086" spans="1:2" x14ac:dyDescent="0.15">
      <c r="A1086" t="str">
        <f>IF([1]架空线长度!A1086="","",[1]架空线长度!A1086)</f>
        <v/>
      </c>
      <c r="B1086" t="str">
        <f>IF([1]架空线长度!B1086="","",[1]架空线长度!B1086)</f>
        <v/>
      </c>
    </row>
    <row r="1087" spans="1:2" x14ac:dyDescent="0.15">
      <c r="A1087" t="str">
        <f>IF([1]架空线长度!A1087="","",[1]架空线长度!A1087)</f>
        <v/>
      </c>
      <c r="B1087" t="str">
        <f>IF([1]架空线长度!B1087="","",[1]架空线长度!B1087)</f>
        <v/>
      </c>
    </row>
    <row r="1088" spans="1:2" x14ac:dyDescent="0.15">
      <c r="A1088" t="str">
        <f>IF([1]架空线长度!A1088="","",[1]架空线长度!A1088)</f>
        <v/>
      </c>
      <c r="B1088" t="str">
        <f>IF([1]架空线长度!B1088="","",[1]架空线长度!B1088)</f>
        <v/>
      </c>
    </row>
    <row r="1089" spans="1:2" x14ac:dyDescent="0.15">
      <c r="A1089" t="str">
        <f>IF([1]架空线长度!A1089="","",[1]架空线长度!A1089)</f>
        <v/>
      </c>
      <c r="B1089" t="str">
        <f>IF([1]架空线长度!B1089="","",[1]架空线长度!B1089)</f>
        <v/>
      </c>
    </row>
    <row r="1090" spans="1:2" x14ac:dyDescent="0.15">
      <c r="A1090" t="str">
        <f>IF([1]架空线长度!A1090="","",[1]架空线长度!A1090)</f>
        <v/>
      </c>
      <c r="B1090" t="str">
        <f>IF([1]架空线长度!B1090="","",[1]架空线长度!B1090)</f>
        <v/>
      </c>
    </row>
    <row r="1091" spans="1:2" x14ac:dyDescent="0.15">
      <c r="A1091" t="str">
        <f>IF([1]架空线长度!A1091="","",[1]架空线长度!A1091)</f>
        <v/>
      </c>
      <c r="B1091" t="str">
        <f>IF([1]架空线长度!B1091="","",[1]架空线长度!B1091)</f>
        <v/>
      </c>
    </row>
    <row r="1092" spans="1:2" x14ac:dyDescent="0.15">
      <c r="A1092" t="str">
        <f>IF([1]架空线长度!A1092="","",[1]架空线长度!A1092)</f>
        <v/>
      </c>
      <c r="B1092" t="str">
        <f>IF([1]架空线长度!B1092="","",[1]架空线长度!B1092)</f>
        <v/>
      </c>
    </row>
    <row r="1093" spans="1:2" x14ac:dyDescent="0.15">
      <c r="A1093" t="str">
        <f>IF([1]架空线长度!A1093="","",[1]架空线长度!A1093)</f>
        <v/>
      </c>
      <c r="B1093" t="str">
        <f>IF([1]架空线长度!B1093="","",[1]架空线长度!B1093)</f>
        <v/>
      </c>
    </row>
    <row r="1094" spans="1:2" x14ac:dyDescent="0.15">
      <c r="A1094" t="str">
        <f>IF([1]架空线长度!A1094="","",[1]架空线长度!A1094)</f>
        <v/>
      </c>
      <c r="B1094" t="str">
        <f>IF([1]架空线长度!B1094="","",[1]架空线长度!B1094)</f>
        <v/>
      </c>
    </row>
    <row r="1095" spans="1:2" x14ac:dyDescent="0.15">
      <c r="A1095" t="str">
        <f>IF([1]架空线长度!A1095="","",[1]架空线长度!A1095)</f>
        <v/>
      </c>
      <c r="B1095" t="str">
        <f>IF([1]架空线长度!B1095="","",[1]架空线长度!B1095)</f>
        <v/>
      </c>
    </row>
    <row r="1096" spans="1:2" x14ac:dyDescent="0.15">
      <c r="A1096" t="str">
        <f>IF([1]架空线长度!A1096="","",[1]架空线长度!A1096)</f>
        <v/>
      </c>
      <c r="B1096" t="str">
        <f>IF([1]架空线长度!B1096="","",[1]架空线长度!B1096)</f>
        <v/>
      </c>
    </row>
    <row r="1097" spans="1:2" x14ac:dyDescent="0.15">
      <c r="A1097" t="str">
        <f>IF([1]架空线长度!A1097="","",[1]架空线长度!A1097)</f>
        <v/>
      </c>
      <c r="B1097" t="str">
        <f>IF([1]架空线长度!B1097="","",[1]架空线长度!B1097)</f>
        <v/>
      </c>
    </row>
    <row r="1098" spans="1:2" x14ac:dyDescent="0.15">
      <c r="A1098" t="str">
        <f>IF([1]架空线长度!A1098="","",[1]架空线长度!A1098)</f>
        <v/>
      </c>
      <c r="B1098" t="str">
        <f>IF([1]架空线长度!B1098="","",[1]架空线长度!B1098)</f>
        <v/>
      </c>
    </row>
    <row r="1099" spans="1:2" x14ac:dyDescent="0.15">
      <c r="A1099" t="str">
        <f>IF([1]架空线长度!A1099="","",[1]架空线长度!A1099)</f>
        <v/>
      </c>
      <c r="B1099" t="str">
        <f>IF([1]架空线长度!B1099="","",[1]架空线长度!B1099)</f>
        <v/>
      </c>
    </row>
    <row r="1100" spans="1:2" x14ac:dyDescent="0.15">
      <c r="A1100" t="str">
        <f>IF([1]架空线长度!A1100="","",[1]架空线长度!A1100)</f>
        <v/>
      </c>
      <c r="B1100" t="str">
        <f>IF([1]架空线长度!B1100="","",[1]架空线长度!B1100)</f>
        <v/>
      </c>
    </row>
    <row r="1101" spans="1:2" x14ac:dyDescent="0.15">
      <c r="A1101" t="str">
        <f>IF([1]架空线长度!A1101="","",[1]架空线长度!A1101)</f>
        <v/>
      </c>
      <c r="B1101" t="str">
        <f>IF([1]架空线长度!B1101="","",[1]架空线长度!B1101)</f>
        <v/>
      </c>
    </row>
    <row r="1102" spans="1:2" x14ac:dyDescent="0.15">
      <c r="A1102" t="str">
        <f>IF([1]架空线长度!A1102="","",[1]架空线长度!A1102)</f>
        <v/>
      </c>
      <c r="B1102" t="str">
        <f>IF([1]架空线长度!B1102="","",[1]架空线长度!B1102)</f>
        <v/>
      </c>
    </row>
    <row r="1103" spans="1:2" x14ac:dyDescent="0.15">
      <c r="A1103" t="str">
        <f>IF([1]架空线长度!A1103="","",[1]架空线长度!A1103)</f>
        <v/>
      </c>
      <c r="B1103" t="str">
        <f>IF([1]架空线长度!B1103="","",[1]架空线长度!B1103)</f>
        <v/>
      </c>
    </row>
    <row r="1104" spans="1:2" x14ac:dyDescent="0.15">
      <c r="A1104" t="str">
        <f>IF([1]架空线长度!A1104="","",[1]架空线长度!A1104)</f>
        <v/>
      </c>
      <c r="B1104" t="str">
        <f>IF([1]架空线长度!B1104="","",[1]架空线长度!B1104)</f>
        <v/>
      </c>
    </row>
    <row r="1105" spans="1:2" x14ac:dyDescent="0.15">
      <c r="A1105" t="str">
        <f>IF([1]架空线长度!A1105="","",[1]架空线长度!A1105)</f>
        <v/>
      </c>
      <c r="B1105" t="str">
        <f>IF([1]架空线长度!B1105="","",[1]架空线长度!B1105)</f>
        <v/>
      </c>
    </row>
    <row r="1106" spans="1:2" x14ac:dyDescent="0.15">
      <c r="A1106" t="str">
        <f>IF([1]架空线长度!A1106="","",[1]架空线长度!A1106)</f>
        <v/>
      </c>
      <c r="B1106" t="str">
        <f>IF([1]架空线长度!B1106="","",[1]架空线长度!B1106)</f>
        <v/>
      </c>
    </row>
    <row r="1107" spans="1:2" x14ac:dyDescent="0.15">
      <c r="A1107" t="str">
        <f>IF([1]架空线长度!A1107="","",[1]架空线长度!A1107)</f>
        <v/>
      </c>
      <c r="B1107" t="str">
        <f>IF([1]架空线长度!B1107="","",[1]架空线长度!B1107)</f>
        <v/>
      </c>
    </row>
    <row r="1108" spans="1:2" x14ac:dyDescent="0.15">
      <c r="A1108" t="str">
        <f>IF([1]架空线长度!A1108="","",[1]架空线长度!A1108)</f>
        <v/>
      </c>
      <c r="B1108" t="str">
        <f>IF([1]架空线长度!B1108="","",[1]架空线长度!B1108)</f>
        <v/>
      </c>
    </row>
    <row r="1109" spans="1:2" x14ac:dyDescent="0.15">
      <c r="A1109" t="str">
        <f>IF([1]架空线长度!A1109="","",[1]架空线长度!A1109)</f>
        <v/>
      </c>
      <c r="B1109" t="str">
        <f>IF([1]架空线长度!B1109="","",[1]架空线长度!B1109)</f>
        <v/>
      </c>
    </row>
    <row r="1110" spans="1:2" x14ac:dyDescent="0.15">
      <c r="A1110" t="str">
        <f>IF([1]架空线长度!A1110="","",[1]架空线长度!A1110)</f>
        <v/>
      </c>
      <c r="B1110" t="str">
        <f>IF([1]架空线长度!B1110="","",[1]架空线长度!B1110)</f>
        <v/>
      </c>
    </row>
    <row r="1111" spans="1:2" x14ac:dyDescent="0.15">
      <c r="A1111" t="str">
        <f>IF([1]架空线长度!A1111="","",[1]架空线长度!A1111)</f>
        <v/>
      </c>
      <c r="B1111" t="str">
        <f>IF([1]架空线长度!B1111="","",[1]架空线长度!B1111)</f>
        <v/>
      </c>
    </row>
    <row r="1112" spans="1:2" x14ac:dyDescent="0.15">
      <c r="A1112" t="str">
        <f>IF([1]架空线长度!A1112="","",[1]架空线长度!A1112)</f>
        <v/>
      </c>
      <c r="B1112" t="str">
        <f>IF([1]架空线长度!B1112="","",[1]架空线长度!B1112)</f>
        <v/>
      </c>
    </row>
    <row r="1113" spans="1:2" x14ac:dyDescent="0.15">
      <c r="A1113" t="str">
        <f>IF([1]架空线长度!A1113="","",[1]架空线长度!A1113)</f>
        <v/>
      </c>
      <c r="B1113" t="str">
        <f>IF([1]架空线长度!B1113="","",[1]架空线长度!B1113)</f>
        <v/>
      </c>
    </row>
    <row r="1114" spans="1:2" x14ac:dyDescent="0.15">
      <c r="A1114" t="str">
        <f>IF([1]架空线长度!A1114="","",[1]架空线长度!A1114)</f>
        <v/>
      </c>
      <c r="B1114" t="str">
        <f>IF([1]架空线长度!B1114="","",[1]架空线长度!B1114)</f>
        <v/>
      </c>
    </row>
    <row r="1115" spans="1:2" x14ac:dyDescent="0.15">
      <c r="A1115" t="str">
        <f>IF([1]架空线长度!A1115="","",[1]架空线长度!A1115)</f>
        <v/>
      </c>
      <c r="B1115" t="str">
        <f>IF([1]架空线长度!B1115="","",[1]架空线长度!B1115)</f>
        <v/>
      </c>
    </row>
    <row r="1116" spans="1:2" x14ac:dyDescent="0.15">
      <c r="A1116" t="str">
        <f>IF([1]架空线长度!A1116="","",[1]架空线长度!A1116)</f>
        <v/>
      </c>
      <c r="B1116" t="str">
        <f>IF([1]架空线长度!B1116="","",[1]架空线长度!B1116)</f>
        <v/>
      </c>
    </row>
    <row r="1117" spans="1:2" x14ac:dyDescent="0.15">
      <c r="A1117" t="str">
        <f>IF([1]架空线长度!A1117="","",[1]架空线长度!A1117)</f>
        <v/>
      </c>
      <c r="B1117" t="str">
        <f>IF([1]架空线长度!B1117="","",[1]架空线长度!B1117)</f>
        <v/>
      </c>
    </row>
    <row r="1118" spans="1:2" x14ac:dyDescent="0.15">
      <c r="A1118" t="str">
        <f>IF([1]架空线长度!A1118="","",[1]架空线长度!A1118)</f>
        <v/>
      </c>
      <c r="B1118" t="str">
        <f>IF([1]架空线长度!B1118="","",[1]架空线长度!B1118)</f>
        <v/>
      </c>
    </row>
    <row r="1119" spans="1:2" x14ac:dyDescent="0.15">
      <c r="A1119" t="str">
        <f>IF([1]架空线长度!A1119="","",[1]架空线长度!A1119)</f>
        <v/>
      </c>
      <c r="B1119" t="str">
        <f>IF([1]架空线长度!B1119="","",[1]架空线长度!B1119)</f>
        <v/>
      </c>
    </row>
    <row r="1120" spans="1:2" x14ac:dyDescent="0.15">
      <c r="A1120" t="str">
        <f>IF([1]架空线长度!A1120="","",[1]架空线长度!A1120)</f>
        <v/>
      </c>
      <c r="B1120" t="str">
        <f>IF([1]架空线长度!B1120="","",[1]架空线长度!B1120)</f>
        <v/>
      </c>
    </row>
    <row r="1121" spans="1:2" x14ac:dyDescent="0.15">
      <c r="A1121" t="str">
        <f>IF([1]架空线长度!A1121="","",[1]架空线长度!A1121)</f>
        <v/>
      </c>
      <c r="B1121" t="str">
        <f>IF([1]架空线长度!B1121="","",[1]架空线长度!B1121)</f>
        <v/>
      </c>
    </row>
    <row r="1122" spans="1:2" x14ac:dyDescent="0.15">
      <c r="A1122" t="str">
        <f>IF([1]架空线长度!A1122="","",[1]架空线长度!A1122)</f>
        <v/>
      </c>
      <c r="B1122" t="str">
        <f>IF([1]架空线长度!B1122="","",[1]架空线长度!B1122)</f>
        <v/>
      </c>
    </row>
    <row r="1123" spans="1:2" x14ac:dyDescent="0.15">
      <c r="A1123" t="str">
        <f>IF([1]架空线长度!A1123="","",[1]架空线长度!A1123)</f>
        <v/>
      </c>
      <c r="B1123" t="str">
        <f>IF([1]架空线长度!B1123="","",[1]架空线长度!B1123)</f>
        <v/>
      </c>
    </row>
    <row r="1124" spans="1:2" x14ac:dyDescent="0.15">
      <c r="A1124" t="str">
        <f>IF([1]架空线长度!A1124="","",[1]架空线长度!A1124)</f>
        <v/>
      </c>
      <c r="B1124" t="str">
        <f>IF([1]架空线长度!B1124="","",[1]架空线长度!B1124)</f>
        <v/>
      </c>
    </row>
    <row r="1125" spans="1:2" x14ac:dyDescent="0.15">
      <c r="A1125" t="str">
        <f>IF([1]架空线长度!A1125="","",[1]架空线长度!A1125)</f>
        <v/>
      </c>
      <c r="B1125" t="str">
        <f>IF([1]架空线长度!B1125="","",[1]架空线长度!B1125)</f>
        <v/>
      </c>
    </row>
    <row r="1126" spans="1:2" x14ac:dyDescent="0.15">
      <c r="A1126" t="str">
        <f>IF([1]架空线长度!A1126="","",[1]架空线长度!A1126)</f>
        <v/>
      </c>
      <c r="B1126" t="str">
        <f>IF([1]架空线长度!B1126="","",[1]架空线长度!B1126)</f>
        <v/>
      </c>
    </row>
    <row r="1127" spans="1:2" x14ac:dyDescent="0.15">
      <c r="A1127" t="str">
        <f>IF([1]架空线长度!A1127="","",[1]架空线长度!A1127)</f>
        <v/>
      </c>
      <c r="B1127" t="str">
        <f>IF([1]架空线长度!B1127="","",[1]架空线长度!B1127)</f>
        <v/>
      </c>
    </row>
    <row r="1128" spans="1:2" x14ac:dyDescent="0.15">
      <c r="A1128" t="str">
        <f>IF([1]架空线长度!A1128="","",[1]架空线长度!A1128)</f>
        <v/>
      </c>
      <c r="B1128" t="str">
        <f>IF([1]架空线长度!B1128="","",[1]架空线长度!B1128)</f>
        <v/>
      </c>
    </row>
    <row r="1129" spans="1:2" x14ac:dyDescent="0.15">
      <c r="A1129" t="str">
        <f>IF([1]架空线长度!A1129="","",[1]架空线长度!A1129)</f>
        <v/>
      </c>
      <c r="B1129" t="str">
        <f>IF([1]架空线长度!B1129="","",[1]架空线长度!B1129)</f>
        <v/>
      </c>
    </row>
    <row r="1130" spans="1:2" x14ac:dyDescent="0.15">
      <c r="A1130" t="str">
        <f>IF([1]架空线长度!A1130="","",[1]架空线长度!A1130)</f>
        <v/>
      </c>
      <c r="B1130" t="str">
        <f>IF([1]架空线长度!B1130="","",[1]架空线长度!B1130)</f>
        <v/>
      </c>
    </row>
    <row r="1131" spans="1:2" x14ac:dyDescent="0.15">
      <c r="A1131" t="str">
        <f>IF([1]架空线长度!A1131="","",[1]架空线长度!A1131)</f>
        <v/>
      </c>
      <c r="B1131" t="str">
        <f>IF([1]架空线长度!B1131="","",[1]架空线长度!B1131)</f>
        <v/>
      </c>
    </row>
    <row r="1132" spans="1:2" x14ac:dyDescent="0.15">
      <c r="A1132" t="str">
        <f>IF([1]架空线长度!A1132="","",[1]架空线长度!A1132)</f>
        <v/>
      </c>
      <c r="B1132" t="str">
        <f>IF([1]架空线长度!B1132="","",[1]架空线长度!B1132)</f>
        <v/>
      </c>
    </row>
    <row r="1133" spans="1:2" x14ac:dyDescent="0.15">
      <c r="A1133" t="str">
        <f>IF([1]架空线长度!A1133="","",[1]架空线长度!A1133)</f>
        <v/>
      </c>
      <c r="B1133" t="str">
        <f>IF([1]架空线长度!B1133="","",[1]架空线长度!B1133)</f>
        <v/>
      </c>
    </row>
    <row r="1134" spans="1:2" x14ac:dyDescent="0.15">
      <c r="A1134" t="str">
        <f>IF([1]架空线长度!A1134="","",[1]架空线长度!A1134)</f>
        <v/>
      </c>
      <c r="B1134" t="str">
        <f>IF([1]架空线长度!B1134="","",[1]架空线长度!B1134)</f>
        <v/>
      </c>
    </row>
    <row r="1135" spans="1:2" x14ac:dyDescent="0.15">
      <c r="A1135" t="str">
        <f>IF([1]架空线长度!A1135="","",[1]架空线长度!A1135)</f>
        <v/>
      </c>
      <c r="B1135" t="str">
        <f>IF([1]架空线长度!B1135="","",[1]架空线长度!B1135)</f>
        <v/>
      </c>
    </row>
    <row r="1136" spans="1:2" x14ac:dyDescent="0.15">
      <c r="A1136" t="str">
        <f>IF([1]架空线长度!A1136="","",[1]架空线长度!A1136)</f>
        <v/>
      </c>
      <c r="B1136" t="str">
        <f>IF([1]架空线长度!B1136="","",[1]架空线长度!B1136)</f>
        <v/>
      </c>
    </row>
    <row r="1137" spans="1:2" x14ac:dyDescent="0.15">
      <c r="A1137" t="str">
        <f>IF([1]架空线长度!A1137="","",[1]架空线长度!A1137)</f>
        <v/>
      </c>
      <c r="B1137" t="str">
        <f>IF([1]架空线长度!B1137="","",[1]架空线长度!B1137)</f>
        <v/>
      </c>
    </row>
    <row r="1138" spans="1:2" x14ac:dyDescent="0.15">
      <c r="A1138" t="str">
        <f>IF([1]架空线长度!A1138="","",[1]架空线长度!A1138)</f>
        <v/>
      </c>
      <c r="B1138" t="str">
        <f>IF([1]架空线长度!B1138="","",[1]架空线长度!B1138)</f>
        <v/>
      </c>
    </row>
    <row r="1139" spans="1:2" x14ac:dyDescent="0.15">
      <c r="A1139" t="str">
        <f>IF([1]架空线长度!A1139="","",[1]架空线长度!A1139)</f>
        <v/>
      </c>
      <c r="B1139" t="str">
        <f>IF([1]架空线长度!B1139="","",[1]架空线长度!B1139)</f>
        <v/>
      </c>
    </row>
    <row r="1140" spans="1:2" x14ac:dyDescent="0.15">
      <c r="A1140" t="str">
        <f>IF([1]架空线长度!A1140="","",[1]架空线长度!A1140)</f>
        <v/>
      </c>
      <c r="B1140" t="str">
        <f>IF([1]架空线长度!B1140="","",[1]架空线长度!B1140)</f>
        <v/>
      </c>
    </row>
    <row r="1141" spans="1:2" x14ac:dyDescent="0.15">
      <c r="A1141" t="str">
        <f>IF([1]架空线长度!A1141="","",[1]架空线长度!A1141)</f>
        <v/>
      </c>
      <c r="B1141" t="str">
        <f>IF([1]架空线长度!B1141="","",[1]架空线长度!B1141)</f>
        <v/>
      </c>
    </row>
    <row r="1142" spans="1:2" x14ac:dyDescent="0.15">
      <c r="A1142" t="str">
        <f>IF([1]架空线长度!A1142="","",[1]架空线长度!A1142)</f>
        <v/>
      </c>
      <c r="B1142" t="str">
        <f>IF([1]架空线长度!B1142="","",[1]架空线长度!B1142)</f>
        <v/>
      </c>
    </row>
    <row r="1143" spans="1:2" x14ac:dyDescent="0.15">
      <c r="A1143" t="str">
        <f>IF([1]架空线长度!A1143="","",[1]架空线长度!A1143)</f>
        <v/>
      </c>
      <c r="B1143" t="str">
        <f>IF([1]架空线长度!B1143="","",[1]架空线长度!B1143)</f>
        <v/>
      </c>
    </row>
    <row r="1144" spans="1:2" x14ac:dyDescent="0.15">
      <c r="A1144" t="str">
        <f>IF([1]架空线长度!A1144="","",[1]架空线长度!A1144)</f>
        <v/>
      </c>
      <c r="B1144" t="str">
        <f>IF([1]架空线长度!B1144="","",[1]架空线长度!B1144)</f>
        <v/>
      </c>
    </row>
    <row r="1145" spans="1:2" x14ac:dyDescent="0.15">
      <c r="A1145" t="str">
        <f>IF([1]架空线长度!A1145="","",[1]架空线长度!A1145)</f>
        <v/>
      </c>
      <c r="B1145" t="str">
        <f>IF([1]架空线长度!B1145="","",[1]架空线长度!B1145)</f>
        <v/>
      </c>
    </row>
    <row r="1146" spans="1:2" x14ac:dyDescent="0.15">
      <c r="A1146" t="str">
        <f>IF([1]架空线长度!A1146="","",[1]架空线长度!A1146)</f>
        <v/>
      </c>
      <c r="B1146" t="str">
        <f>IF([1]架空线长度!B1146="","",[1]架空线长度!B1146)</f>
        <v/>
      </c>
    </row>
    <row r="1147" spans="1:2" x14ac:dyDescent="0.15">
      <c r="A1147" t="str">
        <f>IF([1]架空线长度!A1147="","",[1]架空线长度!A1147)</f>
        <v/>
      </c>
      <c r="B1147" t="str">
        <f>IF([1]架空线长度!B1147="","",[1]架空线长度!B1147)</f>
        <v/>
      </c>
    </row>
    <row r="1148" spans="1:2" x14ac:dyDescent="0.15">
      <c r="A1148" t="str">
        <f>IF([1]架空线长度!A1148="","",[1]架空线长度!A1148)</f>
        <v/>
      </c>
      <c r="B1148" t="str">
        <f>IF([1]架空线长度!B1148="","",[1]架空线长度!B1148)</f>
        <v/>
      </c>
    </row>
    <row r="1149" spans="1:2" x14ac:dyDescent="0.15">
      <c r="A1149" t="str">
        <f>IF([1]架空线长度!A1149="","",[1]架空线长度!A1149)</f>
        <v/>
      </c>
      <c r="B1149" t="str">
        <f>IF([1]架空线长度!B1149="","",[1]架空线长度!B1149)</f>
        <v/>
      </c>
    </row>
    <row r="1150" spans="1:2" x14ac:dyDescent="0.15">
      <c r="A1150" t="str">
        <f>IF([1]架空线长度!A1150="","",[1]架空线长度!A1150)</f>
        <v/>
      </c>
      <c r="B1150" t="str">
        <f>IF([1]架空线长度!B1150="","",[1]架空线长度!B1150)</f>
        <v/>
      </c>
    </row>
    <row r="1151" spans="1:2" x14ac:dyDescent="0.15">
      <c r="A1151" t="str">
        <f>IF([1]架空线长度!A1151="","",[1]架空线长度!A1151)</f>
        <v/>
      </c>
      <c r="B1151" t="str">
        <f>IF([1]架空线长度!B1151="","",[1]架空线长度!B1151)</f>
        <v/>
      </c>
    </row>
    <row r="1152" spans="1:2" x14ac:dyDescent="0.15">
      <c r="A1152" t="str">
        <f>IF([1]架空线长度!A1152="","",[1]架空线长度!A1152)</f>
        <v/>
      </c>
      <c r="B1152" t="str">
        <f>IF([1]架空线长度!B1152="","",[1]架空线长度!B1152)</f>
        <v/>
      </c>
    </row>
    <row r="1153" spans="1:2" x14ac:dyDescent="0.15">
      <c r="A1153" t="str">
        <f>IF([1]架空线长度!A1153="","",[1]架空线长度!A1153)</f>
        <v/>
      </c>
      <c r="B1153" t="str">
        <f>IF([1]架空线长度!B1153="","",[1]架空线长度!B1153)</f>
        <v/>
      </c>
    </row>
    <row r="1154" spans="1:2" x14ac:dyDescent="0.15">
      <c r="A1154" t="str">
        <f>IF([1]架空线长度!A1154="","",[1]架空线长度!A1154)</f>
        <v/>
      </c>
      <c r="B1154" t="str">
        <f>IF([1]架空线长度!B1154="","",[1]架空线长度!B1154)</f>
        <v/>
      </c>
    </row>
    <row r="1155" spans="1:2" x14ac:dyDescent="0.15">
      <c r="A1155" t="str">
        <f>IF([1]架空线长度!A1155="","",[1]架空线长度!A1155)</f>
        <v/>
      </c>
      <c r="B1155" t="str">
        <f>IF([1]架空线长度!B1155="","",[1]架空线长度!B1155)</f>
        <v/>
      </c>
    </row>
    <row r="1156" spans="1:2" x14ac:dyDescent="0.15">
      <c r="A1156" t="str">
        <f>IF([1]架空线长度!A1156="","",[1]架空线长度!A1156)</f>
        <v/>
      </c>
      <c r="B1156" t="str">
        <f>IF([1]架空线长度!B1156="","",[1]架空线长度!B1156)</f>
        <v/>
      </c>
    </row>
    <row r="1157" spans="1:2" x14ac:dyDescent="0.15">
      <c r="A1157" t="str">
        <f>IF([1]架空线长度!A1157="","",[1]架空线长度!A1157)</f>
        <v/>
      </c>
      <c r="B1157" t="str">
        <f>IF([1]架空线长度!B1157="","",[1]架空线长度!B1157)</f>
        <v/>
      </c>
    </row>
    <row r="1158" spans="1:2" x14ac:dyDescent="0.15">
      <c r="A1158" t="str">
        <f>IF([1]架空线长度!A1158="","",[1]架空线长度!A1158)</f>
        <v/>
      </c>
      <c r="B1158" t="str">
        <f>IF([1]架空线长度!B1158="","",[1]架空线长度!B1158)</f>
        <v/>
      </c>
    </row>
    <row r="1159" spans="1:2" x14ac:dyDescent="0.15">
      <c r="A1159" t="str">
        <f>IF([1]架空线长度!A1159="","",[1]架空线长度!A1159)</f>
        <v/>
      </c>
      <c r="B1159" t="str">
        <f>IF([1]架空线长度!B1159="","",[1]架空线长度!B1159)</f>
        <v/>
      </c>
    </row>
    <row r="1160" spans="1:2" x14ac:dyDescent="0.15">
      <c r="A1160" t="str">
        <f>IF([1]架空线长度!A1160="","",[1]架空线长度!A1160)</f>
        <v/>
      </c>
      <c r="B1160" t="str">
        <f>IF([1]架空线长度!B1160="","",[1]架空线长度!B1160)</f>
        <v/>
      </c>
    </row>
    <row r="1161" spans="1:2" x14ac:dyDescent="0.15">
      <c r="A1161" t="str">
        <f>IF([1]架空线长度!A1161="","",[1]架空线长度!A1161)</f>
        <v/>
      </c>
      <c r="B1161" t="str">
        <f>IF([1]架空线长度!B1161="","",[1]架空线长度!B1161)</f>
        <v/>
      </c>
    </row>
    <row r="1162" spans="1:2" x14ac:dyDescent="0.15">
      <c r="A1162" t="str">
        <f>IF([1]架空线长度!A1162="","",[1]架空线长度!A1162)</f>
        <v/>
      </c>
      <c r="B1162" t="str">
        <f>IF([1]架空线长度!B1162="","",[1]架空线长度!B1162)</f>
        <v/>
      </c>
    </row>
    <row r="1163" spans="1:2" x14ac:dyDescent="0.15">
      <c r="A1163" t="str">
        <f>IF([1]架空线长度!A1163="","",[1]架空线长度!A1163)</f>
        <v/>
      </c>
      <c r="B1163" t="str">
        <f>IF([1]架空线长度!B1163="","",[1]架空线长度!B1163)</f>
        <v/>
      </c>
    </row>
    <row r="1164" spans="1:2" x14ac:dyDescent="0.15">
      <c r="A1164" t="str">
        <f>IF([1]架空线长度!A1164="","",[1]架空线长度!A1164)</f>
        <v/>
      </c>
      <c r="B1164" t="str">
        <f>IF([1]架空线长度!B1164="","",[1]架空线长度!B1164)</f>
        <v/>
      </c>
    </row>
    <row r="1165" spans="1:2" x14ac:dyDescent="0.15">
      <c r="A1165" t="str">
        <f>IF([1]架空线长度!A1165="","",[1]架空线长度!A1165)</f>
        <v/>
      </c>
      <c r="B1165" t="str">
        <f>IF([1]架空线长度!B1165="","",[1]架空线长度!B1165)</f>
        <v/>
      </c>
    </row>
    <row r="1166" spans="1:2" x14ac:dyDescent="0.15">
      <c r="A1166" t="str">
        <f>IF([1]架空线长度!A1166="","",[1]架空线长度!A1166)</f>
        <v/>
      </c>
      <c r="B1166" t="str">
        <f>IF([1]架空线长度!B1166="","",[1]架空线长度!B1166)</f>
        <v/>
      </c>
    </row>
    <row r="1167" spans="1:2" x14ac:dyDescent="0.15">
      <c r="A1167" t="str">
        <f>IF([1]架空线长度!A1167="","",[1]架空线长度!A1167)</f>
        <v/>
      </c>
      <c r="B1167" t="str">
        <f>IF([1]架空线长度!B1167="","",[1]架空线长度!B1167)</f>
        <v/>
      </c>
    </row>
    <row r="1168" spans="1:2" x14ac:dyDescent="0.15">
      <c r="A1168" t="str">
        <f>IF([1]架空线长度!A1168="","",[1]架空线长度!A1168)</f>
        <v/>
      </c>
      <c r="B1168" t="str">
        <f>IF([1]架空线长度!B1168="","",[1]架空线长度!B1168)</f>
        <v/>
      </c>
    </row>
    <row r="1169" spans="1:2" x14ac:dyDescent="0.15">
      <c r="A1169" t="str">
        <f>IF([1]架空线长度!A1169="","",[1]架空线长度!A1169)</f>
        <v/>
      </c>
      <c r="B1169" t="str">
        <f>IF([1]架空线长度!B1169="","",[1]架空线长度!B1169)</f>
        <v/>
      </c>
    </row>
    <row r="1170" spans="1:2" x14ac:dyDescent="0.15">
      <c r="A1170" t="str">
        <f>IF([1]架空线长度!A1170="","",[1]架空线长度!A1170)</f>
        <v/>
      </c>
      <c r="B1170" t="str">
        <f>IF([1]架空线长度!B1170="","",[1]架空线长度!B1170)</f>
        <v/>
      </c>
    </row>
    <row r="1171" spans="1:2" x14ac:dyDescent="0.15">
      <c r="A1171" t="str">
        <f>IF([1]架空线长度!A1171="","",[1]架空线长度!A1171)</f>
        <v/>
      </c>
      <c r="B1171" t="str">
        <f>IF([1]架空线长度!B1171="","",[1]架空线长度!B1171)</f>
        <v/>
      </c>
    </row>
    <row r="1172" spans="1:2" x14ac:dyDescent="0.15">
      <c r="A1172" t="str">
        <f>IF([1]架空线长度!A1172="","",[1]架空线长度!A1172)</f>
        <v/>
      </c>
      <c r="B1172" t="str">
        <f>IF([1]架空线长度!B1172="","",[1]架空线长度!B1172)</f>
        <v/>
      </c>
    </row>
    <row r="1173" spans="1:2" x14ac:dyDescent="0.15">
      <c r="A1173" t="str">
        <f>IF([1]架空线长度!A1173="","",[1]架空线长度!A1173)</f>
        <v/>
      </c>
      <c r="B1173" t="str">
        <f>IF([1]架空线长度!B1173="","",[1]架空线长度!B1173)</f>
        <v/>
      </c>
    </row>
    <row r="1174" spans="1:2" x14ac:dyDescent="0.15">
      <c r="A1174" t="str">
        <f>IF([1]架空线长度!A1174="","",[1]架空线长度!A1174)</f>
        <v/>
      </c>
      <c r="B1174" t="str">
        <f>IF([1]架空线长度!B1174="","",[1]架空线长度!B1174)</f>
        <v/>
      </c>
    </row>
    <row r="1175" spans="1:2" x14ac:dyDescent="0.15">
      <c r="A1175" t="str">
        <f>IF([1]架空线长度!A1175="","",[1]架空线长度!A1175)</f>
        <v/>
      </c>
      <c r="B1175" t="str">
        <f>IF([1]架空线长度!B1175="","",[1]架空线长度!B1175)</f>
        <v/>
      </c>
    </row>
    <row r="1176" spans="1:2" x14ac:dyDescent="0.15">
      <c r="A1176" t="str">
        <f>IF([1]架空线长度!A1176="","",[1]架空线长度!A1176)</f>
        <v/>
      </c>
      <c r="B1176" t="str">
        <f>IF([1]架空线长度!B1176="","",[1]架空线长度!B1176)</f>
        <v/>
      </c>
    </row>
    <row r="1177" spans="1:2" x14ac:dyDescent="0.15">
      <c r="A1177" t="str">
        <f>IF([1]架空线长度!A1177="","",[1]架空线长度!A1177)</f>
        <v/>
      </c>
      <c r="B1177" t="str">
        <f>IF([1]架空线长度!B1177="","",[1]架空线长度!B1177)</f>
        <v/>
      </c>
    </row>
    <row r="1178" spans="1:2" x14ac:dyDescent="0.15">
      <c r="A1178" t="str">
        <f>IF([1]架空线长度!A1178="","",[1]架空线长度!A1178)</f>
        <v/>
      </c>
      <c r="B1178" t="str">
        <f>IF([1]架空线长度!B1178="","",[1]架空线长度!B1178)</f>
        <v/>
      </c>
    </row>
    <row r="1179" spans="1:2" x14ac:dyDescent="0.15">
      <c r="A1179" t="str">
        <f>IF([1]架空线长度!A1179="","",[1]架空线长度!A1179)</f>
        <v/>
      </c>
      <c r="B1179" t="str">
        <f>IF([1]架空线长度!B1179="","",[1]架空线长度!B1179)</f>
        <v/>
      </c>
    </row>
    <row r="1180" spans="1:2" x14ac:dyDescent="0.15">
      <c r="A1180" t="str">
        <f>IF([1]架空线长度!A1180="","",[1]架空线长度!A1180)</f>
        <v/>
      </c>
      <c r="B1180" t="str">
        <f>IF([1]架空线长度!B1180="","",[1]架空线长度!B1180)</f>
        <v/>
      </c>
    </row>
    <row r="1181" spans="1:2" x14ac:dyDescent="0.15">
      <c r="A1181" t="str">
        <f>IF([1]架空线长度!A1181="","",[1]架空线长度!A1181)</f>
        <v/>
      </c>
      <c r="B1181" t="str">
        <f>IF([1]架空线长度!B1181="","",[1]架空线长度!B1181)</f>
        <v/>
      </c>
    </row>
    <row r="1182" spans="1:2" x14ac:dyDescent="0.15">
      <c r="A1182" t="str">
        <f>IF([1]架空线长度!A1182="","",[1]架空线长度!A1182)</f>
        <v/>
      </c>
      <c r="B1182" t="str">
        <f>IF([1]架空线长度!B1182="","",[1]架空线长度!B1182)</f>
        <v/>
      </c>
    </row>
    <row r="1183" spans="1:2" x14ac:dyDescent="0.15">
      <c r="A1183" t="str">
        <f>IF([1]架空线长度!A1183="","",[1]架空线长度!A1183)</f>
        <v/>
      </c>
      <c r="B1183" t="str">
        <f>IF([1]架空线长度!B1183="","",[1]架空线长度!B1183)</f>
        <v/>
      </c>
    </row>
    <row r="1184" spans="1:2" x14ac:dyDescent="0.15">
      <c r="A1184" t="str">
        <f>IF([1]架空线长度!A1184="","",[1]架空线长度!A1184)</f>
        <v/>
      </c>
      <c r="B1184" t="str">
        <f>IF([1]架空线长度!B1184="","",[1]架空线长度!B1184)</f>
        <v/>
      </c>
    </row>
    <row r="1185" spans="1:2" x14ac:dyDescent="0.15">
      <c r="A1185" t="str">
        <f>IF([1]架空线长度!A1185="","",[1]架空线长度!A1185)</f>
        <v/>
      </c>
      <c r="B1185" t="str">
        <f>IF([1]架空线长度!B1185="","",[1]架空线长度!B1185)</f>
        <v/>
      </c>
    </row>
    <row r="1186" spans="1:2" x14ac:dyDescent="0.15">
      <c r="A1186" t="str">
        <f>IF([1]架空线长度!A1186="","",[1]架空线长度!A1186)</f>
        <v/>
      </c>
      <c r="B1186" t="str">
        <f>IF([1]架空线长度!B1186="","",[1]架空线长度!B1186)</f>
        <v/>
      </c>
    </row>
    <row r="1187" spans="1:2" x14ac:dyDescent="0.15">
      <c r="A1187" t="str">
        <f>IF([1]架空线长度!A1187="","",[1]架空线长度!A1187)</f>
        <v/>
      </c>
      <c r="B1187" t="str">
        <f>IF([1]架空线长度!B1187="","",[1]架空线长度!B1187)</f>
        <v/>
      </c>
    </row>
    <row r="1188" spans="1:2" x14ac:dyDescent="0.15">
      <c r="A1188" t="str">
        <f>IF([1]架空线长度!A1188="","",[1]架空线长度!A1188)</f>
        <v/>
      </c>
      <c r="B1188" t="str">
        <f>IF([1]架空线长度!B1188="","",[1]架空线长度!B1188)</f>
        <v/>
      </c>
    </row>
    <row r="1189" spans="1:2" x14ac:dyDescent="0.15">
      <c r="A1189" t="str">
        <f>IF([1]架空线长度!A1189="","",[1]架空线长度!A1189)</f>
        <v/>
      </c>
      <c r="B1189" t="str">
        <f>IF([1]架空线长度!B1189="","",[1]架空线长度!B1189)</f>
        <v/>
      </c>
    </row>
    <row r="1190" spans="1:2" x14ac:dyDescent="0.15">
      <c r="A1190" t="str">
        <f>IF([1]架空线长度!A1190="","",[1]架空线长度!A1190)</f>
        <v/>
      </c>
      <c r="B1190" t="str">
        <f>IF([1]架空线长度!B1190="","",[1]架空线长度!B1190)</f>
        <v/>
      </c>
    </row>
    <row r="1191" spans="1:2" x14ac:dyDescent="0.15">
      <c r="A1191" t="str">
        <f>IF([1]架空线长度!A1191="","",[1]架空线长度!A1191)</f>
        <v/>
      </c>
      <c r="B1191" t="str">
        <f>IF([1]架空线长度!B1191="","",[1]架空线长度!B1191)</f>
        <v/>
      </c>
    </row>
    <row r="1192" spans="1:2" x14ac:dyDescent="0.15">
      <c r="A1192" t="str">
        <f>IF([1]架空线长度!A1192="","",[1]架空线长度!A1192)</f>
        <v/>
      </c>
      <c r="B1192" t="str">
        <f>IF([1]架空线长度!B1192="","",[1]架空线长度!B1192)</f>
        <v/>
      </c>
    </row>
    <row r="1193" spans="1:2" x14ac:dyDescent="0.15">
      <c r="A1193" t="str">
        <f>IF([1]架空线长度!A1193="","",[1]架空线长度!A1193)</f>
        <v/>
      </c>
      <c r="B1193" t="str">
        <f>IF([1]架空线长度!B1193="","",[1]架空线长度!B1193)</f>
        <v/>
      </c>
    </row>
    <row r="1194" spans="1:2" x14ac:dyDescent="0.15">
      <c r="A1194" t="str">
        <f>IF([1]架空线长度!A1194="","",[1]架空线长度!A1194)</f>
        <v/>
      </c>
      <c r="B1194" t="str">
        <f>IF([1]架空线长度!B1194="","",[1]架空线长度!B1194)</f>
        <v/>
      </c>
    </row>
    <row r="1195" spans="1:2" x14ac:dyDescent="0.15">
      <c r="A1195" t="str">
        <f>IF([1]架空线长度!A1195="","",[1]架空线长度!A1195)</f>
        <v/>
      </c>
      <c r="B1195" t="str">
        <f>IF([1]架空线长度!B1195="","",[1]架空线长度!B1195)</f>
        <v/>
      </c>
    </row>
    <row r="1196" spans="1:2" x14ac:dyDescent="0.15">
      <c r="A1196" t="str">
        <f>IF([1]架空线长度!A1196="","",[1]架空线长度!A1196)</f>
        <v/>
      </c>
      <c r="B1196" t="str">
        <f>IF([1]架空线长度!B1196="","",[1]架空线长度!B1196)</f>
        <v/>
      </c>
    </row>
    <row r="1197" spans="1:2" x14ac:dyDescent="0.15">
      <c r="A1197" t="str">
        <f>IF([1]架空线长度!A1197="","",[1]架空线长度!A1197)</f>
        <v/>
      </c>
      <c r="B1197" t="str">
        <f>IF([1]架空线长度!B1197="","",[1]架空线长度!B1197)</f>
        <v/>
      </c>
    </row>
    <row r="1198" spans="1:2" x14ac:dyDescent="0.15">
      <c r="A1198" t="str">
        <f>IF([1]架空线长度!A1198="","",[1]架空线长度!A1198)</f>
        <v/>
      </c>
      <c r="B1198" t="str">
        <f>IF([1]架空线长度!B1198="","",[1]架空线长度!B1198)</f>
        <v/>
      </c>
    </row>
    <row r="1199" spans="1:2" x14ac:dyDescent="0.15">
      <c r="A1199" t="str">
        <f>IF([1]架空线长度!A1199="","",[1]架空线长度!A1199)</f>
        <v/>
      </c>
      <c r="B1199" t="str">
        <f>IF([1]架空线长度!B1199="","",[1]架空线长度!B1199)</f>
        <v/>
      </c>
    </row>
    <row r="1200" spans="1:2" x14ac:dyDescent="0.15">
      <c r="A1200" t="str">
        <f>IF([1]架空线长度!A1200="","",[1]架空线长度!A1200)</f>
        <v/>
      </c>
      <c r="B1200" t="str">
        <f>IF([1]架空线长度!B1200="","",[1]架空线长度!B1200)</f>
        <v/>
      </c>
    </row>
    <row r="1201" spans="1:2" x14ac:dyDescent="0.15">
      <c r="A1201" t="str">
        <f>IF([1]架空线长度!A1201="","",[1]架空线长度!A1201)</f>
        <v/>
      </c>
      <c r="B1201" t="str">
        <f>IF([1]架空线长度!B1201="","",[1]架空线长度!B1201)</f>
        <v/>
      </c>
    </row>
    <row r="1202" spans="1:2" x14ac:dyDescent="0.15">
      <c r="A1202" t="str">
        <f>IF([1]架空线长度!A1202="","",[1]架空线长度!A1202)</f>
        <v/>
      </c>
      <c r="B1202" t="str">
        <f>IF([1]架空线长度!B1202="","",[1]架空线长度!B1202)</f>
        <v/>
      </c>
    </row>
    <row r="1203" spans="1:2" x14ac:dyDescent="0.15">
      <c r="A1203" t="str">
        <f>IF([1]架空线长度!A1203="","",[1]架空线长度!A1203)</f>
        <v/>
      </c>
      <c r="B1203" t="str">
        <f>IF([1]架空线长度!B1203="","",[1]架空线长度!B1203)</f>
        <v/>
      </c>
    </row>
    <row r="1204" spans="1:2" x14ac:dyDescent="0.15">
      <c r="A1204" t="str">
        <f>IF([1]架空线长度!A1204="","",[1]架空线长度!A1204)</f>
        <v/>
      </c>
      <c r="B1204" t="str">
        <f>IF([1]架空线长度!B1204="","",[1]架空线长度!B1204)</f>
        <v/>
      </c>
    </row>
    <row r="1205" spans="1:2" x14ac:dyDescent="0.15">
      <c r="A1205" t="str">
        <f>IF([1]架空线长度!A1205="","",[1]架空线长度!A1205)</f>
        <v/>
      </c>
      <c r="B1205" t="str">
        <f>IF([1]架空线长度!B1205="","",[1]架空线长度!B1205)</f>
        <v/>
      </c>
    </row>
    <row r="1206" spans="1:2" x14ac:dyDescent="0.15">
      <c r="A1206" t="str">
        <f>IF([1]架空线长度!A1206="","",[1]架空线长度!A1206)</f>
        <v/>
      </c>
      <c r="B1206" t="str">
        <f>IF([1]架空线长度!B1206="","",[1]架空线长度!B1206)</f>
        <v/>
      </c>
    </row>
    <row r="1207" spans="1:2" x14ac:dyDescent="0.15">
      <c r="A1207" t="str">
        <f>IF([1]架空线长度!A1207="","",[1]架空线长度!A1207)</f>
        <v/>
      </c>
      <c r="B1207" t="str">
        <f>IF([1]架空线长度!B1207="","",[1]架空线长度!B1207)</f>
        <v/>
      </c>
    </row>
    <row r="1208" spans="1:2" x14ac:dyDescent="0.15">
      <c r="A1208" t="str">
        <f>IF([1]架空线长度!A1208="","",[1]架空线长度!A1208)</f>
        <v/>
      </c>
      <c r="B1208" t="str">
        <f>IF([1]架空线长度!B1208="","",[1]架空线长度!B1208)</f>
        <v/>
      </c>
    </row>
    <row r="1209" spans="1:2" x14ac:dyDescent="0.15">
      <c r="A1209" t="str">
        <f>IF([1]架空线长度!A1209="","",[1]架空线长度!A1209)</f>
        <v/>
      </c>
      <c r="B1209" t="str">
        <f>IF([1]架空线长度!B1209="","",[1]架空线长度!B1209)</f>
        <v/>
      </c>
    </row>
    <row r="1210" spans="1:2" x14ac:dyDescent="0.15">
      <c r="A1210" t="str">
        <f>IF([1]架空线长度!A1210="","",[1]架空线长度!A1210)</f>
        <v/>
      </c>
      <c r="B1210" t="str">
        <f>IF([1]架空线长度!B1210="","",[1]架空线长度!B1210)</f>
        <v/>
      </c>
    </row>
    <row r="1211" spans="1:2" x14ac:dyDescent="0.15">
      <c r="A1211" t="str">
        <f>IF([1]架空线长度!A1211="","",[1]架空线长度!A1211)</f>
        <v/>
      </c>
      <c r="B1211" t="str">
        <f>IF([1]架空线长度!B1211="","",[1]架空线长度!B1211)</f>
        <v/>
      </c>
    </row>
    <row r="1212" spans="1:2" x14ac:dyDescent="0.15">
      <c r="A1212" t="str">
        <f>IF([1]架空线长度!A1212="","",[1]架空线长度!A1212)</f>
        <v/>
      </c>
      <c r="B1212" t="str">
        <f>IF([1]架空线长度!B1212="","",[1]架空线长度!B1212)</f>
        <v/>
      </c>
    </row>
    <row r="1213" spans="1:2" x14ac:dyDescent="0.15">
      <c r="A1213" t="str">
        <f>IF([1]架空线长度!A1213="","",[1]架空线长度!A1213)</f>
        <v/>
      </c>
      <c r="B1213" t="str">
        <f>IF([1]架空线长度!B1213="","",[1]架空线长度!B1213)</f>
        <v/>
      </c>
    </row>
    <row r="1214" spans="1:2" x14ac:dyDescent="0.15">
      <c r="A1214" t="str">
        <f>IF([1]架空线长度!A1214="","",[1]架空线长度!A1214)</f>
        <v/>
      </c>
      <c r="B1214" t="str">
        <f>IF([1]架空线长度!B1214="","",[1]架空线长度!B1214)</f>
        <v/>
      </c>
    </row>
    <row r="1215" spans="1:2" x14ac:dyDescent="0.15">
      <c r="A1215" t="str">
        <f>IF([1]架空线长度!A1215="","",[1]架空线长度!A1215)</f>
        <v/>
      </c>
      <c r="B1215" t="str">
        <f>IF([1]架空线长度!B1215="","",[1]架空线长度!B1215)</f>
        <v/>
      </c>
    </row>
    <row r="1216" spans="1:2" x14ac:dyDescent="0.15">
      <c r="A1216" t="str">
        <f>IF([1]架空线长度!A1216="","",[1]架空线长度!A1216)</f>
        <v/>
      </c>
      <c r="B1216" t="str">
        <f>IF([1]架空线长度!B1216="","",[1]架空线长度!B1216)</f>
        <v/>
      </c>
    </row>
    <row r="1217" spans="1:2" x14ac:dyDescent="0.15">
      <c r="A1217" t="str">
        <f>IF([1]架空线长度!A1217="","",[1]架空线长度!A1217)</f>
        <v/>
      </c>
      <c r="B1217" t="str">
        <f>IF([1]架空线长度!B1217="","",[1]架空线长度!B1217)</f>
        <v/>
      </c>
    </row>
    <row r="1218" spans="1:2" x14ac:dyDescent="0.15">
      <c r="A1218" t="str">
        <f>IF([1]架空线长度!A1218="","",[1]架空线长度!A1218)</f>
        <v/>
      </c>
      <c r="B1218" t="str">
        <f>IF([1]架空线长度!B1218="","",[1]架空线长度!B1218)</f>
        <v/>
      </c>
    </row>
    <row r="1219" spans="1:2" x14ac:dyDescent="0.15">
      <c r="A1219" t="str">
        <f>IF([1]架空线长度!A1219="","",[1]架空线长度!A1219)</f>
        <v/>
      </c>
      <c r="B1219" t="str">
        <f>IF([1]架空线长度!B1219="","",[1]架空线长度!B1219)</f>
        <v/>
      </c>
    </row>
    <row r="1220" spans="1:2" x14ac:dyDescent="0.15">
      <c r="A1220" t="str">
        <f>IF([1]架空线长度!A1220="","",[1]架空线长度!A1220)</f>
        <v/>
      </c>
      <c r="B1220" t="str">
        <f>IF([1]架空线长度!B1220="","",[1]架空线长度!B1220)</f>
        <v/>
      </c>
    </row>
    <row r="1221" spans="1:2" x14ac:dyDescent="0.15">
      <c r="A1221" t="str">
        <f>IF([1]架空线长度!A1221="","",[1]架空线长度!A1221)</f>
        <v/>
      </c>
      <c r="B1221" t="str">
        <f>IF([1]架空线长度!B1221="","",[1]架空线长度!B1221)</f>
        <v/>
      </c>
    </row>
    <row r="1222" spans="1:2" x14ac:dyDescent="0.15">
      <c r="A1222" t="str">
        <f>IF([1]架空线长度!A1222="","",[1]架空线长度!A1222)</f>
        <v/>
      </c>
      <c r="B1222" t="str">
        <f>IF([1]架空线长度!B1222="","",[1]架空线长度!B1222)</f>
        <v/>
      </c>
    </row>
    <row r="1223" spans="1:2" x14ac:dyDescent="0.15">
      <c r="A1223" t="str">
        <f>IF([1]架空线长度!A1223="","",[1]架空线长度!A1223)</f>
        <v/>
      </c>
      <c r="B1223" t="str">
        <f>IF([1]架空线长度!B1223="","",[1]架空线长度!B1223)</f>
        <v/>
      </c>
    </row>
    <row r="1224" spans="1:2" x14ac:dyDescent="0.15">
      <c r="A1224" t="str">
        <f>IF([1]架空线长度!A1224="","",[1]架空线长度!A1224)</f>
        <v/>
      </c>
      <c r="B1224" t="str">
        <f>IF([1]架空线长度!B1224="","",[1]架空线长度!B1224)</f>
        <v/>
      </c>
    </row>
    <row r="1225" spans="1:2" x14ac:dyDescent="0.15">
      <c r="A1225" t="str">
        <f>IF([1]架空线长度!A1225="","",[1]架空线长度!A1225)</f>
        <v/>
      </c>
      <c r="B1225" t="str">
        <f>IF([1]架空线长度!B1225="","",[1]架空线长度!B1225)</f>
        <v/>
      </c>
    </row>
    <row r="1226" spans="1:2" x14ac:dyDescent="0.15">
      <c r="A1226" t="str">
        <f>IF([1]架空线长度!A1226="","",[1]架空线长度!A1226)</f>
        <v/>
      </c>
      <c r="B1226" t="str">
        <f>IF([1]架空线长度!B1226="","",[1]架空线长度!B1226)</f>
        <v/>
      </c>
    </row>
    <row r="1227" spans="1:2" x14ac:dyDescent="0.15">
      <c r="A1227" t="str">
        <f>IF([1]架空线长度!A1227="","",[1]架空线长度!A1227)</f>
        <v/>
      </c>
      <c r="B1227" t="str">
        <f>IF([1]架空线长度!B1227="","",[1]架空线长度!B1227)</f>
        <v/>
      </c>
    </row>
    <row r="1228" spans="1:2" x14ac:dyDescent="0.15">
      <c r="A1228" t="str">
        <f>IF([1]架空线长度!A1228="","",[1]架空线长度!A1228)</f>
        <v/>
      </c>
      <c r="B1228" t="str">
        <f>IF([1]架空线长度!B1228="","",[1]架空线长度!B1228)</f>
        <v/>
      </c>
    </row>
    <row r="1229" spans="1:2" x14ac:dyDescent="0.15">
      <c r="A1229" t="str">
        <f>IF([1]架空线长度!A1229="","",[1]架空线长度!A1229)</f>
        <v/>
      </c>
      <c r="B1229" t="str">
        <f>IF([1]架空线长度!B1229="","",[1]架空线长度!B1229)</f>
        <v/>
      </c>
    </row>
    <row r="1230" spans="1:2" x14ac:dyDescent="0.15">
      <c r="A1230" t="str">
        <f>IF([1]架空线长度!A1230="","",[1]架空线长度!A1230)</f>
        <v/>
      </c>
      <c r="B1230" t="str">
        <f>IF([1]架空线长度!B1230="","",[1]架空线长度!B1230)</f>
        <v/>
      </c>
    </row>
    <row r="1231" spans="1:2" x14ac:dyDescent="0.15">
      <c r="A1231" t="str">
        <f>IF([1]架空线长度!A1231="","",[1]架空线长度!A1231)</f>
        <v/>
      </c>
      <c r="B1231" t="str">
        <f>IF([1]架空线长度!B1231="","",[1]架空线长度!B1231)</f>
        <v/>
      </c>
    </row>
    <row r="1232" spans="1:2" x14ac:dyDescent="0.15">
      <c r="A1232" t="str">
        <f>IF([1]架空线长度!A1232="","",[1]架空线长度!A1232)</f>
        <v/>
      </c>
      <c r="B1232" t="str">
        <f>IF([1]架空线长度!B1232="","",[1]架空线长度!B1232)</f>
        <v/>
      </c>
    </row>
    <row r="1233" spans="1:2" x14ac:dyDescent="0.15">
      <c r="A1233" t="str">
        <f>IF([1]架空线长度!A1233="","",[1]架空线长度!A1233)</f>
        <v/>
      </c>
      <c r="B1233" t="str">
        <f>IF([1]架空线长度!B1233="","",[1]架空线长度!B1233)</f>
        <v/>
      </c>
    </row>
    <row r="1234" spans="1:2" x14ac:dyDescent="0.15">
      <c r="A1234" t="str">
        <f>IF([1]架空线长度!A1234="","",[1]架空线长度!A1234)</f>
        <v/>
      </c>
      <c r="B1234" t="str">
        <f>IF([1]架空线长度!B1234="","",[1]架空线长度!B1234)</f>
        <v/>
      </c>
    </row>
    <row r="1235" spans="1:2" x14ac:dyDescent="0.15">
      <c r="A1235" t="str">
        <f>IF([1]架空线长度!A1235="","",[1]架空线长度!A1235)</f>
        <v/>
      </c>
      <c r="B1235" t="str">
        <f>IF([1]架空线长度!B1235="","",[1]架空线长度!B1235)</f>
        <v/>
      </c>
    </row>
    <row r="1236" spans="1:2" x14ac:dyDescent="0.15">
      <c r="A1236" t="str">
        <f>IF([1]架空线长度!A1236="","",[1]架空线长度!A1236)</f>
        <v/>
      </c>
      <c r="B1236" t="str">
        <f>IF([1]架空线长度!B1236="","",[1]架空线长度!B1236)</f>
        <v/>
      </c>
    </row>
    <row r="1237" spans="1:2" x14ac:dyDescent="0.15">
      <c r="A1237" t="str">
        <f>IF([1]架空线长度!A1237="","",[1]架空线长度!A1237)</f>
        <v/>
      </c>
      <c r="B1237" t="str">
        <f>IF([1]架空线长度!B1237="","",[1]架空线长度!B1237)</f>
        <v/>
      </c>
    </row>
    <row r="1238" spans="1:2" x14ac:dyDescent="0.15">
      <c r="A1238" t="str">
        <f>IF([1]架空线长度!A1238="","",[1]架空线长度!A1238)</f>
        <v/>
      </c>
      <c r="B1238" t="str">
        <f>IF([1]架空线长度!B1238="","",[1]架空线长度!B1238)</f>
        <v/>
      </c>
    </row>
    <row r="1239" spans="1:2" x14ac:dyDescent="0.15">
      <c r="A1239" t="str">
        <f>IF([1]架空线长度!A1239="","",[1]架空线长度!A1239)</f>
        <v/>
      </c>
      <c r="B1239" t="str">
        <f>IF([1]架空线长度!B1239="","",[1]架空线长度!B1239)</f>
        <v/>
      </c>
    </row>
    <row r="1240" spans="1:2" x14ac:dyDescent="0.15">
      <c r="A1240" t="str">
        <f>IF([1]架空线长度!A1240="","",[1]架空线长度!A1240)</f>
        <v/>
      </c>
      <c r="B1240" t="str">
        <f>IF([1]架空线长度!B1240="","",[1]架空线长度!B1240)</f>
        <v/>
      </c>
    </row>
    <row r="1241" spans="1:2" x14ac:dyDescent="0.15">
      <c r="A1241" t="str">
        <f>IF([1]架空线长度!A1241="","",[1]架空线长度!A1241)</f>
        <v/>
      </c>
      <c r="B1241" t="str">
        <f>IF([1]架空线长度!B1241="","",[1]架空线长度!B1241)</f>
        <v/>
      </c>
    </row>
    <row r="1242" spans="1:2" x14ac:dyDescent="0.15">
      <c r="A1242" t="str">
        <f>IF([1]架空线长度!A1242="","",[1]架空线长度!A1242)</f>
        <v/>
      </c>
      <c r="B1242" t="str">
        <f>IF([1]架空线长度!B1242="","",[1]架空线长度!B1242)</f>
        <v/>
      </c>
    </row>
    <row r="1243" spans="1:2" x14ac:dyDescent="0.15">
      <c r="A1243" t="str">
        <f>IF([1]架空线长度!A1243="","",[1]架空线长度!A1243)</f>
        <v/>
      </c>
      <c r="B1243" t="str">
        <f>IF([1]架空线长度!B1243="","",[1]架空线长度!B1243)</f>
        <v/>
      </c>
    </row>
    <row r="1244" spans="1:2" x14ac:dyDescent="0.15">
      <c r="A1244" t="str">
        <f>IF([1]架空线长度!A1244="","",[1]架空线长度!A1244)</f>
        <v/>
      </c>
      <c r="B1244" t="str">
        <f>IF([1]架空线长度!B1244="","",[1]架空线长度!B1244)</f>
        <v/>
      </c>
    </row>
    <row r="1245" spans="1:2" x14ac:dyDescent="0.15">
      <c r="A1245" t="str">
        <f>IF([1]架空线长度!A1245="","",[1]架空线长度!A1245)</f>
        <v/>
      </c>
      <c r="B1245" t="str">
        <f>IF([1]架空线长度!B1245="","",[1]架空线长度!B1245)</f>
        <v/>
      </c>
    </row>
    <row r="1246" spans="1:2" x14ac:dyDescent="0.15">
      <c r="A1246" t="str">
        <f>IF([1]架空线长度!A1246="","",[1]架空线长度!A1246)</f>
        <v/>
      </c>
      <c r="B1246" t="str">
        <f>IF([1]架空线长度!B1246="","",[1]架空线长度!B1246)</f>
        <v/>
      </c>
    </row>
    <row r="1247" spans="1:2" x14ac:dyDescent="0.15">
      <c r="A1247" t="str">
        <f>IF([1]架空线长度!A1247="","",[1]架空线长度!A1247)</f>
        <v/>
      </c>
      <c r="B1247" t="str">
        <f>IF([1]架空线长度!B1247="","",[1]架空线长度!B1247)</f>
        <v/>
      </c>
    </row>
    <row r="1248" spans="1:2" x14ac:dyDescent="0.15">
      <c r="A1248" t="str">
        <f>IF([1]架空线长度!A1248="","",[1]架空线长度!A1248)</f>
        <v/>
      </c>
      <c r="B1248" t="str">
        <f>IF([1]架空线长度!B1248="","",[1]架空线长度!B1248)</f>
        <v/>
      </c>
    </row>
    <row r="1249" spans="1:2" x14ac:dyDescent="0.15">
      <c r="A1249" t="str">
        <f>IF([1]架空线长度!A1249="","",[1]架空线长度!A1249)</f>
        <v/>
      </c>
      <c r="B1249" t="str">
        <f>IF([1]架空线长度!B1249="","",[1]架空线长度!B1249)</f>
        <v/>
      </c>
    </row>
    <row r="1250" spans="1:2" x14ac:dyDescent="0.15">
      <c r="A1250" t="str">
        <f>IF([1]架空线长度!A1250="","",[1]架空线长度!A1250)</f>
        <v/>
      </c>
      <c r="B1250" t="str">
        <f>IF([1]架空线长度!B1250="","",[1]架空线长度!B1250)</f>
        <v/>
      </c>
    </row>
    <row r="1251" spans="1:2" x14ac:dyDescent="0.15">
      <c r="A1251" t="str">
        <f>IF([1]架空线长度!A1251="","",[1]架空线长度!A1251)</f>
        <v/>
      </c>
      <c r="B1251" t="str">
        <f>IF([1]架空线长度!B1251="","",[1]架空线长度!B1251)</f>
        <v/>
      </c>
    </row>
    <row r="1252" spans="1:2" x14ac:dyDescent="0.15">
      <c r="A1252" t="str">
        <f>IF([1]架空线长度!A1252="","",[1]架空线长度!A1252)</f>
        <v/>
      </c>
      <c r="B1252" t="str">
        <f>IF([1]架空线长度!B1252="","",[1]架空线长度!B1252)</f>
        <v/>
      </c>
    </row>
    <row r="1253" spans="1:2" x14ac:dyDescent="0.15">
      <c r="A1253" t="str">
        <f>IF([1]架空线长度!A1253="","",[1]架空线长度!A1253)</f>
        <v/>
      </c>
      <c r="B1253" t="str">
        <f>IF([1]架空线长度!B1253="","",[1]架空线长度!B1253)</f>
        <v/>
      </c>
    </row>
    <row r="1254" spans="1:2" x14ac:dyDescent="0.15">
      <c r="A1254" t="str">
        <f>IF([1]架空线长度!A1254="","",[1]架空线长度!A1254)</f>
        <v/>
      </c>
      <c r="B1254" t="str">
        <f>IF([1]架空线长度!B1254="","",[1]架空线长度!B1254)</f>
        <v/>
      </c>
    </row>
    <row r="1255" spans="1:2" x14ac:dyDescent="0.15">
      <c r="A1255" t="str">
        <f>IF([1]架空线长度!A1255="","",[1]架空线长度!A1255)</f>
        <v/>
      </c>
      <c r="B1255" t="str">
        <f>IF([1]架空线长度!B1255="","",[1]架空线长度!B1255)</f>
        <v/>
      </c>
    </row>
    <row r="1256" spans="1:2" x14ac:dyDescent="0.15">
      <c r="A1256" t="str">
        <f>IF([1]架空线长度!A1256="","",[1]架空线长度!A1256)</f>
        <v/>
      </c>
      <c r="B1256" t="str">
        <f>IF([1]架空线长度!B1256="","",[1]架空线长度!B1256)</f>
        <v/>
      </c>
    </row>
    <row r="1257" spans="1:2" x14ac:dyDescent="0.15">
      <c r="A1257" t="str">
        <f>IF([1]架空线长度!A1257="","",[1]架空线长度!A1257)</f>
        <v/>
      </c>
      <c r="B1257" t="str">
        <f>IF([1]架空线长度!B1257="","",[1]架空线长度!B1257)</f>
        <v/>
      </c>
    </row>
    <row r="1258" spans="1:2" x14ac:dyDescent="0.15">
      <c r="A1258" t="str">
        <f>IF([1]架空线长度!A1258="","",[1]架空线长度!A1258)</f>
        <v/>
      </c>
      <c r="B1258" t="str">
        <f>IF([1]架空线长度!B1258="","",[1]架空线长度!B1258)</f>
        <v/>
      </c>
    </row>
    <row r="1259" spans="1:2" x14ac:dyDescent="0.15">
      <c r="A1259" t="str">
        <f>IF([1]架空线长度!A1259="","",[1]架空线长度!A1259)</f>
        <v/>
      </c>
      <c r="B1259" t="str">
        <f>IF([1]架空线长度!B1259="","",[1]架空线长度!B1259)</f>
        <v/>
      </c>
    </row>
    <row r="1260" spans="1:2" x14ac:dyDescent="0.15">
      <c r="A1260" t="str">
        <f>IF([1]架空线长度!A1260="","",[1]架空线长度!A1260)</f>
        <v/>
      </c>
      <c r="B1260" t="str">
        <f>IF([1]架空线长度!B1260="","",[1]架空线长度!B1260)</f>
        <v/>
      </c>
    </row>
    <row r="1261" spans="1:2" x14ac:dyDescent="0.15">
      <c r="A1261" t="str">
        <f>IF([1]架空线长度!A1261="","",[1]架空线长度!A1261)</f>
        <v/>
      </c>
      <c r="B1261" t="str">
        <f>IF([1]架空线长度!B1261="","",[1]架空线长度!B1261)</f>
        <v/>
      </c>
    </row>
    <row r="1262" spans="1:2" x14ac:dyDescent="0.15">
      <c r="A1262" t="str">
        <f>IF([1]架空线长度!A1262="","",[1]架空线长度!A1262)</f>
        <v/>
      </c>
      <c r="B1262" t="str">
        <f>IF([1]架空线长度!B1262="","",[1]架空线长度!B1262)</f>
        <v/>
      </c>
    </row>
    <row r="1263" spans="1:2" x14ac:dyDescent="0.15">
      <c r="A1263" t="str">
        <f>IF([1]架空线长度!A1263="","",[1]架空线长度!A1263)</f>
        <v/>
      </c>
      <c r="B1263" t="str">
        <f>IF([1]架空线长度!B1263="","",[1]架空线长度!B1263)</f>
        <v/>
      </c>
    </row>
    <row r="1264" spans="1:2" x14ac:dyDescent="0.15">
      <c r="A1264" t="str">
        <f>IF([1]架空线长度!A1264="","",[1]架空线长度!A1264)</f>
        <v/>
      </c>
      <c r="B1264" t="str">
        <f>IF([1]架空线长度!B1264="","",[1]架空线长度!B1264)</f>
        <v/>
      </c>
    </row>
    <row r="1265" spans="1:2" x14ac:dyDescent="0.15">
      <c r="A1265" t="str">
        <f>IF([1]架空线长度!A1265="","",[1]架空线长度!A1265)</f>
        <v/>
      </c>
      <c r="B1265" t="str">
        <f>IF([1]架空线长度!B1265="","",[1]架空线长度!B1265)</f>
        <v/>
      </c>
    </row>
    <row r="1266" spans="1:2" x14ac:dyDescent="0.15">
      <c r="A1266" t="str">
        <f>IF([1]架空线长度!A1266="","",[1]架空线长度!A1266)</f>
        <v/>
      </c>
      <c r="B1266" t="str">
        <f>IF([1]架空线长度!B1266="","",[1]架空线长度!B1266)</f>
        <v/>
      </c>
    </row>
    <row r="1267" spans="1:2" x14ac:dyDescent="0.15">
      <c r="A1267" t="str">
        <f>IF([1]架空线长度!A1267="","",[1]架空线长度!A1267)</f>
        <v/>
      </c>
      <c r="B1267" t="str">
        <f>IF([1]架空线长度!B1267="","",[1]架空线长度!B1267)</f>
        <v/>
      </c>
    </row>
    <row r="1268" spans="1:2" x14ac:dyDescent="0.15">
      <c r="A1268" t="str">
        <f>IF([1]架空线长度!A1268="","",[1]架空线长度!A1268)</f>
        <v/>
      </c>
      <c r="B1268" t="str">
        <f>IF([1]架空线长度!B1268="","",[1]架空线长度!B1268)</f>
        <v/>
      </c>
    </row>
    <row r="1269" spans="1:2" x14ac:dyDescent="0.15">
      <c r="A1269" t="str">
        <f>IF([1]架空线长度!A1269="","",[1]架空线长度!A1269)</f>
        <v/>
      </c>
      <c r="B1269" t="str">
        <f>IF([1]架空线长度!B1269="","",[1]架空线长度!B1269)</f>
        <v/>
      </c>
    </row>
    <row r="1270" spans="1:2" x14ac:dyDescent="0.15">
      <c r="A1270" t="str">
        <f>IF([1]架空线长度!A1270="","",[1]架空线长度!A1270)</f>
        <v/>
      </c>
      <c r="B1270" t="str">
        <f>IF([1]架空线长度!B1270="","",[1]架空线长度!B1270)</f>
        <v/>
      </c>
    </row>
    <row r="1271" spans="1:2" x14ac:dyDescent="0.15">
      <c r="A1271" t="str">
        <f>IF([1]架空线长度!A1271="","",[1]架空线长度!A1271)</f>
        <v/>
      </c>
      <c r="B1271" t="str">
        <f>IF([1]架空线长度!B1271="","",[1]架空线长度!B1271)</f>
        <v/>
      </c>
    </row>
    <row r="1272" spans="1:2" x14ac:dyDescent="0.15">
      <c r="A1272" t="str">
        <f>IF([1]架空线长度!A1272="","",[1]架空线长度!A1272)</f>
        <v/>
      </c>
      <c r="B1272" t="str">
        <f>IF([1]架空线长度!B1272="","",[1]架空线长度!B1272)</f>
        <v/>
      </c>
    </row>
    <row r="1273" spans="1:2" x14ac:dyDescent="0.15">
      <c r="A1273" t="str">
        <f>IF([1]架空线长度!A1273="","",[1]架空线长度!A1273)</f>
        <v/>
      </c>
      <c r="B1273" t="str">
        <f>IF([1]架空线长度!B1273="","",[1]架空线长度!B1273)</f>
        <v/>
      </c>
    </row>
    <row r="1274" spans="1:2" x14ac:dyDescent="0.15">
      <c r="A1274" t="str">
        <f>IF([1]架空线长度!A1274="","",[1]架空线长度!A1274)</f>
        <v/>
      </c>
      <c r="B1274" t="str">
        <f>IF([1]架空线长度!B1274="","",[1]架空线长度!B1274)</f>
        <v/>
      </c>
    </row>
    <row r="1275" spans="1:2" x14ac:dyDescent="0.15">
      <c r="A1275" t="str">
        <f>IF([1]架空线长度!A1275="","",[1]架空线长度!A1275)</f>
        <v/>
      </c>
      <c r="B1275" t="str">
        <f>IF([1]架空线长度!B1275="","",[1]架空线长度!B1275)</f>
        <v/>
      </c>
    </row>
    <row r="1276" spans="1:2" x14ac:dyDescent="0.15">
      <c r="A1276" t="str">
        <f>IF([1]架空线长度!A1276="","",[1]架空线长度!A1276)</f>
        <v/>
      </c>
      <c r="B1276" t="str">
        <f>IF([1]架空线长度!B1276="","",[1]架空线长度!B1276)</f>
        <v/>
      </c>
    </row>
    <row r="1277" spans="1:2" x14ac:dyDescent="0.15">
      <c r="A1277" t="str">
        <f>IF([1]架空线长度!A1277="","",[1]架空线长度!A1277)</f>
        <v/>
      </c>
      <c r="B1277" t="str">
        <f>IF([1]架空线长度!B1277="","",[1]架空线长度!B1277)</f>
        <v/>
      </c>
    </row>
    <row r="1278" spans="1:2" x14ac:dyDescent="0.15">
      <c r="A1278" t="str">
        <f>IF([1]架空线长度!A1278="","",[1]架空线长度!A1278)</f>
        <v/>
      </c>
      <c r="B1278" t="str">
        <f>IF([1]架空线长度!B1278="","",[1]架空线长度!B1278)</f>
        <v/>
      </c>
    </row>
    <row r="1279" spans="1:2" x14ac:dyDescent="0.15">
      <c r="A1279" t="str">
        <f>IF([1]架空线长度!A1279="","",[1]架空线长度!A1279)</f>
        <v/>
      </c>
      <c r="B1279" t="str">
        <f>IF([1]架空线长度!B1279="","",[1]架空线长度!B1279)</f>
        <v/>
      </c>
    </row>
    <row r="1280" spans="1:2" x14ac:dyDescent="0.15">
      <c r="A1280" t="str">
        <f>IF([1]架空线长度!A1280="","",[1]架空线长度!A1280)</f>
        <v/>
      </c>
      <c r="B1280" t="str">
        <f>IF([1]架空线长度!B1280="","",[1]架空线长度!B1280)</f>
        <v/>
      </c>
    </row>
    <row r="1281" spans="1:2" x14ac:dyDescent="0.15">
      <c r="A1281" t="str">
        <f>IF([1]架空线长度!A1281="","",[1]架空线长度!A1281)</f>
        <v/>
      </c>
      <c r="B1281" t="str">
        <f>IF([1]架空线长度!B1281="","",[1]架空线长度!B1281)</f>
        <v/>
      </c>
    </row>
    <row r="1282" spans="1:2" x14ac:dyDescent="0.15">
      <c r="A1282" t="str">
        <f>IF([1]架空线长度!A1282="","",[1]架空线长度!A1282)</f>
        <v/>
      </c>
      <c r="B1282" t="str">
        <f>IF([1]架空线长度!B1282="","",[1]架空线长度!B1282)</f>
        <v/>
      </c>
    </row>
    <row r="1283" spans="1:2" x14ac:dyDescent="0.15">
      <c r="A1283" t="str">
        <f>IF([1]架空线长度!A1283="","",[1]架空线长度!A1283)</f>
        <v/>
      </c>
      <c r="B1283" t="str">
        <f>IF([1]架空线长度!B1283="","",[1]架空线长度!B1283)</f>
        <v/>
      </c>
    </row>
    <row r="1284" spans="1:2" x14ac:dyDescent="0.15">
      <c r="A1284" t="str">
        <f>IF([1]架空线长度!A1284="","",[1]架空线长度!A1284)</f>
        <v/>
      </c>
      <c r="B1284" t="str">
        <f>IF([1]架空线长度!B1284="","",[1]架空线长度!B1284)</f>
        <v/>
      </c>
    </row>
    <row r="1285" spans="1:2" x14ac:dyDescent="0.15">
      <c r="A1285" t="str">
        <f>IF([1]架空线长度!A1285="","",[1]架空线长度!A1285)</f>
        <v/>
      </c>
      <c r="B1285" t="str">
        <f>IF([1]架空线长度!B1285="","",[1]架空线长度!B1285)</f>
        <v/>
      </c>
    </row>
    <row r="1286" spans="1:2" x14ac:dyDescent="0.15">
      <c r="A1286" t="str">
        <f>IF([1]架空线长度!A1286="","",[1]架空线长度!A1286)</f>
        <v/>
      </c>
      <c r="B1286" t="str">
        <f>IF([1]架空线长度!B1286="","",[1]架空线长度!B1286)</f>
        <v/>
      </c>
    </row>
    <row r="1287" spans="1:2" x14ac:dyDescent="0.15">
      <c r="A1287" t="str">
        <f>IF([1]架空线长度!A1287="","",[1]架空线长度!A1287)</f>
        <v/>
      </c>
      <c r="B1287" t="str">
        <f>IF([1]架空线长度!B1287="","",[1]架空线长度!B1287)</f>
        <v/>
      </c>
    </row>
    <row r="1288" spans="1:2" x14ac:dyDescent="0.15">
      <c r="A1288" t="str">
        <f>IF([1]架空线长度!A1288="","",[1]架空线长度!A1288)</f>
        <v/>
      </c>
      <c r="B1288" t="str">
        <f>IF([1]架空线长度!B1288="","",[1]架空线长度!B1288)</f>
        <v/>
      </c>
    </row>
    <row r="1289" spans="1:2" x14ac:dyDescent="0.15">
      <c r="A1289" t="str">
        <f>IF([1]架空线长度!A1289="","",[1]架空线长度!A1289)</f>
        <v/>
      </c>
      <c r="B1289" t="str">
        <f>IF([1]架空线长度!B1289="","",[1]架空线长度!B1289)</f>
        <v/>
      </c>
    </row>
    <row r="1290" spans="1:2" x14ac:dyDescent="0.15">
      <c r="A1290" t="str">
        <f>IF([1]架空线长度!A1290="","",[1]架空线长度!A1290)</f>
        <v/>
      </c>
      <c r="B1290" t="str">
        <f>IF([1]架空线长度!B1290="","",[1]架空线长度!B1290)</f>
        <v/>
      </c>
    </row>
    <row r="1291" spans="1:2" x14ac:dyDescent="0.15">
      <c r="A1291" t="str">
        <f>IF([1]架空线长度!A1291="","",[1]架空线长度!A1291)</f>
        <v/>
      </c>
      <c r="B1291" t="str">
        <f>IF([1]架空线长度!B1291="","",[1]架空线长度!B1291)</f>
        <v/>
      </c>
    </row>
    <row r="1292" spans="1:2" x14ac:dyDescent="0.15">
      <c r="A1292" t="str">
        <f>IF([1]架空线长度!A1292="","",[1]架空线长度!A1292)</f>
        <v/>
      </c>
      <c r="B1292" t="str">
        <f>IF([1]架空线长度!B1292="","",[1]架空线长度!B1292)</f>
        <v/>
      </c>
    </row>
    <row r="1293" spans="1:2" x14ac:dyDescent="0.15">
      <c r="A1293" t="str">
        <f>IF([1]架空线长度!A1293="","",[1]架空线长度!A1293)</f>
        <v/>
      </c>
      <c r="B1293" t="str">
        <f>IF([1]架空线长度!B1293="","",[1]架空线长度!B1293)</f>
        <v/>
      </c>
    </row>
    <row r="1294" spans="1:2" x14ac:dyDescent="0.15">
      <c r="A1294" t="str">
        <f>IF([1]架空线长度!A1294="","",[1]架空线长度!A1294)</f>
        <v/>
      </c>
      <c r="B1294" t="str">
        <f>IF([1]架空线长度!B1294="","",[1]架空线长度!B1294)</f>
        <v/>
      </c>
    </row>
    <row r="1295" spans="1:2" x14ac:dyDescent="0.15">
      <c r="A1295" t="str">
        <f>IF([1]架空线长度!A1295="","",[1]架空线长度!A1295)</f>
        <v/>
      </c>
      <c r="B1295" t="str">
        <f>IF([1]架空线长度!B1295="","",[1]架空线长度!B1295)</f>
        <v/>
      </c>
    </row>
    <row r="1296" spans="1:2" x14ac:dyDescent="0.15">
      <c r="A1296" t="str">
        <f>IF([1]架空线长度!A1296="","",[1]架空线长度!A1296)</f>
        <v/>
      </c>
      <c r="B1296" t="str">
        <f>IF([1]架空线长度!B1296="","",[1]架空线长度!B1296)</f>
        <v/>
      </c>
    </row>
    <row r="1297" spans="1:2" x14ac:dyDescent="0.15">
      <c r="A1297" t="str">
        <f>IF([1]架空线长度!A1297="","",[1]架空线长度!A1297)</f>
        <v/>
      </c>
      <c r="B1297" t="str">
        <f>IF([1]架空线长度!B1297="","",[1]架空线长度!B1297)</f>
        <v/>
      </c>
    </row>
    <row r="1298" spans="1:2" x14ac:dyDescent="0.15">
      <c r="A1298" t="str">
        <f>IF([1]架空线长度!A1298="","",[1]架空线长度!A1298)</f>
        <v/>
      </c>
      <c r="B1298" t="str">
        <f>IF([1]架空线长度!B1298="","",[1]架空线长度!B1298)</f>
        <v/>
      </c>
    </row>
    <row r="1299" spans="1:2" x14ac:dyDescent="0.15">
      <c r="A1299" t="str">
        <f>IF([1]架空线长度!A1299="","",[1]架空线长度!A1299)</f>
        <v/>
      </c>
      <c r="B1299" t="str">
        <f>IF([1]架空线长度!B1299="","",[1]架空线长度!B1299)</f>
        <v/>
      </c>
    </row>
    <row r="1300" spans="1:2" x14ac:dyDescent="0.15">
      <c r="A1300" t="str">
        <f>IF([1]架空线长度!A1300="","",[1]架空线长度!A1300)</f>
        <v/>
      </c>
      <c r="B1300" t="str">
        <f>IF([1]架空线长度!B1300="","",[1]架空线长度!B1300)</f>
        <v/>
      </c>
    </row>
    <row r="1301" spans="1:2" x14ac:dyDescent="0.15">
      <c r="A1301" t="str">
        <f>IF([1]架空线长度!A1301="","",[1]架空线长度!A1301)</f>
        <v/>
      </c>
      <c r="B1301" t="str">
        <f>IF([1]架空线长度!B1301="","",[1]架空线长度!B1301)</f>
        <v/>
      </c>
    </row>
    <row r="1302" spans="1:2" x14ac:dyDescent="0.15">
      <c r="A1302" t="str">
        <f>IF([1]架空线长度!A1302="","",[1]架空线长度!A1302)</f>
        <v/>
      </c>
      <c r="B1302" t="str">
        <f>IF([1]架空线长度!B1302="","",[1]架空线长度!B1302)</f>
        <v/>
      </c>
    </row>
    <row r="1303" spans="1:2" x14ac:dyDescent="0.15">
      <c r="A1303" t="str">
        <f>IF([1]架空线长度!A1303="","",[1]架空线长度!A1303)</f>
        <v/>
      </c>
      <c r="B1303" t="str">
        <f>IF([1]架空线长度!B1303="","",[1]架空线长度!B1303)</f>
        <v/>
      </c>
    </row>
    <row r="1304" spans="1:2" x14ac:dyDescent="0.15">
      <c r="A1304" t="str">
        <f>IF([1]架空线长度!A1304="","",[1]架空线长度!A1304)</f>
        <v/>
      </c>
      <c r="B1304" t="str">
        <f>IF([1]架空线长度!B1304="","",[1]架空线长度!B1304)</f>
        <v/>
      </c>
    </row>
    <row r="1305" spans="1:2" x14ac:dyDescent="0.15">
      <c r="A1305" t="str">
        <f>IF([1]架空线长度!A1305="","",[1]架空线长度!A1305)</f>
        <v/>
      </c>
      <c r="B1305" t="str">
        <f>IF([1]架空线长度!B1305="","",[1]架空线长度!B1305)</f>
        <v/>
      </c>
    </row>
    <row r="1306" spans="1:2" x14ac:dyDescent="0.15">
      <c r="A1306" t="str">
        <f>IF([1]架空线长度!A1306="","",[1]架空线长度!A1306)</f>
        <v/>
      </c>
      <c r="B1306" t="str">
        <f>IF([1]架空线长度!B1306="","",[1]架空线长度!B1306)</f>
        <v/>
      </c>
    </row>
    <row r="1307" spans="1:2" x14ac:dyDescent="0.15">
      <c r="A1307" t="str">
        <f>IF([1]架空线长度!A1307="","",[1]架空线长度!A1307)</f>
        <v/>
      </c>
      <c r="B1307" t="str">
        <f>IF([1]架空线长度!B1307="","",[1]架空线长度!B1307)</f>
        <v/>
      </c>
    </row>
    <row r="1308" spans="1:2" x14ac:dyDescent="0.15">
      <c r="A1308" t="str">
        <f>IF([1]架空线长度!A1308="","",[1]架空线长度!A1308)</f>
        <v/>
      </c>
      <c r="B1308" t="str">
        <f>IF([1]架空线长度!B1308="","",[1]架空线长度!B1308)</f>
        <v/>
      </c>
    </row>
    <row r="1309" spans="1:2" x14ac:dyDescent="0.15">
      <c r="A1309" t="str">
        <f>IF([1]架空线长度!A1309="","",[1]架空线长度!A1309)</f>
        <v/>
      </c>
      <c r="B1309" t="str">
        <f>IF([1]架空线长度!B1309="","",[1]架空线长度!B1309)</f>
        <v/>
      </c>
    </row>
    <row r="1310" spans="1:2" x14ac:dyDescent="0.15">
      <c r="A1310" t="str">
        <f>IF([1]架空线长度!A1310="","",[1]架空线长度!A1310)</f>
        <v/>
      </c>
      <c r="B1310" t="str">
        <f>IF([1]架空线长度!B1310="","",[1]架空线长度!B1310)</f>
        <v/>
      </c>
    </row>
    <row r="1311" spans="1:2" x14ac:dyDescent="0.15">
      <c r="A1311" t="str">
        <f>IF([1]架空线长度!A1311="","",[1]架空线长度!A1311)</f>
        <v/>
      </c>
      <c r="B1311" t="str">
        <f>IF([1]架空线长度!B1311="","",[1]架空线长度!B1311)</f>
        <v/>
      </c>
    </row>
    <row r="1312" spans="1:2" x14ac:dyDescent="0.15">
      <c r="A1312" t="str">
        <f>IF([1]架空线长度!A1312="","",[1]架空线长度!A1312)</f>
        <v/>
      </c>
      <c r="B1312" t="str">
        <f>IF([1]架空线长度!B1312="","",[1]架空线长度!B1312)</f>
        <v/>
      </c>
    </row>
    <row r="1313" spans="1:2" x14ac:dyDescent="0.15">
      <c r="A1313" t="str">
        <f>IF([1]架空线长度!A1313="","",[1]架空线长度!A1313)</f>
        <v/>
      </c>
      <c r="B1313" t="str">
        <f>IF([1]架空线长度!B1313="","",[1]架空线长度!B1313)</f>
        <v/>
      </c>
    </row>
    <row r="1314" spans="1:2" x14ac:dyDescent="0.15">
      <c r="A1314" t="str">
        <f>IF([1]架空线长度!A1314="","",[1]架空线长度!A1314)</f>
        <v/>
      </c>
      <c r="B1314" t="str">
        <f>IF([1]架空线长度!B1314="","",[1]架空线长度!B1314)</f>
        <v/>
      </c>
    </row>
    <row r="1315" spans="1:2" x14ac:dyDescent="0.15">
      <c r="A1315" t="str">
        <f>IF([1]架空线长度!A1315="","",[1]架空线长度!A1315)</f>
        <v/>
      </c>
      <c r="B1315" t="str">
        <f>IF([1]架空线长度!B1315="","",[1]架空线长度!B1315)</f>
        <v/>
      </c>
    </row>
    <row r="1316" spans="1:2" x14ac:dyDescent="0.15">
      <c r="A1316" t="str">
        <f>IF([1]架空线长度!A1316="","",[1]架空线长度!A1316)</f>
        <v/>
      </c>
      <c r="B1316" t="str">
        <f>IF([1]架空线长度!B1316="","",[1]架空线长度!B1316)</f>
        <v/>
      </c>
    </row>
    <row r="1317" spans="1:2" x14ac:dyDescent="0.15">
      <c r="A1317" t="str">
        <f>IF([1]架空线长度!A1317="","",[1]架空线长度!A1317)</f>
        <v/>
      </c>
      <c r="B1317" t="str">
        <f>IF([1]架空线长度!B1317="","",[1]架空线长度!B1317)</f>
        <v/>
      </c>
    </row>
    <row r="1318" spans="1:2" x14ac:dyDescent="0.15">
      <c r="A1318" t="str">
        <f>IF([1]架空线长度!A1318="","",[1]架空线长度!A1318)</f>
        <v/>
      </c>
      <c r="B1318" t="str">
        <f>IF([1]架空线长度!B1318="","",[1]架空线长度!B1318)</f>
        <v/>
      </c>
    </row>
    <row r="1319" spans="1:2" x14ac:dyDescent="0.15">
      <c r="A1319" t="str">
        <f>IF([1]架空线长度!A1319="","",[1]架空线长度!A1319)</f>
        <v/>
      </c>
      <c r="B1319" t="str">
        <f>IF([1]架空线长度!B1319="","",[1]架空线长度!B1319)</f>
        <v/>
      </c>
    </row>
    <row r="1320" spans="1:2" x14ac:dyDescent="0.15">
      <c r="A1320" t="str">
        <f>IF([1]架空线长度!A1320="","",[1]架空线长度!A1320)</f>
        <v/>
      </c>
      <c r="B1320" t="str">
        <f>IF([1]架空线长度!B1320="","",[1]架空线长度!B1320)</f>
        <v/>
      </c>
    </row>
    <row r="1321" spans="1:2" x14ac:dyDescent="0.15">
      <c r="A1321" t="str">
        <f>IF([1]架空线长度!A1321="","",[1]架空线长度!A1321)</f>
        <v/>
      </c>
      <c r="B1321" t="str">
        <f>IF([1]架空线长度!B1321="","",[1]架空线长度!B1321)</f>
        <v/>
      </c>
    </row>
    <row r="1322" spans="1:2" x14ac:dyDescent="0.15">
      <c r="A1322" t="str">
        <f>IF([1]架空线长度!A1322="","",[1]架空线长度!A1322)</f>
        <v/>
      </c>
      <c r="B1322" t="str">
        <f>IF([1]架空线长度!B1322="","",[1]架空线长度!B1322)</f>
        <v/>
      </c>
    </row>
    <row r="1323" spans="1:2" x14ac:dyDescent="0.15">
      <c r="A1323" t="str">
        <f>IF([1]架空线长度!A1323="","",[1]架空线长度!A1323)</f>
        <v/>
      </c>
      <c r="B1323" t="str">
        <f>IF([1]架空线长度!B1323="","",[1]架空线长度!B1323)</f>
        <v/>
      </c>
    </row>
    <row r="1324" spans="1:2" x14ac:dyDescent="0.15">
      <c r="A1324" t="str">
        <f>IF([1]架空线长度!A1324="","",[1]架空线长度!A1324)</f>
        <v/>
      </c>
      <c r="B1324" t="str">
        <f>IF([1]架空线长度!B1324="","",[1]架空线长度!B1324)</f>
        <v/>
      </c>
    </row>
    <row r="1325" spans="1:2" x14ac:dyDescent="0.15">
      <c r="A1325" t="str">
        <f>IF([1]架空线长度!A1325="","",[1]架空线长度!A1325)</f>
        <v/>
      </c>
      <c r="B1325" t="str">
        <f>IF([1]架空线长度!B1325="","",[1]架空线长度!B1325)</f>
        <v/>
      </c>
    </row>
    <row r="1326" spans="1:2" x14ac:dyDescent="0.15">
      <c r="A1326" t="str">
        <f>IF([1]架空线长度!A1326="","",[1]架空线长度!A1326)</f>
        <v/>
      </c>
      <c r="B1326" t="str">
        <f>IF([1]架空线长度!B1326="","",[1]架空线长度!B1326)</f>
        <v/>
      </c>
    </row>
    <row r="1327" spans="1:2" x14ac:dyDescent="0.15">
      <c r="A1327" t="str">
        <f>IF([1]架空线长度!A1327="","",[1]架空线长度!A1327)</f>
        <v/>
      </c>
      <c r="B1327" t="str">
        <f>IF([1]架空线长度!B1327="","",[1]架空线长度!B1327)</f>
        <v/>
      </c>
    </row>
    <row r="1328" spans="1:2" x14ac:dyDescent="0.15">
      <c r="A1328" t="str">
        <f>IF([1]架空线长度!A1328="","",[1]架空线长度!A1328)</f>
        <v/>
      </c>
      <c r="B1328" t="str">
        <f>IF([1]架空线长度!B1328="","",[1]架空线长度!B1328)</f>
        <v/>
      </c>
    </row>
    <row r="1329" spans="1:2" x14ac:dyDescent="0.15">
      <c r="A1329" t="str">
        <f>IF([1]架空线长度!A1329="","",[1]架空线长度!A1329)</f>
        <v/>
      </c>
      <c r="B1329" t="str">
        <f>IF([1]架空线长度!B1329="","",[1]架空线长度!B1329)</f>
        <v/>
      </c>
    </row>
    <row r="1330" spans="1:2" x14ac:dyDescent="0.15">
      <c r="A1330" t="str">
        <f>IF([1]架空线长度!A1330="","",[1]架空线长度!A1330)</f>
        <v/>
      </c>
      <c r="B1330" t="str">
        <f>IF([1]架空线长度!B1330="","",[1]架空线长度!B1330)</f>
        <v/>
      </c>
    </row>
    <row r="1331" spans="1:2" x14ac:dyDescent="0.15">
      <c r="A1331" t="str">
        <f>IF([1]架空线长度!A1331="","",[1]架空线长度!A1331)</f>
        <v/>
      </c>
      <c r="B1331" t="str">
        <f>IF([1]架空线长度!B1331="","",[1]架空线长度!B1331)</f>
        <v/>
      </c>
    </row>
    <row r="1332" spans="1:2" x14ac:dyDescent="0.15">
      <c r="A1332" t="str">
        <f>IF([1]架空线长度!A1332="","",[1]架空线长度!A1332)</f>
        <v/>
      </c>
      <c r="B1332" t="str">
        <f>IF([1]架空线长度!B1332="","",[1]架空线长度!B1332)</f>
        <v/>
      </c>
    </row>
    <row r="1333" spans="1:2" x14ac:dyDescent="0.15">
      <c r="A1333" t="str">
        <f>IF([1]架空线长度!A1333="","",[1]架空线长度!A1333)</f>
        <v/>
      </c>
      <c r="B1333" t="str">
        <f>IF([1]架空线长度!B1333="","",[1]架空线长度!B1333)</f>
        <v/>
      </c>
    </row>
    <row r="1334" spans="1:2" x14ac:dyDescent="0.15">
      <c r="A1334" t="str">
        <f>IF([1]架空线长度!A1334="","",[1]架空线长度!A1334)</f>
        <v/>
      </c>
      <c r="B1334" t="str">
        <f>IF([1]架空线长度!B1334="","",[1]架空线长度!B1334)</f>
        <v/>
      </c>
    </row>
    <row r="1335" spans="1:2" x14ac:dyDescent="0.15">
      <c r="A1335" t="str">
        <f>IF([1]架空线长度!A1335="","",[1]架空线长度!A1335)</f>
        <v/>
      </c>
      <c r="B1335" t="str">
        <f>IF([1]架空线长度!B1335="","",[1]架空线长度!B1335)</f>
        <v/>
      </c>
    </row>
    <row r="1336" spans="1:2" x14ac:dyDescent="0.15">
      <c r="A1336" t="str">
        <f>IF([1]架空线长度!A1336="","",[1]架空线长度!A1336)</f>
        <v/>
      </c>
      <c r="B1336" t="str">
        <f>IF([1]架空线长度!B1336="","",[1]架空线长度!B1336)</f>
        <v/>
      </c>
    </row>
    <row r="1337" spans="1:2" x14ac:dyDescent="0.15">
      <c r="A1337" t="str">
        <f>IF([1]架空线长度!A1337="","",[1]架空线长度!A1337)</f>
        <v/>
      </c>
      <c r="B1337" t="str">
        <f>IF([1]架空线长度!B1337="","",[1]架空线长度!B1337)</f>
        <v/>
      </c>
    </row>
    <row r="1338" spans="1:2" x14ac:dyDescent="0.15">
      <c r="A1338" t="str">
        <f>IF([1]架空线长度!A1338="","",[1]架空线长度!A1338)</f>
        <v/>
      </c>
      <c r="B1338" t="str">
        <f>IF([1]架空线长度!B1338="","",[1]架空线长度!B1338)</f>
        <v/>
      </c>
    </row>
    <row r="1339" spans="1:2" x14ac:dyDescent="0.15">
      <c r="A1339" t="str">
        <f>IF([1]架空线长度!A1339="","",[1]架空线长度!A1339)</f>
        <v/>
      </c>
      <c r="B1339" t="str">
        <f>IF([1]架空线长度!B1339="","",[1]架空线长度!B1339)</f>
        <v/>
      </c>
    </row>
    <row r="1340" spans="1:2" x14ac:dyDescent="0.15">
      <c r="A1340" t="str">
        <f>IF([1]架空线长度!A1340="","",[1]架空线长度!A1340)</f>
        <v/>
      </c>
      <c r="B1340" t="str">
        <f>IF([1]架空线长度!B1340="","",[1]架空线长度!B1340)</f>
        <v/>
      </c>
    </row>
    <row r="1341" spans="1:2" x14ac:dyDescent="0.15">
      <c r="A1341" t="str">
        <f>IF([1]架空线长度!A1341="","",[1]架空线长度!A1341)</f>
        <v/>
      </c>
      <c r="B1341" t="str">
        <f>IF([1]架空线长度!B1341="","",[1]架空线长度!B1341)</f>
        <v/>
      </c>
    </row>
    <row r="1342" spans="1:2" x14ac:dyDescent="0.15">
      <c r="A1342" t="str">
        <f>IF([1]架空线长度!A1342="","",[1]架空线长度!A1342)</f>
        <v/>
      </c>
      <c r="B1342" t="str">
        <f>IF([1]架空线长度!B1342="","",[1]架空线长度!B1342)</f>
        <v/>
      </c>
    </row>
    <row r="1343" spans="1:2" x14ac:dyDescent="0.15">
      <c r="A1343" t="str">
        <f>IF([1]架空线长度!A1343="","",[1]架空线长度!A1343)</f>
        <v/>
      </c>
      <c r="B1343" t="str">
        <f>IF([1]架空线长度!B1343="","",[1]架空线长度!B1343)</f>
        <v/>
      </c>
    </row>
    <row r="1344" spans="1:2" x14ac:dyDescent="0.15">
      <c r="A1344" t="str">
        <f>IF([1]架空线长度!A1344="","",[1]架空线长度!A1344)</f>
        <v/>
      </c>
      <c r="B1344" t="str">
        <f>IF([1]架空线长度!B1344="","",[1]架空线长度!B1344)</f>
        <v/>
      </c>
    </row>
    <row r="1345" spans="1:2" x14ac:dyDescent="0.15">
      <c r="A1345" t="str">
        <f>IF([1]架空线长度!A1345="","",[1]架空线长度!A1345)</f>
        <v/>
      </c>
      <c r="B1345" t="str">
        <f>IF([1]架空线长度!B1345="","",[1]架空线长度!B1345)</f>
        <v/>
      </c>
    </row>
    <row r="1346" spans="1:2" x14ac:dyDescent="0.15">
      <c r="A1346" t="str">
        <f>IF([1]架空线长度!A1346="","",[1]架空线长度!A1346)</f>
        <v/>
      </c>
      <c r="B1346" t="str">
        <f>IF([1]架空线长度!B1346="","",[1]架空线长度!B1346)</f>
        <v/>
      </c>
    </row>
    <row r="1347" spans="1:2" x14ac:dyDescent="0.15">
      <c r="A1347" t="str">
        <f>IF([1]架空线长度!A1347="","",[1]架空线长度!A1347)</f>
        <v/>
      </c>
      <c r="B1347" t="str">
        <f>IF([1]架空线长度!B1347="","",[1]架空线长度!B1347)</f>
        <v/>
      </c>
    </row>
    <row r="1348" spans="1:2" x14ac:dyDescent="0.15">
      <c r="A1348" t="str">
        <f>IF([1]架空线长度!A1348="","",[1]架空线长度!A1348)</f>
        <v/>
      </c>
      <c r="B1348" t="str">
        <f>IF([1]架空线长度!B1348="","",[1]架空线长度!B1348)</f>
        <v/>
      </c>
    </row>
    <row r="1349" spans="1:2" x14ac:dyDescent="0.15">
      <c r="A1349" t="str">
        <f>IF([1]架空线长度!A1349="","",[1]架空线长度!A1349)</f>
        <v/>
      </c>
      <c r="B1349" t="str">
        <f>IF([1]架空线长度!B1349="","",[1]架空线长度!B1349)</f>
        <v/>
      </c>
    </row>
    <row r="1350" spans="1:2" x14ac:dyDescent="0.15">
      <c r="A1350" t="str">
        <f>IF([1]架空线长度!A1350="","",[1]架空线长度!A1350)</f>
        <v/>
      </c>
      <c r="B1350" t="str">
        <f>IF([1]架空线长度!B1350="","",[1]架空线长度!B1350)</f>
        <v/>
      </c>
    </row>
    <row r="1351" spans="1:2" x14ac:dyDescent="0.15">
      <c r="A1351" t="str">
        <f>IF([1]架空线长度!A1351="","",[1]架空线长度!A1351)</f>
        <v/>
      </c>
      <c r="B1351" t="str">
        <f>IF([1]架空线长度!B1351="","",[1]架空线长度!B1351)</f>
        <v/>
      </c>
    </row>
    <row r="1352" spans="1:2" x14ac:dyDescent="0.15">
      <c r="A1352" t="str">
        <f>IF([1]架空线长度!A1352="","",[1]架空线长度!A1352)</f>
        <v/>
      </c>
      <c r="B1352" t="str">
        <f>IF([1]架空线长度!B1352="","",[1]架空线长度!B1352)</f>
        <v/>
      </c>
    </row>
    <row r="1353" spans="1:2" x14ac:dyDescent="0.15">
      <c r="A1353" t="str">
        <f>IF([1]架空线长度!A1353="","",[1]架空线长度!A1353)</f>
        <v/>
      </c>
      <c r="B1353" t="str">
        <f>IF([1]架空线长度!B1353="","",[1]架空线长度!B1353)</f>
        <v/>
      </c>
    </row>
    <row r="1354" spans="1:2" x14ac:dyDescent="0.15">
      <c r="A1354" t="str">
        <f>IF([1]架空线长度!A1354="","",[1]架空线长度!A1354)</f>
        <v/>
      </c>
      <c r="B1354" t="str">
        <f>IF([1]架空线长度!B1354="","",[1]架空线长度!B1354)</f>
        <v/>
      </c>
    </row>
    <row r="1355" spans="1:2" x14ac:dyDescent="0.15">
      <c r="A1355" t="str">
        <f>IF([1]架空线长度!A1355="","",[1]架空线长度!A1355)</f>
        <v/>
      </c>
      <c r="B1355" t="str">
        <f>IF([1]架空线长度!B1355="","",[1]架空线长度!B1355)</f>
        <v/>
      </c>
    </row>
    <row r="1356" spans="1:2" x14ac:dyDescent="0.15">
      <c r="A1356" t="str">
        <f>IF([1]架空线长度!A1356="","",[1]架空线长度!A1356)</f>
        <v/>
      </c>
      <c r="B1356" t="str">
        <f>IF([1]架空线长度!B1356="","",[1]架空线长度!B1356)</f>
        <v/>
      </c>
    </row>
    <row r="1357" spans="1:2" x14ac:dyDescent="0.15">
      <c r="A1357" t="str">
        <f>IF([1]架空线长度!A1357="","",[1]架空线长度!A1357)</f>
        <v/>
      </c>
      <c r="B1357" t="str">
        <f>IF([1]架空线长度!B1357="","",[1]架空线长度!B1357)</f>
        <v/>
      </c>
    </row>
    <row r="1358" spans="1:2" x14ac:dyDescent="0.15">
      <c r="A1358" t="str">
        <f>IF([1]架空线长度!A1358="","",[1]架空线长度!A1358)</f>
        <v/>
      </c>
      <c r="B1358" t="str">
        <f>IF([1]架空线长度!B1358="","",[1]架空线长度!B1358)</f>
        <v/>
      </c>
    </row>
    <row r="1359" spans="1:2" x14ac:dyDescent="0.15">
      <c r="A1359" t="str">
        <f>IF([1]架空线长度!A1359="","",[1]架空线长度!A1359)</f>
        <v/>
      </c>
      <c r="B1359" t="str">
        <f>IF([1]架空线长度!B1359="","",[1]架空线长度!B1359)</f>
        <v/>
      </c>
    </row>
    <row r="1360" spans="1:2" x14ac:dyDescent="0.15">
      <c r="A1360" t="str">
        <f>IF([1]架空线长度!A1360="","",[1]架空线长度!A1360)</f>
        <v/>
      </c>
      <c r="B1360" t="str">
        <f>IF([1]架空线长度!B1360="","",[1]架空线长度!B1360)</f>
        <v/>
      </c>
    </row>
    <row r="1361" spans="1:2" x14ac:dyDescent="0.15">
      <c r="A1361" t="str">
        <f>IF([1]架空线长度!A1361="","",[1]架空线长度!A1361)</f>
        <v/>
      </c>
      <c r="B1361" t="str">
        <f>IF([1]架空线长度!B1361="","",[1]架空线长度!B1361)</f>
        <v/>
      </c>
    </row>
    <row r="1362" spans="1:2" x14ac:dyDescent="0.15">
      <c r="A1362" t="str">
        <f>IF([1]架空线长度!A1362="","",[1]架空线长度!A1362)</f>
        <v/>
      </c>
      <c r="B1362" t="str">
        <f>IF([1]架空线长度!B1362="","",[1]架空线长度!B1362)</f>
        <v/>
      </c>
    </row>
    <row r="1363" spans="1:2" x14ac:dyDescent="0.15">
      <c r="A1363" t="str">
        <f>IF([1]架空线长度!A1363="","",[1]架空线长度!A1363)</f>
        <v/>
      </c>
      <c r="B1363" t="str">
        <f>IF([1]架空线长度!B1363="","",[1]架空线长度!B1363)</f>
        <v/>
      </c>
    </row>
    <row r="1364" spans="1:2" x14ac:dyDescent="0.15">
      <c r="A1364" t="str">
        <f>IF([1]架空线长度!A1364="","",[1]架空线长度!A1364)</f>
        <v/>
      </c>
      <c r="B1364" t="str">
        <f>IF([1]架空线长度!B1364="","",[1]架空线长度!B1364)</f>
        <v/>
      </c>
    </row>
    <row r="1365" spans="1:2" x14ac:dyDescent="0.15">
      <c r="A1365" t="str">
        <f>IF([1]架空线长度!A1365="","",[1]架空线长度!A1365)</f>
        <v/>
      </c>
      <c r="B1365" t="str">
        <f>IF([1]架空线长度!B1365="","",[1]架空线长度!B1365)</f>
        <v/>
      </c>
    </row>
    <row r="1366" spans="1:2" x14ac:dyDescent="0.15">
      <c r="A1366" t="str">
        <f>IF([1]架空线长度!A1366="","",[1]架空线长度!A1366)</f>
        <v/>
      </c>
      <c r="B1366" t="str">
        <f>IF([1]架空线长度!B1366="","",[1]架空线长度!B1366)</f>
        <v/>
      </c>
    </row>
    <row r="1367" spans="1:2" x14ac:dyDescent="0.15">
      <c r="A1367" t="str">
        <f>IF([1]架空线长度!A1367="","",[1]架空线长度!A1367)</f>
        <v/>
      </c>
      <c r="B1367" t="str">
        <f>IF([1]架空线长度!B1367="","",[1]架空线长度!B1367)</f>
        <v/>
      </c>
    </row>
    <row r="1368" spans="1:2" x14ac:dyDescent="0.15">
      <c r="A1368" t="str">
        <f>IF([1]架空线长度!A1368="","",[1]架空线长度!A1368)</f>
        <v/>
      </c>
      <c r="B1368" t="str">
        <f>IF([1]架空线长度!B1368="","",[1]架空线长度!B1368)</f>
        <v/>
      </c>
    </row>
    <row r="1369" spans="1:2" x14ac:dyDescent="0.15">
      <c r="A1369" t="str">
        <f>IF([1]架空线长度!A1369="","",[1]架空线长度!A1369)</f>
        <v/>
      </c>
      <c r="B1369" t="str">
        <f>IF([1]架空线长度!B1369="","",[1]架空线长度!B1369)</f>
        <v/>
      </c>
    </row>
    <row r="1370" spans="1:2" x14ac:dyDescent="0.15">
      <c r="A1370" t="str">
        <f>IF([1]架空线长度!A1370="","",[1]架空线长度!A1370)</f>
        <v/>
      </c>
      <c r="B1370" t="str">
        <f>IF([1]架空线长度!B1370="","",[1]架空线长度!B1370)</f>
        <v/>
      </c>
    </row>
    <row r="1371" spans="1:2" x14ac:dyDescent="0.15">
      <c r="A1371" t="str">
        <f>IF([1]架空线长度!A1371="","",[1]架空线长度!A1371)</f>
        <v/>
      </c>
      <c r="B1371" t="str">
        <f>IF([1]架空线长度!B1371="","",[1]架空线长度!B1371)</f>
        <v/>
      </c>
    </row>
    <row r="1372" spans="1:2" x14ac:dyDescent="0.15">
      <c r="A1372" t="str">
        <f>IF([1]架空线长度!A1372="","",[1]架空线长度!A1372)</f>
        <v/>
      </c>
      <c r="B1372" t="str">
        <f>IF([1]架空线长度!B1372="","",[1]架空线长度!B1372)</f>
        <v/>
      </c>
    </row>
    <row r="1373" spans="1:2" x14ac:dyDescent="0.15">
      <c r="A1373" t="str">
        <f>IF([1]架空线长度!A1373="","",[1]架空线长度!A1373)</f>
        <v/>
      </c>
      <c r="B1373" t="str">
        <f>IF([1]架空线长度!B1373="","",[1]架空线长度!B1373)</f>
        <v/>
      </c>
    </row>
    <row r="1374" spans="1:2" x14ac:dyDescent="0.15">
      <c r="A1374" t="str">
        <f>IF([1]架空线长度!A1374="","",[1]架空线长度!A1374)</f>
        <v/>
      </c>
      <c r="B1374" t="str">
        <f>IF([1]架空线长度!B1374="","",[1]架空线长度!B1374)</f>
        <v/>
      </c>
    </row>
    <row r="1375" spans="1:2" x14ac:dyDescent="0.15">
      <c r="A1375" t="str">
        <f>IF([1]架空线长度!A1375="","",[1]架空线长度!A1375)</f>
        <v/>
      </c>
      <c r="B1375" t="str">
        <f>IF([1]架空线长度!B1375="","",[1]架空线长度!B1375)</f>
        <v/>
      </c>
    </row>
    <row r="1376" spans="1:2" x14ac:dyDescent="0.15">
      <c r="A1376" t="str">
        <f>IF([1]架空线长度!A1376="","",[1]架空线长度!A1376)</f>
        <v/>
      </c>
      <c r="B1376" t="str">
        <f>IF([1]架空线长度!B1376="","",[1]架空线长度!B1376)</f>
        <v/>
      </c>
    </row>
    <row r="1377" spans="1:2" x14ac:dyDescent="0.15">
      <c r="A1377" t="str">
        <f>IF([1]架空线长度!A1377="","",[1]架空线长度!A1377)</f>
        <v/>
      </c>
      <c r="B1377" t="str">
        <f>IF([1]架空线长度!B1377="","",[1]架空线长度!B1377)</f>
        <v/>
      </c>
    </row>
    <row r="1378" spans="1:2" x14ac:dyDescent="0.15">
      <c r="A1378" t="str">
        <f>IF([1]架空线长度!A1378="","",[1]架空线长度!A1378)</f>
        <v/>
      </c>
      <c r="B1378" t="str">
        <f>IF([1]架空线长度!B1378="","",[1]架空线长度!B1378)</f>
        <v/>
      </c>
    </row>
    <row r="1379" spans="1:2" x14ac:dyDescent="0.15">
      <c r="A1379" t="str">
        <f>IF([1]架空线长度!A1379="","",[1]架空线长度!A1379)</f>
        <v/>
      </c>
      <c r="B1379" t="str">
        <f>IF([1]架空线长度!B1379="","",[1]架空线长度!B1379)</f>
        <v/>
      </c>
    </row>
    <row r="1380" spans="1:2" x14ac:dyDescent="0.15">
      <c r="A1380" t="str">
        <f>IF([1]架空线长度!A1380="","",[1]架空线长度!A1380)</f>
        <v/>
      </c>
      <c r="B1380" t="str">
        <f>IF([1]架空线长度!B1380="","",[1]架空线长度!B1380)</f>
        <v/>
      </c>
    </row>
    <row r="1381" spans="1:2" x14ac:dyDescent="0.15">
      <c r="A1381" t="str">
        <f>IF([1]架空线长度!A1381="","",[1]架空线长度!A1381)</f>
        <v/>
      </c>
      <c r="B1381" t="str">
        <f>IF([1]架空线长度!B1381="","",[1]架空线长度!B1381)</f>
        <v/>
      </c>
    </row>
    <row r="1382" spans="1:2" x14ac:dyDescent="0.15">
      <c r="A1382" t="str">
        <f>IF([1]架空线长度!A1382="","",[1]架空线长度!A1382)</f>
        <v/>
      </c>
      <c r="B1382" t="str">
        <f>IF([1]架空线长度!B1382="","",[1]架空线长度!B1382)</f>
        <v/>
      </c>
    </row>
    <row r="1383" spans="1:2" x14ac:dyDescent="0.15">
      <c r="A1383" t="str">
        <f>IF([1]架空线长度!A1383="","",[1]架空线长度!A1383)</f>
        <v/>
      </c>
      <c r="B1383" t="str">
        <f>IF([1]架空线长度!B1383="","",[1]架空线长度!B1383)</f>
        <v/>
      </c>
    </row>
    <row r="1384" spans="1:2" x14ac:dyDescent="0.15">
      <c r="A1384" t="str">
        <f>IF([1]架空线长度!A1384="","",[1]架空线长度!A1384)</f>
        <v/>
      </c>
      <c r="B1384" t="str">
        <f>IF([1]架空线长度!B1384="","",[1]架空线长度!B1384)</f>
        <v/>
      </c>
    </row>
    <row r="1385" spans="1:2" x14ac:dyDescent="0.15">
      <c r="A1385" t="str">
        <f>IF([1]架空线长度!A1385="","",[1]架空线长度!A1385)</f>
        <v/>
      </c>
      <c r="B1385" t="str">
        <f>IF([1]架空线长度!B1385="","",[1]架空线长度!B1385)</f>
        <v/>
      </c>
    </row>
    <row r="1386" spans="1:2" x14ac:dyDescent="0.15">
      <c r="A1386" t="str">
        <f>IF([1]架空线长度!A1386="","",[1]架空线长度!A1386)</f>
        <v/>
      </c>
      <c r="B1386" t="str">
        <f>IF([1]架空线长度!B1386="","",[1]架空线长度!B1386)</f>
        <v/>
      </c>
    </row>
    <row r="1387" spans="1:2" x14ac:dyDescent="0.15">
      <c r="A1387" t="str">
        <f>IF([1]架空线长度!A1387="","",[1]架空线长度!A1387)</f>
        <v/>
      </c>
      <c r="B1387" t="str">
        <f>IF([1]架空线长度!B1387="","",[1]架空线长度!B1387)</f>
        <v/>
      </c>
    </row>
    <row r="1388" spans="1:2" x14ac:dyDescent="0.15">
      <c r="A1388" t="str">
        <f>IF([1]架空线长度!A1388="","",[1]架空线长度!A1388)</f>
        <v/>
      </c>
      <c r="B1388" t="str">
        <f>IF([1]架空线长度!B1388="","",[1]架空线长度!B1388)</f>
        <v/>
      </c>
    </row>
    <row r="1389" spans="1:2" x14ac:dyDescent="0.15">
      <c r="A1389" t="str">
        <f>IF([1]架空线长度!A1389="","",[1]架空线长度!A1389)</f>
        <v/>
      </c>
      <c r="B1389" t="str">
        <f>IF([1]架空线长度!B1389="","",[1]架空线长度!B1389)</f>
        <v/>
      </c>
    </row>
    <row r="1390" spans="1:2" x14ac:dyDescent="0.15">
      <c r="A1390" t="str">
        <f>IF([1]架空线长度!A1390="","",[1]架空线长度!A1390)</f>
        <v/>
      </c>
      <c r="B1390" t="str">
        <f>IF([1]架空线长度!B1390="","",[1]架空线长度!B1390)</f>
        <v/>
      </c>
    </row>
    <row r="1391" spans="1:2" x14ac:dyDescent="0.15">
      <c r="A1391" t="str">
        <f>IF([1]架空线长度!A1391="","",[1]架空线长度!A1391)</f>
        <v/>
      </c>
      <c r="B1391" t="str">
        <f>IF([1]架空线长度!B1391="","",[1]架空线长度!B1391)</f>
        <v/>
      </c>
    </row>
    <row r="1392" spans="1:2" x14ac:dyDescent="0.15">
      <c r="A1392" t="str">
        <f>IF([1]架空线长度!A1392="","",[1]架空线长度!A1392)</f>
        <v/>
      </c>
      <c r="B1392" t="str">
        <f>IF([1]架空线长度!B1392="","",[1]架空线长度!B1392)</f>
        <v/>
      </c>
    </row>
    <row r="1393" spans="1:2" x14ac:dyDescent="0.15">
      <c r="A1393" t="str">
        <f>IF([1]架空线长度!A1393="","",[1]架空线长度!A1393)</f>
        <v/>
      </c>
      <c r="B1393" t="str">
        <f>IF([1]架空线长度!B1393="","",[1]架空线长度!B1393)</f>
        <v/>
      </c>
    </row>
    <row r="1394" spans="1:2" x14ac:dyDescent="0.15">
      <c r="A1394" t="str">
        <f>IF([1]架空线长度!A1394="","",[1]架空线长度!A1394)</f>
        <v/>
      </c>
      <c r="B1394" t="str">
        <f>IF([1]架空线长度!B1394="","",[1]架空线长度!B1394)</f>
        <v/>
      </c>
    </row>
    <row r="1395" spans="1:2" x14ac:dyDescent="0.15">
      <c r="A1395" t="str">
        <f>IF([1]架空线长度!A1395="","",[1]架空线长度!A1395)</f>
        <v/>
      </c>
      <c r="B1395" t="str">
        <f>IF([1]架空线长度!B1395="","",[1]架空线长度!B1395)</f>
        <v/>
      </c>
    </row>
    <row r="1396" spans="1:2" x14ac:dyDescent="0.15">
      <c r="A1396" t="str">
        <f>IF([1]架空线长度!A1396="","",[1]架空线长度!A1396)</f>
        <v/>
      </c>
      <c r="B1396" t="str">
        <f>IF([1]架空线长度!B1396="","",[1]架空线长度!B1396)</f>
        <v/>
      </c>
    </row>
    <row r="1397" spans="1:2" x14ac:dyDescent="0.15">
      <c r="A1397" t="str">
        <f>IF([1]架空线长度!A1397="","",[1]架空线长度!A1397)</f>
        <v/>
      </c>
      <c r="B1397" t="str">
        <f>IF([1]架空线长度!B1397="","",[1]架空线长度!B1397)</f>
        <v/>
      </c>
    </row>
    <row r="1398" spans="1:2" x14ac:dyDescent="0.15">
      <c r="A1398" t="str">
        <f>IF([1]架空线长度!A1398="","",[1]架空线长度!A1398)</f>
        <v/>
      </c>
      <c r="B1398" t="str">
        <f>IF([1]架空线长度!B1398="","",[1]架空线长度!B1398)</f>
        <v/>
      </c>
    </row>
    <row r="1399" spans="1:2" x14ac:dyDescent="0.15">
      <c r="A1399" t="str">
        <f>IF([1]架空线长度!A1399="","",[1]架空线长度!A1399)</f>
        <v/>
      </c>
      <c r="B1399" t="str">
        <f>IF([1]架空线长度!B1399="","",[1]架空线长度!B1399)</f>
        <v/>
      </c>
    </row>
    <row r="1400" spans="1:2" x14ac:dyDescent="0.15">
      <c r="A1400" t="str">
        <f>IF([1]架空线长度!A1400="","",[1]架空线长度!A1400)</f>
        <v/>
      </c>
      <c r="B1400" t="str">
        <f>IF([1]架空线长度!B1400="","",[1]架空线长度!B1400)</f>
        <v/>
      </c>
    </row>
    <row r="1401" spans="1:2" x14ac:dyDescent="0.15">
      <c r="A1401" t="str">
        <f>IF([1]架空线长度!A1401="","",[1]架空线长度!A1401)</f>
        <v/>
      </c>
      <c r="B1401" t="str">
        <f>IF([1]架空线长度!B1401="","",[1]架空线长度!B1401)</f>
        <v/>
      </c>
    </row>
    <row r="1402" spans="1:2" x14ac:dyDescent="0.15">
      <c r="A1402" t="str">
        <f>IF([1]架空线长度!A1402="","",[1]架空线长度!A1402)</f>
        <v/>
      </c>
      <c r="B1402" t="str">
        <f>IF([1]架空线长度!B1402="","",[1]架空线长度!B1402)</f>
        <v/>
      </c>
    </row>
    <row r="1403" spans="1:2" x14ac:dyDescent="0.15">
      <c r="A1403" t="str">
        <f>IF([1]架空线长度!A1403="","",[1]架空线长度!A1403)</f>
        <v/>
      </c>
      <c r="B1403" t="str">
        <f>IF([1]架空线长度!B1403="","",[1]架空线长度!B1403)</f>
        <v/>
      </c>
    </row>
    <row r="1404" spans="1:2" x14ac:dyDescent="0.15">
      <c r="A1404" t="str">
        <f>IF([1]架空线长度!A1404="","",[1]架空线长度!A1404)</f>
        <v/>
      </c>
      <c r="B1404" t="str">
        <f>IF([1]架空线长度!B1404="","",[1]架空线长度!B1404)</f>
        <v/>
      </c>
    </row>
    <row r="1405" spans="1:2" x14ac:dyDescent="0.15">
      <c r="A1405" t="str">
        <f>IF([1]架空线长度!A1405="","",[1]架空线长度!A1405)</f>
        <v/>
      </c>
      <c r="B1405" t="str">
        <f>IF([1]架空线长度!B1405="","",[1]架空线长度!B1405)</f>
        <v/>
      </c>
    </row>
    <row r="1406" spans="1:2" x14ac:dyDescent="0.15">
      <c r="A1406" t="str">
        <f>IF([1]架空线长度!A1406="","",[1]架空线长度!A1406)</f>
        <v/>
      </c>
      <c r="B1406" t="str">
        <f>IF([1]架空线长度!B1406="","",[1]架空线长度!B1406)</f>
        <v/>
      </c>
    </row>
    <row r="1407" spans="1:2" x14ac:dyDescent="0.15">
      <c r="A1407" t="str">
        <f>IF([1]架空线长度!A1407="","",[1]架空线长度!A1407)</f>
        <v/>
      </c>
      <c r="B1407" t="str">
        <f>IF([1]架空线长度!B1407="","",[1]架空线长度!B1407)</f>
        <v/>
      </c>
    </row>
    <row r="1408" spans="1:2" x14ac:dyDescent="0.15">
      <c r="A1408" t="str">
        <f>IF([1]架空线长度!A1408="","",[1]架空线长度!A1408)</f>
        <v/>
      </c>
      <c r="B1408" t="str">
        <f>IF([1]架空线长度!B1408="","",[1]架空线长度!B1408)</f>
        <v/>
      </c>
    </row>
    <row r="1409" spans="1:2" x14ac:dyDescent="0.15">
      <c r="A1409" t="str">
        <f>IF([1]架空线长度!A1409="","",[1]架空线长度!A1409)</f>
        <v/>
      </c>
      <c r="B1409" t="str">
        <f>IF([1]架空线长度!B1409="","",[1]架空线长度!B1409)</f>
        <v/>
      </c>
    </row>
    <row r="1410" spans="1:2" x14ac:dyDescent="0.15">
      <c r="A1410" t="str">
        <f>IF([1]架空线长度!A1410="","",[1]架空线长度!A1410)</f>
        <v/>
      </c>
      <c r="B1410" t="str">
        <f>IF([1]架空线长度!B1410="","",[1]架空线长度!B1410)</f>
        <v/>
      </c>
    </row>
    <row r="1411" spans="1:2" x14ac:dyDescent="0.15">
      <c r="A1411" t="str">
        <f>IF([1]架空线长度!A1411="","",[1]架空线长度!A1411)</f>
        <v/>
      </c>
      <c r="B1411" t="str">
        <f>IF([1]架空线长度!B1411="","",[1]架空线长度!B1411)</f>
        <v/>
      </c>
    </row>
    <row r="1412" spans="1:2" x14ac:dyDescent="0.15">
      <c r="A1412" t="str">
        <f>IF([1]架空线长度!A1412="","",[1]架空线长度!A1412)</f>
        <v/>
      </c>
      <c r="B1412" t="str">
        <f>IF([1]架空线长度!B1412="","",[1]架空线长度!B1412)</f>
        <v/>
      </c>
    </row>
    <row r="1413" spans="1:2" x14ac:dyDescent="0.15">
      <c r="A1413" t="str">
        <f>IF([1]架空线长度!A1413="","",[1]架空线长度!A1413)</f>
        <v/>
      </c>
      <c r="B1413" t="str">
        <f>IF([1]架空线长度!B1413="","",[1]架空线长度!B1413)</f>
        <v/>
      </c>
    </row>
    <row r="1414" spans="1:2" x14ac:dyDescent="0.15">
      <c r="A1414" t="str">
        <f>IF([1]架空线长度!A1414="","",[1]架空线长度!A1414)</f>
        <v/>
      </c>
      <c r="B1414" t="str">
        <f>IF([1]架空线长度!B1414="","",[1]架空线长度!B1414)</f>
        <v/>
      </c>
    </row>
    <row r="1415" spans="1:2" x14ac:dyDescent="0.15">
      <c r="A1415" t="str">
        <f>IF([1]架空线长度!A1415="","",[1]架空线长度!A1415)</f>
        <v/>
      </c>
      <c r="B1415" t="str">
        <f>IF([1]架空线长度!B1415="","",[1]架空线长度!B1415)</f>
        <v/>
      </c>
    </row>
    <row r="1416" spans="1:2" x14ac:dyDescent="0.15">
      <c r="A1416" t="str">
        <f>IF([1]架空线长度!A1416="","",[1]架空线长度!A1416)</f>
        <v/>
      </c>
      <c r="B1416" t="str">
        <f>IF([1]架空线长度!B1416="","",[1]架空线长度!B1416)</f>
        <v/>
      </c>
    </row>
    <row r="1417" spans="1:2" x14ac:dyDescent="0.15">
      <c r="A1417" t="str">
        <f>IF([1]架空线长度!A1417="","",[1]架空线长度!A1417)</f>
        <v/>
      </c>
      <c r="B1417" t="str">
        <f>IF([1]架空线长度!B1417="","",[1]架空线长度!B1417)</f>
        <v/>
      </c>
    </row>
    <row r="1418" spans="1:2" x14ac:dyDescent="0.15">
      <c r="A1418" t="str">
        <f>IF([1]架空线长度!A1418="","",[1]架空线长度!A1418)</f>
        <v/>
      </c>
      <c r="B1418" t="str">
        <f>IF([1]架空线长度!B1418="","",[1]架空线长度!B1418)</f>
        <v/>
      </c>
    </row>
    <row r="1419" spans="1:2" x14ac:dyDescent="0.15">
      <c r="A1419" t="str">
        <f>IF([1]架空线长度!A1419="","",[1]架空线长度!A1419)</f>
        <v/>
      </c>
      <c r="B1419" t="str">
        <f>IF([1]架空线长度!B1419="","",[1]架空线长度!B1419)</f>
        <v/>
      </c>
    </row>
    <row r="1420" spans="1:2" x14ac:dyDescent="0.15">
      <c r="A1420" t="str">
        <f>IF([1]架空线长度!A1420="","",[1]架空线长度!A1420)</f>
        <v/>
      </c>
      <c r="B1420" t="str">
        <f>IF([1]架空线长度!B1420="","",[1]架空线长度!B1420)</f>
        <v/>
      </c>
    </row>
    <row r="1421" spans="1:2" x14ac:dyDescent="0.15">
      <c r="A1421" t="str">
        <f>IF([1]架空线长度!A1421="","",[1]架空线长度!A1421)</f>
        <v/>
      </c>
      <c r="B1421" t="str">
        <f>IF([1]架空线长度!B1421="","",[1]架空线长度!B1421)</f>
        <v/>
      </c>
    </row>
    <row r="1422" spans="1:2" x14ac:dyDescent="0.15">
      <c r="A1422" t="str">
        <f>IF([1]架空线长度!A1422="","",[1]架空线长度!A1422)</f>
        <v/>
      </c>
      <c r="B1422" t="str">
        <f>IF([1]架空线长度!B1422="","",[1]架空线长度!B1422)</f>
        <v/>
      </c>
    </row>
    <row r="1423" spans="1:2" x14ac:dyDescent="0.15">
      <c r="A1423" t="str">
        <f>IF([1]架空线长度!A1423="","",[1]架空线长度!A1423)</f>
        <v/>
      </c>
      <c r="B1423" t="str">
        <f>IF([1]架空线长度!B1423="","",[1]架空线长度!B1423)</f>
        <v/>
      </c>
    </row>
    <row r="1424" spans="1:2" x14ac:dyDescent="0.15">
      <c r="A1424" t="str">
        <f>IF([1]架空线长度!A1424="","",[1]架空线长度!A1424)</f>
        <v/>
      </c>
      <c r="B1424" t="str">
        <f>IF([1]架空线长度!B1424="","",[1]架空线长度!B1424)</f>
        <v/>
      </c>
    </row>
    <row r="1425" spans="1:2" x14ac:dyDescent="0.15">
      <c r="A1425" t="str">
        <f>IF([1]架空线长度!A1425="","",[1]架空线长度!A1425)</f>
        <v/>
      </c>
      <c r="B1425" t="str">
        <f>IF([1]架空线长度!B1425="","",[1]架空线长度!B1425)</f>
        <v/>
      </c>
    </row>
    <row r="1426" spans="1:2" x14ac:dyDescent="0.15">
      <c r="A1426" t="str">
        <f>IF([1]架空线长度!A1426="","",[1]架空线长度!A1426)</f>
        <v/>
      </c>
      <c r="B1426" t="str">
        <f>IF([1]架空线长度!B1426="","",[1]架空线长度!B1426)</f>
        <v/>
      </c>
    </row>
    <row r="1427" spans="1:2" x14ac:dyDescent="0.15">
      <c r="A1427" t="str">
        <f>IF([1]架空线长度!A1427="","",[1]架空线长度!A1427)</f>
        <v/>
      </c>
      <c r="B1427" t="str">
        <f>IF([1]架空线长度!B1427="","",[1]架空线长度!B1427)</f>
        <v/>
      </c>
    </row>
    <row r="1428" spans="1:2" x14ac:dyDescent="0.15">
      <c r="A1428" t="str">
        <f>IF([1]架空线长度!A1428="","",[1]架空线长度!A1428)</f>
        <v/>
      </c>
      <c r="B1428" t="str">
        <f>IF([1]架空线长度!B1428="","",[1]架空线长度!B1428)</f>
        <v/>
      </c>
    </row>
    <row r="1429" spans="1:2" x14ac:dyDescent="0.15">
      <c r="A1429" t="str">
        <f>IF([1]架空线长度!A1429="","",[1]架空线长度!A1429)</f>
        <v/>
      </c>
      <c r="B1429" t="str">
        <f>IF([1]架空线长度!B1429="","",[1]架空线长度!B1429)</f>
        <v/>
      </c>
    </row>
    <row r="1430" spans="1:2" x14ac:dyDescent="0.15">
      <c r="A1430" t="str">
        <f>IF([1]架空线长度!A1430="","",[1]架空线长度!A1430)</f>
        <v/>
      </c>
      <c r="B1430" t="str">
        <f>IF([1]架空线长度!B1430="","",[1]架空线长度!B1430)</f>
        <v/>
      </c>
    </row>
    <row r="1431" spans="1:2" x14ac:dyDescent="0.15">
      <c r="A1431" t="str">
        <f>IF([1]架空线长度!A1431="","",[1]架空线长度!A1431)</f>
        <v/>
      </c>
      <c r="B1431" t="str">
        <f>IF([1]架空线长度!B1431="","",[1]架空线长度!B1431)</f>
        <v/>
      </c>
    </row>
    <row r="1432" spans="1:2" x14ac:dyDescent="0.15">
      <c r="A1432" t="str">
        <f>IF([1]架空线长度!A1432="","",[1]架空线长度!A1432)</f>
        <v/>
      </c>
      <c r="B1432" t="str">
        <f>IF([1]架空线长度!B1432="","",[1]架空线长度!B1432)</f>
        <v/>
      </c>
    </row>
    <row r="1433" spans="1:2" x14ac:dyDescent="0.15">
      <c r="A1433" t="str">
        <f>IF([1]架空线长度!A1433="","",[1]架空线长度!A1433)</f>
        <v/>
      </c>
      <c r="B1433" t="str">
        <f>IF([1]架空线长度!B1433="","",[1]架空线长度!B1433)</f>
        <v/>
      </c>
    </row>
    <row r="1434" spans="1:2" x14ac:dyDescent="0.15">
      <c r="A1434" t="str">
        <f>IF([1]架空线长度!A1434="","",[1]架空线长度!A1434)</f>
        <v/>
      </c>
      <c r="B1434" t="str">
        <f>IF([1]架空线长度!B1434="","",[1]架空线长度!B1434)</f>
        <v/>
      </c>
    </row>
    <row r="1435" spans="1:2" x14ac:dyDescent="0.15">
      <c r="A1435" t="str">
        <f>IF([1]架空线长度!A1435="","",[1]架空线长度!A1435)</f>
        <v/>
      </c>
      <c r="B1435" t="str">
        <f>IF([1]架空线长度!B1435="","",[1]架空线长度!B1435)</f>
        <v/>
      </c>
    </row>
    <row r="1436" spans="1:2" x14ac:dyDescent="0.15">
      <c r="A1436" t="str">
        <f>IF([1]架空线长度!A1436="","",[1]架空线长度!A1436)</f>
        <v/>
      </c>
      <c r="B1436" t="str">
        <f>IF([1]架空线长度!B1436="","",[1]架空线长度!B1436)</f>
        <v/>
      </c>
    </row>
    <row r="1437" spans="1:2" x14ac:dyDescent="0.15">
      <c r="A1437" t="str">
        <f>IF([1]架空线长度!A1437="","",[1]架空线长度!A1437)</f>
        <v/>
      </c>
      <c r="B1437" t="str">
        <f>IF([1]架空线长度!B1437="","",[1]架空线长度!B1437)</f>
        <v/>
      </c>
    </row>
    <row r="1438" spans="1:2" x14ac:dyDescent="0.15">
      <c r="A1438" t="str">
        <f>IF([1]架空线长度!A1438="","",[1]架空线长度!A1438)</f>
        <v/>
      </c>
      <c r="B1438" t="str">
        <f>IF([1]架空线长度!B1438="","",[1]架空线长度!B1438)</f>
        <v/>
      </c>
    </row>
    <row r="1439" spans="1:2" x14ac:dyDescent="0.15">
      <c r="A1439" t="str">
        <f>IF([1]架空线长度!A1439="","",[1]架空线长度!A1439)</f>
        <v/>
      </c>
      <c r="B1439" t="str">
        <f>IF([1]架空线长度!B1439="","",[1]架空线长度!B1439)</f>
        <v/>
      </c>
    </row>
    <row r="1440" spans="1:2" x14ac:dyDescent="0.15">
      <c r="A1440" t="str">
        <f>IF([1]架空线长度!A1440="","",[1]架空线长度!A1440)</f>
        <v/>
      </c>
      <c r="B1440" t="str">
        <f>IF([1]架空线长度!B1440="","",[1]架空线长度!B1440)</f>
        <v/>
      </c>
    </row>
    <row r="1441" spans="1:2" x14ac:dyDescent="0.15">
      <c r="A1441" t="str">
        <f>IF([1]架空线长度!A1441="","",[1]架空线长度!A1441)</f>
        <v/>
      </c>
      <c r="B1441" t="str">
        <f>IF([1]架空线长度!B1441="","",[1]架空线长度!B1441)</f>
        <v/>
      </c>
    </row>
    <row r="1442" spans="1:2" x14ac:dyDescent="0.15">
      <c r="A1442" t="str">
        <f>IF([1]架空线长度!A1442="","",[1]架空线长度!A1442)</f>
        <v/>
      </c>
      <c r="B1442" t="str">
        <f>IF([1]架空线长度!B1442="","",[1]架空线长度!B1442)</f>
        <v/>
      </c>
    </row>
    <row r="1443" spans="1:2" x14ac:dyDescent="0.15">
      <c r="A1443" t="str">
        <f>IF([1]架空线长度!A1443="","",[1]架空线长度!A1443)</f>
        <v/>
      </c>
      <c r="B1443" t="str">
        <f>IF([1]架空线长度!B1443="","",[1]架空线长度!B1443)</f>
        <v/>
      </c>
    </row>
    <row r="1444" spans="1:2" x14ac:dyDescent="0.15">
      <c r="A1444" t="str">
        <f>IF([1]架空线长度!A1444="","",[1]架空线长度!A1444)</f>
        <v/>
      </c>
      <c r="B1444" t="str">
        <f>IF([1]架空线长度!B1444="","",[1]架空线长度!B1444)</f>
        <v/>
      </c>
    </row>
    <row r="1445" spans="1:2" x14ac:dyDescent="0.15">
      <c r="A1445" t="str">
        <f>IF([1]架空线长度!A1445="","",[1]架空线长度!A1445)</f>
        <v/>
      </c>
      <c r="B1445" t="str">
        <f>IF([1]架空线长度!B1445="","",[1]架空线长度!B1445)</f>
        <v/>
      </c>
    </row>
    <row r="1446" spans="1:2" x14ac:dyDescent="0.15">
      <c r="A1446" t="str">
        <f>IF([1]架空线长度!A1446="","",[1]架空线长度!A1446)</f>
        <v/>
      </c>
      <c r="B1446" t="str">
        <f>IF([1]架空线长度!B1446="","",[1]架空线长度!B1446)</f>
        <v/>
      </c>
    </row>
    <row r="1447" spans="1:2" x14ac:dyDescent="0.15">
      <c r="A1447" t="str">
        <f>IF([1]架空线长度!A1447="","",[1]架空线长度!A1447)</f>
        <v/>
      </c>
      <c r="B1447" t="str">
        <f>IF([1]架空线长度!B1447="","",[1]架空线长度!B1447)</f>
        <v/>
      </c>
    </row>
    <row r="1448" spans="1:2" x14ac:dyDescent="0.15">
      <c r="A1448" t="str">
        <f>IF([1]架空线长度!A1448="","",[1]架空线长度!A1448)</f>
        <v/>
      </c>
      <c r="B1448" t="str">
        <f>IF([1]架空线长度!B1448="","",[1]架空线长度!B1448)</f>
        <v/>
      </c>
    </row>
    <row r="1449" spans="1:2" x14ac:dyDescent="0.15">
      <c r="A1449" t="str">
        <f>IF([1]架空线长度!A1449="","",[1]架空线长度!A1449)</f>
        <v/>
      </c>
      <c r="B1449" t="str">
        <f>IF([1]架空线长度!B1449="","",[1]架空线长度!B1449)</f>
        <v/>
      </c>
    </row>
    <row r="1450" spans="1:2" x14ac:dyDescent="0.15">
      <c r="A1450" t="str">
        <f>IF([1]架空线长度!A1450="","",[1]架空线长度!A1450)</f>
        <v/>
      </c>
      <c r="B1450" t="str">
        <f>IF([1]架空线长度!B1450="","",[1]架空线长度!B1450)</f>
        <v/>
      </c>
    </row>
    <row r="1451" spans="1:2" x14ac:dyDescent="0.15">
      <c r="A1451" t="str">
        <f>IF([1]架空线长度!A1451="","",[1]架空线长度!A1451)</f>
        <v/>
      </c>
      <c r="B1451" t="str">
        <f>IF([1]架空线长度!B1451="","",[1]架空线长度!B1451)</f>
        <v/>
      </c>
    </row>
    <row r="1452" spans="1:2" x14ac:dyDescent="0.15">
      <c r="A1452" t="str">
        <f>IF([1]架空线长度!A1452="","",[1]架空线长度!A1452)</f>
        <v/>
      </c>
      <c r="B1452" t="str">
        <f>IF([1]架空线长度!B1452="","",[1]架空线长度!B1452)</f>
        <v/>
      </c>
    </row>
    <row r="1453" spans="1:2" x14ac:dyDescent="0.15">
      <c r="A1453" t="str">
        <f>IF([1]架空线长度!A1453="","",[1]架空线长度!A1453)</f>
        <v/>
      </c>
      <c r="B1453" t="str">
        <f>IF([1]架空线长度!B1453="","",[1]架空线长度!B1453)</f>
        <v/>
      </c>
    </row>
    <row r="1454" spans="1:2" x14ac:dyDescent="0.15">
      <c r="A1454" t="str">
        <f>IF([1]架空线长度!A1454="","",[1]架空线长度!A1454)</f>
        <v/>
      </c>
      <c r="B1454" t="str">
        <f>IF([1]架空线长度!B1454="","",[1]架空线长度!B1454)</f>
        <v/>
      </c>
    </row>
    <row r="1455" spans="1:2" x14ac:dyDescent="0.15">
      <c r="A1455" t="str">
        <f>IF([1]架空线长度!A1455="","",[1]架空线长度!A1455)</f>
        <v/>
      </c>
      <c r="B1455" t="str">
        <f>IF([1]架空线长度!B1455="","",[1]架空线长度!B1455)</f>
        <v/>
      </c>
    </row>
    <row r="1456" spans="1:2" x14ac:dyDescent="0.15">
      <c r="A1456" t="str">
        <f>IF([1]架空线长度!A1456="","",[1]架空线长度!A1456)</f>
        <v/>
      </c>
      <c r="B1456" t="str">
        <f>IF([1]架空线长度!B1456="","",[1]架空线长度!B1456)</f>
        <v/>
      </c>
    </row>
    <row r="1457" spans="1:2" x14ac:dyDescent="0.15">
      <c r="A1457" t="str">
        <f>IF([1]架空线长度!A1457="","",[1]架空线长度!A1457)</f>
        <v/>
      </c>
      <c r="B1457" t="str">
        <f>IF([1]架空线长度!B1457="","",[1]架空线长度!B1457)</f>
        <v/>
      </c>
    </row>
    <row r="1458" spans="1:2" x14ac:dyDescent="0.15">
      <c r="A1458" t="str">
        <f>IF([1]架空线长度!A1458="","",[1]架空线长度!A1458)</f>
        <v/>
      </c>
      <c r="B1458" t="str">
        <f>IF([1]架空线长度!B1458="","",[1]架空线长度!B1458)</f>
        <v/>
      </c>
    </row>
    <row r="1459" spans="1:2" x14ac:dyDescent="0.15">
      <c r="A1459" t="str">
        <f>IF([1]架空线长度!A1459="","",[1]架空线长度!A1459)</f>
        <v/>
      </c>
      <c r="B1459" t="str">
        <f>IF([1]架空线长度!B1459="","",[1]架空线长度!B1459)</f>
        <v/>
      </c>
    </row>
    <row r="1460" spans="1:2" x14ac:dyDescent="0.15">
      <c r="A1460" t="str">
        <f>IF([1]架空线长度!A1460="","",[1]架空线长度!A1460)</f>
        <v/>
      </c>
      <c r="B1460" t="str">
        <f>IF([1]架空线长度!B1460="","",[1]架空线长度!B1460)</f>
        <v/>
      </c>
    </row>
    <row r="1461" spans="1:2" x14ac:dyDescent="0.15">
      <c r="A1461" t="str">
        <f>IF([1]架空线长度!A1461="","",[1]架空线长度!A1461)</f>
        <v/>
      </c>
      <c r="B1461" t="str">
        <f>IF([1]架空线长度!B1461="","",[1]架空线长度!B1461)</f>
        <v/>
      </c>
    </row>
    <row r="1462" spans="1:2" x14ac:dyDescent="0.15">
      <c r="A1462" t="str">
        <f>IF([1]架空线长度!A1462="","",[1]架空线长度!A1462)</f>
        <v/>
      </c>
      <c r="B1462" t="str">
        <f>IF([1]架空线长度!B1462="","",[1]架空线长度!B1462)</f>
        <v/>
      </c>
    </row>
    <row r="1463" spans="1:2" x14ac:dyDescent="0.15">
      <c r="A1463" t="str">
        <f>IF([1]架空线长度!A1463="","",[1]架空线长度!A1463)</f>
        <v/>
      </c>
      <c r="B1463" t="str">
        <f>IF([1]架空线长度!B1463="","",[1]架空线长度!B1463)</f>
        <v/>
      </c>
    </row>
    <row r="1464" spans="1:2" x14ac:dyDescent="0.15">
      <c r="A1464" t="str">
        <f>IF([1]架空线长度!A1464="","",[1]架空线长度!A1464)</f>
        <v/>
      </c>
      <c r="B1464" t="str">
        <f>IF([1]架空线长度!B1464="","",[1]架空线长度!B1464)</f>
        <v/>
      </c>
    </row>
    <row r="1465" spans="1:2" x14ac:dyDescent="0.15">
      <c r="A1465" t="str">
        <f>IF([1]架空线长度!A1465="","",[1]架空线长度!A1465)</f>
        <v/>
      </c>
      <c r="B1465" t="str">
        <f>IF([1]架空线长度!B1465="","",[1]架空线长度!B1465)</f>
        <v/>
      </c>
    </row>
    <row r="1466" spans="1:2" x14ac:dyDescent="0.15">
      <c r="A1466" t="str">
        <f>IF([1]架空线长度!A1466="","",[1]架空线长度!A1466)</f>
        <v/>
      </c>
      <c r="B1466" t="str">
        <f>IF([1]架空线长度!B1466="","",[1]架空线长度!B1466)</f>
        <v/>
      </c>
    </row>
    <row r="1467" spans="1:2" x14ac:dyDescent="0.15">
      <c r="A1467" t="str">
        <f>IF([1]架空线长度!A1467="","",[1]架空线长度!A1467)</f>
        <v/>
      </c>
      <c r="B1467" t="str">
        <f>IF([1]架空线长度!B1467="","",[1]架空线长度!B1467)</f>
        <v/>
      </c>
    </row>
    <row r="1468" spans="1:2" x14ac:dyDescent="0.15">
      <c r="A1468" t="str">
        <f>IF([1]架空线长度!A1468="","",[1]架空线长度!A1468)</f>
        <v/>
      </c>
      <c r="B1468" t="str">
        <f>IF([1]架空线长度!B1468="","",[1]架空线长度!B1468)</f>
        <v/>
      </c>
    </row>
    <row r="1469" spans="1:2" x14ac:dyDescent="0.15">
      <c r="A1469" t="str">
        <f>IF([1]架空线长度!A1469="","",[1]架空线长度!A1469)</f>
        <v/>
      </c>
      <c r="B1469" t="str">
        <f>IF([1]架空线长度!B1469="","",[1]架空线长度!B1469)</f>
        <v/>
      </c>
    </row>
    <row r="1470" spans="1:2" x14ac:dyDescent="0.15">
      <c r="A1470" t="str">
        <f>IF([1]架空线长度!A1470="","",[1]架空线长度!A1470)</f>
        <v/>
      </c>
      <c r="B1470" t="str">
        <f>IF([1]架空线长度!B1470="","",[1]架空线长度!B1470)</f>
        <v/>
      </c>
    </row>
    <row r="1471" spans="1:2" x14ac:dyDescent="0.15">
      <c r="A1471" t="str">
        <f>IF([1]架空线长度!A1471="","",[1]架空线长度!A1471)</f>
        <v/>
      </c>
      <c r="B1471" t="str">
        <f>IF([1]架空线长度!B1471="","",[1]架空线长度!B1471)</f>
        <v/>
      </c>
    </row>
    <row r="1472" spans="1:2" x14ac:dyDescent="0.15">
      <c r="A1472" t="str">
        <f>IF([1]架空线长度!A1472="","",[1]架空线长度!A1472)</f>
        <v/>
      </c>
      <c r="B1472" t="str">
        <f>IF([1]架空线长度!B1472="","",[1]架空线长度!B1472)</f>
        <v/>
      </c>
    </row>
    <row r="1473" spans="1:2" x14ac:dyDescent="0.15">
      <c r="A1473" t="str">
        <f>IF([1]架空线长度!A1473="","",[1]架空线长度!A1473)</f>
        <v/>
      </c>
      <c r="B1473" t="str">
        <f>IF([1]架空线长度!B1473="","",[1]架空线长度!B1473)</f>
        <v/>
      </c>
    </row>
    <row r="1474" spans="1:2" x14ac:dyDescent="0.15">
      <c r="A1474" t="str">
        <f>IF([1]架空线长度!A1474="","",[1]架空线长度!A1474)</f>
        <v/>
      </c>
      <c r="B1474" t="str">
        <f>IF([1]架空线长度!B1474="","",[1]架空线长度!B1474)</f>
        <v/>
      </c>
    </row>
    <row r="1475" spans="1:2" x14ac:dyDescent="0.15">
      <c r="A1475" t="str">
        <f>IF([1]架空线长度!A1475="","",[1]架空线长度!A1475)</f>
        <v/>
      </c>
      <c r="B1475" t="str">
        <f>IF([1]架空线长度!B1475="","",[1]架空线长度!B1475)</f>
        <v/>
      </c>
    </row>
    <row r="1476" spans="1:2" x14ac:dyDescent="0.15">
      <c r="A1476" t="str">
        <f>IF([1]架空线长度!A1476="","",[1]架空线长度!A1476)</f>
        <v/>
      </c>
      <c r="B1476" t="str">
        <f>IF([1]架空线长度!B1476="","",[1]架空线长度!B1476)</f>
        <v/>
      </c>
    </row>
    <row r="1477" spans="1:2" x14ac:dyDescent="0.15">
      <c r="A1477" t="str">
        <f>IF([1]架空线长度!A1477="","",[1]架空线长度!A1477)</f>
        <v/>
      </c>
      <c r="B1477" t="str">
        <f>IF([1]架空线长度!B1477="","",[1]架空线长度!B1477)</f>
        <v/>
      </c>
    </row>
    <row r="1478" spans="1:2" x14ac:dyDescent="0.15">
      <c r="A1478" t="str">
        <f>IF([1]架空线长度!A1478="","",[1]架空线长度!A1478)</f>
        <v/>
      </c>
      <c r="B1478" t="str">
        <f>IF([1]架空线长度!B1478="","",[1]架空线长度!B1478)</f>
        <v/>
      </c>
    </row>
    <row r="1479" spans="1:2" x14ac:dyDescent="0.15">
      <c r="A1479" t="str">
        <f>IF([1]架空线长度!A1479="","",[1]架空线长度!A1479)</f>
        <v/>
      </c>
      <c r="B1479" t="str">
        <f>IF([1]架空线长度!B1479="","",[1]架空线长度!B1479)</f>
        <v/>
      </c>
    </row>
    <row r="1480" spans="1:2" x14ac:dyDescent="0.15">
      <c r="A1480" t="str">
        <f>IF([1]架空线长度!A1480="","",[1]架空线长度!A1480)</f>
        <v/>
      </c>
      <c r="B1480" t="str">
        <f>IF([1]架空线长度!B1480="","",[1]架空线长度!B1480)</f>
        <v/>
      </c>
    </row>
    <row r="1481" spans="1:2" x14ac:dyDescent="0.15">
      <c r="A1481" t="str">
        <f>IF([1]架空线长度!A1481="","",[1]架空线长度!A1481)</f>
        <v/>
      </c>
      <c r="B1481" t="str">
        <f>IF([1]架空线长度!B1481="","",[1]架空线长度!B1481)</f>
        <v/>
      </c>
    </row>
    <row r="1482" spans="1:2" x14ac:dyDescent="0.15">
      <c r="A1482" t="str">
        <f>IF([1]架空线长度!A1482="","",[1]架空线长度!A1482)</f>
        <v/>
      </c>
      <c r="B1482" t="str">
        <f>IF([1]架空线长度!B1482="","",[1]架空线长度!B1482)</f>
        <v/>
      </c>
    </row>
    <row r="1483" spans="1:2" x14ac:dyDescent="0.15">
      <c r="A1483" t="str">
        <f>IF([1]架空线长度!A1483="","",[1]架空线长度!A1483)</f>
        <v/>
      </c>
      <c r="B1483" t="str">
        <f>IF([1]架空线长度!B1483="","",[1]架空线长度!B1483)</f>
        <v/>
      </c>
    </row>
    <row r="1484" spans="1:2" x14ac:dyDescent="0.15">
      <c r="A1484" t="str">
        <f>IF([1]架空线长度!A1484="","",[1]架空线长度!A1484)</f>
        <v/>
      </c>
      <c r="B1484" t="str">
        <f>IF([1]架空线长度!B1484="","",[1]架空线长度!B1484)</f>
        <v/>
      </c>
    </row>
    <row r="1485" spans="1:2" x14ac:dyDescent="0.15">
      <c r="A1485" t="str">
        <f>IF([1]架空线长度!A1485="","",[1]架空线长度!A1485)</f>
        <v/>
      </c>
      <c r="B1485" t="str">
        <f>IF([1]架空线长度!B1485="","",[1]架空线长度!B1485)</f>
        <v/>
      </c>
    </row>
    <row r="1486" spans="1:2" x14ac:dyDescent="0.15">
      <c r="A1486" t="str">
        <f>IF([1]架空线长度!A1486="","",[1]架空线长度!A1486)</f>
        <v/>
      </c>
      <c r="B1486" t="str">
        <f>IF([1]架空线长度!B1486="","",[1]架空线长度!B1486)</f>
        <v/>
      </c>
    </row>
    <row r="1487" spans="1:2" x14ac:dyDescent="0.15">
      <c r="A1487" t="str">
        <f>IF([1]架空线长度!A1487="","",[1]架空线长度!A1487)</f>
        <v/>
      </c>
      <c r="B1487" t="str">
        <f>IF([1]架空线长度!B1487="","",[1]架空线长度!B1487)</f>
        <v/>
      </c>
    </row>
    <row r="1488" spans="1:2" x14ac:dyDescent="0.15">
      <c r="A1488" t="str">
        <f>IF([1]架空线长度!A1488="","",[1]架空线长度!A1488)</f>
        <v/>
      </c>
      <c r="B1488" t="str">
        <f>IF([1]架空线长度!B1488="","",[1]架空线长度!B1488)</f>
        <v/>
      </c>
    </row>
    <row r="1489" spans="1:2" x14ac:dyDescent="0.15">
      <c r="A1489" t="str">
        <f>IF([1]架空线长度!A1489="","",[1]架空线长度!A1489)</f>
        <v/>
      </c>
      <c r="B1489" t="str">
        <f>IF([1]架空线长度!B1489="","",[1]架空线长度!B1489)</f>
        <v/>
      </c>
    </row>
    <row r="1490" spans="1:2" x14ac:dyDescent="0.15">
      <c r="A1490" t="str">
        <f>IF([1]架空线长度!A1490="","",[1]架空线长度!A1490)</f>
        <v/>
      </c>
      <c r="B1490" t="str">
        <f>IF([1]架空线长度!B1490="","",[1]架空线长度!B1490)</f>
        <v/>
      </c>
    </row>
    <row r="1491" spans="1:2" x14ac:dyDescent="0.15">
      <c r="A1491" t="str">
        <f>IF([1]架空线长度!A1491="","",[1]架空线长度!A1491)</f>
        <v/>
      </c>
      <c r="B1491" t="str">
        <f>IF([1]架空线长度!B1491="","",[1]架空线长度!B1491)</f>
        <v/>
      </c>
    </row>
    <row r="1492" spans="1:2" x14ac:dyDescent="0.15">
      <c r="A1492" t="str">
        <f>IF([1]架空线长度!A1492="","",[1]架空线长度!A1492)</f>
        <v/>
      </c>
      <c r="B1492" t="str">
        <f>IF([1]架空线长度!B1492="","",[1]架空线长度!B1492)</f>
        <v/>
      </c>
    </row>
    <row r="1493" spans="1:2" x14ac:dyDescent="0.15">
      <c r="A1493" t="str">
        <f>IF([1]架空线长度!A1493="","",[1]架空线长度!A1493)</f>
        <v/>
      </c>
      <c r="B1493" t="str">
        <f>IF([1]架空线长度!B1493="","",[1]架空线长度!B1493)</f>
        <v/>
      </c>
    </row>
    <row r="1494" spans="1:2" x14ac:dyDescent="0.15">
      <c r="A1494" t="str">
        <f>IF([1]架空线长度!A1494="","",[1]架空线长度!A1494)</f>
        <v/>
      </c>
      <c r="B1494" t="str">
        <f>IF([1]架空线长度!B1494="","",[1]架空线长度!B1494)</f>
        <v/>
      </c>
    </row>
    <row r="1495" spans="1:2" x14ac:dyDescent="0.15">
      <c r="A1495" t="str">
        <f>IF([1]架空线长度!A1495="","",[1]架空线长度!A1495)</f>
        <v/>
      </c>
      <c r="B1495" t="str">
        <f>IF([1]架空线长度!B1495="","",[1]架空线长度!B1495)</f>
        <v/>
      </c>
    </row>
    <row r="1496" spans="1:2" x14ac:dyDescent="0.15">
      <c r="A1496" t="str">
        <f>IF([1]架空线长度!A1496="","",[1]架空线长度!A1496)</f>
        <v/>
      </c>
      <c r="B1496" t="str">
        <f>IF([1]架空线长度!B1496="","",[1]架空线长度!B1496)</f>
        <v/>
      </c>
    </row>
    <row r="1497" spans="1:2" x14ac:dyDescent="0.15">
      <c r="A1497" t="str">
        <f>IF([1]架空线长度!A1497="","",[1]架空线长度!A1497)</f>
        <v/>
      </c>
      <c r="B1497" t="str">
        <f>IF([1]架空线长度!B1497="","",[1]架空线长度!B1497)</f>
        <v/>
      </c>
    </row>
    <row r="1498" spans="1:2" x14ac:dyDescent="0.15">
      <c r="A1498" t="str">
        <f>IF([1]架空线长度!A1498="","",[1]架空线长度!A1498)</f>
        <v/>
      </c>
      <c r="B1498" t="str">
        <f>IF([1]架空线长度!B1498="","",[1]架空线长度!B1498)</f>
        <v/>
      </c>
    </row>
    <row r="1499" spans="1:2" x14ac:dyDescent="0.15">
      <c r="A1499" t="str">
        <f>IF([1]架空线长度!A1499="","",[1]架空线长度!A1499)</f>
        <v/>
      </c>
      <c r="B1499" t="str">
        <f>IF([1]架空线长度!B1499="","",[1]架空线长度!B1499)</f>
        <v/>
      </c>
    </row>
    <row r="1500" spans="1:2" x14ac:dyDescent="0.15">
      <c r="A1500" t="str">
        <f>IF([1]架空线长度!A1500="","",[1]架空线长度!A1500)</f>
        <v/>
      </c>
      <c r="B1500" t="str">
        <f>IF([1]架空线长度!B1500="","",[1]架空线长度!B1500)</f>
        <v/>
      </c>
    </row>
    <row r="1501" spans="1:2" x14ac:dyDescent="0.15">
      <c r="A1501" t="str">
        <f>IF([1]架空线长度!A1501="","",[1]架空线长度!A1501)</f>
        <v/>
      </c>
      <c r="B1501" t="str">
        <f>IF([1]架空线长度!B1501="","",[1]架空线长度!B1501)</f>
        <v/>
      </c>
    </row>
    <row r="1502" spans="1:2" x14ac:dyDescent="0.15">
      <c r="A1502" t="str">
        <f>IF([1]架空线长度!A1502="","",[1]架空线长度!A1502)</f>
        <v/>
      </c>
      <c r="B1502" t="str">
        <f>IF([1]架空线长度!B1502="","",[1]架空线长度!B1502)</f>
        <v/>
      </c>
    </row>
    <row r="1503" spans="1:2" x14ac:dyDescent="0.15">
      <c r="A1503" t="str">
        <f>IF([1]架空线长度!A1503="","",[1]架空线长度!A1503)</f>
        <v/>
      </c>
      <c r="B1503" t="str">
        <f>IF([1]架空线长度!B1503="","",[1]架空线长度!B1503)</f>
        <v/>
      </c>
    </row>
    <row r="1504" spans="1:2" x14ac:dyDescent="0.15">
      <c r="A1504" t="str">
        <f>IF([1]架空线长度!A1504="","",[1]架空线长度!A1504)</f>
        <v/>
      </c>
      <c r="B1504" t="str">
        <f>IF([1]架空线长度!B1504="","",[1]架空线长度!B1504)</f>
        <v/>
      </c>
    </row>
    <row r="1505" spans="1:2" x14ac:dyDescent="0.15">
      <c r="A1505" t="str">
        <f>IF([1]架空线长度!A1505="","",[1]架空线长度!A1505)</f>
        <v/>
      </c>
      <c r="B1505" t="str">
        <f>IF([1]架空线长度!B1505="","",[1]架空线长度!B1505)</f>
        <v/>
      </c>
    </row>
    <row r="1506" spans="1:2" x14ac:dyDescent="0.15">
      <c r="A1506" t="str">
        <f>IF([1]架空线长度!A1506="","",[1]架空线长度!A1506)</f>
        <v/>
      </c>
      <c r="B1506" t="str">
        <f>IF([1]架空线长度!B1506="","",[1]架空线长度!B1506)</f>
        <v/>
      </c>
    </row>
    <row r="1507" spans="1:2" x14ac:dyDescent="0.15">
      <c r="A1507" t="str">
        <f>IF([1]架空线长度!A1507="","",[1]架空线长度!A1507)</f>
        <v/>
      </c>
      <c r="B1507" t="str">
        <f>IF([1]架空线长度!B1507="","",[1]架空线长度!B1507)</f>
        <v/>
      </c>
    </row>
    <row r="1508" spans="1:2" x14ac:dyDescent="0.15">
      <c r="A1508" t="str">
        <f>IF([1]架空线长度!A1508="","",[1]架空线长度!A1508)</f>
        <v/>
      </c>
      <c r="B1508" t="str">
        <f>IF([1]架空线长度!B1508="","",[1]架空线长度!B1508)</f>
        <v/>
      </c>
    </row>
    <row r="1509" spans="1:2" x14ac:dyDescent="0.15">
      <c r="A1509" t="str">
        <f>IF([1]架空线长度!A1509="","",[1]架空线长度!A1509)</f>
        <v/>
      </c>
      <c r="B1509" t="str">
        <f>IF([1]架空线长度!B1509="","",[1]架空线长度!B1509)</f>
        <v/>
      </c>
    </row>
    <row r="1510" spans="1:2" x14ac:dyDescent="0.15">
      <c r="A1510" t="str">
        <f>IF([1]架空线长度!A1510="","",[1]架空线长度!A1510)</f>
        <v/>
      </c>
      <c r="B1510" t="str">
        <f>IF([1]架空线长度!B1510="","",[1]架空线长度!B1510)</f>
        <v/>
      </c>
    </row>
    <row r="1511" spans="1:2" x14ac:dyDescent="0.15">
      <c r="A1511" t="str">
        <f>IF([1]架空线长度!A1511="","",[1]架空线长度!A1511)</f>
        <v/>
      </c>
      <c r="B1511" t="str">
        <f>IF([1]架空线长度!B1511="","",[1]架空线长度!B1511)</f>
        <v/>
      </c>
    </row>
    <row r="1512" spans="1:2" x14ac:dyDescent="0.15">
      <c r="A1512" t="str">
        <f>IF([1]架空线长度!A1512="","",[1]架空线长度!A1512)</f>
        <v/>
      </c>
      <c r="B1512" t="str">
        <f>IF([1]架空线长度!B1512="","",[1]架空线长度!B1512)</f>
        <v/>
      </c>
    </row>
    <row r="1513" spans="1:2" x14ac:dyDescent="0.15">
      <c r="A1513" t="str">
        <f>IF([1]架空线长度!A1513="","",[1]架空线长度!A1513)</f>
        <v/>
      </c>
      <c r="B1513" t="str">
        <f>IF([1]架空线长度!B1513="","",[1]架空线长度!B1513)</f>
        <v/>
      </c>
    </row>
    <row r="1514" spans="1:2" x14ac:dyDescent="0.15">
      <c r="A1514" t="str">
        <f>IF([1]架空线长度!A1514="","",[1]架空线长度!A1514)</f>
        <v/>
      </c>
      <c r="B1514" t="str">
        <f>IF([1]架空线长度!B1514="","",[1]架空线长度!B1514)</f>
        <v/>
      </c>
    </row>
    <row r="1515" spans="1:2" x14ac:dyDescent="0.15">
      <c r="A1515" t="str">
        <f>IF([1]架空线长度!A1515="","",[1]架空线长度!A1515)</f>
        <v/>
      </c>
      <c r="B1515" t="str">
        <f>IF([1]架空线长度!B1515="","",[1]架空线长度!B1515)</f>
        <v/>
      </c>
    </row>
    <row r="1516" spans="1:2" x14ac:dyDescent="0.15">
      <c r="A1516" t="str">
        <f>IF([1]架空线长度!A1516="","",[1]架空线长度!A1516)</f>
        <v/>
      </c>
      <c r="B1516" t="str">
        <f>IF([1]架空线长度!B1516="","",[1]架空线长度!B1516)</f>
        <v/>
      </c>
    </row>
    <row r="1517" spans="1:2" x14ac:dyDescent="0.15">
      <c r="A1517" t="str">
        <f>IF([1]架空线长度!A1517="","",[1]架空线长度!A1517)</f>
        <v/>
      </c>
      <c r="B1517" t="str">
        <f>IF([1]架空线长度!B1517="","",[1]架空线长度!B1517)</f>
        <v/>
      </c>
    </row>
    <row r="1518" spans="1:2" x14ac:dyDescent="0.15">
      <c r="A1518" t="str">
        <f>IF([1]架空线长度!A1518="","",[1]架空线长度!A1518)</f>
        <v/>
      </c>
      <c r="B1518" t="str">
        <f>IF([1]架空线长度!B1518="","",[1]架空线长度!B1518)</f>
        <v/>
      </c>
    </row>
    <row r="1519" spans="1:2" x14ac:dyDescent="0.15">
      <c r="A1519" t="str">
        <f>IF([1]架空线长度!A1519="","",[1]架空线长度!A1519)</f>
        <v/>
      </c>
      <c r="B1519" t="str">
        <f>IF([1]架空线长度!B1519="","",[1]架空线长度!B1519)</f>
        <v/>
      </c>
    </row>
    <row r="1520" spans="1:2" x14ac:dyDescent="0.15">
      <c r="A1520" t="str">
        <f>IF([1]架空线长度!A1520="","",[1]架空线长度!A1520)</f>
        <v/>
      </c>
      <c r="B1520" t="str">
        <f>IF([1]架空线长度!B1520="","",[1]架空线长度!B1520)</f>
        <v/>
      </c>
    </row>
    <row r="1521" spans="1:2" x14ac:dyDescent="0.15">
      <c r="A1521" t="str">
        <f>IF([1]架空线长度!A1521="","",[1]架空线长度!A1521)</f>
        <v/>
      </c>
      <c r="B1521" t="str">
        <f>IF([1]架空线长度!B1521="","",[1]架空线长度!B1521)</f>
        <v/>
      </c>
    </row>
    <row r="1522" spans="1:2" x14ac:dyDescent="0.15">
      <c r="A1522" t="str">
        <f>IF([1]架空线长度!A1522="","",[1]架空线长度!A1522)</f>
        <v/>
      </c>
      <c r="B1522" t="str">
        <f>IF([1]架空线长度!B1522="","",[1]架空线长度!B1522)</f>
        <v/>
      </c>
    </row>
    <row r="1523" spans="1:2" x14ac:dyDescent="0.15">
      <c r="A1523" t="str">
        <f>IF([1]架空线长度!A1523="","",[1]架空线长度!A1523)</f>
        <v/>
      </c>
      <c r="B1523" t="str">
        <f>IF([1]架空线长度!B1523="","",[1]架空线长度!B1523)</f>
        <v/>
      </c>
    </row>
    <row r="1524" spans="1:2" x14ac:dyDescent="0.15">
      <c r="A1524" t="str">
        <f>IF([1]架空线长度!A1524="","",[1]架空线长度!A1524)</f>
        <v/>
      </c>
      <c r="B1524" t="str">
        <f>IF([1]架空线长度!B1524="","",[1]架空线长度!B1524)</f>
        <v/>
      </c>
    </row>
    <row r="1525" spans="1:2" x14ac:dyDescent="0.15">
      <c r="A1525" t="str">
        <f>IF([1]架空线长度!A1525="","",[1]架空线长度!A1525)</f>
        <v/>
      </c>
      <c r="B1525" t="str">
        <f>IF([1]架空线长度!B1525="","",[1]架空线长度!B1525)</f>
        <v/>
      </c>
    </row>
    <row r="1526" spans="1:2" x14ac:dyDescent="0.15">
      <c r="A1526" t="str">
        <f>IF([1]架空线长度!A1526="","",[1]架空线长度!A1526)</f>
        <v/>
      </c>
      <c r="B1526" t="str">
        <f>IF([1]架空线长度!B1526="","",[1]架空线长度!B1526)</f>
        <v/>
      </c>
    </row>
    <row r="1527" spans="1:2" x14ac:dyDescent="0.15">
      <c r="A1527" t="str">
        <f>IF([1]架空线长度!A1527="","",[1]架空线长度!A1527)</f>
        <v/>
      </c>
      <c r="B1527" t="str">
        <f>IF([1]架空线长度!B1527="","",[1]架空线长度!B1527)</f>
        <v/>
      </c>
    </row>
    <row r="1528" spans="1:2" x14ac:dyDescent="0.15">
      <c r="A1528" t="str">
        <f>IF([1]架空线长度!A1528="","",[1]架空线长度!A1528)</f>
        <v/>
      </c>
      <c r="B1528" t="str">
        <f>IF([1]架空线长度!B1528="","",[1]架空线长度!B1528)</f>
        <v/>
      </c>
    </row>
    <row r="1529" spans="1:2" x14ac:dyDescent="0.15">
      <c r="A1529" t="str">
        <f>IF([1]架空线长度!A1529="","",[1]架空线长度!A1529)</f>
        <v/>
      </c>
      <c r="B1529" t="str">
        <f>IF([1]架空线长度!B1529="","",[1]架空线长度!B1529)</f>
        <v/>
      </c>
    </row>
    <row r="1530" spans="1:2" x14ac:dyDescent="0.15">
      <c r="A1530" t="str">
        <f>IF([1]架空线长度!A1530="","",[1]架空线长度!A1530)</f>
        <v/>
      </c>
      <c r="B1530" t="str">
        <f>IF([1]架空线长度!B1530="","",[1]架空线长度!B1530)</f>
        <v/>
      </c>
    </row>
    <row r="1531" spans="1:2" x14ac:dyDescent="0.15">
      <c r="A1531" t="str">
        <f>IF([1]架空线长度!A1531="","",[1]架空线长度!A1531)</f>
        <v/>
      </c>
      <c r="B1531" t="str">
        <f>IF([1]架空线长度!B1531="","",[1]架空线长度!B1531)</f>
        <v/>
      </c>
    </row>
    <row r="1532" spans="1:2" x14ac:dyDescent="0.15">
      <c r="A1532" t="str">
        <f>IF([1]架空线长度!A1532="","",[1]架空线长度!A1532)</f>
        <v/>
      </c>
      <c r="B1532" t="str">
        <f>IF([1]架空线长度!B1532="","",[1]架空线长度!B1532)</f>
        <v/>
      </c>
    </row>
    <row r="1533" spans="1:2" x14ac:dyDescent="0.15">
      <c r="A1533" t="str">
        <f>IF([1]架空线长度!A1533="","",[1]架空线长度!A1533)</f>
        <v/>
      </c>
      <c r="B1533" t="str">
        <f>IF([1]架空线长度!B1533="","",[1]架空线长度!B1533)</f>
        <v/>
      </c>
    </row>
    <row r="1534" spans="1:2" x14ac:dyDescent="0.15">
      <c r="A1534" t="str">
        <f>IF([1]架空线长度!A1534="","",[1]架空线长度!A1534)</f>
        <v/>
      </c>
      <c r="B1534" t="str">
        <f>IF([1]架空线长度!B1534="","",[1]架空线长度!B1534)</f>
        <v/>
      </c>
    </row>
    <row r="1535" spans="1:2" x14ac:dyDescent="0.15">
      <c r="A1535" t="str">
        <f>IF([1]架空线长度!A1535="","",[1]架空线长度!A1535)</f>
        <v/>
      </c>
      <c r="B1535" t="str">
        <f>IF([1]架空线长度!B1535="","",[1]架空线长度!B1535)</f>
        <v/>
      </c>
    </row>
    <row r="1536" spans="1:2" x14ac:dyDescent="0.15">
      <c r="A1536" t="str">
        <f>IF([1]架空线长度!A1536="","",[1]架空线长度!A1536)</f>
        <v/>
      </c>
      <c r="B1536" t="str">
        <f>IF([1]架空线长度!B1536="","",[1]架空线长度!B1536)</f>
        <v/>
      </c>
    </row>
    <row r="1537" spans="1:2" x14ac:dyDescent="0.15">
      <c r="A1537" t="str">
        <f>IF([1]架空线长度!A1537="","",[1]架空线长度!A1537)</f>
        <v/>
      </c>
      <c r="B1537" t="str">
        <f>IF([1]架空线长度!B1537="","",[1]架空线长度!B1537)</f>
        <v/>
      </c>
    </row>
    <row r="1538" spans="1:2" x14ac:dyDescent="0.15">
      <c r="A1538" t="str">
        <f>IF([1]架空线长度!A1538="","",[1]架空线长度!A1538)</f>
        <v/>
      </c>
      <c r="B1538" t="str">
        <f>IF([1]架空线长度!B1538="","",[1]架空线长度!B1538)</f>
        <v/>
      </c>
    </row>
    <row r="1539" spans="1:2" x14ac:dyDescent="0.15">
      <c r="A1539" t="str">
        <f>IF([1]架空线长度!A1539="","",[1]架空线长度!A1539)</f>
        <v/>
      </c>
      <c r="B1539" t="str">
        <f>IF([1]架空线长度!B1539="","",[1]架空线长度!B1539)</f>
        <v/>
      </c>
    </row>
    <row r="1540" spans="1:2" x14ac:dyDescent="0.15">
      <c r="A1540" t="str">
        <f>IF([1]架空线长度!A1540="","",[1]架空线长度!A1540)</f>
        <v/>
      </c>
      <c r="B1540" t="str">
        <f>IF([1]架空线长度!B1540="","",[1]架空线长度!B1540)</f>
        <v/>
      </c>
    </row>
    <row r="1541" spans="1:2" x14ac:dyDescent="0.15">
      <c r="A1541" t="str">
        <f>IF([1]架空线长度!A1541="","",[1]架空线长度!A1541)</f>
        <v/>
      </c>
      <c r="B1541" t="str">
        <f>IF([1]架空线长度!B1541="","",[1]架空线长度!B1541)</f>
        <v/>
      </c>
    </row>
    <row r="1542" spans="1:2" x14ac:dyDescent="0.15">
      <c r="A1542" t="str">
        <f>IF([1]架空线长度!A1542="","",[1]架空线长度!A1542)</f>
        <v/>
      </c>
      <c r="B1542" t="str">
        <f>IF([1]架空线长度!B1542="","",[1]架空线长度!B1542)</f>
        <v/>
      </c>
    </row>
    <row r="1543" spans="1:2" x14ac:dyDescent="0.15">
      <c r="A1543" t="str">
        <f>IF([1]架空线长度!A1543="","",[1]架空线长度!A1543)</f>
        <v/>
      </c>
      <c r="B1543" t="str">
        <f>IF([1]架空线长度!B1543="","",[1]架空线长度!B1543)</f>
        <v/>
      </c>
    </row>
    <row r="1544" spans="1:2" x14ac:dyDescent="0.15">
      <c r="A1544" t="str">
        <f>IF([1]架空线长度!A1544="","",[1]架空线长度!A1544)</f>
        <v/>
      </c>
      <c r="B1544" t="str">
        <f>IF([1]架空线长度!B1544="","",[1]架空线长度!B1544)</f>
        <v/>
      </c>
    </row>
    <row r="1545" spans="1:2" x14ac:dyDescent="0.15">
      <c r="A1545" t="str">
        <f>IF([1]架空线长度!A1545="","",[1]架空线长度!A1545)</f>
        <v/>
      </c>
      <c r="B1545" t="str">
        <f>IF([1]架空线长度!B1545="","",[1]架空线长度!B1545)</f>
        <v/>
      </c>
    </row>
    <row r="1546" spans="1:2" x14ac:dyDescent="0.15">
      <c r="A1546" t="str">
        <f>IF([1]架空线长度!A1546="","",[1]架空线长度!A1546)</f>
        <v/>
      </c>
      <c r="B1546" t="str">
        <f>IF([1]架空线长度!B1546="","",[1]架空线长度!B1546)</f>
        <v/>
      </c>
    </row>
    <row r="1547" spans="1:2" x14ac:dyDescent="0.15">
      <c r="A1547" t="str">
        <f>IF([1]架空线长度!A1547="","",[1]架空线长度!A1547)</f>
        <v/>
      </c>
      <c r="B1547" t="str">
        <f>IF([1]架空线长度!B1547="","",[1]架空线长度!B1547)</f>
        <v/>
      </c>
    </row>
    <row r="1548" spans="1:2" x14ac:dyDescent="0.15">
      <c r="A1548" t="str">
        <f>IF([1]架空线长度!A1548="","",[1]架空线长度!A1548)</f>
        <v/>
      </c>
      <c r="B1548" t="str">
        <f>IF([1]架空线长度!B1548="","",[1]架空线长度!B1548)</f>
        <v/>
      </c>
    </row>
    <row r="1549" spans="1:2" x14ac:dyDescent="0.15">
      <c r="A1549" t="str">
        <f>IF([1]架空线长度!A1549="","",[1]架空线长度!A1549)</f>
        <v/>
      </c>
      <c r="B1549" t="str">
        <f>IF([1]架空线长度!B1549="","",[1]架空线长度!B1549)</f>
        <v/>
      </c>
    </row>
    <row r="1550" spans="1:2" x14ac:dyDescent="0.15">
      <c r="A1550" t="str">
        <f>IF([1]架空线长度!A1550="","",[1]架空线长度!A1550)</f>
        <v/>
      </c>
      <c r="B1550" t="str">
        <f>IF([1]架空线长度!B1550="","",[1]架空线长度!B1550)</f>
        <v/>
      </c>
    </row>
    <row r="1551" spans="1:2" x14ac:dyDescent="0.15">
      <c r="A1551" t="str">
        <f>IF([1]架空线长度!A1551="","",[1]架空线长度!A1551)</f>
        <v/>
      </c>
      <c r="B1551" t="str">
        <f>IF([1]架空线长度!B1551="","",[1]架空线长度!B1551)</f>
        <v/>
      </c>
    </row>
    <row r="1552" spans="1:2" x14ac:dyDescent="0.15">
      <c r="A1552" t="str">
        <f>IF([1]架空线长度!A1552="","",[1]架空线长度!A1552)</f>
        <v/>
      </c>
      <c r="B1552" t="str">
        <f>IF([1]架空线长度!B1552="","",[1]架空线长度!B1552)</f>
        <v/>
      </c>
    </row>
    <row r="1553" spans="1:2" x14ac:dyDescent="0.15">
      <c r="A1553" t="str">
        <f>IF([1]架空线长度!A1553="","",[1]架空线长度!A1553)</f>
        <v/>
      </c>
      <c r="B1553" t="str">
        <f>IF([1]架空线长度!B1553="","",[1]架空线长度!B1553)</f>
        <v/>
      </c>
    </row>
    <row r="1554" spans="1:2" x14ac:dyDescent="0.15">
      <c r="A1554" t="str">
        <f>IF([1]架空线长度!A1554="","",[1]架空线长度!A1554)</f>
        <v/>
      </c>
      <c r="B1554" t="str">
        <f>IF([1]架空线长度!B1554="","",[1]架空线长度!B1554)</f>
        <v/>
      </c>
    </row>
    <row r="1555" spans="1:2" x14ac:dyDescent="0.15">
      <c r="A1555" t="str">
        <f>IF([1]架空线长度!A1555="","",[1]架空线长度!A1555)</f>
        <v/>
      </c>
      <c r="B1555" t="str">
        <f>IF([1]架空线长度!B1555="","",[1]架空线长度!B1555)</f>
        <v/>
      </c>
    </row>
    <row r="1556" spans="1:2" x14ac:dyDescent="0.15">
      <c r="A1556" t="str">
        <f>IF([1]架空线长度!A1556="","",[1]架空线长度!A1556)</f>
        <v/>
      </c>
      <c r="B1556" t="str">
        <f>IF([1]架空线长度!B1556="","",[1]架空线长度!B1556)</f>
        <v/>
      </c>
    </row>
    <row r="1557" spans="1:2" x14ac:dyDescent="0.15">
      <c r="A1557" t="str">
        <f>IF([1]架空线长度!A1557="","",[1]架空线长度!A1557)</f>
        <v/>
      </c>
      <c r="B1557" t="str">
        <f>IF([1]架空线长度!B1557="","",[1]架空线长度!B1557)</f>
        <v/>
      </c>
    </row>
    <row r="1558" spans="1:2" x14ac:dyDescent="0.15">
      <c r="A1558" t="str">
        <f>IF([1]架空线长度!A1558="","",[1]架空线长度!A1558)</f>
        <v/>
      </c>
      <c r="B1558" t="str">
        <f>IF([1]架空线长度!B1558="","",[1]架空线长度!B1558)</f>
        <v/>
      </c>
    </row>
    <row r="1559" spans="1:2" x14ac:dyDescent="0.15">
      <c r="A1559" t="str">
        <f>IF([1]架空线长度!A1559="","",[1]架空线长度!A1559)</f>
        <v/>
      </c>
      <c r="B1559" t="str">
        <f>IF([1]架空线长度!B1559="","",[1]架空线长度!B1559)</f>
        <v/>
      </c>
    </row>
    <row r="1560" spans="1:2" x14ac:dyDescent="0.15">
      <c r="A1560" t="str">
        <f>IF([1]架空线长度!A1560="","",[1]架空线长度!A1560)</f>
        <v/>
      </c>
      <c r="B1560" t="str">
        <f>IF([1]架空线长度!B1560="","",[1]架空线长度!B1560)</f>
        <v/>
      </c>
    </row>
    <row r="1561" spans="1:2" x14ac:dyDescent="0.15">
      <c r="A1561" t="str">
        <f>IF([1]架空线长度!A1561="","",[1]架空线长度!A1561)</f>
        <v/>
      </c>
      <c r="B1561" t="str">
        <f>IF([1]架空线长度!B1561="","",[1]架空线长度!B1561)</f>
        <v/>
      </c>
    </row>
    <row r="1562" spans="1:2" x14ac:dyDescent="0.15">
      <c r="A1562" t="str">
        <f>IF([1]架空线长度!A1562="","",[1]架空线长度!A1562)</f>
        <v/>
      </c>
      <c r="B1562" t="str">
        <f>IF([1]架空线长度!B1562="","",[1]架空线长度!B1562)</f>
        <v/>
      </c>
    </row>
    <row r="1563" spans="1:2" x14ac:dyDescent="0.15">
      <c r="A1563" t="str">
        <f>IF([1]架空线长度!A1563="","",[1]架空线长度!A1563)</f>
        <v/>
      </c>
      <c r="B1563" t="str">
        <f>IF([1]架空线长度!B1563="","",[1]架空线长度!B1563)</f>
        <v/>
      </c>
    </row>
    <row r="1564" spans="1:2" x14ac:dyDescent="0.15">
      <c r="A1564" t="str">
        <f>IF([1]架空线长度!A1564="","",[1]架空线长度!A1564)</f>
        <v/>
      </c>
      <c r="B1564" t="str">
        <f>IF([1]架空线长度!B1564="","",[1]架空线长度!B1564)</f>
        <v/>
      </c>
    </row>
    <row r="1565" spans="1:2" x14ac:dyDescent="0.15">
      <c r="A1565" t="str">
        <f>IF([1]架空线长度!A1565="","",[1]架空线长度!A1565)</f>
        <v/>
      </c>
      <c r="B1565" t="str">
        <f>IF([1]架空线长度!B1565="","",[1]架空线长度!B1565)</f>
        <v/>
      </c>
    </row>
    <row r="1566" spans="1:2" x14ac:dyDescent="0.15">
      <c r="A1566" t="str">
        <f>IF([1]架空线长度!A1566="","",[1]架空线长度!A1566)</f>
        <v/>
      </c>
      <c r="B1566" t="str">
        <f>IF([1]架空线长度!B1566="","",[1]架空线长度!B1566)</f>
        <v/>
      </c>
    </row>
    <row r="1567" spans="1:2" x14ac:dyDescent="0.15">
      <c r="A1567" t="str">
        <f>IF([1]架空线长度!A1567="","",[1]架空线长度!A1567)</f>
        <v/>
      </c>
      <c r="B1567" t="str">
        <f>IF([1]架空线长度!B1567="","",[1]架空线长度!B1567)</f>
        <v/>
      </c>
    </row>
    <row r="1568" spans="1:2" x14ac:dyDescent="0.15">
      <c r="A1568" t="str">
        <f>IF([1]架空线长度!A1568="","",[1]架空线长度!A1568)</f>
        <v/>
      </c>
      <c r="B1568" t="str">
        <f>IF([1]架空线长度!B1568="","",[1]架空线长度!B1568)</f>
        <v/>
      </c>
    </row>
    <row r="1569" spans="1:2" x14ac:dyDescent="0.15">
      <c r="A1569" t="str">
        <f>IF([1]架空线长度!A1569="","",[1]架空线长度!A1569)</f>
        <v/>
      </c>
      <c r="B1569" t="str">
        <f>IF([1]架空线长度!B1569="","",[1]架空线长度!B1569)</f>
        <v/>
      </c>
    </row>
    <row r="1570" spans="1:2" x14ac:dyDescent="0.15">
      <c r="A1570" t="str">
        <f>IF([1]架空线长度!A1570="","",[1]架空线长度!A1570)</f>
        <v/>
      </c>
      <c r="B1570" t="str">
        <f>IF([1]架空线长度!B1570="","",[1]架空线长度!B1570)</f>
        <v/>
      </c>
    </row>
    <row r="1571" spans="1:2" x14ac:dyDescent="0.15">
      <c r="A1571" t="str">
        <f>IF([1]架空线长度!A1571="","",[1]架空线长度!A1571)</f>
        <v/>
      </c>
      <c r="B1571" t="str">
        <f>IF([1]架空线长度!B1571="","",[1]架空线长度!B1571)</f>
        <v/>
      </c>
    </row>
    <row r="1572" spans="1:2" x14ac:dyDescent="0.15">
      <c r="A1572" t="str">
        <f>IF([1]架空线长度!A1572="","",[1]架空线长度!A1572)</f>
        <v/>
      </c>
      <c r="B1572" t="str">
        <f>IF([1]架空线长度!B1572="","",[1]架空线长度!B1572)</f>
        <v/>
      </c>
    </row>
    <row r="1573" spans="1:2" x14ac:dyDescent="0.15">
      <c r="A1573" t="str">
        <f>IF([1]架空线长度!A1573="","",[1]架空线长度!A1573)</f>
        <v/>
      </c>
      <c r="B1573" t="str">
        <f>IF([1]架空线长度!B1573="","",[1]架空线长度!B1573)</f>
        <v/>
      </c>
    </row>
    <row r="1574" spans="1:2" x14ac:dyDescent="0.15">
      <c r="A1574" t="str">
        <f>IF([1]架空线长度!A1574="","",[1]架空线长度!A1574)</f>
        <v/>
      </c>
      <c r="B1574" t="str">
        <f>IF([1]架空线长度!B1574="","",[1]架空线长度!B1574)</f>
        <v/>
      </c>
    </row>
    <row r="1575" spans="1:2" x14ac:dyDescent="0.15">
      <c r="A1575" t="str">
        <f>IF([1]架空线长度!A1575="","",[1]架空线长度!A1575)</f>
        <v/>
      </c>
      <c r="B1575" t="str">
        <f>IF([1]架空线长度!B1575="","",[1]架空线长度!B1575)</f>
        <v/>
      </c>
    </row>
    <row r="1576" spans="1:2" x14ac:dyDescent="0.15">
      <c r="A1576" t="str">
        <f>IF([1]架空线长度!A1576="","",[1]架空线长度!A1576)</f>
        <v/>
      </c>
      <c r="B1576" t="str">
        <f>IF([1]架空线长度!B1576="","",[1]架空线长度!B1576)</f>
        <v/>
      </c>
    </row>
    <row r="1577" spans="1:2" x14ac:dyDescent="0.15">
      <c r="A1577" t="str">
        <f>IF([1]架空线长度!A1577="","",[1]架空线长度!A1577)</f>
        <v/>
      </c>
      <c r="B1577" t="str">
        <f>IF([1]架空线长度!B1577="","",[1]架空线长度!B1577)</f>
        <v/>
      </c>
    </row>
    <row r="1578" spans="1:2" x14ac:dyDescent="0.15">
      <c r="A1578" t="str">
        <f>IF([1]架空线长度!A1578="","",[1]架空线长度!A1578)</f>
        <v/>
      </c>
      <c r="B1578" t="str">
        <f>IF([1]架空线长度!B1578="","",[1]架空线长度!B1578)</f>
        <v/>
      </c>
    </row>
    <row r="1579" spans="1:2" x14ac:dyDescent="0.15">
      <c r="A1579" t="str">
        <f>IF([1]架空线长度!A1579="","",[1]架空线长度!A1579)</f>
        <v/>
      </c>
      <c r="B1579" t="str">
        <f>IF([1]架空线长度!B1579="","",[1]架空线长度!B1579)</f>
        <v/>
      </c>
    </row>
    <row r="1580" spans="1:2" x14ac:dyDescent="0.15">
      <c r="A1580" t="str">
        <f>IF([1]架空线长度!A1580="","",[1]架空线长度!A1580)</f>
        <v/>
      </c>
      <c r="B1580" t="str">
        <f>IF([1]架空线长度!B1580="","",[1]架空线长度!B1580)</f>
        <v/>
      </c>
    </row>
    <row r="1581" spans="1:2" x14ac:dyDescent="0.15">
      <c r="A1581" t="str">
        <f>IF([1]架空线长度!A1581="","",[1]架空线长度!A1581)</f>
        <v/>
      </c>
      <c r="B1581" t="str">
        <f>IF([1]架空线长度!B1581="","",[1]架空线长度!B1581)</f>
        <v/>
      </c>
    </row>
    <row r="1582" spans="1:2" x14ac:dyDescent="0.15">
      <c r="A1582" t="str">
        <f>IF([1]架空线长度!A1582="","",[1]架空线长度!A1582)</f>
        <v/>
      </c>
      <c r="B1582" t="str">
        <f>IF([1]架空线长度!B1582="","",[1]架空线长度!B1582)</f>
        <v/>
      </c>
    </row>
    <row r="1583" spans="1:2" x14ac:dyDescent="0.15">
      <c r="A1583" t="str">
        <f>IF([1]架空线长度!A1583="","",[1]架空线长度!A1583)</f>
        <v/>
      </c>
      <c r="B1583" t="str">
        <f>IF([1]架空线长度!B1583="","",[1]架空线长度!B1583)</f>
        <v/>
      </c>
    </row>
    <row r="1584" spans="1:2" x14ac:dyDescent="0.15">
      <c r="A1584" t="str">
        <f>IF([1]架空线长度!A1584="","",[1]架空线长度!A1584)</f>
        <v/>
      </c>
      <c r="B1584" t="str">
        <f>IF([1]架空线长度!B1584="","",[1]架空线长度!B1584)</f>
        <v/>
      </c>
    </row>
    <row r="1585" spans="1:2" x14ac:dyDescent="0.15">
      <c r="A1585" t="str">
        <f>IF([1]架空线长度!A1585="","",[1]架空线长度!A1585)</f>
        <v/>
      </c>
      <c r="B1585" t="str">
        <f>IF([1]架空线长度!B1585="","",[1]架空线长度!B1585)</f>
        <v/>
      </c>
    </row>
    <row r="1586" spans="1:2" x14ac:dyDescent="0.15">
      <c r="A1586" t="str">
        <f>IF([1]架空线长度!A1586="","",[1]架空线长度!A1586)</f>
        <v/>
      </c>
      <c r="B1586" t="str">
        <f>IF([1]架空线长度!B1586="","",[1]架空线长度!B1586)</f>
        <v/>
      </c>
    </row>
    <row r="1587" spans="1:2" x14ac:dyDescent="0.15">
      <c r="A1587" t="str">
        <f>IF([1]架空线长度!A1587="","",[1]架空线长度!A1587)</f>
        <v/>
      </c>
      <c r="B1587" t="str">
        <f>IF([1]架空线长度!B1587="","",[1]架空线长度!B1587)</f>
        <v/>
      </c>
    </row>
    <row r="1588" spans="1:2" x14ac:dyDescent="0.15">
      <c r="A1588" t="str">
        <f>IF([1]架空线长度!A1588="","",[1]架空线长度!A1588)</f>
        <v/>
      </c>
      <c r="B1588" t="str">
        <f>IF([1]架空线长度!B1588="","",[1]架空线长度!B1588)</f>
        <v/>
      </c>
    </row>
    <row r="1589" spans="1:2" x14ac:dyDescent="0.15">
      <c r="A1589" t="str">
        <f>IF([1]架空线长度!A1589="","",[1]架空线长度!A1589)</f>
        <v/>
      </c>
      <c r="B1589" t="str">
        <f>IF([1]架空线长度!B1589="","",[1]架空线长度!B1589)</f>
        <v/>
      </c>
    </row>
    <row r="1590" spans="1:2" x14ac:dyDescent="0.15">
      <c r="A1590" t="str">
        <f>IF([1]架空线长度!A1590="","",[1]架空线长度!A1590)</f>
        <v/>
      </c>
      <c r="B1590" t="str">
        <f>IF([1]架空线长度!B1590="","",[1]架空线长度!B1590)</f>
        <v/>
      </c>
    </row>
    <row r="1591" spans="1:2" x14ac:dyDescent="0.15">
      <c r="A1591" t="str">
        <f>IF([1]架空线长度!A1591="","",[1]架空线长度!A1591)</f>
        <v/>
      </c>
      <c r="B1591" t="str">
        <f>IF([1]架空线长度!B1591="","",[1]架空线长度!B1591)</f>
        <v/>
      </c>
    </row>
    <row r="1592" spans="1:2" x14ac:dyDescent="0.15">
      <c r="A1592" t="str">
        <f>IF([1]架空线长度!A1592="","",[1]架空线长度!A1592)</f>
        <v/>
      </c>
      <c r="B1592" t="str">
        <f>IF([1]架空线长度!B1592="","",[1]架空线长度!B1592)</f>
        <v/>
      </c>
    </row>
    <row r="1593" spans="1:2" x14ac:dyDescent="0.15">
      <c r="A1593" t="str">
        <f>IF([1]架空线长度!A1593="","",[1]架空线长度!A1593)</f>
        <v/>
      </c>
      <c r="B1593" t="str">
        <f>IF([1]架空线长度!B1593="","",[1]架空线长度!B1593)</f>
        <v/>
      </c>
    </row>
    <row r="1594" spans="1:2" x14ac:dyDescent="0.15">
      <c r="A1594" t="str">
        <f>IF([1]架空线长度!A1594="","",[1]架空线长度!A1594)</f>
        <v/>
      </c>
      <c r="B1594" t="str">
        <f>IF([1]架空线长度!B1594="","",[1]架空线长度!B1594)</f>
        <v/>
      </c>
    </row>
    <row r="1595" spans="1:2" x14ac:dyDescent="0.15">
      <c r="A1595" t="str">
        <f>IF([1]架空线长度!A1595="","",[1]架空线长度!A1595)</f>
        <v/>
      </c>
      <c r="B1595" t="str">
        <f>IF([1]架空线长度!B1595="","",[1]架空线长度!B1595)</f>
        <v/>
      </c>
    </row>
    <row r="1596" spans="1:2" x14ac:dyDescent="0.15">
      <c r="A1596" t="str">
        <f>IF([1]架空线长度!A1596="","",[1]架空线长度!A1596)</f>
        <v/>
      </c>
      <c r="B1596" t="str">
        <f>IF([1]架空线长度!B1596="","",[1]架空线长度!B1596)</f>
        <v/>
      </c>
    </row>
    <row r="1597" spans="1:2" x14ac:dyDescent="0.15">
      <c r="A1597" t="str">
        <f>IF([1]架空线长度!A1597="","",[1]架空线长度!A1597)</f>
        <v/>
      </c>
      <c r="B1597" t="str">
        <f>IF([1]架空线长度!B1597="","",[1]架空线长度!B1597)</f>
        <v/>
      </c>
    </row>
    <row r="1598" spans="1:2" x14ac:dyDescent="0.15">
      <c r="A1598" t="str">
        <f>IF([1]架空线长度!A1598="","",[1]架空线长度!A1598)</f>
        <v/>
      </c>
      <c r="B1598" t="str">
        <f>IF([1]架空线长度!B1598="","",[1]架空线长度!B1598)</f>
        <v/>
      </c>
    </row>
    <row r="1599" spans="1:2" x14ac:dyDescent="0.15">
      <c r="A1599" t="str">
        <f>IF([1]架空线长度!A1599="","",[1]架空线长度!A1599)</f>
        <v/>
      </c>
      <c r="B1599" t="str">
        <f>IF([1]架空线长度!B1599="","",[1]架空线长度!B1599)</f>
        <v/>
      </c>
    </row>
    <row r="1600" spans="1:2" x14ac:dyDescent="0.15">
      <c r="A1600" t="str">
        <f>IF([1]架空线长度!A1600="","",[1]架空线长度!A1600)</f>
        <v/>
      </c>
      <c r="B1600" t="str">
        <f>IF([1]架空线长度!B1600="","",[1]架空线长度!B1600)</f>
        <v/>
      </c>
    </row>
    <row r="1601" spans="1:2" x14ac:dyDescent="0.15">
      <c r="A1601" t="str">
        <f>IF([1]架空线长度!A1601="","",[1]架空线长度!A1601)</f>
        <v/>
      </c>
      <c r="B1601" t="str">
        <f>IF([1]架空线长度!B1601="","",[1]架空线长度!B1601)</f>
        <v/>
      </c>
    </row>
    <row r="1602" spans="1:2" x14ac:dyDescent="0.15">
      <c r="A1602" t="str">
        <f>IF([1]架空线长度!A1602="","",[1]架空线长度!A1602)</f>
        <v/>
      </c>
      <c r="B1602" t="str">
        <f>IF([1]架空线长度!B1602="","",[1]架空线长度!B1602)</f>
        <v/>
      </c>
    </row>
    <row r="1603" spans="1:2" x14ac:dyDescent="0.15">
      <c r="A1603" t="str">
        <f>IF([1]架空线长度!A1603="","",[1]架空线长度!A1603)</f>
        <v/>
      </c>
      <c r="B1603" t="str">
        <f>IF([1]架空线长度!B1603="","",[1]架空线长度!B1603)</f>
        <v/>
      </c>
    </row>
    <row r="1604" spans="1:2" x14ac:dyDescent="0.15">
      <c r="A1604" t="str">
        <f>IF([1]架空线长度!A1604="","",[1]架空线长度!A1604)</f>
        <v/>
      </c>
      <c r="B1604" t="str">
        <f>IF([1]架空线长度!B1604="","",[1]架空线长度!B1604)</f>
        <v/>
      </c>
    </row>
    <row r="1605" spans="1:2" x14ac:dyDescent="0.15">
      <c r="A1605" t="str">
        <f>IF([1]架空线长度!A1605="","",[1]架空线长度!A1605)</f>
        <v/>
      </c>
      <c r="B1605" t="str">
        <f>IF([1]架空线长度!B1605="","",[1]架空线长度!B1605)</f>
        <v/>
      </c>
    </row>
    <row r="1606" spans="1:2" x14ac:dyDescent="0.15">
      <c r="A1606" t="str">
        <f>IF([1]架空线长度!A1606="","",[1]架空线长度!A1606)</f>
        <v/>
      </c>
      <c r="B1606" t="str">
        <f>IF([1]架空线长度!B1606="","",[1]架空线长度!B1606)</f>
        <v/>
      </c>
    </row>
    <row r="1607" spans="1:2" x14ac:dyDescent="0.15">
      <c r="A1607" t="str">
        <f>IF([1]架空线长度!A1607="","",[1]架空线长度!A1607)</f>
        <v/>
      </c>
      <c r="B1607" t="str">
        <f>IF([1]架空线长度!B1607="","",[1]架空线长度!B1607)</f>
        <v/>
      </c>
    </row>
    <row r="1608" spans="1:2" x14ac:dyDescent="0.15">
      <c r="A1608" t="str">
        <f>IF([1]架空线长度!A1608="","",[1]架空线长度!A1608)</f>
        <v/>
      </c>
      <c r="B1608" t="str">
        <f>IF([1]架空线长度!B1608="","",[1]架空线长度!B1608)</f>
        <v/>
      </c>
    </row>
    <row r="1609" spans="1:2" x14ac:dyDescent="0.15">
      <c r="A1609" t="str">
        <f>IF([1]架空线长度!A1609="","",[1]架空线长度!A1609)</f>
        <v/>
      </c>
      <c r="B1609" t="str">
        <f>IF([1]架空线长度!B1609="","",[1]架空线长度!B1609)</f>
        <v/>
      </c>
    </row>
    <row r="1610" spans="1:2" x14ac:dyDescent="0.15">
      <c r="A1610" t="str">
        <f>IF([1]架空线长度!A1610="","",[1]架空线长度!A1610)</f>
        <v/>
      </c>
      <c r="B1610" t="str">
        <f>IF([1]架空线长度!B1610="","",[1]架空线长度!B1610)</f>
        <v/>
      </c>
    </row>
    <row r="1611" spans="1:2" x14ac:dyDescent="0.15">
      <c r="A1611" t="str">
        <f>IF([1]架空线长度!A1611="","",[1]架空线长度!A1611)</f>
        <v/>
      </c>
      <c r="B1611" t="str">
        <f>IF([1]架空线长度!B1611="","",[1]架空线长度!B1611)</f>
        <v/>
      </c>
    </row>
    <row r="1612" spans="1:2" x14ac:dyDescent="0.15">
      <c r="A1612" t="str">
        <f>IF([1]架空线长度!A1612="","",[1]架空线长度!A1612)</f>
        <v/>
      </c>
      <c r="B1612" t="str">
        <f>IF([1]架空线长度!B1612="","",[1]架空线长度!B1612)</f>
        <v/>
      </c>
    </row>
    <row r="1613" spans="1:2" x14ac:dyDescent="0.15">
      <c r="A1613" t="str">
        <f>IF([1]架空线长度!A1613="","",[1]架空线长度!A1613)</f>
        <v/>
      </c>
      <c r="B1613" t="str">
        <f>IF([1]架空线长度!B1613="","",[1]架空线长度!B1613)</f>
        <v/>
      </c>
    </row>
    <row r="1614" spans="1:2" x14ac:dyDescent="0.15">
      <c r="A1614" t="str">
        <f>IF([1]架空线长度!A1614="","",[1]架空线长度!A1614)</f>
        <v/>
      </c>
      <c r="B1614" t="str">
        <f>IF([1]架空线长度!B1614="","",[1]架空线长度!B1614)</f>
        <v/>
      </c>
    </row>
    <row r="1615" spans="1:2" x14ac:dyDescent="0.15">
      <c r="A1615" t="str">
        <f>IF([1]架空线长度!A1615="","",[1]架空线长度!A1615)</f>
        <v/>
      </c>
      <c r="B1615" t="str">
        <f>IF([1]架空线长度!B1615="","",[1]架空线长度!B1615)</f>
        <v/>
      </c>
    </row>
    <row r="1616" spans="1:2" x14ac:dyDescent="0.15">
      <c r="A1616" t="str">
        <f>IF([1]架空线长度!A1616="","",[1]架空线长度!A1616)</f>
        <v/>
      </c>
      <c r="B1616" t="str">
        <f>IF([1]架空线长度!B1616="","",[1]架空线长度!B1616)</f>
        <v/>
      </c>
    </row>
    <row r="1617" spans="1:2" x14ac:dyDescent="0.15">
      <c r="A1617" t="str">
        <f>IF([1]架空线长度!A1617="","",[1]架空线长度!A1617)</f>
        <v/>
      </c>
      <c r="B1617" t="str">
        <f>IF([1]架空线长度!B1617="","",[1]架空线长度!B1617)</f>
        <v/>
      </c>
    </row>
    <row r="1618" spans="1:2" x14ac:dyDescent="0.15">
      <c r="A1618" t="str">
        <f>IF([1]架空线长度!A1618="","",[1]架空线长度!A1618)</f>
        <v/>
      </c>
      <c r="B1618" t="str">
        <f>IF([1]架空线长度!B1618="","",[1]架空线长度!B1618)</f>
        <v/>
      </c>
    </row>
    <row r="1619" spans="1:2" x14ac:dyDescent="0.15">
      <c r="A1619" t="str">
        <f>IF([1]架空线长度!A1619="","",[1]架空线长度!A1619)</f>
        <v/>
      </c>
      <c r="B1619" t="str">
        <f>IF([1]架空线长度!B1619="","",[1]架空线长度!B1619)</f>
        <v/>
      </c>
    </row>
    <row r="1620" spans="1:2" x14ac:dyDescent="0.15">
      <c r="A1620" t="str">
        <f>IF([1]架空线长度!A1620="","",[1]架空线长度!A1620)</f>
        <v/>
      </c>
      <c r="B1620" t="str">
        <f>IF([1]架空线长度!B1620="","",[1]架空线长度!B1620)</f>
        <v/>
      </c>
    </row>
    <row r="1621" spans="1:2" x14ac:dyDescent="0.15">
      <c r="A1621" t="str">
        <f>IF([1]架空线长度!A1621="","",[1]架空线长度!A1621)</f>
        <v/>
      </c>
      <c r="B1621" t="str">
        <f>IF([1]架空线长度!B1621="","",[1]架空线长度!B1621)</f>
        <v/>
      </c>
    </row>
    <row r="1622" spans="1:2" x14ac:dyDescent="0.15">
      <c r="A1622" t="str">
        <f>IF([1]架空线长度!A1622="","",[1]架空线长度!A1622)</f>
        <v/>
      </c>
      <c r="B1622" t="str">
        <f>IF([1]架空线长度!B1622="","",[1]架空线长度!B1622)</f>
        <v/>
      </c>
    </row>
    <row r="1623" spans="1:2" x14ac:dyDescent="0.15">
      <c r="A1623" t="str">
        <f>IF([1]架空线长度!A1623="","",[1]架空线长度!A1623)</f>
        <v/>
      </c>
      <c r="B1623" t="str">
        <f>IF([1]架空线长度!B1623="","",[1]架空线长度!B1623)</f>
        <v/>
      </c>
    </row>
    <row r="1624" spans="1:2" x14ac:dyDescent="0.15">
      <c r="A1624" t="str">
        <f>IF([1]架空线长度!A1624="","",[1]架空线长度!A1624)</f>
        <v/>
      </c>
      <c r="B1624" t="str">
        <f>IF([1]架空线长度!B1624="","",[1]架空线长度!B1624)</f>
        <v/>
      </c>
    </row>
    <row r="1625" spans="1:2" x14ac:dyDescent="0.15">
      <c r="A1625" t="str">
        <f>IF([1]架空线长度!A1625="","",[1]架空线长度!A1625)</f>
        <v/>
      </c>
      <c r="B1625" t="str">
        <f>IF([1]架空线长度!B1625="","",[1]架空线长度!B1625)</f>
        <v/>
      </c>
    </row>
    <row r="1626" spans="1:2" x14ac:dyDescent="0.15">
      <c r="A1626" t="str">
        <f>IF([1]架空线长度!A1626="","",[1]架空线长度!A1626)</f>
        <v/>
      </c>
      <c r="B1626" t="str">
        <f>IF([1]架空线长度!B1626="","",[1]架空线长度!B1626)</f>
        <v/>
      </c>
    </row>
    <row r="1627" spans="1:2" x14ac:dyDescent="0.15">
      <c r="A1627" t="str">
        <f>IF([1]架空线长度!A1627="","",[1]架空线长度!A1627)</f>
        <v/>
      </c>
      <c r="B1627" t="str">
        <f>IF([1]架空线长度!B1627="","",[1]架空线长度!B1627)</f>
        <v/>
      </c>
    </row>
    <row r="1628" spans="1:2" x14ac:dyDescent="0.15">
      <c r="A1628" t="str">
        <f>IF([1]架空线长度!A1628="","",[1]架空线长度!A1628)</f>
        <v/>
      </c>
      <c r="B1628" t="str">
        <f>IF([1]架空线长度!B1628="","",[1]架空线长度!B1628)</f>
        <v/>
      </c>
    </row>
    <row r="1629" spans="1:2" x14ac:dyDescent="0.15">
      <c r="A1629" t="str">
        <f>IF([1]架空线长度!A1629="","",[1]架空线长度!A1629)</f>
        <v/>
      </c>
      <c r="B1629" t="str">
        <f>IF([1]架空线长度!B1629="","",[1]架空线长度!B1629)</f>
        <v/>
      </c>
    </row>
    <row r="1630" spans="1:2" x14ac:dyDescent="0.15">
      <c r="A1630" t="str">
        <f>IF([1]架空线长度!A1630="","",[1]架空线长度!A1630)</f>
        <v/>
      </c>
      <c r="B1630" t="str">
        <f>IF([1]架空线长度!B1630="","",[1]架空线长度!B1630)</f>
        <v/>
      </c>
    </row>
    <row r="1631" spans="1:2" x14ac:dyDescent="0.15">
      <c r="A1631" t="str">
        <f>IF([1]架空线长度!A1631="","",[1]架空线长度!A1631)</f>
        <v/>
      </c>
      <c r="B1631" t="str">
        <f>IF([1]架空线长度!B1631="","",[1]架空线长度!B1631)</f>
        <v/>
      </c>
    </row>
    <row r="1632" spans="1:2" x14ac:dyDescent="0.15">
      <c r="A1632" t="str">
        <f>IF([1]架空线长度!A1632="","",[1]架空线长度!A1632)</f>
        <v/>
      </c>
      <c r="B1632" t="str">
        <f>IF([1]架空线长度!B1632="","",[1]架空线长度!B1632)</f>
        <v/>
      </c>
    </row>
    <row r="1633" spans="1:2" x14ac:dyDescent="0.15">
      <c r="A1633" t="str">
        <f>IF([1]架空线长度!A1633="","",[1]架空线长度!A1633)</f>
        <v/>
      </c>
      <c r="B1633" t="str">
        <f>IF([1]架空线长度!B1633="","",[1]架空线长度!B1633)</f>
        <v/>
      </c>
    </row>
    <row r="1634" spans="1:2" x14ac:dyDescent="0.15">
      <c r="A1634" t="str">
        <f>IF([1]架空线长度!A1634="","",[1]架空线长度!A1634)</f>
        <v/>
      </c>
      <c r="B1634" t="str">
        <f>IF([1]架空线长度!B1634="","",[1]架空线长度!B1634)</f>
        <v/>
      </c>
    </row>
    <row r="1635" spans="1:2" x14ac:dyDescent="0.15">
      <c r="A1635" t="str">
        <f>IF([1]架空线长度!A1635="","",[1]架空线长度!A1635)</f>
        <v/>
      </c>
      <c r="B1635" t="str">
        <f>IF([1]架空线长度!B1635="","",[1]架空线长度!B1635)</f>
        <v/>
      </c>
    </row>
    <row r="1636" spans="1:2" x14ac:dyDescent="0.15">
      <c r="A1636" t="str">
        <f>IF([1]架空线长度!A1636="","",[1]架空线长度!A1636)</f>
        <v/>
      </c>
      <c r="B1636" t="str">
        <f>IF([1]架空线长度!B1636="","",[1]架空线长度!B1636)</f>
        <v/>
      </c>
    </row>
    <row r="1637" spans="1:2" x14ac:dyDescent="0.15">
      <c r="A1637" t="str">
        <f>IF([1]架空线长度!A1637="","",[1]架空线长度!A1637)</f>
        <v/>
      </c>
      <c r="B1637" t="str">
        <f>IF([1]架空线长度!B1637="","",[1]架空线长度!B1637)</f>
        <v/>
      </c>
    </row>
    <row r="1638" spans="1:2" x14ac:dyDescent="0.15">
      <c r="A1638" t="str">
        <f>IF([1]架空线长度!A1638="","",[1]架空线长度!A1638)</f>
        <v/>
      </c>
      <c r="B1638" t="str">
        <f>IF([1]架空线长度!B1638="","",[1]架空线长度!B1638)</f>
        <v/>
      </c>
    </row>
    <row r="1639" spans="1:2" x14ac:dyDescent="0.15">
      <c r="A1639" t="str">
        <f>IF([1]架空线长度!A1639="","",[1]架空线长度!A1639)</f>
        <v/>
      </c>
      <c r="B1639" t="str">
        <f>IF([1]架空线长度!B1639="","",[1]架空线长度!B1639)</f>
        <v/>
      </c>
    </row>
    <row r="1640" spans="1:2" x14ac:dyDescent="0.15">
      <c r="A1640" t="str">
        <f>IF([1]架空线长度!A1640="","",[1]架空线长度!A1640)</f>
        <v/>
      </c>
      <c r="B1640" t="str">
        <f>IF([1]架空线长度!B1640="","",[1]架空线长度!B1640)</f>
        <v/>
      </c>
    </row>
    <row r="1641" spans="1:2" x14ac:dyDescent="0.15">
      <c r="A1641" t="str">
        <f>IF([1]架空线长度!A1641="","",[1]架空线长度!A1641)</f>
        <v/>
      </c>
      <c r="B1641" t="str">
        <f>IF([1]架空线长度!B1641="","",[1]架空线长度!B1641)</f>
        <v/>
      </c>
    </row>
    <row r="1642" spans="1:2" x14ac:dyDescent="0.15">
      <c r="A1642" t="str">
        <f>IF([1]架空线长度!A1642="","",[1]架空线长度!A1642)</f>
        <v/>
      </c>
      <c r="B1642" t="str">
        <f>IF([1]架空线长度!B1642="","",[1]架空线长度!B1642)</f>
        <v/>
      </c>
    </row>
    <row r="1643" spans="1:2" x14ac:dyDescent="0.15">
      <c r="A1643" t="str">
        <f>IF([1]架空线长度!A1643="","",[1]架空线长度!A1643)</f>
        <v/>
      </c>
      <c r="B1643" t="str">
        <f>IF([1]架空线长度!B1643="","",[1]架空线长度!B1643)</f>
        <v/>
      </c>
    </row>
    <row r="1644" spans="1:2" x14ac:dyDescent="0.15">
      <c r="A1644" t="str">
        <f>IF([1]架空线长度!A1644="","",[1]架空线长度!A1644)</f>
        <v/>
      </c>
      <c r="B1644" t="str">
        <f>IF([1]架空线长度!B1644="","",[1]架空线长度!B1644)</f>
        <v/>
      </c>
    </row>
    <row r="1645" spans="1:2" x14ac:dyDescent="0.15">
      <c r="A1645" t="str">
        <f>IF([1]架空线长度!A1645="","",[1]架空线长度!A1645)</f>
        <v/>
      </c>
      <c r="B1645" t="str">
        <f>IF([1]架空线长度!B1645="","",[1]架空线长度!B1645)</f>
        <v/>
      </c>
    </row>
    <row r="1646" spans="1:2" x14ac:dyDescent="0.15">
      <c r="A1646" t="str">
        <f>IF([1]架空线长度!A1646="","",[1]架空线长度!A1646)</f>
        <v/>
      </c>
      <c r="B1646" t="str">
        <f>IF([1]架空线长度!B1646="","",[1]架空线长度!B1646)</f>
        <v/>
      </c>
    </row>
    <row r="1647" spans="1:2" x14ac:dyDescent="0.15">
      <c r="A1647" t="str">
        <f>IF([1]架空线长度!A1647="","",[1]架空线长度!A1647)</f>
        <v/>
      </c>
      <c r="B1647" t="str">
        <f>IF([1]架空线长度!B1647="","",[1]架空线长度!B1647)</f>
        <v/>
      </c>
    </row>
    <row r="1648" spans="1:2" x14ac:dyDescent="0.15">
      <c r="A1648" t="str">
        <f>IF([1]架空线长度!A1648="","",[1]架空线长度!A1648)</f>
        <v/>
      </c>
      <c r="B1648" t="str">
        <f>IF([1]架空线长度!B1648="","",[1]架空线长度!B1648)</f>
        <v/>
      </c>
    </row>
    <row r="1649" spans="1:2" x14ac:dyDescent="0.15">
      <c r="A1649" t="str">
        <f>IF([1]架空线长度!A1649="","",[1]架空线长度!A1649)</f>
        <v/>
      </c>
      <c r="B1649" t="str">
        <f>IF([1]架空线长度!B1649="","",[1]架空线长度!B1649)</f>
        <v/>
      </c>
    </row>
    <row r="1650" spans="1:2" x14ac:dyDescent="0.15">
      <c r="A1650" t="str">
        <f>IF([1]架空线长度!A1650="","",[1]架空线长度!A1650)</f>
        <v/>
      </c>
      <c r="B1650" t="str">
        <f>IF([1]架空线长度!B1650="","",[1]架空线长度!B1650)</f>
        <v/>
      </c>
    </row>
    <row r="1651" spans="1:2" x14ac:dyDescent="0.15">
      <c r="A1651" t="str">
        <f>IF([1]架空线长度!A1651="","",[1]架空线长度!A1651)</f>
        <v/>
      </c>
      <c r="B1651" t="str">
        <f>IF([1]架空线长度!B1651="","",[1]架空线长度!B1651)</f>
        <v/>
      </c>
    </row>
    <row r="1652" spans="1:2" x14ac:dyDescent="0.15">
      <c r="A1652" t="str">
        <f>IF([1]架空线长度!A1652="","",[1]架空线长度!A1652)</f>
        <v/>
      </c>
      <c r="B1652" t="str">
        <f>IF([1]架空线长度!B1652="","",[1]架空线长度!B1652)</f>
        <v/>
      </c>
    </row>
    <row r="1653" spans="1:2" x14ac:dyDescent="0.15">
      <c r="A1653" t="str">
        <f>IF([1]架空线长度!A1653="","",[1]架空线长度!A1653)</f>
        <v/>
      </c>
      <c r="B1653" t="str">
        <f>IF([1]架空线长度!B1653="","",[1]架空线长度!B1653)</f>
        <v/>
      </c>
    </row>
    <row r="1654" spans="1:2" x14ac:dyDescent="0.15">
      <c r="A1654" t="str">
        <f>IF([1]架空线长度!A1654="","",[1]架空线长度!A1654)</f>
        <v/>
      </c>
      <c r="B1654" t="str">
        <f>IF([1]架空线长度!B1654="","",[1]架空线长度!B1654)</f>
        <v/>
      </c>
    </row>
    <row r="1655" spans="1:2" x14ac:dyDescent="0.15">
      <c r="A1655" t="str">
        <f>IF([1]架空线长度!A1655="","",[1]架空线长度!A1655)</f>
        <v/>
      </c>
      <c r="B1655" t="str">
        <f>IF([1]架空线长度!B1655="","",[1]架空线长度!B1655)</f>
        <v/>
      </c>
    </row>
    <row r="1656" spans="1:2" x14ac:dyDescent="0.15">
      <c r="A1656" t="str">
        <f>IF([1]架空线长度!A1656="","",[1]架空线长度!A1656)</f>
        <v/>
      </c>
      <c r="B1656" t="str">
        <f>IF([1]架空线长度!B1656="","",[1]架空线长度!B1656)</f>
        <v/>
      </c>
    </row>
    <row r="1657" spans="1:2" x14ac:dyDescent="0.15">
      <c r="A1657" t="str">
        <f>IF([1]架空线长度!A1657="","",[1]架空线长度!A1657)</f>
        <v/>
      </c>
      <c r="B1657" t="str">
        <f>IF([1]架空线长度!B1657="","",[1]架空线长度!B1657)</f>
        <v/>
      </c>
    </row>
    <row r="1658" spans="1:2" x14ac:dyDescent="0.15">
      <c r="A1658" t="str">
        <f>IF([1]架空线长度!A1658="","",[1]架空线长度!A1658)</f>
        <v/>
      </c>
      <c r="B1658" t="str">
        <f>IF([1]架空线长度!B1658="","",[1]架空线长度!B1658)</f>
        <v/>
      </c>
    </row>
    <row r="1659" spans="1:2" x14ac:dyDescent="0.15">
      <c r="A1659" t="str">
        <f>IF([1]架空线长度!A1659="","",[1]架空线长度!A1659)</f>
        <v/>
      </c>
      <c r="B1659" t="str">
        <f>IF([1]架空线长度!B1659="","",[1]架空线长度!B1659)</f>
        <v/>
      </c>
    </row>
    <row r="1660" spans="1:2" x14ac:dyDescent="0.15">
      <c r="A1660" t="str">
        <f>IF([1]架空线长度!A1660="","",[1]架空线长度!A1660)</f>
        <v/>
      </c>
      <c r="B1660" t="str">
        <f>IF([1]架空线长度!B1660="","",[1]架空线长度!B1660)</f>
        <v/>
      </c>
    </row>
    <row r="1661" spans="1:2" x14ac:dyDescent="0.15">
      <c r="A1661" t="str">
        <f>IF([1]架空线长度!A1661="","",[1]架空线长度!A1661)</f>
        <v/>
      </c>
      <c r="B1661" t="str">
        <f>IF([1]架空线长度!B1661="","",[1]架空线长度!B1661)</f>
        <v/>
      </c>
    </row>
    <row r="1662" spans="1:2" x14ac:dyDescent="0.15">
      <c r="A1662" t="str">
        <f>IF([1]架空线长度!A1662="","",[1]架空线长度!A1662)</f>
        <v/>
      </c>
      <c r="B1662" t="str">
        <f>IF([1]架空线长度!B1662="","",[1]架空线长度!B1662)</f>
        <v/>
      </c>
    </row>
    <row r="1663" spans="1:2" x14ac:dyDescent="0.15">
      <c r="A1663" t="str">
        <f>IF([1]架空线长度!A1663="","",[1]架空线长度!A1663)</f>
        <v/>
      </c>
      <c r="B1663" t="str">
        <f>IF([1]架空线长度!B1663="","",[1]架空线长度!B1663)</f>
        <v/>
      </c>
    </row>
    <row r="1664" spans="1:2" x14ac:dyDescent="0.15">
      <c r="A1664" t="str">
        <f>IF([1]架空线长度!A1664="","",[1]架空线长度!A1664)</f>
        <v/>
      </c>
      <c r="B1664" t="str">
        <f>IF([1]架空线长度!B1664="","",[1]架空线长度!B1664)</f>
        <v/>
      </c>
    </row>
    <row r="1665" spans="1:2" x14ac:dyDescent="0.15">
      <c r="A1665" t="str">
        <f>IF([1]架空线长度!A1665="","",[1]架空线长度!A1665)</f>
        <v/>
      </c>
      <c r="B1665" t="str">
        <f>IF([1]架空线长度!B1665="","",[1]架空线长度!B1665)</f>
        <v/>
      </c>
    </row>
    <row r="1666" spans="1:2" x14ac:dyDescent="0.15">
      <c r="A1666" t="str">
        <f>IF([1]架空线长度!A1666="","",[1]架空线长度!A1666)</f>
        <v/>
      </c>
      <c r="B1666" t="str">
        <f>IF([1]架空线长度!B1666="","",[1]架空线长度!B1666)</f>
        <v/>
      </c>
    </row>
    <row r="1667" spans="1:2" x14ac:dyDescent="0.15">
      <c r="A1667" t="str">
        <f>IF([1]架空线长度!A1667="","",[1]架空线长度!A1667)</f>
        <v/>
      </c>
      <c r="B1667" t="str">
        <f>IF([1]架空线长度!B1667="","",[1]架空线长度!B1667)</f>
        <v/>
      </c>
    </row>
    <row r="1668" spans="1:2" x14ac:dyDescent="0.15">
      <c r="A1668" t="str">
        <f>IF([1]架空线长度!A1668="","",[1]架空线长度!A1668)</f>
        <v/>
      </c>
      <c r="B1668" t="str">
        <f>IF([1]架空线长度!B1668="","",[1]架空线长度!B1668)</f>
        <v/>
      </c>
    </row>
    <row r="1669" spans="1:2" x14ac:dyDescent="0.15">
      <c r="A1669" t="str">
        <f>IF([1]架空线长度!A1669="","",[1]架空线长度!A1669)</f>
        <v/>
      </c>
      <c r="B1669" t="str">
        <f>IF([1]架空线长度!B1669="","",[1]架空线长度!B1669)</f>
        <v/>
      </c>
    </row>
    <row r="1670" spans="1:2" x14ac:dyDescent="0.15">
      <c r="A1670" t="str">
        <f>IF([1]架空线长度!A1670="","",[1]架空线长度!A1670)</f>
        <v/>
      </c>
      <c r="B1670" t="str">
        <f>IF([1]架空线长度!B1670="","",[1]架空线长度!B1670)</f>
        <v/>
      </c>
    </row>
    <row r="1671" spans="1:2" x14ac:dyDescent="0.15">
      <c r="A1671" t="str">
        <f>IF([1]架空线长度!A1671="","",[1]架空线长度!A1671)</f>
        <v/>
      </c>
      <c r="B1671" t="str">
        <f>IF([1]架空线长度!B1671="","",[1]架空线长度!B1671)</f>
        <v/>
      </c>
    </row>
    <row r="1672" spans="1:2" x14ac:dyDescent="0.15">
      <c r="A1672" t="str">
        <f>IF([1]架空线长度!A1672="","",[1]架空线长度!A1672)</f>
        <v/>
      </c>
      <c r="B1672" t="str">
        <f>IF([1]架空线长度!B1672="","",[1]架空线长度!B1672)</f>
        <v/>
      </c>
    </row>
    <row r="1673" spans="1:2" x14ac:dyDescent="0.15">
      <c r="A1673" t="str">
        <f>IF([1]架空线长度!A1673="","",[1]架空线长度!A1673)</f>
        <v/>
      </c>
      <c r="B1673" t="str">
        <f>IF([1]架空线长度!B1673="","",[1]架空线长度!B1673)</f>
        <v/>
      </c>
    </row>
    <row r="1674" spans="1:2" x14ac:dyDescent="0.15">
      <c r="A1674" t="str">
        <f>IF([1]架空线长度!A1674="","",[1]架空线长度!A1674)</f>
        <v/>
      </c>
      <c r="B1674" t="str">
        <f>IF([1]架空线长度!B1674="","",[1]架空线长度!B1674)</f>
        <v/>
      </c>
    </row>
    <row r="1675" spans="1:2" x14ac:dyDescent="0.15">
      <c r="A1675" t="str">
        <f>IF([1]架空线长度!A1675="","",[1]架空线长度!A1675)</f>
        <v/>
      </c>
      <c r="B1675" t="str">
        <f>IF([1]架空线长度!B1675="","",[1]架空线长度!B1675)</f>
        <v/>
      </c>
    </row>
    <row r="1676" spans="1:2" x14ac:dyDescent="0.15">
      <c r="A1676" t="str">
        <f>IF([1]架空线长度!A1676="","",[1]架空线长度!A1676)</f>
        <v/>
      </c>
      <c r="B1676" t="str">
        <f>IF([1]架空线长度!B1676="","",[1]架空线长度!B1676)</f>
        <v/>
      </c>
    </row>
    <row r="1677" spans="1:2" x14ac:dyDescent="0.15">
      <c r="A1677" t="str">
        <f>IF([1]架空线长度!A1677="","",[1]架空线长度!A1677)</f>
        <v/>
      </c>
      <c r="B1677" t="str">
        <f>IF([1]架空线长度!B1677="","",[1]架空线长度!B1677)</f>
        <v/>
      </c>
    </row>
    <row r="1678" spans="1:2" x14ac:dyDescent="0.15">
      <c r="A1678" t="str">
        <f>IF([1]架空线长度!A1678="","",[1]架空线长度!A1678)</f>
        <v/>
      </c>
      <c r="B1678" t="str">
        <f>IF([1]架空线长度!B1678="","",[1]架空线长度!B1678)</f>
        <v/>
      </c>
    </row>
    <row r="1679" spans="1:2" x14ac:dyDescent="0.15">
      <c r="A1679" t="str">
        <f>IF([1]架空线长度!A1679="","",[1]架空线长度!A1679)</f>
        <v/>
      </c>
      <c r="B1679" t="str">
        <f>IF([1]架空线长度!B1679="","",[1]架空线长度!B1679)</f>
        <v/>
      </c>
    </row>
    <row r="1680" spans="1:2" x14ac:dyDescent="0.15">
      <c r="A1680" t="str">
        <f>IF([1]架空线长度!A1680="","",[1]架空线长度!A1680)</f>
        <v/>
      </c>
      <c r="B1680" t="str">
        <f>IF([1]架空线长度!B1680="","",[1]架空线长度!B1680)</f>
        <v/>
      </c>
    </row>
    <row r="1681" spans="1:2" x14ac:dyDescent="0.15">
      <c r="A1681" t="str">
        <f>IF([1]架空线长度!A1681="","",[1]架空线长度!A1681)</f>
        <v/>
      </c>
      <c r="B1681" t="str">
        <f>IF([1]架空线长度!B1681="","",[1]架空线长度!B1681)</f>
        <v/>
      </c>
    </row>
    <row r="1682" spans="1:2" x14ac:dyDescent="0.15">
      <c r="A1682" t="str">
        <f>IF([1]架空线长度!A1682="","",[1]架空线长度!A1682)</f>
        <v/>
      </c>
      <c r="B1682" t="str">
        <f>IF([1]架空线长度!B1682="","",[1]架空线长度!B1682)</f>
        <v/>
      </c>
    </row>
    <row r="1683" spans="1:2" x14ac:dyDescent="0.15">
      <c r="A1683" t="str">
        <f>IF([1]架空线长度!A1683="","",[1]架空线长度!A1683)</f>
        <v/>
      </c>
      <c r="B1683" t="str">
        <f>IF([1]架空线长度!B1683="","",[1]架空线长度!B1683)</f>
        <v/>
      </c>
    </row>
    <row r="1684" spans="1:2" x14ac:dyDescent="0.15">
      <c r="A1684" t="str">
        <f>IF([1]架空线长度!A1684="","",[1]架空线长度!A1684)</f>
        <v/>
      </c>
      <c r="B1684" t="str">
        <f>IF([1]架空线长度!B1684="","",[1]架空线长度!B1684)</f>
        <v/>
      </c>
    </row>
    <row r="1685" spans="1:2" x14ac:dyDescent="0.15">
      <c r="A1685" t="str">
        <f>IF([1]架空线长度!A1685="","",[1]架空线长度!A1685)</f>
        <v/>
      </c>
      <c r="B1685" t="str">
        <f>IF([1]架空线长度!B1685="","",[1]架空线长度!B1685)</f>
        <v/>
      </c>
    </row>
    <row r="1686" spans="1:2" x14ac:dyDescent="0.15">
      <c r="A1686" t="str">
        <f>IF([1]架空线长度!A1686="","",[1]架空线长度!A1686)</f>
        <v/>
      </c>
      <c r="B1686" t="str">
        <f>IF([1]架空线长度!B1686="","",[1]架空线长度!B1686)</f>
        <v/>
      </c>
    </row>
    <row r="1687" spans="1:2" x14ac:dyDescent="0.15">
      <c r="A1687" t="str">
        <f>IF([1]架空线长度!A1687="","",[1]架空线长度!A1687)</f>
        <v/>
      </c>
      <c r="B1687" t="str">
        <f>IF([1]架空线长度!B1687="","",[1]架空线长度!B1687)</f>
        <v/>
      </c>
    </row>
    <row r="1688" spans="1:2" x14ac:dyDescent="0.15">
      <c r="A1688" t="str">
        <f>IF([1]架空线长度!A1688="","",[1]架空线长度!A1688)</f>
        <v/>
      </c>
      <c r="B1688" t="str">
        <f>IF([1]架空线长度!B1688="","",[1]架空线长度!B1688)</f>
        <v/>
      </c>
    </row>
    <row r="1689" spans="1:2" x14ac:dyDescent="0.15">
      <c r="A1689" t="str">
        <f>IF([1]架空线长度!A1689="","",[1]架空线长度!A1689)</f>
        <v/>
      </c>
      <c r="B1689" t="str">
        <f>IF([1]架空线长度!B1689="","",[1]架空线长度!B1689)</f>
        <v/>
      </c>
    </row>
    <row r="1690" spans="1:2" x14ac:dyDescent="0.15">
      <c r="A1690" t="str">
        <f>IF([1]架空线长度!A1690="","",[1]架空线长度!A1690)</f>
        <v/>
      </c>
      <c r="B1690" t="str">
        <f>IF([1]架空线长度!B1690="","",[1]架空线长度!B1690)</f>
        <v/>
      </c>
    </row>
    <row r="1691" spans="1:2" x14ac:dyDescent="0.15">
      <c r="A1691" t="str">
        <f>IF([1]架空线长度!A1691="","",[1]架空线长度!A1691)</f>
        <v/>
      </c>
      <c r="B1691" t="str">
        <f>IF([1]架空线长度!B1691="","",[1]架空线长度!B1691)</f>
        <v/>
      </c>
    </row>
    <row r="1692" spans="1:2" x14ac:dyDescent="0.15">
      <c r="A1692" t="str">
        <f>IF([1]架空线长度!A1692="","",[1]架空线长度!A1692)</f>
        <v/>
      </c>
      <c r="B1692" t="str">
        <f>IF([1]架空线长度!B1692="","",[1]架空线长度!B1692)</f>
        <v/>
      </c>
    </row>
    <row r="1693" spans="1:2" x14ac:dyDescent="0.15">
      <c r="A1693" t="str">
        <f>IF([1]架空线长度!A1693="","",[1]架空线长度!A1693)</f>
        <v/>
      </c>
      <c r="B1693" t="str">
        <f>IF([1]架空线长度!B1693="","",[1]架空线长度!B1693)</f>
        <v/>
      </c>
    </row>
    <row r="1694" spans="1:2" x14ac:dyDescent="0.15">
      <c r="A1694" t="str">
        <f>IF([1]架空线长度!A1694="","",[1]架空线长度!A1694)</f>
        <v/>
      </c>
      <c r="B1694" t="str">
        <f>IF([1]架空线长度!B1694="","",[1]架空线长度!B1694)</f>
        <v/>
      </c>
    </row>
    <row r="1695" spans="1:2" x14ac:dyDescent="0.15">
      <c r="A1695" t="str">
        <f>IF([1]架空线长度!A1695="","",[1]架空线长度!A1695)</f>
        <v/>
      </c>
      <c r="B1695" t="str">
        <f>IF([1]架空线长度!B1695="","",[1]架空线长度!B1695)</f>
        <v/>
      </c>
    </row>
    <row r="1696" spans="1:2" x14ac:dyDescent="0.15">
      <c r="A1696" t="str">
        <f>IF([1]架空线长度!A1696="","",[1]架空线长度!A1696)</f>
        <v/>
      </c>
      <c r="B1696" t="str">
        <f>IF([1]架空线长度!B1696="","",[1]架空线长度!B1696)</f>
        <v/>
      </c>
    </row>
    <row r="1697" spans="1:2" x14ac:dyDescent="0.15">
      <c r="A1697" t="str">
        <f>IF([1]架空线长度!A1697="","",[1]架空线长度!A1697)</f>
        <v/>
      </c>
      <c r="B1697" t="str">
        <f>IF([1]架空线长度!B1697="","",[1]架空线长度!B1697)</f>
        <v/>
      </c>
    </row>
    <row r="1698" spans="1:2" x14ac:dyDescent="0.15">
      <c r="A1698" t="str">
        <f>IF([1]架空线长度!A1698="","",[1]架空线长度!A1698)</f>
        <v/>
      </c>
      <c r="B1698" t="str">
        <f>IF([1]架空线长度!B1698="","",[1]架空线长度!B1698)</f>
        <v/>
      </c>
    </row>
    <row r="1699" spans="1:2" x14ac:dyDescent="0.15">
      <c r="A1699" t="str">
        <f>IF([1]架空线长度!A1699="","",[1]架空线长度!A1699)</f>
        <v/>
      </c>
      <c r="B1699" t="str">
        <f>IF([1]架空线长度!B1699="","",[1]架空线长度!B1699)</f>
        <v/>
      </c>
    </row>
    <row r="1700" spans="1:2" x14ac:dyDescent="0.15">
      <c r="A1700" t="str">
        <f>IF([1]架空线长度!A1700="","",[1]架空线长度!A1700)</f>
        <v/>
      </c>
      <c r="B1700" t="str">
        <f>IF([1]架空线长度!B1700="","",[1]架空线长度!B1700)</f>
        <v/>
      </c>
    </row>
    <row r="1701" spans="1:2" x14ac:dyDescent="0.15">
      <c r="A1701" t="str">
        <f>IF([1]架空线长度!A1701="","",[1]架空线长度!A1701)</f>
        <v/>
      </c>
      <c r="B1701" t="str">
        <f>IF([1]架空线长度!B1701="","",[1]架空线长度!B1701)</f>
        <v/>
      </c>
    </row>
    <row r="1702" spans="1:2" x14ac:dyDescent="0.15">
      <c r="A1702" t="str">
        <f>IF([1]架空线长度!A1702="","",[1]架空线长度!A1702)</f>
        <v/>
      </c>
      <c r="B1702" t="str">
        <f>IF([1]架空线长度!B1702="","",[1]架空线长度!B1702)</f>
        <v/>
      </c>
    </row>
    <row r="1703" spans="1:2" x14ac:dyDescent="0.15">
      <c r="A1703" t="str">
        <f>IF([1]架空线长度!A1703="","",[1]架空线长度!A1703)</f>
        <v/>
      </c>
      <c r="B1703" t="str">
        <f>IF([1]架空线长度!B1703="","",[1]架空线长度!B1703)</f>
        <v/>
      </c>
    </row>
    <row r="1704" spans="1:2" x14ac:dyDescent="0.15">
      <c r="A1704" t="str">
        <f>IF([1]架空线长度!A1704="","",[1]架空线长度!A1704)</f>
        <v/>
      </c>
      <c r="B1704" t="str">
        <f>IF([1]架空线长度!B1704="","",[1]架空线长度!B1704)</f>
        <v/>
      </c>
    </row>
    <row r="1705" spans="1:2" x14ac:dyDescent="0.15">
      <c r="A1705" t="str">
        <f>IF([1]架空线长度!A1705="","",[1]架空线长度!A1705)</f>
        <v/>
      </c>
      <c r="B1705" t="str">
        <f>IF([1]架空线长度!B1705="","",[1]架空线长度!B1705)</f>
        <v/>
      </c>
    </row>
    <row r="1706" spans="1:2" x14ac:dyDescent="0.15">
      <c r="A1706" t="str">
        <f>IF([1]架空线长度!A1706="","",[1]架空线长度!A1706)</f>
        <v/>
      </c>
      <c r="B1706" t="str">
        <f>IF([1]架空线长度!B1706="","",[1]架空线长度!B1706)</f>
        <v/>
      </c>
    </row>
    <row r="1707" spans="1:2" x14ac:dyDescent="0.15">
      <c r="A1707" t="str">
        <f>IF([1]架空线长度!A1707="","",[1]架空线长度!A1707)</f>
        <v/>
      </c>
      <c r="B1707" t="str">
        <f>IF([1]架空线长度!B1707="","",[1]架空线长度!B1707)</f>
        <v/>
      </c>
    </row>
    <row r="1708" spans="1:2" x14ac:dyDescent="0.15">
      <c r="A1708" t="str">
        <f>IF([1]架空线长度!A1708="","",[1]架空线长度!A1708)</f>
        <v/>
      </c>
      <c r="B1708" t="str">
        <f>IF([1]架空线长度!B1708="","",[1]架空线长度!B1708)</f>
        <v/>
      </c>
    </row>
    <row r="1709" spans="1:2" x14ac:dyDescent="0.15">
      <c r="A1709" t="str">
        <f>IF([1]架空线长度!A1709="","",[1]架空线长度!A1709)</f>
        <v/>
      </c>
      <c r="B1709" t="str">
        <f>IF([1]架空线长度!B1709="","",[1]架空线长度!B1709)</f>
        <v/>
      </c>
    </row>
    <row r="1710" spans="1:2" x14ac:dyDescent="0.15">
      <c r="A1710" t="str">
        <f>IF([1]架空线长度!A1710="","",[1]架空线长度!A1710)</f>
        <v/>
      </c>
      <c r="B1710" t="str">
        <f>IF([1]架空线长度!B1710="","",[1]架空线长度!B1710)</f>
        <v/>
      </c>
    </row>
    <row r="1711" spans="1:2" x14ac:dyDescent="0.15">
      <c r="A1711" t="str">
        <f>IF([1]架空线长度!A1711="","",[1]架空线长度!A1711)</f>
        <v/>
      </c>
      <c r="B1711" t="str">
        <f>IF([1]架空线长度!B1711="","",[1]架空线长度!B1711)</f>
        <v/>
      </c>
    </row>
    <row r="1712" spans="1:2" x14ac:dyDescent="0.15">
      <c r="A1712" t="str">
        <f>IF([1]架空线长度!A1712="","",[1]架空线长度!A1712)</f>
        <v/>
      </c>
      <c r="B1712" t="str">
        <f>IF([1]架空线长度!B1712="","",[1]架空线长度!B1712)</f>
        <v/>
      </c>
    </row>
    <row r="1713" spans="1:2" x14ac:dyDescent="0.15">
      <c r="A1713" t="str">
        <f>IF([1]架空线长度!A1713="","",[1]架空线长度!A1713)</f>
        <v/>
      </c>
      <c r="B1713" t="str">
        <f>IF([1]架空线长度!B1713="","",[1]架空线长度!B1713)</f>
        <v/>
      </c>
    </row>
    <row r="1714" spans="1:2" x14ac:dyDescent="0.15">
      <c r="A1714" t="str">
        <f>IF([1]架空线长度!A1714="","",[1]架空线长度!A1714)</f>
        <v/>
      </c>
      <c r="B1714" t="str">
        <f>IF([1]架空线长度!B1714="","",[1]架空线长度!B1714)</f>
        <v/>
      </c>
    </row>
    <row r="1715" spans="1:2" x14ac:dyDescent="0.15">
      <c r="A1715" t="str">
        <f>IF([1]架空线长度!A1715="","",[1]架空线长度!A1715)</f>
        <v/>
      </c>
      <c r="B1715" t="str">
        <f>IF([1]架空线长度!B1715="","",[1]架空线长度!B1715)</f>
        <v/>
      </c>
    </row>
    <row r="1716" spans="1:2" x14ac:dyDescent="0.15">
      <c r="A1716" t="str">
        <f>IF([1]架空线长度!A1716="","",[1]架空线长度!A1716)</f>
        <v/>
      </c>
      <c r="B1716" t="str">
        <f>IF([1]架空线长度!B1716="","",[1]架空线长度!B1716)</f>
        <v/>
      </c>
    </row>
    <row r="1717" spans="1:2" x14ac:dyDescent="0.15">
      <c r="A1717" t="str">
        <f>IF([1]架空线长度!A1717="","",[1]架空线长度!A1717)</f>
        <v/>
      </c>
      <c r="B1717" t="str">
        <f>IF([1]架空线长度!B1717="","",[1]架空线长度!B1717)</f>
        <v/>
      </c>
    </row>
    <row r="1718" spans="1:2" x14ac:dyDescent="0.15">
      <c r="A1718" t="str">
        <f>IF([1]架空线长度!A1718="","",[1]架空线长度!A1718)</f>
        <v/>
      </c>
      <c r="B1718" t="str">
        <f>IF([1]架空线长度!B1718="","",[1]架空线长度!B1718)</f>
        <v/>
      </c>
    </row>
    <row r="1719" spans="1:2" x14ac:dyDescent="0.15">
      <c r="A1719" t="str">
        <f>IF([1]架空线长度!A1719="","",[1]架空线长度!A1719)</f>
        <v/>
      </c>
      <c r="B1719" t="str">
        <f>IF([1]架空线长度!B1719="","",[1]架空线长度!B1719)</f>
        <v/>
      </c>
    </row>
    <row r="1720" spans="1:2" x14ac:dyDescent="0.15">
      <c r="A1720" t="str">
        <f>IF([1]架空线长度!A1720="","",[1]架空线长度!A1720)</f>
        <v/>
      </c>
      <c r="B1720" t="str">
        <f>IF([1]架空线长度!B1720="","",[1]架空线长度!B1720)</f>
        <v/>
      </c>
    </row>
    <row r="1721" spans="1:2" x14ac:dyDescent="0.15">
      <c r="A1721" t="str">
        <f>IF([1]架空线长度!A1721="","",[1]架空线长度!A1721)</f>
        <v/>
      </c>
      <c r="B1721" t="str">
        <f>IF([1]架空线长度!B1721="","",[1]架空线长度!B1721)</f>
        <v/>
      </c>
    </row>
    <row r="1722" spans="1:2" x14ac:dyDescent="0.15">
      <c r="A1722" t="str">
        <f>IF([1]架空线长度!A1722="","",[1]架空线长度!A1722)</f>
        <v/>
      </c>
      <c r="B1722" t="str">
        <f>IF([1]架空线长度!B1722="","",[1]架空线长度!B1722)</f>
        <v/>
      </c>
    </row>
    <row r="1723" spans="1:2" x14ac:dyDescent="0.15">
      <c r="A1723" t="str">
        <f>IF([1]架空线长度!A1723="","",[1]架空线长度!A1723)</f>
        <v/>
      </c>
      <c r="B1723" t="str">
        <f>IF([1]架空线长度!B1723="","",[1]架空线长度!B1723)</f>
        <v/>
      </c>
    </row>
    <row r="1724" spans="1:2" x14ac:dyDescent="0.15">
      <c r="A1724" t="str">
        <f>IF([1]架空线长度!A1724="","",[1]架空线长度!A1724)</f>
        <v/>
      </c>
      <c r="B1724" t="str">
        <f>IF([1]架空线长度!B1724="","",[1]架空线长度!B1724)</f>
        <v/>
      </c>
    </row>
    <row r="1725" spans="1:2" x14ac:dyDescent="0.15">
      <c r="A1725" t="str">
        <f>IF([1]架空线长度!A1725="","",[1]架空线长度!A1725)</f>
        <v/>
      </c>
      <c r="B1725" t="str">
        <f>IF([1]架空线长度!B1725="","",[1]架空线长度!B1725)</f>
        <v/>
      </c>
    </row>
    <row r="1726" spans="1:2" x14ac:dyDescent="0.15">
      <c r="A1726" t="str">
        <f>IF([1]架空线长度!A1726="","",[1]架空线长度!A1726)</f>
        <v/>
      </c>
      <c r="B1726" t="str">
        <f>IF([1]架空线长度!B1726="","",[1]架空线长度!B1726)</f>
        <v/>
      </c>
    </row>
    <row r="1727" spans="1:2" x14ac:dyDescent="0.15">
      <c r="A1727" t="str">
        <f>IF([1]架空线长度!A1727="","",[1]架空线长度!A1727)</f>
        <v/>
      </c>
      <c r="B1727" t="str">
        <f>IF([1]架空线长度!B1727="","",[1]架空线长度!B1727)</f>
        <v/>
      </c>
    </row>
    <row r="1728" spans="1:2" x14ac:dyDescent="0.15">
      <c r="A1728" t="str">
        <f>IF([1]架空线长度!A1728="","",[1]架空线长度!A1728)</f>
        <v/>
      </c>
      <c r="B1728" t="str">
        <f>IF([1]架空线长度!B1728="","",[1]架空线长度!B1728)</f>
        <v/>
      </c>
    </row>
    <row r="1729" spans="1:2" x14ac:dyDescent="0.15">
      <c r="A1729" t="str">
        <f>IF([1]架空线长度!A1729="","",[1]架空线长度!A1729)</f>
        <v/>
      </c>
      <c r="B1729" t="str">
        <f>IF([1]架空线长度!B1729="","",[1]架空线长度!B1729)</f>
        <v/>
      </c>
    </row>
    <row r="1730" spans="1:2" x14ac:dyDescent="0.15">
      <c r="A1730" t="str">
        <f>IF([1]架空线长度!A1730="","",[1]架空线长度!A1730)</f>
        <v/>
      </c>
      <c r="B1730" t="str">
        <f>IF([1]架空线长度!B1730="","",[1]架空线长度!B1730)</f>
        <v/>
      </c>
    </row>
    <row r="1731" spans="1:2" x14ac:dyDescent="0.15">
      <c r="A1731" t="str">
        <f>IF([1]架空线长度!A1731="","",[1]架空线长度!A1731)</f>
        <v/>
      </c>
      <c r="B1731" t="str">
        <f>IF([1]架空线长度!B1731="","",[1]架空线长度!B1731)</f>
        <v/>
      </c>
    </row>
    <row r="1732" spans="1:2" x14ac:dyDescent="0.15">
      <c r="A1732" t="str">
        <f>IF([1]架空线长度!A1732="","",[1]架空线长度!A1732)</f>
        <v/>
      </c>
      <c r="B1732" t="str">
        <f>IF([1]架空线长度!B1732="","",[1]架空线长度!B1732)</f>
        <v/>
      </c>
    </row>
    <row r="1733" spans="1:2" x14ac:dyDescent="0.15">
      <c r="A1733" t="str">
        <f>IF([1]架空线长度!A1733="","",[1]架空线长度!A1733)</f>
        <v/>
      </c>
      <c r="B1733" t="str">
        <f>IF([1]架空线长度!B1733="","",[1]架空线长度!B1733)</f>
        <v/>
      </c>
    </row>
    <row r="1734" spans="1:2" x14ac:dyDescent="0.15">
      <c r="A1734" t="str">
        <f>IF([1]架空线长度!A1734="","",[1]架空线长度!A1734)</f>
        <v/>
      </c>
      <c r="B1734" t="str">
        <f>IF([1]架空线长度!B1734="","",[1]架空线长度!B1734)</f>
        <v/>
      </c>
    </row>
    <row r="1735" spans="1:2" x14ac:dyDescent="0.15">
      <c r="A1735" t="str">
        <f>IF([1]架空线长度!A1735="","",[1]架空线长度!A1735)</f>
        <v/>
      </c>
      <c r="B1735" t="str">
        <f>IF([1]架空线长度!B1735="","",[1]架空线长度!B1735)</f>
        <v/>
      </c>
    </row>
    <row r="1736" spans="1:2" x14ac:dyDescent="0.15">
      <c r="A1736" t="str">
        <f>IF([1]架空线长度!A1736="","",[1]架空线长度!A1736)</f>
        <v/>
      </c>
      <c r="B1736" t="str">
        <f>IF([1]架空线长度!B1736="","",[1]架空线长度!B1736)</f>
        <v/>
      </c>
    </row>
    <row r="1737" spans="1:2" x14ac:dyDescent="0.15">
      <c r="A1737" t="str">
        <f>IF([1]架空线长度!A1737="","",[1]架空线长度!A1737)</f>
        <v/>
      </c>
      <c r="B1737" t="str">
        <f>IF([1]架空线长度!B1737="","",[1]架空线长度!B1737)</f>
        <v/>
      </c>
    </row>
    <row r="1738" spans="1:2" x14ac:dyDescent="0.15">
      <c r="A1738" t="str">
        <f>IF([1]架空线长度!A1738="","",[1]架空线长度!A1738)</f>
        <v/>
      </c>
      <c r="B1738" t="str">
        <f>IF([1]架空线长度!B1738="","",[1]架空线长度!B1738)</f>
        <v/>
      </c>
    </row>
    <row r="1739" spans="1:2" x14ac:dyDescent="0.15">
      <c r="A1739" t="str">
        <f>IF([1]架空线长度!A1739="","",[1]架空线长度!A1739)</f>
        <v/>
      </c>
      <c r="B1739" t="str">
        <f>IF([1]架空线长度!B1739="","",[1]架空线长度!B1739)</f>
        <v/>
      </c>
    </row>
    <row r="1740" spans="1:2" x14ac:dyDescent="0.15">
      <c r="A1740" t="str">
        <f>IF([1]架空线长度!A1740="","",[1]架空线长度!A1740)</f>
        <v/>
      </c>
      <c r="B1740" t="str">
        <f>IF([1]架空线长度!B1740="","",[1]架空线长度!B1740)</f>
        <v/>
      </c>
    </row>
    <row r="1741" spans="1:2" x14ac:dyDescent="0.15">
      <c r="A1741" t="str">
        <f>IF([1]架空线长度!A1741="","",[1]架空线长度!A1741)</f>
        <v/>
      </c>
      <c r="B1741" t="str">
        <f>IF([1]架空线长度!B1741="","",[1]架空线长度!B1741)</f>
        <v/>
      </c>
    </row>
    <row r="1742" spans="1:2" x14ac:dyDescent="0.15">
      <c r="A1742" t="str">
        <f>IF([1]架空线长度!A1742="","",[1]架空线长度!A1742)</f>
        <v/>
      </c>
      <c r="B1742" t="str">
        <f>IF([1]架空线长度!B1742="","",[1]架空线长度!B1742)</f>
        <v/>
      </c>
    </row>
    <row r="1743" spans="1:2" x14ac:dyDescent="0.15">
      <c r="A1743" t="str">
        <f>IF([1]架空线长度!A1743="","",[1]架空线长度!A1743)</f>
        <v/>
      </c>
      <c r="B1743" t="str">
        <f>IF([1]架空线长度!B1743="","",[1]架空线长度!B1743)</f>
        <v/>
      </c>
    </row>
    <row r="1744" spans="1:2" x14ac:dyDescent="0.15">
      <c r="A1744" t="str">
        <f>IF([1]架空线长度!A1744="","",[1]架空线长度!A1744)</f>
        <v/>
      </c>
      <c r="B1744" t="str">
        <f>IF([1]架空线长度!B1744="","",[1]架空线长度!B1744)</f>
        <v/>
      </c>
    </row>
    <row r="1745" spans="1:2" x14ac:dyDescent="0.15">
      <c r="A1745" t="str">
        <f>IF([1]架空线长度!A1745="","",[1]架空线长度!A1745)</f>
        <v/>
      </c>
      <c r="B1745" t="str">
        <f>IF([1]架空线长度!B1745="","",[1]架空线长度!B1745)</f>
        <v/>
      </c>
    </row>
    <row r="1746" spans="1:2" x14ac:dyDescent="0.15">
      <c r="A1746" t="str">
        <f>IF([1]架空线长度!A1746="","",[1]架空线长度!A1746)</f>
        <v/>
      </c>
      <c r="B1746" t="str">
        <f>IF([1]架空线长度!B1746="","",[1]架空线长度!B1746)</f>
        <v/>
      </c>
    </row>
    <row r="1747" spans="1:2" x14ac:dyDescent="0.15">
      <c r="A1747" t="str">
        <f>IF([1]架空线长度!A1747="","",[1]架空线长度!A1747)</f>
        <v/>
      </c>
      <c r="B1747" t="str">
        <f>IF([1]架空线长度!B1747="","",[1]架空线长度!B1747)</f>
        <v/>
      </c>
    </row>
    <row r="1748" spans="1:2" x14ac:dyDescent="0.15">
      <c r="A1748" t="str">
        <f>IF([1]架空线长度!A1748="","",[1]架空线长度!A1748)</f>
        <v/>
      </c>
      <c r="B1748" t="str">
        <f>IF([1]架空线长度!B1748="","",[1]架空线长度!B1748)</f>
        <v/>
      </c>
    </row>
    <row r="1749" spans="1:2" x14ac:dyDescent="0.15">
      <c r="A1749" t="str">
        <f>IF([1]架空线长度!A1749="","",[1]架空线长度!A1749)</f>
        <v/>
      </c>
      <c r="B1749" t="str">
        <f>IF([1]架空线长度!B1749="","",[1]架空线长度!B1749)</f>
        <v/>
      </c>
    </row>
    <row r="1750" spans="1:2" x14ac:dyDescent="0.15">
      <c r="A1750" t="str">
        <f>IF([1]架空线长度!A1750="","",[1]架空线长度!A1750)</f>
        <v/>
      </c>
      <c r="B1750" t="str">
        <f>IF([1]架空线长度!B1750="","",[1]架空线长度!B1750)</f>
        <v/>
      </c>
    </row>
    <row r="1751" spans="1:2" x14ac:dyDescent="0.15">
      <c r="A1751" t="str">
        <f>IF([1]架空线长度!A1751="","",[1]架空线长度!A1751)</f>
        <v/>
      </c>
      <c r="B1751" t="str">
        <f>IF([1]架空线长度!B1751="","",[1]架空线长度!B1751)</f>
        <v/>
      </c>
    </row>
    <row r="1752" spans="1:2" x14ac:dyDescent="0.15">
      <c r="A1752" t="str">
        <f>IF([1]架空线长度!A1752="","",[1]架空线长度!A1752)</f>
        <v/>
      </c>
      <c r="B1752" t="str">
        <f>IF([1]架空线长度!B1752="","",[1]架空线长度!B1752)</f>
        <v/>
      </c>
    </row>
    <row r="1753" spans="1:2" x14ac:dyDescent="0.15">
      <c r="A1753" t="str">
        <f>IF([1]架空线长度!A1753="","",[1]架空线长度!A1753)</f>
        <v/>
      </c>
      <c r="B1753" t="str">
        <f>IF([1]架空线长度!B1753="","",[1]架空线长度!B1753)</f>
        <v/>
      </c>
    </row>
    <row r="1754" spans="1:2" x14ac:dyDescent="0.15">
      <c r="A1754" t="str">
        <f>IF([1]架空线长度!A1754="","",[1]架空线长度!A1754)</f>
        <v/>
      </c>
      <c r="B1754" t="str">
        <f>IF([1]架空线长度!B1754="","",[1]架空线长度!B1754)</f>
        <v/>
      </c>
    </row>
    <row r="1755" spans="1:2" x14ac:dyDescent="0.15">
      <c r="A1755" t="str">
        <f>IF([1]架空线长度!A1755="","",[1]架空线长度!A1755)</f>
        <v/>
      </c>
      <c r="B1755" t="str">
        <f>IF([1]架空线长度!B1755="","",[1]架空线长度!B1755)</f>
        <v/>
      </c>
    </row>
    <row r="1756" spans="1:2" x14ac:dyDescent="0.15">
      <c r="A1756" t="str">
        <f>IF([1]架空线长度!A1756="","",[1]架空线长度!A1756)</f>
        <v/>
      </c>
      <c r="B1756" t="str">
        <f>IF([1]架空线长度!B1756="","",[1]架空线长度!B1756)</f>
        <v/>
      </c>
    </row>
    <row r="1757" spans="1:2" x14ac:dyDescent="0.15">
      <c r="A1757" t="str">
        <f>IF([1]架空线长度!A1757="","",[1]架空线长度!A1757)</f>
        <v/>
      </c>
      <c r="B1757" t="str">
        <f>IF([1]架空线长度!B1757="","",[1]架空线长度!B1757)</f>
        <v/>
      </c>
    </row>
    <row r="1758" spans="1:2" x14ac:dyDescent="0.15">
      <c r="A1758" t="str">
        <f>IF([1]架空线长度!A1758="","",[1]架空线长度!A1758)</f>
        <v/>
      </c>
      <c r="B1758" t="str">
        <f>IF([1]架空线长度!B1758="","",[1]架空线长度!B1758)</f>
        <v/>
      </c>
    </row>
    <row r="1759" spans="1:2" x14ac:dyDescent="0.15">
      <c r="A1759" t="str">
        <f>IF([1]架空线长度!A1759="","",[1]架空线长度!A1759)</f>
        <v/>
      </c>
      <c r="B1759" t="str">
        <f>IF([1]架空线长度!B1759="","",[1]架空线长度!B1759)</f>
        <v/>
      </c>
    </row>
    <row r="1760" spans="1:2" x14ac:dyDescent="0.15">
      <c r="A1760" t="str">
        <f>IF([1]架空线长度!A1760="","",[1]架空线长度!A1760)</f>
        <v/>
      </c>
      <c r="B1760" t="str">
        <f>IF([1]架空线长度!B1760="","",[1]架空线长度!B1760)</f>
        <v/>
      </c>
    </row>
    <row r="1761" spans="1:2" x14ac:dyDescent="0.15">
      <c r="A1761" t="str">
        <f>IF([1]架空线长度!A1761="","",[1]架空线长度!A1761)</f>
        <v/>
      </c>
      <c r="B1761" t="str">
        <f>IF([1]架空线长度!B1761="","",[1]架空线长度!B1761)</f>
        <v/>
      </c>
    </row>
    <row r="1762" spans="1:2" x14ac:dyDescent="0.15">
      <c r="A1762" t="str">
        <f>IF([1]架空线长度!A1762="","",[1]架空线长度!A1762)</f>
        <v/>
      </c>
      <c r="B1762" t="str">
        <f>IF([1]架空线长度!B1762="","",[1]架空线长度!B1762)</f>
        <v/>
      </c>
    </row>
    <row r="1763" spans="1:2" x14ac:dyDescent="0.15">
      <c r="A1763" t="str">
        <f>IF([1]架空线长度!A1763="","",[1]架空线长度!A1763)</f>
        <v/>
      </c>
      <c r="B1763" t="str">
        <f>IF([1]架空线长度!B1763="","",[1]架空线长度!B1763)</f>
        <v/>
      </c>
    </row>
    <row r="1764" spans="1:2" x14ac:dyDescent="0.15">
      <c r="A1764" t="str">
        <f>IF([1]架空线长度!A1764="","",[1]架空线长度!A1764)</f>
        <v/>
      </c>
      <c r="B1764" t="str">
        <f>IF([1]架空线长度!B1764="","",[1]架空线长度!B1764)</f>
        <v/>
      </c>
    </row>
    <row r="1765" spans="1:2" x14ac:dyDescent="0.15">
      <c r="A1765" t="str">
        <f>IF([1]架空线长度!A1765="","",[1]架空线长度!A1765)</f>
        <v/>
      </c>
      <c r="B1765" t="str">
        <f>IF([1]架空线长度!B1765="","",[1]架空线长度!B1765)</f>
        <v/>
      </c>
    </row>
    <row r="1766" spans="1:2" x14ac:dyDescent="0.15">
      <c r="A1766" t="str">
        <f>IF([1]架空线长度!A1766="","",[1]架空线长度!A1766)</f>
        <v/>
      </c>
      <c r="B1766" t="str">
        <f>IF([1]架空线长度!B1766="","",[1]架空线长度!B1766)</f>
        <v/>
      </c>
    </row>
    <row r="1767" spans="1:2" x14ac:dyDescent="0.15">
      <c r="A1767" t="str">
        <f>IF([1]架空线长度!A1767="","",[1]架空线长度!A1767)</f>
        <v/>
      </c>
      <c r="B1767" t="str">
        <f>IF([1]架空线长度!B1767="","",[1]架空线长度!B1767)</f>
        <v/>
      </c>
    </row>
    <row r="1768" spans="1:2" x14ac:dyDescent="0.15">
      <c r="A1768" t="str">
        <f>IF([1]架空线长度!A1768="","",[1]架空线长度!A1768)</f>
        <v/>
      </c>
      <c r="B1768" t="str">
        <f>IF([1]架空线长度!B1768="","",[1]架空线长度!B1768)</f>
        <v/>
      </c>
    </row>
    <row r="1769" spans="1:2" x14ac:dyDescent="0.15">
      <c r="A1769" t="str">
        <f>IF([1]架空线长度!A1769="","",[1]架空线长度!A1769)</f>
        <v/>
      </c>
      <c r="B1769" t="str">
        <f>IF([1]架空线长度!B1769="","",[1]架空线长度!B1769)</f>
        <v/>
      </c>
    </row>
    <row r="1770" spans="1:2" x14ac:dyDescent="0.15">
      <c r="A1770" t="str">
        <f>IF([1]架空线长度!A1770="","",[1]架空线长度!A1770)</f>
        <v/>
      </c>
      <c r="B1770" t="str">
        <f>IF([1]架空线长度!B1770="","",[1]架空线长度!B1770)</f>
        <v/>
      </c>
    </row>
    <row r="1771" spans="1:2" x14ac:dyDescent="0.15">
      <c r="A1771" t="str">
        <f>IF([1]架空线长度!A1771="","",[1]架空线长度!A1771)</f>
        <v/>
      </c>
      <c r="B1771" t="str">
        <f>IF([1]架空线长度!B1771="","",[1]架空线长度!B1771)</f>
        <v/>
      </c>
    </row>
    <row r="1772" spans="1:2" x14ac:dyDescent="0.15">
      <c r="A1772" t="str">
        <f>IF([1]架空线长度!A1772="","",[1]架空线长度!A1772)</f>
        <v/>
      </c>
      <c r="B1772" t="str">
        <f>IF([1]架空线长度!B1772="","",[1]架空线长度!B1772)</f>
        <v/>
      </c>
    </row>
    <row r="1773" spans="1:2" x14ac:dyDescent="0.15">
      <c r="A1773" t="str">
        <f>IF([1]架空线长度!A1773="","",[1]架空线长度!A1773)</f>
        <v/>
      </c>
      <c r="B1773" t="str">
        <f>IF([1]架空线长度!B1773="","",[1]架空线长度!B1773)</f>
        <v/>
      </c>
    </row>
    <row r="1774" spans="1:2" x14ac:dyDescent="0.15">
      <c r="A1774" t="str">
        <f>IF([1]架空线长度!A1774="","",[1]架空线长度!A1774)</f>
        <v/>
      </c>
      <c r="B1774" t="str">
        <f>IF([1]架空线长度!B1774="","",[1]架空线长度!B1774)</f>
        <v/>
      </c>
    </row>
    <row r="1775" spans="1:2" x14ac:dyDescent="0.15">
      <c r="A1775" t="str">
        <f>IF([1]架空线长度!A1775="","",[1]架空线长度!A1775)</f>
        <v/>
      </c>
      <c r="B1775" t="str">
        <f>IF([1]架空线长度!B1775="","",[1]架空线长度!B1775)</f>
        <v/>
      </c>
    </row>
    <row r="1776" spans="1:2" x14ac:dyDescent="0.15">
      <c r="A1776" t="str">
        <f>IF([1]架空线长度!A1776="","",[1]架空线长度!A1776)</f>
        <v/>
      </c>
      <c r="B1776" t="str">
        <f>IF([1]架空线长度!B1776="","",[1]架空线长度!B1776)</f>
        <v/>
      </c>
    </row>
    <row r="1777" spans="1:2" x14ac:dyDescent="0.15">
      <c r="A1777" t="str">
        <f>IF([1]架空线长度!A1777="","",[1]架空线长度!A1777)</f>
        <v/>
      </c>
      <c r="B1777" t="str">
        <f>IF([1]架空线长度!B1777="","",[1]架空线长度!B1777)</f>
        <v/>
      </c>
    </row>
    <row r="1778" spans="1:2" x14ac:dyDescent="0.15">
      <c r="A1778" t="str">
        <f>IF([1]架空线长度!A1778="","",[1]架空线长度!A1778)</f>
        <v/>
      </c>
      <c r="B1778" t="str">
        <f>IF([1]架空线长度!B1778="","",[1]架空线长度!B1778)</f>
        <v/>
      </c>
    </row>
    <row r="1779" spans="1:2" x14ac:dyDescent="0.15">
      <c r="A1779" t="str">
        <f>IF([1]架空线长度!A1779="","",[1]架空线长度!A1779)</f>
        <v/>
      </c>
      <c r="B1779" t="str">
        <f>IF([1]架空线长度!B1779="","",[1]架空线长度!B1779)</f>
        <v/>
      </c>
    </row>
    <row r="1780" spans="1:2" x14ac:dyDescent="0.15">
      <c r="A1780" t="str">
        <f>IF([1]架空线长度!A1780="","",[1]架空线长度!A1780)</f>
        <v/>
      </c>
      <c r="B1780" t="str">
        <f>IF([1]架空线长度!B1780="","",[1]架空线长度!B1780)</f>
        <v/>
      </c>
    </row>
    <row r="1781" spans="1:2" x14ac:dyDescent="0.15">
      <c r="A1781" t="str">
        <f>IF([1]架空线长度!A1781="","",[1]架空线长度!A1781)</f>
        <v/>
      </c>
      <c r="B1781" t="str">
        <f>IF([1]架空线长度!B1781="","",[1]架空线长度!B1781)</f>
        <v/>
      </c>
    </row>
    <row r="1782" spans="1:2" x14ac:dyDescent="0.15">
      <c r="A1782" t="str">
        <f>IF([1]架空线长度!A1782="","",[1]架空线长度!A1782)</f>
        <v/>
      </c>
      <c r="B1782" t="str">
        <f>IF([1]架空线长度!B1782="","",[1]架空线长度!B1782)</f>
        <v/>
      </c>
    </row>
    <row r="1783" spans="1:2" x14ac:dyDescent="0.15">
      <c r="A1783" t="str">
        <f>IF([1]架空线长度!A1783="","",[1]架空线长度!A1783)</f>
        <v/>
      </c>
      <c r="B1783" t="str">
        <f>IF([1]架空线长度!B1783="","",[1]架空线长度!B1783)</f>
        <v/>
      </c>
    </row>
    <row r="1784" spans="1:2" x14ac:dyDescent="0.15">
      <c r="A1784" t="str">
        <f>IF([1]架空线长度!A1784="","",[1]架空线长度!A1784)</f>
        <v/>
      </c>
      <c r="B1784" t="str">
        <f>IF([1]架空线长度!B1784="","",[1]架空线长度!B1784)</f>
        <v/>
      </c>
    </row>
    <row r="1785" spans="1:2" x14ac:dyDescent="0.15">
      <c r="A1785" t="str">
        <f>IF([1]架空线长度!A1785="","",[1]架空线长度!A1785)</f>
        <v/>
      </c>
      <c r="B1785" t="str">
        <f>IF([1]架空线长度!B1785="","",[1]架空线长度!B1785)</f>
        <v/>
      </c>
    </row>
    <row r="1786" spans="1:2" x14ac:dyDescent="0.15">
      <c r="A1786" t="str">
        <f>IF([1]架空线长度!A1786="","",[1]架空线长度!A1786)</f>
        <v/>
      </c>
      <c r="B1786" t="str">
        <f>IF([1]架空线长度!B1786="","",[1]架空线长度!B1786)</f>
        <v/>
      </c>
    </row>
    <row r="1787" spans="1:2" x14ac:dyDescent="0.15">
      <c r="A1787" t="str">
        <f>IF([1]架空线长度!A1787="","",[1]架空线长度!A1787)</f>
        <v/>
      </c>
      <c r="B1787" t="str">
        <f>IF([1]架空线长度!B1787="","",[1]架空线长度!B1787)</f>
        <v/>
      </c>
    </row>
    <row r="1788" spans="1:2" x14ac:dyDescent="0.15">
      <c r="A1788" t="str">
        <f>IF([1]架空线长度!A1788="","",[1]架空线长度!A1788)</f>
        <v/>
      </c>
      <c r="B1788" t="str">
        <f>IF([1]架空线长度!B1788="","",[1]架空线长度!B1788)</f>
        <v/>
      </c>
    </row>
    <row r="1789" spans="1:2" x14ac:dyDescent="0.15">
      <c r="A1789" t="str">
        <f>IF([1]架空线长度!A1789="","",[1]架空线长度!A1789)</f>
        <v/>
      </c>
      <c r="B1789" t="str">
        <f>IF([1]架空线长度!B1789="","",[1]架空线长度!B1789)</f>
        <v/>
      </c>
    </row>
    <row r="1790" spans="1:2" x14ac:dyDescent="0.15">
      <c r="A1790" t="str">
        <f>IF([1]架空线长度!A1790="","",[1]架空线长度!A1790)</f>
        <v/>
      </c>
      <c r="B1790" t="str">
        <f>IF([1]架空线长度!B1790="","",[1]架空线长度!B1790)</f>
        <v/>
      </c>
    </row>
    <row r="1791" spans="1:2" x14ac:dyDescent="0.15">
      <c r="A1791" t="str">
        <f>IF([1]架空线长度!A1791="","",[1]架空线长度!A1791)</f>
        <v/>
      </c>
      <c r="B1791" t="str">
        <f>IF([1]架空线长度!B1791="","",[1]架空线长度!B1791)</f>
        <v/>
      </c>
    </row>
    <row r="1792" spans="1:2" x14ac:dyDescent="0.15">
      <c r="A1792" t="str">
        <f>IF([1]架空线长度!A1792="","",[1]架空线长度!A1792)</f>
        <v/>
      </c>
      <c r="B1792" t="str">
        <f>IF([1]架空线长度!B1792="","",[1]架空线长度!B1792)</f>
        <v/>
      </c>
    </row>
    <row r="1793" spans="1:2" x14ac:dyDescent="0.15">
      <c r="A1793" t="str">
        <f>IF([1]架空线长度!A1793="","",[1]架空线长度!A1793)</f>
        <v/>
      </c>
      <c r="B1793" t="str">
        <f>IF([1]架空线长度!B1793="","",[1]架空线长度!B1793)</f>
        <v/>
      </c>
    </row>
    <row r="1794" spans="1:2" x14ac:dyDescent="0.15">
      <c r="A1794" t="str">
        <f>IF([1]架空线长度!A1794="","",[1]架空线长度!A1794)</f>
        <v/>
      </c>
      <c r="B1794" t="str">
        <f>IF([1]架空线长度!B1794="","",[1]架空线长度!B1794)</f>
        <v/>
      </c>
    </row>
    <row r="1795" spans="1:2" x14ac:dyDescent="0.15">
      <c r="A1795" t="str">
        <f>IF([1]架空线长度!A1795="","",[1]架空线长度!A1795)</f>
        <v/>
      </c>
      <c r="B1795" t="str">
        <f>IF([1]架空线长度!B1795="","",[1]架空线长度!B1795)</f>
        <v/>
      </c>
    </row>
    <row r="1796" spans="1:2" x14ac:dyDescent="0.15">
      <c r="A1796" t="str">
        <f>IF([1]架空线长度!A1796="","",[1]架空线长度!A1796)</f>
        <v/>
      </c>
      <c r="B1796" t="str">
        <f>IF([1]架空线长度!B1796="","",[1]架空线长度!B1796)</f>
        <v/>
      </c>
    </row>
    <row r="1797" spans="1:2" x14ac:dyDescent="0.15">
      <c r="A1797" t="str">
        <f>IF([1]架空线长度!A1797="","",[1]架空线长度!A1797)</f>
        <v/>
      </c>
      <c r="B1797" t="str">
        <f>IF([1]架空线长度!B1797="","",[1]架空线长度!B1797)</f>
        <v/>
      </c>
    </row>
    <row r="1798" spans="1:2" x14ac:dyDescent="0.15">
      <c r="A1798" t="str">
        <f>IF([1]架空线长度!A1798="","",[1]架空线长度!A1798)</f>
        <v/>
      </c>
      <c r="B1798" t="str">
        <f>IF([1]架空线长度!B1798="","",[1]架空线长度!B1798)</f>
        <v/>
      </c>
    </row>
    <row r="1799" spans="1:2" x14ac:dyDescent="0.15">
      <c r="A1799" t="str">
        <f>IF([1]架空线长度!A1799="","",[1]架空线长度!A1799)</f>
        <v/>
      </c>
      <c r="B1799" t="str">
        <f>IF([1]架空线长度!B1799="","",[1]架空线长度!B1799)</f>
        <v/>
      </c>
    </row>
    <row r="1800" spans="1:2" x14ac:dyDescent="0.15">
      <c r="A1800" t="str">
        <f>IF([1]架空线长度!A1800="","",[1]架空线长度!A1800)</f>
        <v/>
      </c>
      <c r="B1800" t="str">
        <f>IF([1]架空线长度!B1800="","",[1]架空线长度!B1800)</f>
        <v/>
      </c>
    </row>
    <row r="1801" spans="1:2" x14ac:dyDescent="0.15">
      <c r="A1801" t="str">
        <f>IF([1]架空线长度!A1801="","",[1]架空线长度!A1801)</f>
        <v/>
      </c>
      <c r="B1801" t="str">
        <f>IF([1]架空线长度!B1801="","",[1]架空线长度!B1801)</f>
        <v/>
      </c>
    </row>
    <row r="1802" spans="1:2" x14ac:dyDescent="0.15">
      <c r="A1802" t="str">
        <f>IF([1]架空线长度!A1802="","",[1]架空线长度!A1802)</f>
        <v/>
      </c>
      <c r="B1802" t="str">
        <f>IF([1]架空线长度!B1802="","",[1]架空线长度!B1802)</f>
        <v/>
      </c>
    </row>
    <row r="1803" spans="1:2" x14ac:dyDescent="0.15">
      <c r="A1803" t="str">
        <f>IF([1]架空线长度!A1803="","",[1]架空线长度!A1803)</f>
        <v/>
      </c>
      <c r="B1803" t="str">
        <f>IF([1]架空线长度!B1803="","",[1]架空线长度!B1803)</f>
        <v/>
      </c>
    </row>
    <row r="1804" spans="1:2" x14ac:dyDescent="0.15">
      <c r="A1804" t="str">
        <f>IF([1]架空线长度!A1804="","",[1]架空线长度!A1804)</f>
        <v/>
      </c>
      <c r="B1804" t="str">
        <f>IF([1]架空线长度!B1804="","",[1]架空线长度!B1804)</f>
        <v/>
      </c>
    </row>
    <row r="1805" spans="1:2" x14ac:dyDescent="0.15">
      <c r="A1805" t="str">
        <f>IF([1]架空线长度!A1805="","",[1]架空线长度!A1805)</f>
        <v/>
      </c>
      <c r="B1805" t="str">
        <f>IF([1]架空线长度!B1805="","",[1]架空线长度!B1805)</f>
        <v/>
      </c>
    </row>
    <row r="1806" spans="1:2" x14ac:dyDescent="0.15">
      <c r="A1806" t="str">
        <f>IF([1]架空线长度!A1806="","",[1]架空线长度!A1806)</f>
        <v/>
      </c>
      <c r="B1806" t="str">
        <f>IF([1]架空线长度!B1806="","",[1]架空线长度!B1806)</f>
        <v/>
      </c>
    </row>
    <row r="1807" spans="1:2" x14ac:dyDescent="0.15">
      <c r="A1807" t="str">
        <f>IF([1]架空线长度!A1807="","",[1]架空线长度!A1807)</f>
        <v/>
      </c>
      <c r="B1807" t="str">
        <f>IF([1]架空线长度!B1807="","",[1]架空线长度!B1807)</f>
        <v/>
      </c>
    </row>
    <row r="1808" spans="1:2" x14ac:dyDescent="0.15">
      <c r="A1808" t="str">
        <f>IF([1]架空线长度!A1808="","",[1]架空线长度!A1808)</f>
        <v/>
      </c>
      <c r="B1808" t="str">
        <f>IF([1]架空线长度!B1808="","",[1]架空线长度!B1808)</f>
        <v/>
      </c>
    </row>
    <row r="1809" spans="1:2" x14ac:dyDescent="0.15">
      <c r="A1809" t="str">
        <f>IF([1]架空线长度!A1809="","",[1]架空线长度!A1809)</f>
        <v/>
      </c>
      <c r="B1809" t="str">
        <f>IF([1]架空线长度!B1809="","",[1]架空线长度!B1809)</f>
        <v/>
      </c>
    </row>
    <row r="1810" spans="1:2" x14ac:dyDescent="0.15">
      <c r="A1810" t="str">
        <f>IF([1]架空线长度!A1810="","",[1]架空线长度!A1810)</f>
        <v/>
      </c>
      <c r="B1810" t="str">
        <f>IF([1]架空线长度!B1810="","",[1]架空线长度!B1810)</f>
        <v/>
      </c>
    </row>
    <row r="1811" spans="1:2" x14ac:dyDescent="0.15">
      <c r="A1811" t="str">
        <f>IF([1]架空线长度!A1811="","",[1]架空线长度!A1811)</f>
        <v/>
      </c>
      <c r="B1811" t="str">
        <f>IF([1]架空线长度!B1811="","",[1]架空线长度!B1811)</f>
        <v/>
      </c>
    </row>
    <row r="1812" spans="1:2" x14ac:dyDescent="0.15">
      <c r="A1812" t="str">
        <f>IF([1]架空线长度!A1812="","",[1]架空线长度!A1812)</f>
        <v/>
      </c>
      <c r="B1812" t="str">
        <f>IF([1]架空线长度!B1812="","",[1]架空线长度!B1812)</f>
        <v/>
      </c>
    </row>
    <row r="1813" spans="1:2" x14ac:dyDescent="0.15">
      <c r="A1813" t="str">
        <f>IF([1]架空线长度!A1813="","",[1]架空线长度!A1813)</f>
        <v/>
      </c>
      <c r="B1813" t="str">
        <f>IF([1]架空线长度!B1813="","",[1]架空线长度!B1813)</f>
        <v/>
      </c>
    </row>
    <row r="1814" spans="1:2" x14ac:dyDescent="0.15">
      <c r="A1814" t="str">
        <f>IF([1]架空线长度!A1814="","",[1]架空线长度!A1814)</f>
        <v/>
      </c>
      <c r="B1814" t="str">
        <f>IF([1]架空线长度!B1814="","",[1]架空线长度!B1814)</f>
        <v/>
      </c>
    </row>
    <row r="1815" spans="1:2" x14ac:dyDescent="0.15">
      <c r="A1815" t="str">
        <f>IF([1]架空线长度!A1815="","",[1]架空线长度!A1815)</f>
        <v/>
      </c>
      <c r="B1815" t="str">
        <f>IF([1]架空线长度!B1815="","",[1]架空线长度!B1815)</f>
        <v/>
      </c>
    </row>
    <row r="1816" spans="1:2" x14ac:dyDescent="0.15">
      <c r="A1816" t="str">
        <f>IF([1]架空线长度!A1816="","",[1]架空线长度!A1816)</f>
        <v/>
      </c>
      <c r="B1816" t="str">
        <f>IF([1]架空线长度!B1816="","",[1]架空线长度!B1816)</f>
        <v/>
      </c>
    </row>
    <row r="1817" spans="1:2" x14ac:dyDescent="0.15">
      <c r="A1817" t="str">
        <f>IF([1]架空线长度!A1817="","",[1]架空线长度!A1817)</f>
        <v/>
      </c>
      <c r="B1817" t="str">
        <f>IF([1]架空线长度!B1817="","",[1]架空线长度!B1817)</f>
        <v/>
      </c>
    </row>
    <row r="1818" spans="1:2" x14ac:dyDescent="0.15">
      <c r="A1818" t="str">
        <f>IF([1]架空线长度!A1818="","",[1]架空线长度!A1818)</f>
        <v/>
      </c>
      <c r="B1818" t="str">
        <f>IF([1]架空线长度!B1818="","",[1]架空线长度!B1818)</f>
        <v/>
      </c>
    </row>
    <row r="1819" spans="1:2" x14ac:dyDescent="0.15">
      <c r="A1819" t="str">
        <f>IF([1]架空线长度!A1819="","",[1]架空线长度!A1819)</f>
        <v/>
      </c>
      <c r="B1819" t="str">
        <f>IF([1]架空线长度!B1819="","",[1]架空线长度!B1819)</f>
        <v/>
      </c>
    </row>
    <row r="1820" spans="1:2" x14ac:dyDescent="0.15">
      <c r="A1820" t="str">
        <f>IF([1]架空线长度!A1820="","",[1]架空线长度!A1820)</f>
        <v/>
      </c>
      <c r="B1820" t="str">
        <f>IF([1]架空线长度!B1820="","",[1]架空线长度!B1820)</f>
        <v/>
      </c>
    </row>
    <row r="1821" spans="1:2" x14ac:dyDescent="0.15">
      <c r="A1821" t="str">
        <f>IF([1]架空线长度!A1821="","",[1]架空线长度!A1821)</f>
        <v/>
      </c>
      <c r="B1821" t="str">
        <f>IF([1]架空线长度!B1821="","",[1]架空线长度!B1821)</f>
        <v/>
      </c>
    </row>
    <row r="1822" spans="1:2" x14ac:dyDescent="0.15">
      <c r="A1822" t="str">
        <f>IF([1]架空线长度!A1822="","",[1]架空线长度!A1822)</f>
        <v/>
      </c>
      <c r="B1822" t="str">
        <f>IF([1]架空线长度!B1822="","",[1]架空线长度!B1822)</f>
        <v/>
      </c>
    </row>
    <row r="1823" spans="1:2" x14ac:dyDescent="0.15">
      <c r="A1823" t="str">
        <f>IF([1]架空线长度!A1823="","",[1]架空线长度!A1823)</f>
        <v/>
      </c>
      <c r="B1823" t="str">
        <f>IF([1]架空线长度!B1823="","",[1]架空线长度!B1823)</f>
        <v/>
      </c>
    </row>
    <row r="1824" spans="1:2" x14ac:dyDescent="0.15">
      <c r="A1824" t="str">
        <f>IF([1]架空线长度!A1824="","",[1]架空线长度!A1824)</f>
        <v/>
      </c>
      <c r="B1824" t="str">
        <f>IF([1]架空线长度!B1824="","",[1]架空线长度!B1824)</f>
        <v/>
      </c>
    </row>
    <row r="1825" spans="1:2" x14ac:dyDescent="0.15">
      <c r="A1825" t="str">
        <f>IF([1]架空线长度!A1825="","",[1]架空线长度!A1825)</f>
        <v/>
      </c>
      <c r="B1825" t="str">
        <f>IF([1]架空线长度!B1825="","",[1]架空线长度!B1825)</f>
        <v/>
      </c>
    </row>
    <row r="1826" spans="1:2" x14ac:dyDescent="0.15">
      <c r="A1826" t="str">
        <f>IF([1]架空线长度!A1826="","",[1]架空线长度!A1826)</f>
        <v/>
      </c>
      <c r="B1826" t="str">
        <f>IF([1]架空线长度!B1826="","",[1]架空线长度!B1826)</f>
        <v/>
      </c>
    </row>
    <row r="1827" spans="1:2" x14ac:dyDescent="0.15">
      <c r="A1827" t="str">
        <f>IF([1]架空线长度!A1827="","",[1]架空线长度!A1827)</f>
        <v/>
      </c>
      <c r="B1827" t="str">
        <f>IF([1]架空线长度!B1827="","",[1]架空线长度!B1827)</f>
        <v/>
      </c>
    </row>
    <row r="1828" spans="1:2" x14ac:dyDescent="0.15">
      <c r="A1828" t="str">
        <f>IF([1]架空线长度!A1828="","",[1]架空线长度!A1828)</f>
        <v/>
      </c>
      <c r="B1828" t="str">
        <f>IF([1]架空线长度!B1828="","",[1]架空线长度!B1828)</f>
        <v/>
      </c>
    </row>
    <row r="1829" spans="1:2" x14ac:dyDescent="0.15">
      <c r="A1829" t="str">
        <f>IF([1]架空线长度!A1829="","",[1]架空线长度!A1829)</f>
        <v/>
      </c>
      <c r="B1829" t="str">
        <f>IF([1]架空线长度!B1829="","",[1]架空线长度!B1829)</f>
        <v/>
      </c>
    </row>
    <row r="1830" spans="1:2" x14ac:dyDescent="0.15">
      <c r="A1830" t="str">
        <f>IF([1]架空线长度!A1830="","",[1]架空线长度!A1830)</f>
        <v/>
      </c>
      <c r="B1830" t="str">
        <f>IF([1]架空线长度!B1830="","",[1]架空线长度!B1830)</f>
        <v/>
      </c>
    </row>
    <row r="1831" spans="1:2" x14ac:dyDescent="0.15">
      <c r="A1831" t="str">
        <f>IF([1]架空线长度!A1831="","",[1]架空线长度!A1831)</f>
        <v/>
      </c>
      <c r="B1831" t="str">
        <f>IF([1]架空线长度!B1831="","",[1]架空线长度!B1831)</f>
        <v/>
      </c>
    </row>
    <row r="1832" spans="1:2" x14ac:dyDescent="0.15">
      <c r="A1832" t="str">
        <f>IF([1]架空线长度!A1832="","",[1]架空线长度!A1832)</f>
        <v/>
      </c>
      <c r="B1832" t="str">
        <f>IF([1]架空线长度!B1832="","",[1]架空线长度!B1832)</f>
        <v/>
      </c>
    </row>
    <row r="1833" spans="1:2" x14ac:dyDescent="0.15">
      <c r="A1833" t="str">
        <f>IF([1]架空线长度!A1833="","",[1]架空线长度!A1833)</f>
        <v/>
      </c>
      <c r="B1833" t="str">
        <f>IF([1]架空线长度!B1833="","",[1]架空线长度!B1833)</f>
        <v/>
      </c>
    </row>
    <row r="1834" spans="1:2" x14ac:dyDescent="0.15">
      <c r="A1834" t="str">
        <f>IF([1]架空线长度!A1834="","",[1]架空线长度!A1834)</f>
        <v/>
      </c>
      <c r="B1834" t="str">
        <f>IF([1]架空线长度!B1834="","",[1]架空线长度!B1834)</f>
        <v/>
      </c>
    </row>
    <row r="1835" spans="1:2" x14ac:dyDescent="0.15">
      <c r="A1835" t="str">
        <f>IF([1]架空线长度!A1835="","",[1]架空线长度!A1835)</f>
        <v/>
      </c>
      <c r="B1835" t="str">
        <f>IF([1]架空线长度!B1835="","",[1]架空线长度!B1835)</f>
        <v/>
      </c>
    </row>
    <row r="1836" spans="1:2" x14ac:dyDescent="0.15">
      <c r="A1836" t="str">
        <f>IF([1]架空线长度!A1836="","",[1]架空线长度!A1836)</f>
        <v/>
      </c>
      <c r="B1836" t="str">
        <f>IF([1]架空线长度!B1836="","",[1]架空线长度!B1836)</f>
        <v/>
      </c>
    </row>
    <row r="1837" spans="1:2" x14ac:dyDescent="0.15">
      <c r="A1837" t="str">
        <f>IF([1]架空线长度!A1837="","",[1]架空线长度!A1837)</f>
        <v/>
      </c>
      <c r="B1837" t="str">
        <f>IF([1]架空线长度!B1837="","",[1]架空线长度!B1837)</f>
        <v/>
      </c>
    </row>
    <row r="1838" spans="1:2" x14ac:dyDescent="0.15">
      <c r="A1838" t="str">
        <f>IF([1]架空线长度!A1838="","",[1]架空线长度!A1838)</f>
        <v/>
      </c>
      <c r="B1838" t="str">
        <f>IF([1]架空线长度!B1838="","",[1]架空线长度!B1838)</f>
        <v/>
      </c>
    </row>
    <row r="1839" spans="1:2" x14ac:dyDescent="0.15">
      <c r="A1839" t="str">
        <f>IF([1]架空线长度!A1839="","",[1]架空线长度!A1839)</f>
        <v/>
      </c>
      <c r="B1839" t="str">
        <f>IF([1]架空线长度!B1839="","",[1]架空线长度!B1839)</f>
        <v/>
      </c>
    </row>
    <row r="1840" spans="1:2" x14ac:dyDescent="0.15">
      <c r="A1840" t="str">
        <f>IF([1]架空线长度!A1840="","",[1]架空线长度!A1840)</f>
        <v/>
      </c>
      <c r="B1840" t="str">
        <f>IF([1]架空线长度!B1840="","",[1]架空线长度!B1840)</f>
        <v/>
      </c>
    </row>
    <row r="1841" spans="1:2" x14ac:dyDescent="0.15">
      <c r="A1841" t="str">
        <f>IF([1]架空线长度!A1841="","",[1]架空线长度!A1841)</f>
        <v/>
      </c>
      <c r="B1841" t="str">
        <f>IF([1]架空线长度!B1841="","",[1]架空线长度!B1841)</f>
        <v/>
      </c>
    </row>
    <row r="1842" spans="1:2" x14ac:dyDescent="0.15">
      <c r="A1842" t="str">
        <f>IF([1]架空线长度!A1842="","",[1]架空线长度!A1842)</f>
        <v/>
      </c>
      <c r="B1842" t="str">
        <f>IF([1]架空线长度!B1842="","",[1]架空线长度!B1842)</f>
        <v/>
      </c>
    </row>
    <row r="1843" spans="1:2" x14ac:dyDescent="0.15">
      <c r="A1843" t="str">
        <f>IF([1]架空线长度!A1843="","",[1]架空线长度!A1843)</f>
        <v/>
      </c>
      <c r="B1843" t="str">
        <f>IF([1]架空线长度!B1843="","",[1]架空线长度!B1843)</f>
        <v/>
      </c>
    </row>
    <row r="1844" spans="1:2" x14ac:dyDescent="0.15">
      <c r="A1844" t="str">
        <f>IF([1]架空线长度!A1844="","",[1]架空线长度!A1844)</f>
        <v/>
      </c>
      <c r="B1844" t="str">
        <f>IF([1]架空线长度!B1844="","",[1]架空线长度!B1844)</f>
        <v/>
      </c>
    </row>
    <row r="1845" spans="1:2" x14ac:dyDescent="0.15">
      <c r="A1845" t="str">
        <f>IF([1]架空线长度!A1845="","",[1]架空线长度!A1845)</f>
        <v/>
      </c>
      <c r="B1845" t="str">
        <f>IF([1]架空线长度!B1845="","",[1]架空线长度!B1845)</f>
        <v/>
      </c>
    </row>
    <row r="1846" spans="1:2" x14ac:dyDescent="0.15">
      <c r="A1846" t="str">
        <f>IF([1]架空线长度!A1846="","",[1]架空线长度!A1846)</f>
        <v/>
      </c>
      <c r="B1846" t="str">
        <f>IF([1]架空线长度!B1846="","",[1]架空线长度!B1846)</f>
        <v/>
      </c>
    </row>
    <row r="1847" spans="1:2" x14ac:dyDescent="0.15">
      <c r="A1847" t="str">
        <f>IF([1]架空线长度!A1847="","",[1]架空线长度!A1847)</f>
        <v/>
      </c>
      <c r="B1847" t="str">
        <f>IF([1]架空线长度!B1847="","",[1]架空线长度!B1847)</f>
        <v/>
      </c>
    </row>
    <row r="1848" spans="1:2" x14ac:dyDescent="0.15">
      <c r="A1848" t="str">
        <f>IF([1]架空线长度!A1848="","",[1]架空线长度!A1848)</f>
        <v/>
      </c>
      <c r="B1848" t="str">
        <f>IF([1]架空线长度!B1848="","",[1]架空线长度!B1848)</f>
        <v/>
      </c>
    </row>
    <row r="1849" spans="1:2" x14ac:dyDescent="0.15">
      <c r="A1849" t="str">
        <f>IF([1]架空线长度!A1849="","",[1]架空线长度!A1849)</f>
        <v/>
      </c>
      <c r="B1849" t="str">
        <f>IF([1]架空线长度!B1849="","",[1]架空线长度!B1849)</f>
        <v/>
      </c>
    </row>
    <row r="1850" spans="1:2" x14ac:dyDescent="0.15">
      <c r="A1850" t="str">
        <f>IF([1]架空线长度!A1850="","",[1]架空线长度!A1850)</f>
        <v/>
      </c>
      <c r="B1850" t="str">
        <f>IF([1]架空线长度!B1850="","",[1]架空线长度!B1850)</f>
        <v/>
      </c>
    </row>
    <row r="1851" spans="1:2" x14ac:dyDescent="0.15">
      <c r="A1851" t="str">
        <f>IF([1]架空线长度!A1851="","",[1]架空线长度!A1851)</f>
        <v/>
      </c>
      <c r="B1851" t="str">
        <f>IF([1]架空线长度!B1851="","",[1]架空线长度!B1851)</f>
        <v/>
      </c>
    </row>
    <row r="1852" spans="1:2" x14ac:dyDescent="0.15">
      <c r="A1852" t="str">
        <f>IF([1]架空线长度!A1852="","",[1]架空线长度!A1852)</f>
        <v/>
      </c>
      <c r="B1852" t="str">
        <f>IF([1]架空线长度!B1852="","",[1]架空线长度!B1852)</f>
        <v/>
      </c>
    </row>
    <row r="1853" spans="1:2" x14ac:dyDescent="0.15">
      <c r="A1853" t="str">
        <f>IF([1]架空线长度!A1853="","",[1]架空线长度!A1853)</f>
        <v/>
      </c>
      <c r="B1853" t="str">
        <f>IF([1]架空线长度!B1853="","",[1]架空线长度!B1853)</f>
        <v/>
      </c>
    </row>
    <row r="1854" spans="1:2" x14ac:dyDescent="0.15">
      <c r="A1854" t="str">
        <f>IF([1]架空线长度!A1854="","",[1]架空线长度!A1854)</f>
        <v/>
      </c>
      <c r="B1854" t="str">
        <f>IF([1]架空线长度!B1854="","",[1]架空线长度!B1854)</f>
        <v/>
      </c>
    </row>
    <row r="1855" spans="1:2" x14ac:dyDescent="0.15">
      <c r="A1855" t="str">
        <f>IF([1]架空线长度!A1855="","",[1]架空线长度!A1855)</f>
        <v/>
      </c>
      <c r="B1855" t="str">
        <f>IF([1]架空线长度!B1855="","",[1]架空线长度!B1855)</f>
        <v/>
      </c>
    </row>
    <row r="1856" spans="1:2" x14ac:dyDescent="0.15">
      <c r="A1856" t="str">
        <f>IF([1]架空线长度!A1856="","",[1]架空线长度!A1856)</f>
        <v/>
      </c>
      <c r="B1856" t="str">
        <f>IF([1]架空线长度!B1856="","",[1]架空线长度!B1856)</f>
        <v/>
      </c>
    </row>
    <row r="1857" spans="1:2" x14ac:dyDescent="0.15">
      <c r="A1857" t="str">
        <f>IF([1]架空线长度!A1857="","",[1]架空线长度!A1857)</f>
        <v/>
      </c>
      <c r="B1857" t="str">
        <f>IF([1]架空线长度!B1857="","",[1]架空线长度!B1857)</f>
        <v/>
      </c>
    </row>
    <row r="1858" spans="1:2" x14ac:dyDescent="0.15">
      <c r="A1858" t="str">
        <f>IF([1]架空线长度!A1858="","",[1]架空线长度!A1858)</f>
        <v/>
      </c>
      <c r="B1858" t="str">
        <f>IF([1]架空线长度!B1858="","",[1]架空线长度!B1858)</f>
        <v/>
      </c>
    </row>
    <row r="1859" spans="1:2" x14ac:dyDescent="0.15">
      <c r="A1859" t="str">
        <f>IF([1]架空线长度!A1859="","",[1]架空线长度!A1859)</f>
        <v/>
      </c>
      <c r="B1859" t="str">
        <f>IF([1]架空线长度!B1859="","",[1]架空线长度!B1859)</f>
        <v/>
      </c>
    </row>
    <row r="1860" spans="1:2" x14ac:dyDescent="0.15">
      <c r="A1860" t="str">
        <f>IF([1]架空线长度!A1860="","",[1]架空线长度!A1860)</f>
        <v/>
      </c>
      <c r="B1860" t="str">
        <f>IF([1]架空线长度!B1860="","",[1]架空线长度!B1860)</f>
        <v/>
      </c>
    </row>
    <row r="1861" spans="1:2" x14ac:dyDescent="0.15">
      <c r="A1861" t="str">
        <f>IF([1]架空线长度!A1861="","",[1]架空线长度!A1861)</f>
        <v/>
      </c>
      <c r="B1861" t="str">
        <f>IF([1]架空线长度!B1861="","",[1]架空线长度!B1861)</f>
        <v/>
      </c>
    </row>
    <row r="1862" spans="1:2" x14ac:dyDescent="0.15">
      <c r="A1862" t="str">
        <f>IF([1]架空线长度!A1862="","",[1]架空线长度!A1862)</f>
        <v/>
      </c>
      <c r="B1862" t="str">
        <f>IF([1]架空线长度!B1862="","",[1]架空线长度!B1862)</f>
        <v/>
      </c>
    </row>
    <row r="1863" spans="1:2" x14ac:dyDescent="0.15">
      <c r="A1863" t="str">
        <f>IF([1]架空线长度!A1863="","",[1]架空线长度!A1863)</f>
        <v/>
      </c>
      <c r="B1863" t="str">
        <f>IF([1]架空线长度!B1863="","",[1]架空线长度!B1863)</f>
        <v/>
      </c>
    </row>
    <row r="1864" spans="1:2" x14ac:dyDescent="0.15">
      <c r="A1864" t="str">
        <f>IF([1]架空线长度!A1864="","",[1]架空线长度!A1864)</f>
        <v/>
      </c>
      <c r="B1864" t="str">
        <f>IF([1]架空线长度!B1864="","",[1]架空线长度!B1864)</f>
        <v/>
      </c>
    </row>
    <row r="1865" spans="1:2" x14ac:dyDescent="0.15">
      <c r="A1865" t="str">
        <f>IF([1]架空线长度!A1865="","",[1]架空线长度!A1865)</f>
        <v/>
      </c>
      <c r="B1865" t="str">
        <f>IF([1]架空线长度!B1865="","",[1]架空线长度!B1865)</f>
        <v/>
      </c>
    </row>
    <row r="1866" spans="1:2" x14ac:dyDescent="0.15">
      <c r="A1866" t="str">
        <f>IF([1]架空线长度!A1866="","",[1]架空线长度!A1866)</f>
        <v/>
      </c>
      <c r="B1866" t="str">
        <f>IF([1]架空线长度!B1866="","",[1]架空线长度!B1866)</f>
        <v/>
      </c>
    </row>
    <row r="1867" spans="1:2" x14ac:dyDescent="0.15">
      <c r="A1867" t="str">
        <f>IF([1]架空线长度!A1867="","",[1]架空线长度!A1867)</f>
        <v/>
      </c>
      <c r="B1867" t="str">
        <f>IF([1]架空线长度!B1867="","",[1]架空线长度!B1867)</f>
        <v/>
      </c>
    </row>
    <row r="1868" spans="1:2" x14ac:dyDescent="0.15">
      <c r="A1868" t="str">
        <f>IF([1]架空线长度!A1868="","",[1]架空线长度!A1868)</f>
        <v/>
      </c>
      <c r="B1868" t="str">
        <f>IF([1]架空线长度!B1868="","",[1]架空线长度!B1868)</f>
        <v/>
      </c>
    </row>
    <row r="1869" spans="1:2" x14ac:dyDescent="0.15">
      <c r="A1869" t="str">
        <f>IF([1]架空线长度!A1869="","",[1]架空线长度!A1869)</f>
        <v/>
      </c>
      <c r="B1869" t="str">
        <f>IF([1]架空线长度!B1869="","",[1]架空线长度!B1869)</f>
        <v/>
      </c>
    </row>
    <row r="1870" spans="1:2" x14ac:dyDescent="0.15">
      <c r="A1870" t="str">
        <f>IF([1]架空线长度!A1870="","",[1]架空线长度!A1870)</f>
        <v/>
      </c>
      <c r="B1870" t="str">
        <f>IF([1]架空线长度!B1870="","",[1]架空线长度!B1870)</f>
        <v/>
      </c>
    </row>
    <row r="1871" spans="1:2" x14ac:dyDescent="0.15">
      <c r="A1871" t="str">
        <f>IF([1]架空线长度!A1871="","",[1]架空线长度!A1871)</f>
        <v/>
      </c>
      <c r="B1871" t="str">
        <f>IF([1]架空线长度!B1871="","",[1]架空线长度!B1871)</f>
        <v/>
      </c>
    </row>
    <row r="1872" spans="1:2" x14ac:dyDescent="0.15">
      <c r="A1872" t="str">
        <f>IF([1]架空线长度!A1872="","",[1]架空线长度!A1872)</f>
        <v/>
      </c>
      <c r="B1872" t="str">
        <f>IF([1]架空线长度!B1872="","",[1]架空线长度!B1872)</f>
        <v/>
      </c>
    </row>
    <row r="1873" spans="1:2" x14ac:dyDescent="0.15">
      <c r="A1873" t="str">
        <f>IF([1]架空线长度!A1873="","",[1]架空线长度!A1873)</f>
        <v/>
      </c>
      <c r="B1873" t="str">
        <f>IF([1]架空线长度!B1873="","",[1]架空线长度!B1873)</f>
        <v/>
      </c>
    </row>
    <row r="1874" spans="1:2" x14ac:dyDescent="0.15">
      <c r="A1874" t="str">
        <f>IF([1]架空线长度!A1874="","",[1]架空线长度!A1874)</f>
        <v/>
      </c>
      <c r="B1874" t="str">
        <f>IF([1]架空线长度!B1874="","",[1]架空线长度!B1874)</f>
        <v/>
      </c>
    </row>
    <row r="1875" spans="1:2" x14ac:dyDescent="0.15">
      <c r="A1875" t="str">
        <f>IF([1]架空线长度!A1875="","",[1]架空线长度!A1875)</f>
        <v/>
      </c>
      <c r="B1875" t="str">
        <f>IF([1]架空线长度!B1875="","",[1]架空线长度!B1875)</f>
        <v/>
      </c>
    </row>
    <row r="1876" spans="1:2" x14ac:dyDescent="0.15">
      <c r="A1876" t="str">
        <f>IF([1]架空线长度!A1876="","",[1]架空线长度!A1876)</f>
        <v/>
      </c>
      <c r="B1876" t="str">
        <f>IF([1]架空线长度!B1876="","",[1]架空线长度!B1876)</f>
        <v/>
      </c>
    </row>
    <row r="1877" spans="1:2" x14ac:dyDescent="0.15">
      <c r="A1877" t="str">
        <f>IF([1]架空线长度!A1877="","",[1]架空线长度!A1877)</f>
        <v/>
      </c>
      <c r="B1877" t="str">
        <f>IF([1]架空线长度!B1877="","",[1]架空线长度!B1877)</f>
        <v/>
      </c>
    </row>
    <row r="1878" spans="1:2" x14ac:dyDescent="0.15">
      <c r="A1878" t="str">
        <f>IF([1]架空线长度!A1878="","",[1]架空线长度!A1878)</f>
        <v/>
      </c>
      <c r="B1878" t="str">
        <f>IF([1]架空线长度!B1878="","",[1]架空线长度!B1878)</f>
        <v/>
      </c>
    </row>
    <row r="1879" spans="1:2" x14ac:dyDescent="0.15">
      <c r="A1879" t="str">
        <f>IF([1]架空线长度!A1879="","",[1]架空线长度!A1879)</f>
        <v/>
      </c>
      <c r="B1879" t="str">
        <f>IF([1]架空线长度!B1879="","",[1]架空线长度!B1879)</f>
        <v/>
      </c>
    </row>
    <row r="1880" spans="1:2" x14ac:dyDescent="0.15">
      <c r="A1880" t="str">
        <f>IF([1]架空线长度!A1880="","",[1]架空线长度!A1880)</f>
        <v/>
      </c>
      <c r="B1880" t="str">
        <f>IF([1]架空线长度!B1880="","",[1]架空线长度!B1880)</f>
        <v/>
      </c>
    </row>
    <row r="1881" spans="1:2" x14ac:dyDescent="0.15">
      <c r="A1881" t="str">
        <f>IF([1]架空线长度!A1881="","",[1]架空线长度!A1881)</f>
        <v/>
      </c>
      <c r="B1881" t="str">
        <f>IF([1]架空线长度!B1881="","",[1]架空线长度!B1881)</f>
        <v/>
      </c>
    </row>
    <row r="1882" spans="1:2" x14ac:dyDescent="0.15">
      <c r="A1882" t="str">
        <f>IF([1]架空线长度!A1882="","",[1]架空线长度!A1882)</f>
        <v/>
      </c>
      <c r="B1882" t="str">
        <f>IF([1]架空线长度!B1882="","",[1]架空线长度!B1882)</f>
        <v/>
      </c>
    </row>
    <row r="1883" spans="1:2" x14ac:dyDescent="0.15">
      <c r="A1883" t="str">
        <f>IF([1]架空线长度!A1883="","",[1]架空线长度!A1883)</f>
        <v/>
      </c>
      <c r="B1883" t="str">
        <f>IF([1]架空线长度!B1883="","",[1]架空线长度!B1883)</f>
        <v/>
      </c>
    </row>
    <row r="1884" spans="1:2" x14ac:dyDescent="0.15">
      <c r="A1884" t="str">
        <f>IF([1]架空线长度!A1884="","",[1]架空线长度!A1884)</f>
        <v/>
      </c>
      <c r="B1884" t="str">
        <f>IF([1]架空线长度!B1884="","",[1]架空线长度!B1884)</f>
        <v/>
      </c>
    </row>
    <row r="1885" spans="1:2" x14ac:dyDescent="0.15">
      <c r="A1885" t="str">
        <f>IF([1]架空线长度!A1885="","",[1]架空线长度!A1885)</f>
        <v/>
      </c>
      <c r="B1885" t="str">
        <f>IF([1]架空线长度!B1885="","",[1]架空线长度!B1885)</f>
        <v/>
      </c>
    </row>
    <row r="1886" spans="1:2" x14ac:dyDescent="0.15">
      <c r="A1886" t="str">
        <f>IF([1]架空线长度!A1886="","",[1]架空线长度!A1886)</f>
        <v/>
      </c>
      <c r="B1886" t="str">
        <f>IF([1]架空线长度!B1886="","",[1]架空线长度!B1886)</f>
        <v/>
      </c>
    </row>
    <row r="1887" spans="1:2" x14ac:dyDescent="0.15">
      <c r="A1887" t="str">
        <f>IF([1]架空线长度!A1887="","",[1]架空线长度!A1887)</f>
        <v/>
      </c>
      <c r="B1887" t="str">
        <f>IF([1]架空线长度!B1887="","",[1]架空线长度!B1887)</f>
        <v/>
      </c>
    </row>
    <row r="1888" spans="1:2" x14ac:dyDescent="0.15">
      <c r="A1888" t="str">
        <f>IF([1]架空线长度!A1888="","",[1]架空线长度!A1888)</f>
        <v/>
      </c>
      <c r="B1888" t="str">
        <f>IF([1]架空线长度!B1888="","",[1]架空线长度!B1888)</f>
        <v/>
      </c>
    </row>
    <row r="1889" spans="1:2" x14ac:dyDescent="0.15">
      <c r="A1889" t="str">
        <f>IF([1]架空线长度!A1889="","",[1]架空线长度!A1889)</f>
        <v/>
      </c>
      <c r="B1889" t="str">
        <f>IF([1]架空线长度!B1889="","",[1]架空线长度!B1889)</f>
        <v/>
      </c>
    </row>
    <row r="1890" spans="1:2" x14ac:dyDescent="0.15">
      <c r="A1890" t="str">
        <f>IF([1]架空线长度!A1890="","",[1]架空线长度!A1890)</f>
        <v/>
      </c>
      <c r="B1890" t="str">
        <f>IF([1]架空线长度!B1890="","",[1]架空线长度!B1890)</f>
        <v/>
      </c>
    </row>
    <row r="1891" spans="1:2" x14ac:dyDescent="0.15">
      <c r="A1891" t="str">
        <f>IF([1]架空线长度!A1891="","",[1]架空线长度!A1891)</f>
        <v/>
      </c>
      <c r="B1891" t="str">
        <f>IF([1]架空线长度!B1891="","",[1]架空线长度!B1891)</f>
        <v/>
      </c>
    </row>
    <row r="1892" spans="1:2" x14ac:dyDescent="0.15">
      <c r="A1892" t="str">
        <f>IF([1]架空线长度!A1892="","",[1]架空线长度!A1892)</f>
        <v/>
      </c>
      <c r="B1892" t="str">
        <f>IF([1]架空线长度!B1892="","",[1]架空线长度!B1892)</f>
        <v/>
      </c>
    </row>
    <row r="1893" spans="1:2" x14ac:dyDescent="0.15">
      <c r="A1893" t="str">
        <f>IF([1]架空线长度!A1893="","",[1]架空线长度!A1893)</f>
        <v/>
      </c>
      <c r="B1893" t="str">
        <f>IF([1]架空线长度!B1893="","",[1]架空线长度!B1893)</f>
        <v/>
      </c>
    </row>
    <row r="1894" spans="1:2" x14ac:dyDescent="0.15">
      <c r="A1894" t="str">
        <f>IF([1]架空线长度!A1894="","",[1]架空线长度!A1894)</f>
        <v/>
      </c>
      <c r="B1894" t="str">
        <f>IF([1]架空线长度!B1894="","",[1]架空线长度!B1894)</f>
        <v/>
      </c>
    </row>
    <row r="1895" spans="1:2" x14ac:dyDescent="0.15">
      <c r="A1895" t="str">
        <f>IF([1]架空线长度!A1895="","",[1]架空线长度!A1895)</f>
        <v/>
      </c>
      <c r="B1895" t="str">
        <f>IF([1]架空线长度!B1895="","",[1]架空线长度!B1895)</f>
        <v/>
      </c>
    </row>
    <row r="1896" spans="1:2" x14ac:dyDescent="0.15">
      <c r="A1896" t="str">
        <f>IF([1]架空线长度!A1896="","",[1]架空线长度!A1896)</f>
        <v/>
      </c>
      <c r="B1896" t="str">
        <f>IF([1]架空线长度!B1896="","",[1]架空线长度!B1896)</f>
        <v/>
      </c>
    </row>
    <row r="1897" spans="1:2" x14ac:dyDescent="0.15">
      <c r="A1897" t="str">
        <f>IF([1]架空线长度!A1897="","",[1]架空线长度!A1897)</f>
        <v/>
      </c>
      <c r="B1897" t="str">
        <f>IF([1]架空线长度!B1897="","",[1]架空线长度!B1897)</f>
        <v/>
      </c>
    </row>
    <row r="1898" spans="1:2" x14ac:dyDescent="0.15">
      <c r="A1898" t="str">
        <f>IF([1]架空线长度!A1898="","",[1]架空线长度!A1898)</f>
        <v/>
      </c>
      <c r="B1898" t="str">
        <f>IF([1]架空线长度!B1898="","",[1]架空线长度!B1898)</f>
        <v/>
      </c>
    </row>
    <row r="1899" spans="1:2" x14ac:dyDescent="0.15">
      <c r="A1899" t="str">
        <f>IF([1]架空线长度!A1899="","",[1]架空线长度!A1899)</f>
        <v/>
      </c>
      <c r="B1899" t="str">
        <f>IF([1]架空线长度!B1899="","",[1]架空线长度!B1899)</f>
        <v/>
      </c>
    </row>
    <row r="1900" spans="1:2" x14ac:dyDescent="0.15">
      <c r="A1900" t="str">
        <f>IF([1]架空线长度!A1900="","",[1]架空线长度!A1900)</f>
        <v/>
      </c>
      <c r="B1900" t="str">
        <f>IF([1]架空线长度!B1900="","",[1]架空线长度!B1900)</f>
        <v/>
      </c>
    </row>
    <row r="1901" spans="1:2" x14ac:dyDescent="0.15">
      <c r="A1901" t="str">
        <f>IF([1]架空线长度!A1901="","",[1]架空线长度!A1901)</f>
        <v/>
      </c>
      <c r="B1901" t="str">
        <f>IF([1]架空线长度!B1901="","",[1]架空线长度!B1901)</f>
        <v/>
      </c>
    </row>
    <row r="1902" spans="1:2" x14ac:dyDescent="0.15">
      <c r="A1902" t="str">
        <f>IF([1]架空线长度!A1902="","",[1]架空线长度!A1902)</f>
        <v/>
      </c>
      <c r="B1902" t="str">
        <f>IF([1]架空线长度!B1902="","",[1]架空线长度!B1902)</f>
        <v/>
      </c>
    </row>
    <row r="1903" spans="1:2" x14ac:dyDescent="0.15">
      <c r="A1903" t="str">
        <f>IF([1]架空线长度!A1903="","",[1]架空线长度!A1903)</f>
        <v/>
      </c>
      <c r="B1903" t="str">
        <f>IF([1]架空线长度!B1903="","",[1]架空线长度!B1903)</f>
        <v/>
      </c>
    </row>
    <row r="1904" spans="1:2" x14ac:dyDescent="0.15">
      <c r="A1904" t="str">
        <f>IF([1]架空线长度!A1904="","",[1]架空线长度!A1904)</f>
        <v/>
      </c>
      <c r="B1904" t="str">
        <f>IF([1]架空线长度!B1904="","",[1]架空线长度!B1904)</f>
        <v/>
      </c>
    </row>
    <row r="1905" spans="1:2" x14ac:dyDescent="0.15">
      <c r="A1905" t="str">
        <f>IF([1]架空线长度!A1905="","",[1]架空线长度!A1905)</f>
        <v/>
      </c>
      <c r="B1905" t="str">
        <f>IF([1]架空线长度!B1905="","",[1]架空线长度!B1905)</f>
        <v/>
      </c>
    </row>
    <row r="1906" spans="1:2" x14ac:dyDescent="0.15">
      <c r="A1906" t="str">
        <f>IF([1]架空线长度!A1906="","",[1]架空线长度!A1906)</f>
        <v/>
      </c>
      <c r="B1906" t="str">
        <f>IF([1]架空线长度!B1906="","",[1]架空线长度!B1906)</f>
        <v/>
      </c>
    </row>
    <row r="1907" spans="1:2" x14ac:dyDescent="0.15">
      <c r="A1907" t="str">
        <f>IF([1]架空线长度!A1907="","",[1]架空线长度!A1907)</f>
        <v/>
      </c>
      <c r="B1907" t="str">
        <f>IF([1]架空线长度!B1907="","",[1]架空线长度!B1907)</f>
        <v/>
      </c>
    </row>
    <row r="1908" spans="1:2" x14ac:dyDescent="0.15">
      <c r="A1908" t="str">
        <f>IF([1]架空线长度!A1908="","",[1]架空线长度!A1908)</f>
        <v/>
      </c>
      <c r="B1908" t="str">
        <f>IF([1]架空线长度!B1908="","",[1]架空线长度!B1908)</f>
        <v/>
      </c>
    </row>
    <row r="1909" spans="1:2" x14ac:dyDescent="0.15">
      <c r="A1909" t="str">
        <f>IF([1]架空线长度!A1909="","",[1]架空线长度!A1909)</f>
        <v/>
      </c>
      <c r="B1909" t="str">
        <f>IF([1]架空线长度!B1909="","",[1]架空线长度!B1909)</f>
        <v/>
      </c>
    </row>
    <row r="1910" spans="1:2" x14ac:dyDescent="0.15">
      <c r="A1910" t="str">
        <f>IF([1]架空线长度!A1910="","",[1]架空线长度!A1910)</f>
        <v/>
      </c>
      <c r="B1910" t="str">
        <f>IF([1]架空线长度!B1910="","",[1]架空线长度!B1910)</f>
        <v/>
      </c>
    </row>
    <row r="1911" spans="1:2" x14ac:dyDescent="0.15">
      <c r="A1911" t="str">
        <f>IF([1]架空线长度!A1911="","",[1]架空线长度!A1911)</f>
        <v/>
      </c>
      <c r="B1911" t="str">
        <f>IF([1]架空线长度!B1911="","",[1]架空线长度!B1911)</f>
        <v/>
      </c>
    </row>
    <row r="1912" spans="1:2" x14ac:dyDescent="0.15">
      <c r="A1912" t="str">
        <f>IF([1]架空线长度!A1912="","",[1]架空线长度!A1912)</f>
        <v/>
      </c>
      <c r="B1912" t="str">
        <f>IF([1]架空线长度!B1912="","",[1]架空线长度!B1912)</f>
        <v/>
      </c>
    </row>
    <row r="1913" spans="1:2" x14ac:dyDescent="0.15">
      <c r="A1913" t="str">
        <f>IF([1]架空线长度!A1913="","",[1]架空线长度!A1913)</f>
        <v/>
      </c>
      <c r="B1913" t="str">
        <f>IF([1]架空线长度!B1913="","",[1]架空线长度!B1913)</f>
        <v/>
      </c>
    </row>
    <row r="1914" spans="1:2" x14ac:dyDescent="0.15">
      <c r="A1914" t="str">
        <f>IF([1]架空线长度!A1914="","",[1]架空线长度!A1914)</f>
        <v/>
      </c>
      <c r="B1914" t="str">
        <f>IF([1]架空线长度!B1914="","",[1]架空线长度!B1914)</f>
        <v/>
      </c>
    </row>
    <row r="1915" spans="1:2" x14ac:dyDescent="0.15">
      <c r="A1915" t="str">
        <f>IF([1]架空线长度!A1915="","",[1]架空线长度!A1915)</f>
        <v/>
      </c>
      <c r="B1915" t="str">
        <f>IF([1]架空线长度!B1915="","",[1]架空线长度!B1915)</f>
        <v/>
      </c>
    </row>
    <row r="1916" spans="1:2" x14ac:dyDescent="0.15">
      <c r="A1916" t="str">
        <f>IF([1]架空线长度!A1916="","",[1]架空线长度!A1916)</f>
        <v/>
      </c>
      <c r="B1916" t="str">
        <f>IF([1]架空线长度!B1916="","",[1]架空线长度!B1916)</f>
        <v/>
      </c>
    </row>
    <row r="1917" spans="1:2" x14ac:dyDescent="0.15">
      <c r="A1917" t="str">
        <f>IF([1]架空线长度!A1917="","",[1]架空线长度!A1917)</f>
        <v/>
      </c>
      <c r="B1917" t="str">
        <f>IF([1]架空线长度!B1917="","",[1]架空线长度!B1917)</f>
        <v/>
      </c>
    </row>
    <row r="1918" spans="1:2" x14ac:dyDescent="0.15">
      <c r="A1918" t="str">
        <f>IF([1]架空线长度!A1918="","",[1]架空线长度!A1918)</f>
        <v/>
      </c>
      <c r="B1918" t="str">
        <f>IF([1]架空线长度!B1918="","",[1]架空线长度!B1918)</f>
        <v/>
      </c>
    </row>
    <row r="1919" spans="1:2" x14ac:dyDescent="0.15">
      <c r="A1919" t="str">
        <f>IF([1]架空线长度!A1919="","",[1]架空线长度!A1919)</f>
        <v/>
      </c>
      <c r="B1919" t="str">
        <f>IF([1]架空线长度!B1919="","",[1]架空线长度!B1919)</f>
        <v/>
      </c>
    </row>
    <row r="1920" spans="1:2" x14ac:dyDescent="0.15">
      <c r="A1920" t="str">
        <f>IF([1]架空线长度!A1920="","",[1]架空线长度!A1920)</f>
        <v/>
      </c>
      <c r="B1920" t="str">
        <f>IF([1]架空线长度!B1920="","",[1]架空线长度!B1920)</f>
        <v/>
      </c>
    </row>
    <row r="1921" spans="1:2" x14ac:dyDescent="0.15">
      <c r="A1921" t="str">
        <f>IF([1]架空线长度!A1921="","",[1]架空线长度!A1921)</f>
        <v/>
      </c>
      <c r="B1921" t="str">
        <f>IF([1]架空线长度!B1921="","",[1]架空线长度!B1921)</f>
        <v/>
      </c>
    </row>
    <row r="1922" spans="1:2" x14ac:dyDescent="0.15">
      <c r="A1922" t="str">
        <f>IF([1]架空线长度!A1922="","",[1]架空线长度!A1922)</f>
        <v/>
      </c>
      <c r="B1922" t="str">
        <f>IF([1]架空线长度!B1922="","",[1]架空线长度!B1922)</f>
        <v/>
      </c>
    </row>
    <row r="1923" spans="1:2" x14ac:dyDescent="0.15">
      <c r="A1923" t="str">
        <f>IF([1]架空线长度!A1923="","",[1]架空线长度!A1923)</f>
        <v/>
      </c>
      <c r="B1923" t="str">
        <f>IF([1]架空线长度!B1923="","",[1]架空线长度!B1923)</f>
        <v/>
      </c>
    </row>
    <row r="1924" spans="1:2" x14ac:dyDescent="0.15">
      <c r="A1924" t="str">
        <f>IF([1]架空线长度!A1924="","",[1]架空线长度!A1924)</f>
        <v/>
      </c>
      <c r="B1924" t="str">
        <f>IF([1]架空线长度!B1924="","",[1]架空线长度!B1924)</f>
        <v/>
      </c>
    </row>
    <row r="1925" spans="1:2" x14ac:dyDescent="0.15">
      <c r="A1925" t="str">
        <f>IF([1]架空线长度!A1925="","",[1]架空线长度!A1925)</f>
        <v/>
      </c>
      <c r="B1925" t="str">
        <f>IF([1]架空线长度!B1925="","",[1]架空线长度!B1925)</f>
        <v/>
      </c>
    </row>
    <row r="1926" spans="1:2" x14ac:dyDescent="0.15">
      <c r="A1926" t="str">
        <f>IF([1]架空线长度!A1926="","",[1]架空线长度!A1926)</f>
        <v/>
      </c>
      <c r="B1926" t="str">
        <f>IF([1]架空线长度!B1926="","",[1]架空线长度!B1926)</f>
        <v/>
      </c>
    </row>
    <row r="1927" spans="1:2" x14ac:dyDescent="0.15">
      <c r="A1927" t="str">
        <f>IF([1]架空线长度!A1927="","",[1]架空线长度!A1927)</f>
        <v/>
      </c>
      <c r="B1927" t="str">
        <f>IF([1]架空线长度!B1927="","",[1]架空线长度!B1927)</f>
        <v/>
      </c>
    </row>
    <row r="1928" spans="1:2" x14ac:dyDescent="0.15">
      <c r="A1928" t="str">
        <f>IF([1]架空线长度!A1928="","",[1]架空线长度!A1928)</f>
        <v/>
      </c>
      <c r="B1928" t="str">
        <f>IF([1]架空线长度!B1928="","",[1]架空线长度!B1928)</f>
        <v/>
      </c>
    </row>
    <row r="1929" spans="1:2" x14ac:dyDescent="0.15">
      <c r="A1929" t="str">
        <f>IF([1]架空线长度!A1929="","",[1]架空线长度!A1929)</f>
        <v/>
      </c>
      <c r="B1929" t="str">
        <f>IF([1]架空线长度!B1929="","",[1]架空线长度!B1929)</f>
        <v/>
      </c>
    </row>
    <row r="1930" spans="1:2" x14ac:dyDescent="0.15">
      <c r="A1930" t="str">
        <f>IF([1]架空线长度!A1930="","",[1]架空线长度!A1930)</f>
        <v/>
      </c>
      <c r="B1930" t="str">
        <f>IF([1]架空线长度!B1930="","",[1]架空线长度!B1930)</f>
        <v/>
      </c>
    </row>
    <row r="1931" spans="1:2" x14ac:dyDescent="0.15">
      <c r="A1931" t="str">
        <f>IF([1]架空线长度!A1931="","",[1]架空线长度!A1931)</f>
        <v/>
      </c>
      <c r="B1931" t="str">
        <f>IF([1]架空线长度!B1931="","",[1]架空线长度!B1931)</f>
        <v/>
      </c>
    </row>
    <row r="1932" spans="1:2" x14ac:dyDescent="0.15">
      <c r="A1932" t="str">
        <f>IF([1]架空线长度!A1932="","",[1]架空线长度!A1932)</f>
        <v/>
      </c>
      <c r="B1932" t="str">
        <f>IF([1]架空线长度!B1932="","",[1]架空线长度!B1932)</f>
        <v/>
      </c>
    </row>
    <row r="1933" spans="1:2" x14ac:dyDescent="0.15">
      <c r="A1933" t="str">
        <f>IF([1]架空线长度!A1933="","",[1]架空线长度!A1933)</f>
        <v/>
      </c>
      <c r="B1933" t="str">
        <f>IF([1]架空线长度!B1933="","",[1]架空线长度!B1933)</f>
        <v/>
      </c>
    </row>
    <row r="1934" spans="1:2" x14ac:dyDescent="0.15">
      <c r="A1934" t="str">
        <f>IF([1]架空线长度!A1934="","",[1]架空线长度!A1934)</f>
        <v/>
      </c>
      <c r="B1934" t="str">
        <f>IF([1]架空线长度!B1934="","",[1]架空线长度!B1934)</f>
        <v/>
      </c>
    </row>
    <row r="1935" spans="1:2" x14ac:dyDescent="0.15">
      <c r="A1935" t="str">
        <f>IF([1]架空线长度!A1935="","",[1]架空线长度!A1935)</f>
        <v/>
      </c>
      <c r="B1935" t="str">
        <f>IF([1]架空线长度!B1935="","",[1]架空线长度!B1935)</f>
        <v/>
      </c>
    </row>
    <row r="1936" spans="1:2" x14ac:dyDescent="0.15">
      <c r="A1936" t="str">
        <f>IF([1]架空线长度!A1936="","",[1]架空线长度!A1936)</f>
        <v/>
      </c>
      <c r="B1936" t="str">
        <f>IF([1]架空线长度!B1936="","",[1]架空线长度!B1936)</f>
        <v/>
      </c>
    </row>
    <row r="1937" spans="1:2" x14ac:dyDescent="0.15">
      <c r="A1937" t="str">
        <f>IF([1]架空线长度!A1937="","",[1]架空线长度!A1937)</f>
        <v/>
      </c>
      <c r="B1937" t="str">
        <f>IF([1]架空线长度!B1937="","",[1]架空线长度!B1937)</f>
        <v/>
      </c>
    </row>
    <row r="1938" spans="1:2" x14ac:dyDescent="0.15">
      <c r="A1938" t="str">
        <f>IF([1]架空线长度!A1938="","",[1]架空线长度!A1938)</f>
        <v/>
      </c>
      <c r="B1938" t="str">
        <f>IF([1]架空线长度!B1938="","",[1]架空线长度!B1938)</f>
        <v/>
      </c>
    </row>
    <row r="1939" spans="1:2" x14ac:dyDescent="0.15">
      <c r="A1939" t="str">
        <f>IF([1]架空线长度!A1939="","",[1]架空线长度!A1939)</f>
        <v/>
      </c>
      <c r="B1939" t="str">
        <f>IF([1]架空线长度!B1939="","",[1]架空线长度!B1939)</f>
        <v/>
      </c>
    </row>
    <row r="1940" spans="1:2" x14ac:dyDescent="0.15">
      <c r="A1940" t="str">
        <f>IF([1]架空线长度!A1940="","",[1]架空线长度!A1940)</f>
        <v/>
      </c>
      <c r="B1940" t="str">
        <f>IF([1]架空线长度!B1940="","",[1]架空线长度!B1940)</f>
        <v/>
      </c>
    </row>
    <row r="1941" spans="1:2" x14ac:dyDescent="0.15">
      <c r="A1941" t="str">
        <f>IF([1]架空线长度!A1941="","",[1]架空线长度!A1941)</f>
        <v/>
      </c>
      <c r="B1941" t="str">
        <f>IF([1]架空线长度!B1941="","",[1]架空线长度!B1941)</f>
        <v/>
      </c>
    </row>
    <row r="1942" spans="1:2" x14ac:dyDescent="0.15">
      <c r="A1942" t="str">
        <f>IF([1]架空线长度!A1942="","",[1]架空线长度!A1942)</f>
        <v/>
      </c>
      <c r="B1942" t="str">
        <f>IF([1]架空线长度!B1942="","",[1]架空线长度!B1942)</f>
        <v/>
      </c>
    </row>
    <row r="1943" spans="1:2" x14ac:dyDescent="0.15">
      <c r="A1943" t="str">
        <f>IF([1]架空线长度!A1943="","",[1]架空线长度!A1943)</f>
        <v/>
      </c>
      <c r="B1943" t="str">
        <f>IF([1]架空线长度!B1943="","",[1]架空线长度!B1943)</f>
        <v/>
      </c>
    </row>
    <row r="1944" spans="1:2" x14ac:dyDescent="0.15">
      <c r="A1944" t="str">
        <f>IF([1]架空线长度!A1944="","",[1]架空线长度!A1944)</f>
        <v/>
      </c>
      <c r="B1944" t="str">
        <f>IF([1]架空线长度!B1944="","",[1]架空线长度!B1944)</f>
        <v/>
      </c>
    </row>
    <row r="1945" spans="1:2" x14ac:dyDescent="0.15">
      <c r="A1945" t="str">
        <f>IF([1]架空线长度!A1945="","",[1]架空线长度!A1945)</f>
        <v/>
      </c>
      <c r="B1945" t="str">
        <f>IF([1]架空线长度!B1945="","",[1]架空线长度!B1945)</f>
        <v/>
      </c>
    </row>
    <row r="1946" spans="1:2" x14ac:dyDescent="0.15">
      <c r="A1946" t="str">
        <f>IF([1]架空线长度!A1946="","",[1]架空线长度!A1946)</f>
        <v/>
      </c>
      <c r="B1946" t="str">
        <f>IF([1]架空线长度!B1946="","",[1]架空线长度!B1946)</f>
        <v/>
      </c>
    </row>
    <row r="1947" spans="1:2" x14ac:dyDescent="0.15">
      <c r="A1947" t="str">
        <f>IF([1]架空线长度!A1947="","",[1]架空线长度!A1947)</f>
        <v/>
      </c>
      <c r="B1947" t="str">
        <f>IF([1]架空线长度!B1947="","",[1]架空线长度!B1947)</f>
        <v/>
      </c>
    </row>
    <row r="1948" spans="1:2" x14ac:dyDescent="0.15">
      <c r="A1948" t="str">
        <f>IF([1]架空线长度!A1948="","",[1]架空线长度!A1948)</f>
        <v/>
      </c>
      <c r="B1948" t="str">
        <f>IF([1]架空线长度!B1948="","",[1]架空线长度!B1948)</f>
        <v/>
      </c>
    </row>
    <row r="1949" spans="1:2" x14ac:dyDescent="0.15">
      <c r="A1949" t="str">
        <f>IF([1]架空线长度!A1949="","",[1]架空线长度!A1949)</f>
        <v/>
      </c>
      <c r="B1949" t="str">
        <f>IF([1]架空线长度!B1949="","",[1]架空线长度!B1949)</f>
        <v/>
      </c>
    </row>
    <row r="1950" spans="1:2" x14ac:dyDescent="0.15">
      <c r="A1950" t="str">
        <f>IF([1]架空线长度!A1950="","",[1]架空线长度!A1950)</f>
        <v/>
      </c>
      <c r="B1950" t="str">
        <f>IF([1]架空线长度!B1950="","",[1]架空线长度!B1950)</f>
        <v/>
      </c>
    </row>
    <row r="1951" spans="1:2" x14ac:dyDescent="0.15">
      <c r="A1951" t="str">
        <f>IF([1]架空线长度!A1951="","",[1]架空线长度!A1951)</f>
        <v/>
      </c>
      <c r="B1951" t="str">
        <f>IF([1]架空线长度!B1951="","",[1]架空线长度!B1951)</f>
        <v/>
      </c>
    </row>
    <row r="1952" spans="1:2" x14ac:dyDescent="0.15">
      <c r="A1952" t="str">
        <f>IF([1]架空线长度!A1952="","",[1]架空线长度!A1952)</f>
        <v/>
      </c>
      <c r="B1952" t="str">
        <f>IF([1]架空线长度!B1952="","",[1]架空线长度!B1952)</f>
        <v/>
      </c>
    </row>
    <row r="1953" spans="1:2" x14ac:dyDescent="0.15">
      <c r="A1953" t="str">
        <f>IF([1]架空线长度!A1953="","",[1]架空线长度!A1953)</f>
        <v/>
      </c>
      <c r="B1953" t="str">
        <f>IF([1]架空线长度!B1953="","",[1]架空线长度!B1953)</f>
        <v/>
      </c>
    </row>
    <row r="1954" spans="1:2" x14ac:dyDescent="0.15">
      <c r="A1954" t="str">
        <f>IF([1]架空线长度!A1954="","",[1]架空线长度!A1954)</f>
        <v/>
      </c>
      <c r="B1954" t="str">
        <f>IF([1]架空线长度!B1954="","",[1]架空线长度!B1954)</f>
        <v/>
      </c>
    </row>
    <row r="1955" spans="1:2" x14ac:dyDescent="0.15">
      <c r="A1955" t="str">
        <f>IF([1]架空线长度!A1955="","",[1]架空线长度!A1955)</f>
        <v/>
      </c>
      <c r="B1955" t="str">
        <f>IF([1]架空线长度!B1955="","",[1]架空线长度!B1955)</f>
        <v/>
      </c>
    </row>
    <row r="1956" spans="1:2" x14ac:dyDescent="0.15">
      <c r="A1956" t="str">
        <f>IF([1]架空线长度!A1956="","",[1]架空线长度!A1956)</f>
        <v/>
      </c>
      <c r="B1956" t="str">
        <f>IF([1]架空线长度!B1956="","",[1]架空线长度!B1956)</f>
        <v/>
      </c>
    </row>
    <row r="1957" spans="1:2" x14ac:dyDescent="0.15">
      <c r="A1957" t="str">
        <f>IF([1]架空线长度!A1957="","",[1]架空线长度!A1957)</f>
        <v/>
      </c>
      <c r="B1957" t="str">
        <f>IF([1]架空线长度!B1957="","",[1]架空线长度!B1957)</f>
        <v/>
      </c>
    </row>
    <row r="1958" spans="1:2" x14ac:dyDescent="0.15">
      <c r="A1958" t="str">
        <f>IF([1]架空线长度!A1958="","",[1]架空线长度!A1958)</f>
        <v/>
      </c>
      <c r="B1958" t="str">
        <f>IF([1]架空线长度!B1958="","",[1]架空线长度!B1958)</f>
        <v/>
      </c>
    </row>
    <row r="1959" spans="1:2" x14ac:dyDescent="0.15">
      <c r="A1959" t="str">
        <f>IF([1]架空线长度!A1959="","",[1]架空线长度!A1959)</f>
        <v/>
      </c>
      <c r="B1959" t="str">
        <f>IF([1]架空线长度!B1959="","",[1]架空线长度!B1959)</f>
        <v/>
      </c>
    </row>
    <row r="1960" spans="1:2" x14ac:dyDescent="0.15">
      <c r="A1960" t="str">
        <f>IF([1]架空线长度!A1960="","",[1]架空线长度!A1960)</f>
        <v/>
      </c>
      <c r="B1960" t="str">
        <f>IF([1]架空线长度!B1960="","",[1]架空线长度!B1960)</f>
        <v/>
      </c>
    </row>
    <row r="1961" spans="1:2" x14ac:dyDescent="0.15">
      <c r="A1961" t="str">
        <f>IF([1]架空线长度!A1961="","",[1]架空线长度!A1961)</f>
        <v/>
      </c>
      <c r="B1961" t="str">
        <f>IF([1]架空线长度!B1961="","",[1]架空线长度!B1961)</f>
        <v/>
      </c>
    </row>
    <row r="1962" spans="1:2" x14ac:dyDescent="0.15">
      <c r="A1962" t="str">
        <f>IF([1]架空线长度!A1962="","",[1]架空线长度!A1962)</f>
        <v/>
      </c>
      <c r="B1962" t="str">
        <f>IF([1]架空线长度!B1962="","",[1]架空线长度!B1962)</f>
        <v/>
      </c>
    </row>
    <row r="1963" spans="1:2" x14ac:dyDescent="0.15">
      <c r="A1963" t="str">
        <f>IF([1]架空线长度!A1963="","",[1]架空线长度!A1963)</f>
        <v/>
      </c>
      <c r="B1963" t="str">
        <f>IF([1]架空线长度!B1963="","",[1]架空线长度!B1963)</f>
        <v/>
      </c>
    </row>
    <row r="1964" spans="1:2" x14ac:dyDescent="0.15">
      <c r="A1964" t="str">
        <f>IF([1]架空线长度!A1964="","",[1]架空线长度!A1964)</f>
        <v/>
      </c>
      <c r="B1964" t="str">
        <f>IF([1]架空线长度!B1964="","",[1]架空线长度!B1964)</f>
        <v/>
      </c>
    </row>
    <row r="1965" spans="1:2" x14ac:dyDescent="0.15">
      <c r="A1965" t="str">
        <f>IF([1]架空线长度!A1965="","",[1]架空线长度!A1965)</f>
        <v/>
      </c>
      <c r="B1965" t="str">
        <f>IF([1]架空线长度!B1965="","",[1]架空线长度!B1965)</f>
        <v/>
      </c>
    </row>
    <row r="1966" spans="1:2" x14ac:dyDescent="0.15">
      <c r="A1966" t="str">
        <f>IF([1]架空线长度!A1966="","",[1]架空线长度!A1966)</f>
        <v/>
      </c>
      <c r="B1966" t="str">
        <f>IF([1]架空线长度!B1966="","",[1]架空线长度!B1966)</f>
        <v/>
      </c>
    </row>
    <row r="1967" spans="1:2" x14ac:dyDescent="0.15">
      <c r="A1967" t="str">
        <f>IF([1]架空线长度!A1967="","",[1]架空线长度!A1967)</f>
        <v/>
      </c>
      <c r="B1967" t="str">
        <f>IF([1]架空线长度!B1967="","",[1]架空线长度!B1967)</f>
        <v/>
      </c>
    </row>
    <row r="1968" spans="1:2" x14ac:dyDescent="0.15">
      <c r="A1968" t="str">
        <f>IF([1]架空线长度!A1968="","",[1]架空线长度!A1968)</f>
        <v/>
      </c>
      <c r="B1968" t="str">
        <f>IF([1]架空线长度!B1968="","",[1]架空线长度!B1968)</f>
        <v/>
      </c>
    </row>
    <row r="1969" spans="1:2" x14ac:dyDescent="0.15">
      <c r="A1969" t="str">
        <f>IF([1]架空线长度!A1969="","",[1]架空线长度!A1969)</f>
        <v/>
      </c>
      <c r="B1969" t="str">
        <f>IF([1]架空线长度!B1969="","",[1]架空线长度!B1969)</f>
        <v/>
      </c>
    </row>
    <row r="1970" spans="1:2" x14ac:dyDescent="0.15">
      <c r="A1970" t="str">
        <f>IF([1]架空线长度!A1970="","",[1]架空线长度!A1970)</f>
        <v/>
      </c>
      <c r="B1970" t="str">
        <f>IF([1]架空线长度!B1970="","",[1]架空线长度!B1970)</f>
        <v/>
      </c>
    </row>
    <row r="1971" spans="1:2" x14ac:dyDescent="0.15">
      <c r="A1971" t="str">
        <f>IF([1]架空线长度!A1971="","",[1]架空线长度!A1971)</f>
        <v/>
      </c>
      <c r="B1971" t="str">
        <f>IF([1]架空线长度!B1971="","",[1]架空线长度!B1971)</f>
        <v/>
      </c>
    </row>
    <row r="1972" spans="1:2" x14ac:dyDescent="0.15">
      <c r="A1972" t="str">
        <f>IF([1]架空线长度!A1972="","",[1]架空线长度!A1972)</f>
        <v/>
      </c>
      <c r="B1972" t="str">
        <f>IF([1]架空线长度!B1972="","",[1]架空线长度!B1972)</f>
        <v/>
      </c>
    </row>
    <row r="1973" spans="1:2" x14ac:dyDescent="0.15">
      <c r="A1973" t="str">
        <f>IF([1]架空线长度!A1973="","",[1]架空线长度!A1973)</f>
        <v/>
      </c>
      <c r="B1973" t="str">
        <f>IF([1]架空线长度!B1973="","",[1]架空线长度!B1973)</f>
        <v/>
      </c>
    </row>
    <row r="1974" spans="1:2" x14ac:dyDescent="0.15">
      <c r="A1974" t="str">
        <f>IF([1]架空线长度!A1974="","",[1]架空线长度!A1974)</f>
        <v/>
      </c>
      <c r="B1974" t="str">
        <f>IF([1]架空线长度!B1974="","",[1]架空线长度!B1974)</f>
        <v/>
      </c>
    </row>
    <row r="1975" spans="1:2" x14ac:dyDescent="0.15">
      <c r="A1975" t="str">
        <f>IF([1]架空线长度!A1975="","",[1]架空线长度!A1975)</f>
        <v/>
      </c>
      <c r="B1975" t="str">
        <f>IF([1]架空线长度!B1975="","",[1]架空线长度!B1975)</f>
        <v/>
      </c>
    </row>
    <row r="1976" spans="1:2" x14ac:dyDescent="0.15">
      <c r="A1976" t="str">
        <f>IF([1]架空线长度!A1976="","",[1]架空线长度!A1976)</f>
        <v/>
      </c>
      <c r="B1976" t="str">
        <f>IF([1]架空线长度!B1976="","",[1]架空线长度!B1976)</f>
        <v/>
      </c>
    </row>
    <row r="1977" spans="1:2" x14ac:dyDescent="0.15">
      <c r="A1977" t="str">
        <f>IF([1]架空线长度!A1977="","",[1]架空线长度!A1977)</f>
        <v/>
      </c>
      <c r="B1977" t="str">
        <f>IF([1]架空线长度!B1977="","",[1]架空线长度!B1977)</f>
        <v/>
      </c>
    </row>
    <row r="1978" spans="1:2" x14ac:dyDescent="0.15">
      <c r="A1978" t="str">
        <f>IF([1]架空线长度!A1978="","",[1]架空线长度!A1978)</f>
        <v/>
      </c>
      <c r="B1978" t="str">
        <f>IF([1]架空线长度!B1978="","",[1]架空线长度!B1978)</f>
        <v/>
      </c>
    </row>
    <row r="1979" spans="1:2" x14ac:dyDescent="0.15">
      <c r="A1979" t="str">
        <f>IF([1]架空线长度!A1979="","",[1]架空线长度!A1979)</f>
        <v/>
      </c>
      <c r="B1979" t="str">
        <f>IF([1]架空线长度!B1979="","",[1]架空线长度!B1979)</f>
        <v/>
      </c>
    </row>
    <row r="1980" spans="1:2" x14ac:dyDescent="0.15">
      <c r="A1980" t="str">
        <f>IF([1]架空线长度!A1980="","",[1]架空线长度!A1980)</f>
        <v/>
      </c>
      <c r="B1980" t="str">
        <f>IF([1]架空线长度!B1980="","",[1]架空线长度!B1980)</f>
        <v/>
      </c>
    </row>
    <row r="1981" spans="1:2" x14ac:dyDescent="0.15">
      <c r="A1981" t="str">
        <f>IF([1]架空线长度!A1981="","",[1]架空线长度!A1981)</f>
        <v/>
      </c>
      <c r="B1981" t="str">
        <f>IF([1]架空线长度!B1981="","",[1]架空线长度!B1981)</f>
        <v/>
      </c>
    </row>
    <row r="1982" spans="1:2" x14ac:dyDescent="0.15">
      <c r="A1982" t="str">
        <f>IF([1]架空线长度!A1982="","",[1]架空线长度!A1982)</f>
        <v/>
      </c>
      <c r="B1982" t="str">
        <f>IF([1]架空线长度!B1982="","",[1]架空线长度!B1982)</f>
        <v/>
      </c>
    </row>
    <row r="1983" spans="1:2" x14ac:dyDescent="0.15">
      <c r="A1983" t="str">
        <f>IF([1]架空线长度!A1983="","",[1]架空线长度!A1983)</f>
        <v/>
      </c>
      <c r="B1983" t="str">
        <f>IF([1]架空线长度!B1983="","",[1]架空线长度!B1983)</f>
        <v/>
      </c>
    </row>
    <row r="1984" spans="1:2" x14ac:dyDescent="0.15">
      <c r="A1984" t="str">
        <f>IF([1]架空线长度!A1984="","",[1]架空线长度!A1984)</f>
        <v/>
      </c>
      <c r="B1984" t="str">
        <f>IF([1]架空线长度!B1984="","",[1]架空线长度!B1984)</f>
        <v/>
      </c>
    </row>
    <row r="1985" spans="1:2" x14ac:dyDescent="0.15">
      <c r="A1985" t="str">
        <f>IF([1]架空线长度!A1985="","",[1]架空线长度!A1985)</f>
        <v/>
      </c>
      <c r="B1985" t="str">
        <f>IF([1]架空线长度!B1985="","",[1]架空线长度!B1985)</f>
        <v/>
      </c>
    </row>
    <row r="1986" spans="1:2" x14ac:dyDescent="0.15">
      <c r="A1986" t="str">
        <f>IF([1]架空线长度!A1986="","",[1]架空线长度!A1986)</f>
        <v/>
      </c>
      <c r="B1986" t="str">
        <f>IF([1]架空线长度!B1986="","",[1]架空线长度!B1986)</f>
        <v/>
      </c>
    </row>
    <row r="1987" spans="1:2" x14ac:dyDescent="0.15">
      <c r="A1987" t="str">
        <f>IF([1]架空线长度!A1987="","",[1]架空线长度!A1987)</f>
        <v/>
      </c>
      <c r="B1987" t="str">
        <f>IF([1]架空线长度!B1987="","",[1]架空线长度!B1987)</f>
        <v/>
      </c>
    </row>
    <row r="1988" spans="1:2" x14ac:dyDescent="0.15">
      <c r="A1988" t="str">
        <f>IF([1]架空线长度!A1988="","",[1]架空线长度!A1988)</f>
        <v/>
      </c>
      <c r="B1988" t="str">
        <f>IF([1]架空线长度!B1988="","",[1]架空线长度!B1988)</f>
        <v/>
      </c>
    </row>
    <row r="1989" spans="1:2" x14ac:dyDescent="0.15">
      <c r="A1989" t="str">
        <f>IF([1]架空线长度!A1989="","",[1]架空线长度!A1989)</f>
        <v/>
      </c>
      <c r="B1989" t="str">
        <f>IF([1]架空线长度!B1989="","",[1]架空线长度!B1989)</f>
        <v/>
      </c>
    </row>
    <row r="1990" spans="1:2" x14ac:dyDescent="0.15">
      <c r="A1990" t="str">
        <f>IF([1]架空线长度!A1990="","",[1]架空线长度!A1990)</f>
        <v/>
      </c>
      <c r="B1990" t="str">
        <f>IF([1]架空线长度!B1990="","",[1]架空线长度!B1990)</f>
        <v/>
      </c>
    </row>
    <row r="1991" spans="1:2" x14ac:dyDescent="0.15">
      <c r="A1991" t="str">
        <f>IF([1]架空线长度!A1991="","",[1]架空线长度!A1991)</f>
        <v/>
      </c>
      <c r="B1991" t="str">
        <f>IF([1]架空线长度!B1991="","",[1]架空线长度!B1991)</f>
        <v/>
      </c>
    </row>
    <row r="1992" spans="1:2" x14ac:dyDescent="0.15">
      <c r="A1992" t="str">
        <f>IF([1]架空线长度!A1992="","",[1]架空线长度!A1992)</f>
        <v/>
      </c>
      <c r="B1992" t="str">
        <f>IF([1]架空线长度!B1992="","",[1]架空线长度!B1992)</f>
        <v/>
      </c>
    </row>
    <row r="1993" spans="1:2" x14ac:dyDescent="0.15">
      <c r="A1993" t="str">
        <f>IF([1]架空线长度!A1993="","",[1]架空线长度!A1993)</f>
        <v/>
      </c>
      <c r="B1993" t="str">
        <f>IF([1]架空线长度!B1993="","",[1]架空线长度!B1993)</f>
        <v/>
      </c>
    </row>
    <row r="1994" spans="1:2" x14ac:dyDescent="0.15">
      <c r="A1994" t="str">
        <f>IF([1]架空线长度!A1994="","",[1]架空线长度!A1994)</f>
        <v/>
      </c>
      <c r="B1994" t="str">
        <f>IF([1]架空线长度!B1994="","",[1]架空线长度!B1994)</f>
        <v/>
      </c>
    </row>
    <row r="1995" spans="1:2" x14ac:dyDescent="0.15">
      <c r="A1995" t="str">
        <f>IF([1]架空线长度!A1995="","",[1]架空线长度!A1995)</f>
        <v/>
      </c>
      <c r="B1995" t="str">
        <f>IF([1]架空线长度!B1995="","",[1]架空线长度!B1995)</f>
        <v/>
      </c>
    </row>
    <row r="1996" spans="1:2" x14ac:dyDescent="0.15">
      <c r="A1996" t="str">
        <f>IF([1]架空线长度!A1996="","",[1]架空线长度!A1996)</f>
        <v/>
      </c>
      <c r="B1996" t="str">
        <f>IF([1]架空线长度!B1996="","",[1]架空线长度!B1996)</f>
        <v/>
      </c>
    </row>
    <row r="1997" spans="1:2" x14ac:dyDescent="0.15">
      <c r="A1997" t="str">
        <f>IF([1]架空线长度!A1997="","",[1]架空线长度!A1997)</f>
        <v/>
      </c>
      <c r="B1997" t="str">
        <f>IF([1]架空线长度!B1997="","",[1]架空线长度!B1997)</f>
        <v/>
      </c>
    </row>
    <row r="1998" spans="1:2" x14ac:dyDescent="0.15">
      <c r="A1998" t="str">
        <f>IF([1]架空线长度!A1998="","",[1]架空线长度!A1998)</f>
        <v/>
      </c>
      <c r="B1998" t="str">
        <f>IF([1]架空线长度!B1998="","",[1]架空线长度!B1998)</f>
        <v/>
      </c>
    </row>
    <row r="1999" spans="1:2" x14ac:dyDescent="0.15">
      <c r="A1999" t="str">
        <f>IF([1]架空线长度!A1999="","",[1]架空线长度!A1999)</f>
        <v/>
      </c>
      <c r="B1999" t="str">
        <f>IF([1]架空线长度!B1999="","",[1]架空线长度!B1999)</f>
        <v/>
      </c>
    </row>
    <row r="2000" spans="1:2" x14ac:dyDescent="0.15">
      <c r="A2000" t="str">
        <f>IF([1]架空线长度!A2000="","",[1]架空线长度!A2000)</f>
        <v/>
      </c>
      <c r="B2000" t="str">
        <f>IF([1]架空线长度!B2000="","",[1]架空线长度!B2000)</f>
        <v/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994"/>
  <sheetViews>
    <sheetView topLeftCell="B1" zoomScaleNormal="100" workbookViewId="0">
      <selection activeCell="F13" sqref="F13"/>
    </sheetView>
  </sheetViews>
  <sheetFormatPr defaultRowHeight="13.5" x14ac:dyDescent="0.15"/>
  <cols>
    <col min="1" max="1" width="16.75" customWidth="1"/>
    <col min="2" max="2" width="10.375" customWidth="1"/>
    <col min="3" max="3" width="9.75" customWidth="1"/>
    <col min="4" max="4" width="21.625" customWidth="1"/>
    <col min="5" max="5" width="13" bestFit="1" customWidth="1"/>
    <col min="6" max="8" width="12" customWidth="1"/>
    <col min="9" max="9" width="17.375" bestFit="1" customWidth="1"/>
    <col min="10" max="10" width="12" customWidth="1"/>
    <col min="11" max="11" width="17.375" bestFit="1" customWidth="1"/>
    <col min="12" max="12" width="22.625" customWidth="1"/>
  </cols>
  <sheetData>
    <row r="1" spans="1:17" x14ac:dyDescent="0.15">
      <c r="A1" t="s">
        <v>21</v>
      </c>
      <c r="B1" t="s">
        <v>22</v>
      </c>
      <c r="C1" t="s">
        <v>23</v>
      </c>
      <c r="D1" t="s">
        <v>35</v>
      </c>
      <c r="E1" t="s">
        <v>31</v>
      </c>
      <c r="F1" t="s">
        <v>34</v>
      </c>
      <c r="G1" t="s">
        <v>93</v>
      </c>
      <c r="H1" t="s">
        <v>116</v>
      </c>
      <c r="I1" t="s">
        <v>118</v>
      </c>
      <c r="J1" t="s">
        <v>117</v>
      </c>
      <c r="K1" t="s">
        <v>119</v>
      </c>
      <c r="L1" t="s">
        <v>92</v>
      </c>
      <c r="M1" t="s">
        <v>87</v>
      </c>
      <c r="N1" t="s">
        <v>88</v>
      </c>
      <c r="P1" t="s">
        <v>90</v>
      </c>
      <c r="Q1" t="s">
        <v>90</v>
      </c>
    </row>
    <row r="2" spans="1:17" x14ac:dyDescent="0.15">
      <c r="A2" t="str">
        <f>IF([1]线路!A2="","",[1]线路!A2)</f>
        <v>111城壹线</v>
      </c>
      <c r="B2" t="str">
        <f>IF([1]线路!B2="","",[1]线路!B2)</f>
        <v>10kV</v>
      </c>
      <c r="C2" t="str">
        <f>IF([1]线路!C2="","",[1]线路!C2)</f>
        <v>分区2</v>
      </c>
      <c r="D2">
        <f>IF([1]线路!D2="","",[1]线路!D2)</f>
        <v>4</v>
      </c>
      <c r="E2" t="str">
        <f>IF([1]线路!F2="","",[1]线路!F2)</f>
        <v>市辖</v>
      </c>
      <c r="F2">
        <f>IF([1]线路!E2="","",[1]线路!E2)</f>
        <v>0</v>
      </c>
      <c r="G2" s="18">
        <f ca="1">L2</f>
        <v>0</v>
      </c>
      <c r="H2" s="18" t="str">
        <f ca="1">VLOOKUP(线路!A2,OFFSET(架空线长度!$A$2,0,0,2000,2),2,FALSE)</f>
        <v>4.472611</v>
      </c>
      <c r="I2" t="str">
        <f ca="1">IF(ISNA(H2),"0",H2)</f>
        <v>4.472611</v>
      </c>
      <c r="J2" s="18" t="e">
        <f ca="1">VLOOKUP(线路!A2,OFFSET(电缆线长度!$A$2,0,0,2000,2),2,FALSE)</f>
        <v>#N/A</v>
      </c>
      <c r="K2" t="str">
        <f ca="1">IF(ISNA(J2),"0",J2)</f>
        <v>0</v>
      </c>
      <c r="L2" s="18">
        <f ca="1">IF(OR(I2="",K2=""),"",IF(I2/(I2+K2)&gt;0.5,0,1))</f>
        <v>0</v>
      </c>
      <c r="M2">
        <f>IF([1]线路!G2="","",[1]线路!G2)</f>
        <v>0</v>
      </c>
      <c r="N2">
        <f>IF([1]线路!H2="","",[1]线路!H2)</f>
        <v>4.4726100000000004</v>
      </c>
      <c r="P2" t="s">
        <v>36</v>
      </c>
      <c r="Q2">
        <v>1</v>
      </c>
    </row>
    <row r="3" spans="1:17" x14ac:dyDescent="0.15">
      <c r="A3" t="str">
        <f>IF([1]线路!A3="","",[1]线路!A3)</f>
        <v>112东贰线</v>
      </c>
      <c r="B3" t="str">
        <f>IF([1]线路!B3="","",[1]线路!B3)</f>
        <v>10kV</v>
      </c>
      <c r="C3" t="str">
        <f>IF([1]线路!C3="","",[1]线路!C3)</f>
        <v>分区4</v>
      </c>
      <c r="D3">
        <f>IF([1]线路!D3="","",[1]线路!D3)</f>
        <v>8</v>
      </c>
      <c r="E3" t="str">
        <f>IF([1]线路!F3="","",[1]线路!F3)</f>
        <v>市辖</v>
      </c>
      <c r="F3">
        <f>IF([1]线路!E3="","",[1]线路!E3)</f>
        <v>0</v>
      </c>
      <c r="G3" s="18">
        <f t="shared" ref="G3:G66" ca="1" si="0">L3</f>
        <v>0</v>
      </c>
      <c r="H3" s="18" t="str">
        <f ca="1">VLOOKUP(线路!A3,OFFSET(架空线长度!$A$2,0,0,2000,2),2,FALSE)</f>
        <v>1.838869</v>
      </c>
      <c r="I3" t="str">
        <f t="shared" ref="I3:I66" ca="1" si="1">IF(ISNA(H3),"0",H3)</f>
        <v>1.838869</v>
      </c>
      <c r="J3" s="18" t="e">
        <f ca="1">VLOOKUP(线路!A3,OFFSET(电缆线长度!$A$2,0,0,2000,2),2,FALSE)</f>
        <v>#N/A</v>
      </c>
      <c r="K3" t="str">
        <f t="shared" ref="K3:K66" ca="1" si="2">IF(ISNA(J3),"0",J3)</f>
        <v>0</v>
      </c>
      <c r="L3" s="18">
        <f t="shared" ref="L3:L66" ca="1" si="3">IF(OR(I3="",K3=""),"",IF(I3/(I3+K3)&gt;0.5,0,1))</f>
        <v>0</v>
      </c>
      <c r="M3">
        <f>IF([1]线路!G3="","",[1]线路!G3)</f>
        <v>0</v>
      </c>
      <c r="N3">
        <f>IF([1]线路!H3="","",[1]线路!H3)</f>
        <v>1.8388679999999999</v>
      </c>
      <c r="P3" t="s">
        <v>37</v>
      </c>
      <c r="Q3">
        <v>2</v>
      </c>
    </row>
    <row r="4" spans="1:17" x14ac:dyDescent="0.15">
      <c r="A4" t="str">
        <f>IF([1]线路!A4="","",[1]线路!A4)</f>
        <v>113东叁线</v>
      </c>
      <c r="B4" t="str">
        <f>IF([1]线路!B4="","",[1]线路!B4)</f>
        <v>10kV</v>
      </c>
      <c r="C4" t="str">
        <f>IF([1]线路!C4="","",[1]线路!C4)</f>
        <v>分区4</v>
      </c>
      <c r="D4">
        <f>IF([1]线路!D4="","",[1]线路!D4)</f>
        <v>10</v>
      </c>
      <c r="E4" t="str">
        <f>IF([1]线路!F4="","",[1]线路!F4)</f>
        <v>市辖</v>
      </c>
      <c r="F4">
        <f>IF([1]线路!E4="","",[1]线路!E4)</f>
        <v>0</v>
      </c>
      <c r="G4" s="18">
        <f t="shared" ca="1" si="0"/>
        <v>0</v>
      </c>
      <c r="H4" s="18" t="str">
        <f ca="1">VLOOKUP(线路!A4,OFFSET(架空线长度!$A$2,0,0,2000,2),2,FALSE)</f>
        <v>0.933931</v>
      </c>
      <c r="I4" t="str">
        <f t="shared" ca="1" si="1"/>
        <v>0.933931</v>
      </c>
      <c r="J4" s="18" t="e">
        <f ca="1">VLOOKUP(线路!A4,OFFSET(电缆线长度!$A$2,0,0,2000,2),2,FALSE)</f>
        <v>#N/A</v>
      </c>
      <c r="K4" t="str">
        <f t="shared" ca="1" si="2"/>
        <v>0</v>
      </c>
      <c r="L4" s="18">
        <f t="shared" ca="1" si="3"/>
        <v>0</v>
      </c>
      <c r="M4">
        <f>IF([1]线路!G4="","",[1]线路!G4)</f>
        <v>0</v>
      </c>
      <c r="N4">
        <f>IF([1]线路!H4="","",[1]线路!H4)</f>
        <v>0.93393199999999998</v>
      </c>
      <c r="P4" t="s">
        <v>38</v>
      </c>
      <c r="Q4">
        <v>3</v>
      </c>
    </row>
    <row r="5" spans="1:17" x14ac:dyDescent="0.15">
      <c r="A5" t="str">
        <f>IF([1]线路!A5="","",[1]线路!A5)</f>
        <v>114城肆线</v>
      </c>
      <c r="B5" t="str">
        <f>IF([1]线路!B5="","",[1]线路!B5)</f>
        <v>10kV</v>
      </c>
      <c r="C5" t="str">
        <f>IF([1]线路!C5="","",[1]线路!C5)</f>
        <v>分区3</v>
      </c>
      <c r="D5">
        <f>IF([1]线路!D5="","",[1]线路!D5)</f>
        <v>6</v>
      </c>
      <c r="E5" t="str">
        <f>IF([1]线路!F5="","",[1]线路!F5)</f>
        <v>县级</v>
      </c>
      <c r="F5">
        <f>IF([1]线路!E5="","",[1]线路!E5)</f>
        <v>0</v>
      </c>
      <c r="G5" s="18">
        <f t="shared" ca="1" si="0"/>
        <v>0</v>
      </c>
      <c r="H5" s="18" t="str">
        <f ca="1">VLOOKUP(线路!A5,OFFSET(架空线长度!$A$2,0,0,2000,2),2,FALSE)</f>
        <v>5.066</v>
      </c>
      <c r="I5" t="str">
        <f t="shared" ca="1" si="1"/>
        <v>5.066</v>
      </c>
      <c r="J5" s="18" t="e">
        <f ca="1">VLOOKUP(线路!A5,OFFSET(电缆线长度!$A$2,0,0,2000,2),2,FALSE)</f>
        <v>#N/A</v>
      </c>
      <c r="K5" t="str">
        <f t="shared" ca="1" si="2"/>
        <v>0</v>
      </c>
      <c r="L5" s="18">
        <f t="shared" ca="1" si="3"/>
        <v>0</v>
      </c>
      <c r="M5">
        <f>IF([1]线路!G5="","",[1]线路!G5)</f>
        <v>0</v>
      </c>
      <c r="N5">
        <f>IF([1]线路!H5="","",[1]线路!H5)</f>
        <v>5.0659989999999997</v>
      </c>
      <c r="P5" t="s">
        <v>55</v>
      </c>
      <c r="Q5">
        <v>4</v>
      </c>
    </row>
    <row r="6" spans="1:17" x14ac:dyDescent="0.15">
      <c r="A6" t="str">
        <f>IF([1]线路!A6="","",[1]线路!A6)</f>
        <v>115城伍线</v>
      </c>
      <c r="B6" t="str">
        <f>IF([1]线路!B6="","",[1]线路!B6)</f>
        <v>10kV</v>
      </c>
      <c r="C6" t="str">
        <f>IF([1]线路!C6="","",[1]线路!C6)</f>
        <v>分区2</v>
      </c>
      <c r="D6">
        <f>IF([1]线路!D6="","",[1]线路!D6)</f>
        <v>6</v>
      </c>
      <c r="E6" t="str">
        <f>IF([1]线路!F6="","",[1]线路!F6)</f>
        <v>市辖</v>
      </c>
      <c r="F6">
        <f>IF([1]线路!E6="","",[1]线路!E6)</f>
        <v>0</v>
      </c>
      <c r="G6" s="18">
        <f t="shared" ca="1" si="0"/>
        <v>0</v>
      </c>
      <c r="H6" s="18" t="str">
        <f ca="1">VLOOKUP(线路!A6,OFFSET(架空线长度!$A$2,0,0,2000,2),2,FALSE)</f>
        <v>2.433832</v>
      </c>
      <c r="I6" t="str">
        <f t="shared" ca="1" si="1"/>
        <v>2.433832</v>
      </c>
      <c r="J6" s="18" t="e">
        <f ca="1">VLOOKUP(线路!A6,OFFSET(电缆线长度!$A$2,0,0,2000,2),2,FALSE)</f>
        <v>#N/A</v>
      </c>
      <c r="K6" t="str">
        <f t="shared" ca="1" si="2"/>
        <v>0</v>
      </c>
      <c r="L6" s="18">
        <f t="shared" ca="1" si="3"/>
        <v>0</v>
      </c>
      <c r="M6">
        <f>IF([1]线路!G6="","",[1]线路!G6)</f>
        <v>0</v>
      </c>
      <c r="N6">
        <f>IF([1]线路!H6="","",[1]线路!H6)</f>
        <v>2.4338310000000001</v>
      </c>
      <c r="P6" t="s">
        <v>56</v>
      </c>
      <c r="Q6">
        <v>5</v>
      </c>
    </row>
    <row r="7" spans="1:17" x14ac:dyDescent="0.15">
      <c r="A7" t="str">
        <f>IF([1]线路!A7="","",[1]线路!A7)</f>
        <v>115东伍线</v>
      </c>
      <c r="B7" t="str">
        <f>IF([1]线路!B7="","",[1]线路!B7)</f>
        <v>10kV</v>
      </c>
      <c r="C7" t="str">
        <f>IF([1]线路!C7="","",[1]线路!C7)</f>
        <v>分区4</v>
      </c>
      <c r="D7">
        <f>IF([1]线路!D7="","",[1]线路!D7)</f>
        <v>7</v>
      </c>
      <c r="E7" t="str">
        <f>IF([1]线路!F7="","",[1]线路!F7)</f>
        <v>市辖</v>
      </c>
      <c r="F7">
        <f>IF([1]线路!E7="","",[1]线路!E7)</f>
        <v>0</v>
      </c>
      <c r="G7" s="18">
        <f t="shared" ca="1" si="0"/>
        <v>0</v>
      </c>
      <c r="H7" s="18" t="str">
        <f ca="1">VLOOKUP(线路!A7,OFFSET(架空线长度!$A$2,0,0,2000,2),2,FALSE)</f>
        <v>1.563301</v>
      </c>
      <c r="I7" t="str">
        <f t="shared" ca="1" si="1"/>
        <v>1.563301</v>
      </c>
      <c r="J7" s="18" t="e">
        <f ca="1">VLOOKUP(线路!A7,OFFSET(电缆线长度!$A$2,0,0,2000,2),2,FALSE)</f>
        <v>#N/A</v>
      </c>
      <c r="K7" t="str">
        <f t="shared" ca="1" si="2"/>
        <v>0</v>
      </c>
      <c r="L7" s="18">
        <f t="shared" ca="1" si="3"/>
        <v>0</v>
      </c>
      <c r="M7">
        <f>IF([1]线路!G7="","",[1]线路!G7)</f>
        <v>0</v>
      </c>
      <c r="N7">
        <f>IF([1]线路!H7="","",[1]线路!H7)</f>
        <v>1.5632999999999999</v>
      </c>
      <c r="P7" t="s">
        <v>57</v>
      </c>
      <c r="Q7">
        <v>6</v>
      </c>
    </row>
    <row r="8" spans="1:17" x14ac:dyDescent="0.15">
      <c r="A8" t="str">
        <f>IF([1]线路!A8="","",[1]线路!A8)</f>
        <v>115国伍线</v>
      </c>
      <c r="B8" t="str">
        <f>IF([1]线路!B8="","",[1]线路!B8)</f>
        <v>10kV</v>
      </c>
      <c r="C8" t="str">
        <f>IF([1]线路!C8="","",[1]线路!C8)</f>
        <v>分区2</v>
      </c>
      <c r="D8">
        <f>IF([1]线路!D8="","",[1]线路!D8)</f>
        <v>4</v>
      </c>
      <c r="E8" t="str">
        <f>IF([1]线路!F8="","",[1]线路!F8)</f>
        <v>市辖</v>
      </c>
      <c r="F8">
        <f>IF([1]线路!E8="","",[1]线路!E8)</f>
        <v>0</v>
      </c>
      <c r="G8" s="18">
        <f t="shared" ca="1" si="0"/>
        <v>0</v>
      </c>
      <c r="H8" s="18" t="str">
        <f ca="1">VLOOKUP(线路!A8,OFFSET(架空线长度!$A$2,0,0,2000,2),2,FALSE)</f>
        <v>3.235488</v>
      </c>
      <c r="I8" t="str">
        <f t="shared" ca="1" si="1"/>
        <v>3.235488</v>
      </c>
      <c r="J8" s="18" t="e">
        <f ca="1">VLOOKUP(线路!A8,OFFSET(电缆线长度!$A$2,0,0,2000,2),2,FALSE)</f>
        <v>#N/A</v>
      </c>
      <c r="K8" t="str">
        <f t="shared" ca="1" si="2"/>
        <v>0</v>
      </c>
      <c r="L8" s="18">
        <f t="shared" ca="1" si="3"/>
        <v>0</v>
      </c>
      <c r="M8">
        <f>IF([1]线路!G8="","",[1]线路!G8)</f>
        <v>0</v>
      </c>
      <c r="N8">
        <f>IF([1]线路!H8="","",[1]线路!H8)</f>
        <v>3.2354880000000001</v>
      </c>
      <c r="P8" t="s">
        <v>58</v>
      </c>
      <c r="Q8">
        <v>7</v>
      </c>
    </row>
    <row r="9" spans="1:17" x14ac:dyDescent="0.15">
      <c r="A9" t="str">
        <f>IF([1]线路!A9="","",[1]线路!A9)</f>
        <v>116城陆线</v>
      </c>
      <c r="B9" t="str">
        <f>IF([1]线路!B9="","",[1]线路!B9)</f>
        <v>10kV</v>
      </c>
      <c r="C9" t="str">
        <f>IF([1]线路!C9="","",[1]线路!C9)</f>
        <v>分区2</v>
      </c>
      <c r="D9">
        <f>IF([1]线路!D9="","",[1]线路!D9)</f>
        <v>8</v>
      </c>
      <c r="E9" t="str">
        <f>IF([1]线路!F9="","",[1]线路!F9)</f>
        <v>市辖</v>
      </c>
      <c r="F9">
        <f>IF([1]线路!E9="","",[1]线路!E9)</f>
        <v>0</v>
      </c>
      <c r="G9" s="18">
        <f t="shared" ca="1" si="0"/>
        <v>0</v>
      </c>
      <c r="H9" s="18" t="str">
        <f ca="1">VLOOKUP(线路!A9,OFFSET(架空线长度!$A$2,0,0,2000,2),2,FALSE)</f>
        <v>2.42989</v>
      </c>
      <c r="I9" t="str">
        <f t="shared" ca="1" si="1"/>
        <v>2.42989</v>
      </c>
      <c r="J9" s="18" t="e">
        <f ca="1">VLOOKUP(线路!A9,OFFSET(电缆线长度!$A$2,0,0,2000,2),2,FALSE)</f>
        <v>#N/A</v>
      </c>
      <c r="K9" t="str">
        <f t="shared" ca="1" si="2"/>
        <v>0</v>
      </c>
      <c r="L9" s="18">
        <f t="shared" ca="1" si="3"/>
        <v>0</v>
      </c>
      <c r="M9">
        <f>IF([1]线路!G9="","",[1]线路!G9)</f>
        <v>0</v>
      </c>
      <c r="N9">
        <f>IF([1]线路!H9="","",[1]线路!H9)</f>
        <v>2.4298899999999999</v>
      </c>
      <c r="P9" t="s">
        <v>84</v>
      </c>
      <c r="Q9">
        <v>8</v>
      </c>
    </row>
    <row r="10" spans="1:17" x14ac:dyDescent="0.15">
      <c r="A10" t="str">
        <f>IF([1]线路!A10="","",[1]线路!A10)</f>
        <v>116国陆线</v>
      </c>
      <c r="B10" t="str">
        <f>IF([1]线路!B10="","",[1]线路!B10)</f>
        <v>10kV</v>
      </c>
      <c r="C10" t="str">
        <f>IF([1]线路!C10="","",[1]线路!C10)</f>
        <v>分区2</v>
      </c>
      <c r="D10">
        <f>IF([1]线路!D10="","",[1]线路!D10)</f>
        <v>7</v>
      </c>
      <c r="E10" t="str">
        <f>IF([1]线路!F10="","",[1]线路!F10)</f>
        <v>市辖</v>
      </c>
      <c r="F10">
        <f>IF([1]线路!E10="","",[1]线路!E10)</f>
        <v>0</v>
      </c>
      <c r="G10" s="18">
        <f t="shared" ca="1" si="0"/>
        <v>0</v>
      </c>
      <c r="H10" s="18" t="str">
        <f ca="1">VLOOKUP(线路!A10,OFFSET(架空线长度!$A$2,0,0,2000,2),2,FALSE)</f>
        <v>2.133983</v>
      </c>
      <c r="I10" t="str">
        <f t="shared" ca="1" si="1"/>
        <v>2.133983</v>
      </c>
      <c r="J10" s="18" t="e">
        <f ca="1">VLOOKUP(线路!A10,OFFSET(电缆线长度!$A$2,0,0,2000,2),2,FALSE)</f>
        <v>#N/A</v>
      </c>
      <c r="K10" t="str">
        <f t="shared" ca="1" si="2"/>
        <v>0</v>
      </c>
      <c r="L10" s="18">
        <f t="shared" ca="1" si="3"/>
        <v>0</v>
      </c>
      <c r="M10">
        <f>IF([1]线路!G10="","",[1]线路!G10)</f>
        <v>0</v>
      </c>
      <c r="N10">
        <f>IF([1]线路!H10="","",[1]线路!H10)</f>
        <v>2.1339830000000002</v>
      </c>
      <c r="P10" t="s">
        <v>85</v>
      </c>
      <c r="Q10">
        <v>9</v>
      </c>
    </row>
    <row r="11" spans="1:17" x14ac:dyDescent="0.15">
      <c r="A11" t="str">
        <f>IF([1]线路!A11="","",[1]线路!A11)</f>
        <v>117城柒线</v>
      </c>
      <c r="B11" t="str">
        <f>IF([1]线路!B11="","",[1]线路!B11)</f>
        <v>10kV</v>
      </c>
      <c r="C11" t="str">
        <f>IF([1]线路!C11="","",[1]线路!C11)</f>
        <v>分区3</v>
      </c>
      <c r="D11">
        <f>IF([1]线路!D11="","",[1]线路!D11)</f>
        <v>4</v>
      </c>
      <c r="E11" t="str">
        <f>IF([1]线路!F11="","",[1]线路!F11)</f>
        <v>县级</v>
      </c>
      <c r="F11">
        <f>IF([1]线路!E11="","",[1]线路!E11)</f>
        <v>0</v>
      </c>
      <c r="G11" s="18">
        <f t="shared" ca="1" si="0"/>
        <v>0</v>
      </c>
      <c r="H11" s="18" t="str">
        <f ca="1">VLOOKUP(线路!A11,OFFSET(架空线长度!$A$2,0,0,2000,2),2,FALSE)</f>
        <v>5.490199</v>
      </c>
      <c r="I11" t="str">
        <f t="shared" ca="1" si="1"/>
        <v>5.490199</v>
      </c>
      <c r="J11" s="18" t="e">
        <f ca="1">VLOOKUP(线路!A11,OFFSET(电缆线长度!$A$2,0,0,2000,2),2,FALSE)</f>
        <v>#N/A</v>
      </c>
      <c r="K11" t="str">
        <f t="shared" ca="1" si="2"/>
        <v>0</v>
      </c>
      <c r="L11" s="18">
        <f t="shared" ca="1" si="3"/>
        <v>0</v>
      </c>
      <c r="M11">
        <f>IF([1]线路!G11="","",[1]线路!G11)</f>
        <v>0</v>
      </c>
      <c r="N11">
        <f>IF([1]线路!H11="","",[1]线路!H11)</f>
        <v>5.4902009999999999</v>
      </c>
      <c r="P11" t="s">
        <v>91</v>
      </c>
      <c r="Q11">
        <v>10</v>
      </c>
    </row>
    <row r="12" spans="1:17" x14ac:dyDescent="0.15">
      <c r="A12" t="str">
        <f>IF([1]线路!A12="","",[1]线路!A12)</f>
        <v>117东柒线</v>
      </c>
      <c r="B12" t="str">
        <f>IF([1]线路!B12="","",[1]线路!B12)</f>
        <v>10kV</v>
      </c>
      <c r="C12" t="str">
        <f>IF([1]线路!C12="","",[1]线路!C12)</f>
        <v>分区4</v>
      </c>
      <c r="D12">
        <f>IF([1]线路!D12="","",[1]线路!D12)</f>
        <v>7</v>
      </c>
      <c r="E12" t="str">
        <f>IF([1]线路!F12="","",[1]线路!F12)</f>
        <v>市辖</v>
      </c>
      <c r="F12">
        <f>IF([1]线路!E12="","",[1]线路!E12)</f>
        <v>0</v>
      </c>
      <c r="G12" s="18">
        <f t="shared" ca="1" si="0"/>
        <v>0</v>
      </c>
      <c r="H12" s="18" t="str">
        <f ca="1">VLOOKUP(线路!A12,OFFSET(架空线长度!$A$2,0,0,2000,2),2,FALSE)</f>
        <v>1.003297</v>
      </c>
      <c r="I12" t="str">
        <f t="shared" ca="1" si="1"/>
        <v>1.003297</v>
      </c>
      <c r="J12" s="18" t="e">
        <f ca="1">VLOOKUP(线路!A12,OFFSET(电缆线长度!$A$2,0,0,2000,2),2,FALSE)</f>
        <v>#N/A</v>
      </c>
      <c r="K12" t="str">
        <f t="shared" ca="1" si="2"/>
        <v>0</v>
      </c>
      <c r="L12" s="18">
        <f t="shared" ca="1" si="3"/>
        <v>0</v>
      </c>
      <c r="M12">
        <f>IF([1]线路!G12="","",[1]线路!G12)</f>
        <v>0</v>
      </c>
      <c r="N12">
        <f>IF([1]线路!H12="","",[1]线路!H12)</f>
        <v>1.003296</v>
      </c>
    </row>
    <row r="13" spans="1:17" x14ac:dyDescent="0.15">
      <c r="A13" t="str">
        <f>IF([1]线路!A13="","",[1]线路!A13)</f>
        <v>118城捌线</v>
      </c>
      <c r="B13" t="str">
        <f>IF([1]线路!B13="","",[1]线路!B13)</f>
        <v>10kV</v>
      </c>
      <c r="C13" t="str">
        <f>IF([1]线路!C13="","",[1]线路!C13)</f>
        <v>分区3</v>
      </c>
      <c r="D13">
        <f>IF([1]线路!D13="","",[1]线路!D13)</f>
        <v>10</v>
      </c>
      <c r="E13" t="str">
        <f>IF([1]线路!F13="","",[1]线路!F13)</f>
        <v>县级</v>
      </c>
      <c r="F13">
        <f>IF([1]线路!E13="","",[1]线路!E13)</f>
        <v>0</v>
      </c>
      <c r="G13" s="18">
        <f t="shared" ca="1" si="0"/>
        <v>0</v>
      </c>
      <c r="H13" s="18" t="str">
        <f ca="1">VLOOKUP(线路!A13,OFFSET(架空线长度!$A$2,0,0,2000,2),2,FALSE)</f>
        <v>11.933863</v>
      </c>
      <c r="I13" t="str">
        <f t="shared" ca="1" si="1"/>
        <v>11.933863</v>
      </c>
      <c r="J13" s="18" t="e">
        <f ca="1">VLOOKUP(线路!A13,OFFSET(电缆线长度!$A$2,0,0,2000,2),2,FALSE)</f>
        <v>#N/A</v>
      </c>
      <c r="K13" t="str">
        <f t="shared" ca="1" si="2"/>
        <v>0</v>
      </c>
      <c r="L13" s="18">
        <f t="shared" ca="1" si="3"/>
        <v>0</v>
      </c>
      <c r="M13">
        <f>IF([1]线路!G13="","",[1]线路!G13)</f>
        <v>0</v>
      </c>
      <c r="N13">
        <f>IF([1]线路!H13="","",[1]线路!H13)</f>
        <v>11.933859</v>
      </c>
    </row>
    <row r="14" spans="1:17" x14ac:dyDescent="0.15">
      <c r="A14" t="str">
        <f>IF([1]线路!A14="","",[1]线路!A14)</f>
        <v>118东捌线</v>
      </c>
      <c r="B14" t="str">
        <f>IF([1]线路!B14="","",[1]线路!B14)</f>
        <v>10kV</v>
      </c>
      <c r="C14" t="str">
        <f>IF([1]线路!C14="","",[1]线路!C14)</f>
        <v>分区3</v>
      </c>
      <c r="D14">
        <f>IF([1]线路!D14="","",[1]线路!D14)</f>
        <v>9</v>
      </c>
      <c r="E14" t="str">
        <f>IF([1]线路!F14="","",[1]线路!F14)</f>
        <v>县级</v>
      </c>
      <c r="F14">
        <f>IF([1]线路!E14="","",[1]线路!E14)</f>
        <v>0</v>
      </c>
      <c r="G14" s="18">
        <f t="shared" ca="1" si="0"/>
        <v>0</v>
      </c>
      <c r="H14" s="18" t="str">
        <f ca="1">VLOOKUP(线路!A14,OFFSET(架空线长度!$A$2,0,0,2000,2),2,FALSE)</f>
        <v>4.163376</v>
      </c>
      <c r="I14" t="str">
        <f t="shared" ca="1" si="1"/>
        <v>4.163376</v>
      </c>
      <c r="J14" s="18" t="str">
        <f ca="1">VLOOKUP(线路!A14,OFFSET(电缆线长度!$A$2,0,0,2000,2),2,FALSE)</f>
        <v>1.016223</v>
      </c>
      <c r="K14" t="str">
        <f t="shared" ca="1" si="2"/>
        <v>1.016223</v>
      </c>
      <c r="L14" s="18">
        <f t="shared" ca="1" si="3"/>
        <v>0</v>
      </c>
      <c r="M14">
        <f>IF([1]线路!G14="","",[1]线路!G14)</f>
        <v>0</v>
      </c>
      <c r="N14">
        <f>IF([1]线路!H14="","",[1]线路!H14)</f>
        <v>5.1795989999999996</v>
      </c>
    </row>
    <row r="15" spans="1:17" x14ac:dyDescent="0.15">
      <c r="A15" t="str">
        <f>IF([1]线路!A15="","",[1]线路!A15)</f>
        <v>122公贰线</v>
      </c>
      <c r="B15" t="str">
        <f>IF([1]线路!B15="","",[1]线路!B15)</f>
        <v>10kV</v>
      </c>
      <c r="C15" t="str">
        <f>IF([1]线路!C15="","",[1]线路!C15)</f>
        <v>分区4</v>
      </c>
      <c r="D15">
        <f>IF([1]线路!D15="","",[1]线路!D15)</f>
        <v>8</v>
      </c>
      <c r="E15" t="str">
        <f>IF([1]线路!F15="","",[1]线路!F15)</f>
        <v>市辖</v>
      </c>
      <c r="F15">
        <f>IF([1]线路!E15="","",[1]线路!E15)</f>
        <v>0</v>
      </c>
      <c r="G15" s="18">
        <f t="shared" ca="1" si="0"/>
        <v>0</v>
      </c>
      <c r="H15" s="18" t="str">
        <f ca="1">VLOOKUP(线路!A15,OFFSET(架空线长度!$A$2,0,0,2000,2),2,FALSE)</f>
        <v>1.96978</v>
      </c>
      <c r="I15" t="str">
        <f t="shared" ca="1" si="1"/>
        <v>1.96978</v>
      </c>
      <c r="J15" s="18" t="e">
        <f ca="1">VLOOKUP(线路!A15,OFFSET(电缆线长度!$A$2,0,0,2000,2),2,FALSE)</f>
        <v>#N/A</v>
      </c>
      <c r="K15" t="str">
        <f t="shared" ca="1" si="2"/>
        <v>0</v>
      </c>
      <c r="L15" s="18">
        <f t="shared" ca="1" si="3"/>
        <v>0</v>
      </c>
      <c r="M15">
        <f>IF([1]线路!G15="","",[1]线路!G15)</f>
        <v>0</v>
      </c>
      <c r="N15">
        <f>IF([1]线路!H15="","",[1]线路!H15)</f>
        <v>1.9697800000000001</v>
      </c>
    </row>
    <row r="16" spans="1:17" x14ac:dyDescent="0.15">
      <c r="A16" t="str">
        <f>IF([1]线路!A16="","",[1]线路!A16)</f>
        <v>123公叁线</v>
      </c>
      <c r="B16" t="str">
        <f>IF([1]线路!B16="","",[1]线路!B16)</f>
        <v>10kV</v>
      </c>
      <c r="C16" t="str">
        <f>IF([1]线路!C16="","",[1]线路!C16)</f>
        <v>分区4</v>
      </c>
      <c r="D16">
        <f>IF([1]线路!D16="","",[1]线路!D16)</f>
        <v>9</v>
      </c>
      <c r="E16" t="str">
        <f>IF([1]线路!F16="","",[1]线路!F16)</f>
        <v>市辖</v>
      </c>
      <c r="F16">
        <f>IF([1]线路!E16="","",[1]线路!E16)</f>
        <v>0</v>
      </c>
      <c r="G16" s="18">
        <f t="shared" ca="1" si="0"/>
        <v>0</v>
      </c>
      <c r="H16" s="18" t="str">
        <f ca="1">VLOOKUP(线路!A16,OFFSET(架空线长度!$A$2,0,0,2000,2),2,FALSE)</f>
        <v>8.086009</v>
      </c>
      <c r="I16" t="str">
        <f t="shared" ca="1" si="1"/>
        <v>8.086009</v>
      </c>
      <c r="J16" s="18" t="str">
        <f ca="1">VLOOKUP(线路!A16,OFFSET(电缆线长度!$A$2,0,0,2000,2),2,FALSE)</f>
        <v>0.738882</v>
      </c>
      <c r="K16" t="str">
        <f t="shared" ca="1" si="2"/>
        <v>0.738882</v>
      </c>
      <c r="L16" s="18">
        <f t="shared" ca="1" si="3"/>
        <v>0</v>
      </c>
      <c r="M16">
        <f>IF([1]线路!G16="","",[1]线路!G16)</f>
        <v>0</v>
      </c>
      <c r="N16">
        <f>IF([1]线路!H16="","",[1]线路!H16)</f>
        <v>8.8248899999999999</v>
      </c>
    </row>
    <row r="17" spans="1:14" x14ac:dyDescent="0.15">
      <c r="A17" t="str">
        <f>IF([1]线路!A17="","",[1]线路!A17)</f>
        <v>123瑞叁线</v>
      </c>
      <c r="B17" t="str">
        <f>IF([1]线路!B17="","",[1]线路!B17)</f>
        <v>10kV</v>
      </c>
      <c r="C17" t="str">
        <f>IF([1]线路!C17="","",[1]线路!C17)</f>
        <v>分区2</v>
      </c>
      <c r="D17">
        <f>IF([1]线路!D17="","",[1]线路!D17)</f>
        <v>9</v>
      </c>
      <c r="E17" t="str">
        <f>IF([1]线路!F17="","",[1]线路!F17)</f>
        <v>市辖</v>
      </c>
      <c r="F17">
        <f>IF([1]线路!E17="","",[1]线路!E17)</f>
        <v>0</v>
      </c>
      <c r="G17" s="18">
        <f t="shared" ca="1" si="0"/>
        <v>0</v>
      </c>
      <c r="H17" s="18" t="str">
        <f ca="1">VLOOKUP(线路!A17,OFFSET(架空线长度!$A$2,0,0,2000,2),2,FALSE)</f>
        <v>4.245882</v>
      </c>
      <c r="I17" t="str">
        <f t="shared" ca="1" si="1"/>
        <v>4.245882</v>
      </c>
      <c r="J17" s="18" t="e">
        <f ca="1">VLOOKUP(线路!A17,OFFSET(电缆线长度!$A$2,0,0,2000,2),2,FALSE)</f>
        <v>#N/A</v>
      </c>
      <c r="K17" t="str">
        <f t="shared" ca="1" si="2"/>
        <v>0</v>
      </c>
      <c r="L17" s="18">
        <f t="shared" ca="1" si="3"/>
        <v>0</v>
      </c>
      <c r="M17">
        <f>IF([1]线路!G17="","",[1]线路!G17)</f>
        <v>0</v>
      </c>
      <c r="N17">
        <f>IF([1]线路!H17="","",[1]线路!H17)</f>
        <v>4.2458830000000001</v>
      </c>
    </row>
    <row r="18" spans="1:14" x14ac:dyDescent="0.15">
      <c r="A18" t="str">
        <f>IF([1]线路!A18="","",[1]线路!A18)</f>
        <v>124公肆线</v>
      </c>
      <c r="B18" t="str">
        <f>IF([1]线路!B18="","",[1]线路!B18)</f>
        <v>10kV</v>
      </c>
      <c r="C18" t="str">
        <f>IF([1]线路!C18="","",[1]线路!C18)</f>
        <v>分区4</v>
      </c>
      <c r="D18">
        <f>IF([1]线路!D18="","",[1]线路!D18)</f>
        <v>4</v>
      </c>
      <c r="E18" t="str">
        <f>IF([1]线路!F18="","",[1]线路!F18)</f>
        <v>市辖</v>
      </c>
      <c r="F18">
        <f>IF([1]线路!E18="","",[1]线路!E18)</f>
        <v>0</v>
      </c>
      <c r="G18" s="18">
        <f t="shared" ca="1" si="0"/>
        <v>0</v>
      </c>
      <c r="H18" s="18" t="str">
        <f ca="1">VLOOKUP(线路!A18,OFFSET(架空线长度!$A$2,0,0,2000,2),2,FALSE)</f>
        <v>4.1038</v>
      </c>
      <c r="I18" t="str">
        <f t="shared" ca="1" si="1"/>
        <v>4.1038</v>
      </c>
      <c r="J18" s="18" t="str">
        <f ca="1">VLOOKUP(线路!A18,OFFSET(电缆线长度!$A$2,0,0,2000,2),2,FALSE)</f>
        <v>0.002276</v>
      </c>
      <c r="K18" t="str">
        <f t="shared" ca="1" si="2"/>
        <v>0.002276</v>
      </c>
      <c r="L18" s="18">
        <f t="shared" ca="1" si="3"/>
        <v>0</v>
      </c>
      <c r="M18">
        <f>IF([1]线路!G18="","",[1]线路!G18)</f>
        <v>0</v>
      </c>
      <c r="N18">
        <f>IF([1]线路!H18="","",[1]线路!H18)</f>
        <v>4.1060739999999996</v>
      </c>
    </row>
    <row r="19" spans="1:14" x14ac:dyDescent="0.15">
      <c r="A19" t="str">
        <f>IF([1]线路!A19="","",[1]线路!A19)</f>
        <v>124瑞肆线</v>
      </c>
      <c r="B19" t="str">
        <f>IF([1]线路!B19="","",[1]线路!B19)</f>
        <v>10kV</v>
      </c>
      <c r="C19" t="str">
        <f>IF([1]线路!C19="","",[1]线路!C19)</f>
        <v>分区2</v>
      </c>
      <c r="D19">
        <f>IF([1]线路!D19="","",[1]线路!D19)</f>
        <v>6</v>
      </c>
      <c r="E19" t="str">
        <f>IF([1]线路!F19="","",[1]线路!F19)</f>
        <v>市辖</v>
      </c>
      <c r="F19">
        <f>IF([1]线路!E19="","",[1]线路!E19)</f>
        <v>0</v>
      </c>
      <c r="G19" s="18">
        <f t="shared" ca="1" si="0"/>
        <v>0</v>
      </c>
      <c r="H19" s="18" t="str">
        <f ca="1">VLOOKUP(线路!A19,OFFSET(架空线长度!$A$2,0,0,2000,2),2,FALSE)</f>
        <v>5.277774</v>
      </c>
      <c r="I19" t="str">
        <f t="shared" ca="1" si="1"/>
        <v>5.277774</v>
      </c>
      <c r="J19" s="18" t="e">
        <f ca="1">VLOOKUP(线路!A19,OFFSET(电缆线长度!$A$2,0,0,2000,2),2,FALSE)</f>
        <v>#N/A</v>
      </c>
      <c r="K19" t="str">
        <f t="shared" ca="1" si="2"/>
        <v>0</v>
      </c>
      <c r="L19" s="18">
        <f t="shared" ca="1" si="3"/>
        <v>0</v>
      </c>
      <c r="M19">
        <f>IF([1]线路!G19="","",[1]线路!G19)</f>
        <v>0</v>
      </c>
      <c r="N19">
        <f>IF([1]线路!H19="","",[1]线路!H19)</f>
        <v>5.2777710000000004</v>
      </c>
    </row>
    <row r="20" spans="1:14" x14ac:dyDescent="0.15">
      <c r="A20" t="str">
        <f>IF([1]线路!A20="","",[1]线路!A20)</f>
        <v>125公伍线</v>
      </c>
      <c r="B20" t="str">
        <f>IF([1]线路!B20="","",[1]线路!B20)</f>
        <v>10kV</v>
      </c>
      <c r="C20" t="str">
        <f>IF([1]线路!C20="","",[1]线路!C20)</f>
        <v>分区4</v>
      </c>
      <c r="D20">
        <f>IF([1]线路!D20="","",[1]线路!D20)</f>
        <v>10</v>
      </c>
      <c r="E20" t="str">
        <f>IF([1]线路!F20="","",[1]线路!F20)</f>
        <v>市辖</v>
      </c>
      <c r="F20">
        <f>IF([1]线路!E20="","",[1]线路!E20)</f>
        <v>0</v>
      </c>
      <c r="G20" s="18">
        <f t="shared" ca="1" si="0"/>
        <v>0</v>
      </c>
      <c r="H20" s="18" t="str">
        <f ca="1">VLOOKUP(线路!A20,OFFSET(架空线长度!$A$2,0,0,2000,2),2,FALSE)</f>
        <v>7.189662</v>
      </c>
      <c r="I20" t="str">
        <f t="shared" ca="1" si="1"/>
        <v>7.189662</v>
      </c>
      <c r="J20" s="18" t="str">
        <f ca="1">VLOOKUP(线路!A20,OFFSET(电缆线长度!$A$2,0,0,2000,2),2,FALSE)</f>
        <v>1.908277</v>
      </c>
      <c r="K20" t="str">
        <f t="shared" ca="1" si="2"/>
        <v>1.908277</v>
      </c>
      <c r="L20" s="18">
        <f t="shared" ca="1" si="3"/>
        <v>0</v>
      </c>
      <c r="M20">
        <f>IF([1]线路!G20="","",[1]线路!G20)</f>
        <v>0</v>
      </c>
      <c r="N20">
        <f>IF([1]线路!H20="","",[1]线路!H20)</f>
        <v>9.0979410000000005</v>
      </c>
    </row>
    <row r="21" spans="1:14" x14ac:dyDescent="0.15">
      <c r="A21" t="str">
        <f>IF([1]线路!A21="","",[1]线路!A21)</f>
        <v>125瑞伍线</v>
      </c>
      <c r="B21" t="str">
        <f>IF([1]线路!B21="","",[1]线路!B21)</f>
        <v>10kV</v>
      </c>
      <c r="C21" t="str">
        <f>IF([1]线路!C21="","",[1]线路!C21)</f>
        <v>分区1</v>
      </c>
      <c r="D21">
        <f>IF([1]线路!D21="","",[1]线路!D21)</f>
        <v>8</v>
      </c>
      <c r="E21" t="str">
        <f>IF([1]线路!F21="","",[1]线路!F21)</f>
        <v>市辖</v>
      </c>
      <c r="F21">
        <f>IF([1]线路!E21="","",[1]线路!E21)</f>
        <v>0</v>
      </c>
      <c r="G21" s="18">
        <f t="shared" ca="1" si="0"/>
        <v>0</v>
      </c>
      <c r="H21" s="18" t="str">
        <f ca="1">VLOOKUP(线路!A21,OFFSET(架空线长度!$A$2,0,0,2000,2),2,FALSE)</f>
        <v>2.237283</v>
      </c>
      <c r="I21" t="str">
        <f t="shared" ca="1" si="1"/>
        <v>2.237283</v>
      </c>
      <c r="J21" s="18" t="e">
        <f ca="1">VLOOKUP(线路!A21,OFFSET(电缆线长度!$A$2,0,0,2000,2),2,FALSE)</f>
        <v>#N/A</v>
      </c>
      <c r="K21" t="str">
        <f t="shared" ca="1" si="2"/>
        <v>0</v>
      </c>
      <c r="L21" s="18">
        <f t="shared" ca="1" si="3"/>
        <v>0</v>
      </c>
      <c r="M21">
        <f>IF([1]线路!G21="","",[1]线路!G21)</f>
        <v>0</v>
      </c>
      <c r="N21">
        <f>IF([1]线路!H21="","",[1]线路!H21)</f>
        <v>2.2372830000000001</v>
      </c>
    </row>
    <row r="22" spans="1:14" x14ac:dyDescent="0.15">
      <c r="A22" t="str">
        <f>IF([1]线路!A22="","",[1]线路!A22)</f>
        <v>126公陆线</v>
      </c>
      <c r="B22" t="str">
        <f>IF([1]线路!B22="","",[1]线路!B22)</f>
        <v>10kV</v>
      </c>
      <c r="C22" t="str">
        <f>IF([1]线路!C22="","",[1]线路!C22)</f>
        <v>分区4</v>
      </c>
      <c r="D22">
        <f>IF([1]线路!D22="","",[1]线路!D22)</f>
        <v>5</v>
      </c>
      <c r="E22" t="str">
        <f>IF([1]线路!F22="","",[1]线路!F22)</f>
        <v>市辖</v>
      </c>
      <c r="F22">
        <f>IF([1]线路!E22="","",[1]线路!E22)</f>
        <v>0</v>
      </c>
      <c r="G22" s="18">
        <f t="shared" ca="1" si="0"/>
        <v>0</v>
      </c>
      <c r="H22" s="18" t="str">
        <f ca="1">VLOOKUP(线路!A22,OFFSET(架空线长度!$A$2,0,0,2000,2),2,FALSE)</f>
        <v>10.213742</v>
      </c>
      <c r="I22" t="str">
        <f t="shared" ca="1" si="1"/>
        <v>10.213742</v>
      </c>
      <c r="J22" s="18" t="str">
        <f ca="1">VLOOKUP(线路!A22,OFFSET(电缆线长度!$A$2,0,0,2000,2),2,FALSE)</f>
        <v>0.458608</v>
      </c>
      <c r="K22" t="str">
        <f t="shared" ca="1" si="2"/>
        <v>0.458608</v>
      </c>
      <c r="L22" s="18">
        <f t="shared" ca="1" si="3"/>
        <v>0</v>
      </c>
      <c r="M22">
        <f>IF([1]线路!G22="","",[1]线路!G22)</f>
        <v>0</v>
      </c>
      <c r="N22">
        <f>IF([1]线路!H22="","",[1]线路!H22)</f>
        <v>10.67235</v>
      </c>
    </row>
    <row r="23" spans="1:14" x14ac:dyDescent="0.15">
      <c r="A23" t="str">
        <f>IF([1]线路!A23="","",[1]线路!A23)</f>
        <v>126瑞陆线</v>
      </c>
      <c r="B23" t="str">
        <f>IF([1]线路!B23="","",[1]线路!B23)</f>
        <v>10kV</v>
      </c>
      <c r="C23" t="str">
        <f>IF([1]线路!C23="","",[1]线路!C23)</f>
        <v>分区1</v>
      </c>
      <c r="D23">
        <f>IF([1]线路!D23="","",[1]线路!D23)</f>
        <v>6</v>
      </c>
      <c r="E23" t="str">
        <f>IF([1]线路!F23="","",[1]线路!F23)</f>
        <v>市辖</v>
      </c>
      <c r="F23">
        <f>IF([1]线路!E23="","",[1]线路!E23)</f>
        <v>0</v>
      </c>
      <c r="G23" s="18">
        <f t="shared" ca="1" si="0"/>
        <v>0</v>
      </c>
      <c r="H23" s="18" t="str">
        <f ca="1">VLOOKUP(线路!A23,OFFSET(架空线长度!$A$2,0,0,2000,2),2,FALSE)</f>
        <v>2.144806</v>
      </c>
      <c r="I23" t="str">
        <f t="shared" ca="1" si="1"/>
        <v>2.144806</v>
      </c>
      <c r="J23" s="18" t="str">
        <f ca="1">VLOOKUP(线路!A23,OFFSET(电缆线长度!$A$2,0,0,2000,2),2,FALSE)</f>
        <v>0.116149</v>
      </c>
      <c r="K23" t="str">
        <f t="shared" ca="1" si="2"/>
        <v>0.116149</v>
      </c>
      <c r="L23" s="18">
        <f t="shared" ca="1" si="3"/>
        <v>0</v>
      </c>
      <c r="M23">
        <f>IF([1]线路!G23="","",[1]线路!G23)</f>
        <v>0</v>
      </c>
      <c r="N23">
        <f>IF([1]线路!H23="","",[1]线路!H23)</f>
        <v>2.2609539999999999</v>
      </c>
    </row>
    <row r="24" spans="1:14" x14ac:dyDescent="0.15">
      <c r="A24" t="str">
        <f>IF([1]线路!A24="","",[1]线路!A24)</f>
        <v>127公柒线</v>
      </c>
      <c r="B24" t="str">
        <f>IF([1]线路!B24="","",[1]线路!B24)</f>
        <v>10kV</v>
      </c>
      <c r="C24" t="str">
        <f>IF([1]线路!C24="","",[1]线路!C24)</f>
        <v>分区4</v>
      </c>
      <c r="D24">
        <f>IF([1]线路!D24="","",[1]线路!D24)</f>
        <v>6</v>
      </c>
      <c r="E24" t="str">
        <f>IF([1]线路!F24="","",[1]线路!F24)</f>
        <v>市辖</v>
      </c>
      <c r="F24">
        <f>IF([1]线路!E24="","",[1]线路!E24)</f>
        <v>0</v>
      </c>
      <c r="G24" s="18">
        <f t="shared" ca="1" si="0"/>
        <v>0</v>
      </c>
      <c r="H24" s="18" t="str">
        <f ca="1">VLOOKUP(线路!A24,OFFSET(架空线长度!$A$2,0,0,2000,2),2,FALSE)</f>
        <v>0.54227</v>
      </c>
      <c r="I24" t="str">
        <f t="shared" ca="1" si="1"/>
        <v>0.54227</v>
      </c>
      <c r="J24" s="18" t="e">
        <f ca="1">VLOOKUP(线路!A24,OFFSET(电缆线长度!$A$2,0,0,2000,2),2,FALSE)</f>
        <v>#N/A</v>
      </c>
      <c r="K24" t="str">
        <f t="shared" ca="1" si="2"/>
        <v>0</v>
      </c>
      <c r="L24" s="18">
        <f t="shared" ca="1" si="3"/>
        <v>0</v>
      </c>
      <c r="M24">
        <f>IF([1]线路!G24="","",[1]线路!G24)</f>
        <v>0</v>
      </c>
      <c r="N24">
        <f>IF([1]线路!H24="","",[1]线路!H24)</f>
        <v>0.54227000000000003</v>
      </c>
    </row>
    <row r="25" spans="1:14" x14ac:dyDescent="0.15">
      <c r="A25" t="str">
        <f>IF([1]线路!A25="","",[1]线路!A25)</f>
        <v>130东泾线</v>
      </c>
      <c r="B25" t="str">
        <f>IF([1]线路!B25="","",[1]线路!B25)</f>
        <v>10kV</v>
      </c>
      <c r="C25" t="str">
        <f>IF([1]线路!C25="","",[1]线路!C25)</f>
        <v>分区3</v>
      </c>
      <c r="D25">
        <f>IF([1]线路!D25="","",[1]线路!D25)</f>
        <v>8</v>
      </c>
      <c r="E25" t="str">
        <f>IF([1]线路!F25="","",[1]线路!F25)</f>
        <v>县级</v>
      </c>
      <c r="F25">
        <f>IF([1]线路!E25="","",[1]线路!E25)</f>
        <v>0</v>
      </c>
      <c r="G25" s="18">
        <f t="shared" ca="1" si="0"/>
        <v>0</v>
      </c>
      <c r="H25" s="18" t="str">
        <f ca="1">VLOOKUP(线路!A25,OFFSET(架空线长度!$A$2,0,0,2000,2),2,FALSE)</f>
        <v>21.56575</v>
      </c>
      <c r="I25" t="str">
        <f t="shared" ca="1" si="1"/>
        <v>21.56575</v>
      </c>
      <c r="J25" s="18" t="str">
        <f ca="1">VLOOKUP(线路!A25,OFFSET(电缆线长度!$A$2,0,0,2000,2),2,FALSE)</f>
        <v>1.940904</v>
      </c>
      <c r="K25" t="str">
        <f t="shared" ca="1" si="2"/>
        <v>1.940904</v>
      </c>
      <c r="L25" s="18">
        <f t="shared" ca="1" si="3"/>
        <v>0</v>
      </c>
      <c r="M25">
        <f>IF([1]线路!G25="","",[1]线路!G25)</f>
        <v>0</v>
      </c>
      <c r="N25">
        <f>IF([1]线路!H25="","",[1]线路!H25)</f>
        <v>23.506661999999999</v>
      </c>
    </row>
    <row r="26" spans="1:14" x14ac:dyDescent="0.15">
      <c r="A26" t="str">
        <f>IF([1]线路!A26="","",[1]线路!A26)</f>
        <v>130梅浦线</v>
      </c>
      <c r="B26" t="str">
        <f>IF([1]线路!B26="","",[1]线路!B26)</f>
        <v>10kV</v>
      </c>
      <c r="C26" t="str">
        <f>IF([1]线路!C26="","",[1]线路!C26)</f>
        <v>分区4</v>
      </c>
      <c r="D26">
        <f>IF([1]线路!D26="","",[1]线路!D26)</f>
        <v>7</v>
      </c>
      <c r="E26" t="str">
        <f>IF([1]线路!F26="","",[1]线路!F26)</f>
        <v>市辖</v>
      </c>
      <c r="F26">
        <f>IF([1]线路!E26="","",[1]线路!E26)</f>
        <v>0</v>
      </c>
      <c r="G26" s="18">
        <f t="shared" ca="1" si="0"/>
        <v>0</v>
      </c>
      <c r="H26" s="18" t="str">
        <f ca="1">VLOOKUP(线路!A26,OFFSET(架空线长度!$A$2,0,0,2000,2),2,FALSE)</f>
        <v>1.633631</v>
      </c>
      <c r="I26" t="str">
        <f t="shared" ca="1" si="1"/>
        <v>1.633631</v>
      </c>
      <c r="J26" s="18" t="e">
        <f ca="1">VLOOKUP(线路!A26,OFFSET(电缆线长度!$A$2,0,0,2000,2),2,FALSE)</f>
        <v>#N/A</v>
      </c>
      <c r="K26" t="str">
        <f t="shared" ca="1" si="2"/>
        <v>0</v>
      </c>
      <c r="L26" s="18">
        <f t="shared" ca="1" si="3"/>
        <v>0</v>
      </c>
      <c r="M26">
        <f>IF([1]线路!G26="","",[1]线路!G26)</f>
        <v>0</v>
      </c>
      <c r="N26">
        <f>IF([1]线路!H26="","",[1]线路!H26)</f>
        <v>1.633632</v>
      </c>
    </row>
    <row r="27" spans="1:14" x14ac:dyDescent="0.15">
      <c r="A27" t="str">
        <f>IF([1]线路!A27="","",[1]线路!A27)</f>
        <v>131集善线</v>
      </c>
      <c r="B27" t="str">
        <f>IF([1]线路!B27="","",[1]线路!B27)</f>
        <v>10kV</v>
      </c>
      <c r="C27" t="str">
        <f>IF([1]线路!C27="","",[1]线路!C27)</f>
        <v>分区3</v>
      </c>
      <c r="D27">
        <f>IF([1]线路!D27="","",[1]线路!D27)</f>
        <v>4</v>
      </c>
      <c r="E27" t="str">
        <f>IF([1]线路!F27="","",[1]线路!F27)</f>
        <v>县级</v>
      </c>
      <c r="F27">
        <f>IF([1]线路!E27="","",[1]线路!E27)</f>
        <v>0</v>
      </c>
      <c r="G27" s="18">
        <f t="shared" ca="1" si="0"/>
        <v>0</v>
      </c>
      <c r="H27" s="18" t="str">
        <f ca="1">VLOOKUP(线路!A27,OFFSET(架空线长度!$A$2,0,0,2000,2),2,FALSE)</f>
        <v>11.14923</v>
      </c>
      <c r="I27" t="str">
        <f t="shared" ca="1" si="1"/>
        <v>11.14923</v>
      </c>
      <c r="J27" s="18" t="e">
        <f ca="1">VLOOKUP(线路!A27,OFFSET(电缆线长度!$A$2,0,0,2000,2),2,FALSE)</f>
        <v>#N/A</v>
      </c>
      <c r="K27" t="str">
        <f t="shared" ca="1" si="2"/>
        <v>0</v>
      </c>
      <c r="L27" s="18">
        <f t="shared" ca="1" si="3"/>
        <v>0</v>
      </c>
      <c r="M27">
        <f>IF([1]线路!G27="","",[1]线路!G27)</f>
        <v>0</v>
      </c>
      <c r="N27">
        <f>IF([1]线路!H27="","",[1]线路!H27)</f>
        <v>11.149232</v>
      </c>
    </row>
    <row r="28" spans="1:14" x14ac:dyDescent="0.15">
      <c r="A28" t="str">
        <f>IF([1]线路!A28="","",[1]线路!A28)</f>
        <v>131兆丰线</v>
      </c>
      <c r="B28" t="str">
        <f>IF([1]线路!B28="","",[1]线路!B28)</f>
        <v>10kV</v>
      </c>
      <c r="C28" t="str">
        <f>IF([1]线路!C28="","",[1]线路!C28)</f>
        <v>分区4</v>
      </c>
      <c r="D28">
        <f>IF([1]线路!D28="","",[1]线路!D28)</f>
        <v>10</v>
      </c>
      <c r="E28" t="str">
        <f>IF([1]线路!F28="","",[1]线路!F28)</f>
        <v>市辖</v>
      </c>
      <c r="F28">
        <f>IF([1]线路!E28="","",[1]线路!E28)</f>
        <v>0</v>
      </c>
      <c r="G28" s="18">
        <f t="shared" ca="1" si="0"/>
        <v>0</v>
      </c>
      <c r="H28" s="18" t="str">
        <f ca="1">VLOOKUP(线路!A28,OFFSET(架空线长度!$A$2,0,0,2000,2),2,FALSE)</f>
        <v>1.41801</v>
      </c>
      <c r="I28" t="str">
        <f t="shared" ca="1" si="1"/>
        <v>1.41801</v>
      </c>
      <c r="J28" s="18" t="str">
        <f ca="1">VLOOKUP(线路!A28,OFFSET(电缆线长度!$A$2,0,0,2000,2),2,FALSE)</f>
        <v>0.051439</v>
      </c>
      <c r="K28" t="str">
        <f t="shared" ca="1" si="2"/>
        <v>0.051439</v>
      </c>
      <c r="L28" s="18">
        <f t="shared" ca="1" si="3"/>
        <v>0</v>
      </c>
      <c r="M28">
        <f>IF([1]线路!G28="","",[1]线路!G28)</f>
        <v>0</v>
      </c>
      <c r="N28">
        <f>IF([1]线路!H28="","",[1]线路!H28)</f>
        <v>1.4694480000000001</v>
      </c>
    </row>
    <row r="29" spans="1:14" x14ac:dyDescent="0.15">
      <c r="A29" t="str">
        <f>IF([1]线路!A29="","",[1]线路!A29)</f>
        <v>132集花线</v>
      </c>
      <c r="B29" t="str">
        <f>IF([1]线路!B29="","",[1]线路!B29)</f>
        <v>10kV</v>
      </c>
      <c r="C29" t="str">
        <f>IF([1]线路!C29="","",[1]线路!C29)</f>
        <v>分区3</v>
      </c>
      <c r="D29">
        <f>IF([1]线路!D29="","",[1]线路!D29)</f>
        <v>4</v>
      </c>
      <c r="E29" t="str">
        <f>IF([1]线路!F29="","",[1]线路!F29)</f>
        <v>县级</v>
      </c>
      <c r="F29">
        <f>IF([1]线路!E29="","",[1]线路!E29)</f>
        <v>0</v>
      </c>
      <c r="G29" s="18">
        <f t="shared" ca="1" si="0"/>
        <v>0</v>
      </c>
      <c r="H29" s="18" t="str">
        <f ca="1">VLOOKUP(线路!A29,OFFSET(架空线长度!$A$2,0,0,2000,2),2,FALSE)</f>
        <v>15.351656</v>
      </c>
      <c r="I29" t="str">
        <f t="shared" ca="1" si="1"/>
        <v>15.351656</v>
      </c>
      <c r="J29" s="18" t="e">
        <f ca="1">VLOOKUP(线路!A29,OFFSET(电缆线长度!$A$2,0,0,2000,2),2,FALSE)</f>
        <v>#N/A</v>
      </c>
      <c r="K29" t="str">
        <f t="shared" ca="1" si="2"/>
        <v>0</v>
      </c>
      <c r="L29" s="18">
        <f t="shared" ca="1" si="3"/>
        <v>0</v>
      </c>
      <c r="M29">
        <f>IF([1]线路!G29="","",[1]线路!G29)</f>
        <v>0</v>
      </c>
      <c r="N29">
        <f>IF([1]线路!H29="","",[1]线路!H29)</f>
        <v>15.351661</v>
      </c>
    </row>
    <row r="30" spans="1:14" x14ac:dyDescent="0.15">
      <c r="A30" t="str">
        <f>IF([1]线路!A30="","",[1]线路!A30)</f>
        <v>133方季线</v>
      </c>
      <c r="B30" t="str">
        <f>IF([1]线路!B30="","",[1]线路!B30)</f>
        <v>10kV</v>
      </c>
      <c r="C30" t="str">
        <f>IF([1]线路!C30="","",[1]线路!C30)</f>
        <v>分区2</v>
      </c>
      <c r="D30">
        <f>IF([1]线路!D30="","",[1]线路!D30)</f>
        <v>7</v>
      </c>
      <c r="E30" t="str">
        <f>IF([1]线路!F30="","",[1]线路!F30)</f>
        <v>市辖</v>
      </c>
      <c r="F30">
        <f>IF([1]线路!E30="","",[1]线路!E30)</f>
        <v>0</v>
      </c>
      <c r="G30" s="18">
        <f t="shared" ca="1" si="0"/>
        <v>0</v>
      </c>
      <c r="H30" s="18" t="str">
        <f ca="1">VLOOKUP(线路!A30,OFFSET(架空线长度!$A$2,0,0,2000,2),2,FALSE)</f>
        <v>6.254297</v>
      </c>
      <c r="I30" t="str">
        <f t="shared" ca="1" si="1"/>
        <v>6.254297</v>
      </c>
      <c r="J30" s="18" t="e">
        <f ca="1">VLOOKUP(线路!A30,OFFSET(电缆线长度!$A$2,0,0,2000,2),2,FALSE)</f>
        <v>#N/A</v>
      </c>
      <c r="K30" t="str">
        <f t="shared" ca="1" si="2"/>
        <v>0</v>
      </c>
      <c r="L30" s="18">
        <f t="shared" ca="1" si="3"/>
        <v>0</v>
      </c>
      <c r="M30">
        <f>IF([1]线路!G30="","",[1]线路!G30)</f>
        <v>0</v>
      </c>
      <c r="N30">
        <f>IF([1]线路!H30="","",[1]线路!H30)</f>
        <v>6.2542980000000004</v>
      </c>
    </row>
    <row r="31" spans="1:14" x14ac:dyDescent="0.15">
      <c r="A31" t="str">
        <f>IF([1]线路!A31="","",[1]线路!A31)</f>
        <v>134南市线</v>
      </c>
      <c r="B31" t="str">
        <f>IF([1]线路!B31="","",[1]线路!B31)</f>
        <v>10kV</v>
      </c>
      <c r="C31" t="str">
        <f>IF([1]线路!C31="","",[1]线路!C31)</f>
        <v>分区2</v>
      </c>
      <c r="D31">
        <f>IF([1]线路!D31="","",[1]线路!D31)</f>
        <v>4</v>
      </c>
      <c r="E31" t="str">
        <f>IF([1]线路!F31="","",[1]线路!F31)</f>
        <v>市辖</v>
      </c>
      <c r="F31">
        <f>IF([1]线路!E31="","",[1]线路!E31)</f>
        <v>0</v>
      </c>
      <c r="G31" s="18">
        <f t="shared" ca="1" si="0"/>
        <v>0</v>
      </c>
      <c r="H31" s="18" t="str">
        <f ca="1">VLOOKUP(线路!A31,OFFSET(架空线长度!$A$2,0,0,2000,2),2,FALSE)</f>
        <v>11.84043</v>
      </c>
      <c r="I31" t="str">
        <f t="shared" ca="1" si="1"/>
        <v>11.84043</v>
      </c>
      <c r="J31" s="18" t="e">
        <f ca="1">VLOOKUP(线路!A31,OFFSET(电缆线长度!$A$2,0,0,2000,2),2,FALSE)</f>
        <v>#N/A</v>
      </c>
      <c r="K31" t="str">
        <f t="shared" ca="1" si="2"/>
        <v>0</v>
      </c>
      <c r="L31" s="18">
        <f t="shared" ca="1" si="3"/>
        <v>0</v>
      </c>
      <c r="M31">
        <f>IF([1]线路!G31="","",[1]线路!G31)</f>
        <v>0</v>
      </c>
      <c r="N31">
        <f>IF([1]线路!H31="","",[1]线路!H31)</f>
        <v>11.84043</v>
      </c>
    </row>
    <row r="32" spans="1:14" x14ac:dyDescent="0.15">
      <c r="A32" t="str">
        <f>IF([1]线路!A32="","",[1]线路!A32)</f>
        <v>134泗泾线</v>
      </c>
      <c r="B32" t="str">
        <f>IF([1]线路!B32="","",[1]线路!B32)</f>
        <v>10kV</v>
      </c>
      <c r="C32" t="str">
        <f>IF([1]线路!C32="","",[1]线路!C32)</f>
        <v>分区4</v>
      </c>
      <c r="D32">
        <f>IF([1]线路!D32="","",[1]线路!D32)</f>
        <v>4</v>
      </c>
      <c r="E32" t="str">
        <f>IF([1]线路!F32="","",[1]线路!F32)</f>
        <v>市辖</v>
      </c>
      <c r="F32">
        <f>IF([1]线路!E32="","",[1]线路!E32)</f>
        <v>0</v>
      </c>
      <c r="G32" s="18">
        <f t="shared" ca="1" si="0"/>
        <v>0</v>
      </c>
      <c r="H32" s="18" t="str">
        <f ca="1">VLOOKUP(线路!A32,OFFSET(架空线长度!$A$2,0,0,2000,2),2,FALSE)</f>
        <v>8.372956</v>
      </c>
      <c r="I32" t="str">
        <f t="shared" ca="1" si="1"/>
        <v>8.372956</v>
      </c>
      <c r="J32" s="18" t="e">
        <f ca="1">VLOOKUP(线路!A32,OFFSET(电缆线长度!$A$2,0,0,2000,2),2,FALSE)</f>
        <v>#N/A</v>
      </c>
      <c r="K32" t="str">
        <f t="shared" ca="1" si="2"/>
        <v>0</v>
      </c>
      <c r="L32" s="18">
        <f t="shared" ca="1" si="3"/>
        <v>0</v>
      </c>
      <c r="M32">
        <f>IF([1]线路!G32="","",[1]线路!G32)</f>
        <v>0</v>
      </c>
      <c r="N32">
        <f>IF([1]线路!H32="","",[1]线路!H32)</f>
        <v>8.3729530000000008</v>
      </c>
    </row>
    <row r="33" spans="1:14" x14ac:dyDescent="0.15">
      <c r="A33" t="str">
        <f>IF([1]线路!A33="","",[1]线路!A33)</f>
        <v>135百泾线</v>
      </c>
      <c r="B33" t="str">
        <f>IF([1]线路!B33="","",[1]线路!B33)</f>
        <v>10kV</v>
      </c>
      <c r="C33" t="str">
        <f>IF([1]线路!C33="","",[1]线路!C33)</f>
        <v>分区3</v>
      </c>
      <c r="D33">
        <f>IF([1]线路!D33="","",[1]线路!D33)</f>
        <v>4</v>
      </c>
      <c r="E33" t="str">
        <f>IF([1]线路!F33="","",[1]线路!F33)</f>
        <v>县级</v>
      </c>
      <c r="F33">
        <f>IF([1]线路!E33="","",[1]线路!E33)</f>
        <v>0</v>
      </c>
      <c r="G33" s="18">
        <f t="shared" ca="1" si="0"/>
        <v>0</v>
      </c>
      <c r="H33" s="18" t="str">
        <f ca="1">VLOOKUP(线路!A33,OFFSET(架空线长度!$A$2,0,0,2000,2),2,FALSE)</f>
        <v>6.568861</v>
      </c>
      <c r="I33" t="str">
        <f t="shared" ca="1" si="1"/>
        <v>6.568861</v>
      </c>
      <c r="J33" s="18" t="str">
        <f ca="1">VLOOKUP(线路!A33,OFFSET(电缆线长度!$A$2,0,0,2000,2),2,FALSE)</f>
        <v>0.232633</v>
      </c>
      <c r="K33" t="str">
        <f t="shared" ca="1" si="2"/>
        <v>0.232633</v>
      </c>
      <c r="L33" s="18">
        <f t="shared" ca="1" si="3"/>
        <v>0</v>
      </c>
      <c r="M33">
        <f>IF([1]线路!G33="","",[1]线路!G33)</f>
        <v>0</v>
      </c>
      <c r="N33">
        <f>IF([1]线路!H33="","",[1]线路!H33)</f>
        <v>6.8014929999999998</v>
      </c>
    </row>
    <row r="34" spans="1:14" x14ac:dyDescent="0.15">
      <c r="A34" t="str">
        <f>IF([1]线路!A34="","",[1]线路!A34)</f>
        <v>135创业线</v>
      </c>
      <c r="B34" t="str">
        <f>IF([1]线路!B34="","",[1]线路!B34)</f>
        <v>10kV</v>
      </c>
      <c r="C34" t="str">
        <f>IF([1]线路!C34="","",[1]线路!C34)</f>
        <v>分区1</v>
      </c>
      <c r="D34">
        <f>IF([1]线路!D34="","",[1]线路!D34)</f>
        <v>8</v>
      </c>
      <c r="E34" t="str">
        <f>IF([1]线路!F34="","",[1]线路!F34)</f>
        <v>市辖</v>
      </c>
      <c r="F34">
        <f>IF([1]线路!E34="","",[1]线路!E34)</f>
        <v>0</v>
      </c>
      <c r="G34" s="18">
        <f t="shared" ca="1" si="0"/>
        <v>0</v>
      </c>
      <c r="H34" s="18" t="str">
        <f ca="1">VLOOKUP(线路!A34,OFFSET(架空线长度!$A$2,0,0,2000,2),2,FALSE)</f>
        <v>3.85054</v>
      </c>
      <c r="I34" t="str">
        <f t="shared" ca="1" si="1"/>
        <v>3.85054</v>
      </c>
      <c r="J34" s="18" t="e">
        <f ca="1">VLOOKUP(线路!A34,OFFSET(电缆线长度!$A$2,0,0,2000,2),2,FALSE)</f>
        <v>#N/A</v>
      </c>
      <c r="K34" t="str">
        <f t="shared" ca="1" si="2"/>
        <v>0</v>
      </c>
      <c r="L34" s="18">
        <f t="shared" ca="1" si="3"/>
        <v>0</v>
      </c>
      <c r="M34">
        <f>IF([1]线路!G34="","",[1]线路!G34)</f>
        <v>0</v>
      </c>
      <c r="N34">
        <f>IF([1]线路!H34="","",[1]线路!H34)</f>
        <v>3.8505410000000002</v>
      </c>
    </row>
    <row r="35" spans="1:14" x14ac:dyDescent="0.15">
      <c r="A35" t="str">
        <f>IF([1]线路!A35="","",[1]线路!A35)</f>
        <v>136浦项线</v>
      </c>
      <c r="B35" t="str">
        <f>IF([1]线路!B35="","",[1]线路!B35)</f>
        <v>10kV</v>
      </c>
      <c r="C35" t="str">
        <f>IF([1]线路!C35="","",[1]线路!C35)</f>
        <v>分区2</v>
      </c>
      <c r="D35">
        <f>IF([1]线路!D35="","",[1]线路!D35)</f>
        <v>10</v>
      </c>
      <c r="E35" t="str">
        <f>IF([1]线路!F35="","",[1]线路!F35)</f>
        <v>市辖</v>
      </c>
      <c r="F35">
        <f>IF([1]线路!E35="","",[1]线路!E35)</f>
        <v>0</v>
      </c>
      <c r="G35" s="18">
        <f t="shared" ca="1" si="0"/>
        <v>0</v>
      </c>
      <c r="H35" s="18" t="str">
        <f ca="1">VLOOKUP(线路!A35,OFFSET(架空线长度!$A$2,0,0,2000,2),2,FALSE)</f>
        <v>9.188528</v>
      </c>
      <c r="I35" t="str">
        <f t="shared" ca="1" si="1"/>
        <v>9.188528</v>
      </c>
      <c r="J35" s="18" t="str">
        <f ca="1">VLOOKUP(线路!A35,OFFSET(电缆线长度!$A$2,0,0,2000,2),2,FALSE)</f>
        <v>0.289473</v>
      </c>
      <c r="K35" t="str">
        <f t="shared" ca="1" si="2"/>
        <v>0.289473</v>
      </c>
      <c r="L35" s="18">
        <f t="shared" ca="1" si="3"/>
        <v>0</v>
      </c>
      <c r="M35">
        <f>IF([1]线路!G35="","",[1]线路!G35)</f>
        <v>0</v>
      </c>
      <c r="N35">
        <f>IF([1]线路!H35="","",[1]线路!H35)</f>
        <v>9.4779990000000005</v>
      </c>
    </row>
    <row r="36" spans="1:14" x14ac:dyDescent="0.15">
      <c r="A36" t="str">
        <f>IF([1]线路!A36="","",[1]线路!A36)</f>
        <v>136中泰线</v>
      </c>
      <c r="B36" t="str">
        <f>IF([1]线路!B36="","",[1]线路!B36)</f>
        <v>10kV</v>
      </c>
      <c r="C36" t="str">
        <f>IF([1]线路!C36="","",[1]线路!C36)</f>
        <v>分区2</v>
      </c>
      <c r="D36">
        <f>IF([1]线路!D36="","",[1]线路!D36)</f>
        <v>8</v>
      </c>
      <c r="E36" t="str">
        <f>IF([1]线路!F36="","",[1]线路!F36)</f>
        <v>市辖</v>
      </c>
      <c r="F36">
        <f>IF([1]线路!E36="","",[1]线路!E36)</f>
        <v>0</v>
      </c>
      <c r="G36" s="18">
        <f t="shared" ca="1" si="0"/>
        <v>0</v>
      </c>
      <c r="H36" s="18" t="str">
        <f ca="1">VLOOKUP(线路!A36,OFFSET(架空线长度!$A$2,0,0,2000,2),2,FALSE)</f>
        <v>13.291766</v>
      </c>
      <c r="I36" t="str">
        <f t="shared" ca="1" si="1"/>
        <v>13.291766</v>
      </c>
      <c r="J36" s="18" t="e">
        <f ca="1">VLOOKUP(线路!A36,OFFSET(电缆线长度!$A$2,0,0,2000,2),2,FALSE)</f>
        <v>#N/A</v>
      </c>
      <c r="K36" t="str">
        <f t="shared" ca="1" si="2"/>
        <v>0</v>
      </c>
      <c r="L36" s="18">
        <f t="shared" ca="1" si="3"/>
        <v>0</v>
      </c>
      <c r="M36">
        <f>IF([1]线路!G36="","",[1]线路!G36)</f>
        <v>0</v>
      </c>
      <c r="N36">
        <f>IF([1]线路!H36="","",[1]线路!H36)</f>
        <v>13.291766000000001</v>
      </c>
    </row>
    <row r="37" spans="1:14" x14ac:dyDescent="0.15">
      <c r="A37" t="str">
        <f>IF([1]线路!A37="","",[1]线路!A37)</f>
        <v>137曹家线</v>
      </c>
      <c r="B37" t="str">
        <f>IF([1]线路!B37="","",[1]线路!B37)</f>
        <v>10kV</v>
      </c>
      <c r="C37" t="str">
        <f>IF([1]线路!C37="","",[1]线路!C37)</f>
        <v>分区4</v>
      </c>
      <c r="D37">
        <f>IF([1]线路!D37="","",[1]线路!D37)</f>
        <v>10</v>
      </c>
      <c r="E37" t="str">
        <f>IF([1]线路!F37="","",[1]线路!F37)</f>
        <v>市辖</v>
      </c>
      <c r="F37">
        <f>IF([1]线路!E37="","",[1]线路!E37)</f>
        <v>0</v>
      </c>
      <c r="G37" s="18">
        <f t="shared" ca="1" si="0"/>
        <v>0</v>
      </c>
      <c r="H37" s="18" t="str">
        <f ca="1">VLOOKUP(线路!A37,OFFSET(架空线长度!$A$2,0,0,2000,2),2,FALSE)</f>
        <v>17.466761</v>
      </c>
      <c r="I37" t="str">
        <f t="shared" ca="1" si="1"/>
        <v>17.466761</v>
      </c>
      <c r="J37" s="18" t="str">
        <f ca="1">VLOOKUP(线路!A37,OFFSET(电缆线长度!$A$2,0,0,2000,2),2,FALSE)</f>
        <v>3.488149</v>
      </c>
      <c r="K37" t="str">
        <f t="shared" ca="1" si="2"/>
        <v>3.488149</v>
      </c>
      <c r="L37" s="18">
        <f t="shared" ca="1" si="3"/>
        <v>0</v>
      </c>
      <c r="M37">
        <f>IF([1]线路!G37="","",[1]线路!G37)</f>
        <v>0</v>
      </c>
      <c r="N37">
        <f>IF([1]线路!H37="","",[1]线路!H37)</f>
        <v>20.954910000000002</v>
      </c>
    </row>
    <row r="38" spans="1:14" x14ac:dyDescent="0.15">
      <c r="A38" t="str">
        <f>IF([1]线路!A38="","",[1]线路!A38)</f>
        <v>137绿北线</v>
      </c>
      <c r="B38" t="str">
        <f>IF([1]线路!B38="","",[1]线路!B38)</f>
        <v>10kV</v>
      </c>
      <c r="C38" t="str">
        <f>IF([1]线路!C38="","",[1]线路!C38)</f>
        <v>分区3</v>
      </c>
      <c r="D38">
        <f>IF([1]线路!D38="","",[1]线路!D38)</f>
        <v>9</v>
      </c>
      <c r="E38" t="str">
        <f>IF([1]线路!F38="","",[1]线路!F38)</f>
        <v>县级</v>
      </c>
      <c r="F38">
        <f>IF([1]线路!E38="","",[1]线路!E38)</f>
        <v>0</v>
      </c>
      <c r="G38" s="18">
        <f t="shared" ca="1" si="0"/>
        <v>0</v>
      </c>
      <c r="H38" s="18" t="str">
        <f ca="1">VLOOKUP(线路!A38,OFFSET(架空线长度!$A$2,0,0,2000,2),2,FALSE)</f>
        <v>12.687346</v>
      </c>
      <c r="I38" t="str">
        <f t="shared" ca="1" si="1"/>
        <v>12.687346</v>
      </c>
      <c r="J38" s="18" t="e">
        <f ca="1">VLOOKUP(线路!A38,OFFSET(电缆线长度!$A$2,0,0,2000,2),2,FALSE)</f>
        <v>#N/A</v>
      </c>
      <c r="K38" t="str">
        <f t="shared" ca="1" si="2"/>
        <v>0</v>
      </c>
      <c r="L38" s="18">
        <f t="shared" ca="1" si="3"/>
        <v>0</v>
      </c>
      <c r="M38">
        <f>IF([1]线路!G38="","",[1]线路!G38)</f>
        <v>0</v>
      </c>
      <c r="N38">
        <f>IF([1]线路!H38="","",[1]线路!H38)</f>
        <v>12.687345000000001</v>
      </c>
    </row>
    <row r="39" spans="1:14" x14ac:dyDescent="0.15">
      <c r="A39" t="str">
        <f>IF([1]线路!A39="","",[1]线路!A39)</f>
        <v>138古南线</v>
      </c>
      <c r="B39" t="str">
        <f>IF([1]线路!B39="","",[1]线路!B39)</f>
        <v>10kV</v>
      </c>
      <c r="C39" t="str">
        <f>IF([1]线路!C39="","",[1]线路!C39)</f>
        <v>分区3</v>
      </c>
      <c r="D39">
        <f>IF([1]线路!D39="","",[1]线路!D39)</f>
        <v>10</v>
      </c>
      <c r="E39" t="str">
        <f>IF([1]线路!F39="","",[1]线路!F39)</f>
        <v>县级</v>
      </c>
      <c r="F39">
        <f>IF([1]线路!E39="","",[1]线路!E39)</f>
        <v>0</v>
      </c>
      <c r="G39" s="18">
        <f t="shared" ca="1" si="0"/>
        <v>0</v>
      </c>
      <c r="H39" s="18" t="str">
        <f ca="1">VLOOKUP(线路!A39,OFFSET(架空线长度!$A$2,0,0,2000,2),2,FALSE)</f>
        <v>13.309158</v>
      </c>
      <c r="I39" t="str">
        <f t="shared" ca="1" si="1"/>
        <v>13.309158</v>
      </c>
      <c r="J39" s="18" t="str">
        <f ca="1">VLOOKUP(线路!A39,OFFSET(电缆线长度!$A$2,0,0,2000,2),2,FALSE)</f>
        <v>6.907554</v>
      </c>
      <c r="K39" t="str">
        <f t="shared" ca="1" si="2"/>
        <v>6.907554</v>
      </c>
      <c r="L39" s="18">
        <f t="shared" ca="1" si="3"/>
        <v>0</v>
      </c>
      <c r="M39">
        <f>IF([1]线路!G39="","",[1]线路!G39)</f>
        <v>0</v>
      </c>
      <c r="N39">
        <f>IF([1]线路!H39="","",[1]线路!H39)</f>
        <v>20.216709000000002</v>
      </c>
    </row>
    <row r="40" spans="1:14" x14ac:dyDescent="0.15">
      <c r="A40" t="str">
        <f>IF([1]线路!A40="","",[1]线路!A40)</f>
        <v>138绿中线</v>
      </c>
      <c r="B40" t="str">
        <f>IF([1]线路!B40="","",[1]线路!B40)</f>
        <v>10kV</v>
      </c>
      <c r="C40" t="str">
        <f>IF([1]线路!C40="","",[1]线路!C40)</f>
        <v>分区3</v>
      </c>
      <c r="D40">
        <f>IF([1]线路!D40="","",[1]线路!D40)</f>
        <v>5</v>
      </c>
      <c r="E40" t="str">
        <f>IF([1]线路!F40="","",[1]线路!F40)</f>
        <v>县级</v>
      </c>
      <c r="F40">
        <f>IF([1]线路!E40="","",[1]线路!E40)</f>
        <v>0</v>
      </c>
      <c r="G40" s="18">
        <f t="shared" ca="1" si="0"/>
        <v>0</v>
      </c>
      <c r="H40" s="18" t="str">
        <f ca="1">VLOOKUP(线路!A40,OFFSET(架空线长度!$A$2,0,0,2000,2),2,FALSE)</f>
        <v>12.385032</v>
      </c>
      <c r="I40" t="str">
        <f t="shared" ca="1" si="1"/>
        <v>12.385032</v>
      </c>
      <c r="J40" s="18" t="str">
        <f ca="1">VLOOKUP(线路!A40,OFFSET(电缆线长度!$A$2,0,0,2000,2),2,FALSE)</f>
        <v>2.061101</v>
      </c>
      <c r="K40" t="str">
        <f t="shared" ca="1" si="2"/>
        <v>2.061101</v>
      </c>
      <c r="L40" s="18">
        <f t="shared" ca="1" si="3"/>
        <v>0</v>
      </c>
      <c r="M40">
        <f>IF([1]线路!G40="","",[1]线路!G40)</f>
        <v>0</v>
      </c>
      <c r="N40">
        <f>IF([1]线路!H40="","",[1]线路!H40)</f>
        <v>14.446133</v>
      </c>
    </row>
    <row r="41" spans="1:14" x14ac:dyDescent="0.15">
      <c r="A41" t="str">
        <f>IF([1]线路!A41="","",[1]线路!A41)</f>
        <v>139公桥线</v>
      </c>
      <c r="B41" t="str">
        <f>IF([1]线路!B41="","",[1]线路!B41)</f>
        <v>10kV</v>
      </c>
      <c r="C41" t="str">
        <f>IF([1]线路!C41="","",[1]线路!C41)</f>
        <v>分区4</v>
      </c>
      <c r="D41">
        <f>IF([1]线路!D41="","",[1]线路!D41)</f>
        <v>10</v>
      </c>
      <c r="E41" t="str">
        <f>IF([1]线路!F41="","",[1]线路!F41)</f>
        <v>市辖</v>
      </c>
      <c r="F41">
        <f>IF([1]线路!E41="","",[1]线路!E41)</f>
        <v>0</v>
      </c>
      <c r="G41" s="18">
        <f t="shared" ca="1" si="0"/>
        <v>0</v>
      </c>
      <c r="H41" s="18" t="str">
        <f ca="1">VLOOKUP(线路!A41,OFFSET(架空线长度!$A$2,0,0,2000,2),2,FALSE)</f>
        <v>10.677655</v>
      </c>
      <c r="I41" t="str">
        <f t="shared" ca="1" si="1"/>
        <v>10.677655</v>
      </c>
      <c r="J41" s="18" t="str">
        <f ca="1">VLOOKUP(线路!A41,OFFSET(电缆线长度!$A$2,0,0,2000,2),2,FALSE)</f>
        <v>5.229648</v>
      </c>
      <c r="K41" t="str">
        <f t="shared" ca="1" si="2"/>
        <v>5.229648</v>
      </c>
      <c r="L41" s="18">
        <f t="shared" ca="1" si="3"/>
        <v>0</v>
      </c>
      <c r="M41">
        <f>IF([1]线路!G41="","",[1]线路!G41)</f>
        <v>0</v>
      </c>
      <c r="N41">
        <f>IF([1]线路!H41="","",[1]线路!H41)</f>
        <v>15.907306999999999</v>
      </c>
    </row>
    <row r="42" spans="1:14" x14ac:dyDescent="0.15">
      <c r="A42" t="str">
        <f>IF([1]线路!A42="","",[1]线路!A42)</f>
        <v>139绿南线</v>
      </c>
      <c r="B42" t="str">
        <f>IF([1]线路!B42="","",[1]线路!B42)</f>
        <v>10kV</v>
      </c>
      <c r="C42" t="str">
        <f>IF([1]线路!C42="","",[1]线路!C42)</f>
        <v>分区3</v>
      </c>
      <c r="D42">
        <f>IF([1]线路!D42="","",[1]线路!D42)</f>
        <v>7</v>
      </c>
      <c r="E42" t="str">
        <f>IF([1]线路!F42="","",[1]线路!F42)</f>
        <v>县级</v>
      </c>
      <c r="F42">
        <f>IF([1]线路!E42="","",[1]线路!E42)</f>
        <v>0</v>
      </c>
      <c r="G42" s="18">
        <f t="shared" ca="1" si="0"/>
        <v>0</v>
      </c>
      <c r="H42" s="18" t="str">
        <f ca="1">VLOOKUP(线路!A42,OFFSET(架空线长度!$A$2,0,0,2000,2),2,FALSE)</f>
        <v>6.148828</v>
      </c>
      <c r="I42" t="str">
        <f t="shared" ca="1" si="1"/>
        <v>6.148828</v>
      </c>
      <c r="J42" s="18" t="str">
        <f ca="1">VLOOKUP(线路!A42,OFFSET(电缆线长度!$A$2,0,0,2000,2),2,FALSE)</f>
        <v>1.071831</v>
      </c>
      <c r="K42" t="str">
        <f t="shared" ca="1" si="2"/>
        <v>1.071831</v>
      </c>
      <c r="L42" s="18">
        <f t="shared" ca="1" si="3"/>
        <v>0</v>
      </c>
      <c r="M42">
        <f>IF([1]线路!G42="","",[1]线路!G42)</f>
        <v>0</v>
      </c>
      <c r="N42">
        <f>IF([1]线路!H42="","",[1]线路!H42)</f>
        <v>7.2206599999999996</v>
      </c>
    </row>
    <row r="43" spans="1:14" x14ac:dyDescent="0.15">
      <c r="A43" t="str">
        <f>IF([1]线路!A43="","",[1]线路!A43)</f>
        <v>140安零线</v>
      </c>
      <c r="B43" t="str">
        <f>IF([1]线路!B43="","",[1]线路!B43)</f>
        <v>10kV</v>
      </c>
      <c r="C43" t="str">
        <f>IF([1]线路!C43="","",[1]线路!C43)</f>
        <v>分区4</v>
      </c>
      <c r="D43">
        <f>IF([1]线路!D43="","",[1]线路!D43)</f>
        <v>5</v>
      </c>
      <c r="E43" t="str">
        <f>IF([1]线路!F43="","",[1]线路!F43)</f>
        <v>市辖</v>
      </c>
      <c r="F43">
        <f>IF([1]线路!E43="","",[1]线路!E43)</f>
        <v>0</v>
      </c>
      <c r="G43" s="18">
        <f t="shared" ca="1" si="0"/>
        <v>0</v>
      </c>
      <c r="H43" s="18" t="str">
        <f ca="1">VLOOKUP(线路!A43,OFFSET(架空线长度!$A$2,0,0,2000,2),2,FALSE)</f>
        <v>6.115</v>
      </c>
      <c r="I43" t="str">
        <f t="shared" ca="1" si="1"/>
        <v>6.115</v>
      </c>
      <c r="J43" s="18" t="str">
        <f ca="1">VLOOKUP(线路!A43,OFFSET(电缆线长度!$A$2,0,0,2000,2),2,FALSE)</f>
        <v>0.217924</v>
      </c>
      <c r="K43" t="str">
        <f t="shared" ca="1" si="2"/>
        <v>0.217924</v>
      </c>
      <c r="L43" s="18">
        <f t="shared" ca="1" si="3"/>
        <v>0</v>
      </c>
      <c r="M43">
        <f>IF([1]线路!G43="","",[1]线路!G43)</f>
        <v>0</v>
      </c>
      <c r="N43">
        <f>IF([1]线路!H43="","",[1]线路!H43)</f>
        <v>6.3329219999999999</v>
      </c>
    </row>
    <row r="44" spans="1:14" x14ac:dyDescent="0.15">
      <c r="A44" t="str">
        <f>IF([1]线路!A44="","",[1]线路!A44)</f>
        <v>141安壹线</v>
      </c>
      <c r="B44" t="str">
        <f>IF([1]线路!B44="","",[1]线路!B44)</f>
        <v>10kV</v>
      </c>
      <c r="C44" t="str">
        <f>IF([1]线路!C44="","",[1]线路!C44)</f>
        <v>分区4</v>
      </c>
      <c r="D44">
        <f>IF([1]线路!D44="","",[1]线路!D44)</f>
        <v>6</v>
      </c>
      <c r="E44" t="str">
        <f>IF([1]线路!F44="","",[1]线路!F44)</f>
        <v>市辖</v>
      </c>
      <c r="F44">
        <f>IF([1]线路!E44="","",[1]线路!E44)</f>
        <v>0</v>
      </c>
      <c r="G44" s="18">
        <f t="shared" ca="1" si="0"/>
        <v>0</v>
      </c>
      <c r="H44" s="18" t="str">
        <f ca="1">VLOOKUP(线路!A44,OFFSET(架空线长度!$A$2,0,0,2000,2),2,FALSE)</f>
        <v>2.387879</v>
      </c>
      <c r="I44" t="str">
        <f t="shared" ca="1" si="1"/>
        <v>2.387879</v>
      </c>
      <c r="J44" s="18" t="e">
        <f ca="1">VLOOKUP(线路!A44,OFFSET(电缆线长度!$A$2,0,0,2000,2),2,FALSE)</f>
        <v>#N/A</v>
      </c>
      <c r="K44" t="str">
        <f t="shared" ca="1" si="2"/>
        <v>0</v>
      </c>
      <c r="L44" s="18">
        <f t="shared" ca="1" si="3"/>
        <v>0</v>
      </c>
      <c r="M44">
        <f>IF([1]线路!G44="","",[1]线路!G44)</f>
        <v>0</v>
      </c>
      <c r="N44">
        <f>IF([1]线路!H44="","",[1]线路!H44)</f>
        <v>2.38788</v>
      </c>
    </row>
    <row r="45" spans="1:14" x14ac:dyDescent="0.15">
      <c r="A45" t="str">
        <f>IF([1]线路!A45="","",[1]线路!A45)</f>
        <v>142安贰线</v>
      </c>
      <c r="B45" t="str">
        <f>IF([1]线路!B45="","",[1]线路!B45)</f>
        <v>10kV</v>
      </c>
      <c r="C45" t="str">
        <f>IF([1]线路!C45="","",[1]线路!C45)</f>
        <v>分区4</v>
      </c>
      <c r="D45">
        <f>IF([1]线路!D45="","",[1]线路!D45)</f>
        <v>7</v>
      </c>
      <c r="E45" t="str">
        <f>IF([1]线路!F45="","",[1]线路!F45)</f>
        <v>市辖</v>
      </c>
      <c r="F45">
        <f>IF([1]线路!E45="","",[1]线路!E45)</f>
        <v>0</v>
      </c>
      <c r="G45" s="18">
        <f t="shared" ca="1" si="0"/>
        <v>0</v>
      </c>
      <c r="H45" s="18" t="str">
        <f ca="1">VLOOKUP(线路!A45,OFFSET(架空线长度!$A$2,0,0,2000,2),2,FALSE)</f>
        <v>10.759081</v>
      </c>
      <c r="I45" t="str">
        <f t="shared" ca="1" si="1"/>
        <v>10.759081</v>
      </c>
      <c r="J45" s="18" t="str">
        <f ca="1">VLOOKUP(线路!A45,OFFSET(电缆线长度!$A$2,0,0,2000,2),2,FALSE)</f>
        <v>4.105299</v>
      </c>
      <c r="K45" t="str">
        <f t="shared" ca="1" si="2"/>
        <v>4.105299</v>
      </c>
      <c r="L45" s="18">
        <f t="shared" ca="1" si="3"/>
        <v>0</v>
      </c>
      <c r="M45">
        <f>IF([1]线路!G45="","",[1]线路!G45)</f>
        <v>0</v>
      </c>
      <c r="N45">
        <f>IF([1]线路!H45="","",[1]线路!H45)</f>
        <v>14.864383</v>
      </c>
    </row>
    <row r="46" spans="1:14" x14ac:dyDescent="0.15">
      <c r="A46" t="str">
        <f>IF([1]线路!A46="","",[1]线路!A46)</f>
        <v>143安叁线</v>
      </c>
      <c r="B46" t="str">
        <f>IF([1]线路!B46="","",[1]线路!B46)</f>
        <v>10kV</v>
      </c>
      <c r="C46" t="str">
        <f>IF([1]线路!C46="","",[1]线路!C46)</f>
        <v>分区4</v>
      </c>
      <c r="D46">
        <f>IF([1]线路!D46="","",[1]线路!D46)</f>
        <v>4</v>
      </c>
      <c r="E46" t="str">
        <f>IF([1]线路!F46="","",[1]线路!F46)</f>
        <v>市辖</v>
      </c>
      <c r="F46">
        <f>IF([1]线路!E46="","",[1]线路!E46)</f>
        <v>0</v>
      </c>
      <c r="G46" s="18">
        <f t="shared" ca="1" si="0"/>
        <v>0</v>
      </c>
      <c r="H46" s="18" t="str">
        <f ca="1">VLOOKUP(线路!A46,OFFSET(架空线长度!$A$2,0,0,2000,2),2,FALSE)</f>
        <v>2.253997</v>
      </c>
      <c r="I46" t="str">
        <f t="shared" ca="1" si="1"/>
        <v>2.253997</v>
      </c>
      <c r="J46" s="18" t="e">
        <f ca="1">VLOOKUP(线路!A46,OFFSET(电缆线长度!$A$2,0,0,2000,2),2,FALSE)</f>
        <v>#N/A</v>
      </c>
      <c r="K46" t="str">
        <f t="shared" ca="1" si="2"/>
        <v>0</v>
      </c>
      <c r="L46" s="18">
        <f t="shared" ca="1" si="3"/>
        <v>0</v>
      </c>
      <c r="M46">
        <f>IF([1]线路!G46="","",[1]线路!G46)</f>
        <v>0</v>
      </c>
      <c r="N46">
        <f>IF([1]线路!H46="","",[1]线路!H46)</f>
        <v>2.2539980000000002</v>
      </c>
    </row>
    <row r="47" spans="1:14" x14ac:dyDescent="0.15">
      <c r="A47" t="str">
        <f>IF([1]线路!A47="","",[1]线路!A47)</f>
        <v>144安肆线</v>
      </c>
      <c r="B47" t="str">
        <f>IF([1]线路!B47="","",[1]线路!B47)</f>
        <v>10kV</v>
      </c>
      <c r="C47" t="str">
        <f>IF([1]线路!C47="","",[1]线路!C47)</f>
        <v>分区4</v>
      </c>
      <c r="D47">
        <f>IF([1]线路!D47="","",[1]线路!D47)</f>
        <v>10</v>
      </c>
      <c r="E47" t="str">
        <f>IF([1]线路!F47="","",[1]线路!F47)</f>
        <v>市辖</v>
      </c>
      <c r="F47">
        <f>IF([1]线路!E47="","",[1]线路!E47)</f>
        <v>0</v>
      </c>
      <c r="G47" s="18">
        <f t="shared" ca="1" si="0"/>
        <v>0</v>
      </c>
      <c r="H47" s="18" t="str">
        <f ca="1">VLOOKUP(线路!A47,OFFSET(架空线长度!$A$2,0,0,2000,2),2,FALSE)</f>
        <v>6.554951</v>
      </c>
      <c r="I47" t="str">
        <f t="shared" ca="1" si="1"/>
        <v>6.554951</v>
      </c>
      <c r="J47" s="18" t="str">
        <f ca="1">VLOOKUP(线路!A47,OFFSET(电缆线长度!$A$2,0,0,2000,2),2,FALSE)</f>
        <v>1.469091</v>
      </c>
      <c r="K47" t="str">
        <f t="shared" ca="1" si="2"/>
        <v>1.469091</v>
      </c>
      <c r="L47" s="18">
        <f t="shared" ca="1" si="3"/>
        <v>0</v>
      </c>
      <c r="M47">
        <f>IF([1]线路!G47="","",[1]线路!G47)</f>
        <v>0</v>
      </c>
      <c r="N47">
        <f>IF([1]线路!H47="","",[1]线路!H47)</f>
        <v>8.024044</v>
      </c>
    </row>
    <row r="48" spans="1:14" x14ac:dyDescent="0.15">
      <c r="A48" t="str">
        <f>IF([1]线路!A48="","",[1]线路!A48)</f>
        <v>145安伍线</v>
      </c>
      <c r="B48" t="str">
        <f>IF([1]线路!B48="","",[1]线路!B48)</f>
        <v>10kV</v>
      </c>
      <c r="C48" t="str">
        <f>IF([1]线路!C48="","",[1]线路!C48)</f>
        <v>分区4</v>
      </c>
      <c r="D48">
        <f>IF([1]线路!D48="","",[1]线路!D48)</f>
        <v>6</v>
      </c>
      <c r="E48" t="str">
        <f>IF([1]线路!F48="","",[1]线路!F48)</f>
        <v>市辖</v>
      </c>
      <c r="F48">
        <f>IF([1]线路!E48="","",[1]线路!E48)</f>
        <v>0</v>
      </c>
      <c r="G48" s="18">
        <f t="shared" ca="1" si="0"/>
        <v>0</v>
      </c>
      <c r="H48" s="18" t="str">
        <f ca="1">VLOOKUP(线路!A48,OFFSET(架空线长度!$A$2,0,0,2000,2),2,FALSE)</f>
        <v>10.90212</v>
      </c>
      <c r="I48" t="str">
        <f t="shared" ca="1" si="1"/>
        <v>10.90212</v>
      </c>
      <c r="J48" s="18" t="str">
        <f ca="1">VLOOKUP(线路!A48,OFFSET(电缆线长度!$A$2,0,0,2000,2),2,FALSE)</f>
        <v>0.519108</v>
      </c>
      <c r="K48" t="str">
        <f t="shared" ca="1" si="2"/>
        <v>0.519108</v>
      </c>
      <c r="L48" s="18">
        <f t="shared" ca="1" si="3"/>
        <v>0</v>
      </c>
      <c r="M48">
        <f>IF([1]线路!G48="","",[1]线路!G48)</f>
        <v>0</v>
      </c>
      <c r="N48">
        <f>IF([1]线路!H48="","",[1]线路!H48)</f>
        <v>11.421225</v>
      </c>
    </row>
    <row r="49" spans="1:14" x14ac:dyDescent="0.15">
      <c r="A49" t="str">
        <f>IF([1]线路!A49="","",[1]线路!A49)</f>
        <v>146安陆线</v>
      </c>
      <c r="B49" t="str">
        <f>IF([1]线路!B49="","",[1]线路!B49)</f>
        <v>10kV</v>
      </c>
      <c r="C49" t="str">
        <f>IF([1]线路!C49="","",[1]线路!C49)</f>
        <v>分区2</v>
      </c>
      <c r="D49">
        <f>IF([1]线路!D49="","",[1]线路!D49)</f>
        <v>8</v>
      </c>
      <c r="E49" t="str">
        <f>IF([1]线路!F49="","",[1]线路!F49)</f>
        <v>市辖</v>
      </c>
      <c r="F49">
        <f>IF([1]线路!E49="","",[1]线路!E49)</f>
        <v>0</v>
      </c>
      <c r="G49" s="18">
        <f t="shared" ca="1" si="0"/>
        <v>0</v>
      </c>
      <c r="H49" s="18" t="str">
        <f ca="1">VLOOKUP(线路!A49,OFFSET(架空线长度!$A$2,0,0,2000,2),2,FALSE)</f>
        <v>11.76059</v>
      </c>
      <c r="I49" t="str">
        <f t="shared" ca="1" si="1"/>
        <v>11.76059</v>
      </c>
      <c r="J49" s="18" t="str">
        <f ca="1">VLOOKUP(线路!A49,OFFSET(电缆线长度!$A$2,0,0,2000,2),2,FALSE)</f>
        <v>0.466599</v>
      </c>
      <c r="K49" t="str">
        <f t="shared" ca="1" si="2"/>
        <v>0.466599</v>
      </c>
      <c r="L49" s="18">
        <f t="shared" ca="1" si="3"/>
        <v>0</v>
      </c>
      <c r="M49">
        <f>IF([1]线路!G49="","",[1]线路!G49)</f>
        <v>0</v>
      </c>
      <c r="N49">
        <f>IF([1]线路!H49="","",[1]线路!H49)</f>
        <v>12.227180000000001</v>
      </c>
    </row>
    <row r="50" spans="1:14" x14ac:dyDescent="0.15">
      <c r="A50" t="str">
        <f>IF([1]线路!A50="","",[1]线路!A50)</f>
        <v>147安柒线</v>
      </c>
      <c r="B50" t="str">
        <f>IF([1]线路!B50="","",[1]线路!B50)</f>
        <v>10kV</v>
      </c>
      <c r="C50" t="str">
        <f>IF([1]线路!C50="","",[1]线路!C50)</f>
        <v>分区1</v>
      </c>
      <c r="D50">
        <f>IF([1]线路!D50="","",[1]线路!D50)</f>
        <v>4</v>
      </c>
      <c r="E50" t="str">
        <f>IF([1]线路!F50="","",[1]线路!F50)</f>
        <v>市辖</v>
      </c>
      <c r="F50">
        <f>IF([1]线路!E50="","",[1]线路!E50)</f>
        <v>0</v>
      </c>
      <c r="G50" s="18">
        <f t="shared" ca="1" si="0"/>
        <v>0</v>
      </c>
      <c r="H50" s="18" t="str">
        <f ca="1">VLOOKUP(线路!A50,OFFSET(架空线长度!$A$2,0,0,2000,2),2,FALSE)</f>
        <v>6.417083</v>
      </c>
      <c r="I50" t="str">
        <f t="shared" ca="1" si="1"/>
        <v>6.417083</v>
      </c>
      <c r="J50" s="18" t="str">
        <f ca="1">VLOOKUP(线路!A50,OFFSET(电缆线长度!$A$2,0,0,2000,2),2,FALSE)</f>
        <v>0.763711</v>
      </c>
      <c r="K50" t="str">
        <f t="shared" ca="1" si="2"/>
        <v>0.763711</v>
      </c>
      <c r="L50" s="18">
        <f t="shared" ca="1" si="3"/>
        <v>0</v>
      </c>
      <c r="M50">
        <f>IF([1]线路!G50="","",[1]线路!G50)</f>
        <v>0</v>
      </c>
      <c r="N50">
        <f>IF([1]线路!H50="","",[1]线路!H50)</f>
        <v>7.1807920000000003</v>
      </c>
    </row>
    <row r="51" spans="1:14" x14ac:dyDescent="0.15">
      <c r="A51" t="str">
        <f>IF([1]线路!A51="","",[1]线路!A51)</f>
        <v>148曹顺线</v>
      </c>
      <c r="B51" t="str">
        <f>IF([1]线路!B51="","",[1]线路!B51)</f>
        <v>10kV</v>
      </c>
      <c r="C51" t="str">
        <f>IF([1]线路!C51="","",[1]线路!C51)</f>
        <v>分区2</v>
      </c>
      <c r="D51">
        <f>IF([1]线路!D51="","",[1]线路!D51)</f>
        <v>4</v>
      </c>
      <c r="E51" t="str">
        <f>IF([1]线路!F51="","",[1]线路!F51)</f>
        <v>市辖</v>
      </c>
      <c r="F51">
        <f>IF([1]线路!E51="","",[1]线路!E51)</f>
        <v>0</v>
      </c>
      <c r="G51" s="18">
        <f t="shared" ca="1" si="0"/>
        <v>0</v>
      </c>
      <c r="H51" s="18" t="str">
        <f ca="1">VLOOKUP(线路!A51,OFFSET(架空线长度!$A$2,0,0,2000,2),2,FALSE)</f>
        <v>2.669877</v>
      </c>
      <c r="I51" t="str">
        <f t="shared" ca="1" si="1"/>
        <v>2.669877</v>
      </c>
      <c r="J51" s="18" t="e">
        <f ca="1">VLOOKUP(线路!A51,OFFSET(电缆线长度!$A$2,0,0,2000,2),2,FALSE)</f>
        <v>#N/A</v>
      </c>
      <c r="K51" t="str">
        <f t="shared" ca="1" si="2"/>
        <v>0</v>
      </c>
      <c r="L51" s="18">
        <f t="shared" ca="1" si="3"/>
        <v>0</v>
      </c>
      <c r="M51">
        <f>IF([1]线路!G51="","",[1]线路!G51)</f>
        <v>0</v>
      </c>
      <c r="N51">
        <f>IF([1]线路!H51="","",[1]线路!H51)</f>
        <v>2.6698770000000001</v>
      </c>
    </row>
    <row r="52" spans="1:14" x14ac:dyDescent="0.15">
      <c r="A52" t="str">
        <f>IF([1]线路!A52="","",[1]线路!A52)</f>
        <v>149安玖线</v>
      </c>
      <c r="B52" t="str">
        <f>IF([1]线路!B52="","",[1]线路!B52)</f>
        <v>10kV</v>
      </c>
      <c r="C52" t="str">
        <f>IF([1]线路!C52="","",[1]线路!C52)</f>
        <v>分区1</v>
      </c>
      <c r="D52">
        <f>IF([1]线路!D52="","",[1]线路!D52)</f>
        <v>9</v>
      </c>
      <c r="E52" t="str">
        <f>IF([1]线路!F52="","",[1]线路!F52)</f>
        <v>市辖</v>
      </c>
      <c r="F52">
        <f>IF([1]线路!E52="","",[1]线路!E52)</f>
        <v>0</v>
      </c>
      <c r="G52" s="18">
        <f t="shared" ca="1" si="0"/>
        <v>0</v>
      </c>
      <c r="H52" s="18" t="str">
        <f ca="1">VLOOKUP(线路!A52,OFFSET(架空线长度!$A$2,0,0,2000,2),2,FALSE)</f>
        <v>4.995797</v>
      </c>
      <c r="I52" t="str">
        <f t="shared" ca="1" si="1"/>
        <v>4.995797</v>
      </c>
      <c r="J52" s="18" t="str">
        <f ca="1">VLOOKUP(线路!A52,OFFSET(电缆线长度!$A$2,0,0,2000,2),2,FALSE)</f>
        <v>0.094519</v>
      </c>
      <c r="K52" t="str">
        <f t="shared" ca="1" si="2"/>
        <v>0.094519</v>
      </c>
      <c r="L52" s="18">
        <f t="shared" ca="1" si="3"/>
        <v>0</v>
      </c>
      <c r="M52">
        <f>IF([1]线路!G52="","",[1]线路!G52)</f>
        <v>0</v>
      </c>
      <c r="N52">
        <f>IF([1]线路!H52="","",[1]线路!H52)</f>
        <v>5.0903159999999996</v>
      </c>
    </row>
    <row r="53" spans="1:14" x14ac:dyDescent="0.15">
      <c r="A53" t="str">
        <f>IF([1]线路!A53="","",[1]线路!A53)</f>
        <v>150诚和线</v>
      </c>
      <c r="B53" t="str">
        <f>IF([1]线路!B53="","",[1]线路!B53)</f>
        <v>10kV</v>
      </c>
      <c r="C53" t="str">
        <f>IF([1]线路!C53="","",[1]线路!C53)</f>
        <v>分区2</v>
      </c>
      <c r="D53">
        <f>IF([1]线路!D53="","",[1]线路!D53)</f>
        <v>5</v>
      </c>
      <c r="E53" t="str">
        <f>IF([1]线路!F53="","",[1]线路!F53)</f>
        <v>市辖</v>
      </c>
      <c r="F53">
        <f>IF([1]线路!E53="","",[1]线路!E53)</f>
        <v>0</v>
      </c>
      <c r="G53" s="18">
        <f t="shared" ca="1" si="0"/>
        <v>0</v>
      </c>
      <c r="H53" s="18" t="str">
        <f ca="1">VLOOKUP(线路!A53,OFFSET(架空线长度!$A$2,0,0,2000,2),2,FALSE)</f>
        <v>1.462697</v>
      </c>
      <c r="I53" t="str">
        <f t="shared" ca="1" si="1"/>
        <v>1.462697</v>
      </c>
      <c r="J53" s="18" t="e">
        <f ca="1">VLOOKUP(线路!A53,OFFSET(电缆线长度!$A$2,0,0,2000,2),2,FALSE)</f>
        <v>#N/A</v>
      </c>
      <c r="K53" t="str">
        <f t="shared" ca="1" si="2"/>
        <v>0</v>
      </c>
      <c r="L53" s="18">
        <f t="shared" ca="1" si="3"/>
        <v>0</v>
      </c>
      <c r="M53">
        <f>IF([1]线路!G53="","",[1]线路!G53)</f>
        <v>0</v>
      </c>
      <c r="N53">
        <f>IF([1]线路!H53="","",[1]线路!H53)</f>
        <v>1.4626980000000001</v>
      </c>
    </row>
    <row r="54" spans="1:14" x14ac:dyDescent="0.15">
      <c r="A54" t="str">
        <f>IF([1]线路!A54="","",[1]线路!A54)</f>
        <v>151花陆线</v>
      </c>
      <c r="B54" t="str">
        <f>IF([1]线路!B54="","",[1]线路!B54)</f>
        <v>10kV</v>
      </c>
      <c r="C54" t="str">
        <f>IF([1]线路!C54="","",[1]线路!C54)</f>
        <v>分区2</v>
      </c>
      <c r="D54">
        <f>IF([1]线路!D54="","",[1]线路!D54)</f>
        <v>10</v>
      </c>
      <c r="E54" t="str">
        <f>IF([1]线路!F54="","",[1]线路!F54)</f>
        <v>市辖</v>
      </c>
      <c r="F54">
        <f>IF([1]线路!E54="","",[1]线路!E54)</f>
        <v>0</v>
      </c>
      <c r="G54" s="18">
        <f t="shared" ca="1" si="0"/>
        <v>0</v>
      </c>
      <c r="H54" s="18" t="str">
        <f ca="1">VLOOKUP(线路!A54,OFFSET(架空线长度!$A$2,0,0,2000,2),2,FALSE)</f>
        <v>4.168231</v>
      </c>
      <c r="I54" t="str">
        <f t="shared" ca="1" si="1"/>
        <v>4.168231</v>
      </c>
      <c r="J54" s="18" t="str">
        <f ca="1">VLOOKUP(线路!A54,OFFSET(电缆线长度!$A$2,0,0,2000,2),2,FALSE)</f>
        <v>0.100833</v>
      </c>
      <c r="K54" t="str">
        <f t="shared" ca="1" si="2"/>
        <v>0.100833</v>
      </c>
      <c r="L54" s="18">
        <f t="shared" ca="1" si="3"/>
        <v>0</v>
      </c>
      <c r="M54">
        <f>IF([1]线路!G54="","",[1]线路!G54)</f>
        <v>0</v>
      </c>
      <c r="N54">
        <f>IF([1]线路!H54="","",[1]线路!H54)</f>
        <v>4.2690640000000002</v>
      </c>
    </row>
    <row r="55" spans="1:14" x14ac:dyDescent="0.15">
      <c r="A55" t="str">
        <f>IF([1]线路!A55="","",[1]线路!A55)</f>
        <v>151天壹线</v>
      </c>
      <c r="B55" t="str">
        <f>IF([1]线路!B55="","",[1]线路!B55)</f>
        <v>10kV</v>
      </c>
      <c r="C55" t="str">
        <f>IF([1]线路!C55="","",[1]线路!C55)</f>
        <v>分区1</v>
      </c>
      <c r="D55">
        <f>IF([1]线路!D55="","",[1]线路!D55)</f>
        <v>5</v>
      </c>
      <c r="E55" t="str">
        <f>IF([1]线路!F55="","",[1]线路!F55)</f>
        <v>市辖</v>
      </c>
      <c r="F55">
        <f>IF([1]线路!E55="","",[1]线路!E55)</f>
        <v>0</v>
      </c>
      <c r="G55" s="18">
        <f t="shared" ca="1" si="0"/>
        <v>0</v>
      </c>
      <c r="H55" s="18" t="str">
        <f ca="1">VLOOKUP(线路!A55,OFFSET(架空线长度!$A$2,0,0,2000,2),2,FALSE)</f>
        <v>5.023654</v>
      </c>
      <c r="I55" t="str">
        <f t="shared" ca="1" si="1"/>
        <v>5.023654</v>
      </c>
      <c r="J55" s="18" t="str">
        <f ca="1">VLOOKUP(线路!A55,OFFSET(电缆线长度!$A$2,0,0,2000,2),2,FALSE)</f>
        <v>0.03518</v>
      </c>
      <c r="K55" t="str">
        <f t="shared" ca="1" si="2"/>
        <v>0.03518</v>
      </c>
      <c r="L55" s="18">
        <f t="shared" ca="1" si="3"/>
        <v>0</v>
      </c>
      <c r="M55">
        <f>IF([1]线路!G55="","",[1]线路!G55)</f>
        <v>0</v>
      </c>
      <c r="N55">
        <f>IF([1]线路!H55="","",[1]线路!H55)</f>
        <v>5.0588350000000002</v>
      </c>
    </row>
    <row r="56" spans="1:14" x14ac:dyDescent="0.15">
      <c r="A56" t="str">
        <f>IF([1]线路!A56="","",[1]线路!A56)</f>
        <v>152花曹线</v>
      </c>
      <c r="B56" t="str">
        <f>IF([1]线路!B56="","",[1]线路!B56)</f>
        <v>10kV</v>
      </c>
      <c r="C56" t="str">
        <f>IF([1]线路!C56="","",[1]线路!C56)</f>
        <v>分区2</v>
      </c>
      <c r="D56">
        <f>IF([1]线路!D56="","",[1]线路!D56)</f>
        <v>4</v>
      </c>
      <c r="E56" t="str">
        <f>IF([1]线路!F56="","",[1]线路!F56)</f>
        <v>市辖</v>
      </c>
      <c r="F56">
        <f>IF([1]线路!E56="","",[1]线路!E56)</f>
        <v>0</v>
      </c>
      <c r="G56" s="18">
        <f t="shared" ca="1" si="0"/>
        <v>0</v>
      </c>
      <c r="H56" s="18" t="str">
        <f ca="1">VLOOKUP(线路!A56,OFFSET(架空线长度!$A$2,0,0,2000,2),2,FALSE)</f>
        <v>7.220322</v>
      </c>
      <c r="I56" t="str">
        <f t="shared" ca="1" si="1"/>
        <v>7.220322</v>
      </c>
      <c r="J56" s="18" t="str">
        <f ca="1">VLOOKUP(线路!A56,OFFSET(电缆线长度!$A$2,0,0,2000,2),2,FALSE)</f>
        <v>0.009092</v>
      </c>
      <c r="K56" t="str">
        <f t="shared" ca="1" si="2"/>
        <v>0.009092</v>
      </c>
      <c r="L56" s="18">
        <f t="shared" ca="1" si="3"/>
        <v>0</v>
      </c>
      <c r="M56">
        <f>IF([1]线路!G56="","",[1]线路!G56)</f>
        <v>0</v>
      </c>
      <c r="N56">
        <f>IF([1]线路!H56="","",[1]线路!H56)</f>
        <v>7.2294150000000004</v>
      </c>
    </row>
    <row r="57" spans="1:14" x14ac:dyDescent="0.15">
      <c r="A57" t="str">
        <f>IF([1]线路!A57="","",[1]线路!A57)</f>
        <v>152天贰线</v>
      </c>
      <c r="B57" t="str">
        <f>IF([1]线路!B57="","",[1]线路!B57)</f>
        <v>10kV</v>
      </c>
      <c r="C57" t="str">
        <f>IF([1]线路!C57="","",[1]线路!C57)</f>
        <v>分区1</v>
      </c>
      <c r="D57">
        <f>IF([1]线路!D57="","",[1]线路!D57)</f>
        <v>7</v>
      </c>
      <c r="E57" t="str">
        <f>IF([1]线路!F57="","",[1]线路!F57)</f>
        <v>市辖</v>
      </c>
      <c r="F57">
        <f>IF([1]线路!E57="","",[1]线路!E57)</f>
        <v>0</v>
      </c>
      <c r="G57" s="18">
        <f t="shared" ca="1" si="0"/>
        <v>0</v>
      </c>
      <c r="H57" s="18" t="str">
        <f ca="1">VLOOKUP(线路!A57,OFFSET(架空线长度!$A$2,0,0,2000,2),2,FALSE)</f>
        <v>2.266909</v>
      </c>
      <c r="I57" t="str">
        <f t="shared" ca="1" si="1"/>
        <v>2.266909</v>
      </c>
      <c r="J57" s="18" t="e">
        <f ca="1">VLOOKUP(线路!A57,OFFSET(电缆线长度!$A$2,0,0,2000,2),2,FALSE)</f>
        <v>#N/A</v>
      </c>
      <c r="K57" t="str">
        <f t="shared" ca="1" si="2"/>
        <v>0</v>
      </c>
      <c r="L57" s="18">
        <f t="shared" ca="1" si="3"/>
        <v>0</v>
      </c>
      <c r="M57">
        <f>IF([1]线路!G57="","",[1]线路!G57)</f>
        <v>0</v>
      </c>
      <c r="N57">
        <f>IF([1]线路!H57="","",[1]线路!H57)</f>
        <v>2.2669109999999999</v>
      </c>
    </row>
    <row r="58" spans="1:14" x14ac:dyDescent="0.15">
      <c r="A58" t="str">
        <f>IF([1]线路!A58="","",[1]线路!A58)</f>
        <v>153花溪线</v>
      </c>
      <c r="B58" t="str">
        <f>IF([1]线路!B58="","",[1]线路!B58)</f>
        <v>10kV</v>
      </c>
      <c r="C58" t="str">
        <f>IF([1]线路!C58="","",[1]线路!C58)</f>
        <v>分区2</v>
      </c>
      <c r="D58">
        <f>IF([1]线路!D58="","",[1]线路!D58)</f>
        <v>9</v>
      </c>
      <c r="E58" t="str">
        <f>IF([1]线路!F58="","",[1]线路!F58)</f>
        <v>市辖</v>
      </c>
      <c r="F58">
        <f>IF([1]线路!E58="","",[1]线路!E58)</f>
        <v>0</v>
      </c>
      <c r="G58" s="18">
        <f t="shared" ca="1" si="0"/>
        <v>0</v>
      </c>
      <c r="H58" s="18" t="str">
        <f ca="1">VLOOKUP(线路!A58,OFFSET(架空线长度!$A$2,0,0,2000,2),2,FALSE)</f>
        <v>3.809756</v>
      </c>
      <c r="I58" t="str">
        <f t="shared" ca="1" si="1"/>
        <v>3.809756</v>
      </c>
      <c r="J58" s="18" t="e">
        <f ca="1">VLOOKUP(线路!A58,OFFSET(电缆线长度!$A$2,0,0,2000,2),2,FALSE)</f>
        <v>#N/A</v>
      </c>
      <c r="K58" t="str">
        <f t="shared" ca="1" si="2"/>
        <v>0</v>
      </c>
      <c r="L58" s="18">
        <f t="shared" ca="1" si="3"/>
        <v>0</v>
      </c>
      <c r="M58">
        <f>IF([1]线路!G58="","",[1]线路!G58)</f>
        <v>0</v>
      </c>
      <c r="N58">
        <f>IF([1]线路!H58="","",[1]线路!H58)</f>
        <v>3.8097569999999998</v>
      </c>
    </row>
    <row r="59" spans="1:14" x14ac:dyDescent="0.15">
      <c r="A59" t="str">
        <f>IF([1]线路!A59="","",[1]线路!A59)</f>
        <v>153天叁线</v>
      </c>
      <c r="B59" t="str">
        <f>IF([1]线路!B59="","",[1]线路!B59)</f>
        <v>10kV</v>
      </c>
      <c r="C59" t="str">
        <f>IF([1]线路!C59="","",[1]线路!C59)</f>
        <v>分区1</v>
      </c>
      <c r="D59">
        <f>IF([1]线路!D59="","",[1]线路!D59)</f>
        <v>5</v>
      </c>
      <c r="E59" t="str">
        <f>IF([1]线路!F59="","",[1]线路!F59)</f>
        <v>市辖</v>
      </c>
      <c r="F59">
        <f>IF([1]线路!E59="","",[1]线路!E59)</f>
        <v>0</v>
      </c>
      <c r="G59" s="18">
        <f t="shared" ca="1" si="0"/>
        <v>0</v>
      </c>
      <c r="H59" s="18" t="str">
        <f ca="1">VLOOKUP(线路!A59,OFFSET(架空线长度!$A$2,0,0,2000,2),2,FALSE)</f>
        <v>4.373653</v>
      </c>
      <c r="I59" t="str">
        <f t="shared" ca="1" si="1"/>
        <v>4.373653</v>
      </c>
      <c r="J59" s="18" t="e">
        <f ca="1">VLOOKUP(线路!A59,OFFSET(电缆线长度!$A$2,0,0,2000,2),2,FALSE)</f>
        <v>#N/A</v>
      </c>
      <c r="K59" t="str">
        <f t="shared" ca="1" si="2"/>
        <v>0</v>
      </c>
      <c r="L59" s="18">
        <f t="shared" ca="1" si="3"/>
        <v>0</v>
      </c>
      <c r="M59">
        <f>IF([1]线路!G59="","",[1]线路!G59)</f>
        <v>0</v>
      </c>
      <c r="N59">
        <f>IF([1]线路!H59="","",[1]线路!H59)</f>
        <v>4.3736550000000003</v>
      </c>
    </row>
    <row r="60" spans="1:14" x14ac:dyDescent="0.15">
      <c r="A60" t="str">
        <f>IF([1]线路!A60="","",[1]线路!A60)</f>
        <v>154黎明线</v>
      </c>
      <c r="B60" t="str">
        <f>IF([1]线路!B60="","",[1]线路!B60)</f>
        <v>10kV</v>
      </c>
      <c r="C60" t="str">
        <f>IF([1]线路!C60="","",[1]线路!C60)</f>
        <v>分区2</v>
      </c>
      <c r="D60">
        <f>IF([1]线路!D60="","",[1]线路!D60)</f>
        <v>7</v>
      </c>
      <c r="E60" t="str">
        <f>IF([1]线路!F60="","",[1]线路!F60)</f>
        <v>市辖</v>
      </c>
      <c r="F60">
        <f>IF([1]线路!E60="","",[1]线路!E60)</f>
        <v>0</v>
      </c>
      <c r="G60" s="18">
        <f t="shared" ca="1" si="0"/>
        <v>0</v>
      </c>
      <c r="H60" s="18" t="str">
        <f ca="1">VLOOKUP(线路!A60,OFFSET(架空线长度!$A$2,0,0,2000,2),2,FALSE)</f>
        <v>6.346014</v>
      </c>
      <c r="I60" t="str">
        <f t="shared" ca="1" si="1"/>
        <v>6.346014</v>
      </c>
      <c r="J60" s="18" t="str">
        <f ca="1">VLOOKUP(线路!A60,OFFSET(电缆线长度!$A$2,0,0,2000,2),2,FALSE)</f>
        <v>0.799079</v>
      </c>
      <c r="K60" t="str">
        <f t="shared" ca="1" si="2"/>
        <v>0.799079</v>
      </c>
      <c r="L60" s="18">
        <f t="shared" ca="1" si="3"/>
        <v>0</v>
      </c>
      <c r="M60">
        <f>IF([1]线路!G60="","",[1]线路!G60)</f>
        <v>0</v>
      </c>
      <c r="N60">
        <f>IF([1]线路!H60="","",[1]线路!H60)</f>
        <v>7.145092</v>
      </c>
    </row>
    <row r="61" spans="1:14" x14ac:dyDescent="0.15">
      <c r="A61" t="str">
        <f>IF([1]线路!A61="","",[1]线路!A61)</f>
        <v>155花集线</v>
      </c>
      <c r="B61" t="str">
        <f>IF([1]线路!B61="","",[1]线路!B61)</f>
        <v>10kV</v>
      </c>
      <c r="C61" t="str">
        <f>IF([1]线路!C61="","",[1]线路!C61)</f>
        <v>分区2</v>
      </c>
      <c r="D61">
        <f>IF([1]线路!D61="","",[1]线路!D61)</f>
        <v>7</v>
      </c>
      <c r="E61" t="str">
        <f>IF([1]线路!F61="","",[1]线路!F61)</f>
        <v>市辖</v>
      </c>
      <c r="F61">
        <f>IF([1]线路!E61="","",[1]线路!E61)</f>
        <v>0</v>
      </c>
      <c r="G61" s="18">
        <f t="shared" ca="1" si="0"/>
        <v>0</v>
      </c>
      <c r="H61" s="18" t="str">
        <f ca="1">VLOOKUP(线路!A61,OFFSET(架空线长度!$A$2,0,0,2000,2),2,FALSE)</f>
        <v>3.715718</v>
      </c>
      <c r="I61" t="str">
        <f t="shared" ca="1" si="1"/>
        <v>3.715718</v>
      </c>
      <c r="J61" s="18" t="e">
        <f ca="1">VLOOKUP(线路!A61,OFFSET(电缆线长度!$A$2,0,0,2000,2),2,FALSE)</f>
        <v>#N/A</v>
      </c>
      <c r="K61" t="str">
        <f t="shared" ca="1" si="2"/>
        <v>0</v>
      </c>
      <c r="L61" s="18">
        <f t="shared" ca="1" si="3"/>
        <v>0</v>
      </c>
      <c r="M61">
        <f>IF([1]线路!G61="","",[1]线路!G61)</f>
        <v>0</v>
      </c>
      <c r="N61">
        <f>IF([1]线路!H61="","",[1]线路!H61)</f>
        <v>3.7157170000000002</v>
      </c>
    </row>
    <row r="62" spans="1:14" x14ac:dyDescent="0.15">
      <c r="A62" t="str">
        <f>IF([1]线路!A62="","",[1]线路!A62)</f>
        <v>156巷浦线</v>
      </c>
      <c r="B62" t="str">
        <f>IF([1]线路!B62="","",[1]线路!B62)</f>
        <v>10kV</v>
      </c>
      <c r="C62" t="str">
        <f>IF([1]线路!C62="","",[1]线路!C62)</f>
        <v>分区2</v>
      </c>
      <c r="D62">
        <f>IF([1]线路!D62="","",[1]线路!D62)</f>
        <v>9</v>
      </c>
      <c r="E62" t="str">
        <f>IF([1]线路!F62="","",[1]线路!F62)</f>
        <v>市辖</v>
      </c>
      <c r="F62">
        <f>IF([1]线路!E62="","",[1]线路!E62)</f>
        <v>0</v>
      </c>
      <c r="G62" s="18">
        <f t="shared" ca="1" si="0"/>
        <v>0</v>
      </c>
      <c r="H62" s="18" t="str">
        <f ca="1">VLOOKUP(线路!A62,OFFSET(架空线长度!$A$2,0,0,2000,2),2,FALSE)</f>
        <v>5.927636</v>
      </c>
      <c r="I62" t="str">
        <f t="shared" ca="1" si="1"/>
        <v>5.927636</v>
      </c>
      <c r="J62" s="18" t="str">
        <f ca="1">VLOOKUP(线路!A62,OFFSET(电缆线长度!$A$2,0,0,2000,2),2,FALSE)</f>
        <v>2.238475</v>
      </c>
      <c r="K62" t="str">
        <f t="shared" ca="1" si="2"/>
        <v>2.238475</v>
      </c>
      <c r="L62" s="18">
        <f t="shared" ca="1" si="3"/>
        <v>0</v>
      </c>
      <c r="M62">
        <f>IF([1]线路!G62="","",[1]线路!G62)</f>
        <v>0</v>
      </c>
      <c r="N62">
        <f>IF([1]线路!H62="","",[1]线路!H62)</f>
        <v>8.1661059999999992</v>
      </c>
    </row>
    <row r="63" spans="1:14" x14ac:dyDescent="0.15">
      <c r="A63" t="str">
        <f>IF([1]线路!A63="","",[1]线路!A63)</f>
        <v>157宝湾线</v>
      </c>
      <c r="B63" t="str">
        <f>IF([1]线路!B63="","",[1]线路!B63)</f>
        <v>10kV</v>
      </c>
      <c r="C63" t="str">
        <f>IF([1]线路!C63="","",[1]线路!C63)</f>
        <v>分区2</v>
      </c>
      <c r="D63">
        <f>IF([1]线路!D63="","",[1]线路!D63)</f>
        <v>4</v>
      </c>
      <c r="E63" t="str">
        <f>IF([1]线路!F63="","",[1]线路!F63)</f>
        <v>市辖</v>
      </c>
      <c r="F63">
        <f>IF([1]线路!E63="","",[1]线路!E63)</f>
        <v>0</v>
      </c>
      <c r="G63" s="18">
        <f t="shared" ca="1" si="0"/>
        <v>0</v>
      </c>
      <c r="H63" s="18" t="str">
        <f ca="1">VLOOKUP(线路!A63,OFFSET(架空线长度!$A$2,0,0,2000,2),2,FALSE)</f>
        <v>7.766718</v>
      </c>
      <c r="I63" t="str">
        <f t="shared" ca="1" si="1"/>
        <v>7.766718</v>
      </c>
      <c r="J63" s="18" t="str">
        <f ca="1">VLOOKUP(线路!A63,OFFSET(电缆线长度!$A$2,0,0,2000,2),2,FALSE)</f>
        <v>0.683372</v>
      </c>
      <c r="K63" t="str">
        <f t="shared" ca="1" si="2"/>
        <v>0.683372</v>
      </c>
      <c r="L63" s="18">
        <f t="shared" ca="1" si="3"/>
        <v>0</v>
      </c>
      <c r="M63">
        <f>IF([1]线路!G63="","",[1]线路!G63)</f>
        <v>0</v>
      </c>
      <c r="N63">
        <f>IF([1]线路!H63="","",[1]线路!H63)</f>
        <v>8.4500890000000002</v>
      </c>
    </row>
    <row r="64" spans="1:14" x14ac:dyDescent="0.15">
      <c r="A64" t="str">
        <f>IF([1]线路!A64="","",[1]线路!A64)</f>
        <v>158花镇线</v>
      </c>
      <c r="B64" t="str">
        <f>IF([1]线路!B64="","",[1]线路!B64)</f>
        <v>10kV</v>
      </c>
      <c r="C64" t="str">
        <f>IF([1]线路!C64="","",[1]线路!C64)</f>
        <v>分区2</v>
      </c>
      <c r="D64">
        <f>IF([1]线路!D64="","",[1]线路!D64)</f>
        <v>10</v>
      </c>
      <c r="E64" t="str">
        <f>IF([1]线路!F64="","",[1]线路!F64)</f>
        <v>市辖</v>
      </c>
      <c r="F64">
        <f>IF([1]线路!E64="","",[1]线路!E64)</f>
        <v>0</v>
      </c>
      <c r="G64" s="18">
        <f t="shared" ca="1" si="0"/>
        <v>0</v>
      </c>
      <c r="H64" s="18" t="str">
        <f ca="1">VLOOKUP(线路!A64,OFFSET(架空线长度!$A$2,0,0,2000,2),2,FALSE)</f>
        <v>3.22899</v>
      </c>
      <c r="I64" t="str">
        <f t="shared" ca="1" si="1"/>
        <v>3.22899</v>
      </c>
      <c r="J64" s="18" t="e">
        <f ca="1">VLOOKUP(线路!A64,OFFSET(电缆线长度!$A$2,0,0,2000,2),2,FALSE)</f>
        <v>#N/A</v>
      </c>
      <c r="K64" t="str">
        <f t="shared" ca="1" si="2"/>
        <v>0</v>
      </c>
      <c r="L64" s="18">
        <f t="shared" ca="1" si="3"/>
        <v>0</v>
      </c>
      <c r="M64">
        <f>IF([1]线路!G64="","",[1]线路!G64)</f>
        <v>0</v>
      </c>
      <c r="N64">
        <f>IF([1]线路!H64="","",[1]线路!H64)</f>
        <v>3.2289910000000002</v>
      </c>
    </row>
    <row r="65" spans="1:14" x14ac:dyDescent="0.15">
      <c r="A65" t="str">
        <f>IF([1]线路!A65="","",[1]线路!A65)</f>
        <v>159天福线</v>
      </c>
      <c r="B65" t="str">
        <f>IF([1]线路!B65="","",[1]线路!B65)</f>
        <v>10kV</v>
      </c>
      <c r="C65" t="str">
        <f>IF([1]线路!C65="","",[1]线路!C65)</f>
        <v>分区3</v>
      </c>
      <c r="D65">
        <f>IF([1]线路!D65="","",[1]线路!D65)</f>
        <v>9</v>
      </c>
      <c r="E65" t="str">
        <f>IF([1]线路!F65="","",[1]线路!F65)</f>
        <v>县级</v>
      </c>
      <c r="F65">
        <f>IF([1]线路!E65="","",[1]线路!E65)</f>
        <v>0</v>
      </c>
      <c r="G65" s="18">
        <f t="shared" ca="1" si="0"/>
        <v>0</v>
      </c>
      <c r="H65" s="18" t="str">
        <f ca="1">VLOOKUP(线路!A65,OFFSET(架空线长度!$A$2,0,0,2000,2),2,FALSE)</f>
        <v>2.884448</v>
      </c>
      <c r="I65" t="str">
        <f t="shared" ca="1" si="1"/>
        <v>2.884448</v>
      </c>
      <c r="J65" s="18" t="e">
        <f ca="1">VLOOKUP(线路!A65,OFFSET(电缆线长度!$A$2,0,0,2000,2),2,FALSE)</f>
        <v>#N/A</v>
      </c>
      <c r="K65" t="str">
        <f t="shared" ca="1" si="2"/>
        <v>0</v>
      </c>
      <c r="L65" s="18">
        <f t="shared" ca="1" si="3"/>
        <v>0</v>
      </c>
      <c r="M65">
        <f>IF([1]线路!G65="","",[1]线路!G65)</f>
        <v>0</v>
      </c>
      <c r="N65">
        <f>IF([1]线路!H65="","",[1]线路!H65)</f>
        <v>2.884449</v>
      </c>
    </row>
    <row r="66" spans="1:14" x14ac:dyDescent="0.15">
      <c r="A66" t="str">
        <f>IF([1]线路!A66="","",[1]线路!A66)</f>
        <v>211金甲线</v>
      </c>
      <c r="B66" t="str">
        <f>IF([1]线路!B66="","",[1]线路!B66)</f>
        <v>10kV</v>
      </c>
      <c r="C66" t="str">
        <f>IF([1]线路!C66="","",[1]线路!C66)</f>
        <v>分区3</v>
      </c>
      <c r="D66">
        <f>IF([1]线路!D66="","",[1]线路!D66)</f>
        <v>10</v>
      </c>
      <c r="E66" t="str">
        <f>IF([1]线路!F66="","",[1]线路!F66)</f>
        <v>县级</v>
      </c>
      <c r="F66">
        <f>IF([1]线路!E66="","",[1]线路!E66)</f>
        <v>0</v>
      </c>
      <c r="G66" s="18">
        <f t="shared" ca="1" si="0"/>
        <v>0</v>
      </c>
      <c r="H66" s="18" t="str">
        <f ca="1">VLOOKUP(线路!A66,OFFSET(架空线长度!$A$2,0,0,2000,2),2,FALSE)</f>
        <v>2.0867</v>
      </c>
      <c r="I66" t="str">
        <f t="shared" ca="1" si="1"/>
        <v>2.0867</v>
      </c>
      <c r="J66" s="18" t="e">
        <f ca="1">VLOOKUP(线路!A66,OFFSET(电缆线长度!$A$2,0,0,2000,2),2,FALSE)</f>
        <v>#N/A</v>
      </c>
      <c r="K66" t="str">
        <f t="shared" ca="1" si="2"/>
        <v>0</v>
      </c>
      <c r="L66" s="18">
        <f t="shared" ca="1" si="3"/>
        <v>0</v>
      </c>
      <c r="M66">
        <f>IF([1]线路!G66="","",[1]线路!G66)</f>
        <v>0</v>
      </c>
      <c r="N66">
        <f>IF([1]线路!H66="","",[1]线路!H66)</f>
        <v>2.0866989999999999</v>
      </c>
    </row>
    <row r="67" spans="1:14" x14ac:dyDescent="0.15">
      <c r="A67" t="str">
        <f>IF([1]线路!A67="","",[1]线路!A67)</f>
        <v>212金乙线</v>
      </c>
      <c r="B67" t="str">
        <f>IF([1]线路!B67="","",[1]线路!B67)</f>
        <v>10kV</v>
      </c>
      <c r="C67" t="str">
        <f>IF([1]线路!C67="","",[1]线路!C67)</f>
        <v>分区3</v>
      </c>
      <c r="D67">
        <f>IF([1]线路!D67="","",[1]线路!D67)</f>
        <v>4</v>
      </c>
      <c r="E67" t="str">
        <f>IF([1]线路!F67="","",[1]线路!F67)</f>
        <v>县级</v>
      </c>
      <c r="F67">
        <f>IF([1]线路!E67="","",[1]线路!E67)</f>
        <v>0</v>
      </c>
      <c r="G67" s="18">
        <f t="shared" ref="G67:G130" ca="1" si="4">L67</f>
        <v>0</v>
      </c>
      <c r="H67" s="18" t="str">
        <f ca="1">VLOOKUP(线路!A67,OFFSET(架空线长度!$A$2,0,0,2000,2),2,FALSE)</f>
        <v>0.444842</v>
      </c>
      <c r="I67" t="str">
        <f t="shared" ref="I67:I130" ca="1" si="5">IF(ISNA(H67),"0",H67)</f>
        <v>0.444842</v>
      </c>
      <c r="J67" s="18" t="e">
        <f ca="1">VLOOKUP(线路!A67,OFFSET(电缆线长度!$A$2,0,0,2000,2),2,FALSE)</f>
        <v>#N/A</v>
      </c>
      <c r="K67" t="str">
        <f t="shared" ref="K67:K130" ca="1" si="6">IF(ISNA(J67),"0",J67)</f>
        <v>0</v>
      </c>
      <c r="L67" s="18">
        <f t="shared" ref="L67:L130" ca="1" si="7">IF(OR(I67="",K67=""),"",IF(I67/(I67+K67)&gt;0.5,0,1))</f>
        <v>0</v>
      </c>
      <c r="M67">
        <f>IF([1]线路!G67="","",[1]线路!G67)</f>
        <v>0</v>
      </c>
      <c r="N67">
        <f>IF([1]线路!H67="","",[1]线路!H67)</f>
        <v>0.44484099999999999</v>
      </c>
    </row>
    <row r="68" spans="1:14" x14ac:dyDescent="0.15">
      <c r="A68" t="str">
        <f>IF([1]线路!A68="","",[1]线路!A68)</f>
        <v>213金丙线</v>
      </c>
      <c r="B68" t="str">
        <f>IF([1]线路!B68="","",[1]线路!B68)</f>
        <v>10kV</v>
      </c>
      <c r="C68" t="str">
        <f>IF([1]线路!C68="","",[1]线路!C68)</f>
        <v>分区3</v>
      </c>
      <c r="D68">
        <f>IF([1]线路!D68="","",[1]线路!D68)</f>
        <v>9</v>
      </c>
      <c r="E68" t="str">
        <f>IF([1]线路!F68="","",[1]线路!F68)</f>
        <v>县级</v>
      </c>
      <c r="F68">
        <f>IF([1]线路!E68="","",[1]线路!E68)</f>
        <v>0</v>
      </c>
      <c r="G68" s="18">
        <f t="shared" ca="1" si="4"/>
        <v>0</v>
      </c>
      <c r="H68" s="18" t="str">
        <f ca="1">VLOOKUP(线路!A68,OFFSET(架空线长度!$A$2,0,0,2000,2),2,FALSE)</f>
        <v>3.480057</v>
      </c>
      <c r="I68" t="str">
        <f t="shared" ca="1" si="5"/>
        <v>3.480057</v>
      </c>
      <c r="J68" s="18" t="e">
        <f ca="1">VLOOKUP(线路!A68,OFFSET(电缆线长度!$A$2,0,0,2000,2),2,FALSE)</f>
        <v>#N/A</v>
      </c>
      <c r="K68" t="str">
        <f t="shared" ca="1" si="6"/>
        <v>0</v>
      </c>
      <c r="L68" s="18">
        <f t="shared" ca="1" si="7"/>
        <v>0</v>
      </c>
      <c r="M68">
        <f>IF([1]线路!G68="","",[1]线路!G68)</f>
        <v>0</v>
      </c>
      <c r="N68">
        <f>IF([1]线路!H68="","",[1]线路!H68)</f>
        <v>3.4800589999999998</v>
      </c>
    </row>
    <row r="69" spans="1:14" x14ac:dyDescent="0.15">
      <c r="A69" t="str">
        <f>IF([1]线路!A69="","",[1]线路!A69)</f>
        <v>214金丁线</v>
      </c>
      <c r="B69" t="str">
        <f>IF([1]线路!B69="","",[1]线路!B69)</f>
        <v>10kV</v>
      </c>
      <c r="C69" t="str">
        <f>IF([1]线路!C69="","",[1]线路!C69)</f>
        <v>分区3</v>
      </c>
      <c r="D69">
        <f>IF([1]线路!D69="","",[1]线路!D69)</f>
        <v>10</v>
      </c>
      <c r="E69" t="str">
        <f>IF([1]线路!F69="","",[1]线路!F69)</f>
        <v>县级</v>
      </c>
      <c r="F69">
        <f>IF([1]线路!E69="","",[1]线路!E69)</f>
        <v>0</v>
      </c>
      <c r="G69" s="18">
        <f t="shared" ca="1" si="4"/>
        <v>0</v>
      </c>
      <c r="H69" s="18" t="str">
        <f ca="1">VLOOKUP(线路!A69,OFFSET(架空线长度!$A$2,0,0,2000,2),2,FALSE)</f>
        <v>0.873009</v>
      </c>
      <c r="I69" t="str">
        <f t="shared" ca="1" si="5"/>
        <v>0.873009</v>
      </c>
      <c r="J69" s="18" t="e">
        <f ca="1">VLOOKUP(线路!A69,OFFSET(电缆线长度!$A$2,0,0,2000,2),2,FALSE)</f>
        <v>#N/A</v>
      </c>
      <c r="K69" t="str">
        <f t="shared" ca="1" si="6"/>
        <v>0</v>
      </c>
      <c r="L69" s="18">
        <f t="shared" ca="1" si="7"/>
        <v>0</v>
      </c>
      <c r="M69">
        <f>IF([1]线路!G69="","",[1]线路!G69)</f>
        <v>0</v>
      </c>
      <c r="N69">
        <f>IF([1]线路!H69="","",[1]线路!H69)</f>
        <v>0.87300900000000003</v>
      </c>
    </row>
    <row r="70" spans="1:14" x14ac:dyDescent="0.15">
      <c r="A70" t="str">
        <f>IF([1]线路!A70="","",[1]线路!A70)</f>
        <v>222国展线</v>
      </c>
      <c r="B70" t="str">
        <f>IF([1]线路!B70="","",[1]线路!B70)</f>
        <v>10kV</v>
      </c>
      <c r="C70" t="str">
        <f>IF([1]线路!C70="","",[1]线路!C70)</f>
        <v>分区3</v>
      </c>
      <c r="D70">
        <f>IF([1]线路!D70="","",[1]线路!D70)</f>
        <v>8</v>
      </c>
      <c r="E70" t="str">
        <f>IF([1]线路!F70="","",[1]线路!F70)</f>
        <v>县级</v>
      </c>
      <c r="F70">
        <f>IF([1]线路!E70="","",[1]线路!E70)</f>
        <v>0</v>
      </c>
      <c r="G70" s="18">
        <f t="shared" ca="1" si="4"/>
        <v>0</v>
      </c>
      <c r="H70" s="18" t="str">
        <f ca="1">VLOOKUP(线路!A70,OFFSET(架空线长度!$A$2,0,0,2000,2),2,FALSE)</f>
        <v>4.556285</v>
      </c>
      <c r="I70" t="str">
        <f t="shared" ca="1" si="5"/>
        <v>4.556285</v>
      </c>
      <c r="J70" s="18" t="e">
        <f ca="1">VLOOKUP(线路!A70,OFFSET(电缆线长度!$A$2,0,0,2000,2),2,FALSE)</f>
        <v>#N/A</v>
      </c>
      <c r="K70" t="str">
        <f t="shared" ca="1" si="6"/>
        <v>0</v>
      </c>
      <c r="L70" s="18">
        <f t="shared" ca="1" si="7"/>
        <v>0</v>
      </c>
      <c r="M70">
        <f>IF([1]线路!G70="","",[1]线路!G70)</f>
        <v>0</v>
      </c>
      <c r="N70">
        <f>IF([1]线路!H70="","",[1]线路!H70)</f>
        <v>4.5562860000000001</v>
      </c>
    </row>
    <row r="71" spans="1:14" x14ac:dyDescent="0.15">
      <c r="A71" t="str">
        <f>IF([1]线路!A71="","",[1]线路!A71)</f>
        <v>223远瀚线</v>
      </c>
      <c r="B71" t="str">
        <f>IF([1]线路!B71="","",[1]线路!B71)</f>
        <v>10kV</v>
      </c>
      <c r="C71" t="str">
        <f>IF([1]线路!C71="","",[1]线路!C71)</f>
        <v>分区3</v>
      </c>
      <c r="D71">
        <f>IF([1]线路!D71="","",[1]线路!D71)</f>
        <v>5</v>
      </c>
      <c r="E71" t="str">
        <f>IF([1]线路!F71="","",[1]线路!F71)</f>
        <v>县级</v>
      </c>
      <c r="F71">
        <f>IF([1]线路!E71="","",[1]线路!E71)</f>
        <v>0</v>
      </c>
      <c r="G71" s="18">
        <f t="shared" ca="1" si="4"/>
        <v>0</v>
      </c>
      <c r="H71" s="18" t="str">
        <f ca="1">VLOOKUP(线路!A71,OFFSET(架空线长度!$A$2,0,0,2000,2),2,FALSE)</f>
        <v>4.755439</v>
      </c>
      <c r="I71" t="str">
        <f t="shared" ca="1" si="5"/>
        <v>4.755439</v>
      </c>
      <c r="J71" s="18" t="e">
        <f ca="1">VLOOKUP(线路!A71,OFFSET(电缆线长度!$A$2,0,0,2000,2),2,FALSE)</f>
        <v>#N/A</v>
      </c>
      <c r="K71" t="str">
        <f t="shared" ca="1" si="6"/>
        <v>0</v>
      </c>
      <c r="L71" s="18">
        <f t="shared" ca="1" si="7"/>
        <v>0</v>
      </c>
      <c r="M71">
        <f>IF([1]线路!G71="","",[1]线路!G71)</f>
        <v>0</v>
      </c>
      <c r="N71">
        <f>IF([1]线路!H71="","",[1]线路!H71)</f>
        <v>4.7554410000000003</v>
      </c>
    </row>
    <row r="72" spans="1:14" x14ac:dyDescent="0.15">
      <c r="A72" t="str">
        <f>IF([1]线路!A72="","",[1]线路!A72)</f>
        <v>224万华线</v>
      </c>
      <c r="B72" t="str">
        <f>IF([1]线路!B72="","",[1]线路!B72)</f>
        <v>10kV</v>
      </c>
      <c r="C72" t="str">
        <f>IF([1]线路!C72="","",[1]线路!C72)</f>
        <v>分区3</v>
      </c>
      <c r="D72">
        <f>IF([1]线路!D72="","",[1]线路!D72)</f>
        <v>9</v>
      </c>
      <c r="E72" t="str">
        <f>IF([1]线路!F72="","",[1]线路!F72)</f>
        <v>县级</v>
      </c>
      <c r="F72">
        <f>IF([1]线路!E72="","",[1]线路!E72)</f>
        <v>0</v>
      </c>
      <c r="G72" s="18">
        <f t="shared" ca="1" si="4"/>
        <v>0</v>
      </c>
      <c r="H72" s="18" t="str">
        <f ca="1">VLOOKUP(线路!A72,OFFSET(架空线长度!$A$2,0,0,2000,2),2,FALSE)</f>
        <v>3.61329</v>
      </c>
      <c r="I72" t="str">
        <f t="shared" ca="1" si="5"/>
        <v>3.61329</v>
      </c>
      <c r="J72" s="18" t="e">
        <f ca="1">VLOOKUP(线路!A72,OFFSET(电缆线长度!$A$2,0,0,2000,2),2,FALSE)</f>
        <v>#N/A</v>
      </c>
      <c r="K72" t="str">
        <f t="shared" ca="1" si="6"/>
        <v>0</v>
      </c>
      <c r="L72" s="18">
        <f t="shared" ca="1" si="7"/>
        <v>0</v>
      </c>
      <c r="M72">
        <f>IF([1]线路!G72="","",[1]线路!G72)</f>
        <v>0</v>
      </c>
      <c r="N72">
        <f>IF([1]线路!H72="","",[1]线路!H72)</f>
        <v>3.6132900000000001</v>
      </c>
    </row>
    <row r="73" spans="1:14" x14ac:dyDescent="0.15">
      <c r="A73" t="str">
        <f>IF([1]线路!A73="","",[1]线路!A73)</f>
        <v>常发房产新出线</v>
      </c>
      <c r="B73" t="str">
        <f>IF([1]线路!B73="","",[1]线路!B73)</f>
        <v>10kV</v>
      </c>
      <c r="C73" t="str">
        <f>IF([1]线路!C73="","",[1]线路!C73)</f>
        <v>分区3</v>
      </c>
      <c r="D73">
        <f>IF([1]线路!D73="","",[1]线路!D73)</f>
        <v>5</v>
      </c>
      <c r="E73" t="str">
        <f>IF([1]线路!F73="","",[1]线路!F73)</f>
        <v>县级</v>
      </c>
      <c r="F73">
        <f>IF([1]线路!E73="","",[1]线路!E73)</f>
        <v>0</v>
      </c>
      <c r="G73" s="18">
        <f t="shared" ca="1" si="4"/>
        <v>0</v>
      </c>
      <c r="H73" s="18" t="str">
        <f ca="1">VLOOKUP(线路!A73,OFFSET(架空线长度!$A$2,0,0,2000,2),2,FALSE)</f>
        <v>2.743613</v>
      </c>
      <c r="I73" t="str">
        <f t="shared" ca="1" si="5"/>
        <v>2.743613</v>
      </c>
      <c r="J73" s="18" t="e">
        <f ca="1">VLOOKUP(线路!A73,OFFSET(电缆线长度!$A$2,0,0,2000,2),2,FALSE)</f>
        <v>#N/A</v>
      </c>
      <c r="K73" t="str">
        <f t="shared" ca="1" si="6"/>
        <v>0</v>
      </c>
      <c r="L73" s="18">
        <f t="shared" ca="1" si="7"/>
        <v>0</v>
      </c>
      <c r="M73">
        <f>IF([1]线路!G73="","",[1]线路!G73)</f>
        <v>0</v>
      </c>
      <c r="N73">
        <f>IF([1]线路!H73="","",[1]线路!H73)</f>
        <v>2.7436129999999999</v>
      </c>
    </row>
    <row r="74" spans="1:14" x14ac:dyDescent="0.15">
      <c r="A74" t="str">
        <f>IF([1]线路!A74="","",[1]线路!A74)</f>
        <v>城桥线</v>
      </c>
      <c r="B74" t="str">
        <f>IF([1]线路!B74="","",[1]线路!B74)</f>
        <v>110kV</v>
      </c>
      <c r="C74" t="str">
        <f>IF([1]线路!C74="","",[1]线路!C74)</f>
        <v>分区2</v>
      </c>
      <c r="D74">
        <f>IF([1]线路!D74="","",[1]线路!D74)</f>
        <v>2</v>
      </c>
      <c r="E74" t="str">
        <f>IF([1]线路!F74="","",[1]线路!F74)</f>
        <v>市辖</v>
      </c>
      <c r="F74">
        <f>IF([1]线路!E74="","",[1]线路!E74)</f>
        <v>0</v>
      </c>
      <c r="G74" s="18">
        <f t="shared" ca="1" si="4"/>
        <v>0</v>
      </c>
      <c r="H74" s="18" t="str">
        <f ca="1">VLOOKUP(线路!A74,OFFSET(架空线长度!$A$2,0,0,2000,2),2,FALSE)</f>
        <v>2.218276</v>
      </c>
      <c r="I74" t="str">
        <f t="shared" ca="1" si="5"/>
        <v>2.218276</v>
      </c>
      <c r="J74" s="18" t="e">
        <f ca="1">VLOOKUP(线路!A74,OFFSET(电缆线长度!$A$2,0,0,2000,2),2,FALSE)</f>
        <v>#N/A</v>
      </c>
      <c r="K74" t="str">
        <f t="shared" ca="1" si="6"/>
        <v>0</v>
      </c>
      <c r="L74" s="18">
        <f t="shared" ca="1" si="7"/>
        <v>0</v>
      </c>
      <c r="M74">
        <f>IF([1]线路!G74="","",[1]线路!G74)</f>
        <v>0</v>
      </c>
      <c r="N74">
        <f>IF([1]线路!H74="","",[1]线路!H74)</f>
        <v>2.2182759999999999</v>
      </c>
    </row>
    <row r="75" spans="1:14" x14ac:dyDescent="0.15">
      <c r="A75" t="str">
        <f>IF([1]线路!A75="","",[1]线路!A75)</f>
        <v>花安线</v>
      </c>
      <c r="B75" t="str">
        <f>IF([1]线路!B75="","",[1]线路!B75)</f>
        <v>110kV</v>
      </c>
      <c r="C75" t="str">
        <f>IF([1]线路!C75="","",[1]线路!C75)</f>
        <v>分区2</v>
      </c>
      <c r="D75">
        <f>IF([1]线路!D75="","",[1]线路!D75)</f>
        <v>2</v>
      </c>
      <c r="E75" t="str">
        <f>IF([1]线路!F75="","",[1]线路!F75)</f>
        <v>市辖</v>
      </c>
      <c r="F75">
        <f>IF([1]线路!E75="","",[1]线路!E75)</f>
        <v>0</v>
      </c>
      <c r="G75" s="18">
        <f t="shared" ca="1" si="4"/>
        <v>0</v>
      </c>
      <c r="H75" s="18" t="str">
        <f ca="1">VLOOKUP(线路!A75,OFFSET(架空线长度!$A$2,0,0,2000,2),2,FALSE)</f>
        <v>4.747063</v>
      </c>
      <c r="I75" t="str">
        <f t="shared" ca="1" si="5"/>
        <v>4.747063</v>
      </c>
      <c r="J75" s="18" t="e">
        <f ca="1">VLOOKUP(线路!A75,OFFSET(电缆线长度!$A$2,0,0,2000,2),2,FALSE)</f>
        <v>#N/A</v>
      </c>
      <c r="K75" t="str">
        <f t="shared" ca="1" si="6"/>
        <v>0</v>
      </c>
      <c r="L75" s="18">
        <f t="shared" ca="1" si="7"/>
        <v>0</v>
      </c>
      <c r="M75">
        <f>IF([1]线路!G75="","",[1]线路!G75)</f>
        <v>0</v>
      </c>
      <c r="N75">
        <f>IF([1]线路!H75="","",[1]线路!H75)</f>
        <v>4.7470629999999998</v>
      </c>
    </row>
    <row r="76" spans="1:14" x14ac:dyDescent="0.15">
      <c r="A76" t="str">
        <f>IF([1]线路!A76="","",[1]线路!A76)</f>
        <v>花顺线</v>
      </c>
      <c r="B76" t="str">
        <f>IF([1]线路!B76="","",[1]线路!B76)</f>
        <v>35kV</v>
      </c>
      <c r="C76" t="str">
        <f>IF([1]线路!C76="","",[1]线路!C76)</f>
        <v>分区2</v>
      </c>
      <c r="D76">
        <f>IF([1]线路!D76="","",[1]线路!D76)</f>
        <v>2</v>
      </c>
      <c r="E76" t="str">
        <f>IF([1]线路!F76="","",[1]线路!F76)</f>
        <v>市辖</v>
      </c>
      <c r="F76">
        <f>IF([1]线路!E76="","",[1]线路!E76)</f>
        <v>0</v>
      </c>
      <c r="G76" s="18">
        <f t="shared" ca="1" si="4"/>
        <v>0</v>
      </c>
      <c r="H76" s="18" t="str">
        <f ca="1">VLOOKUP(线路!A76,OFFSET(架空线长度!$A$2,0,0,2000,2),2,FALSE)</f>
        <v>1.869754</v>
      </c>
      <c r="I76" t="str">
        <f t="shared" ca="1" si="5"/>
        <v>1.869754</v>
      </c>
      <c r="J76" s="18" t="e">
        <f ca="1">VLOOKUP(线路!A76,OFFSET(电缆线长度!$A$2,0,0,2000,2),2,FALSE)</f>
        <v>#N/A</v>
      </c>
      <c r="K76" t="str">
        <f t="shared" ca="1" si="6"/>
        <v>0</v>
      </c>
      <c r="L76" s="18">
        <f t="shared" ca="1" si="7"/>
        <v>0</v>
      </c>
      <c r="M76">
        <f>IF([1]线路!G76="","",[1]线路!G76)</f>
        <v>0</v>
      </c>
      <c r="N76">
        <f>IF([1]线路!H76="","",[1]线路!H76)</f>
        <v>1.8697539999999999</v>
      </c>
    </row>
    <row r="77" spans="1:14" x14ac:dyDescent="0.15">
      <c r="A77" t="str">
        <f>IF([1]线路!A77="","",[1]线路!A77)</f>
        <v>花杨线</v>
      </c>
      <c r="B77" t="str">
        <f>IF([1]线路!B77="","",[1]线路!B77)</f>
        <v>35kV</v>
      </c>
      <c r="C77" t="str">
        <f>IF([1]线路!C77="","",[1]线路!C77)</f>
        <v>分区2</v>
      </c>
      <c r="D77">
        <f>IF([1]线路!D77="","",[1]线路!D77)</f>
        <v>2</v>
      </c>
      <c r="E77" t="str">
        <f>IF([1]线路!F77="","",[1]线路!F77)</f>
        <v>市辖</v>
      </c>
      <c r="F77">
        <f>IF([1]线路!E77="","",[1]线路!E77)</f>
        <v>0</v>
      </c>
      <c r="G77" s="18">
        <f t="shared" ca="1" si="4"/>
        <v>0</v>
      </c>
      <c r="H77" s="18" t="str">
        <f ca="1">VLOOKUP(线路!A77,OFFSET(架空线长度!$A$2,0,0,2000,2),2,FALSE)</f>
        <v>1.779299</v>
      </c>
      <c r="I77" t="str">
        <f t="shared" ca="1" si="5"/>
        <v>1.779299</v>
      </c>
      <c r="J77" s="18" t="e">
        <f ca="1">VLOOKUP(线路!A77,OFFSET(电缆线长度!$A$2,0,0,2000,2),2,FALSE)</f>
        <v>#N/A</v>
      </c>
      <c r="K77" t="str">
        <f t="shared" ca="1" si="6"/>
        <v>0</v>
      </c>
      <c r="L77" s="18">
        <f t="shared" ca="1" si="7"/>
        <v>0</v>
      </c>
      <c r="M77">
        <f>IF([1]线路!G77="","",[1]线路!G77)</f>
        <v>0</v>
      </c>
      <c r="N77">
        <f>IF([1]线路!H77="","",[1]线路!H77)</f>
        <v>1.779299</v>
      </c>
    </row>
    <row r="78" spans="1:14" x14ac:dyDescent="0.15">
      <c r="A78" t="str">
        <f>IF([1]线路!A78="","",[1]线路!A78)</f>
        <v>花泗线</v>
      </c>
      <c r="B78" t="str">
        <f>IF([1]线路!B78="","",[1]线路!B78)</f>
        <v>110kV</v>
      </c>
      <c r="C78" t="str">
        <f>IF([1]线路!C78="","",[1]线路!C78)</f>
        <v>分区2</v>
      </c>
      <c r="D78">
        <f>IF([1]线路!D78="","",[1]线路!D78)</f>
        <v>2</v>
      </c>
      <c r="E78" t="str">
        <f>IF([1]线路!F78="","",[1]线路!F78)</f>
        <v>市辖</v>
      </c>
      <c r="F78">
        <f>IF([1]线路!E78="","",[1]线路!E78)</f>
        <v>0</v>
      </c>
      <c r="G78" s="18">
        <f t="shared" ca="1" si="4"/>
        <v>0</v>
      </c>
      <c r="H78" s="18" t="str">
        <f ca="1">VLOOKUP(线路!A78,OFFSET(架空线长度!$A$2,0,0,2000,2),2,FALSE)</f>
        <v>2.091318</v>
      </c>
      <c r="I78" t="str">
        <f t="shared" ca="1" si="5"/>
        <v>2.091318</v>
      </c>
      <c r="J78" s="18" t="e">
        <f ca="1">VLOOKUP(线路!A78,OFFSET(电缆线长度!$A$2,0,0,2000,2),2,FALSE)</f>
        <v>#N/A</v>
      </c>
      <c r="K78" t="str">
        <f t="shared" ca="1" si="6"/>
        <v>0</v>
      </c>
      <c r="L78" s="18">
        <f t="shared" ca="1" si="7"/>
        <v>0</v>
      </c>
      <c r="M78">
        <f>IF([1]线路!G78="","",[1]线路!G78)</f>
        <v>0</v>
      </c>
      <c r="N78">
        <f>IF([1]线路!H78="","",[1]线路!H78)</f>
        <v>2.0913179999999998</v>
      </c>
    </row>
    <row r="79" spans="1:14" x14ac:dyDescent="0.15">
      <c r="A79" t="str">
        <f>IF([1]线路!A79="","",[1]线路!A79)</f>
        <v>朗花线</v>
      </c>
      <c r="B79" t="str">
        <f>IF([1]线路!B79="","",[1]线路!B79)</f>
        <v>110kV</v>
      </c>
      <c r="C79" t="str">
        <f>IF([1]线路!C79="","",[1]线路!C79)</f>
        <v>分区2</v>
      </c>
      <c r="D79">
        <f>IF([1]线路!D79="","",[1]线路!D79)</f>
        <v>2</v>
      </c>
      <c r="E79" t="str">
        <f>IF([1]线路!F79="","",[1]线路!F79)</f>
        <v>市辖</v>
      </c>
      <c r="F79">
        <f>IF([1]线路!E79="","",[1]线路!E79)</f>
        <v>0</v>
      </c>
      <c r="G79" s="18">
        <f t="shared" ca="1" si="4"/>
        <v>0</v>
      </c>
      <c r="H79" s="18" t="str">
        <f ca="1">VLOOKUP(线路!A79,OFFSET(架空线长度!$A$2,0,0,2000,2),2,FALSE)</f>
        <v>3.020305</v>
      </c>
      <c r="I79" t="str">
        <f t="shared" ca="1" si="5"/>
        <v>3.020305</v>
      </c>
      <c r="J79" s="18" t="e">
        <f ca="1">VLOOKUP(线路!A79,OFFSET(电缆线长度!$A$2,0,0,2000,2),2,FALSE)</f>
        <v>#N/A</v>
      </c>
      <c r="K79" t="str">
        <f t="shared" ca="1" si="6"/>
        <v>0</v>
      </c>
      <c r="L79" s="18">
        <f t="shared" ca="1" si="7"/>
        <v>0</v>
      </c>
      <c r="M79">
        <f>IF([1]线路!G79="","",[1]线路!G79)</f>
        <v>0</v>
      </c>
      <c r="N79">
        <f>IF([1]线路!H79="","",[1]线路!H79)</f>
        <v>3.020305</v>
      </c>
    </row>
    <row r="80" spans="1:14" x14ac:dyDescent="0.15">
      <c r="A80" t="str">
        <f>IF([1]线路!A80="","",[1]线路!A80)</f>
        <v>桥曹线</v>
      </c>
      <c r="B80" t="str">
        <f>IF([1]线路!B80="","",[1]线路!B80)</f>
        <v>110kV</v>
      </c>
      <c r="C80" t="str">
        <f>IF([1]线路!C80="","",[1]线路!C80)</f>
        <v>分区2</v>
      </c>
      <c r="D80">
        <f>IF([1]线路!D80="","",[1]线路!D80)</f>
        <v>2</v>
      </c>
      <c r="E80" t="str">
        <f>IF([1]线路!F80="","",[1]线路!F80)</f>
        <v>市辖</v>
      </c>
      <c r="F80">
        <f>IF([1]线路!E80="","",[1]线路!E80)</f>
        <v>0</v>
      </c>
      <c r="G80" s="18">
        <f t="shared" ca="1" si="4"/>
        <v>0</v>
      </c>
      <c r="H80" s="18" t="str">
        <f ca="1">VLOOKUP(线路!A80,OFFSET(架空线长度!$A$2,0,0,2000,2),2,FALSE)</f>
        <v>4.732597</v>
      </c>
      <c r="I80" t="str">
        <f t="shared" ca="1" si="5"/>
        <v>4.732597</v>
      </c>
      <c r="J80" s="18" t="e">
        <f ca="1">VLOOKUP(线路!A80,OFFSET(电缆线长度!$A$2,0,0,2000,2),2,FALSE)</f>
        <v>#N/A</v>
      </c>
      <c r="K80" t="str">
        <f t="shared" ca="1" si="6"/>
        <v>0</v>
      </c>
      <c r="L80" s="18">
        <f t="shared" ca="1" si="7"/>
        <v>0</v>
      </c>
      <c r="M80">
        <f>IF([1]线路!G80="","",[1]线路!G80)</f>
        <v>0</v>
      </c>
      <c r="N80">
        <f>IF([1]线路!H80="","",[1]线路!H80)</f>
        <v>4.7325970000000002</v>
      </c>
    </row>
    <row r="81" spans="1:14" x14ac:dyDescent="0.15">
      <c r="A81" t="str">
        <f>IF([1]线路!A81="","",[1]线路!A81)</f>
        <v>桥集线</v>
      </c>
      <c r="B81" t="str">
        <f>IF([1]线路!B81="","",[1]线路!B81)</f>
        <v>110kV</v>
      </c>
      <c r="C81" t="str">
        <f>IF([1]线路!C81="","",[1]线路!C81)</f>
        <v>分区2</v>
      </c>
      <c r="D81">
        <f>IF([1]线路!D81="","",[1]线路!D81)</f>
        <v>2</v>
      </c>
      <c r="E81" t="str">
        <f>IF([1]线路!F81="","",[1]线路!F81)</f>
        <v>市辖</v>
      </c>
      <c r="F81">
        <f>IF([1]线路!E81="","",[1]线路!E81)</f>
        <v>0</v>
      </c>
      <c r="G81" s="18">
        <f t="shared" ca="1" si="4"/>
        <v>0</v>
      </c>
      <c r="H81" s="18" t="str">
        <f ca="1">VLOOKUP(线路!A81,OFFSET(架空线长度!$A$2,0,0,2000,2),2,FALSE)</f>
        <v>4.158254</v>
      </c>
      <c r="I81" t="str">
        <f t="shared" ca="1" si="5"/>
        <v>4.158254</v>
      </c>
      <c r="J81" s="18" t="e">
        <f ca="1">VLOOKUP(线路!A81,OFFSET(电缆线长度!$A$2,0,0,2000,2),2,FALSE)</f>
        <v>#N/A</v>
      </c>
      <c r="K81" t="str">
        <f t="shared" ca="1" si="6"/>
        <v>0</v>
      </c>
      <c r="L81" s="18">
        <f t="shared" ca="1" si="7"/>
        <v>0</v>
      </c>
      <c r="M81">
        <f>IF([1]线路!G81="","",[1]线路!G81)</f>
        <v>0</v>
      </c>
      <c r="N81">
        <f>IF([1]线路!H81="","",[1]线路!H81)</f>
        <v>4.1582540000000003</v>
      </c>
    </row>
    <row r="82" spans="1:14" x14ac:dyDescent="0.15">
      <c r="A82" t="str">
        <f>IF([1]线路!A82="","",[1]线路!A82)</f>
        <v>线路1</v>
      </c>
      <c r="B82" t="str">
        <f>IF([1]线路!B82="","",[1]线路!B82)</f>
        <v>110kV</v>
      </c>
      <c r="C82" t="str">
        <f>IF([1]线路!C82="","",[1]线路!C82)</f>
        <v>分区1</v>
      </c>
      <c r="D82">
        <f>IF([1]线路!D82="","",[1]线路!D82)</f>
        <v>2</v>
      </c>
      <c r="E82" t="str">
        <f>IF([1]线路!F82="","",[1]线路!F82)</f>
        <v>市辖</v>
      </c>
      <c r="F82">
        <f>IF([1]线路!E82="","",[1]线路!E82)</f>
        <v>0</v>
      </c>
      <c r="G82" s="18">
        <f t="shared" ca="1" si="4"/>
        <v>0</v>
      </c>
      <c r="H82" s="18" t="str">
        <f ca="1">VLOOKUP(线路!A82,OFFSET(架空线长度!$A$2,0,0,2000,2),2,FALSE)</f>
        <v>3.692562</v>
      </c>
      <c r="I82" t="str">
        <f t="shared" ca="1" si="5"/>
        <v>3.692562</v>
      </c>
      <c r="J82" s="18" t="e">
        <f ca="1">VLOOKUP(线路!A82,OFFSET(电缆线长度!$A$2,0,0,2000,2),2,FALSE)</f>
        <v>#N/A</v>
      </c>
      <c r="K82" t="str">
        <f t="shared" ca="1" si="6"/>
        <v>0</v>
      </c>
      <c r="L82" s="18">
        <f t="shared" ca="1" si="7"/>
        <v>0</v>
      </c>
      <c r="M82">
        <f>IF([1]线路!G82="","",[1]线路!G82)</f>
        <v>0</v>
      </c>
      <c r="N82">
        <f>IF([1]线路!H82="","",[1]线路!H82)</f>
        <v>3.6925620000000001</v>
      </c>
    </row>
    <row r="83" spans="1:14" x14ac:dyDescent="0.15">
      <c r="A83" t="str">
        <f>IF([1]线路!A83="","",[1]线路!A83)</f>
        <v>线路10</v>
      </c>
      <c r="B83" t="str">
        <f>IF([1]线路!B83="","",[1]线路!B83)</f>
        <v>110kV</v>
      </c>
      <c r="C83" t="str">
        <f>IF([1]线路!C83="","",[1]线路!C83)</f>
        <v>分区2</v>
      </c>
      <c r="D83">
        <f>IF([1]线路!D83="","",[1]线路!D83)</f>
        <v>2</v>
      </c>
      <c r="E83" t="str">
        <f>IF([1]线路!F83="","",[1]线路!F83)</f>
        <v>市辖</v>
      </c>
      <c r="F83">
        <f>IF([1]线路!E83="","",[1]线路!E83)</f>
        <v>0</v>
      </c>
      <c r="G83" s="18">
        <f t="shared" ca="1" si="4"/>
        <v>0</v>
      </c>
      <c r="H83" s="18" t="str">
        <f ca="1">VLOOKUP(线路!A83,OFFSET(架空线长度!$A$2,0,0,2000,2),2,FALSE)</f>
        <v>3.440117</v>
      </c>
      <c r="I83" t="str">
        <f t="shared" ca="1" si="5"/>
        <v>3.440117</v>
      </c>
      <c r="J83" s="18" t="e">
        <f ca="1">VLOOKUP(线路!A83,OFFSET(电缆线长度!$A$2,0,0,2000,2),2,FALSE)</f>
        <v>#N/A</v>
      </c>
      <c r="K83" t="str">
        <f t="shared" ca="1" si="6"/>
        <v>0</v>
      </c>
      <c r="L83" s="18">
        <f t="shared" ca="1" si="7"/>
        <v>0</v>
      </c>
      <c r="M83">
        <f>IF([1]线路!G83="","",[1]线路!G83)</f>
        <v>0</v>
      </c>
      <c r="N83">
        <f>IF([1]线路!H83="","",[1]线路!H83)</f>
        <v>3.4401169999999999</v>
      </c>
    </row>
    <row r="84" spans="1:14" x14ac:dyDescent="0.15">
      <c r="A84" t="str">
        <f>IF([1]线路!A84="","",[1]线路!A84)</f>
        <v>线路11</v>
      </c>
      <c r="B84" t="str">
        <f>IF([1]线路!B84="","",[1]线路!B84)</f>
        <v>110kV</v>
      </c>
      <c r="C84" t="str">
        <f>IF([1]线路!C84="","",[1]线路!C84)</f>
        <v>分区2</v>
      </c>
      <c r="D84">
        <f>IF([1]线路!D84="","",[1]线路!D84)</f>
        <v>2</v>
      </c>
      <c r="E84" t="str">
        <f>IF([1]线路!F84="","",[1]线路!F84)</f>
        <v>市辖</v>
      </c>
      <c r="F84">
        <f>IF([1]线路!E84="","",[1]线路!E84)</f>
        <v>0</v>
      </c>
      <c r="G84" s="18">
        <f t="shared" ca="1" si="4"/>
        <v>0</v>
      </c>
      <c r="H84" s="18" t="str">
        <f ca="1">VLOOKUP(线路!A84,OFFSET(架空线长度!$A$2,0,0,2000,2),2,FALSE)</f>
        <v>3.447581</v>
      </c>
      <c r="I84" t="str">
        <f t="shared" ca="1" si="5"/>
        <v>3.447581</v>
      </c>
      <c r="J84" s="18" t="e">
        <f ca="1">VLOOKUP(线路!A84,OFFSET(电缆线长度!$A$2,0,0,2000,2),2,FALSE)</f>
        <v>#N/A</v>
      </c>
      <c r="K84" t="str">
        <f t="shared" ca="1" si="6"/>
        <v>0</v>
      </c>
      <c r="L84" s="18">
        <f t="shared" ca="1" si="7"/>
        <v>0</v>
      </c>
      <c r="M84">
        <f>IF([1]线路!G84="","",[1]线路!G84)</f>
        <v>0</v>
      </c>
      <c r="N84">
        <f>IF([1]线路!H84="","",[1]线路!H84)</f>
        <v>3.447581</v>
      </c>
    </row>
    <row r="85" spans="1:14" x14ac:dyDescent="0.15">
      <c r="A85" t="str">
        <f>IF([1]线路!A85="","",[1]线路!A85)</f>
        <v>线路12-1</v>
      </c>
      <c r="B85" t="str">
        <f>IF([1]线路!B85="","",[1]线路!B85)</f>
        <v>110kV</v>
      </c>
      <c r="C85" t="str">
        <f>IF([1]线路!C85="","",[1]线路!C85)</f>
        <v>分区3</v>
      </c>
      <c r="D85">
        <f>IF([1]线路!D85="","",[1]线路!D85)</f>
        <v>2</v>
      </c>
      <c r="E85" t="str">
        <f>IF([1]线路!F85="","",[1]线路!F85)</f>
        <v>县级</v>
      </c>
      <c r="F85">
        <f>IF([1]线路!E85="","",[1]线路!E85)</f>
        <v>0</v>
      </c>
      <c r="G85" s="18">
        <f t="shared" ca="1" si="4"/>
        <v>0</v>
      </c>
      <c r="H85" s="18" t="str">
        <f ca="1">VLOOKUP(线路!A85,OFFSET(架空线长度!$A$2,0,0,2000,2),2,FALSE)</f>
        <v>3.261099</v>
      </c>
      <c r="I85" t="str">
        <f t="shared" ca="1" si="5"/>
        <v>3.261099</v>
      </c>
      <c r="J85" s="18" t="e">
        <f ca="1">VLOOKUP(线路!A85,OFFSET(电缆线长度!$A$2,0,0,2000,2),2,FALSE)</f>
        <v>#N/A</v>
      </c>
      <c r="K85" t="str">
        <f t="shared" ca="1" si="6"/>
        <v>0</v>
      </c>
      <c r="L85" s="18">
        <f t="shared" ca="1" si="7"/>
        <v>0</v>
      </c>
      <c r="M85">
        <f>IF([1]线路!G85="","",[1]线路!G85)</f>
        <v>0</v>
      </c>
      <c r="N85">
        <f>IF([1]线路!H85="","",[1]线路!H85)</f>
        <v>3.2610990000000002</v>
      </c>
    </row>
    <row r="86" spans="1:14" x14ac:dyDescent="0.15">
      <c r="A86" t="str">
        <f>IF([1]线路!A86="","",[1]线路!A86)</f>
        <v>线路12-2</v>
      </c>
      <c r="B86" t="str">
        <f>IF([1]线路!B86="","",[1]线路!B86)</f>
        <v>110kV</v>
      </c>
      <c r="C86" t="str">
        <f>IF([1]线路!C86="","",[1]线路!C86)</f>
        <v>分区3</v>
      </c>
      <c r="D86">
        <f>IF([1]线路!D86="","",[1]线路!D86)</f>
        <v>2</v>
      </c>
      <c r="E86" t="str">
        <f>IF([1]线路!F86="","",[1]线路!F86)</f>
        <v>县级</v>
      </c>
      <c r="F86">
        <f>IF([1]线路!E86="","",[1]线路!E86)</f>
        <v>0</v>
      </c>
      <c r="G86" s="18">
        <f t="shared" ca="1" si="4"/>
        <v>0</v>
      </c>
      <c r="H86" s="18" t="str">
        <f ca="1">VLOOKUP(线路!A86,OFFSET(架空线长度!$A$2,0,0,2000,2),2,FALSE)</f>
        <v>2.311856</v>
      </c>
      <c r="I86" t="str">
        <f t="shared" ca="1" si="5"/>
        <v>2.311856</v>
      </c>
      <c r="J86" s="18" t="e">
        <f ca="1">VLOOKUP(线路!A86,OFFSET(电缆线长度!$A$2,0,0,2000,2),2,FALSE)</f>
        <v>#N/A</v>
      </c>
      <c r="K86" t="str">
        <f t="shared" ca="1" si="6"/>
        <v>0</v>
      </c>
      <c r="L86" s="18">
        <f t="shared" ca="1" si="7"/>
        <v>0</v>
      </c>
      <c r="M86">
        <f>IF([1]线路!G86="","",[1]线路!G86)</f>
        <v>0</v>
      </c>
      <c r="N86">
        <f>IF([1]线路!H86="","",[1]线路!H86)</f>
        <v>2.3118560000000001</v>
      </c>
    </row>
    <row r="87" spans="1:14" x14ac:dyDescent="0.15">
      <c r="A87" t="str">
        <f>IF([1]线路!A87="","",[1]线路!A87)</f>
        <v>线路13</v>
      </c>
      <c r="B87" t="str">
        <f>IF([1]线路!B87="","",[1]线路!B87)</f>
        <v>110kV</v>
      </c>
      <c r="C87" t="str">
        <f>IF([1]线路!C87="","",[1]线路!C87)</f>
        <v>分区3</v>
      </c>
      <c r="D87">
        <f>IF([1]线路!D87="","",[1]线路!D87)</f>
        <v>2</v>
      </c>
      <c r="E87" t="str">
        <f>IF([1]线路!F87="","",[1]线路!F87)</f>
        <v>县级</v>
      </c>
      <c r="F87">
        <f>IF([1]线路!E87="","",[1]线路!E87)</f>
        <v>0</v>
      </c>
      <c r="G87" s="18">
        <f t="shared" ca="1" si="4"/>
        <v>0</v>
      </c>
      <c r="H87" s="18" t="str">
        <f ca="1">VLOOKUP(线路!A87,OFFSET(架空线长度!$A$2,0,0,2000,2),2,FALSE)</f>
        <v>0.179797</v>
      </c>
      <c r="I87" t="str">
        <f t="shared" ca="1" si="5"/>
        <v>0.179797</v>
      </c>
      <c r="J87" s="18" t="e">
        <f ca="1">VLOOKUP(线路!A87,OFFSET(电缆线长度!$A$2,0,0,2000,2),2,FALSE)</f>
        <v>#N/A</v>
      </c>
      <c r="K87" t="str">
        <f t="shared" ca="1" si="6"/>
        <v>0</v>
      </c>
      <c r="L87" s="18">
        <f t="shared" ca="1" si="7"/>
        <v>0</v>
      </c>
      <c r="M87">
        <f>IF([1]线路!G87="","",[1]线路!G87)</f>
        <v>0</v>
      </c>
      <c r="N87">
        <f>IF([1]线路!H87="","",[1]线路!H87)</f>
        <v>0.17979700000000001</v>
      </c>
    </row>
    <row r="88" spans="1:14" x14ac:dyDescent="0.15">
      <c r="A88" t="str">
        <f>IF([1]线路!A88="","",[1]线路!A88)</f>
        <v>线路5-2</v>
      </c>
      <c r="B88" t="str">
        <f>IF([1]线路!B88="","",[1]线路!B88)</f>
        <v>110kV</v>
      </c>
      <c r="C88" t="str">
        <f>IF([1]线路!C88="","",[1]线路!C88)</f>
        <v>分区2</v>
      </c>
      <c r="D88">
        <f>IF([1]线路!D88="","",[1]线路!D88)</f>
        <v>2</v>
      </c>
      <c r="E88" t="str">
        <f>IF([1]线路!F88="","",[1]线路!F88)</f>
        <v>市辖</v>
      </c>
      <c r="F88">
        <f>IF([1]线路!E88="","",[1]线路!E88)</f>
        <v>0</v>
      </c>
      <c r="G88" s="18">
        <f t="shared" ca="1" si="4"/>
        <v>0</v>
      </c>
      <c r="H88" s="18" t="str">
        <f ca="1">VLOOKUP(线路!A88,OFFSET(架空线长度!$A$2,0,0,2000,2),2,FALSE)</f>
        <v>1.241763</v>
      </c>
      <c r="I88" t="str">
        <f t="shared" ca="1" si="5"/>
        <v>1.241763</v>
      </c>
      <c r="J88" s="18" t="e">
        <f ca="1">VLOOKUP(线路!A88,OFFSET(电缆线长度!$A$2,0,0,2000,2),2,FALSE)</f>
        <v>#N/A</v>
      </c>
      <c r="K88" t="str">
        <f t="shared" ca="1" si="6"/>
        <v>0</v>
      </c>
      <c r="L88" s="18">
        <f t="shared" ca="1" si="7"/>
        <v>0</v>
      </c>
      <c r="M88">
        <f>IF([1]线路!G88="","",[1]线路!G88)</f>
        <v>0</v>
      </c>
      <c r="N88">
        <f>IF([1]线路!H88="","",[1]线路!H88)</f>
        <v>1.241763</v>
      </c>
    </row>
    <row r="89" spans="1:14" x14ac:dyDescent="0.15">
      <c r="A89" t="str">
        <f>IF([1]线路!A89="","",[1]线路!A89)</f>
        <v>线路6-2</v>
      </c>
      <c r="B89" t="str">
        <f>IF([1]线路!B89="","",[1]线路!B89)</f>
        <v>110kV</v>
      </c>
      <c r="C89" t="str">
        <f>IF([1]线路!C89="","",[1]线路!C89)</f>
        <v>分区2</v>
      </c>
      <c r="D89">
        <f>IF([1]线路!D89="","",[1]线路!D89)</f>
        <v>2</v>
      </c>
      <c r="E89" t="str">
        <f>IF([1]线路!F89="","",[1]线路!F89)</f>
        <v>市辖</v>
      </c>
      <c r="F89">
        <f>IF([1]线路!E89="","",[1]线路!E89)</f>
        <v>0</v>
      </c>
      <c r="G89" s="18">
        <f t="shared" ca="1" si="4"/>
        <v>0</v>
      </c>
      <c r="H89" s="18" t="str">
        <f ca="1">VLOOKUP(线路!A89,OFFSET(架空线长度!$A$2,0,0,2000,2),2,FALSE)</f>
        <v>1.226178</v>
      </c>
      <c r="I89" t="str">
        <f t="shared" ca="1" si="5"/>
        <v>1.226178</v>
      </c>
      <c r="J89" s="18" t="e">
        <f ca="1">VLOOKUP(线路!A89,OFFSET(电缆线长度!$A$2,0,0,2000,2),2,FALSE)</f>
        <v>#N/A</v>
      </c>
      <c r="K89" t="str">
        <f t="shared" ca="1" si="6"/>
        <v>0</v>
      </c>
      <c r="L89" s="18">
        <f t="shared" ca="1" si="7"/>
        <v>0</v>
      </c>
      <c r="M89">
        <f>IF([1]线路!G89="","",[1]线路!G89)</f>
        <v>0</v>
      </c>
      <c r="N89">
        <f>IF([1]线路!H89="","",[1]线路!H89)</f>
        <v>1.226178</v>
      </c>
    </row>
    <row r="90" spans="1:14" x14ac:dyDescent="0.15">
      <c r="A90" t="str">
        <f>IF([1]线路!A90="","",[1]线路!A90)</f>
        <v/>
      </c>
      <c r="B90" t="str">
        <f>IF([1]线路!B90="","",[1]线路!B90)</f>
        <v/>
      </c>
      <c r="C90" t="str">
        <f>IF([1]线路!C90="","",[1]线路!C90)</f>
        <v/>
      </c>
      <c r="D90" t="str">
        <f>IF([1]线路!D90="","",[1]线路!D90)</f>
        <v/>
      </c>
      <c r="E90" t="str">
        <f>IF([1]线路!F90="","",[1]线路!F90)</f>
        <v/>
      </c>
      <c r="F90" t="str">
        <f>IF([1]线路!E90="","",[1]线路!E90)</f>
        <v/>
      </c>
      <c r="G90" s="18" t="str">
        <f t="shared" ca="1" si="4"/>
        <v/>
      </c>
      <c r="H90" s="18" t="str">
        <f ca="1">VLOOKUP(线路!A90,OFFSET(架空线长度!$A$2,0,0,2000,2),2,FALSE)</f>
        <v/>
      </c>
      <c r="I90" t="str">
        <f t="shared" ca="1" si="5"/>
        <v/>
      </c>
      <c r="J90" s="18" t="str">
        <f ca="1">VLOOKUP(线路!A90,OFFSET(电缆线长度!$A$2,0,0,2000,2),2,FALSE)</f>
        <v/>
      </c>
      <c r="K90" t="str">
        <f t="shared" ca="1" si="6"/>
        <v/>
      </c>
      <c r="L90" s="18" t="str">
        <f t="shared" ca="1" si="7"/>
        <v/>
      </c>
      <c r="M90" t="str">
        <f>IF([1]线路!G90="","",[1]线路!G90)</f>
        <v/>
      </c>
      <c r="N90" t="str">
        <f>IF([1]线路!H90="","",[1]线路!H90)</f>
        <v/>
      </c>
    </row>
    <row r="91" spans="1:14" x14ac:dyDescent="0.15">
      <c r="A91" t="str">
        <f>IF([1]线路!A91="","",[1]线路!A91)</f>
        <v/>
      </c>
      <c r="B91" t="str">
        <f>IF([1]线路!B91="","",[1]线路!B91)</f>
        <v/>
      </c>
      <c r="C91" t="str">
        <f>IF([1]线路!C91="","",[1]线路!C91)</f>
        <v/>
      </c>
      <c r="D91" t="str">
        <f>IF([1]线路!D91="","",[1]线路!D91)</f>
        <v/>
      </c>
      <c r="E91" t="str">
        <f>IF([1]线路!F91="","",[1]线路!F91)</f>
        <v/>
      </c>
      <c r="F91" t="str">
        <f>IF([1]线路!E91="","",[1]线路!E91)</f>
        <v/>
      </c>
      <c r="G91" s="18" t="str">
        <f t="shared" ca="1" si="4"/>
        <v/>
      </c>
      <c r="H91" s="18" t="str">
        <f ca="1">VLOOKUP(线路!A91,OFFSET(架空线长度!$A$2,0,0,2000,2),2,FALSE)</f>
        <v/>
      </c>
      <c r="I91" t="str">
        <f t="shared" ca="1" si="5"/>
        <v/>
      </c>
      <c r="J91" s="18" t="str">
        <f ca="1">VLOOKUP(线路!A91,OFFSET(电缆线长度!$A$2,0,0,2000,2),2,FALSE)</f>
        <v/>
      </c>
      <c r="K91" t="str">
        <f t="shared" ca="1" si="6"/>
        <v/>
      </c>
      <c r="L91" s="18" t="str">
        <f t="shared" ca="1" si="7"/>
        <v/>
      </c>
      <c r="M91" t="str">
        <f>IF([1]线路!G91="","",[1]线路!G91)</f>
        <v/>
      </c>
      <c r="N91" t="str">
        <f>IF([1]线路!H91="","",[1]线路!H91)</f>
        <v/>
      </c>
    </row>
    <row r="92" spans="1:14" x14ac:dyDescent="0.15">
      <c r="A92" t="str">
        <f>IF([1]线路!A92="","",[1]线路!A92)</f>
        <v/>
      </c>
      <c r="B92" t="str">
        <f>IF([1]线路!B92="","",[1]线路!B92)</f>
        <v/>
      </c>
      <c r="C92" t="str">
        <f>IF([1]线路!C92="","",[1]线路!C92)</f>
        <v/>
      </c>
      <c r="D92" t="str">
        <f>IF([1]线路!D92="","",[1]线路!D92)</f>
        <v/>
      </c>
      <c r="E92" t="str">
        <f>IF([1]线路!F92="","",[1]线路!F92)</f>
        <v/>
      </c>
      <c r="F92" t="str">
        <f>IF([1]线路!E92="","",[1]线路!E92)</f>
        <v/>
      </c>
      <c r="G92" s="18" t="str">
        <f t="shared" ca="1" si="4"/>
        <v/>
      </c>
      <c r="H92" s="18" t="str">
        <f ca="1">VLOOKUP(线路!A92,OFFSET(架空线长度!$A$2,0,0,2000,2),2,FALSE)</f>
        <v/>
      </c>
      <c r="I92" t="str">
        <f t="shared" ca="1" si="5"/>
        <v/>
      </c>
      <c r="J92" s="18" t="str">
        <f ca="1">VLOOKUP(线路!A92,OFFSET(电缆线长度!$A$2,0,0,2000,2),2,FALSE)</f>
        <v/>
      </c>
      <c r="K92" t="str">
        <f t="shared" ca="1" si="6"/>
        <v/>
      </c>
      <c r="L92" s="18" t="str">
        <f t="shared" ca="1" si="7"/>
        <v/>
      </c>
      <c r="M92" t="str">
        <f>IF([1]线路!G92="","",[1]线路!G92)</f>
        <v/>
      </c>
      <c r="N92" t="str">
        <f>IF([1]线路!H92="","",[1]线路!H92)</f>
        <v/>
      </c>
    </row>
    <row r="93" spans="1:14" x14ac:dyDescent="0.15">
      <c r="A93" t="str">
        <f>IF([1]线路!A93="","",[1]线路!A93)</f>
        <v/>
      </c>
      <c r="B93" t="str">
        <f>IF([1]线路!B93="","",[1]线路!B93)</f>
        <v/>
      </c>
      <c r="C93" t="str">
        <f>IF([1]线路!C93="","",[1]线路!C93)</f>
        <v/>
      </c>
      <c r="D93" t="str">
        <f>IF([1]线路!D93="","",[1]线路!D93)</f>
        <v/>
      </c>
      <c r="E93" t="str">
        <f>IF([1]线路!F93="","",[1]线路!F93)</f>
        <v/>
      </c>
      <c r="F93" t="str">
        <f>IF([1]线路!E93="","",[1]线路!E93)</f>
        <v/>
      </c>
      <c r="G93" s="18" t="str">
        <f t="shared" ca="1" si="4"/>
        <v/>
      </c>
      <c r="H93" s="18" t="str">
        <f ca="1">VLOOKUP(线路!A93,OFFSET(架空线长度!$A$2,0,0,2000,2),2,FALSE)</f>
        <v/>
      </c>
      <c r="I93" t="str">
        <f t="shared" ca="1" si="5"/>
        <v/>
      </c>
      <c r="J93" s="18" t="str">
        <f ca="1">VLOOKUP(线路!A93,OFFSET(电缆线长度!$A$2,0,0,2000,2),2,FALSE)</f>
        <v/>
      </c>
      <c r="K93" t="str">
        <f t="shared" ca="1" si="6"/>
        <v/>
      </c>
      <c r="L93" s="18" t="str">
        <f t="shared" ca="1" si="7"/>
        <v/>
      </c>
      <c r="M93" t="str">
        <f>IF([1]线路!G93="","",[1]线路!G93)</f>
        <v/>
      </c>
      <c r="N93" t="str">
        <f>IF([1]线路!H93="","",[1]线路!H93)</f>
        <v/>
      </c>
    </row>
    <row r="94" spans="1:14" x14ac:dyDescent="0.15">
      <c r="A94" t="str">
        <f>IF([1]线路!A94="","",[1]线路!A94)</f>
        <v/>
      </c>
      <c r="B94" t="str">
        <f>IF([1]线路!B94="","",[1]线路!B94)</f>
        <v/>
      </c>
      <c r="C94" t="str">
        <f>IF([1]线路!C94="","",[1]线路!C94)</f>
        <v/>
      </c>
      <c r="D94" t="str">
        <f>IF([1]线路!D94="","",[1]线路!D94)</f>
        <v/>
      </c>
      <c r="E94" t="str">
        <f>IF([1]线路!F94="","",[1]线路!F94)</f>
        <v/>
      </c>
      <c r="F94" t="str">
        <f>IF([1]线路!E94="","",[1]线路!E94)</f>
        <v/>
      </c>
      <c r="G94" s="18" t="str">
        <f t="shared" ca="1" si="4"/>
        <v/>
      </c>
      <c r="H94" s="18" t="str">
        <f ca="1">VLOOKUP(线路!A94,OFFSET(架空线长度!$A$2,0,0,2000,2),2,FALSE)</f>
        <v/>
      </c>
      <c r="I94" t="str">
        <f t="shared" ca="1" si="5"/>
        <v/>
      </c>
      <c r="J94" s="18" t="str">
        <f ca="1">VLOOKUP(线路!A94,OFFSET(电缆线长度!$A$2,0,0,2000,2),2,FALSE)</f>
        <v/>
      </c>
      <c r="K94" t="str">
        <f t="shared" ca="1" si="6"/>
        <v/>
      </c>
      <c r="L94" s="18" t="str">
        <f t="shared" ca="1" si="7"/>
        <v/>
      </c>
      <c r="M94" t="str">
        <f>IF([1]线路!G94="","",[1]线路!G94)</f>
        <v/>
      </c>
      <c r="N94" t="str">
        <f>IF([1]线路!H94="","",[1]线路!H94)</f>
        <v/>
      </c>
    </row>
    <row r="95" spans="1:14" x14ac:dyDescent="0.15">
      <c r="A95" t="str">
        <f>IF([1]线路!A95="","",[1]线路!A95)</f>
        <v/>
      </c>
      <c r="B95" t="str">
        <f>IF([1]线路!B95="","",[1]线路!B95)</f>
        <v/>
      </c>
      <c r="C95" t="str">
        <f>IF([1]线路!C95="","",[1]线路!C95)</f>
        <v/>
      </c>
      <c r="D95" t="str">
        <f>IF([1]线路!D95="","",[1]线路!D95)</f>
        <v/>
      </c>
      <c r="E95" t="str">
        <f>IF([1]线路!F95="","",[1]线路!F95)</f>
        <v/>
      </c>
      <c r="F95" t="str">
        <f>IF([1]线路!E95="","",[1]线路!E95)</f>
        <v/>
      </c>
      <c r="G95" s="18" t="str">
        <f t="shared" ca="1" si="4"/>
        <v/>
      </c>
      <c r="H95" s="18" t="str">
        <f ca="1">VLOOKUP(线路!A95,OFFSET(架空线长度!$A$2,0,0,2000,2),2,FALSE)</f>
        <v/>
      </c>
      <c r="I95" t="str">
        <f t="shared" ca="1" si="5"/>
        <v/>
      </c>
      <c r="J95" s="18" t="str">
        <f ca="1">VLOOKUP(线路!A95,OFFSET(电缆线长度!$A$2,0,0,2000,2),2,FALSE)</f>
        <v/>
      </c>
      <c r="K95" t="str">
        <f t="shared" ca="1" si="6"/>
        <v/>
      </c>
      <c r="L95" s="18" t="str">
        <f t="shared" ca="1" si="7"/>
        <v/>
      </c>
      <c r="M95" t="str">
        <f>IF([1]线路!G95="","",[1]线路!G95)</f>
        <v/>
      </c>
      <c r="N95" t="str">
        <f>IF([1]线路!H95="","",[1]线路!H95)</f>
        <v/>
      </c>
    </row>
    <row r="96" spans="1:14" x14ac:dyDescent="0.15">
      <c r="A96" t="str">
        <f>IF([1]线路!A96="","",[1]线路!A96)</f>
        <v/>
      </c>
      <c r="B96" t="str">
        <f>IF([1]线路!B96="","",[1]线路!B96)</f>
        <v/>
      </c>
      <c r="C96" t="str">
        <f>IF([1]线路!C96="","",[1]线路!C96)</f>
        <v/>
      </c>
      <c r="D96" t="str">
        <f>IF([1]线路!D96="","",[1]线路!D96)</f>
        <v/>
      </c>
      <c r="E96" t="str">
        <f>IF([1]线路!F96="","",[1]线路!F96)</f>
        <v/>
      </c>
      <c r="F96" t="str">
        <f>IF([1]线路!E96="","",[1]线路!E96)</f>
        <v/>
      </c>
      <c r="G96" s="18" t="str">
        <f t="shared" ca="1" si="4"/>
        <v/>
      </c>
      <c r="H96" s="18" t="str">
        <f ca="1">VLOOKUP(线路!A96,OFFSET(架空线长度!$A$2,0,0,2000,2),2,FALSE)</f>
        <v/>
      </c>
      <c r="I96" t="str">
        <f t="shared" ca="1" si="5"/>
        <v/>
      </c>
      <c r="J96" s="18" t="str">
        <f ca="1">VLOOKUP(线路!A96,OFFSET(电缆线长度!$A$2,0,0,2000,2),2,FALSE)</f>
        <v/>
      </c>
      <c r="K96" t="str">
        <f t="shared" ca="1" si="6"/>
        <v/>
      </c>
      <c r="L96" s="18" t="str">
        <f t="shared" ca="1" si="7"/>
        <v/>
      </c>
      <c r="M96" t="str">
        <f>IF([1]线路!G96="","",[1]线路!G96)</f>
        <v/>
      </c>
      <c r="N96" t="str">
        <f>IF([1]线路!H96="","",[1]线路!H96)</f>
        <v/>
      </c>
    </row>
    <row r="97" spans="1:14" x14ac:dyDescent="0.15">
      <c r="A97" t="str">
        <f>IF([1]线路!A97="","",[1]线路!A97)</f>
        <v/>
      </c>
      <c r="B97" t="str">
        <f>IF([1]线路!B97="","",[1]线路!B97)</f>
        <v/>
      </c>
      <c r="C97" t="str">
        <f>IF([1]线路!C97="","",[1]线路!C97)</f>
        <v/>
      </c>
      <c r="D97" t="str">
        <f>IF([1]线路!D97="","",[1]线路!D97)</f>
        <v/>
      </c>
      <c r="E97" t="str">
        <f>IF([1]线路!F97="","",[1]线路!F97)</f>
        <v/>
      </c>
      <c r="F97" t="str">
        <f>IF([1]线路!E97="","",[1]线路!E97)</f>
        <v/>
      </c>
      <c r="G97" s="18" t="str">
        <f t="shared" ca="1" si="4"/>
        <v/>
      </c>
      <c r="H97" s="18" t="str">
        <f ca="1">VLOOKUP(线路!A97,OFFSET(架空线长度!$A$2,0,0,2000,2),2,FALSE)</f>
        <v/>
      </c>
      <c r="I97" t="str">
        <f t="shared" ca="1" si="5"/>
        <v/>
      </c>
      <c r="J97" s="18" t="str">
        <f ca="1">VLOOKUP(线路!A97,OFFSET(电缆线长度!$A$2,0,0,2000,2),2,FALSE)</f>
        <v/>
      </c>
      <c r="K97" t="str">
        <f t="shared" ca="1" si="6"/>
        <v/>
      </c>
      <c r="L97" s="18" t="str">
        <f t="shared" ca="1" si="7"/>
        <v/>
      </c>
      <c r="M97" t="str">
        <f>IF([1]线路!G97="","",[1]线路!G97)</f>
        <v/>
      </c>
      <c r="N97" t="str">
        <f>IF([1]线路!H97="","",[1]线路!H97)</f>
        <v/>
      </c>
    </row>
    <row r="98" spans="1:14" x14ac:dyDescent="0.15">
      <c r="A98" t="str">
        <f>IF([1]线路!A98="","",[1]线路!A98)</f>
        <v/>
      </c>
      <c r="B98" t="str">
        <f>IF([1]线路!B98="","",[1]线路!B98)</f>
        <v/>
      </c>
      <c r="C98" t="str">
        <f>IF([1]线路!C98="","",[1]线路!C98)</f>
        <v/>
      </c>
      <c r="D98" t="str">
        <f>IF([1]线路!D98="","",[1]线路!D98)</f>
        <v/>
      </c>
      <c r="E98" t="str">
        <f>IF([1]线路!F98="","",[1]线路!F98)</f>
        <v/>
      </c>
      <c r="F98" t="str">
        <f>IF([1]线路!E98="","",[1]线路!E98)</f>
        <v/>
      </c>
      <c r="G98" s="18" t="str">
        <f t="shared" ca="1" si="4"/>
        <v/>
      </c>
      <c r="H98" s="18" t="str">
        <f ca="1">VLOOKUP(线路!A98,OFFSET(架空线长度!$A$2,0,0,2000,2),2,FALSE)</f>
        <v/>
      </c>
      <c r="I98" t="str">
        <f t="shared" ca="1" si="5"/>
        <v/>
      </c>
      <c r="J98" s="18" t="str">
        <f ca="1">VLOOKUP(线路!A98,OFFSET(电缆线长度!$A$2,0,0,2000,2),2,FALSE)</f>
        <v/>
      </c>
      <c r="K98" t="str">
        <f t="shared" ca="1" si="6"/>
        <v/>
      </c>
      <c r="L98" s="18" t="str">
        <f t="shared" ca="1" si="7"/>
        <v/>
      </c>
      <c r="M98" t="str">
        <f>IF([1]线路!G98="","",[1]线路!G98)</f>
        <v/>
      </c>
      <c r="N98" t="str">
        <f>IF([1]线路!H98="","",[1]线路!H98)</f>
        <v/>
      </c>
    </row>
    <row r="99" spans="1:14" x14ac:dyDescent="0.15">
      <c r="A99" t="str">
        <f>IF([1]线路!A99="","",[1]线路!A99)</f>
        <v/>
      </c>
      <c r="B99" t="str">
        <f>IF([1]线路!B99="","",[1]线路!B99)</f>
        <v/>
      </c>
      <c r="C99" t="str">
        <f>IF([1]线路!C99="","",[1]线路!C99)</f>
        <v/>
      </c>
      <c r="D99" t="str">
        <f>IF([1]线路!D99="","",[1]线路!D99)</f>
        <v/>
      </c>
      <c r="E99" t="str">
        <f>IF([1]线路!F99="","",[1]线路!F99)</f>
        <v/>
      </c>
      <c r="F99" t="str">
        <f>IF([1]线路!E99="","",[1]线路!E99)</f>
        <v/>
      </c>
      <c r="G99" s="18" t="str">
        <f t="shared" ca="1" si="4"/>
        <v/>
      </c>
      <c r="H99" s="18" t="str">
        <f ca="1">VLOOKUP(线路!A99,OFFSET(架空线长度!$A$2,0,0,2000,2),2,FALSE)</f>
        <v/>
      </c>
      <c r="I99" t="str">
        <f t="shared" ca="1" si="5"/>
        <v/>
      </c>
      <c r="J99" s="18" t="str">
        <f ca="1">VLOOKUP(线路!A99,OFFSET(电缆线长度!$A$2,0,0,2000,2),2,FALSE)</f>
        <v/>
      </c>
      <c r="K99" t="str">
        <f t="shared" ca="1" si="6"/>
        <v/>
      </c>
      <c r="L99" s="18" t="str">
        <f t="shared" ca="1" si="7"/>
        <v/>
      </c>
      <c r="M99" t="str">
        <f>IF([1]线路!G99="","",[1]线路!G99)</f>
        <v/>
      </c>
      <c r="N99" t="str">
        <f>IF([1]线路!H99="","",[1]线路!H99)</f>
        <v/>
      </c>
    </row>
    <row r="100" spans="1:14" x14ac:dyDescent="0.15">
      <c r="A100" t="str">
        <f>IF([1]线路!A100="","",[1]线路!A100)</f>
        <v/>
      </c>
      <c r="B100" t="str">
        <f>IF([1]线路!B100="","",[1]线路!B100)</f>
        <v/>
      </c>
      <c r="C100" t="str">
        <f>IF([1]线路!C100="","",[1]线路!C100)</f>
        <v/>
      </c>
      <c r="D100" t="str">
        <f>IF([1]线路!D100="","",[1]线路!D100)</f>
        <v/>
      </c>
      <c r="E100" t="str">
        <f>IF([1]线路!F100="","",[1]线路!F100)</f>
        <v/>
      </c>
      <c r="F100" t="str">
        <f>IF([1]线路!E100="","",[1]线路!E100)</f>
        <v/>
      </c>
      <c r="G100" s="18" t="str">
        <f t="shared" ca="1" si="4"/>
        <v/>
      </c>
      <c r="H100" s="18" t="str">
        <f ca="1">VLOOKUP(线路!A100,OFFSET(架空线长度!$A$2,0,0,2000,2),2,FALSE)</f>
        <v/>
      </c>
      <c r="I100" t="str">
        <f t="shared" ca="1" si="5"/>
        <v/>
      </c>
      <c r="J100" s="18" t="str">
        <f ca="1">VLOOKUP(线路!A100,OFFSET(电缆线长度!$A$2,0,0,2000,2),2,FALSE)</f>
        <v/>
      </c>
      <c r="K100" t="str">
        <f t="shared" ca="1" si="6"/>
        <v/>
      </c>
      <c r="L100" s="18" t="str">
        <f t="shared" ca="1" si="7"/>
        <v/>
      </c>
      <c r="M100" t="str">
        <f>IF([1]线路!G100="","",[1]线路!G100)</f>
        <v/>
      </c>
      <c r="N100" t="str">
        <f>IF([1]线路!H100="","",[1]线路!H100)</f>
        <v/>
      </c>
    </row>
    <row r="101" spans="1:14" x14ac:dyDescent="0.15">
      <c r="A101" t="str">
        <f>IF([1]线路!A101="","",[1]线路!A101)</f>
        <v/>
      </c>
      <c r="B101" t="str">
        <f>IF([1]线路!B101="","",[1]线路!B101)</f>
        <v/>
      </c>
      <c r="C101" t="str">
        <f>IF([1]线路!C101="","",[1]线路!C101)</f>
        <v/>
      </c>
      <c r="D101" t="str">
        <f>IF([1]线路!D101="","",[1]线路!D101)</f>
        <v/>
      </c>
      <c r="E101" t="str">
        <f>IF([1]线路!F101="","",[1]线路!F101)</f>
        <v/>
      </c>
      <c r="F101" t="str">
        <f>IF([1]线路!E101="","",[1]线路!E101)</f>
        <v/>
      </c>
      <c r="G101" s="18" t="str">
        <f t="shared" ca="1" si="4"/>
        <v/>
      </c>
      <c r="H101" s="18" t="str">
        <f ca="1">VLOOKUP(线路!A101,OFFSET(架空线长度!$A$2,0,0,2000,2),2,FALSE)</f>
        <v/>
      </c>
      <c r="I101" t="str">
        <f t="shared" ca="1" si="5"/>
        <v/>
      </c>
      <c r="J101" s="18" t="str">
        <f ca="1">VLOOKUP(线路!A101,OFFSET(电缆线长度!$A$2,0,0,2000,2),2,FALSE)</f>
        <v/>
      </c>
      <c r="K101" t="str">
        <f t="shared" ca="1" si="6"/>
        <v/>
      </c>
      <c r="L101" s="18" t="str">
        <f t="shared" ca="1" si="7"/>
        <v/>
      </c>
      <c r="M101" t="str">
        <f>IF([1]线路!G101="","",[1]线路!G101)</f>
        <v/>
      </c>
      <c r="N101" t="str">
        <f>IF([1]线路!H101="","",[1]线路!H101)</f>
        <v/>
      </c>
    </row>
    <row r="102" spans="1:14" x14ac:dyDescent="0.15">
      <c r="A102" t="str">
        <f>IF([1]线路!A102="","",[1]线路!A102)</f>
        <v/>
      </c>
      <c r="B102" t="str">
        <f>IF([1]线路!B102="","",[1]线路!B102)</f>
        <v/>
      </c>
      <c r="C102" t="str">
        <f>IF([1]线路!C102="","",[1]线路!C102)</f>
        <v/>
      </c>
      <c r="D102" t="str">
        <f>IF([1]线路!D102="","",[1]线路!D102)</f>
        <v/>
      </c>
      <c r="E102" t="str">
        <f>IF([1]线路!F102="","",[1]线路!F102)</f>
        <v/>
      </c>
      <c r="F102" t="str">
        <f>IF([1]线路!E102="","",[1]线路!E102)</f>
        <v/>
      </c>
      <c r="G102" s="18" t="str">
        <f t="shared" ca="1" si="4"/>
        <v/>
      </c>
      <c r="H102" s="18" t="str">
        <f ca="1">VLOOKUP(线路!A102,OFFSET(架空线长度!$A$2,0,0,2000,2),2,FALSE)</f>
        <v/>
      </c>
      <c r="I102" t="str">
        <f t="shared" ca="1" si="5"/>
        <v/>
      </c>
      <c r="J102" s="18" t="str">
        <f ca="1">VLOOKUP(线路!A102,OFFSET(电缆线长度!$A$2,0,0,2000,2),2,FALSE)</f>
        <v/>
      </c>
      <c r="K102" t="str">
        <f t="shared" ca="1" si="6"/>
        <v/>
      </c>
      <c r="L102" s="18" t="str">
        <f t="shared" ca="1" si="7"/>
        <v/>
      </c>
      <c r="M102" t="str">
        <f>IF([1]线路!G102="","",[1]线路!G102)</f>
        <v/>
      </c>
      <c r="N102" t="str">
        <f>IF([1]线路!H102="","",[1]线路!H102)</f>
        <v/>
      </c>
    </row>
    <row r="103" spans="1:14" x14ac:dyDescent="0.15">
      <c r="A103" t="str">
        <f>IF([1]线路!A103="","",[1]线路!A103)</f>
        <v/>
      </c>
      <c r="B103" t="str">
        <f>IF([1]线路!B103="","",[1]线路!B103)</f>
        <v/>
      </c>
      <c r="C103" t="str">
        <f>IF([1]线路!C103="","",[1]线路!C103)</f>
        <v/>
      </c>
      <c r="D103" t="str">
        <f>IF([1]线路!D103="","",[1]线路!D103)</f>
        <v/>
      </c>
      <c r="E103" t="str">
        <f>IF([1]线路!F103="","",[1]线路!F103)</f>
        <v/>
      </c>
      <c r="F103" t="str">
        <f>IF([1]线路!E103="","",[1]线路!E103)</f>
        <v/>
      </c>
      <c r="G103" s="18" t="str">
        <f t="shared" ca="1" si="4"/>
        <v/>
      </c>
      <c r="H103" s="18" t="str">
        <f ca="1">VLOOKUP(线路!A103,OFFSET(架空线长度!$A$2,0,0,2000,2),2,FALSE)</f>
        <v/>
      </c>
      <c r="I103" t="str">
        <f t="shared" ca="1" si="5"/>
        <v/>
      </c>
      <c r="J103" s="18" t="str">
        <f ca="1">VLOOKUP(线路!A103,OFFSET(电缆线长度!$A$2,0,0,2000,2),2,FALSE)</f>
        <v/>
      </c>
      <c r="K103" t="str">
        <f t="shared" ca="1" si="6"/>
        <v/>
      </c>
      <c r="L103" s="18" t="str">
        <f t="shared" ca="1" si="7"/>
        <v/>
      </c>
      <c r="M103" t="str">
        <f>IF([1]线路!G103="","",[1]线路!G103)</f>
        <v/>
      </c>
      <c r="N103" t="str">
        <f>IF([1]线路!H103="","",[1]线路!H103)</f>
        <v/>
      </c>
    </row>
    <row r="104" spans="1:14" x14ac:dyDescent="0.15">
      <c r="A104" t="str">
        <f>IF([1]线路!A104="","",[1]线路!A104)</f>
        <v/>
      </c>
      <c r="B104" t="str">
        <f>IF([1]线路!B104="","",[1]线路!B104)</f>
        <v/>
      </c>
      <c r="C104" t="str">
        <f>IF([1]线路!C104="","",[1]线路!C104)</f>
        <v/>
      </c>
      <c r="D104" t="str">
        <f>IF([1]线路!D104="","",[1]线路!D104)</f>
        <v/>
      </c>
      <c r="E104" t="str">
        <f>IF([1]线路!F104="","",[1]线路!F104)</f>
        <v/>
      </c>
      <c r="F104" t="str">
        <f>IF([1]线路!E104="","",[1]线路!E104)</f>
        <v/>
      </c>
      <c r="G104" s="18" t="str">
        <f t="shared" ca="1" si="4"/>
        <v/>
      </c>
      <c r="H104" s="18" t="str">
        <f ca="1">VLOOKUP(线路!A104,OFFSET(架空线长度!$A$2,0,0,2000,2),2,FALSE)</f>
        <v/>
      </c>
      <c r="I104" t="str">
        <f t="shared" ca="1" si="5"/>
        <v/>
      </c>
      <c r="J104" s="18" t="str">
        <f ca="1">VLOOKUP(线路!A104,OFFSET(电缆线长度!$A$2,0,0,2000,2),2,FALSE)</f>
        <v/>
      </c>
      <c r="K104" t="str">
        <f t="shared" ca="1" si="6"/>
        <v/>
      </c>
      <c r="L104" s="18" t="str">
        <f t="shared" ca="1" si="7"/>
        <v/>
      </c>
      <c r="M104" t="str">
        <f>IF([1]线路!G104="","",[1]线路!G104)</f>
        <v/>
      </c>
      <c r="N104" t="str">
        <f>IF([1]线路!H104="","",[1]线路!H104)</f>
        <v/>
      </c>
    </row>
    <row r="105" spans="1:14" x14ac:dyDescent="0.15">
      <c r="A105" t="str">
        <f>IF([1]线路!A105="","",[1]线路!A105)</f>
        <v/>
      </c>
      <c r="B105" t="str">
        <f>IF([1]线路!B105="","",[1]线路!B105)</f>
        <v/>
      </c>
      <c r="C105" t="str">
        <f>IF([1]线路!C105="","",[1]线路!C105)</f>
        <v/>
      </c>
      <c r="D105" t="str">
        <f>IF([1]线路!D105="","",[1]线路!D105)</f>
        <v/>
      </c>
      <c r="E105" t="str">
        <f>IF([1]线路!F105="","",[1]线路!F105)</f>
        <v/>
      </c>
      <c r="F105" t="str">
        <f>IF([1]线路!E105="","",[1]线路!E105)</f>
        <v/>
      </c>
      <c r="G105" s="18" t="str">
        <f t="shared" ca="1" si="4"/>
        <v/>
      </c>
      <c r="H105" s="18" t="str">
        <f ca="1">VLOOKUP(线路!A105,OFFSET(架空线长度!$A$2,0,0,2000,2),2,FALSE)</f>
        <v/>
      </c>
      <c r="I105" t="str">
        <f t="shared" ca="1" si="5"/>
        <v/>
      </c>
      <c r="J105" s="18" t="str">
        <f ca="1">VLOOKUP(线路!A105,OFFSET(电缆线长度!$A$2,0,0,2000,2),2,FALSE)</f>
        <v/>
      </c>
      <c r="K105" t="str">
        <f t="shared" ca="1" si="6"/>
        <v/>
      </c>
      <c r="L105" s="18" t="str">
        <f t="shared" ca="1" si="7"/>
        <v/>
      </c>
      <c r="M105" t="str">
        <f>IF([1]线路!G105="","",[1]线路!G105)</f>
        <v/>
      </c>
      <c r="N105" t="str">
        <f>IF([1]线路!H105="","",[1]线路!H105)</f>
        <v/>
      </c>
    </row>
    <row r="106" spans="1:14" x14ac:dyDescent="0.15">
      <c r="A106" t="str">
        <f>IF([1]线路!A106="","",[1]线路!A106)</f>
        <v/>
      </c>
      <c r="B106" t="str">
        <f>IF([1]线路!B106="","",[1]线路!B106)</f>
        <v/>
      </c>
      <c r="C106" t="str">
        <f>IF([1]线路!C106="","",[1]线路!C106)</f>
        <v/>
      </c>
      <c r="D106" t="str">
        <f>IF([1]线路!D106="","",[1]线路!D106)</f>
        <v/>
      </c>
      <c r="E106" t="str">
        <f>IF([1]线路!F106="","",[1]线路!F106)</f>
        <v/>
      </c>
      <c r="F106" t="str">
        <f>IF([1]线路!E106="","",[1]线路!E106)</f>
        <v/>
      </c>
      <c r="G106" s="18" t="str">
        <f t="shared" ca="1" si="4"/>
        <v/>
      </c>
      <c r="H106" s="18" t="str">
        <f ca="1">VLOOKUP(线路!A106,OFFSET(架空线长度!$A$2,0,0,2000,2),2,FALSE)</f>
        <v/>
      </c>
      <c r="I106" t="str">
        <f t="shared" ca="1" si="5"/>
        <v/>
      </c>
      <c r="J106" s="18" t="str">
        <f ca="1">VLOOKUP(线路!A106,OFFSET(电缆线长度!$A$2,0,0,2000,2),2,FALSE)</f>
        <v/>
      </c>
      <c r="K106" t="str">
        <f t="shared" ca="1" si="6"/>
        <v/>
      </c>
      <c r="L106" s="18" t="str">
        <f t="shared" ca="1" si="7"/>
        <v/>
      </c>
      <c r="M106" t="str">
        <f>IF([1]线路!G106="","",[1]线路!G106)</f>
        <v/>
      </c>
      <c r="N106" t="str">
        <f>IF([1]线路!H106="","",[1]线路!H106)</f>
        <v/>
      </c>
    </row>
    <row r="107" spans="1:14" x14ac:dyDescent="0.15">
      <c r="A107" t="str">
        <f>IF([1]线路!A107="","",[1]线路!A107)</f>
        <v/>
      </c>
      <c r="B107" t="str">
        <f>IF([1]线路!B107="","",[1]线路!B107)</f>
        <v/>
      </c>
      <c r="C107" t="str">
        <f>IF([1]线路!C107="","",[1]线路!C107)</f>
        <v/>
      </c>
      <c r="D107" t="str">
        <f>IF([1]线路!D107="","",[1]线路!D107)</f>
        <v/>
      </c>
      <c r="E107" t="str">
        <f>IF([1]线路!F107="","",[1]线路!F107)</f>
        <v/>
      </c>
      <c r="F107" t="str">
        <f>IF([1]线路!E107="","",[1]线路!E107)</f>
        <v/>
      </c>
      <c r="G107" s="18" t="str">
        <f t="shared" ca="1" si="4"/>
        <v/>
      </c>
      <c r="H107" s="18" t="str">
        <f ca="1">VLOOKUP(线路!A107,OFFSET(架空线长度!$A$2,0,0,2000,2),2,FALSE)</f>
        <v/>
      </c>
      <c r="I107" t="str">
        <f t="shared" ca="1" si="5"/>
        <v/>
      </c>
      <c r="J107" s="18" t="str">
        <f ca="1">VLOOKUP(线路!A107,OFFSET(电缆线长度!$A$2,0,0,2000,2),2,FALSE)</f>
        <v/>
      </c>
      <c r="K107" t="str">
        <f t="shared" ca="1" si="6"/>
        <v/>
      </c>
      <c r="L107" s="18" t="str">
        <f t="shared" ca="1" si="7"/>
        <v/>
      </c>
      <c r="M107" t="str">
        <f>IF([1]线路!G107="","",[1]线路!G107)</f>
        <v/>
      </c>
      <c r="N107" t="str">
        <f>IF([1]线路!H107="","",[1]线路!H107)</f>
        <v/>
      </c>
    </row>
    <row r="108" spans="1:14" x14ac:dyDescent="0.15">
      <c r="A108" t="str">
        <f>IF([1]线路!A108="","",[1]线路!A108)</f>
        <v/>
      </c>
      <c r="B108" t="str">
        <f>IF([1]线路!B108="","",[1]线路!B108)</f>
        <v/>
      </c>
      <c r="C108" t="str">
        <f>IF([1]线路!C108="","",[1]线路!C108)</f>
        <v/>
      </c>
      <c r="D108" t="str">
        <f>IF([1]线路!D108="","",[1]线路!D108)</f>
        <v/>
      </c>
      <c r="E108" t="str">
        <f>IF([1]线路!F108="","",[1]线路!F108)</f>
        <v/>
      </c>
      <c r="F108" t="str">
        <f>IF([1]线路!E108="","",[1]线路!E108)</f>
        <v/>
      </c>
      <c r="G108" s="18" t="str">
        <f t="shared" ca="1" si="4"/>
        <v/>
      </c>
      <c r="H108" s="18" t="str">
        <f ca="1">VLOOKUP(线路!A108,OFFSET(架空线长度!$A$2,0,0,2000,2),2,FALSE)</f>
        <v/>
      </c>
      <c r="I108" t="str">
        <f t="shared" ca="1" si="5"/>
        <v/>
      </c>
      <c r="J108" s="18" t="str">
        <f ca="1">VLOOKUP(线路!A108,OFFSET(电缆线长度!$A$2,0,0,2000,2),2,FALSE)</f>
        <v/>
      </c>
      <c r="K108" t="str">
        <f t="shared" ca="1" si="6"/>
        <v/>
      </c>
      <c r="L108" s="18" t="str">
        <f t="shared" ca="1" si="7"/>
        <v/>
      </c>
      <c r="M108" t="str">
        <f>IF([1]线路!G108="","",[1]线路!G108)</f>
        <v/>
      </c>
      <c r="N108" t="str">
        <f>IF([1]线路!H108="","",[1]线路!H108)</f>
        <v/>
      </c>
    </row>
    <row r="109" spans="1:14" x14ac:dyDescent="0.15">
      <c r="A109" t="str">
        <f>IF([1]线路!A109="","",[1]线路!A109)</f>
        <v/>
      </c>
      <c r="B109" t="str">
        <f>IF([1]线路!B109="","",[1]线路!B109)</f>
        <v/>
      </c>
      <c r="C109" t="str">
        <f>IF([1]线路!C109="","",[1]线路!C109)</f>
        <v/>
      </c>
      <c r="D109" t="str">
        <f>IF([1]线路!D109="","",[1]线路!D109)</f>
        <v/>
      </c>
      <c r="E109" t="str">
        <f>IF([1]线路!F109="","",[1]线路!F109)</f>
        <v/>
      </c>
      <c r="F109" t="str">
        <f>IF([1]线路!E109="","",[1]线路!E109)</f>
        <v/>
      </c>
      <c r="G109" s="18" t="str">
        <f t="shared" ca="1" si="4"/>
        <v/>
      </c>
      <c r="H109" s="18" t="str">
        <f ca="1">VLOOKUP(线路!A109,OFFSET(架空线长度!$A$2,0,0,2000,2),2,FALSE)</f>
        <v/>
      </c>
      <c r="I109" t="str">
        <f t="shared" ca="1" si="5"/>
        <v/>
      </c>
      <c r="J109" s="18" t="str">
        <f ca="1">VLOOKUP(线路!A109,OFFSET(电缆线长度!$A$2,0,0,2000,2),2,FALSE)</f>
        <v/>
      </c>
      <c r="K109" t="str">
        <f t="shared" ca="1" si="6"/>
        <v/>
      </c>
      <c r="L109" s="18" t="str">
        <f t="shared" ca="1" si="7"/>
        <v/>
      </c>
      <c r="M109" t="str">
        <f>IF([1]线路!G109="","",[1]线路!G109)</f>
        <v/>
      </c>
      <c r="N109" t="str">
        <f>IF([1]线路!H109="","",[1]线路!H109)</f>
        <v/>
      </c>
    </row>
    <row r="110" spans="1:14" x14ac:dyDescent="0.15">
      <c r="A110" t="str">
        <f>IF([1]线路!A110="","",[1]线路!A110)</f>
        <v/>
      </c>
      <c r="B110" t="str">
        <f>IF([1]线路!B110="","",[1]线路!B110)</f>
        <v/>
      </c>
      <c r="C110" t="str">
        <f>IF([1]线路!C110="","",[1]线路!C110)</f>
        <v/>
      </c>
      <c r="D110" t="str">
        <f>IF([1]线路!D110="","",[1]线路!D110)</f>
        <v/>
      </c>
      <c r="E110" t="str">
        <f>IF([1]线路!F110="","",[1]线路!F110)</f>
        <v/>
      </c>
      <c r="F110" t="str">
        <f>IF([1]线路!E110="","",[1]线路!E110)</f>
        <v/>
      </c>
      <c r="G110" s="18" t="str">
        <f t="shared" ca="1" si="4"/>
        <v/>
      </c>
      <c r="H110" s="18" t="str">
        <f ca="1">VLOOKUP(线路!A110,OFFSET(架空线长度!$A$2,0,0,2000,2),2,FALSE)</f>
        <v/>
      </c>
      <c r="I110" t="str">
        <f t="shared" ca="1" si="5"/>
        <v/>
      </c>
      <c r="J110" s="18" t="str">
        <f ca="1">VLOOKUP(线路!A110,OFFSET(电缆线长度!$A$2,0,0,2000,2),2,FALSE)</f>
        <v/>
      </c>
      <c r="K110" t="str">
        <f t="shared" ca="1" si="6"/>
        <v/>
      </c>
      <c r="L110" s="18" t="str">
        <f t="shared" ca="1" si="7"/>
        <v/>
      </c>
      <c r="M110" t="str">
        <f>IF([1]线路!G110="","",[1]线路!G110)</f>
        <v/>
      </c>
      <c r="N110" t="str">
        <f>IF([1]线路!H110="","",[1]线路!H110)</f>
        <v/>
      </c>
    </row>
    <row r="111" spans="1:14" x14ac:dyDescent="0.15">
      <c r="A111" t="str">
        <f>IF([1]线路!A111="","",[1]线路!A111)</f>
        <v/>
      </c>
      <c r="B111" t="str">
        <f>IF([1]线路!B111="","",[1]线路!B111)</f>
        <v/>
      </c>
      <c r="C111" t="str">
        <f>IF([1]线路!C111="","",[1]线路!C111)</f>
        <v/>
      </c>
      <c r="D111" t="str">
        <f>IF([1]线路!D111="","",[1]线路!D111)</f>
        <v/>
      </c>
      <c r="E111" t="str">
        <f>IF([1]线路!F111="","",[1]线路!F111)</f>
        <v/>
      </c>
      <c r="F111" t="str">
        <f>IF([1]线路!E111="","",[1]线路!E111)</f>
        <v/>
      </c>
      <c r="G111" s="18" t="str">
        <f t="shared" ca="1" si="4"/>
        <v/>
      </c>
      <c r="H111" s="18" t="str">
        <f ca="1">VLOOKUP(线路!A111,OFFSET(架空线长度!$A$2,0,0,2000,2),2,FALSE)</f>
        <v/>
      </c>
      <c r="I111" t="str">
        <f t="shared" ca="1" si="5"/>
        <v/>
      </c>
      <c r="J111" s="18" t="str">
        <f ca="1">VLOOKUP(线路!A111,OFFSET(电缆线长度!$A$2,0,0,2000,2),2,FALSE)</f>
        <v/>
      </c>
      <c r="K111" t="str">
        <f t="shared" ca="1" si="6"/>
        <v/>
      </c>
      <c r="L111" s="18" t="str">
        <f t="shared" ca="1" si="7"/>
        <v/>
      </c>
      <c r="M111" t="str">
        <f>IF([1]线路!G111="","",[1]线路!G111)</f>
        <v/>
      </c>
      <c r="N111" t="str">
        <f>IF([1]线路!H111="","",[1]线路!H111)</f>
        <v/>
      </c>
    </row>
    <row r="112" spans="1:14" x14ac:dyDescent="0.15">
      <c r="A112" t="str">
        <f>IF([1]线路!A112="","",[1]线路!A112)</f>
        <v/>
      </c>
      <c r="B112" t="str">
        <f>IF([1]线路!B112="","",[1]线路!B112)</f>
        <v/>
      </c>
      <c r="C112" t="str">
        <f>IF([1]线路!C112="","",[1]线路!C112)</f>
        <v/>
      </c>
      <c r="D112" t="str">
        <f>IF([1]线路!D112="","",[1]线路!D112)</f>
        <v/>
      </c>
      <c r="E112" t="str">
        <f>IF([1]线路!F112="","",[1]线路!F112)</f>
        <v/>
      </c>
      <c r="F112" t="str">
        <f>IF([1]线路!E112="","",[1]线路!E112)</f>
        <v/>
      </c>
      <c r="G112" s="18" t="str">
        <f t="shared" ca="1" si="4"/>
        <v/>
      </c>
      <c r="H112" s="18" t="str">
        <f ca="1">VLOOKUP(线路!A112,OFFSET(架空线长度!$A$2,0,0,2000,2),2,FALSE)</f>
        <v/>
      </c>
      <c r="I112" t="str">
        <f t="shared" ca="1" si="5"/>
        <v/>
      </c>
      <c r="J112" s="18" t="str">
        <f ca="1">VLOOKUP(线路!A112,OFFSET(电缆线长度!$A$2,0,0,2000,2),2,FALSE)</f>
        <v/>
      </c>
      <c r="K112" t="str">
        <f t="shared" ca="1" si="6"/>
        <v/>
      </c>
      <c r="L112" s="18" t="str">
        <f t="shared" ca="1" si="7"/>
        <v/>
      </c>
      <c r="M112" t="str">
        <f>IF([1]线路!G112="","",[1]线路!G112)</f>
        <v/>
      </c>
      <c r="N112" t="str">
        <f>IF([1]线路!H112="","",[1]线路!H112)</f>
        <v/>
      </c>
    </row>
    <row r="113" spans="1:14" x14ac:dyDescent="0.15">
      <c r="A113" t="str">
        <f>IF([1]线路!A113="","",[1]线路!A113)</f>
        <v/>
      </c>
      <c r="B113" t="str">
        <f>IF([1]线路!B113="","",[1]线路!B113)</f>
        <v/>
      </c>
      <c r="C113" t="str">
        <f>IF([1]线路!C113="","",[1]线路!C113)</f>
        <v/>
      </c>
      <c r="D113" t="str">
        <f>IF([1]线路!D113="","",[1]线路!D113)</f>
        <v/>
      </c>
      <c r="E113" t="str">
        <f>IF([1]线路!F113="","",[1]线路!F113)</f>
        <v/>
      </c>
      <c r="F113" t="str">
        <f>IF([1]线路!E113="","",[1]线路!E113)</f>
        <v/>
      </c>
      <c r="G113" s="18" t="str">
        <f t="shared" ca="1" si="4"/>
        <v/>
      </c>
      <c r="H113" s="18" t="str">
        <f ca="1">VLOOKUP(线路!A113,OFFSET(架空线长度!$A$2,0,0,2000,2),2,FALSE)</f>
        <v/>
      </c>
      <c r="I113" t="str">
        <f t="shared" ca="1" si="5"/>
        <v/>
      </c>
      <c r="J113" s="18" t="str">
        <f ca="1">VLOOKUP(线路!A113,OFFSET(电缆线长度!$A$2,0,0,2000,2),2,FALSE)</f>
        <v/>
      </c>
      <c r="K113" t="str">
        <f t="shared" ca="1" si="6"/>
        <v/>
      </c>
      <c r="L113" s="18" t="str">
        <f t="shared" ca="1" si="7"/>
        <v/>
      </c>
      <c r="M113" t="str">
        <f>IF([1]线路!G113="","",[1]线路!G113)</f>
        <v/>
      </c>
      <c r="N113" t="str">
        <f>IF([1]线路!H113="","",[1]线路!H113)</f>
        <v/>
      </c>
    </row>
    <row r="114" spans="1:14" x14ac:dyDescent="0.15">
      <c r="A114" t="str">
        <f>IF([1]线路!A114="","",[1]线路!A114)</f>
        <v/>
      </c>
      <c r="B114" t="str">
        <f>IF([1]线路!B114="","",[1]线路!B114)</f>
        <v/>
      </c>
      <c r="C114" t="str">
        <f>IF([1]线路!C114="","",[1]线路!C114)</f>
        <v/>
      </c>
      <c r="D114" t="str">
        <f>IF([1]线路!D114="","",[1]线路!D114)</f>
        <v/>
      </c>
      <c r="E114" t="str">
        <f>IF([1]线路!F114="","",[1]线路!F114)</f>
        <v/>
      </c>
      <c r="F114" t="str">
        <f>IF([1]线路!E114="","",[1]线路!E114)</f>
        <v/>
      </c>
      <c r="G114" s="18" t="str">
        <f t="shared" ca="1" si="4"/>
        <v/>
      </c>
      <c r="H114" s="18" t="str">
        <f ca="1">VLOOKUP(线路!A114,OFFSET(架空线长度!$A$2,0,0,2000,2),2,FALSE)</f>
        <v/>
      </c>
      <c r="I114" t="str">
        <f t="shared" ca="1" si="5"/>
        <v/>
      </c>
      <c r="J114" s="18" t="str">
        <f ca="1">VLOOKUP(线路!A114,OFFSET(电缆线长度!$A$2,0,0,2000,2),2,FALSE)</f>
        <v/>
      </c>
      <c r="K114" t="str">
        <f t="shared" ca="1" si="6"/>
        <v/>
      </c>
      <c r="L114" s="18" t="str">
        <f t="shared" ca="1" si="7"/>
        <v/>
      </c>
      <c r="M114" t="str">
        <f>IF([1]线路!G114="","",[1]线路!G114)</f>
        <v/>
      </c>
      <c r="N114" t="str">
        <f>IF([1]线路!H114="","",[1]线路!H114)</f>
        <v/>
      </c>
    </row>
    <row r="115" spans="1:14" x14ac:dyDescent="0.15">
      <c r="A115" t="str">
        <f>IF([1]线路!A115="","",[1]线路!A115)</f>
        <v/>
      </c>
      <c r="B115" t="str">
        <f>IF([1]线路!B115="","",[1]线路!B115)</f>
        <v/>
      </c>
      <c r="C115" t="str">
        <f>IF([1]线路!C115="","",[1]线路!C115)</f>
        <v/>
      </c>
      <c r="D115" t="str">
        <f>IF([1]线路!D115="","",[1]线路!D115)</f>
        <v/>
      </c>
      <c r="E115" t="str">
        <f>IF([1]线路!F115="","",[1]线路!F115)</f>
        <v/>
      </c>
      <c r="F115" t="str">
        <f>IF([1]线路!E115="","",[1]线路!E115)</f>
        <v/>
      </c>
      <c r="G115" s="18" t="str">
        <f t="shared" ca="1" si="4"/>
        <v/>
      </c>
      <c r="H115" s="18" t="str">
        <f ca="1">VLOOKUP(线路!A115,OFFSET(架空线长度!$A$2,0,0,2000,2),2,FALSE)</f>
        <v/>
      </c>
      <c r="I115" t="str">
        <f t="shared" ca="1" si="5"/>
        <v/>
      </c>
      <c r="J115" s="18" t="str">
        <f ca="1">VLOOKUP(线路!A115,OFFSET(电缆线长度!$A$2,0,0,2000,2),2,FALSE)</f>
        <v/>
      </c>
      <c r="K115" t="str">
        <f t="shared" ca="1" si="6"/>
        <v/>
      </c>
      <c r="L115" s="18" t="str">
        <f t="shared" ca="1" si="7"/>
        <v/>
      </c>
      <c r="M115" t="str">
        <f>IF([1]线路!G115="","",[1]线路!G115)</f>
        <v/>
      </c>
      <c r="N115" t="str">
        <f>IF([1]线路!H115="","",[1]线路!H115)</f>
        <v/>
      </c>
    </row>
    <row r="116" spans="1:14" x14ac:dyDescent="0.15">
      <c r="A116" t="str">
        <f>IF([1]线路!A116="","",[1]线路!A116)</f>
        <v/>
      </c>
      <c r="B116" t="str">
        <f>IF([1]线路!B116="","",[1]线路!B116)</f>
        <v/>
      </c>
      <c r="C116" t="str">
        <f>IF([1]线路!C116="","",[1]线路!C116)</f>
        <v/>
      </c>
      <c r="D116" t="str">
        <f>IF([1]线路!D116="","",[1]线路!D116)</f>
        <v/>
      </c>
      <c r="E116" t="str">
        <f>IF([1]线路!F116="","",[1]线路!F116)</f>
        <v/>
      </c>
      <c r="F116" t="str">
        <f>IF([1]线路!E116="","",[1]线路!E116)</f>
        <v/>
      </c>
      <c r="G116" s="18" t="str">
        <f t="shared" ca="1" si="4"/>
        <v/>
      </c>
      <c r="H116" s="18" t="str">
        <f ca="1">VLOOKUP(线路!A116,OFFSET(架空线长度!$A$2,0,0,2000,2),2,FALSE)</f>
        <v/>
      </c>
      <c r="I116" t="str">
        <f t="shared" ca="1" si="5"/>
        <v/>
      </c>
      <c r="J116" s="18" t="str">
        <f ca="1">VLOOKUP(线路!A116,OFFSET(电缆线长度!$A$2,0,0,2000,2),2,FALSE)</f>
        <v/>
      </c>
      <c r="K116" t="str">
        <f t="shared" ca="1" si="6"/>
        <v/>
      </c>
      <c r="L116" s="18" t="str">
        <f t="shared" ca="1" si="7"/>
        <v/>
      </c>
      <c r="M116" t="str">
        <f>IF([1]线路!G116="","",[1]线路!G116)</f>
        <v/>
      </c>
      <c r="N116" t="str">
        <f>IF([1]线路!H116="","",[1]线路!H116)</f>
        <v/>
      </c>
    </row>
    <row r="117" spans="1:14" x14ac:dyDescent="0.15">
      <c r="A117" t="str">
        <f>IF([1]线路!A117="","",[1]线路!A117)</f>
        <v/>
      </c>
      <c r="B117" t="str">
        <f>IF([1]线路!B117="","",[1]线路!B117)</f>
        <v/>
      </c>
      <c r="C117" t="str">
        <f>IF([1]线路!C117="","",[1]线路!C117)</f>
        <v/>
      </c>
      <c r="D117" t="str">
        <f>IF([1]线路!D117="","",[1]线路!D117)</f>
        <v/>
      </c>
      <c r="E117" t="str">
        <f>IF([1]线路!F117="","",[1]线路!F117)</f>
        <v/>
      </c>
      <c r="F117" t="str">
        <f>IF([1]线路!E117="","",[1]线路!E117)</f>
        <v/>
      </c>
      <c r="G117" s="18" t="str">
        <f t="shared" ca="1" si="4"/>
        <v/>
      </c>
      <c r="H117" s="18" t="str">
        <f ca="1">VLOOKUP(线路!A117,OFFSET(架空线长度!$A$2,0,0,2000,2),2,FALSE)</f>
        <v/>
      </c>
      <c r="I117" t="str">
        <f t="shared" ca="1" si="5"/>
        <v/>
      </c>
      <c r="J117" s="18" t="str">
        <f ca="1">VLOOKUP(线路!A117,OFFSET(电缆线长度!$A$2,0,0,2000,2),2,FALSE)</f>
        <v/>
      </c>
      <c r="K117" t="str">
        <f t="shared" ca="1" si="6"/>
        <v/>
      </c>
      <c r="L117" s="18" t="str">
        <f t="shared" ca="1" si="7"/>
        <v/>
      </c>
      <c r="M117" t="str">
        <f>IF([1]线路!G117="","",[1]线路!G117)</f>
        <v/>
      </c>
      <c r="N117" t="str">
        <f>IF([1]线路!H117="","",[1]线路!H117)</f>
        <v/>
      </c>
    </row>
    <row r="118" spans="1:14" x14ac:dyDescent="0.15">
      <c r="A118" t="str">
        <f>IF([1]线路!A118="","",[1]线路!A118)</f>
        <v/>
      </c>
      <c r="B118" t="str">
        <f>IF([1]线路!B118="","",[1]线路!B118)</f>
        <v/>
      </c>
      <c r="C118" t="str">
        <f>IF([1]线路!C118="","",[1]线路!C118)</f>
        <v/>
      </c>
      <c r="D118" t="str">
        <f>IF([1]线路!D118="","",[1]线路!D118)</f>
        <v/>
      </c>
      <c r="E118" t="str">
        <f>IF([1]线路!F118="","",[1]线路!F118)</f>
        <v/>
      </c>
      <c r="F118" t="str">
        <f>IF([1]线路!E118="","",[1]线路!E118)</f>
        <v/>
      </c>
      <c r="G118" s="18" t="str">
        <f t="shared" ca="1" si="4"/>
        <v/>
      </c>
      <c r="H118" s="18" t="str">
        <f ca="1">VLOOKUP(线路!A118,OFFSET(架空线长度!$A$2,0,0,2000,2),2,FALSE)</f>
        <v/>
      </c>
      <c r="I118" t="str">
        <f t="shared" ca="1" si="5"/>
        <v/>
      </c>
      <c r="J118" s="18" t="str">
        <f ca="1">VLOOKUP(线路!A118,OFFSET(电缆线长度!$A$2,0,0,2000,2),2,FALSE)</f>
        <v/>
      </c>
      <c r="K118" t="str">
        <f t="shared" ca="1" si="6"/>
        <v/>
      </c>
      <c r="L118" s="18" t="str">
        <f t="shared" ca="1" si="7"/>
        <v/>
      </c>
      <c r="M118" t="str">
        <f>IF([1]线路!G118="","",[1]线路!G118)</f>
        <v/>
      </c>
      <c r="N118" t="str">
        <f>IF([1]线路!H118="","",[1]线路!H118)</f>
        <v/>
      </c>
    </row>
    <row r="119" spans="1:14" x14ac:dyDescent="0.15">
      <c r="A119" t="str">
        <f>IF([1]线路!A119="","",[1]线路!A119)</f>
        <v/>
      </c>
      <c r="B119" t="str">
        <f>IF([1]线路!B119="","",[1]线路!B119)</f>
        <v/>
      </c>
      <c r="C119" t="str">
        <f>IF([1]线路!C119="","",[1]线路!C119)</f>
        <v/>
      </c>
      <c r="D119" t="str">
        <f>IF([1]线路!D119="","",[1]线路!D119)</f>
        <v/>
      </c>
      <c r="E119" t="str">
        <f>IF([1]线路!F119="","",[1]线路!F119)</f>
        <v/>
      </c>
      <c r="F119" t="str">
        <f>IF([1]线路!E119="","",[1]线路!E119)</f>
        <v/>
      </c>
      <c r="G119" s="18" t="str">
        <f t="shared" ca="1" si="4"/>
        <v/>
      </c>
      <c r="H119" s="18" t="str">
        <f ca="1">VLOOKUP(线路!A119,OFFSET(架空线长度!$A$2,0,0,2000,2),2,FALSE)</f>
        <v/>
      </c>
      <c r="I119" t="str">
        <f t="shared" ca="1" si="5"/>
        <v/>
      </c>
      <c r="J119" s="18" t="str">
        <f ca="1">VLOOKUP(线路!A119,OFFSET(电缆线长度!$A$2,0,0,2000,2),2,FALSE)</f>
        <v/>
      </c>
      <c r="K119" t="str">
        <f t="shared" ca="1" si="6"/>
        <v/>
      </c>
      <c r="L119" s="18" t="str">
        <f t="shared" ca="1" si="7"/>
        <v/>
      </c>
      <c r="M119" t="str">
        <f>IF([1]线路!G119="","",[1]线路!G119)</f>
        <v/>
      </c>
      <c r="N119" t="str">
        <f>IF([1]线路!H119="","",[1]线路!H119)</f>
        <v/>
      </c>
    </row>
    <row r="120" spans="1:14" x14ac:dyDescent="0.15">
      <c r="A120" t="str">
        <f>IF([1]线路!A120="","",[1]线路!A120)</f>
        <v/>
      </c>
      <c r="B120" t="str">
        <f>IF([1]线路!B120="","",[1]线路!B120)</f>
        <v/>
      </c>
      <c r="C120" t="str">
        <f>IF([1]线路!C120="","",[1]线路!C120)</f>
        <v/>
      </c>
      <c r="D120" t="str">
        <f>IF([1]线路!D120="","",[1]线路!D120)</f>
        <v/>
      </c>
      <c r="E120" t="str">
        <f>IF([1]线路!F120="","",[1]线路!F120)</f>
        <v/>
      </c>
      <c r="F120" t="str">
        <f>IF([1]线路!E120="","",[1]线路!E120)</f>
        <v/>
      </c>
      <c r="G120" s="18" t="str">
        <f t="shared" ca="1" si="4"/>
        <v/>
      </c>
      <c r="H120" s="18" t="str">
        <f ca="1">VLOOKUP(线路!A120,OFFSET(架空线长度!$A$2,0,0,2000,2),2,FALSE)</f>
        <v/>
      </c>
      <c r="I120" t="str">
        <f t="shared" ca="1" si="5"/>
        <v/>
      </c>
      <c r="J120" s="18" t="str">
        <f ca="1">VLOOKUP(线路!A120,OFFSET(电缆线长度!$A$2,0,0,2000,2),2,FALSE)</f>
        <v/>
      </c>
      <c r="K120" t="str">
        <f t="shared" ca="1" si="6"/>
        <v/>
      </c>
      <c r="L120" s="18" t="str">
        <f t="shared" ca="1" si="7"/>
        <v/>
      </c>
      <c r="M120" t="str">
        <f>IF([1]线路!G120="","",[1]线路!G120)</f>
        <v/>
      </c>
      <c r="N120" t="str">
        <f>IF([1]线路!H120="","",[1]线路!H120)</f>
        <v/>
      </c>
    </row>
    <row r="121" spans="1:14" x14ac:dyDescent="0.15">
      <c r="A121" t="str">
        <f>IF([1]线路!A121="","",[1]线路!A121)</f>
        <v/>
      </c>
      <c r="B121" t="str">
        <f>IF([1]线路!B121="","",[1]线路!B121)</f>
        <v/>
      </c>
      <c r="C121" t="str">
        <f>IF([1]线路!C121="","",[1]线路!C121)</f>
        <v/>
      </c>
      <c r="D121" t="str">
        <f>IF([1]线路!D121="","",[1]线路!D121)</f>
        <v/>
      </c>
      <c r="E121" t="str">
        <f>IF([1]线路!F121="","",[1]线路!F121)</f>
        <v/>
      </c>
      <c r="F121" t="str">
        <f>IF([1]线路!E121="","",[1]线路!E121)</f>
        <v/>
      </c>
      <c r="G121" s="18" t="str">
        <f t="shared" ca="1" si="4"/>
        <v/>
      </c>
      <c r="H121" s="18" t="str">
        <f ca="1">VLOOKUP(线路!A121,OFFSET(架空线长度!$A$2,0,0,2000,2),2,FALSE)</f>
        <v/>
      </c>
      <c r="I121" t="str">
        <f t="shared" ca="1" si="5"/>
        <v/>
      </c>
      <c r="J121" s="18" t="str">
        <f ca="1">VLOOKUP(线路!A121,OFFSET(电缆线长度!$A$2,0,0,2000,2),2,FALSE)</f>
        <v/>
      </c>
      <c r="K121" t="str">
        <f t="shared" ca="1" si="6"/>
        <v/>
      </c>
      <c r="L121" s="18" t="str">
        <f t="shared" ca="1" si="7"/>
        <v/>
      </c>
      <c r="M121" t="str">
        <f>IF([1]线路!G121="","",[1]线路!G121)</f>
        <v/>
      </c>
      <c r="N121" t="str">
        <f>IF([1]线路!H121="","",[1]线路!H121)</f>
        <v/>
      </c>
    </row>
    <row r="122" spans="1:14" x14ac:dyDescent="0.15">
      <c r="A122" t="str">
        <f>IF([1]线路!A122="","",[1]线路!A122)</f>
        <v/>
      </c>
      <c r="B122" t="str">
        <f>IF([1]线路!B122="","",[1]线路!B122)</f>
        <v/>
      </c>
      <c r="C122" t="str">
        <f>IF([1]线路!C122="","",[1]线路!C122)</f>
        <v/>
      </c>
      <c r="D122" t="str">
        <f>IF([1]线路!D122="","",[1]线路!D122)</f>
        <v/>
      </c>
      <c r="E122" t="str">
        <f>IF([1]线路!F122="","",[1]线路!F122)</f>
        <v/>
      </c>
      <c r="F122" t="str">
        <f>IF([1]线路!E122="","",[1]线路!E122)</f>
        <v/>
      </c>
      <c r="G122" s="18" t="str">
        <f t="shared" ca="1" si="4"/>
        <v/>
      </c>
      <c r="H122" s="18" t="str">
        <f ca="1">VLOOKUP(线路!A122,OFFSET(架空线长度!$A$2,0,0,2000,2),2,FALSE)</f>
        <v/>
      </c>
      <c r="I122" t="str">
        <f t="shared" ca="1" si="5"/>
        <v/>
      </c>
      <c r="J122" s="18" t="str">
        <f ca="1">VLOOKUP(线路!A122,OFFSET(电缆线长度!$A$2,0,0,2000,2),2,FALSE)</f>
        <v/>
      </c>
      <c r="K122" t="str">
        <f t="shared" ca="1" si="6"/>
        <v/>
      </c>
      <c r="L122" s="18" t="str">
        <f t="shared" ca="1" si="7"/>
        <v/>
      </c>
      <c r="M122" t="str">
        <f>IF([1]线路!G122="","",[1]线路!G122)</f>
        <v/>
      </c>
      <c r="N122" t="str">
        <f>IF([1]线路!H122="","",[1]线路!H122)</f>
        <v/>
      </c>
    </row>
    <row r="123" spans="1:14" x14ac:dyDescent="0.15">
      <c r="A123" t="str">
        <f>IF([1]线路!A123="","",[1]线路!A123)</f>
        <v/>
      </c>
      <c r="B123" t="str">
        <f>IF([1]线路!B123="","",[1]线路!B123)</f>
        <v/>
      </c>
      <c r="C123" t="str">
        <f>IF([1]线路!C123="","",[1]线路!C123)</f>
        <v/>
      </c>
      <c r="D123" t="str">
        <f>IF([1]线路!D123="","",[1]线路!D123)</f>
        <v/>
      </c>
      <c r="E123" t="str">
        <f>IF([1]线路!F123="","",[1]线路!F123)</f>
        <v/>
      </c>
      <c r="F123" t="str">
        <f>IF([1]线路!E123="","",[1]线路!E123)</f>
        <v/>
      </c>
      <c r="G123" s="18" t="str">
        <f t="shared" ca="1" si="4"/>
        <v/>
      </c>
      <c r="H123" s="18" t="str">
        <f ca="1">VLOOKUP(线路!A123,OFFSET(架空线长度!$A$2,0,0,2000,2),2,FALSE)</f>
        <v/>
      </c>
      <c r="I123" t="str">
        <f t="shared" ca="1" si="5"/>
        <v/>
      </c>
      <c r="J123" s="18" t="str">
        <f ca="1">VLOOKUP(线路!A123,OFFSET(电缆线长度!$A$2,0,0,2000,2),2,FALSE)</f>
        <v/>
      </c>
      <c r="K123" t="str">
        <f t="shared" ca="1" si="6"/>
        <v/>
      </c>
      <c r="L123" s="18" t="str">
        <f t="shared" ca="1" si="7"/>
        <v/>
      </c>
      <c r="M123" t="str">
        <f>IF([1]线路!G123="","",[1]线路!G123)</f>
        <v/>
      </c>
      <c r="N123" t="str">
        <f>IF([1]线路!H123="","",[1]线路!H123)</f>
        <v/>
      </c>
    </row>
    <row r="124" spans="1:14" x14ac:dyDescent="0.15">
      <c r="A124" t="str">
        <f>IF([1]线路!A124="","",[1]线路!A124)</f>
        <v/>
      </c>
      <c r="B124" t="str">
        <f>IF([1]线路!B124="","",[1]线路!B124)</f>
        <v/>
      </c>
      <c r="C124" t="str">
        <f>IF([1]线路!C124="","",[1]线路!C124)</f>
        <v/>
      </c>
      <c r="D124" t="str">
        <f>IF([1]线路!D124="","",[1]线路!D124)</f>
        <v/>
      </c>
      <c r="E124" t="str">
        <f>IF([1]线路!F124="","",[1]线路!F124)</f>
        <v/>
      </c>
      <c r="F124" t="str">
        <f>IF([1]线路!E124="","",[1]线路!E124)</f>
        <v/>
      </c>
      <c r="G124" s="18" t="str">
        <f t="shared" ca="1" si="4"/>
        <v/>
      </c>
      <c r="H124" s="18" t="str">
        <f ca="1">VLOOKUP(线路!A124,OFFSET(架空线长度!$A$2,0,0,2000,2),2,FALSE)</f>
        <v/>
      </c>
      <c r="I124" t="str">
        <f t="shared" ca="1" si="5"/>
        <v/>
      </c>
      <c r="J124" s="18" t="str">
        <f ca="1">VLOOKUP(线路!A124,OFFSET(电缆线长度!$A$2,0,0,2000,2),2,FALSE)</f>
        <v/>
      </c>
      <c r="K124" t="str">
        <f t="shared" ca="1" si="6"/>
        <v/>
      </c>
      <c r="L124" s="18" t="str">
        <f t="shared" ca="1" si="7"/>
        <v/>
      </c>
      <c r="M124" t="str">
        <f>IF([1]线路!G124="","",[1]线路!G124)</f>
        <v/>
      </c>
      <c r="N124" t="str">
        <f>IF([1]线路!H124="","",[1]线路!H124)</f>
        <v/>
      </c>
    </row>
    <row r="125" spans="1:14" x14ac:dyDescent="0.15">
      <c r="A125" t="str">
        <f>IF([1]线路!A125="","",[1]线路!A125)</f>
        <v/>
      </c>
      <c r="B125" t="str">
        <f>IF([1]线路!B125="","",[1]线路!B125)</f>
        <v/>
      </c>
      <c r="C125" t="str">
        <f>IF([1]线路!C125="","",[1]线路!C125)</f>
        <v/>
      </c>
      <c r="D125" t="str">
        <f>IF([1]线路!D125="","",[1]线路!D125)</f>
        <v/>
      </c>
      <c r="E125" t="str">
        <f>IF([1]线路!F125="","",[1]线路!F125)</f>
        <v/>
      </c>
      <c r="F125" t="str">
        <f>IF([1]线路!E125="","",[1]线路!E125)</f>
        <v/>
      </c>
      <c r="G125" s="18" t="str">
        <f t="shared" ca="1" si="4"/>
        <v/>
      </c>
      <c r="H125" s="18" t="str">
        <f ca="1">VLOOKUP(线路!A125,OFFSET(架空线长度!$A$2,0,0,2000,2),2,FALSE)</f>
        <v/>
      </c>
      <c r="I125" t="str">
        <f t="shared" ca="1" si="5"/>
        <v/>
      </c>
      <c r="J125" s="18" t="str">
        <f ca="1">VLOOKUP(线路!A125,OFFSET(电缆线长度!$A$2,0,0,2000,2),2,FALSE)</f>
        <v/>
      </c>
      <c r="K125" t="str">
        <f t="shared" ca="1" si="6"/>
        <v/>
      </c>
      <c r="L125" s="18" t="str">
        <f t="shared" ca="1" si="7"/>
        <v/>
      </c>
      <c r="M125" t="str">
        <f>IF([1]线路!G125="","",[1]线路!G125)</f>
        <v/>
      </c>
      <c r="N125" t="str">
        <f>IF([1]线路!H125="","",[1]线路!H125)</f>
        <v/>
      </c>
    </row>
    <row r="126" spans="1:14" x14ac:dyDescent="0.15">
      <c r="A126" t="str">
        <f>IF([1]线路!A126="","",[1]线路!A126)</f>
        <v/>
      </c>
      <c r="B126" t="str">
        <f>IF([1]线路!B126="","",[1]线路!B126)</f>
        <v/>
      </c>
      <c r="C126" t="str">
        <f>IF([1]线路!C126="","",[1]线路!C126)</f>
        <v/>
      </c>
      <c r="D126" t="str">
        <f>IF([1]线路!D126="","",[1]线路!D126)</f>
        <v/>
      </c>
      <c r="E126" t="str">
        <f>IF([1]线路!F126="","",[1]线路!F126)</f>
        <v/>
      </c>
      <c r="F126" t="str">
        <f>IF([1]线路!E126="","",[1]线路!E126)</f>
        <v/>
      </c>
      <c r="G126" s="18" t="str">
        <f t="shared" ca="1" si="4"/>
        <v/>
      </c>
      <c r="H126" s="18" t="str">
        <f ca="1">VLOOKUP(线路!A126,OFFSET(架空线长度!$A$2,0,0,2000,2),2,FALSE)</f>
        <v/>
      </c>
      <c r="I126" t="str">
        <f t="shared" ca="1" si="5"/>
        <v/>
      </c>
      <c r="J126" s="18" t="str">
        <f ca="1">VLOOKUP(线路!A126,OFFSET(电缆线长度!$A$2,0,0,2000,2),2,FALSE)</f>
        <v/>
      </c>
      <c r="K126" t="str">
        <f t="shared" ca="1" si="6"/>
        <v/>
      </c>
      <c r="L126" s="18" t="str">
        <f t="shared" ca="1" si="7"/>
        <v/>
      </c>
      <c r="M126" t="str">
        <f>IF([1]线路!G126="","",[1]线路!G126)</f>
        <v/>
      </c>
      <c r="N126" t="str">
        <f>IF([1]线路!H126="","",[1]线路!H126)</f>
        <v/>
      </c>
    </row>
    <row r="127" spans="1:14" x14ac:dyDescent="0.15">
      <c r="A127" t="str">
        <f>IF([1]线路!A127="","",[1]线路!A127)</f>
        <v/>
      </c>
      <c r="B127" t="str">
        <f>IF([1]线路!B127="","",[1]线路!B127)</f>
        <v/>
      </c>
      <c r="C127" t="str">
        <f>IF([1]线路!C127="","",[1]线路!C127)</f>
        <v/>
      </c>
      <c r="D127" t="str">
        <f>IF([1]线路!D127="","",[1]线路!D127)</f>
        <v/>
      </c>
      <c r="E127" t="str">
        <f>IF([1]线路!F127="","",[1]线路!F127)</f>
        <v/>
      </c>
      <c r="F127" t="str">
        <f>IF([1]线路!E127="","",[1]线路!E127)</f>
        <v/>
      </c>
      <c r="G127" s="18" t="str">
        <f t="shared" ca="1" si="4"/>
        <v/>
      </c>
      <c r="H127" s="18" t="str">
        <f ca="1">VLOOKUP(线路!A127,OFFSET(架空线长度!$A$2,0,0,2000,2),2,FALSE)</f>
        <v/>
      </c>
      <c r="I127" t="str">
        <f t="shared" ca="1" si="5"/>
        <v/>
      </c>
      <c r="J127" s="18" t="str">
        <f ca="1">VLOOKUP(线路!A127,OFFSET(电缆线长度!$A$2,0,0,2000,2),2,FALSE)</f>
        <v/>
      </c>
      <c r="K127" t="str">
        <f t="shared" ca="1" si="6"/>
        <v/>
      </c>
      <c r="L127" s="18" t="str">
        <f t="shared" ca="1" si="7"/>
        <v/>
      </c>
      <c r="M127" t="str">
        <f>IF([1]线路!G127="","",[1]线路!G127)</f>
        <v/>
      </c>
      <c r="N127" t="str">
        <f>IF([1]线路!H127="","",[1]线路!H127)</f>
        <v/>
      </c>
    </row>
    <row r="128" spans="1:14" x14ac:dyDescent="0.15">
      <c r="A128" t="str">
        <f>IF([1]线路!A128="","",[1]线路!A128)</f>
        <v/>
      </c>
      <c r="B128" t="str">
        <f>IF([1]线路!B128="","",[1]线路!B128)</f>
        <v/>
      </c>
      <c r="C128" t="str">
        <f>IF([1]线路!C128="","",[1]线路!C128)</f>
        <v/>
      </c>
      <c r="D128" t="str">
        <f>IF([1]线路!D128="","",[1]线路!D128)</f>
        <v/>
      </c>
      <c r="E128" t="str">
        <f>IF([1]线路!F128="","",[1]线路!F128)</f>
        <v/>
      </c>
      <c r="F128" t="str">
        <f>IF([1]线路!E128="","",[1]线路!E128)</f>
        <v/>
      </c>
      <c r="G128" s="18" t="str">
        <f t="shared" ca="1" si="4"/>
        <v/>
      </c>
      <c r="H128" s="18" t="str">
        <f ca="1">VLOOKUP(线路!A128,OFFSET(架空线长度!$A$2,0,0,2000,2),2,FALSE)</f>
        <v/>
      </c>
      <c r="I128" t="str">
        <f t="shared" ca="1" si="5"/>
        <v/>
      </c>
      <c r="J128" s="18" t="str">
        <f ca="1">VLOOKUP(线路!A128,OFFSET(电缆线长度!$A$2,0,0,2000,2),2,FALSE)</f>
        <v/>
      </c>
      <c r="K128" t="str">
        <f t="shared" ca="1" si="6"/>
        <v/>
      </c>
      <c r="L128" s="18" t="str">
        <f t="shared" ca="1" si="7"/>
        <v/>
      </c>
      <c r="M128" t="str">
        <f>IF([1]线路!G128="","",[1]线路!G128)</f>
        <v/>
      </c>
      <c r="N128" t="str">
        <f>IF([1]线路!H128="","",[1]线路!H128)</f>
        <v/>
      </c>
    </row>
    <row r="129" spans="1:14" x14ac:dyDescent="0.15">
      <c r="A129" t="str">
        <f>IF([1]线路!A129="","",[1]线路!A129)</f>
        <v/>
      </c>
      <c r="B129" t="str">
        <f>IF([1]线路!B129="","",[1]线路!B129)</f>
        <v/>
      </c>
      <c r="C129" t="str">
        <f>IF([1]线路!C129="","",[1]线路!C129)</f>
        <v/>
      </c>
      <c r="D129" t="str">
        <f>IF([1]线路!D129="","",[1]线路!D129)</f>
        <v/>
      </c>
      <c r="E129" t="str">
        <f>IF([1]线路!F129="","",[1]线路!F129)</f>
        <v/>
      </c>
      <c r="F129" t="str">
        <f>IF([1]线路!E129="","",[1]线路!E129)</f>
        <v/>
      </c>
      <c r="G129" s="18" t="str">
        <f t="shared" ca="1" si="4"/>
        <v/>
      </c>
      <c r="H129" s="18" t="str">
        <f ca="1">VLOOKUP(线路!A129,OFFSET(架空线长度!$A$2,0,0,2000,2),2,FALSE)</f>
        <v/>
      </c>
      <c r="I129" t="str">
        <f t="shared" ca="1" si="5"/>
        <v/>
      </c>
      <c r="J129" s="18" t="str">
        <f ca="1">VLOOKUP(线路!A129,OFFSET(电缆线长度!$A$2,0,0,2000,2),2,FALSE)</f>
        <v/>
      </c>
      <c r="K129" t="str">
        <f t="shared" ca="1" si="6"/>
        <v/>
      </c>
      <c r="L129" s="18" t="str">
        <f t="shared" ca="1" si="7"/>
        <v/>
      </c>
      <c r="M129" t="str">
        <f>IF([1]线路!G129="","",[1]线路!G129)</f>
        <v/>
      </c>
      <c r="N129" t="str">
        <f>IF([1]线路!H129="","",[1]线路!H129)</f>
        <v/>
      </c>
    </row>
    <row r="130" spans="1:14" x14ac:dyDescent="0.15">
      <c r="A130" t="str">
        <f>IF([1]线路!A130="","",[1]线路!A130)</f>
        <v/>
      </c>
      <c r="B130" t="str">
        <f>IF([1]线路!B130="","",[1]线路!B130)</f>
        <v/>
      </c>
      <c r="C130" t="str">
        <f>IF([1]线路!C130="","",[1]线路!C130)</f>
        <v/>
      </c>
      <c r="D130" t="str">
        <f>IF([1]线路!D130="","",[1]线路!D130)</f>
        <v/>
      </c>
      <c r="E130" t="str">
        <f>IF([1]线路!F130="","",[1]线路!F130)</f>
        <v/>
      </c>
      <c r="F130" t="str">
        <f>IF([1]线路!E130="","",[1]线路!E130)</f>
        <v/>
      </c>
      <c r="G130" s="18" t="str">
        <f t="shared" ca="1" si="4"/>
        <v/>
      </c>
      <c r="H130" s="18" t="str">
        <f ca="1">VLOOKUP(线路!A130,OFFSET(架空线长度!$A$2,0,0,2000,2),2,FALSE)</f>
        <v/>
      </c>
      <c r="I130" t="str">
        <f t="shared" ca="1" si="5"/>
        <v/>
      </c>
      <c r="J130" s="18" t="str">
        <f ca="1">VLOOKUP(线路!A130,OFFSET(电缆线长度!$A$2,0,0,2000,2),2,FALSE)</f>
        <v/>
      </c>
      <c r="K130" t="str">
        <f t="shared" ca="1" si="6"/>
        <v/>
      </c>
      <c r="L130" s="18" t="str">
        <f t="shared" ca="1" si="7"/>
        <v/>
      </c>
      <c r="M130" t="str">
        <f>IF([1]线路!G130="","",[1]线路!G130)</f>
        <v/>
      </c>
      <c r="N130" t="str">
        <f>IF([1]线路!H130="","",[1]线路!H130)</f>
        <v/>
      </c>
    </row>
    <row r="131" spans="1:14" x14ac:dyDescent="0.15">
      <c r="A131" t="str">
        <f>IF([1]线路!A131="","",[1]线路!A131)</f>
        <v/>
      </c>
      <c r="B131" t="str">
        <f>IF([1]线路!B131="","",[1]线路!B131)</f>
        <v/>
      </c>
      <c r="C131" t="str">
        <f>IF([1]线路!C131="","",[1]线路!C131)</f>
        <v/>
      </c>
      <c r="D131" t="str">
        <f>IF([1]线路!D131="","",[1]线路!D131)</f>
        <v/>
      </c>
      <c r="E131" t="str">
        <f>IF([1]线路!F131="","",[1]线路!F131)</f>
        <v/>
      </c>
      <c r="F131" t="str">
        <f>IF([1]线路!E131="","",[1]线路!E131)</f>
        <v/>
      </c>
      <c r="G131" s="18" t="str">
        <f t="shared" ref="G131:G194" ca="1" si="8">L131</f>
        <v/>
      </c>
      <c r="H131" s="18" t="str">
        <f ca="1">VLOOKUP(线路!A131,OFFSET(架空线长度!$A$2,0,0,2000,2),2,FALSE)</f>
        <v/>
      </c>
      <c r="I131" t="str">
        <f t="shared" ref="I131:I194" ca="1" si="9">IF(ISNA(H131),"0",H131)</f>
        <v/>
      </c>
      <c r="J131" s="18" t="str">
        <f ca="1">VLOOKUP(线路!A131,OFFSET(电缆线长度!$A$2,0,0,2000,2),2,FALSE)</f>
        <v/>
      </c>
      <c r="K131" t="str">
        <f t="shared" ref="K131:K194" ca="1" si="10">IF(ISNA(J131),"0",J131)</f>
        <v/>
      </c>
      <c r="L131" s="18" t="str">
        <f t="shared" ref="L131:L194" ca="1" si="11">IF(OR(I131="",K131=""),"",IF(I131/(I131+K131)&gt;0.5,0,1))</f>
        <v/>
      </c>
      <c r="M131" t="str">
        <f>IF([1]线路!G131="","",[1]线路!G131)</f>
        <v/>
      </c>
      <c r="N131" t="str">
        <f>IF([1]线路!H131="","",[1]线路!H131)</f>
        <v/>
      </c>
    </row>
    <row r="132" spans="1:14" x14ac:dyDescent="0.15">
      <c r="A132" t="str">
        <f>IF([1]线路!A132="","",[1]线路!A132)</f>
        <v/>
      </c>
      <c r="B132" t="str">
        <f>IF([1]线路!B132="","",[1]线路!B132)</f>
        <v/>
      </c>
      <c r="C132" t="str">
        <f>IF([1]线路!C132="","",[1]线路!C132)</f>
        <v/>
      </c>
      <c r="D132" t="str">
        <f>IF([1]线路!D132="","",[1]线路!D132)</f>
        <v/>
      </c>
      <c r="E132" t="str">
        <f>IF([1]线路!F132="","",[1]线路!F132)</f>
        <v/>
      </c>
      <c r="F132" t="str">
        <f>IF([1]线路!E132="","",[1]线路!E132)</f>
        <v/>
      </c>
      <c r="G132" s="18" t="str">
        <f t="shared" ca="1" si="8"/>
        <v/>
      </c>
      <c r="H132" s="18" t="str">
        <f ca="1">VLOOKUP(线路!A132,OFFSET(架空线长度!$A$2,0,0,2000,2),2,FALSE)</f>
        <v/>
      </c>
      <c r="I132" t="str">
        <f t="shared" ca="1" si="9"/>
        <v/>
      </c>
      <c r="J132" s="18" t="str">
        <f ca="1">VLOOKUP(线路!A132,OFFSET(电缆线长度!$A$2,0,0,2000,2),2,FALSE)</f>
        <v/>
      </c>
      <c r="K132" t="str">
        <f t="shared" ca="1" si="10"/>
        <v/>
      </c>
      <c r="L132" s="18" t="str">
        <f t="shared" ca="1" si="11"/>
        <v/>
      </c>
      <c r="M132" t="str">
        <f>IF([1]线路!G132="","",[1]线路!G132)</f>
        <v/>
      </c>
      <c r="N132" t="str">
        <f>IF([1]线路!H132="","",[1]线路!H132)</f>
        <v/>
      </c>
    </row>
    <row r="133" spans="1:14" x14ac:dyDescent="0.15">
      <c r="A133" t="str">
        <f>IF([1]线路!A133="","",[1]线路!A133)</f>
        <v/>
      </c>
      <c r="B133" t="str">
        <f>IF([1]线路!B133="","",[1]线路!B133)</f>
        <v/>
      </c>
      <c r="C133" t="str">
        <f>IF([1]线路!C133="","",[1]线路!C133)</f>
        <v/>
      </c>
      <c r="D133" t="str">
        <f>IF([1]线路!D133="","",[1]线路!D133)</f>
        <v/>
      </c>
      <c r="E133" t="str">
        <f>IF([1]线路!F133="","",[1]线路!F133)</f>
        <v/>
      </c>
      <c r="F133" t="str">
        <f>IF([1]线路!E133="","",[1]线路!E133)</f>
        <v/>
      </c>
      <c r="G133" s="18" t="str">
        <f t="shared" ca="1" si="8"/>
        <v/>
      </c>
      <c r="H133" s="18" t="str">
        <f ca="1">VLOOKUP(线路!A133,OFFSET(架空线长度!$A$2,0,0,2000,2),2,FALSE)</f>
        <v/>
      </c>
      <c r="I133" t="str">
        <f t="shared" ca="1" si="9"/>
        <v/>
      </c>
      <c r="J133" s="18" t="str">
        <f ca="1">VLOOKUP(线路!A133,OFFSET(电缆线长度!$A$2,0,0,2000,2),2,FALSE)</f>
        <v/>
      </c>
      <c r="K133" t="str">
        <f t="shared" ca="1" si="10"/>
        <v/>
      </c>
      <c r="L133" s="18" t="str">
        <f t="shared" ca="1" si="11"/>
        <v/>
      </c>
      <c r="M133" t="str">
        <f>IF([1]线路!G133="","",[1]线路!G133)</f>
        <v/>
      </c>
      <c r="N133" t="str">
        <f>IF([1]线路!H133="","",[1]线路!H133)</f>
        <v/>
      </c>
    </row>
    <row r="134" spans="1:14" x14ac:dyDescent="0.15">
      <c r="A134" t="str">
        <f>IF([1]线路!A134="","",[1]线路!A134)</f>
        <v/>
      </c>
      <c r="B134" t="str">
        <f>IF([1]线路!B134="","",[1]线路!B134)</f>
        <v/>
      </c>
      <c r="C134" t="str">
        <f>IF([1]线路!C134="","",[1]线路!C134)</f>
        <v/>
      </c>
      <c r="D134" t="str">
        <f>IF([1]线路!D134="","",[1]线路!D134)</f>
        <v/>
      </c>
      <c r="E134" t="str">
        <f>IF([1]线路!F134="","",[1]线路!F134)</f>
        <v/>
      </c>
      <c r="F134" t="str">
        <f>IF([1]线路!E134="","",[1]线路!E134)</f>
        <v/>
      </c>
      <c r="G134" s="18" t="str">
        <f t="shared" ca="1" si="8"/>
        <v/>
      </c>
      <c r="H134" s="18" t="str">
        <f ca="1">VLOOKUP(线路!A134,OFFSET(架空线长度!$A$2,0,0,2000,2),2,FALSE)</f>
        <v/>
      </c>
      <c r="I134" t="str">
        <f t="shared" ca="1" si="9"/>
        <v/>
      </c>
      <c r="J134" s="18" t="str">
        <f ca="1">VLOOKUP(线路!A134,OFFSET(电缆线长度!$A$2,0,0,2000,2),2,FALSE)</f>
        <v/>
      </c>
      <c r="K134" t="str">
        <f t="shared" ca="1" si="10"/>
        <v/>
      </c>
      <c r="L134" s="18" t="str">
        <f t="shared" ca="1" si="11"/>
        <v/>
      </c>
      <c r="M134" t="str">
        <f>IF([1]线路!G134="","",[1]线路!G134)</f>
        <v/>
      </c>
      <c r="N134" t="str">
        <f>IF([1]线路!H134="","",[1]线路!H134)</f>
        <v/>
      </c>
    </row>
    <row r="135" spans="1:14" x14ac:dyDescent="0.15">
      <c r="A135" t="str">
        <f>IF([1]线路!A135="","",[1]线路!A135)</f>
        <v/>
      </c>
      <c r="B135" t="str">
        <f>IF([1]线路!B135="","",[1]线路!B135)</f>
        <v/>
      </c>
      <c r="C135" t="str">
        <f>IF([1]线路!C135="","",[1]线路!C135)</f>
        <v/>
      </c>
      <c r="D135" t="str">
        <f>IF([1]线路!D135="","",[1]线路!D135)</f>
        <v/>
      </c>
      <c r="E135" t="str">
        <f>IF([1]线路!F135="","",[1]线路!F135)</f>
        <v/>
      </c>
      <c r="F135" t="str">
        <f>IF([1]线路!E135="","",[1]线路!E135)</f>
        <v/>
      </c>
      <c r="G135" s="18" t="str">
        <f t="shared" ca="1" si="8"/>
        <v/>
      </c>
      <c r="H135" s="18" t="str">
        <f ca="1">VLOOKUP(线路!A135,OFFSET(架空线长度!$A$2,0,0,2000,2),2,FALSE)</f>
        <v/>
      </c>
      <c r="I135" t="str">
        <f t="shared" ca="1" si="9"/>
        <v/>
      </c>
      <c r="J135" s="18" t="str">
        <f ca="1">VLOOKUP(线路!A135,OFFSET(电缆线长度!$A$2,0,0,2000,2),2,FALSE)</f>
        <v/>
      </c>
      <c r="K135" t="str">
        <f t="shared" ca="1" si="10"/>
        <v/>
      </c>
      <c r="L135" s="18" t="str">
        <f t="shared" ca="1" si="11"/>
        <v/>
      </c>
      <c r="M135" t="str">
        <f>IF([1]线路!G135="","",[1]线路!G135)</f>
        <v/>
      </c>
      <c r="N135" t="str">
        <f>IF([1]线路!H135="","",[1]线路!H135)</f>
        <v/>
      </c>
    </row>
    <row r="136" spans="1:14" x14ac:dyDescent="0.15">
      <c r="A136" t="str">
        <f>IF([1]线路!A136="","",[1]线路!A136)</f>
        <v/>
      </c>
      <c r="B136" t="str">
        <f>IF([1]线路!B136="","",[1]线路!B136)</f>
        <v/>
      </c>
      <c r="C136" t="str">
        <f>IF([1]线路!C136="","",[1]线路!C136)</f>
        <v/>
      </c>
      <c r="D136" t="str">
        <f>IF([1]线路!D136="","",[1]线路!D136)</f>
        <v/>
      </c>
      <c r="E136" t="str">
        <f>IF([1]线路!F136="","",[1]线路!F136)</f>
        <v/>
      </c>
      <c r="F136" t="str">
        <f>IF([1]线路!E136="","",[1]线路!E136)</f>
        <v/>
      </c>
      <c r="G136" s="18" t="str">
        <f t="shared" ca="1" si="8"/>
        <v/>
      </c>
      <c r="H136" s="18" t="str">
        <f ca="1">VLOOKUP(线路!A136,OFFSET(架空线长度!$A$2,0,0,2000,2),2,FALSE)</f>
        <v/>
      </c>
      <c r="I136" t="str">
        <f t="shared" ca="1" si="9"/>
        <v/>
      </c>
      <c r="J136" s="18" t="str">
        <f ca="1">VLOOKUP(线路!A136,OFFSET(电缆线长度!$A$2,0,0,2000,2),2,FALSE)</f>
        <v/>
      </c>
      <c r="K136" t="str">
        <f t="shared" ca="1" si="10"/>
        <v/>
      </c>
      <c r="L136" s="18" t="str">
        <f t="shared" ca="1" si="11"/>
        <v/>
      </c>
      <c r="M136" t="str">
        <f>IF([1]线路!G136="","",[1]线路!G136)</f>
        <v/>
      </c>
      <c r="N136" t="str">
        <f>IF([1]线路!H136="","",[1]线路!H136)</f>
        <v/>
      </c>
    </row>
    <row r="137" spans="1:14" x14ac:dyDescent="0.15">
      <c r="A137" t="str">
        <f>IF([1]线路!A137="","",[1]线路!A137)</f>
        <v/>
      </c>
      <c r="B137" t="str">
        <f>IF([1]线路!B137="","",[1]线路!B137)</f>
        <v/>
      </c>
      <c r="C137" t="str">
        <f>IF([1]线路!C137="","",[1]线路!C137)</f>
        <v/>
      </c>
      <c r="D137" t="str">
        <f>IF([1]线路!D137="","",[1]线路!D137)</f>
        <v/>
      </c>
      <c r="E137" t="str">
        <f>IF([1]线路!F137="","",[1]线路!F137)</f>
        <v/>
      </c>
      <c r="F137" t="str">
        <f>IF([1]线路!E137="","",[1]线路!E137)</f>
        <v/>
      </c>
      <c r="G137" s="18" t="str">
        <f t="shared" ca="1" si="8"/>
        <v/>
      </c>
      <c r="H137" s="18" t="str">
        <f ca="1">VLOOKUP(线路!A137,OFFSET(架空线长度!$A$2,0,0,2000,2),2,FALSE)</f>
        <v/>
      </c>
      <c r="I137" t="str">
        <f t="shared" ca="1" si="9"/>
        <v/>
      </c>
      <c r="J137" s="18" t="str">
        <f ca="1">VLOOKUP(线路!A137,OFFSET(电缆线长度!$A$2,0,0,2000,2),2,FALSE)</f>
        <v/>
      </c>
      <c r="K137" t="str">
        <f t="shared" ca="1" si="10"/>
        <v/>
      </c>
      <c r="L137" s="18" t="str">
        <f t="shared" ca="1" si="11"/>
        <v/>
      </c>
      <c r="M137" t="str">
        <f>IF([1]线路!G137="","",[1]线路!G137)</f>
        <v/>
      </c>
      <c r="N137" t="str">
        <f>IF([1]线路!H137="","",[1]线路!H137)</f>
        <v/>
      </c>
    </row>
    <row r="138" spans="1:14" x14ac:dyDescent="0.15">
      <c r="A138" t="str">
        <f>IF([1]线路!A138="","",[1]线路!A138)</f>
        <v/>
      </c>
      <c r="B138" t="str">
        <f>IF([1]线路!B138="","",[1]线路!B138)</f>
        <v/>
      </c>
      <c r="C138" t="str">
        <f>IF([1]线路!C138="","",[1]线路!C138)</f>
        <v/>
      </c>
      <c r="D138" t="str">
        <f>IF([1]线路!D138="","",[1]线路!D138)</f>
        <v/>
      </c>
      <c r="E138" t="str">
        <f>IF([1]线路!F138="","",[1]线路!F138)</f>
        <v/>
      </c>
      <c r="F138" t="str">
        <f>IF([1]线路!E138="","",[1]线路!E138)</f>
        <v/>
      </c>
      <c r="G138" s="18" t="str">
        <f t="shared" ca="1" si="8"/>
        <v/>
      </c>
      <c r="H138" s="18" t="str">
        <f ca="1">VLOOKUP(线路!A138,OFFSET(架空线长度!$A$2,0,0,2000,2),2,FALSE)</f>
        <v/>
      </c>
      <c r="I138" t="str">
        <f t="shared" ca="1" si="9"/>
        <v/>
      </c>
      <c r="J138" s="18" t="str">
        <f ca="1">VLOOKUP(线路!A138,OFFSET(电缆线长度!$A$2,0,0,2000,2),2,FALSE)</f>
        <v/>
      </c>
      <c r="K138" t="str">
        <f t="shared" ca="1" si="10"/>
        <v/>
      </c>
      <c r="L138" s="18" t="str">
        <f t="shared" ca="1" si="11"/>
        <v/>
      </c>
      <c r="M138" t="str">
        <f>IF([1]线路!G138="","",[1]线路!G138)</f>
        <v/>
      </c>
      <c r="N138" t="str">
        <f>IF([1]线路!H138="","",[1]线路!H138)</f>
        <v/>
      </c>
    </row>
    <row r="139" spans="1:14" x14ac:dyDescent="0.15">
      <c r="A139" t="str">
        <f>IF([1]线路!A139="","",[1]线路!A139)</f>
        <v/>
      </c>
      <c r="B139" t="str">
        <f>IF([1]线路!B139="","",[1]线路!B139)</f>
        <v/>
      </c>
      <c r="C139" t="str">
        <f>IF([1]线路!C139="","",[1]线路!C139)</f>
        <v/>
      </c>
      <c r="D139" t="str">
        <f>IF([1]线路!D139="","",[1]线路!D139)</f>
        <v/>
      </c>
      <c r="E139" t="str">
        <f>IF([1]线路!F139="","",[1]线路!F139)</f>
        <v/>
      </c>
      <c r="F139" t="str">
        <f>IF([1]线路!E139="","",[1]线路!E139)</f>
        <v/>
      </c>
      <c r="G139" s="18" t="str">
        <f t="shared" ca="1" si="8"/>
        <v/>
      </c>
      <c r="H139" s="18" t="str">
        <f ca="1">VLOOKUP(线路!A139,OFFSET(架空线长度!$A$2,0,0,2000,2),2,FALSE)</f>
        <v/>
      </c>
      <c r="I139" t="str">
        <f t="shared" ca="1" si="9"/>
        <v/>
      </c>
      <c r="J139" s="18" t="str">
        <f ca="1">VLOOKUP(线路!A139,OFFSET(电缆线长度!$A$2,0,0,2000,2),2,FALSE)</f>
        <v/>
      </c>
      <c r="K139" t="str">
        <f t="shared" ca="1" si="10"/>
        <v/>
      </c>
      <c r="L139" s="18" t="str">
        <f t="shared" ca="1" si="11"/>
        <v/>
      </c>
      <c r="M139" t="str">
        <f>IF([1]线路!G139="","",[1]线路!G139)</f>
        <v/>
      </c>
      <c r="N139" t="str">
        <f>IF([1]线路!H139="","",[1]线路!H139)</f>
        <v/>
      </c>
    </row>
    <row r="140" spans="1:14" x14ac:dyDescent="0.15">
      <c r="A140" t="str">
        <f>IF([1]线路!A140="","",[1]线路!A140)</f>
        <v/>
      </c>
      <c r="B140" t="str">
        <f>IF([1]线路!B140="","",[1]线路!B140)</f>
        <v/>
      </c>
      <c r="C140" t="str">
        <f>IF([1]线路!C140="","",[1]线路!C140)</f>
        <v/>
      </c>
      <c r="D140" t="str">
        <f>IF([1]线路!D140="","",[1]线路!D140)</f>
        <v/>
      </c>
      <c r="E140" t="str">
        <f>IF([1]线路!F140="","",[1]线路!F140)</f>
        <v/>
      </c>
      <c r="F140" t="str">
        <f>IF([1]线路!E140="","",[1]线路!E140)</f>
        <v/>
      </c>
      <c r="G140" s="18" t="str">
        <f t="shared" ca="1" si="8"/>
        <v/>
      </c>
      <c r="H140" s="18" t="str">
        <f ca="1">VLOOKUP(线路!A140,OFFSET(架空线长度!$A$2,0,0,2000,2),2,FALSE)</f>
        <v/>
      </c>
      <c r="I140" t="str">
        <f t="shared" ca="1" si="9"/>
        <v/>
      </c>
      <c r="J140" s="18" t="str">
        <f ca="1">VLOOKUP(线路!A140,OFFSET(电缆线长度!$A$2,0,0,2000,2),2,FALSE)</f>
        <v/>
      </c>
      <c r="K140" t="str">
        <f t="shared" ca="1" si="10"/>
        <v/>
      </c>
      <c r="L140" s="18" t="str">
        <f t="shared" ca="1" si="11"/>
        <v/>
      </c>
      <c r="M140" t="str">
        <f>IF([1]线路!G140="","",[1]线路!G140)</f>
        <v/>
      </c>
      <c r="N140" t="str">
        <f>IF([1]线路!H140="","",[1]线路!H140)</f>
        <v/>
      </c>
    </row>
    <row r="141" spans="1:14" x14ac:dyDescent="0.15">
      <c r="A141" t="str">
        <f>IF([1]线路!A141="","",[1]线路!A141)</f>
        <v/>
      </c>
      <c r="B141" t="str">
        <f>IF([1]线路!B141="","",[1]线路!B141)</f>
        <v/>
      </c>
      <c r="C141" t="str">
        <f>IF([1]线路!C141="","",[1]线路!C141)</f>
        <v/>
      </c>
      <c r="D141" t="str">
        <f>IF([1]线路!D141="","",[1]线路!D141)</f>
        <v/>
      </c>
      <c r="E141" t="str">
        <f>IF([1]线路!F141="","",[1]线路!F141)</f>
        <v/>
      </c>
      <c r="F141" t="str">
        <f>IF([1]线路!E141="","",[1]线路!E141)</f>
        <v/>
      </c>
      <c r="G141" s="18" t="str">
        <f t="shared" ca="1" si="8"/>
        <v/>
      </c>
      <c r="H141" s="18" t="str">
        <f ca="1">VLOOKUP(线路!A141,OFFSET(架空线长度!$A$2,0,0,2000,2),2,FALSE)</f>
        <v/>
      </c>
      <c r="I141" t="str">
        <f t="shared" ca="1" si="9"/>
        <v/>
      </c>
      <c r="J141" s="18" t="str">
        <f ca="1">VLOOKUP(线路!A141,OFFSET(电缆线长度!$A$2,0,0,2000,2),2,FALSE)</f>
        <v/>
      </c>
      <c r="K141" t="str">
        <f t="shared" ca="1" si="10"/>
        <v/>
      </c>
      <c r="L141" s="18" t="str">
        <f t="shared" ca="1" si="11"/>
        <v/>
      </c>
      <c r="M141" t="str">
        <f>IF([1]线路!G141="","",[1]线路!G141)</f>
        <v/>
      </c>
      <c r="N141" t="str">
        <f>IF([1]线路!H141="","",[1]线路!H141)</f>
        <v/>
      </c>
    </row>
    <row r="142" spans="1:14" x14ac:dyDescent="0.15">
      <c r="A142" t="str">
        <f>IF([1]线路!A142="","",[1]线路!A142)</f>
        <v/>
      </c>
      <c r="B142" t="str">
        <f>IF([1]线路!B142="","",[1]线路!B142)</f>
        <v/>
      </c>
      <c r="C142" t="str">
        <f>IF([1]线路!C142="","",[1]线路!C142)</f>
        <v/>
      </c>
      <c r="D142" t="str">
        <f>IF([1]线路!D142="","",[1]线路!D142)</f>
        <v/>
      </c>
      <c r="E142" t="str">
        <f>IF([1]线路!F142="","",[1]线路!F142)</f>
        <v/>
      </c>
      <c r="F142" t="str">
        <f>IF([1]线路!E142="","",[1]线路!E142)</f>
        <v/>
      </c>
      <c r="G142" s="18" t="str">
        <f t="shared" ca="1" si="8"/>
        <v/>
      </c>
      <c r="H142" s="18" t="str">
        <f ca="1">VLOOKUP(线路!A142,OFFSET(架空线长度!$A$2,0,0,2000,2),2,FALSE)</f>
        <v/>
      </c>
      <c r="I142" t="str">
        <f t="shared" ca="1" si="9"/>
        <v/>
      </c>
      <c r="J142" s="18" t="str">
        <f ca="1">VLOOKUP(线路!A142,OFFSET(电缆线长度!$A$2,0,0,2000,2),2,FALSE)</f>
        <v/>
      </c>
      <c r="K142" t="str">
        <f t="shared" ca="1" si="10"/>
        <v/>
      </c>
      <c r="L142" s="18" t="str">
        <f t="shared" ca="1" si="11"/>
        <v/>
      </c>
      <c r="M142" t="str">
        <f>IF([1]线路!G142="","",[1]线路!G142)</f>
        <v/>
      </c>
      <c r="N142" t="str">
        <f>IF([1]线路!H142="","",[1]线路!H142)</f>
        <v/>
      </c>
    </row>
    <row r="143" spans="1:14" x14ac:dyDescent="0.15">
      <c r="A143" t="str">
        <f>IF([1]线路!A143="","",[1]线路!A143)</f>
        <v/>
      </c>
      <c r="B143" t="str">
        <f>IF([1]线路!B143="","",[1]线路!B143)</f>
        <v/>
      </c>
      <c r="C143" t="str">
        <f>IF([1]线路!C143="","",[1]线路!C143)</f>
        <v/>
      </c>
      <c r="D143" t="str">
        <f>IF([1]线路!D143="","",[1]线路!D143)</f>
        <v/>
      </c>
      <c r="E143" t="str">
        <f>IF([1]线路!F143="","",[1]线路!F143)</f>
        <v/>
      </c>
      <c r="F143" t="str">
        <f>IF([1]线路!E143="","",[1]线路!E143)</f>
        <v/>
      </c>
      <c r="G143" s="18" t="str">
        <f t="shared" ca="1" si="8"/>
        <v/>
      </c>
      <c r="H143" s="18" t="str">
        <f ca="1">VLOOKUP(线路!A143,OFFSET(架空线长度!$A$2,0,0,2000,2),2,FALSE)</f>
        <v/>
      </c>
      <c r="I143" t="str">
        <f t="shared" ca="1" si="9"/>
        <v/>
      </c>
      <c r="J143" s="18" t="str">
        <f ca="1">VLOOKUP(线路!A143,OFFSET(电缆线长度!$A$2,0,0,2000,2),2,FALSE)</f>
        <v/>
      </c>
      <c r="K143" t="str">
        <f t="shared" ca="1" si="10"/>
        <v/>
      </c>
      <c r="L143" s="18" t="str">
        <f t="shared" ca="1" si="11"/>
        <v/>
      </c>
      <c r="M143" t="str">
        <f>IF([1]线路!G143="","",[1]线路!G143)</f>
        <v/>
      </c>
      <c r="N143" t="str">
        <f>IF([1]线路!H143="","",[1]线路!H143)</f>
        <v/>
      </c>
    </row>
    <row r="144" spans="1:14" x14ac:dyDescent="0.15">
      <c r="A144" t="str">
        <f>IF([1]线路!A144="","",[1]线路!A144)</f>
        <v/>
      </c>
      <c r="B144" t="str">
        <f>IF([1]线路!B144="","",[1]线路!B144)</f>
        <v/>
      </c>
      <c r="C144" t="str">
        <f>IF([1]线路!C144="","",[1]线路!C144)</f>
        <v/>
      </c>
      <c r="D144" t="str">
        <f>IF([1]线路!D144="","",[1]线路!D144)</f>
        <v/>
      </c>
      <c r="E144" t="str">
        <f>IF([1]线路!F144="","",[1]线路!F144)</f>
        <v/>
      </c>
      <c r="F144" t="str">
        <f>IF([1]线路!E144="","",[1]线路!E144)</f>
        <v/>
      </c>
      <c r="G144" s="18" t="str">
        <f t="shared" ca="1" si="8"/>
        <v/>
      </c>
      <c r="H144" s="18" t="str">
        <f ca="1">VLOOKUP(线路!A144,OFFSET(架空线长度!$A$2,0,0,2000,2),2,FALSE)</f>
        <v/>
      </c>
      <c r="I144" t="str">
        <f t="shared" ca="1" si="9"/>
        <v/>
      </c>
      <c r="J144" s="18" t="str">
        <f ca="1">VLOOKUP(线路!A144,OFFSET(电缆线长度!$A$2,0,0,2000,2),2,FALSE)</f>
        <v/>
      </c>
      <c r="K144" t="str">
        <f t="shared" ca="1" si="10"/>
        <v/>
      </c>
      <c r="L144" s="18" t="str">
        <f t="shared" ca="1" si="11"/>
        <v/>
      </c>
      <c r="M144" t="str">
        <f>IF([1]线路!G144="","",[1]线路!G144)</f>
        <v/>
      </c>
      <c r="N144" t="str">
        <f>IF([1]线路!H144="","",[1]线路!H144)</f>
        <v/>
      </c>
    </row>
    <row r="145" spans="1:14" x14ac:dyDescent="0.15">
      <c r="A145" t="str">
        <f>IF([1]线路!A145="","",[1]线路!A145)</f>
        <v/>
      </c>
      <c r="B145" t="str">
        <f>IF([1]线路!B145="","",[1]线路!B145)</f>
        <v/>
      </c>
      <c r="C145" t="str">
        <f>IF([1]线路!C145="","",[1]线路!C145)</f>
        <v/>
      </c>
      <c r="D145" t="str">
        <f>IF([1]线路!D145="","",[1]线路!D145)</f>
        <v/>
      </c>
      <c r="E145" t="str">
        <f>IF([1]线路!F145="","",[1]线路!F145)</f>
        <v/>
      </c>
      <c r="F145" t="str">
        <f>IF([1]线路!E145="","",[1]线路!E145)</f>
        <v/>
      </c>
      <c r="G145" s="18" t="str">
        <f t="shared" ca="1" si="8"/>
        <v/>
      </c>
      <c r="H145" s="18" t="str">
        <f ca="1">VLOOKUP(线路!A145,OFFSET(架空线长度!$A$2,0,0,2000,2),2,FALSE)</f>
        <v/>
      </c>
      <c r="I145" t="str">
        <f t="shared" ca="1" si="9"/>
        <v/>
      </c>
      <c r="J145" s="18" t="str">
        <f ca="1">VLOOKUP(线路!A145,OFFSET(电缆线长度!$A$2,0,0,2000,2),2,FALSE)</f>
        <v/>
      </c>
      <c r="K145" t="str">
        <f t="shared" ca="1" si="10"/>
        <v/>
      </c>
      <c r="L145" s="18" t="str">
        <f t="shared" ca="1" si="11"/>
        <v/>
      </c>
      <c r="M145" t="str">
        <f>IF([1]线路!G145="","",[1]线路!G145)</f>
        <v/>
      </c>
      <c r="N145" t="str">
        <f>IF([1]线路!H145="","",[1]线路!H145)</f>
        <v/>
      </c>
    </row>
    <row r="146" spans="1:14" x14ac:dyDescent="0.15">
      <c r="A146" t="str">
        <f>IF([1]线路!A146="","",[1]线路!A146)</f>
        <v/>
      </c>
      <c r="B146" t="str">
        <f>IF([1]线路!B146="","",[1]线路!B146)</f>
        <v/>
      </c>
      <c r="C146" t="str">
        <f>IF([1]线路!C146="","",[1]线路!C146)</f>
        <v/>
      </c>
      <c r="D146" t="str">
        <f>IF([1]线路!D146="","",[1]线路!D146)</f>
        <v/>
      </c>
      <c r="E146" t="str">
        <f>IF([1]线路!F146="","",[1]线路!F146)</f>
        <v/>
      </c>
      <c r="F146" t="str">
        <f>IF([1]线路!E146="","",[1]线路!E146)</f>
        <v/>
      </c>
      <c r="G146" s="18" t="str">
        <f t="shared" ca="1" si="8"/>
        <v/>
      </c>
      <c r="H146" s="18" t="str">
        <f ca="1">VLOOKUP(线路!A146,OFFSET(架空线长度!$A$2,0,0,2000,2),2,FALSE)</f>
        <v/>
      </c>
      <c r="I146" t="str">
        <f t="shared" ca="1" si="9"/>
        <v/>
      </c>
      <c r="J146" s="18" t="str">
        <f ca="1">VLOOKUP(线路!A146,OFFSET(电缆线长度!$A$2,0,0,2000,2),2,FALSE)</f>
        <v/>
      </c>
      <c r="K146" t="str">
        <f t="shared" ca="1" si="10"/>
        <v/>
      </c>
      <c r="L146" s="18" t="str">
        <f t="shared" ca="1" si="11"/>
        <v/>
      </c>
      <c r="M146" t="str">
        <f>IF([1]线路!G146="","",[1]线路!G146)</f>
        <v/>
      </c>
      <c r="N146" t="str">
        <f>IF([1]线路!H146="","",[1]线路!H146)</f>
        <v/>
      </c>
    </row>
    <row r="147" spans="1:14" x14ac:dyDescent="0.15">
      <c r="A147" t="str">
        <f>IF([1]线路!A147="","",[1]线路!A147)</f>
        <v/>
      </c>
      <c r="B147" t="str">
        <f>IF([1]线路!B147="","",[1]线路!B147)</f>
        <v/>
      </c>
      <c r="C147" t="str">
        <f>IF([1]线路!C147="","",[1]线路!C147)</f>
        <v/>
      </c>
      <c r="D147" t="str">
        <f>IF([1]线路!D147="","",[1]线路!D147)</f>
        <v/>
      </c>
      <c r="E147" t="str">
        <f>IF([1]线路!F147="","",[1]线路!F147)</f>
        <v/>
      </c>
      <c r="F147" t="str">
        <f>IF([1]线路!E147="","",[1]线路!E147)</f>
        <v/>
      </c>
      <c r="G147" s="18" t="str">
        <f t="shared" ca="1" si="8"/>
        <v/>
      </c>
      <c r="H147" s="18" t="str">
        <f ca="1">VLOOKUP(线路!A147,OFFSET(架空线长度!$A$2,0,0,2000,2),2,FALSE)</f>
        <v/>
      </c>
      <c r="I147" t="str">
        <f t="shared" ca="1" si="9"/>
        <v/>
      </c>
      <c r="J147" s="18" t="str">
        <f ca="1">VLOOKUP(线路!A147,OFFSET(电缆线长度!$A$2,0,0,2000,2),2,FALSE)</f>
        <v/>
      </c>
      <c r="K147" t="str">
        <f t="shared" ca="1" si="10"/>
        <v/>
      </c>
      <c r="L147" s="18" t="str">
        <f t="shared" ca="1" si="11"/>
        <v/>
      </c>
      <c r="M147" t="str">
        <f>IF([1]线路!G147="","",[1]线路!G147)</f>
        <v/>
      </c>
      <c r="N147" t="str">
        <f>IF([1]线路!H147="","",[1]线路!H147)</f>
        <v/>
      </c>
    </row>
    <row r="148" spans="1:14" x14ac:dyDescent="0.15">
      <c r="A148" t="str">
        <f>IF([1]线路!A148="","",[1]线路!A148)</f>
        <v/>
      </c>
      <c r="B148" t="str">
        <f>IF([1]线路!B148="","",[1]线路!B148)</f>
        <v/>
      </c>
      <c r="C148" t="str">
        <f>IF([1]线路!C148="","",[1]线路!C148)</f>
        <v/>
      </c>
      <c r="D148" t="str">
        <f>IF([1]线路!D148="","",[1]线路!D148)</f>
        <v/>
      </c>
      <c r="E148" t="str">
        <f>IF([1]线路!F148="","",[1]线路!F148)</f>
        <v/>
      </c>
      <c r="F148" t="str">
        <f>IF([1]线路!E148="","",[1]线路!E148)</f>
        <v/>
      </c>
      <c r="G148" s="18" t="str">
        <f t="shared" ca="1" si="8"/>
        <v/>
      </c>
      <c r="H148" s="18" t="str">
        <f ca="1">VLOOKUP(线路!A148,OFFSET(架空线长度!$A$2,0,0,2000,2),2,FALSE)</f>
        <v/>
      </c>
      <c r="I148" t="str">
        <f t="shared" ca="1" si="9"/>
        <v/>
      </c>
      <c r="J148" s="18" t="str">
        <f ca="1">VLOOKUP(线路!A148,OFFSET(电缆线长度!$A$2,0,0,2000,2),2,FALSE)</f>
        <v/>
      </c>
      <c r="K148" t="str">
        <f t="shared" ca="1" si="10"/>
        <v/>
      </c>
      <c r="L148" s="18" t="str">
        <f t="shared" ca="1" si="11"/>
        <v/>
      </c>
      <c r="M148" t="str">
        <f>IF([1]线路!G148="","",[1]线路!G148)</f>
        <v/>
      </c>
      <c r="N148" t="str">
        <f>IF([1]线路!H148="","",[1]线路!H148)</f>
        <v/>
      </c>
    </row>
    <row r="149" spans="1:14" x14ac:dyDescent="0.15">
      <c r="A149" t="str">
        <f>IF([1]线路!A149="","",[1]线路!A149)</f>
        <v/>
      </c>
      <c r="B149" t="str">
        <f>IF([1]线路!B149="","",[1]线路!B149)</f>
        <v/>
      </c>
      <c r="C149" t="str">
        <f>IF([1]线路!C149="","",[1]线路!C149)</f>
        <v/>
      </c>
      <c r="D149" t="str">
        <f>IF([1]线路!D149="","",[1]线路!D149)</f>
        <v/>
      </c>
      <c r="E149" t="str">
        <f>IF([1]线路!F149="","",[1]线路!F149)</f>
        <v/>
      </c>
      <c r="F149" t="str">
        <f>IF([1]线路!E149="","",[1]线路!E149)</f>
        <v/>
      </c>
      <c r="G149" s="18" t="str">
        <f t="shared" ca="1" si="8"/>
        <v/>
      </c>
      <c r="H149" s="18" t="str">
        <f ca="1">VLOOKUP(线路!A149,OFFSET(架空线长度!$A$2,0,0,2000,2),2,FALSE)</f>
        <v/>
      </c>
      <c r="I149" t="str">
        <f t="shared" ca="1" si="9"/>
        <v/>
      </c>
      <c r="J149" s="18" t="str">
        <f ca="1">VLOOKUP(线路!A149,OFFSET(电缆线长度!$A$2,0,0,2000,2),2,FALSE)</f>
        <v/>
      </c>
      <c r="K149" t="str">
        <f t="shared" ca="1" si="10"/>
        <v/>
      </c>
      <c r="L149" s="18" t="str">
        <f t="shared" ca="1" si="11"/>
        <v/>
      </c>
      <c r="M149" t="str">
        <f>IF([1]线路!G149="","",[1]线路!G149)</f>
        <v/>
      </c>
      <c r="N149" t="str">
        <f>IF([1]线路!H149="","",[1]线路!H149)</f>
        <v/>
      </c>
    </row>
    <row r="150" spans="1:14" x14ac:dyDescent="0.15">
      <c r="A150" t="str">
        <f>IF([1]线路!A150="","",[1]线路!A150)</f>
        <v/>
      </c>
      <c r="B150" t="str">
        <f>IF([1]线路!B150="","",[1]线路!B150)</f>
        <v/>
      </c>
      <c r="C150" t="str">
        <f>IF([1]线路!C150="","",[1]线路!C150)</f>
        <v/>
      </c>
      <c r="D150" t="str">
        <f>IF([1]线路!D150="","",[1]线路!D150)</f>
        <v/>
      </c>
      <c r="E150" t="str">
        <f>IF([1]线路!F150="","",[1]线路!F150)</f>
        <v/>
      </c>
      <c r="F150" t="str">
        <f>IF([1]线路!E150="","",[1]线路!E150)</f>
        <v/>
      </c>
      <c r="G150" s="18" t="str">
        <f t="shared" ca="1" si="8"/>
        <v/>
      </c>
      <c r="H150" s="18" t="str">
        <f ca="1">VLOOKUP(线路!A150,OFFSET(架空线长度!$A$2,0,0,2000,2),2,FALSE)</f>
        <v/>
      </c>
      <c r="I150" t="str">
        <f t="shared" ca="1" si="9"/>
        <v/>
      </c>
      <c r="J150" s="18" t="str">
        <f ca="1">VLOOKUP(线路!A150,OFFSET(电缆线长度!$A$2,0,0,2000,2),2,FALSE)</f>
        <v/>
      </c>
      <c r="K150" t="str">
        <f t="shared" ca="1" si="10"/>
        <v/>
      </c>
      <c r="L150" s="18" t="str">
        <f t="shared" ca="1" si="11"/>
        <v/>
      </c>
      <c r="M150" t="str">
        <f>IF([1]线路!G150="","",[1]线路!G150)</f>
        <v/>
      </c>
      <c r="N150" t="str">
        <f>IF([1]线路!H150="","",[1]线路!H150)</f>
        <v/>
      </c>
    </row>
    <row r="151" spans="1:14" x14ac:dyDescent="0.15">
      <c r="A151" t="str">
        <f>IF([1]线路!A151="","",[1]线路!A151)</f>
        <v/>
      </c>
      <c r="B151" t="str">
        <f>IF([1]线路!B151="","",[1]线路!B151)</f>
        <v/>
      </c>
      <c r="C151" t="str">
        <f>IF([1]线路!C151="","",[1]线路!C151)</f>
        <v/>
      </c>
      <c r="D151" t="str">
        <f>IF([1]线路!D151="","",[1]线路!D151)</f>
        <v/>
      </c>
      <c r="E151" t="str">
        <f>IF([1]线路!F151="","",[1]线路!F151)</f>
        <v/>
      </c>
      <c r="F151" t="str">
        <f>IF([1]线路!E151="","",[1]线路!E151)</f>
        <v/>
      </c>
      <c r="G151" s="18" t="str">
        <f t="shared" ca="1" si="8"/>
        <v/>
      </c>
      <c r="H151" s="18" t="str">
        <f ca="1">VLOOKUP(线路!A151,OFFSET(架空线长度!$A$2,0,0,2000,2),2,FALSE)</f>
        <v/>
      </c>
      <c r="I151" t="str">
        <f t="shared" ca="1" si="9"/>
        <v/>
      </c>
      <c r="J151" s="18" t="str">
        <f ca="1">VLOOKUP(线路!A151,OFFSET(电缆线长度!$A$2,0,0,2000,2),2,FALSE)</f>
        <v/>
      </c>
      <c r="K151" t="str">
        <f t="shared" ca="1" si="10"/>
        <v/>
      </c>
      <c r="L151" s="18" t="str">
        <f t="shared" ca="1" si="11"/>
        <v/>
      </c>
      <c r="M151" t="str">
        <f>IF([1]线路!G151="","",[1]线路!G151)</f>
        <v/>
      </c>
      <c r="N151" t="str">
        <f>IF([1]线路!H151="","",[1]线路!H151)</f>
        <v/>
      </c>
    </row>
    <row r="152" spans="1:14" x14ac:dyDescent="0.15">
      <c r="A152" t="str">
        <f>IF([1]线路!A152="","",[1]线路!A152)</f>
        <v/>
      </c>
      <c r="B152" t="str">
        <f>IF([1]线路!B152="","",[1]线路!B152)</f>
        <v/>
      </c>
      <c r="C152" t="str">
        <f>IF([1]线路!C152="","",[1]线路!C152)</f>
        <v/>
      </c>
      <c r="D152" t="str">
        <f>IF([1]线路!D152="","",[1]线路!D152)</f>
        <v/>
      </c>
      <c r="E152" t="str">
        <f>IF([1]线路!F152="","",[1]线路!F152)</f>
        <v/>
      </c>
      <c r="F152" t="str">
        <f>IF([1]线路!E152="","",[1]线路!E152)</f>
        <v/>
      </c>
      <c r="G152" s="18" t="str">
        <f t="shared" ca="1" si="8"/>
        <v/>
      </c>
      <c r="H152" s="18" t="str">
        <f ca="1">VLOOKUP(线路!A152,OFFSET(架空线长度!$A$2,0,0,2000,2),2,FALSE)</f>
        <v/>
      </c>
      <c r="I152" t="str">
        <f t="shared" ca="1" si="9"/>
        <v/>
      </c>
      <c r="J152" s="18" t="str">
        <f ca="1">VLOOKUP(线路!A152,OFFSET(电缆线长度!$A$2,0,0,2000,2),2,FALSE)</f>
        <v/>
      </c>
      <c r="K152" t="str">
        <f t="shared" ca="1" si="10"/>
        <v/>
      </c>
      <c r="L152" s="18" t="str">
        <f t="shared" ca="1" si="11"/>
        <v/>
      </c>
      <c r="M152" t="str">
        <f>IF([1]线路!G152="","",[1]线路!G152)</f>
        <v/>
      </c>
      <c r="N152" t="str">
        <f>IF([1]线路!H152="","",[1]线路!H152)</f>
        <v/>
      </c>
    </row>
    <row r="153" spans="1:14" x14ac:dyDescent="0.15">
      <c r="A153" t="str">
        <f>IF([1]线路!A153="","",[1]线路!A153)</f>
        <v/>
      </c>
      <c r="B153" t="str">
        <f>IF([1]线路!B153="","",[1]线路!B153)</f>
        <v/>
      </c>
      <c r="C153" t="str">
        <f>IF([1]线路!C153="","",[1]线路!C153)</f>
        <v/>
      </c>
      <c r="D153" t="str">
        <f>IF([1]线路!D153="","",[1]线路!D153)</f>
        <v/>
      </c>
      <c r="E153" t="str">
        <f>IF([1]线路!F153="","",[1]线路!F153)</f>
        <v/>
      </c>
      <c r="F153" t="str">
        <f>IF([1]线路!E153="","",[1]线路!E153)</f>
        <v/>
      </c>
      <c r="G153" s="18" t="str">
        <f t="shared" ca="1" si="8"/>
        <v/>
      </c>
      <c r="H153" s="18" t="str">
        <f ca="1">VLOOKUP(线路!A153,OFFSET(架空线长度!$A$2,0,0,2000,2),2,FALSE)</f>
        <v/>
      </c>
      <c r="I153" t="str">
        <f t="shared" ca="1" si="9"/>
        <v/>
      </c>
      <c r="J153" s="18" t="str">
        <f ca="1">VLOOKUP(线路!A153,OFFSET(电缆线长度!$A$2,0,0,2000,2),2,FALSE)</f>
        <v/>
      </c>
      <c r="K153" t="str">
        <f t="shared" ca="1" si="10"/>
        <v/>
      </c>
      <c r="L153" s="18" t="str">
        <f t="shared" ca="1" si="11"/>
        <v/>
      </c>
      <c r="M153" t="str">
        <f>IF([1]线路!G153="","",[1]线路!G153)</f>
        <v/>
      </c>
      <c r="N153" t="str">
        <f>IF([1]线路!H153="","",[1]线路!H153)</f>
        <v/>
      </c>
    </row>
    <row r="154" spans="1:14" x14ac:dyDescent="0.15">
      <c r="A154" t="str">
        <f>IF([1]线路!A154="","",[1]线路!A154)</f>
        <v/>
      </c>
      <c r="B154" t="str">
        <f>IF([1]线路!B154="","",[1]线路!B154)</f>
        <v/>
      </c>
      <c r="C154" t="str">
        <f>IF([1]线路!C154="","",[1]线路!C154)</f>
        <v/>
      </c>
      <c r="D154" t="str">
        <f>IF([1]线路!D154="","",[1]线路!D154)</f>
        <v/>
      </c>
      <c r="E154" t="str">
        <f>IF([1]线路!F154="","",[1]线路!F154)</f>
        <v/>
      </c>
      <c r="F154" t="str">
        <f>IF([1]线路!E154="","",[1]线路!E154)</f>
        <v/>
      </c>
      <c r="G154" s="18" t="str">
        <f t="shared" ca="1" si="8"/>
        <v/>
      </c>
      <c r="H154" s="18" t="str">
        <f ca="1">VLOOKUP(线路!A154,OFFSET(架空线长度!$A$2,0,0,2000,2),2,FALSE)</f>
        <v/>
      </c>
      <c r="I154" t="str">
        <f t="shared" ca="1" si="9"/>
        <v/>
      </c>
      <c r="J154" s="18" t="str">
        <f ca="1">VLOOKUP(线路!A154,OFFSET(电缆线长度!$A$2,0,0,2000,2),2,FALSE)</f>
        <v/>
      </c>
      <c r="K154" t="str">
        <f t="shared" ca="1" si="10"/>
        <v/>
      </c>
      <c r="L154" s="18" t="str">
        <f t="shared" ca="1" si="11"/>
        <v/>
      </c>
      <c r="M154" t="str">
        <f>IF([1]线路!G154="","",[1]线路!G154)</f>
        <v/>
      </c>
      <c r="N154" t="str">
        <f>IF([1]线路!H154="","",[1]线路!H154)</f>
        <v/>
      </c>
    </row>
    <row r="155" spans="1:14" x14ac:dyDescent="0.15">
      <c r="A155" t="str">
        <f>IF([1]线路!A155="","",[1]线路!A155)</f>
        <v/>
      </c>
      <c r="B155" t="str">
        <f>IF([1]线路!B155="","",[1]线路!B155)</f>
        <v/>
      </c>
      <c r="C155" t="str">
        <f>IF([1]线路!C155="","",[1]线路!C155)</f>
        <v/>
      </c>
      <c r="D155" t="str">
        <f>IF([1]线路!D155="","",[1]线路!D155)</f>
        <v/>
      </c>
      <c r="E155" t="str">
        <f>IF([1]线路!F155="","",[1]线路!F155)</f>
        <v/>
      </c>
      <c r="F155" t="str">
        <f>IF([1]线路!E155="","",[1]线路!E155)</f>
        <v/>
      </c>
      <c r="G155" s="18" t="str">
        <f t="shared" ca="1" si="8"/>
        <v/>
      </c>
      <c r="H155" s="18" t="str">
        <f ca="1">VLOOKUP(线路!A155,OFFSET(架空线长度!$A$2,0,0,2000,2),2,FALSE)</f>
        <v/>
      </c>
      <c r="I155" t="str">
        <f t="shared" ca="1" si="9"/>
        <v/>
      </c>
      <c r="J155" s="18" t="str">
        <f ca="1">VLOOKUP(线路!A155,OFFSET(电缆线长度!$A$2,0,0,2000,2),2,FALSE)</f>
        <v/>
      </c>
      <c r="K155" t="str">
        <f t="shared" ca="1" si="10"/>
        <v/>
      </c>
      <c r="L155" s="18" t="str">
        <f t="shared" ca="1" si="11"/>
        <v/>
      </c>
      <c r="M155" t="str">
        <f>IF([1]线路!G155="","",[1]线路!G155)</f>
        <v/>
      </c>
      <c r="N155" t="str">
        <f>IF([1]线路!H155="","",[1]线路!H155)</f>
        <v/>
      </c>
    </row>
    <row r="156" spans="1:14" x14ac:dyDescent="0.15">
      <c r="A156" t="str">
        <f>IF([1]线路!A156="","",[1]线路!A156)</f>
        <v/>
      </c>
      <c r="B156" t="str">
        <f>IF([1]线路!B156="","",[1]线路!B156)</f>
        <v/>
      </c>
      <c r="C156" t="str">
        <f>IF([1]线路!C156="","",[1]线路!C156)</f>
        <v/>
      </c>
      <c r="D156" t="str">
        <f>IF([1]线路!D156="","",[1]线路!D156)</f>
        <v/>
      </c>
      <c r="E156" t="str">
        <f>IF([1]线路!F156="","",[1]线路!F156)</f>
        <v/>
      </c>
      <c r="F156" t="str">
        <f>IF([1]线路!E156="","",[1]线路!E156)</f>
        <v/>
      </c>
      <c r="G156" s="18" t="str">
        <f t="shared" ca="1" si="8"/>
        <v/>
      </c>
      <c r="H156" s="18" t="str">
        <f ca="1">VLOOKUP(线路!A156,OFFSET(架空线长度!$A$2,0,0,2000,2),2,FALSE)</f>
        <v/>
      </c>
      <c r="I156" t="str">
        <f t="shared" ca="1" si="9"/>
        <v/>
      </c>
      <c r="J156" s="18" t="str">
        <f ca="1">VLOOKUP(线路!A156,OFFSET(电缆线长度!$A$2,0,0,2000,2),2,FALSE)</f>
        <v/>
      </c>
      <c r="K156" t="str">
        <f t="shared" ca="1" si="10"/>
        <v/>
      </c>
      <c r="L156" s="18" t="str">
        <f t="shared" ca="1" si="11"/>
        <v/>
      </c>
      <c r="M156" t="str">
        <f>IF([1]线路!G156="","",[1]线路!G156)</f>
        <v/>
      </c>
      <c r="N156" t="str">
        <f>IF([1]线路!H156="","",[1]线路!H156)</f>
        <v/>
      </c>
    </row>
    <row r="157" spans="1:14" x14ac:dyDescent="0.15">
      <c r="A157" t="str">
        <f>IF([1]线路!A157="","",[1]线路!A157)</f>
        <v/>
      </c>
      <c r="B157" t="str">
        <f>IF([1]线路!B157="","",[1]线路!B157)</f>
        <v/>
      </c>
      <c r="C157" t="str">
        <f>IF([1]线路!C157="","",[1]线路!C157)</f>
        <v/>
      </c>
      <c r="D157" t="str">
        <f>IF([1]线路!D157="","",[1]线路!D157)</f>
        <v/>
      </c>
      <c r="E157" t="str">
        <f>IF([1]线路!F157="","",[1]线路!F157)</f>
        <v/>
      </c>
      <c r="F157" t="str">
        <f>IF([1]线路!E157="","",[1]线路!E157)</f>
        <v/>
      </c>
      <c r="G157" s="18" t="str">
        <f t="shared" ca="1" si="8"/>
        <v/>
      </c>
      <c r="H157" s="18" t="str">
        <f ca="1">VLOOKUP(线路!A157,OFFSET(架空线长度!$A$2,0,0,2000,2),2,FALSE)</f>
        <v/>
      </c>
      <c r="I157" t="str">
        <f t="shared" ca="1" si="9"/>
        <v/>
      </c>
      <c r="J157" s="18" t="str">
        <f ca="1">VLOOKUP(线路!A157,OFFSET(电缆线长度!$A$2,0,0,2000,2),2,FALSE)</f>
        <v/>
      </c>
      <c r="K157" t="str">
        <f t="shared" ca="1" si="10"/>
        <v/>
      </c>
      <c r="L157" s="18" t="str">
        <f t="shared" ca="1" si="11"/>
        <v/>
      </c>
      <c r="M157" t="str">
        <f>IF([1]线路!G157="","",[1]线路!G157)</f>
        <v/>
      </c>
      <c r="N157" t="str">
        <f>IF([1]线路!H157="","",[1]线路!H157)</f>
        <v/>
      </c>
    </row>
    <row r="158" spans="1:14" x14ac:dyDescent="0.15">
      <c r="A158" t="str">
        <f>IF([1]线路!A158="","",[1]线路!A158)</f>
        <v/>
      </c>
      <c r="B158" t="str">
        <f>IF([1]线路!B158="","",[1]线路!B158)</f>
        <v/>
      </c>
      <c r="C158" t="str">
        <f>IF([1]线路!C158="","",[1]线路!C158)</f>
        <v/>
      </c>
      <c r="D158" t="str">
        <f>IF([1]线路!D158="","",[1]线路!D158)</f>
        <v/>
      </c>
      <c r="E158" t="str">
        <f>IF([1]线路!F158="","",[1]线路!F158)</f>
        <v/>
      </c>
      <c r="F158" t="str">
        <f>IF([1]线路!E158="","",[1]线路!E158)</f>
        <v/>
      </c>
      <c r="G158" s="18" t="str">
        <f t="shared" ca="1" si="8"/>
        <v/>
      </c>
      <c r="H158" s="18" t="str">
        <f ca="1">VLOOKUP(线路!A158,OFFSET(架空线长度!$A$2,0,0,2000,2),2,FALSE)</f>
        <v/>
      </c>
      <c r="I158" t="str">
        <f t="shared" ca="1" si="9"/>
        <v/>
      </c>
      <c r="J158" s="18" t="str">
        <f ca="1">VLOOKUP(线路!A158,OFFSET(电缆线长度!$A$2,0,0,2000,2),2,FALSE)</f>
        <v/>
      </c>
      <c r="K158" t="str">
        <f t="shared" ca="1" si="10"/>
        <v/>
      </c>
      <c r="L158" s="18" t="str">
        <f t="shared" ca="1" si="11"/>
        <v/>
      </c>
      <c r="M158" t="str">
        <f>IF([1]线路!G158="","",[1]线路!G158)</f>
        <v/>
      </c>
      <c r="N158" t="str">
        <f>IF([1]线路!H158="","",[1]线路!H158)</f>
        <v/>
      </c>
    </row>
    <row r="159" spans="1:14" x14ac:dyDescent="0.15">
      <c r="A159" t="str">
        <f>IF([1]线路!A159="","",[1]线路!A159)</f>
        <v/>
      </c>
      <c r="B159" t="str">
        <f>IF([1]线路!B159="","",[1]线路!B159)</f>
        <v/>
      </c>
      <c r="C159" t="str">
        <f>IF([1]线路!C159="","",[1]线路!C159)</f>
        <v/>
      </c>
      <c r="D159" t="str">
        <f>IF([1]线路!D159="","",[1]线路!D159)</f>
        <v/>
      </c>
      <c r="E159" t="str">
        <f>IF([1]线路!F159="","",[1]线路!F159)</f>
        <v/>
      </c>
      <c r="F159" t="str">
        <f>IF([1]线路!E159="","",[1]线路!E159)</f>
        <v/>
      </c>
      <c r="G159" s="18" t="str">
        <f t="shared" ca="1" si="8"/>
        <v/>
      </c>
      <c r="H159" s="18" t="str">
        <f ca="1">VLOOKUP(线路!A159,OFFSET(架空线长度!$A$2,0,0,2000,2),2,FALSE)</f>
        <v/>
      </c>
      <c r="I159" t="str">
        <f t="shared" ca="1" si="9"/>
        <v/>
      </c>
      <c r="J159" s="18" t="str">
        <f ca="1">VLOOKUP(线路!A159,OFFSET(电缆线长度!$A$2,0,0,2000,2),2,FALSE)</f>
        <v/>
      </c>
      <c r="K159" t="str">
        <f t="shared" ca="1" si="10"/>
        <v/>
      </c>
      <c r="L159" s="18" t="str">
        <f t="shared" ca="1" si="11"/>
        <v/>
      </c>
      <c r="M159" t="str">
        <f>IF([1]线路!G159="","",[1]线路!G159)</f>
        <v/>
      </c>
      <c r="N159" t="str">
        <f>IF([1]线路!H159="","",[1]线路!H159)</f>
        <v/>
      </c>
    </row>
    <row r="160" spans="1:14" x14ac:dyDescent="0.15">
      <c r="A160" t="str">
        <f>IF([1]线路!A160="","",[1]线路!A160)</f>
        <v/>
      </c>
      <c r="B160" t="str">
        <f>IF([1]线路!B160="","",[1]线路!B160)</f>
        <v/>
      </c>
      <c r="C160" t="str">
        <f>IF([1]线路!C160="","",[1]线路!C160)</f>
        <v/>
      </c>
      <c r="D160" t="str">
        <f>IF([1]线路!D160="","",[1]线路!D160)</f>
        <v/>
      </c>
      <c r="E160" t="str">
        <f>IF([1]线路!F160="","",[1]线路!F160)</f>
        <v/>
      </c>
      <c r="F160" t="str">
        <f>IF([1]线路!E160="","",[1]线路!E160)</f>
        <v/>
      </c>
      <c r="G160" s="18" t="str">
        <f t="shared" ca="1" si="8"/>
        <v/>
      </c>
      <c r="H160" s="18" t="str">
        <f ca="1">VLOOKUP(线路!A160,OFFSET(架空线长度!$A$2,0,0,2000,2),2,FALSE)</f>
        <v/>
      </c>
      <c r="I160" t="str">
        <f t="shared" ca="1" si="9"/>
        <v/>
      </c>
      <c r="J160" s="18" t="str">
        <f ca="1">VLOOKUP(线路!A160,OFFSET(电缆线长度!$A$2,0,0,2000,2),2,FALSE)</f>
        <v/>
      </c>
      <c r="K160" t="str">
        <f t="shared" ca="1" si="10"/>
        <v/>
      </c>
      <c r="L160" s="18" t="str">
        <f t="shared" ca="1" si="11"/>
        <v/>
      </c>
      <c r="M160" t="str">
        <f>IF([1]线路!G160="","",[1]线路!G160)</f>
        <v/>
      </c>
      <c r="N160" t="str">
        <f>IF([1]线路!H160="","",[1]线路!H160)</f>
        <v/>
      </c>
    </row>
    <row r="161" spans="1:14" x14ac:dyDescent="0.15">
      <c r="A161" t="str">
        <f>IF([1]线路!A161="","",[1]线路!A161)</f>
        <v/>
      </c>
      <c r="B161" t="str">
        <f>IF([1]线路!B161="","",[1]线路!B161)</f>
        <v/>
      </c>
      <c r="C161" t="str">
        <f>IF([1]线路!C161="","",[1]线路!C161)</f>
        <v/>
      </c>
      <c r="D161" t="str">
        <f>IF([1]线路!D161="","",[1]线路!D161)</f>
        <v/>
      </c>
      <c r="E161" t="str">
        <f>IF([1]线路!F161="","",[1]线路!F161)</f>
        <v/>
      </c>
      <c r="F161" t="str">
        <f>IF([1]线路!E161="","",[1]线路!E161)</f>
        <v/>
      </c>
      <c r="G161" s="18" t="str">
        <f t="shared" ca="1" si="8"/>
        <v/>
      </c>
      <c r="H161" s="18" t="str">
        <f ca="1">VLOOKUP(线路!A161,OFFSET(架空线长度!$A$2,0,0,2000,2),2,FALSE)</f>
        <v/>
      </c>
      <c r="I161" t="str">
        <f t="shared" ca="1" si="9"/>
        <v/>
      </c>
      <c r="J161" s="18" t="str">
        <f ca="1">VLOOKUP(线路!A161,OFFSET(电缆线长度!$A$2,0,0,2000,2),2,FALSE)</f>
        <v/>
      </c>
      <c r="K161" t="str">
        <f t="shared" ca="1" si="10"/>
        <v/>
      </c>
      <c r="L161" s="18" t="str">
        <f t="shared" ca="1" si="11"/>
        <v/>
      </c>
      <c r="M161" t="str">
        <f>IF([1]线路!G161="","",[1]线路!G161)</f>
        <v/>
      </c>
      <c r="N161" t="str">
        <f>IF([1]线路!H161="","",[1]线路!H161)</f>
        <v/>
      </c>
    </row>
    <row r="162" spans="1:14" x14ac:dyDescent="0.15">
      <c r="A162" t="str">
        <f>IF([1]线路!A162="","",[1]线路!A162)</f>
        <v/>
      </c>
      <c r="B162" t="str">
        <f>IF([1]线路!B162="","",[1]线路!B162)</f>
        <v/>
      </c>
      <c r="C162" t="str">
        <f>IF([1]线路!C162="","",[1]线路!C162)</f>
        <v/>
      </c>
      <c r="D162" t="str">
        <f>IF([1]线路!D162="","",[1]线路!D162)</f>
        <v/>
      </c>
      <c r="E162" t="str">
        <f>IF([1]线路!F162="","",[1]线路!F162)</f>
        <v/>
      </c>
      <c r="F162" t="str">
        <f>IF([1]线路!E162="","",[1]线路!E162)</f>
        <v/>
      </c>
      <c r="G162" s="18" t="str">
        <f t="shared" ca="1" si="8"/>
        <v/>
      </c>
      <c r="H162" s="18" t="str">
        <f ca="1">VLOOKUP(线路!A162,OFFSET(架空线长度!$A$2,0,0,2000,2),2,FALSE)</f>
        <v/>
      </c>
      <c r="I162" t="str">
        <f t="shared" ca="1" si="9"/>
        <v/>
      </c>
      <c r="J162" s="18" t="str">
        <f ca="1">VLOOKUP(线路!A162,OFFSET(电缆线长度!$A$2,0,0,2000,2),2,FALSE)</f>
        <v/>
      </c>
      <c r="K162" t="str">
        <f t="shared" ca="1" si="10"/>
        <v/>
      </c>
      <c r="L162" s="18" t="str">
        <f t="shared" ca="1" si="11"/>
        <v/>
      </c>
      <c r="M162" t="str">
        <f>IF([1]线路!G162="","",[1]线路!G162)</f>
        <v/>
      </c>
      <c r="N162" t="str">
        <f>IF([1]线路!H162="","",[1]线路!H162)</f>
        <v/>
      </c>
    </row>
    <row r="163" spans="1:14" x14ac:dyDescent="0.15">
      <c r="A163" t="str">
        <f>IF([1]线路!A163="","",[1]线路!A163)</f>
        <v/>
      </c>
      <c r="B163" t="str">
        <f>IF([1]线路!B163="","",[1]线路!B163)</f>
        <v/>
      </c>
      <c r="C163" t="str">
        <f>IF([1]线路!C163="","",[1]线路!C163)</f>
        <v/>
      </c>
      <c r="D163" t="str">
        <f>IF([1]线路!D163="","",[1]线路!D163)</f>
        <v/>
      </c>
      <c r="E163" t="str">
        <f>IF([1]线路!F163="","",[1]线路!F163)</f>
        <v/>
      </c>
      <c r="F163" t="str">
        <f>IF([1]线路!E163="","",[1]线路!E163)</f>
        <v/>
      </c>
      <c r="G163" s="18" t="str">
        <f t="shared" ca="1" si="8"/>
        <v/>
      </c>
      <c r="H163" s="18" t="str">
        <f ca="1">VLOOKUP(线路!A163,OFFSET(架空线长度!$A$2,0,0,2000,2),2,FALSE)</f>
        <v/>
      </c>
      <c r="I163" t="str">
        <f t="shared" ca="1" si="9"/>
        <v/>
      </c>
      <c r="J163" s="18" t="str">
        <f ca="1">VLOOKUP(线路!A163,OFFSET(电缆线长度!$A$2,0,0,2000,2),2,FALSE)</f>
        <v/>
      </c>
      <c r="K163" t="str">
        <f t="shared" ca="1" si="10"/>
        <v/>
      </c>
      <c r="L163" s="18" t="str">
        <f t="shared" ca="1" si="11"/>
        <v/>
      </c>
      <c r="M163" t="str">
        <f>IF([1]线路!G163="","",[1]线路!G163)</f>
        <v/>
      </c>
      <c r="N163" t="str">
        <f>IF([1]线路!H163="","",[1]线路!H163)</f>
        <v/>
      </c>
    </row>
    <row r="164" spans="1:14" x14ac:dyDescent="0.15">
      <c r="A164" t="str">
        <f>IF([1]线路!A164="","",[1]线路!A164)</f>
        <v/>
      </c>
      <c r="B164" t="str">
        <f>IF([1]线路!B164="","",[1]线路!B164)</f>
        <v/>
      </c>
      <c r="C164" t="str">
        <f>IF([1]线路!C164="","",[1]线路!C164)</f>
        <v/>
      </c>
      <c r="D164" t="str">
        <f>IF([1]线路!D164="","",[1]线路!D164)</f>
        <v/>
      </c>
      <c r="E164" t="str">
        <f>IF([1]线路!F164="","",[1]线路!F164)</f>
        <v/>
      </c>
      <c r="F164" t="str">
        <f>IF([1]线路!E164="","",[1]线路!E164)</f>
        <v/>
      </c>
      <c r="G164" s="18" t="str">
        <f t="shared" ca="1" si="8"/>
        <v/>
      </c>
      <c r="H164" s="18" t="str">
        <f ca="1">VLOOKUP(线路!A164,OFFSET(架空线长度!$A$2,0,0,2000,2),2,FALSE)</f>
        <v/>
      </c>
      <c r="I164" t="str">
        <f t="shared" ca="1" si="9"/>
        <v/>
      </c>
      <c r="J164" s="18" t="str">
        <f ca="1">VLOOKUP(线路!A164,OFFSET(电缆线长度!$A$2,0,0,2000,2),2,FALSE)</f>
        <v/>
      </c>
      <c r="K164" t="str">
        <f t="shared" ca="1" si="10"/>
        <v/>
      </c>
      <c r="L164" s="18" t="str">
        <f t="shared" ca="1" si="11"/>
        <v/>
      </c>
      <c r="M164" t="str">
        <f>IF([1]线路!G164="","",[1]线路!G164)</f>
        <v/>
      </c>
      <c r="N164" t="str">
        <f>IF([1]线路!H164="","",[1]线路!H164)</f>
        <v/>
      </c>
    </row>
    <row r="165" spans="1:14" x14ac:dyDescent="0.15">
      <c r="A165" t="str">
        <f>IF([1]线路!A165="","",[1]线路!A165)</f>
        <v/>
      </c>
      <c r="B165" t="str">
        <f>IF([1]线路!B165="","",[1]线路!B165)</f>
        <v/>
      </c>
      <c r="C165" t="str">
        <f>IF([1]线路!C165="","",[1]线路!C165)</f>
        <v/>
      </c>
      <c r="D165" t="str">
        <f>IF([1]线路!D165="","",[1]线路!D165)</f>
        <v/>
      </c>
      <c r="E165" t="str">
        <f>IF([1]线路!F165="","",[1]线路!F165)</f>
        <v/>
      </c>
      <c r="F165" t="str">
        <f>IF([1]线路!E165="","",[1]线路!E165)</f>
        <v/>
      </c>
      <c r="G165" s="18" t="str">
        <f t="shared" ca="1" si="8"/>
        <v/>
      </c>
      <c r="H165" s="18" t="str">
        <f ca="1">VLOOKUP(线路!A165,OFFSET(架空线长度!$A$2,0,0,2000,2),2,FALSE)</f>
        <v/>
      </c>
      <c r="I165" t="str">
        <f t="shared" ca="1" si="9"/>
        <v/>
      </c>
      <c r="J165" s="18" t="str">
        <f ca="1">VLOOKUP(线路!A165,OFFSET(电缆线长度!$A$2,0,0,2000,2),2,FALSE)</f>
        <v/>
      </c>
      <c r="K165" t="str">
        <f t="shared" ca="1" si="10"/>
        <v/>
      </c>
      <c r="L165" s="18" t="str">
        <f t="shared" ca="1" si="11"/>
        <v/>
      </c>
      <c r="M165" t="str">
        <f>IF([1]线路!G165="","",[1]线路!G165)</f>
        <v/>
      </c>
      <c r="N165" t="str">
        <f>IF([1]线路!H165="","",[1]线路!H165)</f>
        <v/>
      </c>
    </row>
    <row r="166" spans="1:14" x14ac:dyDescent="0.15">
      <c r="A166" t="str">
        <f>IF([1]线路!A166="","",[1]线路!A166)</f>
        <v/>
      </c>
      <c r="B166" t="str">
        <f>IF([1]线路!B166="","",[1]线路!B166)</f>
        <v/>
      </c>
      <c r="C166" t="str">
        <f>IF([1]线路!C166="","",[1]线路!C166)</f>
        <v/>
      </c>
      <c r="D166" t="str">
        <f>IF([1]线路!D166="","",[1]线路!D166)</f>
        <v/>
      </c>
      <c r="E166" t="str">
        <f>IF([1]线路!F166="","",[1]线路!F166)</f>
        <v/>
      </c>
      <c r="F166" t="str">
        <f>IF([1]线路!E166="","",[1]线路!E166)</f>
        <v/>
      </c>
      <c r="G166" s="18" t="str">
        <f t="shared" ca="1" si="8"/>
        <v/>
      </c>
      <c r="H166" s="18" t="str">
        <f ca="1">VLOOKUP(线路!A166,OFFSET(架空线长度!$A$2,0,0,2000,2),2,FALSE)</f>
        <v/>
      </c>
      <c r="I166" t="str">
        <f t="shared" ca="1" si="9"/>
        <v/>
      </c>
      <c r="J166" s="18" t="str">
        <f ca="1">VLOOKUP(线路!A166,OFFSET(电缆线长度!$A$2,0,0,2000,2),2,FALSE)</f>
        <v/>
      </c>
      <c r="K166" t="str">
        <f t="shared" ca="1" si="10"/>
        <v/>
      </c>
      <c r="L166" s="18" t="str">
        <f t="shared" ca="1" si="11"/>
        <v/>
      </c>
      <c r="M166" t="str">
        <f>IF([1]线路!G166="","",[1]线路!G166)</f>
        <v/>
      </c>
      <c r="N166" t="str">
        <f>IF([1]线路!H166="","",[1]线路!H166)</f>
        <v/>
      </c>
    </row>
    <row r="167" spans="1:14" x14ac:dyDescent="0.15">
      <c r="A167" t="str">
        <f>IF([1]线路!A167="","",[1]线路!A167)</f>
        <v/>
      </c>
      <c r="B167" t="str">
        <f>IF([1]线路!B167="","",[1]线路!B167)</f>
        <v/>
      </c>
      <c r="C167" t="str">
        <f>IF([1]线路!C167="","",[1]线路!C167)</f>
        <v/>
      </c>
      <c r="D167" t="str">
        <f>IF([1]线路!D167="","",[1]线路!D167)</f>
        <v/>
      </c>
      <c r="E167" t="str">
        <f>IF([1]线路!F167="","",[1]线路!F167)</f>
        <v/>
      </c>
      <c r="F167" t="str">
        <f>IF([1]线路!E167="","",[1]线路!E167)</f>
        <v/>
      </c>
      <c r="G167" s="18" t="str">
        <f t="shared" ca="1" si="8"/>
        <v/>
      </c>
      <c r="H167" s="18" t="str">
        <f ca="1">VLOOKUP(线路!A167,OFFSET(架空线长度!$A$2,0,0,2000,2),2,FALSE)</f>
        <v/>
      </c>
      <c r="I167" t="str">
        <f t="shared" ca="1" si="9"/>
        <v/>
      </c>
      <c r="J167" s="18" t="str">
        <f ca="1">VLOOKUP(线路!A167,OFFSET(电缆线长度!$A$2,0,0,2000,2),2,FALSE)</f>
        <v/>
      </c>
      <c r="K167" t="str">
        <f t="shared" ca="1" si="10"/>
        <v/>
      </c>
      <c r="L167" s="18" t="str">
        <f t="shared" ca="1" si="11"/>
        <v/>
      </c>
      <c r="M167" t="str">
        <f>IF([1]线路!G167="","",[1]线路!G167)</f>
        <v/>
      </c>
      <c r="N167" t="str">
        <f>IF([1]线路!H167="","",[1]线路!H167)</f>
        <v/>
      </c>
    </row>
    <row r="168" spans="1:14" x14ac:dyDescent="0.15">
      <c r="A168" t="str">
        <f>IF([1]线路!A168="","",[1]线路!A168)</f>
        <v/>
      </c>
      <c r="B168" t="str">
        <f>IF([1]线路!B168="","",[1]线路!B168)</f>
        <v/>
      </c>
      <c r="C168" t="str">
        <f>IF([1]线路!C168="","",[1]线路!C168)</f>
        <v/>
      </c>
      <c r="D168" t="str">
        <f>IF([1]线路!D168="","",[1]线路!D168)</f>
        <v/>
      </c>
      <c r="E168" t="str">
        <f>IF([1]线路!F168="","",[1]线路!F168)</f>
        <v/>
      </c>
      <c r="F168" t="str">
        <f>IF([1]线路!E168="","",[1]线路!E168)</f>
        <v/>
      </c>
      <c r="G168" s="18" t="str">
        <f t="shared" ca="1" si="8"/>
        <v/>
      </c>
      <c r="H168" s="18" t="str">
        <f ca="1">VLOOKUP(线路!A168,OFFSET(架空线长度!$A$2,0,0,2000,2),2,FALSE)</f>
        <v/>
      </c>
      <c r="I168" t="str">
        <f t="shared" ca="1" si="9"/>
        <v/>
      </c>
      <c r="J168" s="18" t="str">
        <f ca="1">VLOOKUP(线路!A168,OFFSET(电缆线长度!$A$2,0,0,2000,2),2,FALSE)</f>
        <v/>
      </c>
      <c r="K168" t="str">
        <f t="shared" ca="1" si="10"/>
        <v/>
      </c>
      <c r="L168" s="18" t="str">
        <f t="shared" ca="1" si="11"/>
        <v/>
      </c>
      <c r="M168" t="str">
        <f>IF([1]线路!G168="","",[1]线路!G168)</f>
        <v/>
      </c>
      <c r="N168" t="str">
        <f>IF([1]线路!H168="","",[1]线路!H168)</f>
        <v/>
      </c>
    </row>
    <row r="169" spans="1:14" x14ac:dyDescent="0.15">
      <c r="A169" t="str">
        <f>IF([1]线路!A169="","",[1]线路!A169)</f>
        <v/>
      </c>
      <c r="B169" t="str">
        <f>IF([1]线路!B169="","",[1]线路!B169)</f>
        <v/>
      </c>
      <c r="C169" t="str">
        <f>IF([1]线路!C169="","",[1]线路!C169)</f>
        <v/>
      </c>
      <c r="D169" t="str">
        <f>IF([1]线路!D169="","",[1]线路!D169)</f>
        <v/>
      </c>
      <c r="E169" t="str">
        <f>IF([1]线路!F169="","",[1]线路!F169)</f>
        <v/>
      </c>
      <c r="F169" t="str">
        <f>IF([1]线路!E169="","",[1]线路!E169)</f>
        <v/>
      </c>
      <c r="G169" s="18" t="str">
        <f t="shared" ca="1" si="8"/>
        <v/>
      </c>
      <c r="H169" s="18" t="str">
        <f ca="1">VLOOKUP(线路!A169,OFFSET(架空线长度!$A$2,0,0,2000,2),2,FALSE)</f>
        <v/>
      </c>
      <c r="I169" t="str">
        <f t="shared" ca="1" si="9"/>
        <v/>
      </c>
      <c r="J169" s="18" t="str">
        <f ca="1">VLOOKUP(线路!A169,OFFSET(电缆线长度!$A$2,0,0,2000,2),2,FALSE)</f>
        <v/>
      </c>
      <c r="K169" t="str">
        <f t="shared" ca="1" si="10"/>
        <v/>
      </c>
      <c r="L169" s="18" t="str">
        <f t="shared" ca="1" si="11"/>
        <v/>
      </c>
      <c r="M169" t="str">
        <f>IF([1]线路!G169="","",[1]线路!G169)</f>
        <v/>
      </c>
      <c r="N169" t="str">
        <f>IF([1]线路!H169="","",[1]线路!H169)</f>
        <v/>
      </c>
    </row>
    <row r="170" spans="1:14" x14ac:dyDescent="0.15">
      <c r="A170" t="str">
        <f>IF([1]线路!A170="","",[1]线路!A170)</f>
        <v/>
      </c>
      <c r="B170" t="str">
        <f>IF([1]线路!B170="","",[1]线路!B170)</f>
        <v/>
      </c>
      <c r="C170" t="str">
        <f>IF([1]线路!C170="","",[1]线路!C170)</f>
        <v/>
      </c>
      <c r="D170" t="str">
        <f>IF([1]线路!D170="","",[1]线路!D170)</f>
        <v/>
      </c>
      <c r="E170" t="str">
        <f>IF([1]线路!F170="","",[1]线路!F170)</f>
        <v/>
      </c>
      <c r="F170" t="str">
        <f>IF([1]线路!E170="","",[1]线路!E170)</f>
        <v/>
      </c>
      <c r="G170" s="18" t="str">
        <f t="shared" ca="1" si="8"/>
        <v/>
      </c>
      <c r="H170" s="18" t="str">
        <f ca="1">VLOOKUP(线路!A170,OFFSET(架空线长度!$A$2,0,0,2000,2),2,FALSE)</f>
        <v/>
      </c>
      <c r="I170" t="str">
        <f t="shared" ca="1" si="9"/>
        <v/>
      </c>
      <c r="J170" s="18" t="str">
        <f ca="1">VLOOKUP(线路!A170,OFFSET(电缆线长度!$A$2,0,0,2000,2),2,FALSE)</f>
        <v/>
      </c>
      <c r="K170" t="str">
        <f t="shared" ca="1" si="10"/>
        <v/>
      </c>
      <c r="L170" s="18" t="str">
        <f t="shared" ca="1" si="11"/>
        <v/>
      </c>
      <c r="M170" t="str">
        <f>IF([1]线路!G170="","",[1]线路!G170)</f>
        <v/>
      </c>
      <c r="N170" t="str">
        <f>IF([1]线路!H170="","",[1]线路!H170)</f>
        <v/>
      </c>
    </row>
    <row r="171" spans="1:14" x14ac:dyDescent="0.15">
      <c r="A171" t="str">
        <f>IF([1]线路!A171="","",[1]线路!A171)</f>
        <v/>
      </c>
      <c r="B171" t="str">
        <f>IF([1]线路!B171="","",[1]线路!B171)</f>
        <v/>
      </c>
      <c r="C171" t="str">
        <f>IF([1]线路!C171="","",[1]线路!C171)</f>
        <v/>
      </c>
      <c r="D171" t="str">
        <f>IF([1]线路!D171="","",[1]线路!D171)</f>
        <v/>
      </c>
      <c r="E171" t="str">
        <f>IF([1]线路!F171="","",[1]线路!F171)</f>
        <v/>
      </c>
      <c r="F171" t="str">
        <f>IF([1]线路!E171="","",[1]线路!E171)</f>
        <v/>
      </c>
      <c r="G171" s="18" t="str">
        <f t="shared" ca="1" si="8"/>
        <v/>
      </c>
      <c r="H171" s="18" t="str">
        <f ca="1">VLOOKUP(线路!A171,OFFSET(架空线长度!$A$2,0,0,2000,2),2,FALSE)</f>
        <v/>
      </c>
      <c r="I171" t="str">
        <f t="shared" ca="1" si="9"/>
        <v/>
      </c>
      <c r="J171" s="18" t="str">
        <f ca="1">VLOOKUP(线路!A171,OFFSET(电缆线长度!$A$2,0,0,2000,2),2,FALSE)</f>
        <v/>
      </c>
      <c r="K171" t="str">
        <f t="shared" ca="1" si="10"/>
        <v/>
      </c>
      <c r="L171" s="18" t="str">
        <f t="shared" ca="1" si="11"/>
        <v/>
      </c>
      <c r="M171" t="str">
        <f>IF([1]线路!G171="","",[1]线路!G171)</f>
        <v/>
      </c>
      <c r="N171" t="str">
        <f>IF([1]线路!H171="","",[1]线路!H171)</f>
        <v/>
      </c>
    </row>
    <row r="172" spans="1:14" x14ac:dyDescent="0.15">
      <c r="A172" t="str">
        <f>IF([1]线路!A172="","",[1]线路!A172)</f>
        <v/>
      </c>
      <c r="B172" t="str">
        <f>IF([1]线路!B172="","",[1]线路!B172)</f>
        <v/>
      </c>
      <c r="C172" t="str">
        <f>IF([1]线路!C172="","",[1]线路!C172)</f>
        <v/>
      </c>
      <c r="D172" t="str">
        <f>IF([1]线路!D172="","",[1]线路!D172)</f>
        <v/>
      </c>
      <c r="E172" t="str">
        <f>IF([1]线路!F172="","",[1]线路!F172)</f>
        <v/>
      </c>
      <c r="F172" t="str">
        <f>IF([1]线路!E172="","",[1]线路!E172)</f>
        <v/>
      </c>
      <c r="G172" s="18" t="str">
        <f t="shared" ca="1" si="8"/>
        <v/>
      </c>
      <c r="H172" s="18" t="str">
        <f ca="1">VLOOKUP(线路!A172,OFFSET(架空线长度!$A$2,0,0,2000,2),2,FALSE)</f>
        <v/>
      </c>
      <c r="I172" t="str">
        <f t="shared" ca="1" si="9"/>
        <v/>
      </c>
      <c r="J172" s="18" t="str">
        <f ca="1">VLOOKUP(线路!A172,OFFSET(电缆线长度!$A$2,0,0,2000,2),2,FALSE)</f>
        <v/>
      </c>
      <c r="K172" t="str">
        <f t="shared" ca="1" si="10"/>
        <v/>
      </c>
      <c r="L172" s="18" t="str">
        <f t="shared" ca="1" si="11"/>
        <v/>
      </c>
      <c r="M172" t="str">
        <f>IF([1]线路!G172="","",[1]线路!G172)</f>
        <v/>
      </c>
      <c r="N172" t="str">
        <f>IF([1]线路!H172="","",[1]线路!H172)</f>
        <v/>
      </c>
    </row>
    <row r="173" spans="1:14" x14ac:dyDescent="0.15">
      <c r="A173" t="str">
        <f>IF([1]线路!A173="","",[1]线路!A173)</f>
        <v/>
      </c>
      <c r="B173" t="str">
        <f>IF([1]线路!B173="","",[1]线路!B173)</f>
        <v/>
      </c>
      <c r="C173" t="str">
        <f>IF([1]线路!C173="","",[1]线路!C173)</f>
        <v/>
      </c>
      <c r="D173" t="str">
        <f>IF([1]线路!D173="","",[1]线路!D173)</f>
        <v/>
      </c>
      <c r="E173" t="str">
        <f>IF([1]线路!F173="","",[1]线路!F173)</f>
        <v/>
      </c>
      <c r="F173" t="str">
        <f>IF([1]线路!E173="","",[1]线路!E173)</f>
        <v/>
      </c>
      <c r="G173" s="18" t="str">
        <f t="shared" ca="1" si="8"/>
        <v/>
      </c>
      <c r="H173" s="18" t="str">
        <f ca="1">VLOOKUP(线路!A173,OFFSET(架空线长度!$A$2,0,0,2000,2),2,FALSE)</f>
        <v/>
      </c>
      <c r="I173" t="str">
        <f t="shared" ca="1" si="9"/>
        <v/>
      </c>
      <c r="J173" s="18" t="str">
        <f ca="1">VLOOKUP(线路!A173,OFFSET(电缆线长度!$A$2,0,0,2000,2),2,FALSE)</f>
        <v/>
      </c>
      <c r="K173" t="str">
        <f t="shared" ca="1" si="10"/>
        <v/>
      </c>
      <c r="L173" s="18" t="str">
        <f t="shared" ca="1" si="11"/>
        <v/>
      </c>
      <c r="M173" t="str">
        <f>IF([1]线路!G173="","",[1]线路!G173)</f>
        <v/>
      </c>
      <c r="N173" t="str">
        <f>IF([1]线路!H173="","",[1]线路!H173)</f>
        <v/>
      </c>
    </row>
    <row r="174" spans="1:14" x14ac:dyDescent="0.15">
      <c r="A174" t="str">
        <f>IF([1]线路!A174="","",[1]线路!A174)</f>
        <v/>
      </c>
      <c r="B174" t="str">
        <f>IF([1]线路!B174="","",[1]线路!B174)</f>
        <v/>
      </c>
      <c r="C174" t="str">
        <f>IF([1]线路!C174="","",[1]线路!C174)</f>
        <v/>
      </c>
      <c r="D174" t="str">
        <f>IF([1]线路!D174="","",[1]线路!D174)</f>
        <v/>
      </c>
      <c r="E174" t="str">
        <f>IF([1]线路!F174="","",[1]线路!F174)</f>
        <v/>
      </c>
      <c r="F174" t="str">
        <f>IF([1]线路!E174="","",[1]线路!E174)</f>
        <v/>
      </c>
      <c r="G174" s="18" t="str">
        <f t="shared" ca="1" si="8"/>
        <v/>
      </c>
      <c r="H174" s="18" t="str">
        <f ca="1">VLOOKUP(线路!A174,OFFSET(架空线长度!$A$2,0,0,2000,2),2,FALSE)</f>
        <v/>
      </c>
      <c r="I174" t="str">
        <f t="shared" ca="1" si="9"/>
        <v/>
      </c>
      <c r="J174" s="18" t="str">
        <f ca="1">VLOOKUP(线路!A174,OFFSET(电缆线长度!$A$2,0,0,2000,2),2,FALSE)</f>
        <v/>
      </c>
      <c r="K174" t="str">
        <f t="shared" ca="1" si="10"/>
        <v/>
      </c>
      <c r="L174" s="18" t="str">
        <f t="shared" ca="1" si="11"/>
        <v/>
      </c>
      <c r="M174" t="str">
        <f>IF([1]线路!G174="","",[1]线路!G174)</f>
        <v/>
      </c>
      <c r="N174" t="str">
        <f>IF([1]线路!H174="","",[1]线路!H174)</f>
        <v/>
      </c>
    </row>
    <row r="175" spans="1:14" x14ac:dyDescent="0.15">
      <c r="A175" t="str">
        <f>IF([1]线路!A175="","",[1]线路!A175)</f>
        <v/>
      </c>
      <c r="B175" t="str">
        <f>IF([1]线路!B175="","",[1]线路!B175)</f>
        <v/>
      </c>
      <c r="C175" t="str">
        <f>IF([1]线路!C175="","",[1]线路!C175)</f>
        <v/>
      </c>
      <c r="D175" t="str">
        <f>IF([1]线路!D175="","",[1]线路!D175)</f>
        <v/>
      </c>
      <c r="E175" t="str">
        <f>IF([1]线路!F175="","",[1]线路!F175)</f>
        <v/>
      </c>
      <c r="F175" t="str">
        <f>IF([1]线路!E175="","",[1]线路!E175)</f>
        <v/>
      </c>
      <c r="G175" s="18" t="str">
        <f t="shared" ca="1" si="8"/>
        <v/>
      </c>
      <c r="H175" s="18" t="str">
        <f ca="1">VLOOKUP(线路!A175,OFFSET(架空线长度!$A$2,0,0,2000,2),2,FALSE)</f>
        <v/>
      </c>
      <c r="I175" t="str">
        <f t="shared" ca="1" si="9"/>
        <v/>
      </c>
      <c r="J175" s="18" t="str">
        <f ca="1">VLOOKUP(线路!A175,OFFSET(电缆线长度!$A$2,0,0,2000,2),2,FALSE)</f>
        <v/>
      </c>
      <c r="K175" t="str">
        <f t="shared" ca="1" si="10"/>
        <v/>
      </c>
      <c r="L175" s="18" t="str">
        <f t="shared" ca="1" si="11"/>
        <v/>
      </c>
      <c r="M175" t="str">
        <f>IF([1]线路!G175="","",[1]线路!G175)</f>
        <v/>
      </c>
      <c r="N175" t="str">
        <f>IF([1]线路!H175="","",[1]线路!H175)</f>
        <v/>
      </c>
    </row>
    <row r="176" spans="1:14" x14ac:dyDescent="0.15">
      <c r="A176" t="str">
        <f>IF([1]线路!A176="","",[1]线路!A176)</f>
        <v/>
      </c>
      <c r="B176" t="str">
        <f>IF([1]线路!B176="","",[1]线路!B176)</f>
        <v/>
      </c>
      <c r="C176" t="str">
        <f>IF([1]线路!C176="","",[1]线路!C176)</f>
        <v/>
      </c>
      <c r="D176" t="str">
        <f>IF([1]线路!D176="","",[1]线路!D176)</f>
        <v/>
      </c>
      <c r="E176" t="str">
        <f>IF([1]线路!F176="","",[1]线路!F176)</f>
        <v/>
      </c>
      <c r="F176" t="str">
        <f>IF([1]线路!E176="","",[1]线路!E176)</f>
        <v/>
      </c>
      <c r="G176" s="18" t="str">
        <f t="shared" ca="1" si="8"/>
        <v/>
      </c>
      <c r="H176" s="18" t="str">
        <f ca="1">VLOOKUP(线路!A176,OFFSET(架空线长度!$A$2,0,0,2000,2),2,FALSE)</f>
        <v/>
      </c>
      <c r="I176" t="str">
        <f t="shared" ca="1" si="9"/>
        <v/>
      </c>
      <c r="J176" s="18" t="str">
        <f ca="1">VLOOKUP(线路!A176,OFFSET(电缆线长度!$A$2,0,0,2000,2),2,FALSE)</f>
        <v/>
      </c>
      <c r="K176" t="str">
        <f t="shared" ca="1" si="10"/>
        <v/>
      </c>
      <c r="L176" s="18" t="str">
        <f t="shared" ca="1" si="11"/>
        <v/>
      </c>
      <c r="M176" t="str">
        <f>IF([1]线路!G176="","",[1]线路!G176)</f>
        <v/>
      </c>
      <c r="N176" t="str">
        <f>IF([1]线路!H176="","",[1]线路!H176)</f>
        <v/>
      </c>
    </row>
    <row r="177" spans="1:14" x14ac:dyDescent="0.15">
      <c r="A177" t="str">
        <f>IF([1]线路!A177="","",[1]线路!A177)</f>
        <v/>
      </c>
      <c r="B177" t="str">
        <f>IF([1]线路!B177="","",[1]线路!B177)</f>
        <v/>
      </c>
      <c r="C177" t="str">
        <f>IF([1]线路!C177="","",[1]线路!C177)</f>
        <v/>
      </c>
      <c r="D177" t="str">
        <f>IF([1]线路!D177="","",[1]线路!D177)</f>
        <v/>
      </c>
      <c r="E177" t="str">
        <f>IF([1]线路!F177="","",[1]线路!F177)</f>
        <v/>
      </c>
      <c r="F177" t="str">
        <f>IF([1]线路!E177="","",[1]线路!E177)</f>
        <v/>
      </c>
      <c r="G177" s="18" t="str">
        <f t="shared" ca="1" si="8"/>
        <v/>
      </c>
      <c r="H177" s="18" t="str">
        <f ca="1">VLOOKUP(线路!A177,OFFSET(架空线长度!$A$2,0,0,2000,2),2,FALSE)</f>
        <v/>
      </c>
      <c r="I177" t="str">
        <f t="shared" ca="1" si="9"/>
        <v/>
      </c>
      <c r="J177" s="18" t="str">
        <f ca="1">VLOOKUP(线路!A177,OFFSET(电缆线长度!$A$2,0,0,2000,2),2,FALSE)</f>
        <v/>
      </c>
      <c r="K177" t="str">
        <f t="shared" ca="1" si="10"/>
        <v/>
      </c>
      <c r="L177" s="18" t="str">
        <f t="shared" ca="1" si="11"/>
        <v/>
      </c>
      <c r="M177" t="str">
        <f>IF([1]线路!G177="","",[1]线路!G177)</f>
        <v/>
      </c>
      <c r="N177" t="str">
        <f>IF([1]线路!H177="","",[1]线路!H177)</f>
        <v/>
      </c>
    </row>
    <row r="178" spans="1:14" x14ac:dyDescent="0.15">
      <c r="A178" t="str">
        <f>IF([1]线路!A178="","",[1]线路!A178)</f>
        <v/>
      </c>
      <c r="B178" t="str">
        <f>IF([1]线路!B178="","",[1]线路!B178)</f>
        <v/>
      </c>
      <c r="C178" t="str">
        <f>IF([1]线路!C178="","",[1]线路!C178)</f>
        <v/>
      </c>
      <c r="D178" t="str">
        <f>IF([1]线路!D178="","",[1]线路!D178)</f>
        <v/>
      </c>
      <c r="E178" t="str">
        <f>IF([1]线路!F178="","",[1]线路!F178)</f>
        <v/>
      </c>
      <c r="F178" t="str">
        <f>IF([1]线路!E178="","",[1]线路!E178)</f>
        <v/>
      </c>
      <c r="G178" s="18" t="str">
        <f t="shared" ca="1" si="8"/>
        <v/>
      </c>
      <c r="H178" s="18" t="str">
        <f ca="1">VLOOKUP(线路!A178,OFFSET(架空线长度!$A$2,0,0,2000,2),2,FALSE)</f>
        <v/>
      </c>
      <c r="I178" t="str">
        <f t="shared" ca="1" si="9"/>
        <v/>
      </c>
      <c r="J178" s="18" t="str">
        <f ca="1">VLOOKUP(线路!A178,OFFSET(电缆线长度!$A$2,0,0,2000,2),2,FALSE)</f>
        <v/>
      </c>
      <c r="K178" t="str">
        <f t="shared" ca="1" si="10"/>
        <v/>
      </c>
      <c r="L178" s="18" t="str">
        <f t="shared" ca="1" si="11"/>
        <v/>
      </c>
      <c r="M178" t="str">
        <f>IF([1]线路!G178="","",[1]线路!G178)</f>
        <v/>
      </c>
      <c r="N178" t="str">
        <f>IF([1]线路!H178="","",[1]线路!H178)</f>
        <v/>
      </c>
    </row>
    <row r="179" spans="1:14" x14ac:dyDescent="0.15">
      <c r="A179" t="str">
        <f>IF([1]线路!A179="","",[1]线路!A179)</f>
        <v/>
      </c>
      <c r="B179" t="str">
        <f>IF([1]线路!B179="","",[1]线路!B179)</f>
        <v/>
      </c>
      <c r="C179" t="str">
        <f>IF([1]线路!C179="","",[1]线路!C179)</f>
        <v/>
      </c>
      <c r="D179" t="str">
        <f>IF([1]线路!D179="","",[1]线路!D179)</f>
        <v/>
      </c>
      <c r="E179" t="str">
        <f>IF([1]线路!F179="","",[1]线路!F179)</f>
        <v/>
      </c>
      <c r="F179" t="str">
        <f>IF([1]线路!E179="","",[1]线路!E179)</f>
        <v/>
      </c>
      <c r="G179" s="18" t="str">
        <f t="shared" ca="1" si="8"/>
        <v/>
      </c>
      <c r="H179" s="18" t="str">
        <f ca="1">VLOOKUP(线路!A179,OFFSET(架空线长度!$A$2,0,0,2000,2),2,FALSE)</f>
        <v/>
      </c>
      <c r="I179" t="str">
        <f t="shared" ca="1" si="9"/>
        <v/>
      </c>
      <c r="J179" s="18" t="str">
        <f ca="1">VLOOKUP(线路!A179,OFFSET(电缆线长度!$A$2,0,0,2000,2),2,FALSE)</f>
        <v/>
      </c>
      <c r="K179" t="str">
        <f t="shared" ca="1" si="10"/>
        <v/>
      </c>
      <c r="L179" s="18" t="str">
        <f t="shared" ca="1" si="11"/>
        <v/>
      </c>
      <c r="M179" t="str">
        <f>IF([1]线路!G179="","",[1]线路!G179)</f>
        <v/>
      </c>
      <c r="N179" t="str">
        <f>IF([1]线路!H179="","",[1]线路!H179)</f>
        <v/>
      </c>
    </row>
    <row r="180" spans="1:14" x14ac:dyDescent="0.15">
      <c r="A180" t="str">
        <f>IF([1]线路!A180="","",[1]线路!A180)</f>
        <v/>
      </c>
      <c r="B180" t="str">
        <f>IF([1]线路!B180="","",[1]线路!B180)</f>
        <v/>
      </c>
      <c r="C180" t="str">
        <f>IF([1]线路!C180="","",[1]线路!C180)</f>
        <v/>
      </c>
      <c r="D180" t="str">
        <f>IF([1]线路!D180="","",[1]线路!D180)</f>
        <v/>
      </c>
      <c r="E180" t="str">
        <f>IF([1]线路!F180="","",[1]线路!F180)</f>
        <v/>
      </c>
      <c r="F180" t="str">
        <f>IF([1]线路!E180="","",[1]线路!E180)</f>
        <v/>
      </c>
      <c r="G180" s="18" t="str">
        <f t="shared" ca="1" si="8"/>
        <v/>
      </c>
      <c r="H180" s="18" t="str">
        <f ca="1">VLOOKUP(线路!A180,OFFSET(架空线长度!$A$2,0,0,2000,2),2,FALSE)</f>
        <v/>
      </c>
      <c r="I180" t="str">
        <f t="shared" ca="1" si="9"/>
        <v/>
      </c>
      <c r="J180" s="18" t="str">
        <f ca="1">VLOOKUP(线路!A180,OFFSET(电缆线长度!$A$2,0,0,2000,2),2,FALSE)</f>
        <v/>
      </c>
      <c r="K180" t="str">
        <f t="shared" ca="1" si="10"/>
        <v/>
      </c>
      <c r="L180" s="18" t="str">
        <f t="shared" ca="1" si="11"/>
        <v/>
      </c>
      <c r="M180" t="str">
        <f>IF([1]线路!G180="","",[1]线路!G180)</f>
        <v/>
      </c>
      <c r="N180" t="str">
        <f>IF([1]线路!H180="","",[1]线路!H180)</f>
        <v/>
      </c>
    </row>
    <row r="181" spans="1:14" x14ac:dyDescent="0.15">
      <c r="A181" t="str">
        <f>IF([1]线路!A181="","",[1]线路!A181)</f>
        <v/>
      </c>
      <c r="B181" t="str">
        <f>IF([1]线路!B181="","",[1]线路!B181)</f>
        <v/>
      </c>
      <c r="C181" t="str">
        <f>IF([1]线路!C181="","",[1]线路!C181)</f>
        <v/>
      </c>
      <c r="D181" t="str">
        <f>IF([1]线路!D181="","",[1]线路!D181)</f>
        <v/>
      </c>
      <c r="E181" t="str">
        <f>IF([1]线路!F181="","",[1]线路!F181)</f>
        <v/>
      </c>
      <c r="F181" t="str">
        <f>IF([1]线路!E181="","",[1]线路!E181)</f>
        <v/>
      </c>
      <c r="G181" s="18" t="str">
        <f t="shared" ca="1" si="8"/>
        <v/>
      </c>
      <c r="H181" s="18" t="str">
        <f ca="1">VLOOKUP(线路!A181,OFFSET(架空线长度!$A$2,0,0,2000,2),2,FALSE)</f>
        <v/>
      </c>
      <c r="I181" t="str">
        <f t="shared" ca="1" si="9"/>
        <v/>
      </c>
      <c r="J181" s="18" t="str">
        <f ca="1">VLOOKUP(线路!A181,OFFSET(电缆线长度!$A$2,0,0,2000,2),2,FALSE)</f>
        <v/>
      </c>
      <c r="K181" t="str">
        <f t="shared" ca="1" si="10"/>
        <v/>
      </c>
      <c r="L181" s="18" t="str">
        <f t="shared" ca="1" si="11"/>
        <v/>
      </c>
      <c r="M181" t="str">
        <f>IF([1]线路!G181="","",[1]线路!G181)</f>
        <v/>
      </c>
      <c r="N181" t="str">
        <f>IF([1]线路!H181="","",[1]线路!H181)</f>
        <v/>
      </c>
    </row>
    <row r="182" spans="1:14" x14ac:dyDescent="0.15">
      <c r="A182" t="str">
        <f>IF([1]线路!A182="","",[1]线路!A182)</f>
        <v/>
      </c>
      <c r="B182" t="str">
        <f>IF([1]线路!B182="","",[1]线路!B182)</f>
        <v/>
      </c>
      <c r="C182" t="str">
        <f>IF([1]线路!C182="","",[1]线路!C182)</f>
        <v/>
      </c>
      <c r="D182" t="str">
        <f>IF([1]线路!D182="","",[1]线路!D182)</f>
        <v/>
      </c>
      <c r="E182" t="str">
        <f>IF([1]线路!F182="","",[1]线路!F182)</f>
        <v/>
      </c>
      <c r="F182" t="str">
        <f>IF([1]线路!E182="","",[1]线路!E182)</f>
        <v/>
      </c>
      <c r="G182" s="18" t="str">
        <f t="shared" ca="1" si="8"/>
        <v/>
      </c>
      <c r="H182" s="18" t="str">
        <f ca="1">VLOOKUP(线路!A182,OFFSET(架空线长度!$A$2,0,0,2000,2),2,FALSE)</f>
        <v/>
      </c>
      <c r="I182" t="str">
        <f t="shared" ca="1" si="9"/>
        <v/>
      </c>
      <c r="J182" s="18" t="str">
        <f ca="1">VLOOKUP(线路!A182,OFFSET(电缆线长度!$A$2,0,0,2000,2),2,FALSE)</f>
        <v/>
      </c>
      <c r="K182" t="str">
        <f t="shared" ca="1" si="10"/>
        <v/>
      </c>
      <c r="L182" s="18" t="str">
        <f t="shared" ca="1" si="11"/>
        <v/>
      </c>
      <c r="M182" t="str">
        <f>IF([1]线路!G182="","",[1]线路!G182)</f>
        <v/>
      </c>
      <c r="N182" t="str">
        <f>IF([1]线路!H182="","",[1]线路!H182)</f>
        <v/>
      </c>
    </row>
    <row r="183" spans="1:14" x14ac:dyDescent="0.15">
      <c r="A183" t="str">
        <f>IF([1]线路!A183="","",[1]线路!A183)</f>
        <v/>
      </c>
      <c r="B183" t="str">
        <f>IF([1]线路!B183="","",[1]线路!B183)</f>
        <v/>
      </c>
      <c r="C183" t="str">
        <f>IF([1]线路!C183="","",[1]线路!C183)</f>
        <v/>
      </c>
      <c r="D183" t="str">
        <f>IF([1]线路!D183="","",[1]线路!D183)</f>
        <v/>
      </c>
      <c r="E183" t="str">
        <f>IF([1]线路!F183="","",[1]线路!F183)</f>
        <v/>
      </c>
      <c r="F183" t="str">
        <f>IF([1]线路!E183="","",[1]线路!E183)</f>
        <v/>
      </c>
      <c r="G183" s="18" t="str">
        <f t="shared" ca="1" si="8"/>
        <v/>
      </c>
      <c r="H183" s="18" t="str">
        <f ca="1">VLOOKUP(线路!A183,OFFSET(架空线长度!$A$2,0,0,2000,2),2,FALSE)</f>
        <v/>
      </c>
      <c r="I183" t="str">
        <f t="shared" ca="1" si="9"/>
        <v/>
      </c>
      <c r="J183" s="18" t="str">
        <f ca="1">VLOOKUP(线路!A183,OFFSET(电缆线长度!$A$2,0,0,2000,2),2,FALSE)</f>
        <v/>
      </c>
      <c r="K183" t="str">
        <f t="shared" ca="1" si="10"/>
        <v/>
      </c>
      <c r="L183" s="18" t="str">
        <f t="shared" ca="1" si="11"/>
        <v/>
      </c>
      <c r="M183" t="str">
        <f>IF([1]线路!G183="","",[1]线路!G183)</f>
        <v/>
      </c>
      <c r="N183" t="str">
        <f>IF([1]线路!H183="","",[1]线路!H183)</f>
        <v/>
      </c>
    </row>
    <row r="184" spans="1:14" x14ac:dyDescent="0.15">
      <c r="A184" t="str">
        <f>IF([1]线路!A184="","",[1]线路!A184)</f>
        <v/>
      </c>
      <c r="B184" t="str">
        <f>IF([1]线路!B184="","",[1]线路!B184)</f>
        <v/>
      </c>
      <c r="C184" t="str">
        <f>IF([1]线路!C184="","",[1]线路!C184)</f>
        <v/>
      </c>
      <c r="D184" t="str">
        <f>IF([1]线路!D184="","",[1]线路!D184)</f>
        <v/>
      </c>
      <c r="E184" t="str">
        <f>IF([1]线路!F184="","",[1]线路!F184)</f>
        <v/>
      </c>
      <c r="F184" t="str">
        <f>IF([1]线路!E184="","",[1]线路!E184)</f>
        <v/>
      </c>
      <c r="G184" s="18" t="str">
        <f t="shared" ca="1" si="8"/>
        <v/>
      </c>
      <c r="H184" s="18" t="str">
        <f ca="1">VLOOKUP(线路!A184,OFFSET(架空线长度!$A$2,0,0,2000,2),2,FALSE)</f>
        <v/>
      </c>
      <c r="I184" t="str">
        <f t="shared" ca="1" si="9"/>
        <v/>
      </c>
      <c r="J184" s="18" t="str">
        <f ca="1">VLOOKUP(线路!A184,OFFSET(电缆线长度!$A$2,0,0,2000,2),2,FALSE)</f>
        <v/>
      </c>
      <c r="K184" t="str">
        <f t="shared" ca="1" si="10"/>
        <v/>
      </c>
      <c r="L184" s="18" t="str">
        <f t="shared" ca="1" si="11"/>
        <v/>
      </c>
      <c r="M184" t="str">
        <f>IF([1]线路!G184="","",[1]线路!G184)</f>
        <v/>
      </c>
      <c r="N184" t="str">
        <f>IF([1]线路!H184="","",[1]线路!H184)</f>
        <v/>
      </c>
    </row>
    <row r="185" spans="1:14" x14ac:dyDescent="0.15">
      <c r="A185" t="str">
        <f>IF([1]线路!A185="","",[1]线路!A185)</f>
        <v/>
      </c>
      <c r="B185" t="str">
        <f>IF([1]线路!B185="","",[1]线路!B185)</f>
        <v/>
      </c>
      <c r="C185" t="str">
        <f>IF([1]线路!C185="","",[1]线路!C185)</f>
        <v/>
      </c>
      <c r="D185" t="str">
        <f>IF([1]线路!D185="","",[1]线路!D185)</f>
        <v/>
      </c>
      <c r="E185" t="str">
        <f>IF([1]线路!F185="","",[1]线路!F185)</f>
        <v/>
      </c>
      <c r="F185" t="str">
        <f>IF([1]线路!E185="","",[1]线路!E185)</f>
        <v/>
      </c>
      <c r="G185" s="18" t="str">
        <f t="shared" ca="1" si="8"/>
        <v/>
      </c>
      <c r="H185" s="18" t="str">
        <f ca="1">VLOOKUP(线路!A185,OFFSET(架空线长度!$A$2,0,0,2000,2),2,FALSE)</f>
        <v/>
      </c>
      <c r="I185" t="str">
        <f t="shared" ca="1" si="9"/>
        <v/>
      </c>
      <c r="J185" s="18" t="str">
        <f ca="1">VLOOKUP(线路!A185,OFFSET(电缆线长度!$A$2,0,0,2000,2),2,FALSE)</f>
        <v/>
      </c>
      <c r="K185" t="str">
        <f t="shared" ca="1" si="10"/>
        <v/>
      </c>
      <c r="L185" s="18" t="str">
        <f t="shared" ca="1" si="11"/>
        <v/>
      </c>
      <c r="M185" t="str">
        <f>IF([1]线路!G185="","",[1]线路!G185)</f>
        <v/>
      </c>
      <c r="N185" t="str">
        <f>IF([1]线路!H185="","",[1]线路!H185)</f>
        <v/>
      </c>
    </row>
    <row r="186" spans="1:14" x14ac:dyDescent="0.15">
      <c r="A186" t="str">
        <f>IF([1]线路!A186="","",[1]线路!A186)</f>
        <v/>
      </c>
      <c r="B186" t="str">
        <f>IF([1]线路!B186="","",[1]线路!B186)</f>
        <v/>
      </c>
      <c r="C186" t="str">
        <f>IF([1]线路!C186="","",[1]线路!C186)</f>
        <v/>
      </c>
      <c r="D186" t="str">
        <f>IF([1]线路!D186="","",[1]线路!D186)</f>
        <v/>
      </c>
      <c r="E186" t="str">
        <f>IF([1]线路!F186="","",[1]线路!F186)</f>
        <v/>
      </c>
      <c r="F186" t="str">
        <f>IF([1]线路!E186="","",[1]线路!E186)</f>
        <v/>
      </c>
      <c r="G186" s="18" t="str">
        <f t="shared" ca="1" si="8"/>
        <v/>
      </c>
      <c r="H186" s="18" t="str">
        <f ca="1">VLOOKUP(线路!A186,OFFSET(架空线长度!$A$2,0,0,2000,2),2,FALSE)</f>
        <v/>
      </c>
      <c r="I186" t="str">
        <f t="shared" ca="1" si="9"/>
        <v/>
      </c>
      <c r="J186" s="18" t="str">
        <f ca="1">VLOOKUP(线路!A186,OFFSET(电缆线长度!$A$2,0,0,2000,2),2,FALSE)</f>
        <v/>
      </c>
      <c r="K186" t="str">
        <f t="shared" ca="1" si="10"/>
        <v/>
      </c>
      <c r="L186" s="18" t="str">
        <f t="shared" ca="1" si="11"/>
        <v/>
      </c>
      <c r="M186" t="str">
        <f>IF([1]线路!G186="","",[1]线路!G186)</f>
        <v/>
      </c>
      <c r="N186" t="str">
        <f>IF([1]线路!H186="","",[1]线路!H186)</f>
        <v/>
      </c>
    </row>
    <row r="187" spans="1:14" x14ac:dyDescent="0.15">
      <c r="A187" t="str">
        <f>IF([1]线路!A187="","",[1]线路!A187)</f>
        <v/>
      </c>
      <c r="B187" t="str">
        <f>IF([1]线路!B187="","",[1]线路!B187)</f>
        <v/>
      </c>
      <c r="C187" t="str">
        <f>IF([1]线路!C187="","",[1]线路!C187)</f>
        <v/>
      </c>
      <c r="D187" t="str">
        <f>IF([1]线路!D187="","",[1]线路!D187)</f>
        <v/>
      </c>
      <c r="E187" t="str">
        <f>IF([1]线路!F187="","",[1]线路!F187)</f>
        <v/>
      </c>
      <c r="F187" t="str">
        <f>IF([1]线路!E187="","",[1]线路!E187)</f>
        <v/>
      </c>
      <c r="G187" s="18" t="str">
        <f t="shared" ca="1" si="8"/>
        <v/>
      </c>
      <c r="H187" s="18" t="str">
        <f ca="1">VLOOKUP(线路!A187,OFFSET(架空线长度!$A$2,0,0,2000,2),2,FALSE)</f>
        <v/>
      </c>
      <c r="I187" t="str">
        <f t="shared" ca="1" si="9"/>
        <v/>
      </c>
      <c r="J187" s="18" t="str">
        <f ca="1">VLOOKUP(线路!A187,OFFSET(电缆线长度!$A$2,0,0,2000,2),2,FALSE)</f>
        <v/>
      </c>
      <c r="K187" t="str">
        <f t="shared" ca="1" si="10"/>
        <v/>
      </c>
      <c r="L187" s="18" t="str">
        <f t="shared" ca="1" si="11"/>
        <v/>
      </c>
      <c r="M187" t="str">
        <f>IF([1]线路!G187="","",[1]线路!G187)</f>
        <v/>
      </c>
      <c r="N187" t="str">
        <f>IF([1]线路!H187="","",[1]线路!H187)</f>
        <v/>
      </c>
    </row>
    <row r="188" spans="1:14" x14ac:dyDescent="0.15">
      <c r="A188" t="str">
        <f>IF([1]线路!A188="","",[1]线路!A188)</f>
        <v/>
      </c>
      <c r="B188" t="str">
        <f>IF([1]线路!B188="","",[1]线路!B188)</f>
        <v/>
      </c>
      <c r="C188" t="str">
        <f>IF([1]线路!C188="","",[1]线路!C188)</f>
        <v/>
      </c>
      <c r="D188" t="str">
        <f>IF([1]线路!D188="","",[1]线路!D188)</f>
        <v/>
      </c>
      <c r="E188" t="str">
        <f>IF([1]线路!F188="","",[1]线路!F188)</f>
        <v/>
      </c>
      <c r="F188" t="str">
        <f>IF([1]线路!E188="","",[1]线路!E188)</f>
        <v/>
      </c>
      <c r="G188" s="18" t="str">
        <f t="shared" ca="1" si="8"/>
        <v/>
      </c>
      <c r="H188" s="18" t="str">
        <f ca="1">VLOOKUP(线路!A188,OFFSET(架空线长度!$A$2,0,0,2000,2),2,FALSE)</f>
        <v/>
      </c>
      <c r="I188" t="str">
        <f t="shared" ca="1" si="9"/>
        <v/>
      </c>
      <c r="J188" s="18" t="str">
        <f ca="1">VLOOKUP(线路!A188,OFFSET(电缆线长度!$A$2,0,0,2000,2),2,FALSE)</f>
        <v/>
      </c>
      <c r="K188" t="str">
        <f t="shared" ca="1" si="10"/>
        <v/>
      </c>
      <c r="L188" s="18" t="str">
        <f t="shared" ca="1" si="11"/>
        <v/>
      </c>
      <c r="M188" t="str">
        <f>IF([1]线路!G188="","",[1]线路!G188)</f>
        <v/>
      </c>
      <c r="N188" t="str">
        <f>IF([1]线路!H188="","",[1]线路!H188)</f>
        <v/>
      </c>
    </row>
    <row r="189" spans="1:14" x14ac:dyDescent="0.15">
      <c r="A189" t="str">
        <f>IF([1]线路!A189="","",[1]线路!A189)</f>
        <v/>
      </c>
      <c r="B189" t="str">
        <f>IF([1]线路!B189="","",[1]线路!B189)</f>
        <v/>
      </c>
      <c r="C189" t="str">
        <f>IF([1]线路!C189="","",[1]线路!C189)</f>
        <v/>
      </c>
      <c r="D189" t="str">
        <f>IF([1]线路!D189="","",[1]线路!D189)</f>
        <v/>
      </c>
      <c r="E189" t="str">
        <f>IF([1]线路!F189="","",[1]线路!F189)</f>
        <v/>
      </c>
      <c r="F189" t="str">
        <f>IF([1]线路!E189="","",[1]线路!E189)</f>
        <v/>
      </c>
      <c r="G189" s="18" t="str">
        <f t="shared" ca="1" si="8"/>
        <v/>
      </c>
      <c r="H189" s="18" t="str">
        <f ca="1">VLOOKUP(线路!A189,OFFSET(架空线长度!$A$2,0,0,2000,2),2,FALSE)</f>
        <v/>
      </c>
      <c r="I189" t="str">
        <f t="shared" ca="1" si="9"/>
        <v/>
      </c>
      <c r="J189" s="18" t="str">
        <f ca="1">VLOOKUP(线路!A189,OFFSET(电缆线长度!$A$2,0,0,2000,2),2,FALSE)</f>
        <v/>
      </c>
      <c r="K189" t="str">
        <f t="shared" ca="1" si="10"/>
        <v/>
      </c>
      <c r="L189" s="18" t="str">
        <f t="shared" ca="1" si="11"/>
        <v/>
      </c>
      <c r="M189" t="str">
        <f>IF([1]线路!G189="","",[1]线路!G189)</f>
        <v/>
      </c>
      <c r="N189" t="str">
        <f>IF([1]线路!H189="","",[1]线路!H189)</f>
        <v/>
      </c>
    </row>
    <row r="190" spans="1:14" x14ac:dyDescent="0.15">
      <c r="A190" t="str">
        <f>IF([1]线路!A190="","",[1]线路!A190)</f>
        <v/>
      </c>
      <c r="B190" t="str">
        <f>IF([1]线路!B190="","",[1]线路!B190)</f>
        <v/>
      </c>
      <c r="C190" t="str">
        <f>IF([1]线路!C190="","",[1]线路!C190)</f>
        <v/>
      </c>
      <c r="D190" t="str">
        <f>IF([1]线路!D190="","",[1]线路!D190)</f>
        <v/>
      </c>
      <c r="E190" t="str">
        <f>IF([1]线路!F190="","",[1]线路!F190)</f>
        <v/>
      </c>
      <c r="F190" t="str">
        <f>IF([1]线路!E190="","",[1]线路!E190)</f>
        <v/>
      </c>
      <c r="G190" s="18" t="str">
        <f t="shared" ca="1" si="8"/>
        <v/>
      </c>
      <c r="H190" s="18" t="str">
        <f ca="1">VLOOKUP(线路!A190,OFFSET(架空线长度!$A$2,0,0,2000,2),2,FALSE)</f>
        <v/>
      </c>
      <c r="I190" t="str">
        <f t="shared" ca="1" si="9"/>
        <v/>
      </c>
      <c r="J190" s="18" t="str">
        <f ca="1">VLOOKUP(线路!A190,OFFSET(电缆线长度!$A$2,0,0,2000,2),2,FALSE)</f>
        <v/>
      </c>
      <c r="K190" t="str">
        <f t="shared" ca="1" si="10"/>
        <v/>
      </c>
      <c r="L190" s="18" t="str">
        <f t="shared" ca="1" si="11"/>
        <v/>
      </c>
      <c r="M190" t="str">
        <f>IF([1]线路!G190="","",[1]线路!G190)</f>
        <v/>
      </c>
      <c r="N190" t="str">
        <f>IF([1]线路!H190="","",[1]线路!H190)</f>
        <v/>
      </c>
    </row>
    <row r="191" spans="1:14" x14ac:dyDescent="0.15">
      <c r="A191" t="str">
        <f>IF([1]线路!A191="","",[1]线路!A191)</f>
        <v/>
      </c>
      <c r="B191" t="str">
        <f>IF([1]线路!B191="","",[1]线路!B191)</f>
        <v/>
      </c>
      <c r="C191" t="str">
        <f>IF([1]线路!C191="","",[1]线路!C191)</f>
        <v/>
      </c>
      <c r="D191" t="str">
        <f>IF([1]线路!D191="","",[1]线路!D191)</f>
        <v/>
      </c>
      <c r="E191" t="str">
        <f>IF([1]线路!F191="","",[1]线路!F191)</f>
        <v/>
      </c>
      <c r="F191" t="str">
        <f>IF([1]线路!E191="","",[1]线路!E191)</f>
        <v/>
      </c>
      <c r="G191" s="18" t="str">
        <f t="shared" ca="1" si="8"/>
        <v/>
      </c>
      <c r="H191" s="18" t="str">
        <f ca="1">VLOOKUP(线路!A191,OFFSET(架空线长度!$A$2,0,0,2000,2),2,FALSE)</f>
        <v/>
      </c>
      <c r="I191" t="str">
        <f t="shared" ca="1" si="9"/>
        <v/>
      </c>
      <c r="J191" s="18" t="str">
        <f ca="1">VLOOKUP(线路!A191,OFFSET(电缆线长度!$A$2,0,0,2000,2),2,FALSE)</f>
        <v/>
      </c>
      <c r="K191" t="str">
        <f t="shared" ca="1" si="10"/>
        <v/>
      </c>
      <c r="L191" s="18" t="str">
        <f t="shared" ca="1" si="11"/>
        <v/>
      </c>
      <c r="M191" t="str">
        <f>IF([1]线路!G191="","",[1]线路!G191)</f>
        <v/>
      </c>
      <c r="N191" t="str">
        <f>IF([1]线路!H191="","",[1]线路!H191)</f>
        <v/>
      </c>
    </row>
    <row r="192" spans="1:14" x14ac:dyDescent="0.15">
      <c r="A192" t="str">
        <f>IF([1]线路!A192="","",[1]线路!A192)</f>
        <v/>
      </c>
      <c r="B192" t="str">
        <f>IF([1]线路!B192="","",[1]线路!B192)</f>
        <v/>
      </c>
      <c r="C192" t="str">
        <f>IF([1]线路!C192="","",[1]线路!C192)</f>
        <v/>
      </c>
      <c r="D192" t="str">
        <f>IF([1]线路!D192="","",[1]线路!D192)</f>
        <v/>
      </c>
      <c r="E192" t="str">
        <f>IF([1]线路!F192="","",[1]线路!F192)</f>
        <v/>
      </c>
      <c r="F192" t="str">
        <f>IF([1]线路!E192="","",[1]线路!E192)</f>
        <v/>
      </c>
      <c r="G192" s="18" t="str">
        <f t="shared" ca="1" si="8"/>
        <v/>
      </c>
      <c r="H192" s="18" t="str">
        <f ca="1">VLOOKUP(线路!A192,OFFSET(架空线长度!$A$2,0,0,2000,2),2,FALSE)</f>
        <v/>
      </c>
      <c r="I192" t="str">
        <f t="shared" ca="1" si="9"/>
        <v/>
      </c>
      <c r="J192" s="18" t="str">
        <f ca="1">VLOOKUP(线路!A192,OFFSET(电缆线长度!$A$2,0,0,2000,2),2,FALSE)</f>
        <v/>
      </c>
      <c r="K192" t="str">
        <f t="shared" ca="1" si="10"/>
        <v/>
      </c>
      <c r="L192" s="18" t="str">
        <f t="shared" ca="1" si="11"/>
        <v/>
      </c>
      <c r="M192" t="str">
        <f>IF([1]线路!G192="","",[1]线路!G192)</f>
        <v/>
      </c>
      <c r="N192" t="str">
        <f>IF([1]线路!H192="","",[1]线路!H192)</f>
        <v/>
      </c>
    </row>
    <row r="193" spans="1:14" x14ac:dyDescent="0.15">
      <c r="A193" t="str">
        <f>IF([1]线路!A193="","",[1]线路!A193)</f>
        <v/>
      </c>
      <c r="B193" t="str">
        <f>IF([1]线路!B193="","",[1]线路!B193)</f>
        <v/>
      </c>
      <c r="C193" t="str">
        <f>IF([1]线路!C193="","",[1]线路!C193)</f>
        <v/>
      </c>
      <c r="D193" t="str">
        <f>IF([1]线路!D193="","",[1]线路!D193)</f>
        <v/>
      </c>
      <c r="E193" t="str">
        <f>IF([1]线路!F193="","",[1]线路!F193)</f>
        <v/>
      </c>
      <c r="F193" t="str">
        <f>IF([1]线路!E193="","",[1]线路!E193)</f>
        <v/>
      </c>
      <c r="G193" s="18" t="str">
        <f t="shared" ca="1" si="8"/>
        <v/>
      </c>
      <c r="H193" s="18" t="str">
        <f ca="1">VLOOKUP(线路!A193,OFFSET(架空线长度!$A$2,0,0,2000,2),2,FALSE)</f>
        <v/>
      </c>
      <c r="I193" t="str">
        <f t="shared" ca="1" si="9"/>
        <v/>
      </c>
      <c r="J193" s="18" t="str">
        <f ca="1">VLOOKUP(线路!A193,OFFSET(电缆线长度!$A$2,0,0,2000,2),2,FALSE)</f>
        <v/>
      </c>
      <c r="K193" t="str">
        <f t="shared" ca="1" si="10"/>
        <v/>
      </c>
      <c r="L193" s="18" t="str">
        <f t="shared" ca="1" si="11"/>
        <v/>
      </c>
      <c r="M193" t="str">
        <f>IF([1]线路!G193="","",[1]线路!G193)</f>
        <v/>
      </c>
      <c r="N193" t="str">
        <f>IF([1]线路!H193="","",[1]线路!H193)</f>
        <v/>
      </c>
    </row>
    <row r="194" spans="1:14" x14ac:dyDescent="0.15">
      <c r="A194" t="str">
        <f>IF([1]线路!A194="","",[1]线路!A194)</f>
        <v/>
      </c>
      <c r="B194" t="str">
        <f>IF([1]线路!B194="","",[1]线路!B194)</f>
        <v/>
      </c>
      <c r="C194" t="str">
        <f>IF([1]线路!C194="","",[1]线路!C194)</f>
        <v/>
      </c>
      <c r="D194" t="str">
        <f>IF([1]线路!D194="","",[1]线路!D194)</f>
        <v/>
      </c>
      <c r="E194" t="str">
        <f>IF([1]线路!F194="","",[1]线路!F194)</f>
        <v/>
      </c>
      <c r="F194" t="str">
        <f>IF([1]线路!E194="","",[1]线路!E194)</f>
        <v/>
      </c>
      <c r="G194" s="18" t="str">
        <f t="shared" ca="1" si="8"/>
        <v/>
      </c>
      <c r="H194" s="18" t="str">
        <f ca="1">VLOOKUP(线路!A194,OFFSET(架空线长度!$A$2,0,0,2000,2),2,FALSE)</f>
        <v/>
      </c>
      <c r="I194" t="str">
        <f t="shared" ca="1" si="9"/>
        <v/>
      </c>
      <c r="J194" s="18" t="str">
        <f ca="1">VLOOKUP(线路!A194,OFFSET(电缆线长度!$A$2,0,0,2000,2),2,FALSE)</f>
        <v/>
      </c>
      <c r="K194" t="str">
        <f t="shared" ca="1" si="10"/>
        <v/>
      </c>
      <c r="L194" s="18" t="str">
        <f t="shared" ca="1" si="11"/>
        <v/>
      </c>
      <c r="M194" t="str">
        <f>IF([1]线路!G194="","",[1]线路!G194)</f>
        <v/>
      </c>
      <c r="N194" t="str">
        <f>IF([1]线路!H194="","",[1]线路!H194)</f>
        <v/>
      </c>
    </row>
    <row r="195" spans="1:14" x14ac:dyDescent="0.15">
      <c r="A195" t="str">
        <f>IF([1]线路!A195="","",[1]线路!A195)</f>
        <v/>
      </c>
      <c r="B195" t="str">
        <f>IF([1]线路!B195="","",[1]线路!B195)</f>
        <v/>
      </c>
      <c r="C195" t="str">
        <f>IF([1]线路!C195="","",[1]线路!C195)</f>
        <v/>
      </c>
      <c r="D195" t="str">
        <f>IF([1]线路!D195="","",[1]线路!D195)</f>
        <v/>
      </c>
      <c r="E195" t="str">
        <f>IF([1]线路!F195="","",[1]线路!F195)</f>
        <v/>
      </c>
      <c r="F195" t="str">
        <f>IF([1]线路!E195="","",[1]线路!E195)</f>
        <v/>
      </c>
      <c r="G195" s="18" t="str">
        <f t="shared" ref="G195:G258" ca="1" si="12">L195</f>
        <v/>
      </c>
      <c r="H195" s="18" t="str">
        <f ca="1">VLOOKUP(线路!A195,OFFSET(架空线长度!$A$2,0,0,2000,2),2,FALSE)</f>
        <v/>
      </c>
      <c r="I195" t="str">
        <f t="shared" ref="I195:I258" ca="1" si="13">IF(ISNA(H195),"0",H195)</f>
        <v/>
      </c>
      <c r="J195" s="18" t="str">
        <f ca="1">VLOOKUP(线路!A195,OFFSET(电缆线长度!$A$2,0,0,2000,2),2,FALSE)</f>
        <v/>
      </c>
      <c r="K195" t="str">
        <f t="shared" ref="K195:K258" ca="1" si="14">IF(ISNA(J195),"0",J195)</f>
        <v/>
      </c>
      <c r="L195" s="18" t="str">
        <f t="shared" ref="L195:L258" ca="1" si="15">IF(OR(I195="",K195=""),"",IF(I195/(I195+K195)&gt;0.5,0,1))</f>
        <v/>
      </c>
      <c r="M195" t="str">
        <f>IF([1]线路!G195="","",[1]线路!G195)</f>
        <v/>
      </c>
      <c r="N195" t="str">
        <f>IF([1]线路!H195="","",[1]线路!H195)</f>
        <v/>
      </c>
    </row>
    <row r="196" spans="1:14" x14ac:dyDescent="0.15">
      <c r="A196" t="str">
        <f>IF([1]线路!A196="","",[1]线路!A196)</f>
        <v/>
      </c>
      <c r="B196" t="str">
        <f>IF([1]线路!B196="","",[1]线路!B196)</f>
        <v/>
      </c>
      <c r="C196" t="str">
        <f>IF([1]线路!C196="","",[1]线路!C196)</f>
        <v/>
      </c>
      <c r="D196" t="str">
        <f>IF([1]线路!D196="","",[1]线路!D196)</f>
        <v/>
      </c>
      <c r="E196" t="str">
        <f>IF([1]线路!F196="","",[1]线路!F196)</f>
        <v/>
      </c>
      <c r="F196" t="str">
        <f>IF([1]线路!E196="","",[1]线路!E196)</f>
        <v/>
      </c>
      <c r="G196" s="18" t="str">
        <f t="shared" ca="1" si="12"/>
        <v/>
      </c>
      <c r="H196" s="18" t="str">
        <f ca="1">VLOOKUP(线路!A196,OFFSET(架空线长度!$A$2,0,0,2000,2),2,FALSE)</f>
        <v/>
      </c>
      <c r="I196" t="str">
        <f t="shared" ca="1" si="13"/>
        <v/>
      </c>
      <c r="J196" s="18" t="str">
        <f ca="1">VLOOKUP(线路!A196,OFFSET(电缆线长度!$A$2,0,0,2000,2),2,FALSE)</f>
        <v/>
      </c>
      <c r="K196" t="str">
        <f t="shared" ca="1" si="14"/>
        <v/>
      </c>
      <c r="L196" s="18" t="str">
        <f t="shared" ca="1" si="15"/>
        <v/>
      </c>
      <c r="M196" t="str">
        <f>IF([1]线路!G196="","",[1]线路!G196)</f>
        <v/>
      </c>
      <c r="N196" t="str">
        <f>IF([1]线路!H196="","",[1]线路!H196)</f>
        <v/>
      </c>
    </row>
    <row r="197" spans="1:14" x14ac:dyDescent="0.15">
      <c r="A197" t="str">
        <f>IF([1]线路!A197="","",[1]线路!A197)</f>
        <v/>
      </c>
      <c r="B197" t="str">
        <f>IF([1]线路!B197="","",[1]线路!B197)</f>
        <v/>
      </c>
      <c r="C197" t="str">
        <f>IF([1]线路!C197="","",[1]线路!C197)</f>
        <v/>
      </c>
      <c r="D197" t="str">
        <f>IF([1]线路!D197="","",[1]线路!D197)</f>
        <v/>
      </c>
      <c r="E197" t="str">
        <f>IF([1]线路!F197="","",[1]线路!F197)</f>
        <v/>
      </c>
      <c r="F197" t="str">
        <f>IF([1]线路!E197="","",[1]线路!E197)</f>
        <v/>
      </c>
      <c r="G197" s="18" t="str">
        <f t="shared" ca="1" si="12"/>
        <v/>
      </c>
      <c r="H197" s="18" t="str">
        <f ca="1">VLOOKUP(线路!A197,OFFSET(架空线长度!$A$2,0,0,2000,2),2,FALSE)</f>
        <v/>
      </c>
      <c r="I197" t="str">
        <f t="shared" ca="1" si="13"/>
        <v/>
      </c>
      <c r="J197" s="18" t="str">
        <f ca="1">VLOOKUP(线路!A197,OFFSET(电缆线长度!$A$2,0,0,2000,2),2,FALSE)</f>
        <v/>
      </c>
      <c r="K197" t="str">
        <f t="shared" ca="1" si="14"/>
        <v/>
      </c>
      <c r="L197" s="18" t="str">
        <f t="shared" ca="1" si="15"/>
        <v/>
      </c>
      <c r="M197" t="str">
        <f>IF([1]线路!G197="","",[1]线路!G197)</f>
        <v/>
      </c>
      <c r="N197" t="str">
        <f>IF([1]线路!H197="","",[1]线路!H197)</f>
        <v/>
      </c>
    </row>
    <row r="198" spans="1:14" x14ac:dyDescent="0.15">
      <c r="A198" t="str">
        <f>IF([1]线路!A198="","",[1]线路!A198)</f>
        <v/>
      </c>
      <c r="B198" t="str">
        <f>IF([1]线路!B198="","",[1]线路!B198)</f>
        <v/>
      </c>
      <c r="C198" t="str">
        <f>IF([1]线路!C198="","",[1]线路!C198)</f>
        <v/>
      </c>
      <c r="D198" t="str">
        <f>IF([1]线路!D198="","",[1]线路!D198)</f>
        <v/>
      </c>
      <c r="E198" t="str">
        <f>IF([1]线路!F198="","",[1]线路!F198)</f>
        <v/>
      </c>
      <c r="F198" t="str">
        <f>IF([1]线路!E198="","",[1]线路!E198)</f>
        <v/>
      </c>
      <c r="G198" s="18" t="str">
        <f t="shared" ca="1" si="12"/>
        <v/>
      </c>
      <c r="H198" s="18" t="str">
        <f ca="1">VLOOKUP(线路!A198,OFFSET(架空线长度!$A$2,0,0,2000,2),2,FALSE)</f>
        <v/>
      </c>
      <c r="I198" t="str">
        <f t="shared" ca="1" si="13"/>
        <v/>
      </c>
      <c r="J198" s="18" t="str">
        <f ca="1">VLOOKUP(线路!A198,OFFSET(电缆线长度!$A$2,0,0,2000,2),2,FALSE)</f>
        <v/>
      </c>
      <c r="K198" t="str">
        <f t="shared" ca="1" si="14"/>
        <v/>
      </c>
      <c r="L198" s="18" t="str">
        <f t="shared" ca="1" si="15"/>
        <v/>
      </c>
      <c r="M198" t="str">
        <f>IF([1]线路!G198="","",[1]线路!G198)</f>
        <v/>
      </c>
      <c r="N198" t="str">
        <f>IF([1]线路!H198="","",[1]线路!H198)</f>
        <v/>
      </c>
    </row>
    <row r="199" spans="1:14" x14ac:dyDescent="0.15">
      <c r="A199" t="str">
        <f>IF([1]线路!A199="","",[1]线路!A199)</f>
        <v/>
      </c>
      <c r="B199" t="str">
        <f>IF([1]线路!B199="","",[1]线路!B199)</f>
        <v/>
      </c>
      <c r="C199" t="str">
        <f>IF([1]线路!C199="","",[1]线路!C199)</f>
        <v/>
      </c>
      <c r="D199" t="str">
        <f>IF([1]线路!D199="","",[1]线路!D199)</f>
        <v/>
      </c>
      <c r="E199" t="str">
        <f>IF([1]线路!F199="","",[1]线路!F199)</f>
        <v/>
      </c>
      <c r="F199" t="str">
        <f>IF([1]线路!E199="","",[1]线路!E199)</f>
        <v/>
      </c>
      <c r="G199" s="18" t="str">
        <f t="shared" ca="1" si="12"/>
        <v/>
      </c>
      <c r="H199" s="18" t="str">
        <f ca="1">VLOOKUP(线路!A199,OFFSET(架空线长度!$A$2,0,0,2000,2),2,FALSE)</f>
        <v/>
      </c>
      <c r="I199" t="str">
        <f t="shared" ca="1" si="13"/>
        <v/>
      </c>
      <c r="J199" s="18" t="str">
        <f ca="1">VLOOKUP(线路!A199,OFFSET(电缆线长度!$A$2,0,0,2000,2),2,FALSE)</f>
        <v/>
      </c>
      <c r="K199" t="str">
        <f t="shared" ca="1" si="14"/>
        <v/>
      </c>
      <c r="L199" s="18" t="str">
        <f t="shared" ca="1" si="15"/>
        <v/>
      </c>
      <c r="M199" t="str">
        <f>IF([1]线路!G199="","",[1]线路!G199)</f>
        <v/>
      </c>
      <c r="N199" t="str">
        <f>IF([1]线路!H199="","",[1]线路!H199)</f>
        <v/>
      </c>
    </row>
    <row r="200" spans="1:14" x14ac:dyDescent="0.15">
      <c r="A200" t="str">
        <f>IF([1]线路!A200="","",[1]线路!A200)</f>
        <v/>
      </c>
      <c r="B200" t="str">
        <f>IF([1]线路!B200="","",[1]线路!B200)</f>
        <v/>
      </c>
      <c r="C200" t="str">
        <f>IF([1]线路!C200="","",[1]线路!C200)</f>
        <v/>
      </c>
      <c r="D200" t="str">
        <f>IF([1]线路!D200="","",[1]线路!D200)</f>
        <v/>
      </c>
      <c r="E200" t="str">
        <f>IF([1]线路!F200="","",[1]线路!F200)</f>
        <v/>
      </c>
      <c r="F200" t="str">
        <f>IF([1]线路!E200="","",[1]线路!E200)</f>
        <v/>
      </c>
      <c r="G200" s="18" t="str">
        <f t="shared" ca="1" si="12"/>
        <v/>
      </c>
      <c r="H200" s="18" t="str">
        <f ca="1">VLOOKUP(线路!A200,OFFSET(架空线长度!$A$2,0,0,2000,2),2,FALSE)</f>
        <v/>
      </c>
      <c r="I200" t="str">
        <f t="shared" ca="1" si="13"/>
        <v/>
      </c>
      <c r="J200" s="18" t="str">
        <f ca="1">VLOOKUP(线路!A200,OFFSET(电缆线长度!$A$2,0,0,2000,2),2,FALSE)</f>
        <v/>
      </c>
      <c r="K200" t="str">
        <f t="shared" ca="1" si="14"/>
        <v/>
      </c>
      <c r="L200" s="18" t="str">
        <f t="shared" ca="1" si="15"/>
        <v/>
      </c>
      <c r="M200" t="str">
        <f>IF([1]线路!G200="","",[1]线路!G200)</f>
        <v/>
      </c>
      <c r="N200" t="str">
        <f>IF([1]线路!H200="","",[1]线路!H200)</f>
        <v/>
      </c>
    </row>
    <row r="201" spans="1:14" x14ac:dyDescent="0.15">
      <c r="A201" t="str">
        <f>IF([1]线路!A201="","",[1]线路!A201)</f>
        <v/>
      </c>
      <c r="B201" t="str">
        <f>IF([1]线路!B201="","",[1]线路!B201)</f>
        <v/>
      </c>
      <c r="C201" t="str">
        <f>IF([1]线路!C201="","",[1]线路!C201)</f>
        <v/>
      </c>
      <c r="D201" t="str">
        <f>IF([1]线路!D201="","",[1]线路!D201)</f>
        <v/>
      </c>
      <c r="E201" t="str">
        <f>IF([1]线路!F201="","",[1]线路!F201)</f>
        <v/>
      </c>
      <c r="F201" t="str">
        <f>IF([1]线路!E201="","",[1]线路!E201)</f>
        <v/>
      </c>
      <c r="G201" s="18" t="str">
        <f t="shared" ca="1" si="12"/>
        <v/>
      </c>
      <c r="H201" s="18" t="str">
        <f ca="1">VLOOKUP(线路!A201,OFFSET(架空线长度!$A$2,0,0,2000,2),2,FALSE)</f>
        <v/>
      </c>
      <c r="I201" t="str">
        <f t="shared" ca="1" si="13"/>
        <v/>
      </c>
      <c r="J201" s="18" t="str">
        <f ca="1">VLOOKUP(线路!A201,OFFSET(电缆线长度!$A$2,0,0,2000,2),2,FALSE)</f>
        <v/>
      </c>
      <c r="K201" t="str">
        <f t="shared" ca="1" si="14"/>
        <v/>
      </c>
      <c r="L201" s="18" t="str">
        <f t="shared" ca="1" si="15"/>
        <v/>
      </c>
      <c r="M201" t="str">
        <f>IF([1]线路!G201="","",[1]线路!G201)</f>
        <v/>
      </c>
      <c r="N201" t="str">
        <f>IF([1]线路!H201="","",[1]线路!H201)</f>
        <v/>
      </c>
    </row>
    <row r="202" spans="1:14" x14ac:dyDescent="0.15">
      <c r="A202" t="str">
        <f>IF([1]线路!A202="","",[1]线路!A202)</f>
        <v/>
      </c>
      <c r="B202" t="str">
        <f>IF([1]线路!B202="","",[1]线路!B202)</f>
        <v/>
      </c>
      <c r="C202" t="str">
        <f>IF([1]线路!C202="","",[1]线路!C202)</f>
        <v/>
      </c>
      <c r="D202" t="str">
        <f>IF([1]线路!D202="","",[1]线路!D202)</f>
        <v/>
      </c>
      <c r="E202" t="str">
        <f>IF([1]线路!F202="","",[1]线路!F202)</f>
        <v/>
      </c>
      <c r="F202" t="str">
        <f>IF([1]线路!E202="","",[1]线路!E202)</f>
        <v/>
      </c>
      <c r="G202" s="18" t="str">
        <f t="shared" ca="1" si="12"/>
        <v/>
      </c>
      <c r="H202" s="18" t="str">
        <f ca="1">VLOOKUP(线路!A202,OFFSET(架空线长度!$A$2,0,0,2000,2),2,FALSE)</f>
        <v/>
      </c>
      <c r="I202" t="str">
        <f t="shared" ca="1" si="13"/>
        <v/>
      </c>
      <c r="J202" s="18" t="str">
        <f ca="1">VLOOKUP(线路!A202,OFFSET(电缆线长度!$A$2,0,0,2000,2),2,FALSE)</f>
        <v/>
      </c>
      <c r="K202" t="str">
        <f t="shared" ca="1" si="14"/>
        <v/>
      </c>
      <c r="L202" s="18" t="str">
        <f t="shared" ca="1" si="15"/>
        <v/>
      </c>
      <c r="M202" t="str">
        <f>IF([1]线路!G202="","",[1]线路!G202)</f>
        <v/>
      </c>
      <c r="N202" t="str">
        <f>IF([1]线路!H202="","",[1]线路!H202)</f>
        <v/>
      </c>
    </row>
    <row r="203" spans="1:14" x14ac:dyDescent="0.15">
      <c r="A203" t="str">
        <f>IF([1]线路!A203="","",[1]线路!A203)</f>
        <v/>
      </c>
      <c r="B203" t="str">
        <f>IF([1]线路!B203="","",[1]线路!B203)</f>
        <v/>
      </c>
      <c r="C203" t="str">
        <f>IF([1]线路!C203="","",[1]线路!C203)</f>
        <v/>
      </c>
      <c r="D203" t="str">
        <f>IF([1]线路!D203="","",[1]线路!D203)</f>
        <v/>
      </c>
      <c r="E203" t="str">
        <f>IF([1]线路!F203="","",[1]线路!F203)</f>
        <v/>
      </c>
      <c r="F203" t="str">
        <f>IF([1]线路!E203="","",[1]线路!E203)</f>
        <v/>
      </c>
      <c r="G203" s="18" t="str">
        <f t="shared" ca="1" si="12"/>
        <v/>
      </c>
      <c r="H203" s="18" t="str">
        <f ca="1">VLOOKUP(线路!A203,OFFSET(架空线长度!$A$2,0,0,2000,2),2,FALSE)</f>
        <v/>
      </c>
      <c r="I203" t="str">
        <f t="shared" ca="1" si="13"/>
        <v/>
      </c>
      <c r="J203" s="18" t="str">
        <f ca="1">VLOOKUP(线路!A203,OFFSET(电缆线长度!$A$2,0,0,2000,2),2,FALSE)</f>
        <v/>
      </c>
      <c r="K203" t="str">
        <f t="shared" ca="1" si="14"/>
        <v/>
      </c>
      <c r="L203" s="18" t="str">
        <f t="shared" ca="1" si="15"/>
        <v/>
      </c>
      <c r="M203" t="str">
        <f>IF([1]线路!G203="","",[1]线路!G203)</f>
        <v/>
      </c>
      <c r="N203" t="str">
        <f>IF([1]线路!H203="","",[1]线路!H203)</f>
        <v/>
      </c>
    </row>
    <row r="204" spans="1:14" x14ac:dyDescent="0.15">
      <c r="A204" t="str">
        <f>IF([1]线路!A204="","",[1]线路!A204)</f>
        <v/>
      </c>
      <c r="B204" t="str">
        <f>IF([1]线路!B204="","",[1]线路!B204)</f>
        <v/>
      </c>
      <c r="C204" t="str">
        <f>IF([1]线路!C204="","",[1]线路!C204)</f>
        <v/>
      </c>
      <c r="D204" t="str">
        <f>IF([1]线路!D204="","",[1]线路!D204)</f>
        <v/>
      </c>
      <c r="E204" t="str">
        <f>IF([1]线路!F204="","",[1]线路!F204)</f>
        <v/>
      </c>
      <c r="F204" t="str">
        <f>IF([1]线路!E204="","",[1]线路!E204)</f>
        <v/>
      </c>
      <c r="G204" s="18" t="str">
        <f t="shared" ca="1" si="12"/>
        <v/>
      </c>
      <c r="H204" s="18" t="str">
        <f ca="1">VLOOKUP(线路!A204,OFFSET(架空线长度!$A$2,0,0,2000,2),2,FALSE)</f>
        <v/>
      </c>
      <c r="I204" t="str">
        <f t="shared" ca="1" si="13"/>
        <v/>
      </c>
      <c r="J204" s="18" t="str">
        <f ca="1">VLOOKUP(线路!A204,OFFSET(电缆线长度!$A$2,0,0,2000,2),2,FALSE)</f>
        <v/>
      </c>
      <c r="K204" t="str">
        <f t="shared" ca="1" si="14"/>
        <v/>
      </c>
      <c r="L204" s="18" t="str">
        <f t="shared" ca="1" si="15"/>
        <v/>
      </c>
      <c r="M204" t="str">
        <f>IF([1]线路!G204="","",[1]线路!G204)</f>
        <v/>
      </c>
      <c r="N204" t="str">
        <f>IF([1]线路!H204="","",[1]线路!H204)</f>
        <v/>
      </c>
    </row>
    <row r="205" spans="1:14" x14ac:dyDescent="0.15">
      <c r="A205" t="str">
        <f>IF([1]线路!A205="","",[1]线路!A205)</f>
        <v/>
      </c>
      <c r="B205" t="str">
        <f>IF([1]线路!B205="","",[1]线路!B205)</f>
        <v/>
      </c>
      <c r="C205" t="str">
        <f>IF([1]线路!C205="","",[1]线路!C205)</f>
        <v/>
      </c>
      <c r="D205" t="str">
        <f>IF([1]线路!D205="","",[1]线路!D205)</f>
        <v/>
      </c>
      <c r="E205" t="str">
        <f>IF([1]线路!F205="","",[1]线路!F205)</f>
        <v/>
      </c>
      <c r="F205" t="str">
        <f>IF([1]线路!E205="","",[1]线路!E205)</f>
        <v/>
      </c>
      <c r="G205" s="18" t="str">
        <f t="shared" ca="1" si="12"/>
        <v/>
      </c>
      <c r="H205" s="18" t="str">
        <f ca="1">VLOOKUP(线路!A205,OFFSET(架空线长度!$A$2,0,0,2000,2),2,FALSE)</f>
        <v/>
      </c>
      <c r="I205" t="str">
        <f t="shared" ca="1" si="13"/>
        <v/>
      </c>
      <c r="J205" s="18" t="str">
        <f ca="1">VLOOKUP(线路!A205,OFFSET(电缆线长度!$A$2,0,0,2000,2),2,FALSE)</f>
        <v/>
      </c>
      <c r="K205" t="str">
        <f t="shared" ca="1" si="14"/>
        <v/>
      </c>
      <c r="L205" s="18" t="str">
        <f t="shared" ca="1" si="15"/>
        <v/>
      </c>
      <c r="M205" t="str">
        <f>IF([1]线路!G205="","",[1]线路!G205)</f>
        <v/>
      </c>
      <c r="N205" t="str">
        <f>IF([1]线路!H205="","",[1]线路!H205)</f>
        <v/>
      </c>
    </row>
    <row r="206" spans="1:14" x14ac:dyDescent="0.15">
      <c r="A206" t="str">
        <f>IF([1]线路!A206="","",[1]线路!A206)</f>
        <v/>
      </c>
      <c r="B206" t="str">
        <f>IF([1]线路!B206="","",[1]线路!B206)</f>
        <v/>
      </c>
      <c r="C206" t="str">
        <f>IF([1]线路!C206="","",[1]线路!C206)</f>
        <v/>
      </c>
      <c r="D206" t="str">
        <f>IF([1]线路!D206="","",[1]线路!D206)</f>
        <v/>
      </c>
      <c r="E206" t="str">
        <f>IF([1]线路!F206="","",[1]线路!F206)</f>
        <v/>
      </c>
      <c r="F206" t="str">
        <f>IF([1]线路!E206="","",[1]线路!E206)</f>
        <v/>
      </c>
      <c r="G206" s="18" t="str">
        <f t="shared" ca="1" si="12"/>
        <v/>
      </c>
      <c r="H206" s="18" t="str">
        <f ca="1">VLOOKUP(线路!A206,OFFSET(架空线长度!$A$2,0,0,2000,2),2,FALSE)</f>
        <v/>
      </c>
      <c r="I206" t="str">
        <f t="shared" ca="1" si="13"/>
        <v/>
      </c>
      <c r="J206" s="18" t="str">
        <f ca="1">VLOOKUP(线路!A206,OFFSET(电缆线长度!$A$2,0,0,2000,2),2,FALSE)</f>
        <v/>
      </c>
      <c r="K206" t="str">
        <f t="shared" ca="1" si="14"/>
        <v/>
      </c>
      <c r="L206" s="18" t="str">
        <f t="shared" ca="1" si="15"/>
        <v/>
      </c>
      <c r="M206" t="str">
        <f>IF([1]线路!G206="","",[1]线路!G206)</f>
        <v/>
      </c>
      <c r="N206" t="str">
        <f>IF([1]线路!H206="","",[1]线路!H206)</f>
        <v/>
      </c>
    </row>
    <row r="207" spans="1:14" x14ac:dyDescent="0.15">
      <c r="A207" t="str">
        <f>IF([1]线路!A207="","",[1]线路!A207)</f>
        <v/>
      </c>
      <c r="B207" t="str">
        <f>IF([1]线路!B207="","",[1]线路!B207)</f>
        <v/>
      </c>
      <c r="C207" t="str">
        <f>IF([1]线路!C207="","",[1]线路!C207)</f>
        <v/>
      </c>
      <c r="D207" t="str">
        <f>IF([1]线路!D207="","",[1]线路!D207)</f>
        <v/>
      </c>
      <c r="E207" t="str">
        <f>IF([1]线路!F207="","",[1]线路!F207)</f>
        <v/>
      </c>
      <c r="F207" t="str">
        <f>IF([1]线路!E207="","",[1]线路!E207)</f>
        <v/>
      </c>
      <c r="G207" s="18" t="str">
        <f t="shared" ca="1" si="12"/>
        <v/>
      </c>
      <c r="H207" s="18" t="str">
        <f ca="1">VLOOKUP(线路!A207,OFFSET(架空线长度!$A$2,0,0,2000,2),2,FALSE)</f>
        <v/>
      </c>
      <c r="I207" t="str">
        <f t="shared" ca="1" si="13"/>
        <v/>
      </c>
      <c r="J207" s="18" t="str">
        <f ca="1">VLOOKUP(线路!A207,OFFSET(电缆线长度!$A$2,0,0,2000,2),2,FALSE)</f>
        <v/>
      </c>
      <c r="K207" t="str">
        <f t="shared" ca="1" si="14"/>
        <v/>
      </c>
      <c r="L207" s="18" t="str">
        <f t="shared" ca="1" si="15"/>
        <v/>
      </c>
      <c r="M207" t="str">
        <f>IF([1]线路!G207="","",[1]线路!G207)</f>
        <v/>
      </c>
      <c r="N207" t="str">
        <f>IF([1]线路!H207="","",[1]线路!H207)</f>
        <v/>
      </c>
    </row>
    <row r="208" spans="1:14" x14ac:dyDescent="0.15">
      <c r="A208" t="str">
        <f>IF([1]线路!A208="","",[1]线路!A208)</f>
        <v/>
      </c>
      <c r="B208" t="str">
        <f>IF([1]线路!B208="","",[1]线路!B208)</f>
        <v/>
      </c>
      <c r="C208" t="str">
        <f>IF([1]线路!C208="","",[1]线路!C208)</f>
        <v/>
      </c>
      <c r="D208" t="str">
        <f>IF([1]线路!D208="","",[1]线路!D208)</f>
        <v/>
      </c>
      <c r="E208" t="str">
        <f>IF([1]线路!F208="","",[1]线路!F208)</f>
        <v/>
      </c>
      <c r="F208" t="str">
        <f>IF([1]线路!E208="","",[1]线路!E208)</f>
        <v/>
      </c>
      <c r="G208" s="18" t="str">
        <f t="shared" ca="1" si="12"/>
        <v/>
      </c>
      <c r="H208" s="18" t="str">
        <f ca="1">VLOOKUP(线路!A208,OFFSET(架空线长度!$A$2,0,0,2000,2),2,FALSE)</f>
        <v/>
      </c>
      <c r="I208" t="str">
        <f t="shared" ca="1" si="13"/>
        <v/>
      </c>
      <c r="J208" s="18" t="str">
        <f ca="1">VLOOKUP(线路!A208,OFFSET(电缆线长度!$A$2,0,0,2000,2),2,FALSE)</f>
        <v/>
      </c>
      <c r="K208" t="str">
        <f t="shared" ca="1" si="14"/>
        <v/>
      </c>
      <c r="L208" s="18" t="str">
        <f t="shared" ca="1" si="15"/>
        <v/>
      </c>
      <c r="M208" t="str">
        <f>IF([1]线路!G208="","",[1]线路!G208)</f>
        <v/>
      </c>
      <c r="N208" t="str">
        <f>IF([1]线路!H208="","",[1]线路!H208)</f>
        <v/>
      </c>
    </row>
    <row r="209" spans="1:14" x14ac:dyDescent="0.15">
      <c r="A209" t="str">
        <f>IF([1]线路!A209="","",[1]线路!A209)</f>
        <v/>
      </c>
      <c r="B209" t="str">
        <f>IF([1]线路!B209="","",[1]线路!B209)</f>
        <v/>
      </c>
      <c r="C209" t="str">
        <f>IF([1]线路!C209="","",[1]线路!C209)</f>
        <v/>
      </c>
      <c r="D209" t="str">
        <f>IF([1]线路!D209="","",[1]线路!D209)</f>
        <v/>
      </c>
      <c r="E209" t="str">
        <f>IF([1]线路!F209="","",[1]线路!F209)</f>
        <v/>
      </c>
      <c r="F209" t="str">
        <f>IF([1]线路!E209="","",[1]线路!E209)</f>
        <v/>
      </c>
      <c r="G209" s="18" t="str">
        <f t="shared" ca="1" si="12"/>
        <v/>
      </c>
      <c r="H209" s="18" t="str">
        <f ca="1">VLOOKUP(线路!A209,OFFSET(架空线长度!$A$2,0,0,2000,2),2,FALSE)</f>
        <v/>
      </c>
      <c r="I209" t="str">
        <f t="shared" ca="1" si="13"/>
        <v/>
      </c>
      <c r="J209" s="18" t="str">
        <f ca="1">VLOOKUP(线路!A209,OFFSET(电缆线长度!$A$2,0,0,2000,2),2,FALSE)</f>
        <v/>
      </c>
      <c r="K209" t="str">
        <f t="shared" ca="1" si="14"/>
        <v/>
      </c>
      <c r="L209" s="18" t="str">
        <f t="shared" ca="1" si="15"/>
        <v/>
      </c>
      <c r="M209" t="str">
        <f>IF([1]线路!G209="","",[1]线路!G209)</f>
        <v/>
      </c>
      <c r="N209" t="str">
        <f>IF([1]线路!H209="","",[1]线路!H209)</f>
        <v/>
      </c>
    </row>
    <row r="210" spans="1:14" x14ac:dyDescent="0.15">
      <c r="A210" t="str">
        <f>IF([1]线路!A210="","",[1]线路!A210)</f>
        <v/>
      </c>
      <c r="B210" t="str">
        <f>IF([1]线路!B210="","",[1]线路!B210)</f>
        <v/>
      </c>
      <c r="C210" t="str">
        <f>IF([1]线路!C210="","",[1]线路!C210)</f>
        <v/>
      </c>
      <c r="D210" t="str">
        <f>IF([1]线路!D210="","",[1]线路!D210)</f>
        <v/>
      </c>
      <c r="E210" t="str">
        <f>IF([1]线路!F210="","",[1]线路!F210)</f>
        <v/>
      </c>
      <c r="F210" t="str">
        <f>IF([1]线路!E210="","",[1]线路!E210)</f>
        <v/>
      </c>
      <c r="G210" s="18" t="str">
        <f t="shared" ca="1" si="12"/>
        <v/>
      </c>
      <c r="H210" s="18" t="str">
        <f ca="1">VLOOKUP(线路!A210,OFFSET(架空线长度!$A$2,0,0,2000,2),2,FALSE)</f>
        <v/>
      </c>
      <c r="I210" t="str">
        <f t="shared" ca="1" si="13"/>
        <v/>
      </c>
      <c r="J210" s="18" t="str">
        <f ca="1">VLOOKUP(线路!A210,OFFSET(电缆线长度!$A$2,0,0,2000,2),2,FALSE)</f>
        <v/>
      </c>
      <c r="K210" t="str">
        <f t="shared" ca="1" si="14"/>
        <v/>
      </c>
      <c r="L210" s="18" t="str">
        <f t="shared" ca="1" si="15"/>
        <v/>
      </c>
      <c r="M210" t="str">
        <f>IF([1]线路!G210="","",[1]线路!G210)</f>
        <v/>
      </c>
      <c r="N210" t="str">
        <f>IF([1]线路!H210="","",[1]线路!H210)</f>
        <v/>
      </c>
    </row>
    <row r="211" spans="1:14" x14ac:dyDescent="0.15">
      <c r="A211" t="str">
        <f>IF([1]线路!A211="","",[1]线路!A211)</f>
        <v/>
      </c>
      <c r="B211" t="str">
        <f>IF([1]线路!B211="","",[1]线路!B211)</f>
        <v/>
      </c>
      <c r="C211" t="str">
        <f>IF([1]线路!C211="","",[1]线路!C211)</f>
        <v/>
      </c>
      <c r="D211" t="str">
        <f>IF([1]线路!D211="","",[1]线路!D211)</f>
        <v/>
      </c>
      <c r="E211" t="str">
        <f>IF([1]线路!F211="","",[1]线路!F211)</f>
        <v/>
      </c>
      <c r="F211" t="str">
        <f>IF([1]线路!E211="","",[1]线路!E211)</f>
        <v/>
      </c>
      <c r="G211" s="18" t="str">
        <f t="shared" ca="1" si="12"/>
        <v/>
      </c>
      <c r="H211" s="18" t="str">
        <f ca="1">VLOOKUP(线路!A211,OFFSET(架空线长度!$A$2,0,0,2000,2),2,FALSE)</f>
        <v/>
      </c>
      <c r="I211" t="str">
        <f t="shared" ca="1" si="13"/>
        <v/>
      </c>
      <c r="J211" s="18" t="str">
        <f ca="1">VLOOKUP(线路!A211,OFFSET(电缆线长度!$A$2,0,0,2000,2),2,FALSE)</f>
        <v/>
      </c>
      <c r="K211" t="str">
        <f t="shared" ca="1" si="14"/>
        <v/>
      </c>
      <c r="L211" s="18" t="str">
        <f t="shared" ca="1" si="15"/>
        <v/>
      </c>
      <c r="M211" t="str">
        <f>IF([1]线路!G211="","",[1]线路!G211)</f>
        <v/>
      </c>
      <c r="N211" t="str">
        <f>IF([1]线路!H211="","",[1]线路!H211)</f>
        <v/>
      </c>
    </row>
    <row r="212" spans="1:14" x14ac:dyDescent="0.15">
      <c r="A212" t="str">
        <f>IF([1]线路!A212="","",[1]线路!A212)</f>
        <v/>
      </c>
      <c r="B212" t="str">
        <f>IF([1]线路!B212="","",[1]线路!B212)</f>
        <v/>
      </c>
      <c r="C212" t="str">
        <f>IF([1]线路!C212="","",[1]线路!C212)</f>
        <v/>
      </c>
      <c r="D212" t="str">
        <f>IF([1]线路!D212="","",[1]线路!D212)</f>
        <v/>
      </c>
      <c r="E212" t="str">
        <f>IF([1]线路!F212="","",[1]线路!F212)</f>
        <v/>
      </c>
      <c r="F212" t="str">
        <f>IF([1]线路!E212="","",[1]线路!E212)</f>
        <v/>
      </c>
      <c r="G212" s="18" t="str">
        <f t="shared" ca="1" si="12"/>
        <v/>
      </c>
      <c r="H212" s="18" t="str">
        <f ca="1">VLOOKUP(线路!A212,OFFSET(架空线长度!$A$2,0,0,2000,2),2,FALSE)</f>
        <v/>
      </c>
      <c r="I212" t="str">
        <f t="shared" ca="1" si="13"/>
        <v/>
      </c>
      <c r="J212" s="18" t="str">
        <f ca="1">VLOOKUP(线路!A212,OFFSET(电缆线长度!$A$2,0,0,2000,2),2,FALSE)</f>
        <v/>
      </c>
      <c r="K212" t="str">
        <f t="shared" ca="1" si="14"/>
        <v/>
      </c>
      <c r="L212" s="18" t="str">
        <f t="shared" ca="1" si="15"/>
        <v/>
      </c>
      <c r="M212" t="str">
        <f>IF([1]线路!G212="","",[1]线路!G212)</f>
        <v/>
      </c>
      <c r="N212" t="str">
        <f>IF([1]线路!H212="","",[1]线路!H212)</f>
        <v/>
      </c>
    </row>
    <row r="213" spans="1:14" x14ac:dyDescent="0.15">
      <c r="A213" t="str">
        <f>IF([1]线路!A213="","",[1]线路!A213)</f>
        <v/>
      </c>
      <c r="B213" t="str">
        <f>IF([1]线路!B213="","",[1]线路!B213)</f>
        <v/>
      </c>
      <c r="C213" t="str">
        <f>IF([1]线路!C213="","",[1]线路!C213)</f>
        <v/>
      </c>
      <c r="D213" t="str">
        <f>IF([1]线路!D213="","",[1]线路!D213)</f>
        <v/>
      </c>
      <c r="E213" t="str">
        <f>IF([1]线路!F213="","",[1]线路!F213)</f>
        <v/>
      </c>
      <c r="F213" t="str">
        <f>IF([1]线路!E213="","",[1]线路!E213)</f>
        <v/>
      </c>
      <c r="G213" s="18" t="str">
        <f t="shared" ca="1" si="12"/>
        <v/>
      </c>
      <c r="H213" s="18" t="str">
        <f ca="1">VLOOKUP(线路!A213,OFFSET(架空线长度!$A$2,0,0,2000,2),2,FALSE)</f>
        <v/>
      </c>
      <c r="I213" t="str">
        <f t="shared" ca="1" si="13"/>
        <v/>
      </c>
      <c r="J213" s="18" t="str">
        <f ca="1">VLOOKUP(线路!A213,OFFSET(电缆线长度!$A$2,0,0,2000,2),2,FALSE)</f>
        <v/>
      </c>
      <c r="K213" t="str">
        <f t="shared" ca="1" si="14"/>
        <v/>
      </c>
      <c r="L213" s="18" t="str">
        <f t="shared" ca="1" si="15"/>
        <v/>
      </c>
      <c r="M213" t="str">
        <f>IF([1]线路!G213="","",[1]线路!G213)</f>
        <v/>
      </c>
      <c r="N213" t="str">
        <f>IF([1]线路!H213="","",[1]线路!H213)</f>
        <v/>
      </c>
    </row>
    <row r="214" spans="1:14" x14ac:dyDescent="0.15">
      <c r="A214" t="str">
        <f>IF([1]线路!A214="","",[1]线路!A214)</f>
        <v/>
      </c>
      <c r="B214" t="str">
        <f>IF([1]线路!B214="","",[1]线路!B214)</f>
        <v/>
      </c>
      <c r="C214" t="str">
        <f>IF([1]线路!C214="","",[1]线路!C214)</f>
        <v/>
      </c>
      <c r="D214" t="str">
        <f>IF([1]线路!D214="","",[1]线路!D214)</f>
        <v/>
      </c>
      <c r="E214" t="str">
        <f>IF([1]线路!F214="","",[1]线路!F214)</f>
        <v/>
      </c>
      <c r="F214" t="str">
        <f>IF([1]线路!E214="","",[1]线路!E214)</f>
        <v/>
      </c>
      <c r="G214" s="18" t="str">
        <f t="shared" ca="1" si="12"/>
        <v/>
      </c>
      <c r="H214" s="18" t="str">
        <f ca="1">VLOOKUP(线路!A214,OFFSET(架空线长度!$A$2,0,0,2000,2),2,FALSE)</f>
        <v/>
      </c>
      <c r="I214" t="str">
        <f t="shared" ca="1" si="13"/>
        <v/>
      </c>
      <c r="J214" s="18" t="str">
        <f ca="1">VLOOKUP(线路!A214,OFFSET(电缆线长度!$A$2,0,0,2000,2),2,FALSE)</f>
        <v/>
      </c>
      <c r="K214" t="str">
        <f t="shared" ca="1" si="14"/>
        <v/>
      </c>
      <c r="L214" s="18" t="str">
        <f t="shared" ca="1" si="15"/>
        <v/>
      </c>
      <c r="M214" t="str">
        <f>IF([1]线路!G214="","",[1]线路!G214)</f>
        <v/>
      </c>
      <c r="N214" t="str">
        <f>IF([1]线路!H214="","",[1]线路!H214)</f>
        <v/>
      </c>
    </row>
    <row r="215" spans="1:14" x14ac:dyDescent="0.15">
      <c r="A215" t="str">
        <f>IF([1]线路!A215="","",[1]线路!A215)</f>
        <v/>
      </c>
      <c r="B215" t="str">
        <f>IF([1]线路!B215="","",[1]线路!B215)</f>
        <v/>
      </c>
      <c r="C215" t="str">
        <f>IF([1]线路!C215="","",[1]线路!C215)</f>
        <v/>
      </c>
      <c r="D215" t="str">
        <f>IF([1]线路!D215="","",[1]线路!D215)</f>
        <v/>
      </c>
      <c r="E215" t="str">
        <f>IF([1]线路!F215="","",[1]线路!F215)</f>
        <v/>
      </c>
      <c r="F215" t="str">
        <f>IF([1]线路!E215="","",[1]线路!E215)</f>
        <v/>
      </c>
      <c r="G215" s="18" t="str">
        <f t="shared" ca="1" si="12"/>
        <v/>
      </c>
      <c r="H215" s="18" t="str">
        <f ca="1">VLOOKUP(线路!A215,OFFSET(架空线长度!$A$2,0,0,2000,2),2,FALSE)</f>
        <v/>
      </c>
      <c r="I215" t="str">
        <f t="shared" ca="1" si="13"/>
        <v/>
      </c>
      <c r="J215" s="18" t="str">
        <f ca="1">VLOOKUP(线路!A215,OFFSET(电缆线长度!$A$2,0,0,2000,2),2,FALSE)</f>
        <v/>
      </c>
      <c r="K215" t="str">
        <f t="shared" ca="1" si="14"/>
        <v/>
      </c>
      <c r="L215" s="18" t="str">
        <f t="shared" ca="1" si="15"/>
        <v/>
      </c>
      <c r="M215" t="str">
        <f>IF([1]线路!G215="","",[1]线路!G215)</f>
        <v/>
      </c>
      <c r="N215" t="str">
        <f>IF([1]线路!H215="","",[1]线路!H215)</f>
        <v/>
      </c>
    </row>
    <row r="216" spans="1:14" x14ac:dyDescent="0.15">
      <c r="A216" t="str">
        <f>IF([1]线路!A216="","",[1]线路!A216)</f>
        <v/>
      </c>
      <c r="B216" t="str">
        <f>IF([1]线路!B216="","",[1]线路!B216)</f>
        <v/>
      </c>
      <c r="C216" t="str">
        <f>IF([1]线路!C216="","",[1]线路!C216)</f>
        <v/>
      </c>
      <c r="D216" t="str">
        <f>IF([1]线路!D216="","",[1]线路!D216)</f>
        <v/>
      </c>
      <c r="E216" t="str">
        <f>IF([1]线路!F216="","",[1]线路!F216)</f>
        <v/>
      </c>
      <c r="F216" t="str">
        <f>IF([1]线路!E216="","",[1]线路!E216)</f>
        <v/>
      </c>
      <c r="G216" s="18" t="str">
        <f t="shared" ca="1" si="12"/>
        <v/>
      </c>
      <c r="H216" s="18" t="str">
        <f ca="1">VLOOKUP(线路!A216,OFFSET(架空线长度!$A$2,0,0,2000,2),2,FALSE)</f>
        <v/>
      </c>
      <c r="I216" t="str">
        <f t="shared" ca="1" si="13"/>
        <v/>
      </c>
      <c r="J216" s="18" t="str">
        <f ca="1">VLOOKUP(线路!A216,OFFSET(电缆线长度!$A$2,0,0,2000,2),2,FALSE)</f>
        <v/>
      </c>
      <c r="K216" t="str">
        <f t="shared" ca="1" si="14"/>
        <v/>
      </c>
      <c r="L216" s="18" t="str">
        <f t="shared" ca="1" si="15"/>
        <v/>
      </c>
      <c r="M216" t="str">
        <f>IF([1]线路!G216="","",[1]线路!G216)</f>
        <v/>
      </c>
      <c r="N216" t="str">
        <f>IF([1]线路!H216="","",[1]线路!H216)</f>
        <v/>
      </c>
    </row>
    <row r="217" spans="1:14" x14ac:dyDescent="0.15">
      <c r="A217" t="str">
        <f>IF([1]线路!A217="","",[1]线路!A217)</f>
        <v/>
      </c>
      <c r="B217" t="str">
        <f>IF([1]线路!B217="","",[1]线路!B217)</f>
        <v/>
      </c>
      <c r="C217" t="str">
        <f>IF([1]线路!C217="","",[1]线路!C217)</f>
        <v/>
      </c>
      <c r="D217" t="str">
        <f>IF([1]线路!D217="","",[1]线路!D217)</f>
        <v/>
      </c>
      <c r="E217" t="str">
        <f>IF([1]线路!F217="","",[1]线路!F217)</f>
        <v/>
      </c>
      <c r="F217" t="str">
        <f>IF([1]线路!E217="","",[1]线路!E217)</f>
        <v/>
      </c>
      <c r="G217" s="18" t="str">
        <f t="shared" ca="1" si="12"/>
        <v/>
      </c>
      <c r="H217" s="18" t="str">
        <f ca="1">VLOOKUP(线路!A217,OFFSET(架空线长度!$A$2,0,0,2000,2),2,FALSE)</f>
        <v/>
      </c>
      <c r="I217" t="str">
        <f t="shared" ca="1" si="13"/>
        <v/>
      </c>
      <c r="J217" s="18" t="str">
        <f ca="1">VLOOKUP(线路!A217,OFFSET(电缆线长度!$A$2,0,0,2000,2),2,FALSE)</f>
        <v/>
      </c>
      <c r="K217" t="str">
        <f t="shared" ca="1" si="14"/>
        <v/>
      </c>
      <c r="L217" s="18" t="str">
        <f t="shared" ca="1" si="15"/>
        <v/>
      </c>
      <c r="M217" t="str">
        <f>IF([1]线路!G217="","",[1]线路!G217)</f>
        <v/>
      </c>
      <c r="N217" t="str">
        <f>IF([1]线路!H217="","",[1]线路!H217)</f>
        <v/>
      </c>
    </row>
    <row r="218" spans="1:14" x14ac:dyDescent="0.15">
      <c r="A218" t="str">
        <f>IF([1]线路!A218="","",[1]线路!A218)</f>
        <v/>
      </c>
      <c r="B218" t="str">
        <f>IF([1]线路!B218="","",[1]线路!B218)</f>
        <v/>
      </c>
      <c r="C218" t="str">
        <f>IF([1]线路!C218="","",[1]线路!C218)</f>
        <v/>
      </c>
      <c r="D218" t="str">
        <f>IF([1]线路!D218="","",[1]线路!D218)</f>
        <v/>
      </c>
      <c r="E218" t="str">
        <f>IF([1]线路!F218="","",[1]线路!F218)</f>
        <v/>
      </c>
      <c r="F218" t="str">
        <f>IF([1]线路!E218="","",[1]线路!E218)</f>
        <v/>
      </c>
      <c r="G218" s="18" t="str">
        <f t="shared" ca="1" si="12"/>
        <v/>
      </c>
      <c r="H218" s="18" t="str">
        <f ca="1">VLOOKUP(线路!A218,OFFSET(架空线长度!$A$2,0,0,2000,2),2,FALSE)</f>
        <v/>
      </c>
      <c r="I218" t="str">
        <f t="shared" ca="1" si="13"/>
        <v/>
      </c>
      <c r="J218" s="18" t="str">
        <f ca="1">VLOOKUP(线路!A218,OFFSET(电缆线长度!$A$2,0,0,2000,2),2,FALSE)</f>
        <v/>
      </c>
      <c r="K218" t="str">
        <f t="shared" ca="1" si="14"/>
        <v/>
      </c>
      <c r="L218" s="18" t="str">
        <f t="shared" ca="1" si="15"/>
        <v/>
      </c>
      <c r="M218" t="str">
        <f>IF([1]线路!G218="","",[1]线路!G218)</f>
        <v/>
      </c>
      <c r="N218" t="str">
        <f>IF([1]线路!H218="","",[1]线路!H218)</f>
        <v/>
      </c>
    </row>
    <row r="219" spans="1:14" x14ac:dyDescent="0.15">
      <c r="A219" t="str">
        <f>IF([1]线路!A219="","",[1]线路!A219)</f>
        <v/>
      </c>
      <c r="B219" t="str">
        <f>IF([1]线路!B219="","",[1]线路!B219)</f>
        <v/>
      </c>
      <c r="C219" t="str">
        <f>IF([1]线路!C219="","",[1]线路!C219)</f>
        <v/>
      </c>
      <c r="D219" t="str">
        <f>IF([1]线路!D219="","",[1]线路!D219)</f>
        <v/>
      </c>
      <c r="E219" t="str">
        <f>IF([1]线路!F219="","",[1]线路!F219)</f>
        <v/>
      </c>
      <c r="F219" t="str">
        <f>IF([1]线路!E219="","",[1]线路!E219)</f>
        <v/>
      </c>
      <c r="G219" s="18" t="str">
        <f t="shared" ca="1" si="12"/>
        <v/>
      </c>
      <c r="H219" s="18" t="str">
        <f ca="1">VLOOKUP(线路!A219,OFFSET(架空线长度!$A$2,0,0,2000,2),2,FALSE)</f>
        <v/>
      </c>
      <c r="I219" t="str">
        <f t="shared" ca="1" si="13"/>
        <v/>
      </c>
      <c r="J219" s="18" t="str">
        <f ca="1">VLOOKUP(线路!A219,OFFSET(电缆线长度!$A$2,0,0,2000,2),2,FALSE)</f>
        <v/>
      </c>
      <c r="K219" t="str">
        <f t="shared" ca="1" si="14"/>
        <v/>
      </c>
      <c r="L219" s="18" t="str">
        <f t="shared" ca="1" si="15"/>
        <v/>
      </c>
      <c r="M219" t="str">
        <f>IF([1]线路!G219="","",[1]线路!G219)</f>
        <v/>
      </c>
      <c r="N219" t="str">
        <f>IF([1]线路!H219="","",[1]线路!H219)</f>
        <v/>
      </c>
    </row>
    <row r="220" spans="1:14" x14ac:dyDescent="0.15">
      <c r="A220" t="str">
        <f>IF([1]线路!A220="","",[1]线路!A220)</f>
        <v/>
      </c>
      <c r="B220" t="str">
        <f>IF([1]线路!B220="","",[1]线路!B220)</f>
        <v/>
      </c>
      <c r="C220" t="str">
        <f>IF([1]线路!C220="","",[1]线路!C220)</f>
        <v/>
      </c>
      <c r="D220" t="str">
        <f>IF([1]线路!D220="","",[1]线路!D220)</f>
        <v/>
      </c>
      <c r="E220" t="str">
        <f>IF([1]线路!F220="","",[1]线路!F220)</f>
        <v/>
      </c>
      <c r="F220" t="str">
        <f>IF([1]线路!E220="","",[1]线路!E220)</f>
        <v/>
      </c>
      <c r="G220" s="18" t="str">
        <f t="shared" ca="1" si="12"/>
        <v/>
      </c>
      <c r="H220" s="18" t="str">
        <f ca="1">VLOOKUP(线路!A220,OFFSET(架空线长度!$A$2,0,0,2000,2),2,FALSE)</f>
        <v/>
      </c>
      <c r="I220" t="str">
        <f t="shared" ca="1" si="13"/>
        <v/>
      </c>
      <c r="J220" s="18" t="str">
        <f ca="1">VLOOKUP(线路!A220,OFFSET(电缆线长度!$A$2,0,0,2000,2),2,FALSE)</f>
        <v/>
      </c>
      <c r="K220" t="str">
        <f t="shared" ca="1" si="14"/>
        <v/>
      </c>
      <c r="L220" s="18" t="str">
        <f t="shared" ca="1" si="15"/>
        <v/>
      </c>
      <c r="M220" t="str">
        <f>IF([1]线路!G220="","",[1]线路!G220)</f>
        <v/>
      </c>
      <c r="N220" t="str">
        <f>IF([1]线路!H220="","",[1]线路!H220)</f>
        <v/>
      </c>
    </row>
    <row r="221" spans="1:14" x14ac:dyDescent="0.15">
      <c r="A221" t="str">
        <f>IF([1]线路!A221="","",[1]线路!A221)</f>
        <v/>
      </c>
      <c r="B221" t="str">
        <f>IF([1]线路!B221="","",[1]线路!B221)</f>
        <v/>
      </c>
      <c r="C221" t="str">
        <f>IF([1]线路!C221="","",[1]线路!C221)</f>
        <v/>
      </c>
      <c r="D221" t="str">
        <f>IF([1]线路!D221="","",[1]线路!D221)</f>
        <v/>
      </c>
      <c r="E221" t="str">
        <f>IF([1]线路!F221="","",[1]线路!F221)</f>
        <v/>
      </c>
      <c r="F221" t="str">
        <f>IF([1]线路!E221="","",[1]线路!E221)</f>
        <v/>
      </c>
      <c r="G221" s="18" t="str">
        <f t="shared" ca="1" si="12"/>
        <v/>
      </c>
      <c r="H221" s="18" t="str">
        <f ca="1">VLOOKUP(线路!A221,OFFSET(架空线长度!$A$2,0,0,2000,2),2,FALSE)</f>
        <v/>
      </c>
      <c r="I221" t="str">
        <f t="shared" ca="1" si="13"/>
        <v/>
      </c>
      <c r="J221" s="18" t="str">
        <f ca="1">VLOOKUP(线路!A221,OFFSET(电缆线长度!$A$2,0,0,2000,2),2,FALSE)</f>
        <v/>
      </c>
      <c r="K221" t="str">
        <f t="shared" ca="1" si="14"/>
        <v/>
      </c>
      <c r="L221" s="18" t="str">
        <f t="shared" ca="1" si="15"/>
        <v/>
      </c>
      <c r="M221" t="str">
        <f>IF([1]线路!G221="","",[1]线路!G221)</f>
        <v/>
      </c>
      <c r="N221" t="str">
        <f>IF([1]线路!H221="","",[1]线路!H221)</f>
        <v/>
      </c>
    </row>
    <row r="222" spans="1:14" x14ac:dyDescent="0.15">
      <c r="A222" t="str">
        <f>IF([1]线路!A222="","",[1]线路!A222)</f>
        <v/>
      </c>
      <c r="B222" t="str">
        <f>IF([1]线路!B222="","",[1]线路!B222)</f>
        <v/>
      </c>
      <c r="C222" t="str">
        <f>IF([1]线路!C222="","",[1]线路!C222)</f>
        <v/>
      </c>
      <c r="D222" t="str">
        <f>IF([1]线路!D222="","",[1]线路!D222)</f>
        <v/>
      </c>
      <c r="E222" t="str">
        <f>IF([1]线路!F222="","",[1]线路!F222)</f>
        <v/>
      </c>
      <c r="F222" t="str">
        <f>IF([1]线路!E222="","",[1]线路!E222)</f>
        <v/>
      </c>
      <c r="G222" s="18" t="str">
        <f t="shared" ca="1" si="12"/>
        <v/>
      </c>
      <c r="H222" s="18" t="str">
        <f ca="1">VLOOKUP(线路!A222,OFFSET(架空线长度!$A$2,0,0,2000,2),2,FALSE)</f>
        <v/>
      </c>
      <c r="I222" t="str">
        <f t="shared" ca="1" si="13"/>
        <v/>
      </c>
      <c r="J222" s="18" t="str">
        <f ca="1">VLOOKUP(线路!A222,OFFSET(电缆线长度!$A$2,0,0,2000,2),2,FALSE)</f>
        <v/>
      </c>
      <c r="K222" t="str">
        <f t="shared" ca="1" si="14"/>
        <v/>
      </c>
      <c r="L222" s="18" t="str">
        <f t="shared" ca="1" si="15"/>
        <v/>
      </c>
      <c r="M222" t="str">
        <f>IF([1]线路!G222="","",[1]线路!G222)</f>
        <v/>
      </c>
      <c r="N222" t="str">
        <f>IF([1]线路!H222="","",[1]线路!H222)</f>
        <v/>
      </c>
    </row>
    <row r="223" spans="1:14" x14ac:dyDescent="0.15">
      <c r="A223" t="str">
        <f>IF([1]线路!A223="","",[1]线路!A223)</f>
        <v/>
      </c>
      <c r="B223" t="str">
        <f>IF([1]线路!B223="","",[1]线路!B223)</f>
        <v/>
      </c>
      <c r="C223" t="str">
        <f>IF([1]线路!C223="","",[1]线路!C223)</f>
        <v/>
      </c>
      <c r="D223" t="str">
        <f>IF([1]线路!D223="","",[1]线路!D223)</f>
        <v/>
      </c>
      <c r="E223" t="str">
        <f>IF([1]线路!F223="","",[1]线路!F223)</f>
        <v/>
      </c>
      <c r="F223" t="str">
        <f>IF([1]线路!E223="","",[1]线路!E223)</f>
        <v/>
      </c>
      <c r="G223" s="18" t="str">
        <f t="shared" ca="1" si="12"/>
        <v/>
      </c>
      <c r="H223" s="18" t="str">
        <f ca="1">VLOOKUP(线路!A223,OFFSET(架空线长度!$A$2,0,0,2000,2),2,FALSE)</f>
        <v/>
      </c>
      <c r="I223" t="str">
        <f t="shared" ca="1" si="13"/>
        <v/>
      </c>
      <c r="J223" s="18" t="str">
        <f ca="1">VLOOKUP(线路!A223,OFFSET(电缆线长度!$A$2,0,0,2000,2),2,FALSE)</f>
        <v/>
      </c>
      <c r="K223" t="str">
        <f t="shared" ca="1" si="14"/>
        <v/>
      </c>
      <c r="L223" s="18" t="str">
        <f t="shared" ca="1" si="15"/>
        <v/>
      </c>
      <c r="M223" t="str">
        <f>IF([1]线路!G223="","",[1]线路!G223)</f>
        <v/>
      </c>
      <c r="N223" t="str">
        <f>IF([1]线路!H223="","",[1]线路!H223)</f>
        <v/>
      </c>
    </row>
    <row r="224" spans="1:14" x14ac:dyDescent="0.15">
      <c r="A224" t="str">
        <f>IF([1]线路!A224="","",[1]线路!A224)</f>
        <v/>
      </c>
      <c r="B224" t="str">
        <f>IF([1]线路!B224="","",[1]线路!B224)</f>
        <v/>
      </c>
      <c r="C224" t="str">
        <f>IF([1]线路!C224="","",[1]线路!C224)</f>
        <v/>
      </c>
      <c r="D224" t="str">
        <f>IF([1]线路!D224="","",[1]线路!D224)</f>
        <v/>
      </c>
      <c r="E224" t="str">
        <f>IF([1]线路!F224="","",[1]线路!F224)</f>
        <v/>
      </c>
      <c r="F224" t="str">
        <f>IF([1]线路!E224="","",[1]线路!E224)</f>
        <v/>
      </c>
      <c r="G224" s="18" t="str">
        <f t="shared" ca="1" si="12"/>
        <v/>
      </c>
      <c r="H224" s="18" t="str">
        <f ca="1">VLOOKUP(线路!A224,OFFSET(架空线长度!$A$2,0,0,2000,2),2,FALSE)</f>
        <v/>
      </c>
      <c r="I224" t="str">
        <f t="shared" ca="1" si="13"/>
        <v/>
      </c>
      <c r="J224" s="18" t="str">
        <f ca="1">VLOOKUP(线路!A224,OFFSET(电缆线长度!$A$2,0,0,2000,2),2,FALSE)</f>
        <v/>
      </c>
      <c r="K224" t="str">
        <f t="shared" ca="1" si="14"/>
        <v/>
      </c>
      <c r="L224" s="18" t="str">
        <f t="shared" ca="1" si="15"/>
        <v/>
      </c>
      <c r="M224" t="str">
        <f>IF([1]线路!G224="","",[1]线路!G224)</f>
        <v/>
      </c>
      <c r="N224" t="str">
        <f>IF([1]线路!H224="","",[1]线路!H224)</f>
        <v/>
      </c>
    </row>
    <row r="225" spans="1:14" x14ac:dyDescent="0.15">
      <c r="A225" t="str">
        <f>IF([1]线路!A225="","",[1]线路!A225)</f>
        <v/>
      </c>
      <c r="B225" t="str">
        <f>IF([1]线路!B225="","",[1]线路!B225)</f>
        <v/>
      </c>
      <c r="C225" t="str">
        <f>IF([1]线路!C225="","",[1]线路!C225)</f>
        <v/>
      </c>
      <c r="D225" t="str">
        <f>IF([1]线路!D225="","",[1]线路!D225)</f>
        <v/>
      </c>
      <c r="E225" t="str">
        <f>IF([1]线路!F225="","",[1]线路!F225)</f>
        <v/>
      </c>
      <c r="F225" t="str">
        <f>IF([1]线路!E225="","",[1]线路!E225)</f>
        <v/>
      </c>
      <c r="G225" s="18" t="str">
        <f t="shared" ca="1" si="12"/>
        <v/>
      </c>
      <c r="H225" s="18" t="str">
        <f ca="1">VLOOKUP(线路!A225,OFFSET(架空线长度!$A$2,0,0,2000,2),2,FALSE)</f>
        <v/>
      </c>
      <c r="I225" t="str">
        <f t="shared" ca="1" si="13"/>
        <v/>
      </c>
      <c r="J225" s="18" t="str">
        <f ca="1">VLOOKUP(线路!A225,OFFSET(电缆线长度!$A$2,0,0,2000,2),2,FALSE)</f>
        <v/>
      </c>
      <c r="K225" t="str">
        <f t="shared" ca="1" si="14"/>
        <v/>
      </c>
      <c r="L225" s="18" t="str">
        <f t="shared" ca="1" si="15"/>
        <v/>
      </c>
      <c r="M225" t="str">
        <f>IF([1]线路!G225="","",[1]线路!G225)</f>
        <v/>
      </c>
      <c r="N225" t="str">
        <f>IF([1]线路!H225="","",[1]线路!H225)</f>
        <v/>
      </c>
    </row>
    <row r="226" spans="1:14" x14ac:dyDescent="0.15">
      <c r="A226" t="str">
        <f>IF([1]线路!A226="","",[1]线路!A226)</f>
        <v/>
      </c>
      <c r="B226" t="str">
        <f>IF([1]线路!B226="","",[1]线路!B226)</f>
        <v/>
      </c>
      <c r="C226" t="str">
        <f>IF([1]线路!C226="","",[1]线路!C226)</f>
        <v/>
      </c>
      <c r="D226" t="str">
        <f>IF([1]线路!D226="","",[1]线路!D226)</f>
        <v/>
      </c>
      <c r="E226" t="str">
        <f>IF([1]线路!F226="","",[1]线路!F226)</f>
        <v/>
      </c>
      <c r="F226" t="str">
        <f>IF([1]线路!E226="","",[1]线路!E226)</f>
        <v/>
      </c>
      <c r="G226" s="18" t="str">
        <f t="shared" ca="1" si="12"/>
        <v/>
      </c>
      <c r="H226" s="18" t="str">
        <f ca="1">VLOOKUP(线路!A226,OFFSET(架空线长度!$A$2,0,0,2000,2),2,FALSE)</f>
        <v/>
      </c>
      <c r="I226" t="str">
        <f t="shared" ca="1" si="13"/>
        <v/>
      </c>
      <c r="J226" s="18" t="str">
        <f ca="1">VLOOKUP(线路!A226,OFFSET(电缆线长度!$A$2,0,0,2000,2),2,FALSE)</f>
        <v/>
      </c>
      <c r="K226" t="str">
        <f t="shared" ca="1" si="14"/>
        <v/>
      </c>
      <c r="L226" s="18" t="str">
        <f t="shared" ca="1" si="15"/>
        <v/>
      </c>
      <c r="M226" t="str">
        <f>IF([1]线路!G226="","",[1]线路!G226)</f>
        <v/>
      </c>
      <c r="N226" t="str">
        <f>IF([1]线路!H226="","",[1]线路!H226)</f>
        <v/>
      </c>
    </row>
    <row r="227" spans="1:14" x14ac:dyDescent="0.15">
      <c r="A227" t="str">
        <f>IF([1]线路!A227="","",[1]线路!A227)</f>
        <v/>
      </c>
      <c r="B227" t="str">
        <f>IF([1]线路!B227="","",[1]线路!B227)</f>
        <v/>
      </c>
      <c r="C227" t="str">
        <f>IF([1]线路!C227="","",[1]线路!C227)</f>
        <v/>
      </c>
      <c r="D227" t="str">
        <f>IF([1]线路!D227="","",[1]线路!D227)</f>
        <v/>
      </c>
      <c r="E227" t="str">
        <f>IF([1]线路!F227="","",[1]线路!F227)</f>
        <v/>
      </c>
      <c r="F227" t="str">
        <f>IF([1]线路!E227="","",[1]线路!E227)</f>
        <v/>
      </c>
      <c r="G227" s="18" t="str">
        <f t="shared" ca="1" si="12"/>
        <v/>
      </c>
      <c r="H227" s="18" t="str">
        <f ca="1">VLOOKUP(线路!A227,OFFSET(架空线长度!$A$2,0,0,2000,2),2,FALSE)</f>
        <v/>
      </c>
      <c r="I227" t="str">
        <f t="shared" ca="1" si="13"/>
        <v/>
      </c>
      <c r="J227" s="18" t="str">
        <f ca="1">VLOOKUP(线路!A227,OFFSET(电缆线长度!$A$2,0,0,2000,2),2,FALSE)</f>
        <v/>
      </c>
      <c r="K227" t="str">
        <f t="shared" ca="1" si="14"/>
        <v/>
      </c>
      <c r="L227" s="18" t="str">
        <f t="shared" ca="1" si="15"/>
        <v/>
      </c>
      <c r="M227" t="str">
        <f>IF([1]线路!G227="","",[1]线路!G227)</f>
        <v/>
      </c>
      <c r="N227" t="str">
        <f>IF([1]线路!H227="","",[1]线路!H227)</f>
        <v/>
      </c>
    </row>
    <row r="228" spans="1:14" x14ac:dyDescent="0.15">
      <c r="A228" t="str">
        <f>IF([1]线路!A228="","",[1]线路!A228)</f>
        <v/>
      </c>
      <c r="B228" t="str">
        <f>IF([1]线路!B228="","",[1]线路!B228)</f>
        <v/>
      </c>
      <c r="C228" t="str">
        <f>IF([1]线路!C228="","",[1]线路!C228)</f>
        <v/>
      </c>
      <c r="D228" t="str">
        <f>IF([1]线路!D228="","",[1]线路!D228)</f>
        <v/>
      </c>
      <c r="E228" t="str">
        <f>IF([1]线路!F228="","",[1]线路!F228)</f>
        <v/>
      </c>
      <c r="F228" t="str">
        <f>IF([1]线路!E228="","",[1]线路!E228)</f>
        <v/>
      </c>
      <c r="G228" s="18" t="str">
        <f t="shared" ca="1" si="12"/>
        <v/>
      </c>
      <c r="H228" s="18" t="str">
        <f ca="1">VLOOKUP(线路!A228,OFFSET(架空线长度!$A$2,0,0,2000,2),2,FALSE)</f>
        <v/>
      </c>
      <c r="I228" t="str">
        <f t="shared" ca="1" si="13"/>
        <v/>
      </c>
      <c r="J228" s="18" t="str">
        <f ca="1">VLOOKUP(线路!A228,OFFSET(电缆线长度!$A$2,0,0,2000,2),2,FALSE)</f>
        <v/>
      </c>
      <c r="K228" t="str">
        <f t="shared" ca="1" si="14"/>
        <v/>
      </c>
      <c r="L228" s="18" t="str">
        <f t="shared" ca="1" si="15"/>
        <v/>
      </c>
      <c r="M228" t="str">
        <f>IF([1]线路!G228="","",[1]线路!G228)</f>
        <v/>
      </c>
      <c r="N228" t="str">
        <f>IF([1]线路!H228="","",[1]线路!H228)</f>
        <v/>
      </c>
    </row>
    <row r="229" spans="1:14" x14ac:dyDescent="0.15">
      <c r="A229" t="str">
        <f>IF([1]线路!A229="","",[1]线路!A229)</f>
        <v/>
      </c>
      <c r="B229" t="str">
        <f>IF([1]线路!B229="","",[1]线路!B229)</f>
        <v/>
      </c>
      <c r="C229" t="str">
        <f>IF([1]线路!C229="","",[1]线路!C229)</f>
        <v/>
      </c>
      <c r="D229" t="str">
        <f>IF([1]线路!D229="","",[1]线路!D229)</f>
        <v/>
      </c>
      <c r="E229" t="str">
        <f>IF([1]线路!F229="","",[1]线路!F229)</f>
        <v/>
      </c>
      <c r="F229" t="str">
        <f>IF([1]线路!E229="","",[1]线路!E229)</f>
        <v/>
      </c>
      <c r="G229" s="18" t="str">
        <f t="shared" ca="1" si="12"/>
        <v/>
      </c>
      <c r="H229" s="18" t="str">
        <f ca="1">VLOOKUP(线路!A229,OFFSET(架空线长度!$A$2,0,0,2000,2),2,FALSE)</f>
        <v/>
      </c>
      <c r="I229" t="str">
        <f t="shared" ca="1" si="13"/>
        <v/>
      </c>
      <c r="J229" s="18" t="str">
        <f ca="1">VLOOKUP(线路!A229,OFFSET(电缆线长度!$A$2,0,0,2000,2),2,FALSE)</f>
        <v/>
      </c>
      <c r="K229" t="str">
        <f t="shared" ca="1" si="14"/>
        <v/>
      </c>
      <c r="L229" s="18" t="str">
        <f t="shared" ca="1" si="15"/>
        <v/>
      </c>
      <c r="M229" t="str">
        <f>IF([1]线路!G229="","",[1]线路!G229)</f>
        <v/>
      </c>
      <c r="N229" t="str">
        <f>IF([1]线路!H229="","",[1]线路!H229)</f>
        <v/>
      </c>
    </row>
    <row r="230" spans="1:14" x14ac:dyDescent="0.15">
      <c r="A230" t="str">
        <f>IF([1]线路!A230="","",[1]线路!A230)</f>
        <v/>
      </c>
      <c r="B230" t="str">
        <f>IF([1]线路!B230="","",[1]线路!B230)</f>
        <v/>
      </c>
      <c r="C230" t="str">
        <f>IF([1]线路!C230="","",[1]线路!C230)</f>
        <v/>
      </c>
      <c r="D230" t="str">
        <f>IF([1]线路!D230="","",[1]线路!D230)</f>
        <v/>
      </c>
      <c r="E230" t="str">
        <f>IF([1]线路!F230="","",[1]线路!F230)</f>
        <v/>
      </c>
      <c r="F230" t="str">
        <f>IF([1]线路!E230="","",[1]线路!E230)</f>
        <v/>
      </c>
      <c r="G230" s="18" t="str">
        <f t="shared" ca="1" si="12"/>
        <v/>
      </c>
      <c r="H230" s="18" t="str">
        <f ca="1">VLOOKUP(线路!A230,OFFSET(架空线长度!$A$2,0,0,2000,2),2,FALSE)</f>
        <v/>
      </c>
      <c r="I230" t="str">
        <f t="shared" ca="1" si="13"/>
        <v/>
      </c>
      <c r="J230" s="18" t="str">
        <f ca="1">VLOOKUP(线路!A230,OFFSET(电缆线长度!$A$2,0,0,2000,2),2,FALSE)</f>
        <v/>
      </c>
      <c r="K230" t="str">
        <f t="shared" ca="1" si="14"/>
        <v/>
      </c>
      <c r="L230" s="18" t="str">
        <f t="shared" ca="1" si="15"/>
        <v/>
      </c>
      <c r="M230" t="str">
        <f>IF([1]线路!G230="","",[1]线路!G230)</f>
        <v/>
      </c>
      <c r="N230" t="str">
        <f>IF([1]线路!H230="","",[1]线路!H230)</f>
        <v/>
      </c>
    </row>
    <row r="231" spans="1:14" x14ac:dyDescent="0.15">
      <c r="A231" t="str">
        <f>IF([1]线路!A231="","",[1]线路!A231)</f>
        <v/>
      </c>
      <c r="B231" t="str">
        <f>IF([1]线路!B231="","",[1]线路!B231)</f>
        <v/>
      </c>
      <c r="C231" t="str">
        <f>IF([1]线路!C231="","",[1]线路!C231)</f>
        <v/>
      </c>
      <c r="D231" t="str">
        <f>IF([1]线路!D231="","",[1]线路!D231)</f>
        <v/>
      </c>
      <c r="E231" t="str">
        <f>IF([1]线路!F231="","",[1]线路!F231)</f>
        <v/>
      </c>
      <c r="F231" t="str">
        <f>IF([1]线路!E231="","",[1]线路!E231)</f>
        <v/>
      </c>
      <c r="G231" s="18" t="str">
        <f t="shared" ca="1" si="12"/>
        <v/>
      </c>
      <c r="H231" s="18" t="str">
        <f ca="1">VLOOKUP(线路!A231,OFFSET(架空线长度!$A$2,0,0,2000,2),2,FALSE)</f>
        <v/>
      </c>
      <c r="I231" t="str">
        <f t="shared" ca="1" si="13"/>
        <v/>
      </c>
      <c r="J231" s="18" t="str">
        <f ca="1">VLOOKUP(线路!A231,OFFSET(电缆线长度!$A$2,0,0,2000,2),2,FALSE)</f>
        <v/>
      </c>
      <c r="K231" t="str">
        <f t="shared" ca="1" si="14"/>
        <v/>
      </c>
      <c r="L231" s="18" t="str">
        <f t="shared" ca="1" si="15"/>
        <v/>
      </c>
      <c r="M231" t="str">
        <f>IF([1]线路!G231="","",[1]线路!G231)</f>
        <v/>
      </c>
      <c r="N231" t="str">
        <f>IF([1]线路!H231="","",[1]线路!H231)</f>
        <v/>
      </c>
    </row>
    <row r="232" spans="1:14" x14ac:dyDescent="0.15">
      <c r="A232" t="str">
        <f>IF([1]线路!A232="","",[1]线路!A232)</f>
        <v/>
      </c>
      <c r="B232" t="str">
        <f>IF([1]线路!B232="","",[1]线路!B232)</f>
        <v/>
      </c>
      <c r="C232" t="str">
        <f>IF([1]线路!C232="","",[1]线路!C232)</f>
        <v/>
      </c>
      <c r="D232" t="str">
        <f>IF([1]线路!D232="","",[1]线路!D232)</f>
        <v/>
      </c>
      <c r="E232" t="str">
        <f>IF([1]线路!F232="","",[1]线路!F232)</f>
        <v/>
      </c>
      <c r="F232" t="str">
        <f>IF([1]线路!E232="","",[1]线路!E232)</f>
        <v/>
      </c>
      <c r="G232" s="18" t="str">
        <f t="shared" ca="1" si="12"/>
        <v/>
      </c>
      <c r="H232" s="18" t="str">
        <f ca="1">VLOOKUP(线路!A232,OFFSET(架空线长度!$A$2,0,0,2000,2),2,FALSE)</f>
        <v/>
      </c>
      <c r="I232" t="str">
        <f t="shared" ca="1" si="13"/>
        <v/>
      </c>
      <c r="J232" s="18" t="str">
        <f ca="1">VLOOKUP(线路!A232,OFFSET(电缆线长度!$A$2,0,0,2000,2),2,FALSE)</f>
        <v/>
      </c>
      <c r="K232" t="str">
        <f t="shared" ca="1" si="14"/>
        <v/>
      </c>
      <c r="L232" s="18" t="str">
        <f t="shared" ca="1" si="15"/>
        <v/>
      </c>
      <c r="M232" t="str">
        <f>IF([1]线路!G232="","",[1]线路!G232)</f>
        <v/>
      </c>
      <c r="N232" t="str">
        <f>IF([1]线路!H232="","",[1]线路!H232)</f>
        <v/>
      </c>
    </row>
    <row r="233" spans="1:14" x14ac:dyDescent="0.15">
      <c r="A233" t="str">
        <f>IF([1]线路!A233="","",[1]线路!A233)</f>
        <v/>
      </c>
      <c r="B233" t="str">
        <f>IF([1]线路!B233="","",[1]线路!B233)</f>
        <v/>
      </c>
      <c r="C233" t="str">
        <f>IF([1]线路!C233="","",[1]线路!C233)</f>
        <v/>
      </c>
      <c r="D233" t="str">
        <f>IF([1]线路!D233="","",[1]线路!D233)</f>
        <v/>
      </c>
      <c r="E233" t="str">
        <f>IF([1]线路!F233="","",[1]线路!F233)</f>
        <v/>
      </c>
      <c r="F233" t="str">
        <f>IF([1]线路!E233="","",[1]线路!E233)</f>
        <v/>
      </c>
      <c r="G233" s="18" t="str">
        <f t="shared" ca="1" si="12"/>
        <v/>
      </c>
      <c r="H233" s="18" t="str">
        <f ca="1">VLOOKUP(线路!A233,OFFSET(架空线长度!$A$2,0,0,2000,2),2,FALSE)</f>
        <v/>
      </c>
      <c r="I233" t="str">
        <f t="shared" ca="1" si="13"/>
        <v/>
      </c>
      <c r="J233" s="18" t="str">
        <f ca="1">VLOOKUP(线路!A233,OFFSET(电缆线长度!$A$2,0,0,2000,2),2,FALSE)</f>
        <v/>
      </c>
      <c r="K233" t="str">
        <f t="shared" ca="1" si="14"/>
        <v/>
      </c>
      <c r="L233" s="18" t="str">
        <f t="shared" ca="1" si="15"/>
        <v/>
      </c>
      <c r="M233" t="str">
        <f>IF([1]线路!G233="","",[1]线路!G233)</f>
        <v/>
      </c>
      <c r="N233" t="str">
        <f>IF([1]线路!H233="","",[1]线路!H233)</f>
        <v/>
      </c>
    </row>
    <row r="234" spans="1:14" x14ac:dyDescent="0.15">
      <c r="A234" t="str">
        <f>IF([1]线路!A234="","",[1]线路!A234)</f>
        <v/>
      </c>
      <c r="B234" t="str">
        <f>IF([1]线路!B234="","",[1]线路!B234)</f>
        <v/>
      </c>
      <c r="C234" t="str">
        <f>IF([1]线路!C234="","",[1]线路!C234)</f>
        <v/>
      </c>
      <c r="D234" t="str">
        <f>IF([1]线路!D234="","",[1]线路!D234)</f>
        <v/>
      </c>
      <c r="E234" t="str">
        <f>IF([1]线路!F234="","",[1]线路!F234)</f>
        <v/>
      </c>
      <c r="F234" t="str">
        <f>IF([1]线路!E234="","",[1]线路!E234)</f>
        <v/>
      </c>
      <c r="G234" s="18" t="str">
        <f t="shared" ca="1" si="12"/>
        <v/>
      </c>
      <c r="H234" s="18" t="str">
        <f ca="1">VLOOKUP(线路!A234,OFFSET(架空线长度!$A$2,0,0,2000,2),2,FALSE)</f>
        <v/>
      </c>
      <c r="I234" t="str">
        <f t="shared" ca="1" si="13"/>
        <v/>
      </c>
      <c r="J234" s="18" t="str">
        <f ca="1">VLOOKUP(线路!A234,OFFSET(电缆线长度!$A$2,0,0,2000,2),2,FALSE)</f>
        <v/>
      </c>
      <c r="K234" t="str">
        <f t="shared" ca="1" si="14"/>
        <v/>
      </c>
      <c r="L234" s="18" t="str">
        <f t="shared" ca="1" si="15"/>
        <v/>
      </c>
      <c r="M234" t="str">
        <f>IF([1]线路!G234="","",[1]线路!G234)</f>
        <v/>
      </c>
      <c r="N234" t="str">
        <f>IF([1]线路!H234="","",[1]线路!H234)</f>
        <v/>
      </c>
    </row>
    <row r="235" spans="1:14" x14ac:dyDescent="0.15">
      <c r="A235" t="str">
        <f>IF([1]线路!A235="","",[1]线路!A235)</f>
        <v/>
      </c>
      <c r="B235" t="str">
        <f>IF([1]线路!B235="","",[1]线路!B235)</f>
        <v/>
      </c>
      <c r="C235" t="str">
        <f>IF([1]线路!C235="","",[1]线路!C235)</f>
        <v/>
      </c>
      <c r="D235" t="str">
        <f>IF([1]线路!D235="","",[1]线路!D235)</f>
        <v/>
      </c>
      <c r="E235" t="str">
        <f>IF([1]线路!F235="","",[1]线路!F235)</f>
        <v/>
      </c>
      <c r="F235" t="str">
        <f>IF([1]线路!E235="","",[1]线路!E235)</f>
        <v/>
      </c>
      <c r="G235" s="18" t="str">
        <f t="shared" ca="1" si="12"/>
        <v/>
      </c>
      <c r="H235" s="18" t="str">
        <f ca="1">VLOOKUP(线路!A235,OFFSET(架空线长度!$A$2,0,0,2000,2),2,FALSE)</f>
        <v/>
      </c>
      <c r="I235" t="str">
        <f t="shared" ca="1" si="13"/>
        <v/>
      </c>
      <c r="J235" s="18" t="str">
        <f ca="1">VLOOKUP(线路!A235,OFFSET(电缆线长度!$A$2,0,0,2000,2),2,FALSE)</f>
        <v/>
      </c>
      <c r="K235" t="str">
        <f t="shared" ca="1" si="14"/>
        <v/>
      </c>
      <c r="L235" s="18" t="str">
        <f t="shared" ca="1" si="15"/>
        <v/>
      </c>
      <c r="M235" t="str">
        <f>IF([1]线路!G235="","",[1]线路!G235)</f>
        <v/>
      </c>
      <c r="N235" t="str">
        <f>IF([1]线路!H235="","",[1]线路!H235)</f>
        <v/>
      </c>
    </row>
    <row r="236" spans="1:14" x14ac:dyDescent="0.15">
      <c r="A236" t="str">
        <f>IF([1]线路!A236="","",[1]线路!A236)</f>
        <v/>
      </c>
      <c r="B236" t="str">
        <f>IF([1]线路!B236="","",[1]线路!B236)</f>
        <v/>
      </c>
      <c r="C236" t="str">
        <f>IF([1]线路!C236="","",[1]线路!C236)</f>
        <v/>
      </c>
      <c r="D236" t="str">
        <f>IF([1]线路!D236="","",[1]线路!D236)</f>
        <v/>
      </c>
      <c r="E236" t="str">
        <f>IF([1]线路!F236="","",[1]线路!F236)</f>
        <v/>
      </c>
      <c r="F236" t="str">
        <f>IF([1]线路!E236="","",[1]线路!E236)</f>
        <v/>
      </c>
      <c r="G236" s="18" t="str">
        <f t="shared" ca="1" si="12"/>
        <v/>
      </c>
      <c r="H236" s="18" t="str">
        <f ca="1">VLOOKUP(线路!A236,OFFSET(架空线长度!$A$2,0,0,2000,2),2,FALSE)</f>
        <v/>
      </c>
      <c r="I236" t="str">
        <f t="shared" ca="1" si="13"/>
        <v/>
      </c>
      <c r="J236" s="18" t="str">
        <f ca="1">VLOOKUP(线路!A236,OFFSET(电缆线长度!$A$2,0,0,2000,2),2,FALSE)</f>
        <v/>
      </c>
      <c r="K236" t="str">
        <f t="shared" ca="1" si="14"/>
        <v/>
      </c>
      <c r="L236" s="18" t="str">
        <f t="shared" ca="1" si="15"/>
        <v/>
      </c>
      <c r="M236" t="str">
        <f>IF([1]线路!G236="","",[1]线路!G236)</f>
        <v/>
      </c>
      <c r="N236" t="str">
        <f>IF([1]线路!H236="","",[1]线路!H236)</f>
        <v/>
      </c>
    </row>
    <row r="237" spans="1:14" x14ac:dyDescent="0.15">
      <c r="A237" t="str">
        <f>IF([1]线路!A237="","",[1]线路!A237)</f>
        <v/>
      </c>
      <c r="B237" t="str">
        <f>IF([1]线路!B237="","",[1]线路!B237)</f>
        <v/>
      </c>
      <c r="C237" t="str">
        <f>IF([1]线路!C237="","",[1]线路!C237)</f>
        <v/>
      </c>
      <c r="D237" t="str">
        <f>IF([1]线路!D237="","",[1]线路!D237)</f>
        <v/>
      </c>
      <c r="E237" t="str">
        <f>IF([1]线路!F237="","",[1]线路!F237)</f>
        <v/>
      </c>
      <c r="F237" t="str">
        <f>IF([1]线路!E237="","",[1]线路!E237)</f>
        <v/>
      </c>
      <c r="G237" s="18" t="str">
        <f t="shared" ca="1" si="12"/>
        <v/>
      </c>
      <c r="H237" s="18" t="str">
        <f ca="1">VLOOKUP(线路!A237,OFFSET(架空线长度!$A$2,0,0,2000,2),2,FALSE)</f>
        <v/>
      </c>
      <c r="I237" t="str">
        <f t="shared" ca="1" si="13"/>
        <v/>
      </c>
      <c r="J237" s="18" t="str">
        <f ca="1">VLOOKUP(线路!A237,OFFSET(电缆线长度!$A$2,0,0,2000,2),2,FALSE)</f>
        <v/>
      </c>
      <c r="K237" t="str">
        <f t="shared" ca="1" si="14"/>
        <v/>
      </c>
      <c r="L237" s="18" t="str">
        <f t="shared" ca="1" si="15"/>
        <v/>
      </c>
      <c r="M237" t="str">
        <f>IF([1]线路!G237="","",[1]线路!G237)</f>
        <v/>
      </c>
      <c r="N237" t="str">
        <f>IF([1]线路!H237="","",[1]线路!H237)</f>
        <v/>
      </c>
    </row>
    <row r="238" spans="1:14" x14ac:dyDescent="0.15">
      <c r="A238" t="str">
        <f>IF([1]线路!A238="","",[1]线路!A238)</f>
        <v/>
      </c>
      <c r="B238" t="str">
        <f>IF([1]线路!B238="","",[1]线路!B238)</f>
        <v/>
      </c>
      <c r="C238" t="str">
        <f>IF([1]线路!C238="","",[1]线路!C238)</f>
        <v/>
      </c>
      <c r="D238" t="str">
        <f>IF([1]线路!D238="","",[1]线路!D238)</f>
        <v/>
      </c>
      <c r="E238" t="str">
        <f>IF([1]线路!F238="","",[1]线路!F238)</f>
        <v/>
      </c>
      <c r="F238" t="str">
        <f>IF([1]线路!E238="","",[1]线路!E238)</f>
        <v/>
      </c>
      <c r="G238" s="18" t="str">
        <f t="shared" ca="1" si="12"/>
        <v/>
      </c>
      <c r="H238" s="18" t="str">
        <f ca="1">VLOOKUP(线路!A238,OFFSET(架空线长度!$A$2,0,0,2000,2),2,FALSE)</f>
        <v/>
      </c>
      <c r="I238" t="str">
        <f t="shared" ca="1" si="13"/>
        <v/>
      </c>
      <c r="J238" s="18" t="str">
        <f ca="1">VLOOKUP(线路!A238,OFFSET(电缆线长度!$A$2,0,0,2000,2),2,FALSE)</f>
        <v/>
      </c>
      <c r="K238" t="str">
        <f t="shared" ca="1" si="14"/>
        <v/>
      </c>
      <c r="L238" s="18" t="str">
        <f t="shared" ca="1" si="15"/>
        <v/>
      </c>
      <c r="M238" t="str">
        <f>IF([1]线路!G238="","",[1]线路!G238)</f>
        <v/>
      </c>
      <c r="N238" t="str">
        <f>IF([1]线路!H238="","",[1]线路!H238)</f>
        <v/>
      </c>
    </row>
    <row r="239" spans="1:14" x14ac:dyDescent="0.15">
      <c r="A239" t="str">
        <f>IF([1]线路!A239="","",[1]线路!A239)</f>
        <v/>
      </c>
      <c r="B239" t="str">
        <f>IF([1]线路!B239="","",[1]线路!B239)</f>
        <v/>
      </c>
      <c r="C239" t="str">
        <f>IF([1]线路!C239="","",[1]线路!C239)</f>
        <v/>
      </c>
      <c r="D239" t="str">
        <f>IF([1]线路!D239="","",[1]线路!D239)</f>
        <v/>
      </c>
      <c r="E239" t="str">
        <f>IF([1]线路!F239="","",[1]线路!F239)</f>
        <v/>
      </c>
      <c r="F239" t="str">
        <f>IF([1]线路!E239="","",[1]线路!E239)</f>
        <v/>
      </c>
      <c r="G239" s="18" t="str">
        <f t="shared" ca="1" si="12"/>
        <v/>
      </c>
      <c r="H239" s="18" t="str">
        <f ca="1">VLOOKUP(线路!A239,OFFSET(架空线长度!$A$2,0,0,2000,2),2,FALSE)</f>
        <v/>
      </c>
      <c r="I239" t="str">
        <f t="shared" ca="1" si="13"/>
        <v/>
      </c>
      <c r="J239" s="18" t="str">
        <f ca="1">VLOOKUP(线路!A239,OFFSET(电缆线长度!$A$2,0,0,2000,2),2,FALSE)</f>
        <v/>
      </c>
      <c r="K239" t="str">
        <f t="shared" ca="1" si="14"/>
        <v/>
      </c>
      <c r="L239" s="18" t="str">
        <f t="shared" ca="1" si="15"/>
        <v/>
      </c>
      <c r="M239" t="str">
        <f>IF([1]线路!G239="","",[1]线路!G239)</f>
        <v/>
      </c>
      <c r="N239" t="str">
        <f>IF([1]线路!H239="","",[1]线路!H239)</f>
        <v/>
      </c>
    </row>
    <row r="240" spans="1:14" x14ac:dyDescent="0.15">
      <c r="A240" t="str">
        <f>IF([1]线路!A240="","",[1]线路!A240)</f>
        <v/>
      </c>
      <c r="B240" t="str">
        <f>IF([1]线路!B240="","",[1]线路!B240)</f>
        <v/>
      </c>
      <c r="C240" t="str">
        <f>IF([1]线路!C240="","",[1]线路!C240)</f>
        <v/>
      </c>
      <c r="D240" t="str">
        <f>IF([1]线路!D240="","",[1]线路!D240)</f>
        <v/>
      </c>
      <c r="E240" t="str">
        <f>IF([1]线路!F240="","",[1]线路!F240)</f>
        <v/>
      </c>
      <c r="F240" t="str">
        <f>IF([1]线路!E240="","",[1]线路!E240)</f>
        <v/>
      </c>
      <c r="G240" s="18" t="str">
        <f t="shared" ca="1" si="12"/>
        <v/>
      </c>
      <c r="H240" s="18" t="str">
        <f ca="1">VLOOKUP(线路!A240,OFFSET(架空线长度!$A$2,0,0,2000,2),2,FALSE)</f>
        <v/>
      </c>
      <c r="I240" t="str">
        <f t="shared" ca="1" si="13"/>
        <v/>
      </c>
      <c r="J240" s="18" t="str">
        <f ca="1">VLOOKUP(线路!A240,OFFSET(电缆线长度!$A$2,0,0,2000,2),2,FALSE)</f>
        <v/>
      </c>
      <c r="K240" t="str">
        <f t="shared" ca="1" si="14"/>
        <v/>
      </c>
      <c r="L240" s="18" t="str">
        <f t="shared" ca="1" si="15"/>
        <v/>
      </c>
      <c r="M240" t="str">
        <f>IF([1]线路!G240="","",[1]线路!G240)</f>
        <v/>
      </c>
      <c r="N240" t="str">
        <f>IF([1]线路!H240="","",[1]线路!H240)</f>
        <v/>
      </c>
    </row>
    <row r="241" spans="1:14" x14ac:dyDescent="0.15">
      <c r="A241" t="str">
        <f>IF([1]线路!A241="","",[1]线路!A241)</f>
        <v/>
      </c>
      <c r="B241" t="str">
        <f>IF([1]线路!B241="","",[1]线路!B241)</f>
        <v/>
      </c>
      <c r="C241" t="str">
        <f>IF([1]线路!C241="","",[1]线路!C241)</f>
        <v/>
      </c>
      <c r="D241" t="str">
        <f>IF([1]线路!D241="","",[1]线路!D241)</f>
        <v/>
      </c>
      <c r="E241" t="str">
        <f>IF([1]线路!F241="","",[1]线路!F241)</f>
        <v/>
      </c>
      <c r="F241" t="str">
        <f>IF([1]线路!E241="","",[1]线路!E241)</f>
        <v/>
      </c>
      <c r="G241" s="18" t="str">
        <f t="shared" ca="1" si="12"/>
        <v/>
      </c>
      <c r="H241" s="18" t="str">
        <f ca="1">VLOOKUP(线路!A241,OFFSET(架空线长度!$A$2,0,0,2000,2),2,FALSE)</f>
        <v/>
      </c>
      <c r="I241" t="str">
        <f t="shared" ca="1" si="13"/>
        <v/>
      </c>
      <c r="J241" s="18" t="str">
        <f ca="1">VLOOKUP(线路!A241,OFFSET(电缆线长度!$A$2,0,0,2000,2),2,FALSE)</f>
        <v/>
      </c>
      <c r="K241" t="str">
        <f t="shared" ca="1" si="14"/>
        <v/>
      </c>
      <c r="L241" s="18" t="str">
        <f t="shared" ca="1" si="15"/>
        <v/>
      </c>
      <c r="M241" t="str">
        <f>IF([1]线路!G241="","",[1]线路!G241)</f>
        <v/>
      </c>
      <c r="N241" t="str">
        <f>IF([1]线路!H241="","",[1]线路!H241)</f>
        <v/>
      </c>
    </row>
    <row r="242" spans="1:14" x14ac:dyDescent="0.15">
      <c r="A242" t="str">
        <f>IF([1]线路!A242="","",[1]线路!A242)</f>
        <v/>
      </c>
      <c r="B242" t="str">
        <f>IF([1]线路!B242="","",[1]线路!B242)</f>
        <v/>
      </c>
      <c r="C242" t="str">
        <f>IF([1]线路!C242="","",[1]线路!C242)</f>
        <v/>
      </c>
      <c r="D242" t="str">
        <f>IF([1]线路!D242="","",[1]线路!D242)</f>
        <v/>
      </c>
      <c r="E242" t="str">
        <f>IF([1]线路!F242="","",[1]线路!F242)</f>
        <v/>
      </c>
      <c r="F242" t="str">
        <f>IF([1]线路!E242="","",[1]线路!E242)</f>
        <v/>
      </c>
      <c r="G242" s="18" t="str">
        <f t="shared" ca="1" si="12"/>
        <v/>
      </c>
      <c r="H242" s="18" t="str">
        <f ca="1">VLOOKUP(线路!A242,OFFSET(架空线长度!$A$2,0,0,2000,2),2,FALSE)</f>
        <v/>
      </c>
      <c r="I242" t="str">
        <f t="shared" ca="1" si="13"/>
        <v/>
      </c>
      <c r="J242" s="18" t="str">
        <f ca="1">VLOOKUP(线路!A242,OFFSET(电缆线长度!$A$2,0,0,2000,2),2,FALSE)</f>
        <v/>
      </c>
      <c r="K242" t="str">
        <f t="shared" ca="1" si="14"/>
        <v/>
      </c>
      <c r="L242" s="18" t="str">
        <f t="shared" ca="1" si="15"/>
        <v/>
      </c>
      <c r="M242" t="str">
        <f>IF([1]线路!G242="","",[1]线路!G242)</f>
        <v/>
      </c>
      <c r="N242" t="str">
        <f>IF([1]线路!H242="","",[1]线路!H242)</f>
        <v/>
      </c>
    </row>
    <row r="243" spans="1:14" x14ac:dyDescent="0.15">
      <c r="A243" t="str">
        <f>IF([1]线路!A243="","",[1]线路!A243)</f>
        <v/>
      </c>
      <c r="B243" t="str">
        <f>IF([1]线路!B243="","",[1]线路!B243)</f>
        <v/>
      </c>
      <c r="C243" t="str">
        <f>IF([1]线路!C243="","",[1]线路!C243)</f>
        <v/>
      </c>
      <c r="D243" t="str">
        <f>IF([1]线路!D243="","",[1]线路!D243)</f>
        <v/>
      </c>
      <c r="E243" t="str">
        <f>IF([1]线路!F243="","",[1]线路!F243)</f>
        <v/>
      </c>
      <c r="F243" t="str">
        <f>IF([1]线路!E243="","",[1]线路!E243)</f>
        <v/>
      </c>
      <c r="G243" s="18" t="str">
        <f t="shared" ca="1" si="12"/>
        <v/>
      </c>
      <c r="H243" s="18" t="str">
        <f ca="1">VLOOKUP(线路!A243,OFFSET(架空线长度!$A$2,0,0,2000,2),2,FALSE)</f>
        <v/>
      </c>
      <c r="I243" t="str">
        <f t="shared" ca="1" si="13"/>
        <v/>
      </c>
      <c r="J243" s="18" t="str">
        <f ca="1">VLOOKUP(线路!A243,OFFSET(电缆线长度!$A$2,0,0,2000,2),2,FALSE)</f>
        <v/>
      </c>
      <c r="K243" t="str">
        <f t="shared" ca="1" si="14"/>
        <v/>
      </c>
      <c r="L243" s="18" t="str">
        <f t="shared" ca="1" si="15"/>
        <v/>
      </c>
      <c r="M243" t="str">
        <f>IF([1]线路!G243="","",[1]线路!G243)</f>
        <v/>
      </c>
      <c r="N243" t="str">
        <f>IF([1]线路!H243="","",[1]线路!H243)</f>
        <v/>
      </c>
    </row>
    <row r="244" spans="1:14" x14ac:dyDescent="0.15">
      <c r="A244" t="str">
        <f>IF([1]线路!A244="","",[1]线路!A244)</f>
        <v/>
      </c>
      <c r="B244" t="str">
        <f>IF([1]线路!B244="","",[1]线路!B244)</f>
        <v/>
      </c>
      <c r="C244" t="str">
        <f>IF([1]线路!C244="","",[1]线路!C244)</f>
        <v/>
      </c>
      <c r="D244" t="str">
        <f>IF([1]线路!D244="","",[1]线路!D244)</f>
        <v/>
      </c>
      <c r="E244" t="str">
        <f>IF([1]线路!F244="","",[1]线路!F244)</f>
        <v/>
      </c>
      <c r="F244" t="str">
        <f>IF([1]线路!E244="","",[1]线路!E244)</f>
        <v/>
      </c>
      <c r="G244" s="18" t="str">
        <f t="shared" ca="1" si="12"/>
        <v/>
      </c>
      <c r="H244" s="18" t="str">
        <f ca="1">VLOOKUP(线路!A244,OFFSET(架空线长度!$A$2,0,0,2000,2),2,FALSE)</f>
        <v/>
      </c>
      <c r="I244" t="str">
        <f t="shared" ca="1" si="13"/>
        <v/>
      </c>
      <c r="J244" s="18" t="str">
        <f ca="1">VLOOKUP(线路!A244,OFFSET(电缆线长度!$A$2,0,0,2000,2),2,FALSE)</f>
        <v/>
      </c>
      <c r="K244" t="str">
        <f t="shared" ca="1" si="14"/>
        <v/>
      </c>
      <c r="L244" s="18" t="str">
        <f t="shared" ca="1" si="15"/>
        <v/>
      </c>
      <c r="M244" t="str">
        <f>IF([1]线路!G244="","",[1]线路!G244)</f>
        <v/>
      </c>
      <c r="N244" t="str">
        <f>IF([1]线路!H244="","",[1]线路!H244)</f>
        <v/>
      </c>
    </row>
    <row r="245" spans="1:14" x14ac:dyDescent="0.15">
      <c r="A245" t="str">
        <f>IF([1]线路!A245="","",[1]线路!A245)</f>
        <v/>
      </c>
      <c r="B245" t="str">
        <f>IF([1]线路!B245="","",[1]线路!B245)</f>
        <v/>
      </c>
      <c r="C245" t="str">
        <f>IF([1]线路!C245="","",[1]线路!C245)</f>
        <v/>
      </c>
      <c r="D245" t="str">
        <f>IF([1]线路!D245="","",[1]线路!D245)</f>
        <v/>
      </c>
      <c r="E245" t="str">
        <f>IF([1]线路!F245="","",[1]线路!F245)</f>
        <v/>
      </c>
      <c r="F245" t="str">
        <f>IF([1]线路!E245="","",[1]线路!E245)</f>
        <v/>
      </c>
      <c r="G245" s="18" t="str">
        <f t="shared" ca="1" si="12"/>
        <v/>
      </c>
      <c r="H245" s="18" t="str">
        <f ca="1">VLOOKUP(线路!A245,OFFSET(架空线长度!$A$2,0,0,2000,2),2,FALSE)</f>
        <v/>
      </c>
      <c r="I245" t="str">
        <f t="shared" ca="1" si="13"/>
        <v/>
      </c>
      <c r="J245" s="18" t="str">
        <f ca="1">VLOOKUP(线路!A245,OFFSET(电缆线长度!$A$2,0,0,2000,2),2,FALSE)</f>
        <v/>
      </c>
      <c r="K245" t="str">
        <f t="shared" ca="1" si="14"/>
        <v/>
      </c>
      <c r="L245" s="18" t="str">
        <f t="shared" ca="1" si="15"/>
        <v/>
      </c>
      <c r="M245" t="str">
        <f>IF([1]线路!G245="","",[1]线路!G245)</f>
        <v/>
      </c>
      <c r="N245" t="str">
        <f>IF([1]线路!H245="","",[1]线路!H245)</f>
        <v/>
      </c>
    </row>
    <row r="246" spans="1:14" x14ac:dyDescent="0.15">
      <c r="A246" t="str">
        <f>IF([1]线路!A246="","",[1]线路!A246)</f>
        <v/>
      </c>
      <c r="B246" t="str">
        <f>IF([1]线路!B246="","",[1]线路!B246)</f>
        <v/>
      </c>
      <c r="C246" t="str">
        <f>IF([1]线路!C246="","",[1]线路!C246)</f>
        <v/>
      </c>
      <c r="D246" t="str">
        <f>IF([1]线路!D246="","",[1]线路!D246)</f>
        <v/>
      </c>
      <c r="E246" t="str">
        <f>IF([1]线路!F246="","",[1]线路!F246)</f>
        <v/>
      </c>
      <c r="F246" t="str">
        <f>IF([1]线路!E246="","",[1]线路!E246)</f>
        <v/>
      </c>
      <c r="G246" s="18" t="str">
        <f t="shared" ca="1" si="12"/>
        <v/>
      </c>
      <c r="H246" s="18" t="str">
        <f ca="1">VLOOKUP(线路!A246,OFFSET(架空线长度!$A$2,0,0,2000,2),2,FALSE)</f>
        <v/>
      </c>
      <c r="I246" t="str">
        <f t="shared" ca="1" si="13"/>
        <v/>
      </c>
      <c r="J246" s="18" t="str">
        <f ca="1">VLOOKUP(线路!A246,OFFSET(电缆线长度!$A$2,0,0,2000,2),2,FALSE)</f>
        <v/>
      </c>
      <c r="K246" t="str">
        <f t="shared" ca="1" si="14"/>
        <v/>
      </c>
      <c r="L246" s="18" t="str">
        <f t="shared" ca="1" si="15"/>
        <v/>
      </c>
      <c r="M246" t="str">
        <f>IF([1]线路!G246="","",[1]线路!G246)</f>
        <v/>
      </c>
      <c r="N246" t="str">
        <f>IF([1]线路!H246="","",[1]线路!H246)</f>
        <v/>
      </c>
    </row>
    <row r="247" spans="1:14" x14ac:dyDescent="0.15">
      <c r="A247" t="str">
        <f>IF([1]线路!A247="","",[1]线路!A247)</f>
        <v/>
      </c>
      <c r="B247" t="str">
        <f>IF([1]线路!B247="","",[1]线路!B247)</f>
        <v/>
      </c>
      <c r="C247" t="str">
        <f>IF([1]线路!C247="","",[1]线路!C247)</f>
        <v/>
      </c>
      <c r="D247" t="str">
        <f>IF([1]线路!D247="","",[1]线路!D247)</f>
        <v/>
      </c>
      <c r="E247" t="str">
        <f>IF([1]线路!F247="","",[1]线路!F247)</f>
        <v/>
      </c>
      <c r="F247" t="str">
        <f>IF([1]线路!E247="","",[1]线路!E247)</f>
        <v/>
      </c>
      <c r="G247" s="18" t="str">
        <f t="shared" ca="1" si="12"/>
        <v/>
      </c>
      <c r="H247" s="18" t="str">
        <f ca="1">VLOOKUP(线路!A247,OFFSET(架空线长度!$A$2,0,0,2000,2),2,FALSE)</f>
        <v/>
      </c>
      <c r="I247" t="str">
        <f t="shared" ca="1" si="13"/>
        <v/>
      </c>
      <c r="J247" s="18" t="str">
        <f ca="1">VLOOKUP(线路!A247,OFFSET(电缆线长度!$A$2,0,0,2000,2),2,FALSE)</f>
        <v/>
      </c>
      <c r="K247" t="str">
        <f t="shared" ca="1" si="14"/>
        <v/>
      </c>
      <c r="L247" s="18" t="str">
        <f t="shared" ca="1" si="15"/>
        <v/>
      </c>
      <c r="M247" t="str">
        <f>IF([1]线路!G247="","",[1]线路!G247)</f>
        <v/>
      </c>
      <c r="N247" t="str">
        <f>IF([1]线路!H247="","",[1]线路!H247)</f>
        <v/>
      </c>
    </row>
    <row r="248" spans="1:14" x14ac:dyDescent="0.15">
      <c r="A248" t="str">
        <f>IF([1]线路!A248="","",[1]线路!A248)</f>
        <v/>
      </c>
      <c r="B248" t="str">
        <f>IF([1]线路!B248="","",[1]线路!B248)</f>
        <v/>
      </c>
      <c r="C248" t="str">
        <f>IF([1]线路!C248="","",[1]线路!C248)</f>
        <v/>
      </c>
      <c r="D248" t="str">
        <f>IF([1]线路!D248="","",[1]线路!D248)</f>
        <v/>
      </c>
      <c r="E248" t="str">
        <f>IF([1]线路!F248="","",[1]线路!F248)</f>
        <v/>
      </c>
      <c r="F248" t="str">
        <f>IF([1]线路!E248="","",[1]线路!E248)</f>
        <v/>
      </c>
      <c r="G248" s="18" t="str">
        <f t="shared" ca="1" si="12"/>
        <v/>
      </c>
      <c r="H248" s="18" t="str">
        <f ca="1">VLOOKUP(线路!A248,OFFSET(架空线长度!$A$2,0,0,2000,2),2,FALSE)</f>
        <v/>
      </c>
      <c r="I248" t="str">
        <f t="shared" ca="1" si="13"/>
        <v/>
      </c>
      <c r="J248" s="18" t="str">
        <f ca="1">VLOOKUP(线路!A248,OFFSET(电缆线长度!$A$2,0,0,2000,2),2,FALSE)</f>
        <v/>
      </c>
      <c r="K248" t="str">
        <f t="shared" ca="1" si="14"/>
        <v/>
      </c>
      <c r="L248" s="18" t="str">
        <f t="shared" ca="1" si="15"/>
        <v/>
      </c>
      <c r="M248" t="str">
        <f>IF([1]线路!G248="","",[1]线路!G248)</f>
        <v/>
      </c>
      <c r="N248" t="str">
        <f>IF([1]线路!H248="","",[1]线路!H248)</f>
        <v/>
      </c>
    </row>
    <row r="249" spans="1:14" x14ac:dyDescent="0.15">
      <c r="A249" t="str">
        <f>IF([1]线路!A249="","",[1]线路!A249)</f>
        <v/>
      </c>
      <c r="B249" t="str">
        <f>IF([1]线路!B249="","",[1]线路!B249)</f>
        <v/>
      </c>
      <c r="C249" t="str">
        <f>IF([1]线路!C249="","",[1]线路!C249)</f>
        <v/>
      </c>
      <c r="D249" t="str">
        <f>IF([1]线路!D249="","",[1]线路!D249)</f>
        <v/>
      </c>
      <c r="E249" t="str">
        <f>IF([1]线路!F249="","",[1]线路!F249)</f>
        <v/>
      </c>
      <c r="F249" t="str">
        <f>IF([1]线路!E249="","",[1]线路!E249)</f>
        <v/>
      </c>
      <c r="G249" s="18" t="str">
        <f t="shared" ca="1" si="12"/>
        <v/>
      </c>
      <c r="H249" s="18" t="str">
        <f ca="1">VLOOKUP(线路!A249,OFFSET(架空线长度!$A$2,0,0,2000,2),2,FALSE)</f>
        <v/>
      </c>
      <c r="I249" t="str">
        <f t="shared" ca="1" si="13"/>
        <v/>
      </c>
      <c r="J249" s="18" t="str">
        <f ca="1">VLOOKUP(线路!A249,OFFSET(电缆线长度!$A$2,0,0,2000,2),2,FALSE)</f>
        <v/>
      </c>
      <c r="K249" t="str">
        <f t="shared" ca="1" si="14"/>
        <v/>
      </c>
      <c r="L249" s="18" t="str">
        <f t="shared" ca="1" si="15"/>
        <v/>
      </c>
      <c r="M249" t="str">
        <f>IF([1]线路!G249="","",[1]线路!G249)</f>
        <v/>
      </c>
      <c r="N249" t="str">
        <f>IF([1]线路!H249="","",[1]线路!H249)</f>
        <v/>
      </c>
    </row>
    <row r="250" spans="1:14" x14ac:dyDescent="0.15">
      <c r="A250" t="str">
        <f>IF([1]线路!A250="","",[1]线路!A250)</f>
        <v/>
      </c>
      <c r="B250" t="str">
        <f>IF([1]线路!B250="","",[1]线路!B250)</f>
        <v/>
      </c>
      <c r="C250" t="str">
        <f>IF([1]线路!C250="","",[1]线路!C250)</f>
        <v/>
      </c>
      <c r="D250" t="str">
        <f>IF([1]线路!D250="","",[1]线路!D250)</f>
        <v/>
      </c>
      <c r="E250" t="str">
        <f>IF([1]线路!F250="","",[1]线路!F250)</f>
        <v/>
      </c>
      <c r="F250" t="str">
        <f>IF([1]线路!E250="","",[1]线路!E250)</f>
        <v/>
      </c>
      <c r="G250" s="18" t="str">
        <f t="shared" ca="1" si="12"/>
        <v/>
      </c>
      <c r="H250" s="18" t="str">
        <f ca="1">VLOOKUP(线路!A250,OFFSET(架空线长度!$A$2,0,0,2000,2),2,FALSE)</f>
        <v/>
      </c>
      <c r="I250" t="str">
        <f t="shared" ca="1" si="13"/>
        <v/>
      </c>
      <c r="J250" s="18" t="str">
        <f ca="1">VLOOKUP(线路!A250,OFFSET(电缆线长度!$A$2,0,0,2000,2),2,FALSE)</f>
        <v/>
      </c>
      <c r="K250" t="str">
        <f t="shared" ca="1" si="14"/>
        <v/>
      </c>
      <c r="L250" s="18" t="str">
        <f t="shared" ca="1" si="15"/>
        <v/>
      </c>
      <c r="M250" t="str">
        <f>IF([1]线路!G250="","",[1]线路!G250)</f>
        <v/>
      </c>
      <c r="N250" t="str">
        <f>IF([1]线路!H250="","",[1]线路!H250)</f>
        <v/>
      </c>
    </row>
    <row r="251" spans="1:14" x14ac:dyDescent="0.15">
      <c r="A251" t="str">
        <f>IF([1]线路!A251="","",[1]线路!A251)</f>
        <v/>
      </c>
      <c r="B251" t="str">
        <f>IF([1]线路!B251="","",[1]线路!B251)</f>
        <v/>
      </c>
      <c r="C251" t="str">
        <f>IF([1]线路!C251="","",[1]线路!C251)</f>
        <v/>
      </c>
      <c r="D251" t="str">
        <f>IF([1]线路!D251="","",[1]线路!D251)</f>
        <v/>
      </c>
      <c r="E251" t="str">
        <f>IF([1]线路!F251="","",[1]线路!F251)</f>
        <v/>
      </c>
      <c r="F251" t="str">
        <f>IF([1]线路!E251="","",[1]线路!E251)</f>
        <v/>
      </c>
      <c r="G251" s="18" t="str">
        <f t="shared" ca="1" si="12"/>
        <v/>
      </c>
      <c r="H251" s="18" t="str">
        <f ca="1">VLOOKUP(线路!A251,OFFSET(架空线长度!$A$2,0,0,2000,2),2,FALSE)</f>
        <v/>
      </c>
      <c r="I251" t="str">
        <f t="shared" ca="1" si="13"/>
        <v/>
      </c>
      <c r="J251" s="18" t="str">
        <f ca="1">VLOOKUP(线路!A251,OFFSET(电缆线长度!$A$2,0,0,2000,2),2,FALSE)</f>
        <v/>
      </c>
      <c r="K251" t="str">
        <f t="shared" ca="1" si="14"/>
        <v/>
      </c>
      <c r="L251" s="18" t="str">
        <f t="shared" ca="1" si="15"/>
        <v/>
      </c>
      <c r="M251" t="str">
        <f>IF([1]线路!G251="","",[1]线路!G251)</f>
        <v/>
      </c>
      <c r="N251" t="str">
        <f>IF([1]线路!H251="","",[1]线路!H251)</f>
        <v/>
      </c>
    </row>
    <row r="252" spans="1:14" x14ac:dyDescent="0.15">
      <c r="A252" t="str">
        <f>IF([1]线路!A252="","",[1]线路!A252)</f>
        <v/>
      </c>
      <c r="B252" t="str">
        <f>IF([1]线路!B252="","",[1]线路!B252)</f>
        <v/>
      </c>
      <c r="C252" t="str">
        <f>IF([1]线路!C252="","",[1]线路!C252)</f>
        <v/>
      </c>
      <c r="D252" t="str">
        <f>IF([1]线路!D252="","",[1]线路!D252)</f>
        <v/>
      </c>
      <c r="E252" t="str">
        <f>IF([1]线路!F252="","",[1]线路!F252)</f>
        <v/>
      </c>
      <c r="F252" t="str">
        <f>IF([1]线路!E252="","",[1]线路!E252)</f>
        <v/>
      </c>
      <c r="G252" s="18" t="str">
        <f t="shared" ca="1" si="12"/>
        <v/>
      </c>
      <c r="H252" s="18" t="str">
        <f ca="1">VLOOKUP(线路!A252,OFFSET(架空线长度!$A$2,0,0,2000,2),2,FALSE)</f>
        <v/>
      </c>
      <c r="I252" t="str">
        <f t="shared" ca="1" si="13"/>
        <v/>
      </c>
      <c r="J252" s="18" t="str">
        <f ca="1">VLOOKUP(线路!A252,OFFSET(电缆线长度!$A$2,0,0,2000,2),2,FALSE)</f>
        <v/>
      </c>
      <c r="K252" t="str">
        <f t="shared" ca="1" si="14"/>
        <v/>
      </c>
      <c r="L252" s="18" t="str">
        <f t="shared" ca="1" si="15"/>
        <v/>
      </c>
      <c r="M252" t="str">
        <f>IF([1]线路!G252="","",[1]线路!G252)</f>
        <v/>
      </c>
      <c r="N252" t="str">
        <f>IF([1]线路!H252="","",[1]线路!H252)</f>
        <v/>
      </c>
    </row>
    <row r="253" spans="1:14" x14ac:dyDescent="0.15">
      <c r="A253" t="str">
        <f>IF([1]线路!A253="","",[1]线路!A253)</f>
        <v/>
      </c>
      <c r="B253" t="str">
        <f>IF([1]线路!B253="","",[1]线路!B253)</f>
        <v/>
      </c>
      <c r="C253" t="str">
        <f>IF([1]线路!C253="","",[1]线路!C253)</f>
        <v/>
      </c>
      <c r="D253" t="str">
        <f>IF([1]线路!D253="","",[1]线路!D253)</f>
        <v/>
      </c>
      <c r="E253" t="str">
        <f>IF([1]线路!F253="","",[1]线路!F253)</f>
        <v/>
      </c>
      <c r="F253" t="str">
        <f>IF([1]线路!E253="","",[1]线路!E253)</f>
        <v/>
      </c>
      <c r="G253" s="18" t="str">
        <f t="shared" ca="1" si="12"/>
        <v/>
      </c>
      <c r="H253" s="18" t="str">
        <f ca="1">VLOOKUP(线路!A253,OFFSET(架空线长度!$A$2,0,0,2000,2),2,FALSE)</f>
        <v/>
      </c>
      <c r="I253" t="str">
        <f t="shared" ca="1" si="13"/>
        <v/>
      </c>
      <c r="J253" s="18" t="str">
        <f ca="1">VLOOKUP(线路!A253,OFFSET(电缆线长度!$A$2,0,0,2000,2),2,FALSE)</f>
        <v/>
      </c>
      <c r="K253" t="str">
        <f t="shared" ca="1" si="14"/>
        <v/>
      </c>
      <c r="L253" s="18" t="str">
        <f t="shared" ca="1" si="15"/>
        <v/>
      </c>
      <c r="M253" t="str">
        <f>IF([1]线路!G253="","",[1]线路!G253)</f>
        <v/>
      </c>
      <c r="N253" t="str">
        <f>IF([1]线路!H253="","",[1]线路!H253)</f>
        <v/>
      </c>
    </row>
    <row r="254" spans="1:14" x14ac:dyDescent="0.15">
      <c r="A254" t="str">
        <f>IF([1]线路!A254="","",[1]线路!A254)</f>
        <v/>
      </c>
      <c r="B254" t="str">
        <f>IF([1]线路!B254="","",[1]线路!B254)</f>
        <v/>
      </c>
      <c r="C254" t="str">
        <f>IF([1]线路!C254="","",[1]线路!C254)</f>
        <v/>
      </c>
      <c r="D254" t="str">
        <f>IF([1]线路!D254="","",[1]线路!D254)</f>
        <v/>
      </c>
      <c r="E254" t="str">
        <f>IF([1]线路!F254="","",[1]线路!F254)</f>
        <v/>
      </c>
      <c r="F254" t="str">
        <f>IF([1]线路!E254="","",[1]线路!E254)</f>
        <v/>
      </c>
      <c r="G254" s="18" t="str">
        <f t="shared" ca="1" si="12"/>
        <v/>
      </c>
      <c r="H254" s="18" t="str">
        <f ca="1">VLOOKUP(线路!A254,OFFSET(架空线长度!$A$2,0,0,2000,2),2,FALSE)</f>
        <v/>
      </c>
      <c r="I254" t="str">
        <f t="shared" ca="1" si="13"/>
        <v/>
      </c>
      <c r="J254" s="18" t="str">
        <f ca="1">VLOOKUP(线路!A254,OFFSET(电缆线长度!$A$2,0,0,2000,2),2,FALSE)</f>
        <v/>
      </c>
      <c r="K254" t="str">
        <f t="shared" ca="1" si="14"/>
        <v/>
      </c>
      <c r="L254" s="18" t="str">
        <f t="shared" ca="1" si="15"/>
        <v/>
      </c>
      <c r="M254" t="str">
        <f>IF([1]线路!G254="","",[1]线路!G254)</f>
        <v/>
      </c>
      <c r="N254" t="str">
        <f>IF([1]线路!H254="","",[1]线路!H254)</f>
        <v/>
      </c>
    </row>
    <row r="255" spans="1:14" x14ac:dyDescent="0.15">
      <c r="A255" t="str">
        <f>IF([1]线路!A255="","",[1]线路!A255)</f>
        <v/>
      </c>
      <c r="B255" t="str">
        <f>IF([1]线路!B255="","",[1]线路!B255)</f>
        <v/>
      </c>
      <c r="C255" t="str">
        <f>IF([1]线路!C255="","",[1]线路!C255)</f>
        <v/>
      </c>
      <c r="D255" t="str">
        <f>IF([1]线路!D255="","",[1]线路!D255)</f>
        <v/>
      </c>
      <c r="E255" t="str">
        <f>IF([1]线路!F255="","",[1]线路!F255)</f>
        <v/>
      </c>
      <c r="F255" t="str">
        <f>IF([1]线路!E255="","",[1]线路!E255)</f>
        <v/>
      </c>
      <c r="G255" s="18" t="str">
        <f t="shared" ca="1" si="12"/>
        <v/>
      </c>
      <c r="H255" s="18" t="str">
        <f ca="1">VLOOKUP(线路!A255,OFFSET(架空线长度!$A$2,0,0,2000,2),2,FALSE)</f>
        <v/>
      </c>
      <c r="I255" t="str">
        <f t="shared" ca="1" si="13"/>
        <v/>
      </c>
      <c r="J255" s="18" t="str">
        <f ca="1">VLOOKUP(线路!A255,OFFSET(电缆线长度!$A$2,0,0,2000,2),2,FALSE)</f>
        <v/>
      </c>
      <c r="K255" t="str">
        <f t="shared" ca="1" si="14"/>
        <v/>
      </c>
      <c r="L255" s="18" t="str">
        <f t="shared" ca="1" si="15"/>
        <v/>
      </c>
      <c r="M255" t="str">
        <f>IF([1]线路!G255="","",[1]线路!G255)</f>
        <v/>
      </c>
      <c r="N255" t="str">
        <f>IF([1]线路!H255="","",[1]线路!H255)</f>
        <v/>
      </c>
    </row>
    <row r="256" spans="1:14" x14ac:dyDescent="0.15">
      <c r="A256" t="str">
        <f>IF([1]线路!A256="","",[1]线路!A256)</f>
        <v/>
      </c>
      <c r="B256" t="str">
        <f>IF([1]线路!B256="","",[1]线路!B256)</f>
        <v/>
      </c>
      <c r="C256" t="str">
        <f>IF([1]线路!C256="","",[1]线路!C256)</f>
        <v/>
      </c>
      <c r="D256" t="str">
        <f>IF([1]线路!D256="","",[1]线路!D256)</f>
        <v/>
      </c>
      <c r="E256" t="str">
        <f>IF([1]线路!F256="","",[1]线路!F256)</f>
        <v/>
      </c>
      <c r="F256" t="str">
        <f>IF([1]线路!E256="","",[1]线路!E256)</f>
        <v/>
      </c>
      <c r="G256" s="18" t="str">
        <f t="shared" ca="1" si="12"/>
        <v/>
      </c>
      <c r="H256" s="18" t="str">
        <f ca="1">VLOOKUP(线路!A256,OFFSET(架空线长度!$A$2,0,0,2000,2),2,FALSE)</f>
        <v/>
      </c>
      <c r="I256" t="str">
        <f t="shared" ca="1" si="13"/>
        <v/>
      </c>
      <c r="J256" s="18" t="str">
        <f ca="1">VLOOKUP(线路!A256,OFFSET(电缆线长度!$A$2,0,0,2000,2),2,FALSE)</f>
        <v/>
      </c>
      <c r="K256" t="str">
        <f t="shared" ca="1" si="14"/>
        <v/>
      </c>
      <c r="L256" s="18" t="str">
        <f t="shared" ca="1" si="15"/>
        <v/>
      </c>
      <c r="M256" t="str">
        <f>IF([1]线路!G256="","",[1]线路!G256)</f>
        <v/>
      </c>
      <c r="N256" t="str">
        <f>IF([1]线路!H256="","",[1]线路!H256)</f>
        <v/>
      </c>
    </row>
    <row r="257" spans="1:14" x14ac:dyDescent="0.15">
      <c r="A257" t="str">
        <f>IF([1]线路!A257="","",[1]线路!A257)</f>
        <v/>
      </c>
      <c r="B257" t="str">
        <f>IF([1]线路!B257="","",[1]线路!B257)</f>
        <v/>
      </c>
      <c r="C257" t="str">
        <f>IF([1]线路!C257="","",[1]线路!C257)</f>
        <v/>
      </c>
      <c r="D257" t="str">
        <f>IF([1]线路!D257="","",[1]线路!D257)</f>
        <v/>
      </c>
      <c r="E257" t="str">
        <f>IF([1]线路!F257="","",[1]线路!F257)</f>
        <v/>
      </c>
      <c r="F257" t="str">
        <f>IF([1]线路!E257="","",[1]线路!E257)</f>
        <v/>
      </c>
      <c r="G257" s="18" t="str">
        <f t="shared" ca="1" si="12"/>
        <v/>
      </c>
      <c r="H257" s="18" t="str">
        <f ca="1">VLOOKUP(线路!A257,OFFSET(架空线长度!$A$2,0,0,2000,2),2,FALSE)</f>
        <v/>
      </c>
      <c r="I257" t="str">
        <f t="shared" ca="1" si="13"/>
        <v/>
      </c>
      <c r="J257" s="18" t="str">
        <f ca="1">VLOOKUP(线路!A257,OFFSET(电缆线长度!$A$2,0,0,2000,2),2,FALSE)</f>
        <v/>
      </c>
      <c r="K257" t="str">
        <f t="shared" ca="1" si="14"/>
        <v/>
      </c>
      <c r="L257" s="18" t="str">
        <f t="shared" ca="1" si="15"/>
        <v/>
      </c>
      <c r="M257" t="str">
        <f>IF([1]线路!G257="","",[1]线路!G257)</f>
        <v/>
      </c>
      <c r="N257" t="str">
        <f>IF([1]线路!H257="","",[1]线路!H257)</f>
        <v/>
      </c>
    </row>
    <row r="258" spans="1:14" x14ac:dyDescent="0.15">
      <c r="A258" t="str">
        <f>IF([1]线路!A258="","",[1]线路!A258)</f>
        <v/>
      </c>
      <c r="B258" t="str">
        <f>IF([1]线路!B258="","",[1]线路!B258)</f>
        <v/>
      </c>
      <c r="C258" t="str">
        <f>IF([1]线路!C258="","",[1]线路!C258)</f>
        <v/>
      </c>
      <c r="D258" t="str">
        <f>IF([1]线路!D258="","",[1]线路!D258)</f>
        <v/>
      </c>
      <c r="E258" t="str">
        <f>IF([1]线路!F258="","",[1]线路!F258)</f>
        <v/>
      </c>
      <c r="F258" t="str">
        <f>IF([1]线路!E258="","",[1]线路!E258)</f>
        <v/>
      </c>
      <c r="G258" s="18" t="str">
        <f t="shared" ca="1" si="12"/>
        <v/>
      </c>
      <c r="H258" s="18" t="str">
        <f ca="1">VLOOKUP(线路!A258,OFFSET(架空线长度!$A$2,0,0,2000,2),2,FALSE)</f>
        <v/>
      </c>
      <c r="I258" t="str">
        <f t="shared" ca="1" si="13"/>
        <v/>
      </c>
      <c r="J258" s="18" t="str">
        <f ca="1">VLOOKUP(线路!A258,OFFSET(电缆线长度!$A$2,0,0,2000,2),2,FALSE)</f>
        <v/>
      </c>
      <c r="K258" t="str">
        <f t="shared" ca="1" si="14"/>
        <v/>
      </c>
      <c r="L258" s="18" t="str">
        <f t="shared" ca="1" si="15"/>
        <v/>
      </c>
      <c r="M258" t="str">
        <f>IF([1]线路!G258="","",[1]线路!G258)</f>
        <v/>
      </c>
      <c r="N258" t="str">
        <f>IF([1]线路!H258="","",[1]线路!H258)</f>
        <v/>
      </c>
    </row>
    <row r="259" spans="1:14" x14ac:dyDescent="0.15">
      <c r="A259" t="str">
        <f>IF([1]线路!A259="","",[1]线路!A259)</f>
        <v/>
      </c>
      <c r="B259" t="str">
        <f>IF([1]线路!B259="","",[1]线路!B259)</f>
        <v/>
      </c>
      <c r="C259" t="str">
        <f>IF([1]线路!C259="","",[1]线路!C259)</f>
        <v/>
      </c>
      <c r="D259" t="str">
        <f>IF([1]线路!D259="","",[1]线路!D259)</f>
        <v/>
      </c>
      <c r="E259" t="str">
        <f>IF([1]线路!F259="","",[1]线路!F259)</f>
        <v/>
      </c>
      <c r="F259" t="str">
        <f>IF([1]线路!E259="","",[1]线路!E259)</f>
        <v/>
      </c>
      <c r="G259" s="18" t="str">
        <f t="shared" ref="G259:G322" ca="1" si="16">L259</f>
        <v/>
      </c>
      <c r="H259" s="18" t="str">
        <f ca="1">VLOOKUP(线路!A259,OFFSET(架空线长度!$A$2,0,0,2000,2),2,FALSE)</f>
        <v/>
      </c>
      <c r="I259" t="str">
        <f t="shared" ref="I259:I322" ca="1" si="17">IF(ISNA(H259),"0",H259)</f>
        <v/>
      </c>
      <c r="J259" s="18" t="str">
        <f ca="1">VLOOKUP(线路!A259,OFFSET(电缆线长度!$A$2,0,0,2000,2),2,FALSE)</f>
        <v/>
      </c>
      <c r="K259" t="str">
        <f t="shared" ref="K259:K322" ca="1" si="18">IF(ISNA(J259),"0",J259)</f>
        <v/>
      </c>
      <c r="L259" s="18" t="str">
        <f t="shared" ref="L259:L322" ca="1" si="19">IF(OR(I259="",K259=""),"",IF(I259/(I259+K259)&gt;0.5,0,1))</f>
        <v/>
      </c>
      <c r="M259" t="str">
        <f>IF([1]线路!G259="","",[1]线路!G259)</f>
        <v/>
      </c>
      <c r="N259" t="str">
        <f>IF([1]线路!H259="","",[1]线路!H259)</f>
        <v/>
      </c>
    </row>
    <row r="260" spans="1:14" x14ac:dyDescent="0.15">
      <c r="A260" t="str">
        <f>IF([1]线路!A260="","",[1]线路!A260)</f>
        <v/>
      </c>
      <c r="B260" t="str">
        <f>IF([1]线路!B260="","",[1]线路!B260)</f>
        <v/>
      </c>
      <c r="C260" t="str">
        <f>IF([1]线路!C260="","",[1]线路!C260)</f>
        <v/>
      </c>
      <c r="D260" t="str">
        <f>IF([1]线路!D260="","",[1]线路!D260)</f>
        <v/>
      </c>
      <c r="E260" t="str">
        <f>IF([1]线路!F260="","",[1]线路!F260)</f>
        <v/>
      </c>
      <c r="F260" t="str">
        <f>IF([1]线路!E260="","",[1]线路!E260)</f>
        <v/>
      </c>
      <c r="G260" s="18" t="str">
        <f t="shared" ca="1" si="16"/>
        <v/>
      </c>
      <c r="H260" s="18" t="str">
        <f ca="1">VLOOKUP(线路!A260,OFFSET(架空线长度!$A$2,0,0,2000,2),2,FALSE)</f>
        <v/>
      </c>
      <c r="I260" t="str">
        <f t="shared" ca="1" si="17"/>
        <v/>
      </c>
      <c r="J260" s="18" t="str">
        <f ca="1">VLOOKUP(线路!A260,OFFSET(电缆线长度!$A$2,0,0,2000,2),2,FALSE)</f>
        <v/>
      </c>
      <c r="K260" t="str">
        <f t="shared" ca="1" si="18"/>
        <v/>
      </c>
      <c r="L260" s="18" t="str">
        <f t="shared" ca="1" si="19"/>
        <v/>
      </c>
      <c r="M260" t="str">
        <f>IF([1]线路!G260="","",[1]线路!G260)</f>
        <v/>
      </c>
      <c r="N260" t="str">
        <f>IF([1]线路!H260="","",[1]线路!H260)</f>
        <v/>
      </c>
    </row>
    <row r="261" spans="1:14" x14ac:dyDescent="0.15">
      <c r="A261" t="str">
        <f>IF([1]线路!A261="","",[1]线路!A261)</f>
        <v/>
      </c>
      <c r="B261" t="str">
        <f>IF([1]线路!B261="","",[1]线路!B261)</f>
        <v/>
      </c>
      <c r="C261" t="str">
        <f>IF([1]线路!C261="","",[1]线路!C261)</f>
        <v/>
      </c>
      <c r="D261" t="str">
        <f>IF([1]线路!D261="","",[1]线路!D261)</f>
        <v/>
      </c>
      <c r="E261" t="str">
        <f>IF([1]线路!F261="","",[1]线路!F261)</f>
        <v/>
      </c>
      <c r="F261" t="str">
        <f>IF([1]线路!E261="","",[1]线路!E261)</f>
        <v/>
      </c>
      <c r="G261" s="18" t="str">
        <f t="shared" ca="1" si="16"/>
        <v/>
      </c>
      <c r="H261" s="18" t="str">
        <f ca="1">VLOOKUP(线路!A261,OFFSET(架空线长度!$A$2,0,0,2000,2),2,FALSE)</f>
        <v/>
      </c>
      <c r="I261" t="str">
        <f t="shared" ca="1" si="17"/>
        <v/>
      </c>
      <c r="J261" s="18" t="str">
        <f ca="1">VLOOKUP(线路!A261,OFFSET(电缆线长度!$A$2,0,0,2000,2),2,FALSE)</f>
        <v/>
      </c>
      <c r="K261" t="str">
        <f t="shared" ca="1" si="18"/>
        <v/>
      </c>
      <c r="L261" s="18" t="str">
        <f t="shared" ca="1" si="19"/>
        <v/>
      </c>
      <c r="M261" t="str">
        <f>IF([1]线路!G261="","",[1]线路!G261)</f>
        <v/>
      </c>
      <c r="N261" t="str">
        <f>IF([1]线路!H261="","",[1]线路!H261)</f>
        <v/>
      </c>
    </row>
    <row r="262" spans="1:14" x14ac:dyDescent="0.15">
      <c r="A262" t="str">
        <f>IF([1]线路!A262="","",[1]线路!A262)</f>
        <v/>
      </c>
      <c r="B262" t="str">
        <f>IF([1]线路!B262="","",[1]线路!B262)</f>
        <v/>
      </c>
      <c r="C262" t="str">
        <f>IF([1]线路!C262="","",[1]线路!C262)</f>
        <v/>
      </c>
      <c r="D262" t="str">
        <f>IF([1]线路!D262="","",[1]线路!D262)</f>
        <v/>
      </c>
      <c r="E262" t="str">
        <f>IF([1]线路!F262="","",[1]线路!F262)</f>
        <v/>
      </c>
      <c r="F262" t="str">
        <f>IF([1]线路!E262="","",[1]线路!E262)</f>
        <v/>
      </c>
      <c r="G262" s="18" t="str">
        <f t="shared" ca="1" si="16"/>
        <v/>
      </c>
      <c r="H262" s="18" t="str">
        <f ca="1">VLOOKUP(线路!A262,OFFSET(架空线长度!$A$2,0,0,2000,2),2,FALSE)</f>
        <v/>
      </c>
      <c r="I262" t="str">
        <f t="shared" ca="1" si="17"/>
        <v/>
      </c>
      <c r="J262" s="18" t="str">
        <f ca="1">VLOOKUP(线路!A262,OFFSET(电缆线长度!$A$2,0,0,2000,2),2,FALSE)</f>
        <v/>
      </c>
      <c r="K262" t="str">
        <f t="shared" ca="1" si="18"/>
        <v/>
      </c>
      <c r="L262" s="18" t="str">
        <f t="shared" ca="1" si="19"/>
        <v/>
      </c>
      <c r="M262" t="str">
        <f>IF([1]线路!G262="","",[1]线路!G262)</f>
        <v/>
      </c>
      <c r="N262" t="str">
        <f>IF([1]线路!H262="","",[1]线路!H262)</f>
        <v/>
      </c>
    </row>
    <row r="263" spans="1:14" x14ac:dyDescent="0.15">
      <c r="A263" t="str">
        <f>IF([1]线路!A263="","",[1]线路!A263)</f>
        <v/>
      </c>
      <c r="B263" t="str">
        <f>IF([1]线路!B263="","",[1]线路!B263)</f>
        <v/>
      </c>
      <c r="C263" t="str">
        <f>IF([1]线路!C263="","",[1]线路!C263)</f>
        <v/>
      </c>
      <c r="D263" t="str">
        <f>IF([1]线路!D263="","",[1]线路!D263)</f>
        <v/>
      </c>
      <c r="E263" t="str">
        <f>IF([1]线路!F263="","",[1]线路!F263)</f>
        <v/>
      </c>
      <c r="F263" t="str">
        <f>IF([1]线路!E263="","",[1]线路!E263)</f>
        <v/>
      </c>
      <c r="G263" s="18" t="str">
        <f t="shared" ca="1" si="16"/>
        <v/>
      </c>
      <c r="H263" s="18" t="str">
        <f ca="1">VLOOKUP(线路!A263,OFFSET(架空线长度!$A$2,0,0,2000,2),2,FALSE)</f>
        <v/>
      </c>
      <c r="I263" t="str">
        <f t="shared" ca="1" si="17"/>
        <v/>
      </c>
      <c r="J263" s="18" t="str">
        <f ca="1">VLOOKUP(线路!A263,OFFSET(电缆线长度!$A$2,0,0,2000,2),2,FALSE)</f>
        <v/>
      </c>
      <c r="K263" t="str">
        <f t="shared" ca="1" si="18"/>
        <v/>
      </c>
      <c r="L263" s="18" t="str">
        <f t="shared" ca="1" si="19"/>
        <v/>
      </c>
      <c r="M263" t="str">
        <f>IF([1]线路!G263="","",[1]线路!G263)</f>
        <v/>
      </c>
      <c r="N263" t="str">
        <f>IF([1]线路!H263="","",[1]线路!H263)</f>
        <v/>
      </c>
    </row>
    <row r="264" spans="1:14" x14ac:dyDescent="0.15">
      <c r="A264" t="str">
        <f>IF([1]线路!A264="","",[1]线路!A264)</f>
        <v/>
      </c>
      <c r="B264" t="str">
        <f>IF([1]线路!B264="","",[1]线路!B264)</f>
        <v/>
      </c>
      <c r="C264" t="str">
        <f>IF([1]线路!C264="","",[1]线路!C264)</f>
        <v/>
      </c>
      <c r="D264" t="str">
        <f>IF([1]线路!D264="","",[1]线路!D264)</f>
        <v/>
      </c>
      <c r="E264" t="str">
        <f>IF([1]线路!F264="","",[1]线路!F264)</f>
        <v/>
      </c>
      <c r="F264" t="str">
        <f>IF([1]线路!E264="","",[1]线路!E264)</f>
        <v/>
      </c>
      <c r="G264" s="18" t="str">
        <f t="shared" ca="1" si="16"/>
        <v/>
      </c>
      <c r="H264" s="18" t="str">
        <f ca="1">VLOOKUP(线路!A264,OFFSET(架空线长度!$A$2,0,0,2000,2),2,FALSE)</f>
        <v/>
      </c>
      <c r="I264" t="str">
        <f t="shared" ca="1" si="17"/>
        <v/>
      </c>
      <c r="J264" s="18" t="str">
        <f ca="1">VLOOKUP(线路!A264,OFFSET(电缆线长度!$A$2,0,0,2000,2),2,FALSE)</f>
        <v/>
      </c>
      <c r="K264" t="str">
        <f t="shared" ca="1" si="18"/>
        <v/>
      </c>
      <c r="L264" s="18" t="str">
        <f t="shared" ca="1" si="19"/>
        <v/>
      </c>
      <c r="M264" t="str">
        <f>IF([1]线路!G264="","",[1]线路!G264)</f>
        <v/>
      </c>
      <c r="N264" t="str">
        <f>IF([1]线路!H264="","",[1]线路!H264)</f>
        <v/>
      </c>
    </row>
    <row r="265" spans="1:14" x14ac:dyDescent="0.15">
      <c r="A265" t="str">
        <f>IF([1]线路!A265="","",[1]线路!A265)</f>
        <v/>
      </c>
      <c r="B265" t="str">
        <f>IF([1]线路!B265="","",[1]线路!B265)</f>
        <v/>
      </c>
      <c r="C265" t="str">
        <f>IF([1]线路!C265="","",[1]线路!C265)</f>
        <v/>
      </c>
      <c r="D265" t="str">
        <f>IF([1]线路!D265="","",[1]线路!D265)</f>
        <v/>
      </c>
      <c r="E265" t="str">
        <f>IF([1]线路!F265="","",[1]线路!F265)</f>
        <v/>
      </c>
      <c r="F265" t="str">
        <f>IF([1]线路!E265="","",[1]线路!E265)</f>
        <v/>
      </c>
      <c r="G265" s="18" t="str">
        <f t="shared" ca="1" si="16"/>
        <v/>
      </c>
      <c r="H265" s="18" t="str">
        <f ca="1">VLOOKUP(线路!A265,OFFSET(架空线长度!$A$2,0,0,2000,2),2,FALSE)</f>
        <v/>
      </c>
      <c r="I265" t="str">
        <f t="shared" ca="1" si="17"/>
        <v/>
      </c>
      <c r="J265" s="18" t="str">
        <f ca="1">VLOOKUP(线路!A265,OFFSET(电缆线长度!$A$2,0,0,2000,2),2,FALSE)</f>
        <v/>
      </c>
      <c r="K265" t="str">
        <f t="shared" ca="1" si="18"/>
        <v/>
      </c>
      <c r="L265" s="18" t="str">
        <f t="shared" ca="1" si="19"/>
        <v/>
      </c>
      <c r="M265" t="str">
        <f>IF([1]线路!G265="","",[1]线路!G265)</f>
        <v/>
      </c>
      <c r="N265" t="str">
        <f>IF([1]线路!H265="","",[1]线路!H265)</f>
        <v/>
      </c>
    </row>
    <row r="266" spans="1:14" x14ac:dyDescent="0.15">
      <c r="A266" t="str">
        <f>IF([1]线路!A266="","",[1]线路!A266)</f>
        <v/>
      </c>
      <c r="B266" t="str">
        <f>IF([1]线路!B266="","",[1]线路!B266)</f>
        <v/>
      </c>
      <c r="C266" t="str">
        <f>IF([1]线路!C266="","",[1]线路!C266)</f>
        <v/>
      </c>
      <c r="D266" t="str">
        <f>IF([1]线路!D266="","",[1]线路!D266)</f>
        <v/>
      </c>
      <c r="E266" t="str">
        <f>IF([1]线路!F266="","",[1]线路!F266)</f>
        <v/>
      </c>
      <c r="F266" t="str">
        <f>IF([1]线路!E266="","",[1]线路!E266)</f>
        <v/>
      </c>
      <c r="G266" s="18" t="str">
        <f t="shared" ca="1" si="16"/>
        <v/>
      </c>
      <c r="H266" s="18" t="str">
        <f ca="1">VLOOKUP(线路!A266,OFFSET(架空线长度!$A$2,0,0,2000,2),2,FALSE)</f>
        <v/>
      </c>
      <c r="I266" t="str">
        <f t="shared" ca="1" si="17"/>
        <v/>
      </c>
      <c r="J266" s="18" t="str">
        <f ca="1">VLOOKUP(线路!A266,OFFSET(电缆线长度!$A$2,0,0,2000,2),2,FALSE)</f>
        <v/>
      </c>
      <c r="K266" t="str">
        <f t="shared" ca="1" si="18"/>
        <v/>
      </c>
      <c r="L266" s="18" t="str">
        <f t="shared" ca="1" si="19"/>
        <v/>
      </c>
      <c r="M266" t="str">
        <f>IF([1]线路!G266="","",[1]线路!G266)</f>
        <v/>
      </c>
      <c r="N266" t="str">
        <f>IF([1]线路!H266="","",[1]线路!H266)</f>
        <v/>
      </c>
    </row>
    <row r="267" spans="1:14" x14ac:dyDescent="0.15">
      <c r="A267" t="str">
        <f>IF([1]线路!A267="","",[1]线路!A267)</f>
        <v/>
      </c>
      <c r="B267" t="str">
        <f>IF([1]线路!B267="","",[1]线路!B267)</f>
        <v/>
      </c>
      <c r="C267" t="str">
        <f>IF([1]线路!C267="","",[1]线路!C267)</f>
        <v/>
      </c>
      <c r="D267" t="str">
        <f>IF([1]线路!D267="","",[1]线路!D267)</f>
        <v/>
      </c>
      <c r="E267" t="str">
        <f>IF([1]线路!F267="","",[1]线路!F267)</f>
        <v/>
      </c>
      <c r="F267" t="str">
        <f>IF([1]线路!E267="","",[1]线路!E267)</f>
        <v/>
      </c>
      <c r="G267" s="18" t="str">
        <f t="shared" ca="1" si="16"/>
        <v/>
      </c>
      <c r="H267" s="18" t="str">
        <f ca="1">VLOOKUP(线路!A267,OFFSET(架空线长度!$A$2,0,0,2000,2),2,FALSE)</f>
        <v/>
      </c>
      <c r="I267" t="str">
        <f t="shared" ca="1" si="17"/>
        <v/>
      </c>
      <c r="J267" s="18" t="str">
        <f ca="1">VLOOKUP(线路!A267,OFFSET(电缆线长度!$A$2,0,0,2000,2),2,FALSE)</f>
        <v/>
      </c>
      <c r="K267" t="str">
        <f t="shared" ca="1" si="18"/>
        <v/>
      </c>
      <c r="L267" s="18" t="str">
        <f t="shared" ca="1" si="19"/>
        <v/>
      </c>
      <c r="M267" t="str">
        <f>IF([1]线路!G267="","",[1]线路!G267)</f>
        <v/>
      </c>
      <c r="N267" t="str">
        <f>IF([1]线路!H267="","",[1]线路!H267)</f>
        <v/>
      </c>
    </row>
    <row r="268" spans="1:14" x14ac:dyDescent="0.15">
      <c r="A268" t="str">
        <f>IF([1]线路!A268="","",[1]线路!A268)</f>
        <v/>
      </c>
      <c r="B268" t="str">
        <f>IF([1]线路!B268="","",[1]线路!B268)</f>
        <v/>
      </c>
      <c r="C268" t="str">
        <f>IF([1]线路!C268="","",[1]线路!C268)</f>
        <v/>
      </c>
      <c r="D268" t="str">
        <f>IF([1]线路!D268="","",[1]线路!D268)</f>
        <v/>
      </c>
      <c r="E268" t="str">
        <f>IF([1]线路!F268="","",[1]线路!F268)</f>
        <v/>
      </c>
      <c r="F268" t="str">
        <f>IF([1]线路!E268="","",[1]线路!E268)</f>
        <v/>
      </c>
      <c r="G268" s="18" t="str">
        <f t="shared" ca="1" si="16"/>
        <v/>
      </c>
      <c r="H268" s="18" t="str">
        <f ca="1">VLOOKUP(线路!A268,OFFSET(架空线长度!$A$2,0,0,2000,2),2,FALSE)</f>
        <v/>
      </c>
      <c r="I268" t="str">
        <f t="shared" ca="1" si="17"/>
        <v/>
      </c>
      <c r="J268" s="18" t="str">
        <f ca="1">VLOOKUP(线路!A268,OFFSET(电缆线长度!$A$2,0,0,2000,2),2,FALSE)</f>
        <v/>
      </c>
      <c r="K268" t="str">
        <f t="shared" ca="1" si="18"/>
        <v/>
      </c>
      <c r="L268" s="18" t="str">
        <f t="shared" ca="1" si="19"/>
        <v/>
      </c>
      <c r="M268" t="str">
        <f>IF([1]线路!G268="","",[1]线路!G268)</f>
        <v/>
      </c>
      <c r="N268" t="str">
        <f>IF([1]线路!H268="","",[1]线路!H268)</f>
        <v/>
      </c>
    </row>
    <row r="269" spans="1:14" x14ac:dyDescent="0.15">
      <c r="A269" t="str">
        <f>IF([1]线路!A269="","",[1]线路!A269)</f>
        <v/>
      </c>
      <c r="B269" t="str">
        <f>IF([1]线路!B269="","",[1]线路!B269)</f>
        <v/>
      </c>
      <c r="C269" t="str">
        <f>IF([1]线路!C269="","",[1]线路!C269)</f>
        <v/>
      </c>
      <c r="D269" t="str">
        <f>IF([1]线路!D269="","",[1]线路!D269)</f>
        <v/>
      </c>
      <c r="E269" t="str">
        <f>IF([1]线路!F269="","",[1]线路!F269)</f>
        <v/>
      </c>
      <c r="F269" t="str">
        <f>IF([1]线路!E269="","",[1]线路!E269)</f>
        <v/>
      </c>
      <c r="G269" s="18" t="str">
        <f t="shared" ca="1" si="16"/>
        <v/>
      </c>
      <c r="H269" s="18" t="str">
        <f ca="1">VLOOKUP(线路!A269,OFFSET(架空线长度!$A$2,0,0,2000,2),2,FALSE)</f>
        <v/>
      </c>
      <c r="I269" t="str">
        <f t="shared" ca="1" si="17"/>
        <v/>
      </c>
      <c r="J269" s="18" t="str">
        <f ca="1">VLOOKUP(线路!A269,OFFSET(电缆线长度!$A$2,0,0,2000,2),2,FALSE)</f>
        <v/>
      </c>
      <c r="K269" t="str">
        <f t="shared" ca="1" si="18"/>
        <v/>
      </c>
      <c r="L269" s="18" t="str">
        <f t="shared" ca="1" si="19"/>
        <v/>
      </c>
      <c r="M269" t="str">
        <f>IF([1]线路!G269="","",[1]线路!G269)</f>
        <v/>
      </c>
      <c r="N269" t="str">
        <f>IF([1]线路!H269="","",[1]线路!H269)</f>
        <v/>
      </c>
    </row>
    <row r="270" spans="1:14" x14ac:dyDescent="0.15">
      <c r="A270" t="str">
        <f>IF([1]线路!A270="","",[1]线路!A270)</f>
        <v/>
      </c>
      <c r="B270" t="str">
        <f>IF([1]线路!B270="","",[1]线路!B270)</f>
        <v/>
      </c>
      <c r="C270" t="str">
        <f>IF([1]线路!C270="","",[1]线路!C270)</f>
        <v/>
      </c>
      <c r="D270" t="str">
        <f>IF([1]线路!D270="","",[1]线路!D270)</f>
        <v/>
      </c>
      <c r="E270" t="str">
        <f>IF([1]线路!F270="","",[1]线路!F270)</f>
        <v/>
      </c>
      <c r="F270" t="str">
        <f>IF([1]线路!E270="","",[1]线路!E270)</f>
        <v/>
      </c>
      <c r="G270" s="18" t="str">
        <f t="shared" ca="1" si="16"/>
        <v/>
      </c>
      <c r="H270" s="18" t="str">
        <f ca="1">VLOOKUP(线路!A270,OFFSET(架空线长度!$A$2,0,0,2000,2),2,FALSE)</f>
        <v/>
      </c>
      <c r="I270" t="str">
        <f t="shared" ca="1" si="17"/>
        <v/>
      </c>
      <c r="J270" s="18" t="str">
        <f ca="1">VLOOKUP(线路!A270,OFFSET(电缆线长度!$A$2,0,0,2000,2),2,FALSE)</f>
        <v/>
      </c>
      <c r="K270" t="str">
        <f t="shared" ca="1" si="18"/>
        <v/>
      </c>
      <c r="L270" s="18" t="str">
        <f t="shared" ca="1" si="19"/>
        <v/>
      </c>
      <c r="M270" t="str">
        <f>IF([1]线路!G270="","",[1]线路!G270)</f>
        <v/>
      </c>
      <c r="N270" t="str">
        <f>IF([1]线路!H270="","",[1]线路!H270)</f>
        <v/>
      </c>
    </row>
    <row r="271" spans="1:14" x14ac:dyDescent="0.15">
      <c r="A271" t="str">
        <f>IF([1]线路!A271="","",[1]线路!A271)</f>
        <v/>
      </c>
      <c r="B271" t="str">
        <f>IF([1]线路!B271="","",[1]线路!B271)</f>
        <v/>
      </c>
      <c r="C271" t="str">
        <f>IF([1]线路!C271="","",[1]线路!C271)</f>
        <v/>
      </c>
      <c r="D271" t="str">
        <f>IF([1]线路!D271="","",[1]线路!D271)</f>
        <v/>
      </c>
      <c r="E271" t="str">
        <f>IF([1]线路!F271="","",[1]线路!F271)</f>
        <v/>
      </c>
      <c r="F271" t="str">
        <f>IF([1]线路!E271="","",[1]线路!E271)</f>
        <v/>
      </c>
      <c r="G271" s="18" t="str">
        <f t="shared" ca="1" si="16"/>
        <v/>
      </c>
      <c r="H271" s="18" t="str">
        <f ca="1">VLOOKUP(线路!A271,OFFSET(架空线长度!$A$2,0,0,2000,2),2,FALSE)</f>
        <v/>
      </c>
      <c r="I271" t="str">
        <f t="shared" ca="1" si="17"/>
        <v/>
      </c>
      <c r="J271" s="18" t="str">
        <f ca="1">VLOOKUP(线路!A271,OFFSET(电缆线长度!$A$2,0,0,2000,2),2,FALSE)</f>
        <v/>
      </c>
      <c r="K271" t="str">
        <f t="shared" ca="1" si="18"/>
        <v/>
      </c>
      <c r="L271" s="18" t="str">
        <f t="shared" ca="1" si="19"/>
        <v/>
      </c>
      <c r="M271" t="str">
        <f>IF([1]线路!G271="","",[1]线路!G271)</f>
        <v/>
      </c>
      <c r="N271" t="str">
        <f>IF([1]线路!H271="","",[1]线路!H271)</f>
        <v/>
      </c>
    </row>
    <row r="272" spans="1:14" x14ac:dyDescent="0.15">
      <c r="A272" t="str">
        <f>IF([1]线路!A272="","",[1]线路!A272)</f>
        <v/>
      </c>
      <c r="B272" t="str">
        <f>IF([1]线路!B272="","",[1]线路!B272)</f>
        <v/>
      </c>
      <c r="C272" t="str">
        <f>IF([1]线路!C272="","",[1]线路!C272)</f>
        <v/>
      </c>
      <c r="D272" t="str">
        <f>IF([1]线路!D272="","",[1]线路!D272)</f>
        <v/>
      </c>
      <c r="E272" t="str">
        <f>IF([1]线路!F272="","",[1]线路!F272)</f>
        <v/>
      </c>
      <c r="F272" t="str">
        <f>IF([1]线路!E272="","",[1]线路!E272)</f>
        <v/>
      </c>
      <c r="G272" s="18" t="str">
        <f t="shared" ca="1" si="16"/>
        <v/>
      </c>
      <c r="H272" s="18" t="str">
        <f ca="1">VLOOKUP(线路!A272,OFFSET(架空线长度!$A$2,0,0,2000,2),2,FALSE)</f>
        <v/>
      </c>
      <c r="I272" t="str">
        <f t="shared" ca="1" si="17"/>
        <v/>
      </c>
      <c r="J272" s="18" t="str">
        <f ca="1">VLOOKUP(线路!A272,OFFSET(电缆线长度!$A$2,0,0,2000,2),2,FALSE)</f>
        <v/>
      </c>
      <c r="K272" t="str">
        <f t="shared" ca="1" si="18"/>
        <v/>
      </c>
      <c r="L272" s="18" t="str">
        <f t="shared" ca="1" si="19"/>
        <v/>
      </c>
      <c r="M272" t="str">
        <f>IF([1]线路!G272="","",[1]线路!G272)</f>
        <v/>
      </c>
      <c r="N272" t="str">
        <f>IF([1]线路!H272="","",[1]线路!H272)</f>
        <v/>
      </c>
    </row>
    <row r="273" spans="1:14" x14ac:dyDescent="0.15">
      <c r="A273" t="str">
        <f>IF([1]线路!A273="","",[1]线路!A273)</f>
        <v/>
      </c>
      <c r="B273" t="str">
        <f>IF([1]线路!B273="","",[1]线路!B273)</f>
        <v/>
      </c>
      <c r="C273" t="str">
        <f>IF([1]线路!C273="","",[1]线路!C273)</f>
        <v/>
      </c>
      <c r="D273" t="str">
        <f>IF([1]线路!D273="","",[1]线路!D273)</f>
        <v/>
      </c>
      <c r="E273" t="str">
        <f>IF([1]线路!F273="","",[1]线路!F273)</f>
        <v/>
      </c>
      <c r="F273" t="str">
        <f>IF([1]线路!E273="","",[1]线路!E273)</f>
        <v/>
      </c>
      <c r="G273" s="18" t="str">
        <f t="shared" ca="1" si="16"/>
        <v/>
      </c>
      <c r="H273" s="18" t="str">
        <f ca="1">VLOOKUP(线路!A273,OFFSET(架空线长度!$A$2,0,0,2000,2),2,FALSE)</f>
        <v/>
      </c>
      <c r="I273" t="str">
        <f t="shared" ca="1" si="17"/>
        <v/>
      </c>
      <c r="J273" s="18" t="str">
        <f ca="1">VLOOKUP(线路!A273,OFFSET(电缆线长度!$A$2,0,0,2000,2),2,FALSE)</f>
        <v/>
      </c>
      <c r="K273" t="str">
        <f t="shared" ca="1" si="18"/>
        <v/>
      </c>
      <c r="L273" s="18" t="str">
        <f t="shared" ca="1" si="19"/>
        <v/>
      </c>
      <c r="M273" t="str">
        <f>IF([1]线路!G273="","",[1]线路!G273)</f>
        <v/>
      </c>
      <c r="N273" t="str">
        <f>IF([1]线路!H273="","",[1]线路!H273)</f>
        <v/>
      </c>
    </row>
    <row r="274" spans="1:14" x14ac:dyDescent="0.15">
      <c r="A274" t="str">
        <f>IF([1]线路!A274="","",[1]线路!A274)</f>
        <v/>
      </c>
      <c r="B274" t="str">
        <f>IF([1]线路!B274="","",[1]线路!B274)</f>
        <v/>
      </c>
      <c r="C274" t="str">
        <f>IF([1]线路!C274="","",[1]线路!C274)</f>
        <v/>
      </c>
      <c r="D274" t="str">
        <f>IF([1]线路!D274="","",[1]线路!D274)</f>
        <v/>
      </c>
      <c r="E274" t="str">
        <f>IF([1]线路!F274="","",[1]线路!F274)</f>
        <v/>
      </c>
      <c r="F274" t="str">
        <f>IF([1]线路!E274="","",[1]线路!E274)</f>
        <v/>
      </c>
      <c r="G274" s="18" t="str">
        <f t="shared" ca="1" si="16"/>
        <v/>
      </c>
      <c r="H274" s="18" t="str">
        <f ca="1">VLOOKUP(线路!A274,OFFSET(架空线长度!$A$2,0,0,2000,2),2,FALSE)</f>
        <v/>
      </c>
      <c r="I274" t="str">
        <f t="shared" ca="1" si="17"/>
        <v/>
      </c>
      <c r="J274" s="18" t="str">
        <f ca="1">VLOOKUP(线路!A274,OFFSET(电缆线长度!$A$2,0,0,2000,2),2,FALSE)</f>
        <v/>
      </c>
      <c r="K274" t="str">
        <f t="shared" ca="1" si="18"/>
        <v/>
      </c>
      <c r="L274" s="18" t="str">
        <f t="shared" ca="1" si="19"/>
        <v/>
      </c>
      <c r="M274" t="str">
        <f>IF([1]线路!G274="","",[1]线路!G274)</f>
        <v/>
      </c>
      <c r="N274" t="str">
        <f>IF([1]线路!H274="","",[1]线路!H274)</f>
        <v/>
      </c>
    </row>
    <row r="275" spans="1:14" x14ac:dyDescent="0.15">
      <c r="A275" t="str">
        <f>IF([1]线路!A275="","",[1]线路!A275)</f>
        <v/>
      </c>
      <c r="B275" t="str">
        <f>IF([1]线路!B275="","",[1]线路!B275)</f>
        <v/>
      </c>
      <c r="C275" t="str">
        <f>IF([1]线路!C275="","",[1]线路!C275)</f>
        <v/>
      </c>
      <c r="D275" t="str">
        <f>IF([1]线路!D275="","",[1]线路!D275)</f>
        <v/>
      </c>
      <c r="E275" t="str">
        <f>IF([1]线路!F275="","",[1]线路!F275)</f>
        <v/>
      </c>
      <c r="F275" t="str">
        <f>IF([1]线路!E275="","",[1]线路!E275)</f>
        <v/>
      </c>
      <c r="G275" s="18" t="str">
        <f t="shared" ca="1" si="16"/>
        <v/>
      </c>
      <c r="H275" s="18" t="str">
        <f ca="1">VLOOKUP(线路!A275,OFFSET(架空线长度!$A$2,0,0,2000,2),2,FALSE)</f>
        <v/>
      </c>
      <c r="I275" t="str">
        <f t="shared" ca="1" si="17"/>
        <v/>
      </c>
      <c r="J275" s="18" t="str">
        <f ca="1">VLOOKUP(线路!A275,OFFSET(电缆线长度!$A$2,0,0,2000,2),2,FALSE)</f>
        <v/>
      </c>
      <c r="K275" t="str">
        <f t="shared" ca="1" si="18"/>
        <v/>
      </c>
      <c r="L275" s="18" t="str">
        <f t="shared" ca="1" si="19"/>
        <v/>
      </c>
      <c r="M275" t="str">
        <f>IF([1]线路!G275="","",[1]线路!G275)</f>
        <v/>
      </c>
      <c r="N275" t="str">
        <f>IF([1]线路!H275="","",[1]线路!H275)</f>
        <v/>
      </c>
    </row>
    <row r="276" spans="1:14" x14ac:dyDescent="0.15">
      <c r="A276" t="str">
        <f>IF([1]线路!A276="","",[1]线路!A276)</f>
        <v/>
      </c>
      <c r="B276" t="str">
        <f>IF([1]线路!B276="","",[1]线路!B276)</f>
        <v/>
      </c>
      <c r="C276" t="str">
        <f>IF([1]线路!C276="","",[1]线路!C276)</f>
        <v/>
      </c>
      <c r="D276" t="str">
        <f>IF([1]线路!D276="","",[1]线路!D276)</f>
        <v/>
      </c>
      <c r="E276" t="str">
        <f>IF([1]线路!F276="","",[1]线路!F276)</f>
        <v/>
      </c>
      <c r="F276" t="str">
        <f>IF([1]线路!E276="","",[1]线路!E276)</f>
        <v/>
      </c>
      <c r="G276" s="18" t="str">
        <f t="shared" ca="1" si="16"/>
        <v/>
      </c>
      <c r="H276" s="18" t="str">
        <f ca="1">VLOOKUP(线路!A276,OFFSET(架空线长度!$A$2,0,0,2000,2),2,FALSE)</f>
        <v/>
      </c>
      <c r="I276" t="str">
        <f t="shared" ca="1" si="17"/>
        <v/>
      </c>
      <c r="J276" s="18" t="str">
        <f ca="1">VLOOKUP(线路!A276,OFFSET(电缆线长度!$A$2,0,0,2000,2),2,FALSE)</f>
        <v/>
      </c>
      <c r="K276" t="str">
        <f t="shared" ca="1" si="18"/>
        <v/>
      </c>
      <c r="L276" s="18" t="str">
        <f t="shared" ca="1" si="19"/>
        <v/>
      </c>
      <c r="M276" t="str">
        <f>IF([1]线路!G276="","",[1]线路!G276)</f>
        <v/>
      </c>
      <c r="N276" t="str">
        <f>IF([1]线路!H276="","",[1]线路!H276)</f>
        <v/>
      </c>
    </row>
    <row r="277" spans="1:14" x14ac:dyDescent="0.15">
      <c r="A277" t="str">
        <f>IF([1]线路!A277="","",[1]线路!A277)</f>
        <v/>
      </c>
      <c r="B277" t="str">
        <f>IF([1]线路!B277="","",[1]线路!B277)</f>
        <v/>
      </c>
      <c r="C277" t="str">
        <f>IF([1]线路!C277="","",[1]线路!C277)</f>
        <v/>
      </c>
      <c r="D277" t="str">
        <f>IF([1]线路!D277="","",[1]线路!D277)</f>
        <v/>
      </c>
      <c r="E277" t="str">
        <f>IF([1]线路!F277="","",[1]线路!F277)</f>
        <v/>
      </c>
      <c r="F277" t="str">
        <f>IF([1]线路!E277="","",[1]线路!E277)</f>
        <v/>
      </c>
      <c r="G277" s="18" t="str">
        <f t="shared" ca="1" si="16"/>
        <v/>
      </c>
      <c r="H277" s="18" t="str">
        <f ca="1">VLOOKUP(线路!A277,OFFSET(架空线长度!$A$2,0,0,2000,2),2,FALSE)</f>
        <v/>
      </c>
      <c r="I277" t="str">
        <f t="shared" ca="1" si="17"/>
        <v/>
      </c>
      <c r="J277" s="18" t="str">
        <f ca="1">VLOOKUP(线路!A277,OFFSET(电缆线长度!$A$2,0,0,2000,2),2,FALSE)</f>
        <v/>
      </c>
      <c r="K277" t="str">
        <f t="shared" ca="1" si="18"/>
        <v/>
      </c>
      <c r="L277" s="18" t="str">
        <f t="shared" ca="1" si="19"/>
        <v/>
      </c>
      <c r="M277" t="str">
        <f>IF([1]线路!G277="","",[1]线路!G277)</f>
        <v/>
      </c>
      <c r="N277" t="str">
        <f>IF([1]线路!H277="","",[1]线路!H277)</f>
        <v/>
      </c>
    </row>
    <row r="278" spans="1:14" x14ac:dyDescent="0.15">
      <c r="A278" t="str">
        <f>IF([1]线路!A278="","",[1]线路!A278)</f>
        <v/>
      </c>
      <c r="B278" t="str">
        <f>IF([1]线路!B278="","",[1]线路!B278)</f>
        <v/>
      </c>
      <c r="C278" t="str">
        <f>IF([1]线路!C278="","",[1]线路!C278)</f>
        <v/>
      </c>
      <c r="D278" t="str">
        <f>IF([1]线路!D278="","",[1]线路!D278)</f>
        <v/>
      </c>
      <c r="E278" t="str">
        <f>IF([1]线路!F278="","",[1]线路!F278)</f>
        <v/>
      </c>
      <c r="F278" t="str">
        <f>IF([1]线路!E278="","",[1]线路!E278)</f>
        <v/>
      </c>
      <c r="G278" s="18" t="str">
        <f t="shared" ca="1" si="16"/>
        <v/>
      </c>
      <c r="H278" s="18" t="str">
        <f ca="1">VLOOKUP(线路!A278,OFFSET(架空线长度!$A$2,0,0,2000,2),2,FALSE)</f>
        <v/>
      </c>
      <c r="I278" t="str">
        <f t="shared" ca="1" si="17"/>
        <v/>
      </c>
      <c r="J278" s="18" t="str">
        <f ca="1">VLOOKUP(线路!A278,OFFSET(电缆线长度!$A$2,0,0,2000,2),2,FALSE)</f>
        <v/>
      </c>
      <c r="K278" t="str">
        <f t="shared" ca="1" si="18"/>
        <v/>
      </c>
      <c r="L278" s="18" t="str">
        <f t="shared" ca="1" si="19"/>
        <v/>
      </c>
      <c r="M278" t="str">
        <f>IF([1]线路!G278="","",[1]线路!G278)</f>
        <v/>
      </c>
      <c r="N278" t="str">
        <f>IF([1]线路!H278="","",[1]线路!H278)</f>
        <v/>
      </c>
    </row>
    <row r="279" spans="1:14" x14ac:dyDescent="0.15">
      <c r="A279" t="str">
        <f>IF([1]线路!A279="","",[1]线路!A279)</f>
        <v/>
      </c>
      <c r="B279" t="str">
        <f>IF([1]线路!B279="","",[1]线路!B279)</f>
        <v/>
      </c>
      <c r="C279" t="str">
        <f>IF([1]线路!C279="","",[1]线路!C279)</f>
        <v/>
      </c>
      <c r="D279" t="str">
        <f>IF([1]线路!D279="","",[1]线路!D279)</f>
        <v/>
      </c>
      <c r="E279" t="str">
        <f>IF([1]线路!F279="","",[1]线路!F279)</f>
        <v/>
      </c>
      <c r="F279" t="str">
        <f>IF([1]线路!E279="","",[1]线路!E279)</f>
        <v/>
      </c>
      <c r="G279" s="18" t="str">
        <f t="shared" ca="1" si="16"/>
        <v/>
      </c>
      <c r="H279" s="18" t="str">
        <f ca="1">VLOOKUP(线路!A279,OFFSET(架空线长度!$A$2,0,0,2000,2),2,FALSE)</f>
        <v/>
      </c>
      <c r="I279" t="str">
        <f t="shared" ca="1" si="17"/>
        <v/>
      </c>
      <c r="J279" s="18" t="str">
        <f ca="1">VLOOKUP(线路!A279,OFFSET(电缆线长度!$A$2,0,0,2000,2),2,FALSE)</f>
        <v/>
      </c>
      <c r="K279" t="str">
        <f t="shared" ca="1" si="18"/>
        <v/>
      </c>
      <c r="L279" s="18" t="str">
        <f t="shared" ca="1" si="19"/>
        <v/>
      </c>
      <c r="M279" t="str">
        <f>IF([1]线路!G279="","",[1]线路!G279)</f>
        <v/>
      </c>
      <c r="N279" t="str">
        <f>IF([1]线路!H279="","",[1]线路!H279)</f>
        <v/>
      </c>
    </row>
    <row r="280" spans="1:14" x14ac:dyDescent="0.15">
      <c r="A280" t="str">
        <f>IF([1]线路!A280="","",[1]线路!A280)</f>
        <v/>
      </c>
      <c r="B280" t="str">
        <f>IF([1]线路!B280="","",[1]线路!B280)</f>
        <v/>
      </c>
      <c r="C280" t="str">
        <f>IF([1]线路!C280="","",[1]线路!C280)</f>
        <v/>
      </c>
      <c r="D280" t="str">
        <f>IF([1]线路!D280="","",[1]线路!D280)</f>
        <v/>
      </c>
      <c r="E280" t="str">
        <f>IF([1]线路!F280="","",[1]线路!F280)</f>
        <v/>
      </c>
      <c r="F280" t="str">
        <f>IF([1]线路!E280="","",[1]线路!E280)</f>
        <v/>
      </c>
      <c r="G280" s="18" t="str">
        <f t="shared" ca="1" si="16"/>
        <v/>
      </c>
      <c r="H280" s="18" t="str">
        <f ca="1">VLOOKUP(线路!A280,OFFSET(架空线长度!$A$2,0,0,2000,2),2,FALSE)</f>
        <v/>
      </c>
      <c r="I280" t="str">
        <f t="shared" ca="1" si="17"/>
        <v/>
      </c>
      <c r="J280" s="18" t="str">
        <f ca="1">VLOOKUP(线路!A280,OFFSET(电缆线长度!$A$2,0,0,2000,2),2,FALSE)</f>
        <v/>
      </c>
      <c r="K280" t="str">
        <f t="shared" ca="1" si="18"/>
        <v/>
      </c>
      <c r="L280" s="18" t="str">
        <f t="shared" ca="1" si="19"/>
        <v/>
      </c>
      <c r="M280" t="str">
        <f>IF([1]线路!G280="","",[1]线路!G280)</f>
        <v/>
      </c>
      <c r="N280" t="str">
        <f>IF([1]线路!H280="","",[1]线路!H280)</f>
        <v/>
      </c>
    </row>
    <row r="281" spans="1:14" x14ac:dyDescent="0.15">
      <c r="A281" t="str">
        <f>IF([1]线路!A281="","",[1]线路!A281)</f>
        <v/>
      </c>
      <c r="B281" t="str">
        <f>IF([1]线路!B281="","",[1]线路!B281)</f>
        <v/>
      </c>
      <c r="C281" t="str">
        <f>IF([1]线路!C281="","",[1]线路!C281)</f>
        <v/>
      </c>
      <c r="D281" t="str">
        <f>IF([1]线路!D281="","",[1]线路!D281)</f>
        <v/>
      </c>
      <c r="E281" t="str">
        <f>IF([1]线路!F281="","",[1]线路!F281)</f>
        <v/>
      </c>
      <c r="F281" t="str">
        <f>IF([1]线路!E281="","",[1]线路!E281)</f>
        <v/>
      </c>
      <c r="G281" s="18" t="str">
        <f t="shared" ca="1" si="16"/>
        <v/>
      </c>
      <c r="H281" s="18" t="str">
        <f ca="1">VLOOKUP(线路!A281,OFFSET(架空线长度!$A$2,0,0,2000,2),2,FALSE)</f>
        <v/>
      </c>
      <c r="I281" t="str">
        <f t="shared" ca="1" si="17"/>
        <v/>
      </c>
      <c r="J281" s="18" t="str">
        <f ca="1">VLOOKUP(线路!A281,OFFSET(电缆线长度!$A$2,0,0,2000,2),2,FALSE)</f>
        <v/>
      </c>
      <c r="K281" t="str">
        <f t="shared" ca="1" si="18"/>
        <v/>
      </c>
      <c r="L281" s="18" t="str">
        <f t="shared" ca="1" si="19"/>
        <v/>
      </c>
      <c r="M281" t="str">
        <f>IF([1]线路!G281="","",[1]线路!G281)</f>
        <v/>
      </c>
      <c r="N281" t="str">
        <f>IF([1]线路!H281="","",[1]线路!H281)</f>
        <v/>
      </c>
    </row>
    <row r="282" spans="1:14" x14ac:dyDescent="0.15">
      <c r="A282" t="str">
        <f>IF([1]线路!A282="","",[1]线路!A282)</f>
        <v/>
      </c>
      <c r="B282" t="str">
        <f>IF([1]线路!B282="","",[1]线路!B282)</f>
        <v/>
      </c>
      <c r="C282" t="str">
        <f>IF([1]线路!C282="","",[1]线路!C282)</f>
        <v/>
      </c>
      <c r="D282" t="str">
        <f>IF([1]线路!D282="","",[1]线路!D282)</f>
        <v/>
      </c>
      <c r="E282" t="str">
        <f>IF([1]线路!F282="","",[1]线路!F282)</f>
        <v/>
      </c>
      <c r="F282" t="str">
        <f>IF([1]线路!E282="","",[1]线路!E282)</f>
        <v/>
      </c>
      <c r="G282" s="18" t="str">
        <f t="shared" ca="1" si="16"/>
        <v/>
      </c>
      <c r="H282" s="18" t="str">
        <f ca="1">VLOOKUP(线路!A282,OFFSET(架空线长度!$A$2,0,0,2000,2),2,FALSE)</f>
        <v/>
      </c>
      <c r="I282" t="str">
        <f t="shared" ca="1" si="17"/>
        <v/>
      </c>
      <c r="J282" s="18" t="str">
        <f ca="1">VLOOKUP(线路!A282,OFFSET(电缆线长度!$A$2,0,0,2000,2),2,FALSE)</f>
        <v/>
      </c>
      <c r="K282" t="str">
        <f t="shared" ca="1" si="18"/>
        <v/>
      </c>
      <c r="L282" s="18" t="str">
        <f t="shared" ca="1" si="19"/>
        <v/>
      </c>
      <c r="M282" t="str">
        <f>IF([1]线路!G282="","",[1]线路!G282)</f>
        <v/>
      </c>
      <c r="N282" t="str">
        <f>IF([1]线路!H282="","",[1]线路!H282)</f>
        <v/>
      </c>
    </row>
    <row r="283" spans="1:14" x14ac:dyDescent="0.15">
      <c r="A283" t="str">
        <f>IF([1]线路!A283="","",[1]线路!A283)</f>
        <v/>
      </c>
      <c r="B283" t="str">
        <f>IF([1]线路!B283="","",[1]线路!B283)</f>
        <v/>
      </c>
      <c r="C283" t="str">
        <f>IF([1]线路!C283="","",[1]线路!C283)</f>
        <v/>
      </c>
      <c r="D283" t="str">
        <f>IF([1]线路!D283="","",[1]线路!D283)</f>
        <v/>
      </c>
      <c r="E283" t="str">
        <f>IF([1]线路!F283="","",[1]线路!F283)</f>
        <v/>
      </c>
      <c r="F283" t="str">
        <f>IF([1]线路!E283="","",[1]线路!E283)</f>
        <v/>
      </c>
      <c r="G283" s="18" t="str">
        <f t="shared" ca="1" si="16"/>
        <v/>
      </c>
      <c r="H283" s="18" t="str">
        <f ca="1">VLOOKUP(线路!A283,OFFSET(架空线长度!$A$2,0,0,2000,2),2,FALSE)</f>
        <v/>
      </c>
      <c r="I283" t="str">
        <f t="shared" ca="1" si="17"/>
        <v/>
      </c>
      <c r="J283" s="18" t="str">
        <f ca="1">VLOOKUP(线路!A283,OFFSET(电缆线长度!$A$2,0,0,2000,2),2,FALSE)</f>
        <v/>
      </c>
      <c r="K283" t="str">
        <f t="shared" ca="1" si="18"/>
        <v/>
      </c>
      <c r="L283" s="18" t="str">
        <f t="shared" ca="1" si="19"/>
        <v/>
      </c>
      <c r="M283" t="str">
        <f>IF([1]线路!G283="","",[1]线路!G283)</f>
        <v/>
      </c>
      <c r="N283" t="str">
        <f>IF([1]线路!H283="","",[1]线路!H283)</f>
        <v/>
      </c>
    </row>
    <row r="284" spans="1:14" x14ac:dyDescent="0.15">
      <c r="A284" t="str">
        <f>IF([1]线路!A284="","",[1]线路!A284)</f>
        <v/>
      </c>
      <c r="B284" t="str">
        <f>IF([1]线路!B284="","",[1]线路!B284)</f>
        <v/>
      </c>
      <c r="C284" t="str">
        <f>IF([1]线路!C284="","",[1]线路!C284)</f>
        <v/>
      </c>
      <c r="D284" t="str">
        <f>IF([1]线路!D284="","",[1]线路!D284)</f>
        <v/>
      </c>
      <c r="E284" t="str">
        <f>IF([1]线路!F284="","",[1]线路!F284)</f>
        <v/>
      </c>
      <c r="F284" t="str">
        <f>IF([1]线路!E284="","",[1]线路!E284)</f>
        <v/>
      </c>
      <c r="G284" s="18" t="str">
        <f t="shared" ca="1" si="16"/>
        <v/>
      </c>
      <c r="H284" s="18" t="str">
        <f ca="1">VLOOKUP(线路!A284,OFFSET(架空线长度!$A$2,0,0,2000,2),2,FALSE)</f>
        <v/>
      </c>
      <c r="I284" t="str">
        <f t="shared" ca="1" si="17"/>
        <v/>
      </c>
      <c r="J284" s="18" t="str">
        <f ca="1">VLOOKUP(线路!A284,OFFSET(电缆线长度!$A$2,0,0,2000,2),2,FALSE)</f>
        <v/>
      </c>
      <c r="K284" t="str">
        <f t="shared" ca="1" si="18"/>
        <v/>
      </c>
      <c r="L284" s="18" t="str">
        <f t="shared" ca="1" si="19"/>
        <v/>
      </c>
      <c r="M284" t="str">
        <f>IF([1]线路!G284="","",[1]线路!G284)</f>
        <v/>
      </c>
      <c r="N284" t="str">
        <f>IF([1]线路!H284="","",[1]线路!H284)</f>
        <v/>
      </c>
    </row>
    <row r="285" spans="1:14" x14ac:dyDescent="0.15">
      <c r="A285" t="str">
        <f>IF([1]线路!A285="","",[1]线路!A285)</f>
        <v/>
      </c>
      <c r="B285" t="str">
        <f>IF([1]线路!B285="","",[1]线路!B285)</f>
        <v/>
      </c>
      <c r="C285" t="str">
        <f>IF([1]线路!C285="","",[1]线路!C285)</f>
        <v/>
      </c>
      <c r="D285" t="str">
        <f>IF([1]线路!D285="","",[1]线路!D285)</f>
        <v/>
      </c>
      <c r="E285" t="str">
        <f>IF([1]线路!F285="","",[1]线路!F285)</f>
        <v/>
      </c>
      <c r="F285" t="str">
        <f>IF([1]线路!E285="","",[1]线路!E285)</f>
        <v/>
      </c>
      <c r="G285" s="18" t="str">
        <f t="shared" ca="1" si="16"/>
        <v/>
      </c>
      <c r="H285" s="18" t="str">
        <f ca="1">VLOOKUP(线路!A285,OFFSET(架空线长度!$A$2,0,0,2000,2),2,FALSE)</f>
        <v/>
      </c>
      <c r="I285" t="str">
        <f t="shared" ca="1" si="17"/>
        <v/>
      </c>
      <c r="J285" s="18" t="str">
        <f ca="1">VLOOKUP(线路!A285,OFFSET(电缆线长度!$A$2,0,0,2000,2),2,FALSE)</f>
        <v/>
      </c>
      <c r="K285" t="str">
        <f t="shared" ca="1" si="18"/>
        <v/>
      </c>
      <c r="L285" s="18" t="str">
        <f t="shared" ca="1" si="19"/>
        <v/>
      </c>
      <c r="M285" t="str">
        <f>IF([1]线路!G285="","",[1]线路!G285)</f>
        <v/>
      </c>
      <c r="N285" t="str">
        <f>IF([1]线路!H285="","",[1]线路!H285)</f>
        <v/>
      </c>
    </row>
    <row r="286" spans="1:14" x14ac:dyDescent="0.15">
      <c r="A286" t="str">
        <f>IF([1]线路!A286="","",[1]线路!A286)</f>
        <v/>
      </c>
      <c r="B286" t="str">
        <f>IF([1]线路!B286="","",[1]线路!B286)</f>
        <v/>
      </c>
      <c r="C286" t="str">
        <f>IF([1]线路!C286="","",[1]线路!C286)</f>
        <v/>
      </c>
      <c r="D286" t="str">
        <f>IF([1]线路!D286="","",[1]线路!D286)</f>
        <v/>
      </c>
      <c r="E286" t="str">
        <f>IF([1]线路!F286="","",[1]线路!F286)</f>
        <v/>
      </c>
      <c r="F286" t="str">
        <f>IF([1]线路!E286="","",[1]线路!E286)</f>
        <v/>
      </c>
      <c r="G286" s="18" t="str">
        <f t="shared" ca="1" si="16"/>
        <v/>
      </c>
      <c r="H286" s="18" t="str">
        <f ca="1">VLOOKUP(线路!A286,OFFSET(架空线长度!$A$2,0,0,2000,2),2,FALSE)</f>
        <v/>
      </c>
      <c r="I286" t="str">
        <f t="shared" ca="1" si="17"/>
        <v/>
      </c>
      <c r="J286" s="18" t="str">
        <f ca="1">VLOOKUP(线路!A286,OFFSET(电缆线长度!$A$2,0,0,2000,2),2,FALSE)</f>
        <v/>
      </c>
      <c r="K286" t="str">
        <f t="shared" ca="1" si="18"/>
        <v/>
      </c>
      <c r="L286" s="18" t="str">
        <f t="shared" ca="1" si="19"/>
        <v/>
      </c>
      <c r="M286" t="str">
        <f>IF([1]线路!G286="","",[1]线路!G286)</f>
        <v/>
      </c>
      <c r="N286" t="str">
        <f>IF([1]线路!H286="","",[1]线路!H286)</f>
        <v/>
      </c>
    </row>
    <row r="287" spans="1:14" x14ac:dyDescent="0.15">
      <c r="A287" t="str">
        <f>IF([1]线路!A287="","",[1]线路!A287)</f>
        <v/>
      </c>
      <c r="B287" t="str">
        <f>IF([1]线路!B287="","",[1]线路!B287)</f>
        <v/>
      </c>
      <c r="C287" t="str">
        <f>IF([1]线路!C287="","",[1]线路!C287)</f>
        <v/>
      </c>
      <c r="D287" t="str">
        <f>IF([1]线路!D287="","",[1]线路!D287)</f>
        <v/>
      </c>
      <c r="E287" t="str">
        <f>IF([1]线路!F287="","",[1]线路!F287)</f>
        <v/>
      </c>
      <c r="F287" t="str">
        <f>IF([1]线路!E287="","",[1]线路!E287)</f>
        <v/>
      </c>
      <c r="G287" s="18" t="str">
        <f t="shared" ca="1" si="16"/>
        <v/>
      </c>
      <c r="H287" s="18" t="str">
        <f ca="1">VLOOKUP(线路!A287,OFFSET(架空线长度!$A$2,0,0,2000,2),2,FALSE)</f>
        <v/>
      </c>
      <c r="I287" t="str">
        <f t="shared" ca="1" si="17"/>
        <v/>
      </c>
      <c r="J287" s="18" t="str">
        <f ca="1">VLOOKUP(线路!A287,OFFSET(电缆线长度!$A$2,0,0,2000,2),2,FALSE)</f>
        <v/>
      </c>
      <c r="K287" t="str">
        <f t="shared" ca="1" si="18"/>
        <v/>
      </c>
      <c r="L287" s="18" t="str">
        <f t="shared" ca="1" si="19"/>
        <v/>
      </c>
      <c r="M287" t="str">
        <f>IF([1]线路!G287="","",[1]线路!G287)</f>
        <v/>
      </c>
      <c r="N287" t="str">
        <f>IF([1]线路!H287="","",[1]线路!H287)</f>
        <v/>
      </c>
    </row>
    <row r="288" spans="1:14" x14ac:dyDescent="0.15">
      <c r="A288" t="str">
        <f>IF([1]线路!A288="","",[1]线路!A288)</f>
        <v/>
      </c>
      <c r="B288" t="str">
        <f>IF([1]线路!B288="","",[1]线路!B288)</f>
        <v/>
      </c>
      <c r="C288" t="str">
        <f>IF([1]线路!C288="","",[1]线路!C288)</f>
        <v/>
      </c>
      <c r="D288" t="str">
        <f>IF([1]线路!D288="","",[1]线路!D288)</f>
        <v/>
      </c>
      <c r="E288" t="str">
        <f>IF([1]线路!F288="","",[1]线路!F288)</f>
        <v/>
      </c>
      <c r="F288" t="str">
        <f>IF([1]线路!E288="","",[1]线路!E288)</f>
        <v/>
      </c>
      <c r="G288" s="18" t="str">
        <f t="shared" ca="1" si="16"/>
        <v/>
      </c>
      <c r="H288" s="18" t="str">
        <f ca="1">VLOOKUP(线路!A288,OFFSET(架空线长度!$A$2,0,0,2000,2),2,FALSE)</f>
        <v/>
      </c>
      <c r="I288" t="str">
        <f t="shared" ca="1" si="17"/>
        <v/>
      </c>
      <c r="J288" s="18" t="str">
        <f ca="1">VLOOKUP(线路!A288,OFFSET(电缆线长度!$A$2,0,0,2000,2),2,FALSE)</f>
        <v/>
      </c>
      <c r="K288" t="str">
        <f t="shared" ca="1" si="18"/>
        <v/>
      </c>
      <c r="L288" s="18" t="str">
        <f t="shared" ca="1" si="19"/>
        <v/>
      </c>
      <c r="M288" t="str">
        <f>IF([1]线路!G288="","",[1]线路!G288)</f>
        <v/>
      </c>
      <c r="N288" t="str">
        <f>IF([1]线路!H288="","",[1]线路!H288)</f>
        <v/>
      </c>
    </row>
    <row r="289" spans="1:14" x14ac:dyDescent="0.15">
      <c r="A289" t="str">
        <f>IF([1]线路!A289="","",[1]线路!A289)</f>
        <v/>
      </c>
      <c r="B289" t="str">
        <f>IF([1]线路!B289="","",[1]线路!B289)</f>
        <v/>
      </c>
      <c r="C289" t="str">
        <f>IF([1]线路!C289="","",[1]线路!C289)</f>
        <v/>
      </c>
      <c r="D289" t="str">
        <f>IF([1]线路!D289="","",[1]线路!D289)</f>
        <v/>
      </c>
      <c r="E289" t="str">
        <f>IF([1]线路!F289="","",[1]线路!F289)</f>
        <v/>
      </c>
      <c r="F289" t="str">
        <f>IF([1]线路!E289="","",[1]线路!E289)</f>
        <v/>
      </c>
      <c r="G289" s="18" t="str">
        <f t="shared" ca="1" si="16"/>
        <v/>
      </c>
      <c r="H289" s="18" t="str">
        <f ca="1">VLOOKUP(线路!A289,OFFSET(架空线长度!$A$2,0,0,2000,2),2,FALSE)</f>
        <v/>
      </c>
      <c r="I289" t="str">
        <f t="shared" ca="1" si="17"/>
        <v/>
      </c>
      <c r="J289" s="18" t="str">
        <f ca="1">VLOOKUP(线路!A289,OFFSET(电缆线长度!$A$2,0,0,2000,2),2,FALSE)</f>
        <v/>
      </c>
      <c r="K289" t="str">
        <f t="shared" ca="1" si="18"/>
        <v/>
      </c>
      <c r="L289" s="18" t="str">
        <f t="shared" ca="1" si="19"/>
        <v/>
      </c>
      <c r="M289" t="str">
        <f>IF([1]线路!G289="","",[1]线路!G289)</f>
        <v/>
      </c>
      <c r="N289" t="str">
        <f>IF([1]线路!H289="","",[1]线路!H289)</f>
        <v/>
      </c>
    </row>
    <row r="290" spans="1:14" x14ac:dyDescent="0.15">
      <c r="A290" t="str">
        <f>IF([1]线路!A290="","",[1]线路!A290)</f>
        <v/>
      </c>
      <c r="B290" t="str">
        <f>IF([1]线路!B290="","",[1]线路!B290)</f>
        <v/>
      </c>
      <c r="C290" t="str">
        <f>IF([1]线路!C290="","",[1]线路!C290)</f>
        <v/>
      </c>
      <c r="D290" t="str">
        <f>IF([1]线路!D290="","",[1]线路!D290)</f>
        <v/>
      </c>
      <c r="E290" t="str">
        <f>IF([1]线路!F290="","",[1]线路!F290)</f>
        <v/>
      </c>
      <c r="F290" t="str">
        <f>IF([1]线路!E290="","",[1]线路!E290)</f>
        <v/>
      </c>
      <c r="G290" s="18" t="str">
        <f t="shared" ca="1" si="16"/>
        <v/>
      </c>
      <c r="H290" s="18" t="str">
        <f ca="1">VLOOKUP(线路!A290,OFFSET(架空线长度!$A$2,0,0,2000,2),2,FALSE)</f>
        <v/>
      </c>
      <c r="I290" t="str">
        <f t="shared" ca="1" si="17"/>
        <v/>
      </c>
      <c r="J290" s="18" t="str">
        <f ca="1">VLOOKUP(线路!A290,OFFSET(电缆线长度!$A$2,0,0,2000,2),2,FALSE)</f>
        <v/>
      </c>
      <c r="K290" t="str">
        <f t="shared" ca="1" si="18"/>
        <v/>
      </c>
      <c r="L290" s="18" t="str">
        <f t="shared" ca="1" si="19"/>
        <v/>
      </c>
      <c r="M290" t="str">
        <f>IF([1]线路!G290="","",[1]线路!G290)</f>
        <v/>
      </c>
      <c r="N290" t="str">
        <f>IF([1]线路!H290="","",[1]线路!H290)</f>
        <v/>
      </c>
    </row>
    <row r="291" spans="1:14" x14ac:dyDescent="0.15">
      <c r="A291" t="str">
        <f>IF([1]线路!A291="","",[1]线路!A291)</f>
        <v/>
      </c>
      <c r="B291" t="str">
        <f>IF([1]线路!B291="","",[1]线路!B291)</f>
        <v/>
      </c>
      <c r="C291" t="str">
        <f>IF([1]线路!C291="","",[1]线路!C291)</f>
        <v/>
      </c>
      <c r="D291" t="str">
        <f>IF([1]线路!D291="","",[1]线路!D291)</f>
        <v/>
      </c>
      <c r="E291" t="str">
        <f>IF([1]线路!F291="","",[1]线路!F291)</f>
        <v/>
      </c>
      <c r="F291" t="str">
        <f>IF([1]线路!E291="","",[1]线路!E291)</f>
        <v/>
      </c>
      <c r="G291" s="18" t="str">
        <f t="shared" ca="1" si="16"/>
        <v/>
      </c>
      <c r="H291" s="18" t="str">
        <f ca="1">VLOOKUP(线路!A291,OFFSET(架空线长度!$A$2,0,0,2000,2),2,FALSE)</f>
        <v/>
      </c>
      <c r="I291" t="str">
        <f t="shared" ca="1" si="17"/>
        <v/>
      </c>
      <c r="J291" s="18" t="str">
        <f ca="1">VLOOKUP(线路!A291,OFFSET(电缆线长度!$A$2,0,0,2000,2),2,FALSE)</f>
        <v/>
      </c>
      <c r="K291" t="str">
        <f t="shared" ca="1" si="18"/>
        <v/>
      </c>
      <c r="L291" s="18" t="str">
        <f t="shared" ca="1" si="19"/>
        <v/>
      </c>
      <c r="M291" t="str">
        <f>IF([1]线路!G291="","",[1]线路!G291)</f>
        <v/>
      </c>
      <c r="N291" t="str">
        <f>IF([1]线路!H291="","",[1]线路!H291)</f>
        <v/>
      </c>
    </row>
    <row r="292" spans="1:14" x14ac:dyDescent="0.15">
      <c r="A292" t="str">
        <f>IF([1]线路!A292="","",[1]线路!A292)</f>
        <v/>
      </c>
      <c r="B292" t="str">
        <f>IF([1]线路!B292="","",[1]线路!B292)</f>
        <v/>
      </c>
      <c r="C292" t="str">
        <f>IF([1]线路!C292="","",[1]线路!C292)</f>
        <v/>
      </c>
      <c r="D292" t="str">
        <f>IF([1]线路!D292="","",[1]线路!D292)</f>
        <v/>
      </c>
      <c r="E292" t="str">
        <f>IF([1]线路!F292="","",[1]线路!F292)</f>
        <v/>
      </c>
      <c r="F292" t="str">
        <f>IF([1]线路!E292="","",[1]线路!E292)</f>
        <v/>
      </c>
      <c r="G292" s="18" t="str">
        <f t="shared" ca="1" si="16"/>
        <v/>
      </c>
      <c r="H292" s="18" t="str">
        <f ca="1">VLOOKUP(线路!A292,OFFSET(架空线长度!$A$2,0,0,2000,2),2,FALSE)</f>
        <v/>
      </c>
      <c r="I292" t="str">
        <f t="shared" ca="1" si="17"/>
        <v/>
      </c>
      <c r="J292" s="18" t="str">
        <f ca="1">VLOOKUP(线路!A292,OFFSET(电缆线长度!$A$2,0,0,2000,2),2,FALSE)</f>
        <v/>
      </c>
      <c r="K292" t="str">
        <f t="shared" ca="1" si="18"/>
        <v/>
      </c>
      <c r="L292" s="18" t="str">
        <f t="shared" ca="1" si="19"/>
        <v/>
      </c>
      <c r="M292" t="str">
        <f>IF([1]线路!G292="","",[1]线路!G292)</f>
        <v/>
      </c>
      <c r="N292" t="str">
        <f>IF([1]线路!H292="","",[1]线路!H292)</f>
        <v/>
      </c>
    </row>
    <row r="293" spans="1:14" x14ac:dyDescent="0.15">
      <c r="A293" t="str">
        <f>IF([1]线路!A293="","",[1]线路!A293)</f>
        <v/>
      </c>
      <c r="B293" t="str">
        <f>IF([1]线路!B293="","",[1]线路!B293)</f>
        <v/>
      </c>
      <c r="C293" t="str">
        <f>IF([1]线路!C293="","",[1]线路!C293)</f>
        <v/>
      </c>
      <c r="D293" t="str">
        <f>IF([1]线路!D293="","",[1]线路!D293)</f>
        <v/>
      </c>
      <c r="E293" t="str">
        <f>IF([1]线路!F293="","",[1]线路!F293)</f>
        <v/>
      </c>
      <c r="F293" t="str">
        <f>IF([1]线路!E293="","",[1]线路!E293)</f>
        <v/>
      </c>
      <c r="G293" s="18" t="str">
        <f t="shared" ca="1" si="16"/>
        <v/>
      </c>
      <c r="H293" s="18" t="str">
        <f ca="1">VLOOKUP(线路!A293,OFFSET(架空线长度!$A$2,0,0,2000,2),2,FALSE)</f>
        <v/>
      </c>
      <c r="I293" t="str">
        <f t="shared" ca="1" si="17"/>
        <v/>
      </c>
      <c r="J293" s="18" t="str">
        <f ca="1">VLOOKUP(线路!A293,OFFSET(电缆线长度!$A$2,0,0,2000,2),2,FALSE)</f>
        <v/>
      </c>
      <c r="K293" t="str">
        <f t="shared" ca="1" si="18"/>
        <v/>
      </c>
      <c r="L293" s="18" t="str">
        <f t="shared" ca="1" si="19"/>
        <v/>
      </c>
      <c r="M293" t="str">
        <f>IF([1]线路!G293="","",[1]线路!G293)</f>
        <v/>
      </c>
      <c r="N293" t="str">
        <f>IF([1]线路!H293="","",[1]线路!H293)</f>
        <v/>
      </c>
    </row>
    <row r="294" spans="1:14" x14ac:dyDescent="0.15">
      <c r="A294" t="str">
        <f>IF([1]线路!A294="","",[1]线路!A294)</f>
        <v/>
      </c>
      <c r="B294" t="str">
        <f>IF([1]线路!B294="","",[1]线路!B294)</f>
        <v/>
      </c>
      <c r="C294" t="str">
        <f>IF([1]线路!C294="","",[1]线路!C294)</f>
        <v/>
      </c>
      <c r="D294" t="str">
        <f>IF([1]线路!D294="","",[1]线路!D294)</f>
        <v/>
      </c>
      <c r="E294" t="str">
        <f>IF([1]线路!F294="","",[1]线路!F294)</f>
        <v/>
      </c>
      <c r="F294" t="str">
        <f>IF([1]线路!E294="","",[1]线路!E294)</f>
        <v/>
      </c>
      <c r="G294" s="18" t="str">
        <f t="shared" ca="1" si="16"/>
        <v/>
      </c>
      <c r="H294" s="18" t="str">
        <f ca="1">VLOOKUP(线路!A294,OFFSET(架空线长度!$A$2,0,0,2000,2),2,FALSE)</f>
        <v/>
      </c>
      <c r="I294" t="str">
        <f t="shared" ca="1" si="17"/>
        <v/>
      </c>
      <c r="J294" s="18" t="str">
        <f ca="1">VLOOKUP(线路!A294,OFFSET(电缆线长度!$A$2,0,0,2000,2),2,FALSE)</f>
        <v/>
      </c>
      <c r="K294" t="str">
        <f t="shared" ca="1" si="18"/>
        <v/>
      </c>
      <c r="L294" s="18" t="str">
        <f t="shared" ca="1" si="19"/>
        <v/>
      </c>
      <c r="M294" t="str">
        <f>IF([1]线路!G294="","",[1]线路!G294)</f>
        <v/>
      </c>
      <c r="N294" t="str">
        <f>IF([1]线路!H294="","",[1]线路!H294)</f>
        <v/>
      </c>
    </row>
    <row r="295" spans="1:14" x14ac:dyDescent="0.15">
      <c r="A295" t="str">
        <f>IF([1]线路!A295="","",[1]线路!A295)</f>
        <v/>
      </c>
      <c r="B295" t="str">
        <f>IF([1]线路!B295="","",[1]线路!B295)</f>
        <v/>
      </c>
      <c r="C295" t="str">
        <f>IF([1]线路!C295="","",[1]线路!C295)</f>
        <v/>
      </c>
      <c r="D295" t="str">
        <f>IF([1]线路!D295="","",[1]线路!D295)</f>
        <v/>
      </c>
      <c r="E295" t="str">
        <f>IF([1]线路!F295="","",[1]线路!F295)</f>
        <v/>
      </c>
      <c r="F295" t="str">
        <f>IF([1]线路!E295="","",[1]线路!E295)</f>
        <v/>
      </c>
      <c r="G295" s="18" t="str">
        <f t="shared" ca="1" si="16"/>
        <v/>
      </c>
      <c r="H295" s="18" t="str">
        <f ca="1">VLOOKUP(线路!A295,OFFSET(架空线长度!$A$2,0,0,2000,2),2,FALSE)</f>
        <v/>
      </c>
      <c r="I295" t="str">
        <f t="shared" ca="1" si="17"/>
        <v/>
      </c>
      <c r="J295" s="18" t="str">
        <f ca="1">VLOOKUP(线路!A295,OFFSET(电缆线长度!$A$2,0,0,2000,2),2,FALSE)</f>
        <v/>
      </c>
      <c r="K295" t="str">
        <f t="shared" ca="1" si="18"/>
        <v/>
      </c>
      <c r="L295" s="18" t="str">
        <f t="shared" ca="1" si="19"/>
        <v/>
      </c>
      <c r="M295" t="str">
        <f>IF([1]线路!G295="","",[1]线路!G295)</f>
        <v/>
      </c>
      <c r="N295" t="str">
        <f>IF([1]线路!H295="","",[1]线路!H295)</f>
        <v/>
      </c>
    </row>
    <row r="296" spans="1:14" x14ac:dyDescent="0.15">
      <c r="A296" t="str">
        <f>IF([1]线路!A296="","",[1]线路!A296)</f>
        <v/>
      </c>
      <c r="B296" t="str">
        <f>IF([1]线路!B296="","",[1]线路!B296)</f>
        <v/>
      </c>
      <c r="C296" t="str">
        <f>IF([1]线路!C296="","",[1]线路!C296)</f>
        <v/>
      </c>
      <c r="D296" t="str">
        <f>IF([1]线路!D296="","",[1]线路!D296)</f>
        <v/>
      </c>
      <c r="E296" t="str">
        <f>IF([1]线路!F296="","",[1]线路!F296)</f>
        <v/>
      </c>
      <c r="F296" t="str">
        <f>IF([1]线路!E296="","",[1]线路!E296)</f>
        <v/>
      </c>
      <c r="G296" s="18" t="str">
        <f t="shared" ca="1" si="16"/>
        <v/>
      </c>
      <c r="H296" s="18" t="str">
        <f ca="1">VLOOKUP(线路!A296,OFFSET(架空线长度!$A$2,0,0,2000,2),2,FALSE)</f>
        <v/>
      </c>
      <c r="I296" t="str">
        <f t="shared" ca="1" si="17"/>
        <v/>
      </c>
      <c r="J296" s="18" t="str">
        <f ca="1">VLOOKUP(线路!A296,OFFSET(电缆线长度!$A$2,0,0,2000,2),2,FALSE)</f>
        <v/>
      </c>
      <c r="K296" t="str">
        <f t="shared" ca="1" si="18"/>
        <v/>
      </c>
      <c r="L296" s="18" t="str">
        <f t="shared" ca="1" si="19"/>
        <v/>
      </c>
      <c r="M296" t="str">
        <f>IF([1]线路!G296="","",[1]线路!G296)</f>
        <v/>
      </c>
      <c r="N296" t="str">
        <f>IF([1]线路!H296="","",[1]线路!H296)</f>
        <v/>
      </c>
    </row>
    <row r="297" spans="1:14" x14ac:dyDescent="0.15">
      <c r="A297" t="str">
        <f>IF([1]线路!A297="","",[1]线路!A297)</f>
        <v/>
      </c>
      <c r="B297" t="str">
        <f>IF([1]线路!B297="","",[1]线路!B297)</f>
        <v/>
      </c>
      <c r="C297" t="str">
        <f>IF([1]线路!C297="","",[1]线路!C297)</f>
        <v/>
      </c>
      <c r="D297" t="str">
        <f>IF([1]线路!D297="","",[1]线路!D297)</f>
        <v/>
      </c>
      <c r="E297" t="str">
        <f>IF([1]线路!F297="","",[1]线路!F297)</f>
        <v/>
      </c>
      <c r="F297" t="str">
        <f>IF([1]线路!E297="","",[1]线路!E297)</f>
        <v/>
      </c>
      <c r="G297" s="18" t="str">
        <f t="shared" ca="1" si="16"/>
        <v/>
      </c>
      <c r="H297" s="18" t="str">
        <f ca="1">VLOOKUP(线路!A297,OFFSET(架空线长度!$A$2,0,0,2000,2),2,FALSE)</f>
        <v/>
      </c>
      <c r="I297" t="str">
        <f t="shared" ca="1" si="17"/>
        <v/>
      </c>
      <c r="J297" s="18" t="str">
        <f ca="1">VLOOKUP(线路!A297,OFFSET(电缆线长度!$A$2,0,0,2000,2),2,FALSE)</f>
        <v/>
      </c>
      <c r="K297" t="str">
        <f t="shared" ca="1" si="18"/>
        <v/>
      </c>
      <c r="L297" s="18" t="str">
        <f t="shared" ca="1" si="19"/>
        <v/>
      </c>
      <c r="M297" t="str">
        <f>IF([1]线路!G297="","",[1]线路!G297)</f>
        <v/>
      </c>
      <c r="N297" t="str">
        <f>IF([1]线路!H297="","",[1]线路!H297)</f>
        <v/>
      </c>
    </row>
    <row r="298" spans="1:14" x14ac:dyDescent="0.15">
      <c r="A298" t="str">
        <f>IF([1]线路!A298="","",[1]线路!A298)</f>
        <v/>
      </c>
      <c r="B298" t="str">
        <f>IF([1]线路!B298="","",[1]线路!B298)</f>
        <v/>
      </c>
      <c r="C298" t="str">
        <f>IF([1]线路!C298="","",[1]线路!C298)</f>
        <v/>
      </c>
      <c r="D298" t="str">
        <f>IF([1]线路!D298="","",[1]线路!D298)</f>
        <v/>
      </c>
      <c r="E298" t="str">
        <f>IF([1]线路!F298="","",[1]线路!F298)</f>
        <v/>
      </c>
      <c r="F298" t="str">
        <f>IF([1]线路!E298="","",[1]线路!E298)</f>
        <v/>
      </c>
      <c r="G298" s="18" t="str">
        <f t="shared" ca="1" si="16"/>
        <v/>
      </c>
      <c r="H298" s="18" t="str">
        <f ca="1">VLOOKUP(线路!A298,OFFSET(架空线长度!$A$2,0,0,2000,2),2,FALSE)</f>
        <v/>
      </c>
      <c r="I298" t="str">
        <f t="shared" ca="1" si="17"/>
        <v/>
      </c>
      <c r="J298" s="18" t="str">
        <f ca="1">VLOOKUP(线路!A298,OFFSET(电缆线长度!$A$2,0,0,2000,2),2,FALSE)</f>
        <v/>
      </c>
      <c r="K298" t="str">
        <f t="shared" ca="1" si="18"/>
        <v/>
      </c>
      <c r="L298" s="18" t="str">
        <f t="shared" ca="1" si="19"/>
        <v/>
      </c>
      <c r="M298" t="str">
        <f>IF([1]线路!G298="","",[1]线路!G298)</f>
        <v/>
      </c>
      <c r="N298" t="str">
        <f>IF([1]线路!H298="","",[1]线路!H298)</f>
        <v/>
      </c>
    </row>
    <row r="299" spans="1:14" x14ac:dyDescent="0.15">
      <c r="A299" t="str">
        <f>IF([1]线路!A299="","",[1]线路!A299)</f>
        <v/>
      </c>
      <c r="B299" t="str">
        <f>IF([1]线路!B299="","",[1]线路!B299)</f>
        <v/>
      </c>
      <c r="C299" t="str">
        <f>IF([1]线路!C299="","",[1]线路!C299)</f>
        <v/>
      </c>
      <c r="D299" t="str">
        <f>IF([1]线路!D299="","",[1]线路!D299)</f>
        <v/>
      </c>
      <c r="E299" t="str">
        <f>IF([1]线路!F299="","",[1]线路!F299)</f>
        <v/>
      </c>
      <c r="F299" t="str">
        <f>IF([1]线路!E299="","",[1]线路!E299)</f>
        <v/>
      </c>
      <c r="G299" s="18" t="str">
        <f t="shared" ca="1" si="16"/>
        <v/>
      </c>
      <c r="H299" s="18" t="str">
        <f ca="1">VLOOKUP(线路!A299,OFFSET(架空线长度!$A$2,0,0,2000,2),2,FALSE)</f>
        <v/>
      </c>
      <c r="I299" t="str">
        <f t="shared" ca="1" si="17"/>
        <v/>
      </c>
      <c r="J299" s="18" t="str">
        <f ca="1">VLOOKUP(线路!A299,OFFSET(电缆线长度!$A$2,0,0,2000,2),2,FALSE)</f>
        <v/>
      </c>
      <c r="K299" t="str">
        <f t="shared" ca="1" si="18"/>
        <v/>
      </c>
      <c r="L299" s="18" t="str">
        <f t="shared" ca="1" si="19"/>
        <v/>
      </c>
      <c r="M299" t="str">
        <f>IF([1]线路!G299="","",[1]线路!G299)</f>
        <v/>
      </c>
      <c r="N299" t="str">
        <f>IF([1]线路!H299="","",[1]线路!H299)</f>
        <v/>
      </c>
    </row>
    <row r="300" spans="1:14" x14ac:dyDescent="0.15">
      <c r="A300" t="str">
        <f>IF([1]线路!A300="","",[1]线路!A300)</f>
        <v/>
      </c>
      <c r="B300" t="str">
        <f>IF([1]线路!B300="","",[1]线路!B300)</f>
        <v/>
      </c>
      <c r="C300" t="str">
        <f>IF([1]线路!C300="","",[1]线路!C300)</f>
        <v/>
      </c>
      <c r="D300" t="str">
        <f>IF([1]线路!D300="","",[1]线路!D300)</f>
        <v/>
      </c>
      <c r="E300" t="str">
        <f>IF([1]线路!F300="","",[1]线路!F300)</f>
        <v/>
      </c>
      <c r="F300" t="str">
        <f>IF([1]线路!E300="","",[1]线路!E300)</f>
        <v/>
      </c>
      <c r="G300" s="18" t="str">
        <f t="shared" ca="1" si="16"/>
        <v/>
      </c>
      <c r="H300" s="18" t="str">
        <f ca="1">VLOOKUP(线路!A300,OFFSET(架空线长度!$A$2,0,0,2000,2),2,FALSE)</f>
        <v/>
      </c>
      <c r="I300" t="str">
        <f t="shared" ca="1" si="17"/>
        <v/>
      </c>
      <c r="J300" s="18" t="str">
        <f ca="1">VLOOKUP(线路!A300,OFFSET(电缆线长度!$A$2,0,0,2000,2),2,FALSE)</f>
        <v/>
      </c>
      <c r="K300" t="str">
        <f t="shared" ca="1" si="18"/>
        <v/>
      </c>
      <c r="L300" s="18" t="str">
        <f t="shared" ca="1" si="19"/>
        <v/>
      </c>
      <c r="M300" t="str">
        <f>IF([1]线路!G300="","",[1]线路!G300)</f>
        <v/>
      </c>
      <c r="N300" t="str">
        <f>IF([1]线路!H300="","",[1]线路!H300)</f>
        <v/>
      </c>
    </row>
    <row r="301" spans="1:14" x14ac:dyDescent="0.15">
      <c r="A301" t="str">
        <f>IF([1]线路!A301="","",[1]线路!A301)</f>
        <v/>
      </c>
      <c r="B301" t="str">
        <f>IF([1]线路!B301="","",[1]线路!B301)</f>
        <v/>
      </c>
      <c r="C301" t="str">
        <f>IF([1]线路!C301="","",[1]线路!C301)</f>
        <v/>
      </c>
      <c r="D301" t="str">
        <f>IF([1]线路!D301="","",[1]线路!D301)</f>
        <v/>
      </c>
      <c r="E301" t="str">
        <f>IF([1]线路!F301="","",[1]线路!F301)</f>
        <v/>
      </c>
      <c r="F301" t="str">
        <f>IF([1]线路!E301="","",[1]线路!E301)</f>
        <v/>
      </c>
      <c r="G301" s="18" t="str">
        <f t="shared" ca="1" si="16"/>
        <v/>
      </c>
      <c r="H301" s="18" t="str">
        <f ca="1">VLOOKUP(线路!A301,OFFSET(架空线长度!$A$2,0,0,2000,2),2,FALSE)</f>
        <v/>
      </c>
      <c r="I301" t="str">
        <f t="shared" ca="1" si="17"/>
        <v/>
      </c>
      <c r="J301" s="18" t="str">
        <f ca="1">VLOOKUP(线路!A301,OFFSET(电缆线长度!$A$2,0,0,2000,2),2,FALSE)</f>
        <v/>
      </c>
      <c r="K301" t="str">
        <f t="shared" ca="1" si="18"/>
        <v/>
      </c>
      <c r="L301" s="18" t="str">
        <f t="shared" ca="1" si="19"/>
        <v/>
      </c>
      <c r="M301" t="str">
        <f>IF([1]线路!G301="","",[1]线路!G301)</f>
        <v/>
      </c>
      <c r="N301" t="str">
        <f>IF([1]线路!H301="","",[1]线路!H301)</f>
        <v/>
      </c>
    </row>
    <row r="302" spans="1:14" x14ac:dyDescent="0.15">
      <c r="A302" t="str">
        <f>IF([1]线路!A302="","",[1]线路!A302)</f>
        <v/>
      </c>
      <c r="B302" t="str">
        <f>IF([1]线路!B302="","",[1]线路!B302)</f>
        <v/>
      </c>
      <c r="C302" t="str">
        <f>IF([1]线路!C302="","",[1]线路!C302)</f>
        <v/>
      </c>
      <c r="D302" t="str">
        <f>IF([1]线路!D302="","",[1]线路!D302)</f>
        <v/>
      </c>
      <c r="E302" t="str">
        <f>IF([1]线路!F302="","",[1]线路!F302)</f>
        <v/>
      </c>
      <c r="F302" t="str">
        <f>IF([1]线路!E302="","",[1]线路!E302)</f>
        <v/>
      </c>
      <c r="G302" s="18" t="str">
        <f t="shared" ca="1" si="16"/>
        <v/>
      </c>
      <c r="H302" s="18" t="str">
        <f ca="1">VLOOKUP(线路!A302,OFFSET(架空线长度!$A$2,0,0,2000,2),2,FALSE)</f>
        <v/>
      </c>
      <c r="I302" t="str">
        <f t="shared" ca="1" si="17"/>
        <v/>
      </c>
      <c r="J302" s="18" t="str">
        <f ca="1">VLOOKUP(线路!A302,OFFSET(电缆线长度!$A$2,0,0,2000,2),2,FALSE)</f>
        <v/>
      </c>
      <c r="K302" t="str">
        <f t="shared" ca="1" si="18"/>
        <v/>
      </c>
      <c r="L302" s="18" t="str">
        <f t="shared" ca="1" si="19"/>
        <v/>
      </c>
      <c r="M302" t="str">
        <f>IF([1]线路!G302="","",[1]线路!G302)</f>
        <v/>
      </c>
      <c r="N302" t="str">
        <f>IF([1]线路!H302="","",[1]线路!H302)</f>
        <v/>
      </c>
    </row>
    <row r="303" spans="1:14" x14ac:dyDescent="0.15">
      <c r="A303" t="str">
        <f>IF([1]线路!A303="","",[1]线路!A303)</f>
        <v/>
      </c>
      <c r="B303" t="str">
        <f>IF([1]线路!B303="","",[1]线路!B303)</f>
        <v/>
      </c>
      <c r="C303" t="str">
        <f>IF([1]线路!C303="","",[1]线路!C303)</f>
        <v/>
      </c>
      <c r="D303" t="str">
        <f>IF([1]线路!D303="","",[1]线路!D303)</f>
        <v/>
      </c>
      <c r="E303" t="str">
        <f>IF([1]线路!F303="","",[1]线路!F303)</f>
        <v/>
      </c>
      <c r="F303" t="str">
        <f>IF([1]线路!E303="","",[1]线路!E303)</f>
        <v/>
      </c>
      <c r="G303" s="18" t="str">
        <f t="shared" ca="1" si="16"/>
        <v/>
      </c>
      <c r="H303" s="18" t="str">
        <f ca="1">VLOOKUP(线路!A303,OFFSET(架空线长度!$A$2,0,0,2000,2),2,FALSE)</f>
        <v/>
      </c>
      <c r="I303" t="str">
        <f t="shared" ca="1" si="17"/>
        <v/>
      </c>
      <c r="J303" s="18" t="str">
        <f ca="1">VLOOKUP(线路!A303,OFFSET(电缆线长度!$A$2,0,0,2000,2),2,FALSE)</f>
        <v/>
      </c>
      <c r="K303" t="str">
        <f t="shared" ca="1" si="18"/>
        <v/>
      </c>
      <c r="L303" s="18" t="str">
        <f t="shared" ca="1" si="19"/>
        <v/>
      </c>
      <c r="M303" t="str">
        <f>IF([1]线路!G303="","",[1]线路!G303)</f>
        <v/>
      </c>
      <c r="N303" t="str">
        <f>IF([1]线路!H303="","",[1]线路!H303)</f>
        <v/>
      </c>
    </row>
    <row r="304" spans="1:14" x14ac:dyDescent="0.15">
      <c r="A304" t="str">
        <f>IF([1]线路!A304="","",[1]线路!A304)</f>
        <v/>
      </c>
      <c r="B304" t="str">
        <f>IF([1]线路!B304="","",[1]线路!B304)</f>
        <v/>
      </c>
      <c r="C304" t="str">
        <f>IF([1]线路!C304="","",[1]线路!C304)</f>
        <v/>
      </c>
      <c r="D304" t="str">
        <f>IF([1]线路!D304="","",[1]线路!D304)</f>
        <v/>
      </c>
      <c r="E304" t="str">
        <f>IF([1]线路!F304="","",[1]线路!F304)</f>
        <v/>
      </c>
      <c r="F304" t="str">
        <f>IF([1]线路!E304="","",[1]线路!E304)</f>
        <v/>
      </c>
      <c r="G304" s="18" t="str">
        <f t="shared" ca="1" si="16"/>
        <v/>
      </c>
      <c r="H304" s="18" t="str">
        <f ca="1">VLOOKUP(线路!A304,OFFSET(架空线长度!$A$2,0,0,2000,2),2,FALSE)</f>
        <v/>
      </c>
      <c r="I304" t="str">
        <f t="shared" ca="1" si="17"/>
        <v/>
      </c>
      <c r="J304" s="18" t="str">
        <f ca="1">VLOOKUP(线路!A304,OFFSET(电缆线长度!$A$2,0,0,2000,2),2,FALSE)</f>
        <v/>
      </c>
      <c r="K304" t="str">
        <f t="shared" ca="1" si="18"/>
        <v/>
      </c>
      <c r="L304" s="18" t="str">
        <f t="shared" ca="1" si="19"/>
        <v/>
      </c>
      <c r="M304" t="str">
        <f>IF([1]线路!G304="","",[1]线路!G304)</f>
        <v/>
      </c>
      <c r="N304" t="str">
        <f>IF([1]线路!H304="","",[1]线路!H304)</f>
        <v/>
      </c>
    </row>
    <row r="305" spans="1:14" x14ac:dyDescent="0.15">
      <c r="A305" t="str">
        <f>IF([1]线路!A305="","",[1]线路!A305)</f>
        <v/>
      </c>
      <c r="B305" t="str">
        <f>IF([1]线路!B305="","",[1]线路!B305)</f>
        <v/>
      </c>
      <c r="C305" t="str">
        <f>IF([1]线路!C305="","",[1]线路!C305)</f>
        <v/>
      </c>
      <c r="D305" t="str">
        <f>IF([1]线路!D305="","",[1]线路!D305)</f>
        <v/>
      </c>
      <c r="E305" t="str">
        <f>IF([1]线路!F305="","",[1]线路!F305)</f>
        <v/>
      </c>
      <c r="F305" t="str">
        <f>IF([1]线路!E305="","",[1]线路!E305)</f>
        <v/>
      </c>
      <c r="G305" s="18" t="str">
        <f t="shared" ca="1" si="16"/>
        <v/>
      </c>
      <c r="H305" s="18" t="str">
        <f ca="1">VLOOKUP(线路!A305,OFFSET(架空线长度!$A$2,0,0,2000,2),2,FALSE)</f>
        <v/>
      </c>
      <c r="I305" t="str">
        <f t="shared" ca="1" si="17"/>
        <v/>
      </c>
      <c r="J305" s="18" t="str">
        <f ca="1">VLOOKUP(线路!A305,OFFSET(电缆线长度!$A$2,0,0,2000,2),2,FALSE)</f>
        <v/>
      </c>
      <c r="K305" t="str">
        <f t="shared" ca="1" si="18"/>
        <v/>
      </c>
      <c r="L305" s="18" t="str">
        <f t="shared" ca="1" si="19"/>
        <v/>
      </c>
      <c r="M305" t="str">
        <f>IF([1]线路!G305="","",[1]线路!G305)</f>
        <v/>
      </c>
      <c r="N305" t="str">
        <f>IF([1]线路!H305="","",[1]线路!H305)</f>
        <v/>
      </c>
    </row>
    <row r="306" spans="1:14" x14ac:dyDescent="0.15">
      <c r="A306" t="str">
        <f>IF([1]线路!A306="","",[1]线路!A306)</f>
        <v/>
      </c>
      <c r="B306" t="str">
        <f>IF([1]线路!B306="","",[1]线路!B306)</f>
        <v/>
      </c>
      <c r="C306" t="str">
        <f>IF([1]线路!C306="","",[1]线路!C306)</f>
        <v/>
      </c>
      <c r="D306" t="str">
        <f>IF([1]线路!D306="","",[1]线路!D306)</f>
        <v/>
      </c>
      <c r="E306" t="str">
        <f>IF([1]线路!F306="","",[1]线路!F306)</f>
        <v/>
      </c>
      <c r="F306" t="str">
        <f>IF([1]线路!E306="","",[1]线路!E306)</f>
        <v/>
      </c>
      <c r="G306" s="18" t="str">
        <f t="shared" ca="1" si="16"/>
        <v/>
      </c>
      <c r="H306" s="18" t="str">
        <f ca="1">VLOOKUP(线路!A306,OFFSET(架空线长度!$A$2,0,0,2000,2),2,FALSE)</f>
        <v/>
      </c>
      <c r="I306" t="str">
        <f t="shared" ca="1" si="17"/>
        <v/>
      </c>
      <c r="J306" s="18" t="str">
        <f ca="1">VLOOKUP(线路!A306,OFFSET(电缆线长度!$A$2,0,0,2000,2),2,FALSE)</f>
        <v/>
      </c>
      <c r="K306" t="str">
        <f t="shared" ca="1" si="18"/>
        <v/>
      </c>
      <c r="L306" s="18" t="str">
        <f t="shared" ca="1" si="19"/>
        <v/>
      </c>
      <c r="M306" t="str">
        <f>IF([1]线路!G306="","",[1]线路!G306)</f>
        <v/>
      </c>
      <c r="N306" t="str">
        <f>IF([1]线路!H306="","",[1]线路!H306)</f>
        <v/>
      </c>
    </row>
    <row r="307" spans="1:14" x14ac:dyDescent="0.15">
      <c r="A307" t="str">
        <f>IF([1]线路!A307="","",[1]线路!A307)</f>
        <v/>
      </c>
      <c r="B307" t="str">
        <f>IF([1]线路!B307="","",[1]线路!B307)</f>
        <v/>
      </c>
      <c r="C307" t="str">
        <f>IF([1]线路!C307="","",[1]线路!C307)</f>
        <v/>
      </c>
      <c r="D307" t="str">
        <f>IF([1]线路!D307="","",[1]线路!D307)</f>
        <v/>
      </c>
      <c r="E307" t="str">
        <f>IF([1]线路!F307="","",[1]线路!F307)</f>
        <v/>
      </c>
      <c r="F307" t="str">
        <f>IF([1]线路!E307="","",[1]线路!E307)</f>
        <v/>
      </c>
      <c r="G307" s="18" t="str">
        <f t="shared" ca="1" si="16"/>
        <v/>
      </c>
      <c r="H307" s="18" t="str">
        <f ca="1">VLOOKUP(线路!A307,OFFSET(架空线长度!$A$2,0,0,2000,2),2,FALSE)</f>
        <v/>
      </c>
      <c r="I307" t="str">
        <f t="shared" ca="1" si="17"/>
        <v/>
      </c>
      <c r="J307" s="18" t="str">
        <f ca="1">VLOOKUP(线路!A307,OFFSET(电缆线长度!$A$2,0,0,2000,2),2,FALSE)</f>
        <v/>
      </c>
      <c r="K307" t="str">
        <f t="shared" ca="1" si="18"/>
        <v/>
      </c>
      <c r="L307" s="18" t="str">
        <f t="shared" ca="1" si="19"/>
        <v/>
      </c>
      <c r="M307" t="str">
        <f>IF([1]线路!G307="","",[1]线路!G307)</f>
        <v/>
      </c>
      <c r="N307" t="str">
        <f>IF([1]线路!H307="","",[1]线路!H307)</f>
        <v/>
      </c>
    </row>
    <row r="308" spans="1:14" x14ac:dyDescent="0.15">
      <c r="A308" t="str">
        <f>IF([1]线路!A308="","",[1]线路!A308)</f>
        <v/>
      </c>
      <c r="B308" t="str">
        <f>IF([1]线路!B308="","",[1]线路!B308)</f>
        <v/>
      </c>
      <c r="C308" t="str">
        <f>IF([1]线路!C308="","",[1]线路!C308)</f>
        <v/>
      </c>
      <c r="D308" t="str">
        <f>IF([1]线路!D308="","",[1]线路!D308)</f>
        <v/>
      </c>
      <c r="E308" t="str">
        <f>IF([1]线路!F308="","",[1]线路!F308)</f>
        <v/>
      </c>
      <c r="F308" t="str">
        <f>IF([1]线路!E308="","",[1]线路!E308)</f>
        <v/>
      </c>
      <c r="G308" s="18" t="str">
        <f t="shared" ca="1" si="16"/>
        <v/>
      </c>
      <c r="H308" s="18" t="str">
        <f ca="1">VLOOKUP(线路!A308,OFFSET(架空线长度!$A$2,0,0,2000,2),2,FALSE)</f>
        <v/>
      </c>
      <c r="I308" t="str">
        <f t="shared" ca="1" si="17"/>
        <v/>
      </c>
      <c r="J308" s="18" t="str">
        <f ca="1">VLOOKUP(线路!A308,OFFSET(电缆线长度!$A$2,0,0,2000,2),2,FALSE)</f>
        <v/>
      </c>
      <c r="K308" t="str">
        <f t="shared" ca="1" si="18"/>
        <v/>
      </c>
      <c r="L308" s="18" t="str">
        <f t="shared" ca="1" si="19"/>
        <v/>
      </c>
      <c r="M308" t="str">
        <f>IF([1]线路!G308="","",[1]线路!G308)</f>
        <v/>
      </c>
      <c r="N308" t="str">
        <f>IF([1]线路!H308="","",[1]线路!H308)</f>
        <v/>
      </c>
    </row>
    <row r="309" spans="1:14" x14ac:dyDescent="0.15">
      <c r="A309" t="str">
        <f>IF([1]线路!A309="","",[1]线路!A309)</f>
        <v/>
      </c>
      <c r="B309" t="str">
        <f>IF([1]线路!B309="","",[1]线路!B309)</f>
        <v/>
      </c>
      <c r="C309" t="str">
        <f>IF([1]线路!C309="","",[1]线路!C309)</f>
        <v/>
      </c>
      <c r="D309" t="str">
        <f>IF([1]线路!D309="","",[1]线路!D309)</f>
        <v/>
      </c>
      <c r="E309" t="str">
        <f>IF([1]线路!F309="","",[1]线路!F309)</f>
        <v/>
      </c>
      <c r="F309" t="str">
        <f>IF([1]线路!E309="","",[1]线路!E309)</f>
        <v/>
      </c>
      <c r="G309" s="18" t="str">
        <f t="shared" ca="1" si="16"/>
        <v/>
      </c>
      <c r="H309" s="18" t="str">
        <f ca="1">VLOOKUP(线路!A309,OFFSET(架空线长度!$A$2,0,0,2000,2),2,FALSE)</f>
        <v/>
      </c>
      <c r="I309" t="str">
        <f t="shared" ca="1" si="17"/>
        <v/>
      </c>
      <c r="J309" s="18" t="str">
        <f ca="1">VLOOKUP(线路!A309,OFFSET(电缆线长度!$A$2,0,0,2000,2),2,FALSE)</f>
        <v/>
      </c>
      <c r="K309" t="str">
        <f t="shared" ca="1" si="18"/>
        <v/>
      </c>
      <c r="L309" s="18" t="str">
        <f t="shared" ca="1" si="19"/>
        <v/>
      </c>
      <c r="M309" t="str">
        <f>IF([1]线路!G309="","",[1]线路!G309)</f>
        <v/>
      </c>
      <c r="N309" t="str">
        <f>IF([1]线路!H309="","",[1]线路!H309)</f>
        <v/>
      </c>
    </row>
    <row r="310" spans="1:14" x14ac:dyDescent="0.15">
      <c r="A310" t="str">
        <f>IF([1]线路!A310="","",[1]线路!A310)</f>
        <v/>
      </c>
      <c r="B310" t="str">
        <f>IF([1]线路!B310="","",[1]线路!B310)</f>
        <v/>
      </c>
      <c r="C310" t="str">
        <f>IF([1]线路!C310="","",[1]线路!C310)</f>
        <v/>
      </c>
      <c r="D310" t="str">
        <f>IF([1]线路!D310="","",[1]线路!D310)</f>
        <v/>
      </c>
      <c r="E310" t="str">
        <f>IF([1]线路!F310="","",[1]线路!F310)</f>
        <v/>
      </c>
      <c r="F310" t="str">
        <f>IF([1]线路!E310="","",[1]线路!E310)</f>
        <v/>
      </c>
      <c r="G310" s="18" t="str">
        <f t="shared" ca="1" si="16"/>
        <v/>
      </c>
      <c r="H310" s="18" t="str">
        <f ca="1">VLOOKUP(线路!A310,OFFSET(架空线长度!$A$2,0,0,2000,2),2,FALSE)</f>
        <v/>
      </c>
      <c r="I310" t="str">
        <f t="shared" ca="1" si="17"/>
        <v/>
      </c>
      <c r="J310" s="18" t="str">
        <f ca="1">VLOOKUP(线路!A310,OFFSET(电缆线长度!$A$2,0,0,2000,2),2,FALSE)</f>
        <v/>
      </c>
      <c r="K310" t="str">
        <f t="shared" ca="1" si="18"/>
        <v/>
      </c>
      <c r="L310" s="18" t="str">
        <f t="shared" ca="1" si="19"/>
        <v/>
      </c>
      <c r="M310" t="str">
        <f>IF([1]线路!G310="","",[1]线路!G310)</f>
        <v/>
      </c>
      <c r="N310" t="str">
        <f>IF([1]线路!H310="","",[1]线路!H310)</f>
        <v/>
      </c>
    </row>
    <row r="311" spans="1:14" x14ac:dyDescent="0.15">
      <c r="A311" t="str">
        <f>IF([1]线路!A311="","",[1]线路!A311)</f>
        <v/>
      </c>
      <c r="B311" t="str">
        <f>IF([1]线路!B311="","",[1]线路!B311)</f>
        <v/>
      </c>
      <c r="C311" t="str">
        <f>IF([1]线路!C311="","",[1]线路!C311)</f>
        <v/>
      </c>
      <c r="D311" t="str">
        <f>IF([1]线路!D311="","",[1]线路!D311)</f>
        <v/>
      </c>
      <c r="E311" t="str">
        <f>IF([1]线路!F311="","",[1]线路!F311)</f>
        <v/>
      </c>
      <c r="F311" t="str">
        <f>IF([1]线路!E311="","",[1]线路!E311)</f>
        <v/>
      </c>
      <c r="G311" s="18" t="str">
        <f t="shared" ca="1" si="16"/>
        <v/>
      </c>
      <c r="H311" s="18" t="str">
        <f ca="1">VLOOKUP(线路!A311,OFFSET(架空线长度!$A$2,0,0,2000,2),2,FALSE)</f>
        <v/>
      </c>
      <c r="I311" t="str">
        <f t="shared" ca="1" si="17"/>
        <v/>
      </c>
      <c r="J311" s="18" t="str">
        <f ca="1">VLOOKUP(线路!A311,OFFSET(电缆线长度!$A$2,0,0,2000,2),2,FALSE)</f>
        <v/>
      </c>
      <c r="K311" t="str">
        <f t="shared" ca="1" si="18"/>
        <v/>
      </c>
      <c r="L311" s="18" t="str">
        <f t="shared" ca="1" si="19"/>
        <v/>
      </c>
      <c r="M311" t="str">
        <f>IF([1]线路!G311="","",[1]线路!G311)</f>
        <v/>
      </c>
      <c r="N311" t="str">
        <f>IF([1]线路!H311="","",[1]线路!H311)</f>
        <v/>
      </c>
    </row>
    <row r="312" spans="1:14" x14ac:dyDescent="0.15">
      <c r="A312" t="str">
        <f>IF([1]线路!A312="","",[1]线路!A312)</f>
        <v/>
      </c>
      <c r="B312" t="str">
        <f>IF([1]线路!B312="","",[1]线路!B312)</f>
        <v/>
      </c>
      <c r="C312" t="str">
        <f>IF([1]线路!C312="","",[1]线路!C312)</f>
        <v/>
      </c>
      <c r="D312" t="str">
        <f>IF([1]线路!D312="","",[1]线路!D312)</f>
        <v/>
      </c>
      <c r="E312" t="str">
        <f>IF([1]线路!F312="","",[1]线路!F312)</f>
        <v/>
      </c>
      <c r="F312" t="str">
        <f>IF([1]线路!E312="","",[1]线路!E312)</f>
        <v/>
      </c>
      <c r="G312" s="18" t="str">
        <f t="shared" ca="1" si="16"/>
        <v/>
      </c>
      <c r="H312" s="18" t="str">
        <f ca="1">VLOOKUP(线路!A312,OFFSET(架空线长度!$A$2,0,0,2000,2),2,FALSE)</f>
        <v/>
      </c>
      <c r="I312" t="str">
        <f t="shared" ca="1" si="17"/>
        <v/>
      </c>
      <c r="J312" s="18" t="str">
        <f ca="1">VLOOKUP(线路!A312,OFFSET(电缆线长度!$A$2,0,0,2000,2),2,FALSE)</f>
        <v/>
      </c>
      <c r="K312" t="str">
        <f t="shared" ca="1" si="18"/>
        <v/>
      </c>
      <c r="L312" s="18" t="str">
        <f t="shared" ca="1" si="19"/>
        <v/>
      </c>
      <c r="M312" t="str">
        <f>IF([1]线路!G312="","",[1]线路!G312)</f>
        <v/>
      </c>
      <c r="N312" t="str">
        <f>IF([1]线路!H312="","",[1]线路!H312)</f>
        <v/>
      </c>
    </row>
    <row r="313" spans="1:14" x14ac:dyDescent="0.15">
      <c r="A313" t="str">
        <f>IF([1]线路!A313="","",[1]线路!A313)</f>
        <v/>
      </c>
      <c r="B313" t="str">
        <f>IF([1]线路!B313="","",[1]线路!B313)</f>
        <v/>
      </c>
      <c r="C313" t="str">
        <f>IF([1]线路!C313="","",[1]线路!C313)</f>
        <v/>
      </c>
      <c r="D313" t="str">
        <f>IF([1]线路!D313="","",[1]线路!D313)</f>
        <v/>
      </c>
      <c r="E313" t="str">
        <f>IF([1]线路!F313="","",[1]线路!F313)</f>
        <v/>
      </c>
      <c r="F313" t="str">
        <f>IF([1]线路!E313="","",[1]线路!E313)</f>
        <v/>
      </c>
      <c r="G313" s="18" t="str">
        <f t="shared" ca="1" si="16"/>
        <v/>
      </c>
      <c r="H313" s="18" t="str">
        <f ca="1">VLOOKUP(线路!A313,OFFSET(架空线长度!$A$2,0,0,2000,2),2,FALSE)</f>
        <v/>
      </c>
      <c r="I313" t="str">
        <f t="shared" ca="1" si="17"/>
        <v/>
      </c>
      <c r="J313" s="18" t="str">
        <f ca="1">VLOOKUP(线路!A313,OFFSET(电缆线长度!$A$2,0,0,2000,2),2,FALSE)</f>
        <v/>
      </c>
      <c r="K313" t="str">
        <f t="shared" ca="1" si="18"/>
        <v/>
      </c>
      <c r="L313" s="18" t="str">
        <f t="shared" ca="1" si="19"/>
        <v/>
      </c>
      <c r="M313" t="str">
        <f>IF([1]线路!G313="","",[1]线路!G313)</f>
        <v/>
      </c>
      <c r="N313" t="str">
        <f>IF([1]线路!H313="","",[1]线路!H313)</f>
        <v/>
      </c>
    </row>
    <row r="314" spans="1:14" x14ac:dyDescent="0.15">
      <c r="A314" t="str">
        <f>IF([1]线路!A314="","",[1]线路!A314)</f>
        <v/>
      </c>
      <c r="B314" t="str">
        <f>IF([1]线路!B314="","",[1]线路!B314)</f>
        <v/>
      </c>
      <c r="C314" t="str">
        <f>IF([1]线路!C314="","",[1]线路!C314)</f>
        <v/>
      </c>
      <c r="D314" t="str">
        <f>IF([1]线路!D314="","",[1]线路!D314)</f>
        <v/>
      </c>
      <c r="E314" t="str">
        <f>IF([1]线路!F314="","",[1]线路!F314)</f>
        <v/>
      </c>
      <c r="F314" t="str">
        <f>IF([1]线路!E314="","",[1]线路!E314)</f>
        <v/>
      </c>
      <c r="G314" s="18" t="str">
        <f t="shared" ca="1" si="16"/>
        <v/>
      </c>
      <c r="H314" s="18" t="str">
        <f ca="1">VLOOKUP(线路!A314,OFFSET(架空线长度!$A$2,0,0,2000,2),2,FALSE)</f>
        <v/>
      </c>
      <c r="I314" t="str">
        <f t="shared" ca="1" si="17"/>
        <v/>
      </c>
      <c r="J314" s="18" t="str">
        <f ca="1">VLOOKUP(线路!A314,OFFSET(电缆线长度!$A$2,0,0,2000,2),2,FALSE)</f>
        <v/>
      </c>
      <c r="K314" t="str">
        <f t="shared" ca="1" si="18"/>
        <v/>
      </c>
      <c r="L314" s="18" t="str">
        <f t="shared" ca="1" si="19"/>
        <v/>
      </c>
      <c r="M314" t="str">
        <f>IF([1]线路!G314="","",[1]线路!G314)</f>
        <v/>
      </c>
      <c r="N314" t="str">
        <f>IF([1]线路!H314="","",[1]线路!H314)</f>
        <v/>
      </c>
    </row>
    <row r="315" spans="1:14" x14ac:dyDescent="0.15">
      <c r="A315" t="str">
        <f>IF([1]线路!A315="","",[1]线路!A315)</f>
        <v/>
      </c>
      <c r="B315" t="str">
        <f>IF([1]线路!B315="","",[1]线路!B315)</f>
        <v/>
      </c>
      <c r="C315" t="str">
        <f>IF([1]线路!C315="","",[1]线路!C315)</f>
        <v/>
      </c>
      <c r="D315" t="str">
        <f>IF([1]线路!D315="","",[1]线路!D315)</f>
        <v/>
      </c>
      <c r="E315" t="str">
        <f>IF([1]线路!F315="","",[1]线路!F315)</f>
        <v/>
      </c>
      <c r="F315" t="str">
        <f>IF([1]线路!E315="","",[1]线路!E315)</f>
        <v/>
      </c>
      <c r="G315" s="18" t="str">
        <f t="shared" ca="1" si="16"/>
        <v/>
      </c>
      <c r="H315" s="18" t="str">
        <f ca="1">VLOOKUP(线路!A315,OFFSET(架空线长度!$A$2,0,0,2000,2),2,FALSE)</f>
        <v/>
      </c>
      <c r="I315" t="str">
        <f t="shared" ca="1" si="17"/>
        <v/>
      </c>
      <c r="J315" s="18" t="str">
        <f ca="1">VLOOKUP(线路!A315,OFFSET(电缆线长度!$A$2,0,0,2000,2),2,FALSE)</f>
        <v/>
      </c>
      <c r="K315" t="str">
        <f t="shared" ca="1" si="18"/>
        <v/>
      </c>
      <c r="L315" s="18" t="str">
        <f t="shared" ca="1" si="19"/>
        <v/>
      </c>
      <c r="M315" t="str">
        <f>IF([1]线路!G315="","",[1]线路!G315)</f>
        <v/>
      </c>
      <c r="N315" t="str">
        <f>IF([1]线路!H315="","",[1]线路!H315)</f>
        <v/>
      </c>
    </row>
    <row r="316" spans="1:14" x14ac:dyDescent="0.15">
      <c r="A316" t="str">
        <f>IF([1]线路!A316="","",[1]线路!A316)</f>
        <v/>
      </c>
      <c r="B316" t="str">
        <f>IF([1]线路!B316="","",[1]线路!B316)</f>
        <v/>
      </c>
      <c r="C316" t="str">
        <f>IF([1]线路!C316="","",[1]线路!C316)</f>
        <v/>
      </c>
      <c r="D316" t="str">
        <f>IF([1]线路!D316="","",[1]线路!D316)</f>
        <v/>
      </c>
      <c r="E316" t="str">
        <f>IF([1]线路!F316="","",[1]线路!F316)</f>
        <v/>
      </c>
      <c r="F316" t="str">
        <f>IF([1]线路!E316="","",[1]线路!E316)</f>
        <v/>
      </c>
      <c r="G316" s="18" t="str">
        <f t="shared" ca="1" si="16"/>
        <v/>
      </c>
      <c r="H316" s="18" t="str">
        <f ca="1">VLOOKUP(线路!A316,OFFSET(架空线长度!$A$2,0,0,2000,2),2,FALSE)</f>
        <v/>
      </c>
      <c r="I316" t="str">
        <f t="shared" ca="1" si="17"/>
        <v/>
      </c>
      <c r="J316" s="18" t="str">
        <f ca="1">VLOOKUP(线路!A316,OFFSET(电缆线长度!$A$2,0,0,2000,2),2,FALSE)</f>
        <v/>
      </c>
      <c r="K316" t="str">
        <f t="shared" ca="1" si="18"/>
        <v/>
      </c>
      <c r="L316" s="18" t="str">
        <f t="shared" ca="1" si="19"/>
        <v/>
      </c>
      <c r="M316" t="str">
        <f>IF([1]线路!G316="","",[1]线路!G316)</f>
        <v/>
      </c>
      <c r="N316" t="str">
        <f>IF([1]线路!H316="","",[1]线路!H316)</f>
        <v/>
      </c>
    </row>
    <row r="317" spans="1:14" x14ac:dyDescent="0.15">
      <c r="A317" t="str">
        <f>IF([1]线路!A317="","",[1]线路!A317)</f>
        <v/>
      </c>
      <c r="B317" t="str">
        <f>IF([1]线路!B317="","",[1]线路!B317)</f>
        <v/>
      </c>
      <c r="C317" t="str">
        <f>IF([1]线路!C317="","",[1]线路!C317)</f>
        <v/>
      </c>
      <c r="D317" t="str">
        <f>IF([1]线路!D317="","",[1]线路!D317)</f>
        <v/>
      </c>
      <c r="E317" t="str">
        <f>IF([1]线路!F317="","",[1]线路!F317)</f>
        <v/>
      </c>
      <c r="F317" t="str">
        <f>IF([1]线路!E317="","",[1]线路!E317)</f>
        <v/>
      </c>
      <c r="G317" s="18" t="str">
        <f t="shared" ca="1" si="16"/>
        <v/>
      </c>
      <c r="H317" s="18" t="str">
        <f ca="1">VLOOKUP(线路!A317,OFFSET(架空线长度!$A$2,0,0,2000,2),2,FALSE)</f>
        <v/>
      </c>
      <c r="I317" t="str">
        <f t="shared" ca="1" si="17"/>
        <v/>
      </c>
      <c r="J317" s="18" t="str">
        <f ca="1">VLOOKUP(线路!A317,OFFSET(电缆线长度!$A$2,0,0,2000,2),2,FALSE)</f>
        <v/>
      </c>
      <c r="K317" t="str">
        <f t="shared" ca="1" si="18"/>
        <v/>
      </c>
      <c r="L317" s="18" t="str">
        <f t="shared" ca="1" si="19"/>
        <v/>
      </c>
      <c r="M317" t="str">
        <f>IF([1]线路!G317="","",[1]线路!G317)</f>
        <v/>
      </c>
      <c r="N317" t="str">
        <f>IF([1]线路!H317="","",[1]线路!H317)</f>
        <v/>
      </c>
    </row>
    <row r="318" spans="1:14" x14ac:dyDescent="0.15">
      <c r="A318" t="str">
        <f>IF([1]线路!A318="","",[1]线路!A318)</f>
        <v/>
      </c>
      <c r="B318" t="str">
        <f>IF([1]线路!B318="","",[1]线路!B318)</f>
        <v/>
      </c>
      <c r="C318" t="str">
        <f>IF([1]线路!C318="","",[1]线路!C318)</f>
        <v/>
      </c>
      <c r="D318" t="str">
        <f>IF([1]线路!D318="","",[1]线路!D318)</f>
        <v/>
      </c>
      <c r="E318" t="str">
        <f>IF([1]线路!F318="","",[1]线路!F318)</f>
        <v/>
      </c>
      <c r="F318" t="str">
        <f>IF([1]线路!E318="","",[1]线路!E318)</f>
        <v/>
      </c>
      <c r="G318" s="18" t="str">
        <f t="shared" ca="1" si="16"/>
        <v/>
      </c>
      <c r="H318" s="18" t="str">
        <f ca="1">VLOOKUP(线路!A318,OFFSET(架空线长度!$A$2,0,0,2000,2),2,FALSE)</f>
        <v/>
      </c>
      <c r="I318" t="str">
        <f t="shared" ca="1" si="17"/>
        <v/>
      </c>
      <c r="J318" s="18" t="str">
        <f ca="1">VLOOKUP(线路!A318,OFFSET(电缆线长度!$A$2,0,0,2000,2),2,FALSE)</f>
        <v/>
      </c>
      <c r="K318" t="str">
        <f t="shared" ca="1" si="18"/>
        <v/>
      </c>
      <c r="L318" s="18" t="str">
        <f t="shared" ca="1" si="19"/>
        <v/>
      </c>
      <c r="M318" t="str">
        <f>IF([1]线路!G318="","",[1]线路!G318)</f>
        <v/>
      </c>
      <c r="N318" t="str">
        <f>IF([1]线路!H318="","",[1]线路!H318)</f>
        <v/>
      </c>
    </row>
    <row r="319" spans="1:14" x14ac:dyDescent="0.15">
      <c r="A319" t="str">
        <f>IF([1]线路!A319="","",[1]线路!A319)</f>
        <v/>
      </c>
      <c r="B319" t="str">
        <f>IF([1]线路!B319="","",[1]线路!B319)</f>
        <v/>
      </c>
      <c r="C319" t="str">
        <f>IF([1]线路!C319="","",[1]线路!C319)</f>
        <v/>
      </c>
      <c r="D319" t="str">
        <f>IF([1]线路!D319="","",[1]线路!D319)</f>
        <v/>
      </c>
      <c r="E319" t="str">
        <f>IF([1]线路!F319="","",[1]线路!F319)</f>
        <v/>
      </c>
      <c r="F319" t="str">
        <f>IF([1]线路!E319="","",[1]线路!E319)</f>
        <v/>
      </c>
      <c r="G319" s="18" t="str">
        <f t="shared" ca="1" si="16"/>
        <v/>
      </c>
      <c r="H319" s="18" t="str">
        <f ca="1">VLOOKUP(线路!A319,OFFSET(架空线长度!$A$2,0,0,2000,2),2,FALSE)</f>
        <v/>
      </c>
      <c r="I319" t="str">
        <f t="shared" ca="1" si="17"/>
        <v/>
      </c>
      <c r="J319" s="18" t="str">
        <f ca="1">VLOOKUP(线路!A319,OFFSET(电缆线长度!$A$2,0,0,2000,2),2,FALSE)</f>
        <v/>
      </c>
      <c r="K319" t="str">
        <f t="shared" ca="1" si="18"/>
        <v/>
      </c>
      <c r="L319" s="18" t="str">
        <f t="shared" ca="1" si="19"/>
        <v/>
      </c>
      <c r="M319" t="str">
        <f>IF([1]线路!G319="","",[1]线路!G319)</f>
        <v/>
      </c>
      <c r="N319" t="str">
        <f>IF([1]线路!H319="","",[1]线路!H319)</f>
        <v/>
      </c>
    </row>
    <row r="320" spans="1:14" x14ac:dyDescent="0.15">
      <c r="A320" t="str">
        <f>IF([1]线路!A320="","",[1]线路!A320)</f>
        <v/>
      </c>
      <c r="B320" t="str">
        <f>IF([1]线路!B320="","",[1]线路!B320)</f>
        <v/>
      </c>
      <c r="C320" t="str">
        <f>IF([1]线路!C320="","",[1]线路!C320)</f>
        <v/>
      </c>
      <c r="D320" t="str">
        <f>IF([1]线路!D320="","",[1]线路!D320)</f>
        <v/>
      </c>
      <c r="E320" t="str">
        <f>IF([1]线路!F320="","",[1]线路!F320)</f>
        <v/>
      </c>
      <c r="F320" t="str">
        <f>IF([1]线路!E320="","",[1]线路!E320)</f>
        <v/>
      </c>
      <c r="G320" s="18" t="str">
        <f t="shared" ca="1" si="16"/>
        <v/>
      </c>
      <c r="H320" s="18" t="str">
        <f ca="1">VLOOKUP(线路!A320,OFFSET(架空线长度!$A$2,0,0,2000,2),2,FALSE)</f>
        <v/>
      </c>
      <c r="I320" t="str">
        <f t="shared" ca="1" si="17"/>
        <v/>
      </c>
      <c r="J320" s="18" t="str">
        <f ca="1">VLOOKUP(线路!A320,OFFSET(电缆线长度!$A$2,0,0,2000,2),2,FALSE)</f>
        <v/>
      </c>
      <c r="K320" t="str">
        <f t="shared" ca="1" si="18"/>
        <v/>
      </c>
      <c r="L320" s="18" t="str">
        <f t="shared" ca="1" si="19"/>
        <v/>
      </c>
      <c r="M320" t="str">
        <f>IF([1]线路!G320="","",[1]线路!G320)</f>
        <v/>
      </c>
      <c r="N320" t="str">
        <f>IF([1]线路!H320="","",[1]线路!H320)</f>
        <v/>
      </c>
    </row>
    <row r="321" spans="1:14" x14ac:dyDescent="0.15">
      <c r="A321" t="str">
        <f>IF([1]线路!A321="","",[1]线路!A321)</f>
        <v/>
      </c>
      <c r="B321" t="str">
        <f>IF([1]线路!B321="","",[1]线路!B321)</f>
        <v/>
      </c>
      <c r="C321" t="str">
        <f>IF([1]线路!C321="","",[1]线路!C321)</f>
        <v/>
      </c>
      <c r="D321" t="str">
        <f>IF([1]线路!D321="","",[1]线路!D321)</f>
        <v/>
      </c>
      <c r="E321" t="str">
        <f>IF([1]线路!F321="","",[1]线路!F321)</f>
        <v/>
      </c>
      <c r="F321" t="str">
        <f>IF([1]线路!E321="","",[1]线路!E321)</f>
        <v/>
      </c>
      <c r="G321" s="18" t="str">
        <f t="shared" ca="1" si="16"/>
        <v/>
      </c>
      <c r="H321" s="18" t="str">
        <f ca="1">VLOOKUP(线路!A321,OFFSET(架空线长度!$A$2,0,0,2000,2),2,FALSE)</f>
        <v/>
      </c>
      <c r="I321" t="str">
        <f t="shared" ca="1" si="17"/>
        <v/>
      </c>
      <c r="J321" s="18" t="str">
        <f ca="1">VLOOKUP(线路!A321,OFFSET(电缆线长度!$A$2,0,0,2000,2),2,FALSE)</f>
        <v/>
      </c>
      <c r="K321" t="str">
        <f t="shared" ca="1" si="18"/>
        <v/>
      </c>
      <c r="L321" s="18" t="str">
        <f t="shared" ca="1" si="19"/>
        <v/>
      </c>
      <c r="M321" t="str">
        <f>IF([1]线路!G321="","",[1]线路!G321)</f>
        <v/>
      </c>
      <c r="N321" t="str">
        <f>IF([1]线路!H321="","",[1]线路!H321)</f>
        <v/>
      </c>
    </row>
    <row r="322" spans="1:14" x14ac:dyDescent="0.15">
      <c r="A322" t="str">
        <f>IF([1]线路!A322="","",[1]线路!A322)</f>
        <v/>
      </c>
      <c r="B322" t="str">
        <f>IF([1]线路!B322="","",[1]线路!B322)</f>
        <v/>
      </c>
      <c r="C322" t="str">
        <f>IF([1]线路!C322="","",[1]线路!C322)</f>
        <v/>
      </c>
      <c r="D322" t="str">
        <f>IF([1]线路!D322="","",[1]线路!D322)</f>
        <v/>
      </c>
      <c r="E322" t="str">
        <f>IF([1]线路!F322="","",[1]线路!F322)</f>
        <v/>
      </c>
      <c r="F322" t="str">
        <f>IF([1]线路!E322="","",[1]线路!E322)</f>
        <v/>
      </c>
      <c r="G322" s="18" t="str">
        <f t="shared" ca="1" si="16"/>
        <v/>
      </c>
      <c r="H322" s="18" t="str">
        <f ca="1">VLOOKUP(线路!A322,OFFSET(架空线长度!$A$2,0,0,2000,2),2,FALSE)</f>
        <v/>
      </c>
      <c r="I322" t="str">
        <f t="shared" ca="1" si="17"/>
        <v/>
      </c>
      <c r="J322" s="18" t="str">
        <f ca="1">VLOOKUP(线路!A322,OFFSET(电缆线长度!$A$2,0,0,2000,2),2,FALSE)</f>
        <v/>
      </c>
      <c r="K322" t="str">
        <f t="shared" ca="1" si="18"/>
        <v/>
      </c>
      <c r="L322" s="18" t="str">
        <f t="shared" ca="1" si="19"/>
        <v/>
      </c>
      <c r="M322" t="str">
        <f>IF([1]线路!G322="","",[1]线路!G322)</f>
        <v/>
      </c>
      <c r="N322" t="str">
        <f>IF([1]线路!H322="","",[1]线路!H322)</f>
        <v/>
      </c>
    </row>
    <row r="323" spans="1:14" x14ac:dyDescent="0.15">
      <c r="A323" t="str">
        <f>IF([1]线路!A323="","",[1]线路!A323)</f>
        <v/>
      </c>
      <c r="B323" t="str">
        <f>IF([1]线路!B323="","",[1]线路!B323)</f>
        <v/>
      </c>
      <c r="C323" t="str">
        <f>IF([1]线路!C323="","",[1]线路!C323)</f>
        <v/>
      </c>
      <c r="D323" t="str">
        <f>IF([1]线路!D323="","",[1]线路!D323)</f>
        <v/>
      </c>
      <c r="E323" t="str">
        <f>IF([1]线路!F323="","",[1]线路!F323)</f>
        <v/>
      </c>
      <c r="F323" t="str">
        <f>IF([1]线路!E323="","",[1]线路!E323)</f>
        <v/>
      </c>
      <c r="G323" s="18" t="str">
        <f t="shared" ref="G323:G386" ca="1" si="20">L323</f>
        <v/>
      </c>
      <c r="H323" s="18" t="str">
        <f ca="1">VLOOKUP(线路!A323,OFFSET(架空线长度!$A$2,0,0,2000,2),2,FALSE)</f>
        <v/>
      </c>
      <c r="I323" t="str">
        <f t="shared" ref="I323:I386" ca="1" si="21">IF(ISNA(H323),"0",H323)</f>
        <v/>
      </c>
      <c r="J323" s="18" t="str">
        <f ca="1">VLOOKUP(线路!A323,OFFSET(电缆线长度!$A$2,0,0,2000,2),2,FALSE)</f>
        <v/>
      </c>
      <c r="K323" t="str">
        <f t="shared" ref="K323:K386" ca="1" si="22">IF(ISNA(J323),"0",J323)</f>
        <v/>
      </c>
      <c r="L323" s="18" t="str">
        <f t="shared" ref="L323:L386" ca="1" si="23">IF(OR(I323="",K323=""),"",IF(I323/(I323+K323)&gt;0.5,0,1))</f>
        <v/>
      </c>
      <c r="M323" t="str">
        <f>IF([1]线路!G323="","",[1]线路!G323)</f>
        <v/>
      </c>
      <c r="N323" t="str">
        <f>IF([1]线路!H323="","",[1]线路!H323)</f>
        <v/>
      </c>
    </row>
    <row r="324" spans="1:14" x14ac:dyDescent="0.15">
      <c r="A324" t="str">
        <f>IF([1]线路!A324="","",[1]线路!A324)</f>
        <v/>
      </c>
      <c r="B324" t="str">
        <f>IF([1]线路!B324="","",[1]线路!B324)</f>
        <v/>
      </c>
      <c r="C324" t="str">
        <f>IF([1]线路!C324="","",[1]线路!C324)</f>
        <v/>
      </c>
      <c r="D324" t="str">
        <f>IF([1]线路!D324="","",[1]线路!D324)</f>
        <v/>
      </c>
      <c r="E324" t="str">
        <f>IF([1]线路!F324="","",[1]线路!F324)</f>
        <v/>
      </c>
      <c r="F324" t="str">
        <f>IF([1]线路!E324="","",[1]线路!E324)</f>
        <v/>
      </c>
      <c r="G324" s="18" t="str">
        <f t="shared" ca="1" si="20"/>
        <v/>
      </c>
      <c r="H324" s="18" t="str">
        <f ca="1">VLOOKUP(线路!A324,OFFSET(架空线长度!$A$2,0,0,2000,2),2,FALSE)</f>
        <v/>
      </c>
      <c r="I324" t="str">
        <f t="shared" ca="1" si="21"/>
        <v/>
      </c>
      <c r="J324" s="18" t="str">
        <f ca="1">VLOOKUP(线路!A324,OFFSET(电缆线长度!$A$2,0,0,2000,2),2,FALSE)</f>
        <v/>
      </c>
      <c r="K324" t="str">
        <f t="shared" ca="1" si="22"/>
        <v/>
      </c>
      <c r="L324" s="18" t="str">
        <f t="shared" ca="1" si="23"/>
        <v/>
      </c>
      <c r="M324" t="str">
        <f>IF([1]线路!G324="","",[1]线路!G324)</f>
        <v/>
      </c>
      <c r="N324" t="str">
        <f>IF([1]线路!H324="","",[1]线路!H324)</f>
        <v/>
      </c>
    </row>
    <row r="325" spans="1:14" x14ac:dyDescent="0.15">
      <c r="A325" t="str">
        <f>IF([1]线路!A325="","",[1]线路!A325)</f>
        <v/>
      </c>
      <c r="B325" t="str">
        <f>IF([1]线路!B325="","",[1]线路!B325)</f>
        <v/>
      </c>
      <c r="C325" t="str">
        <f>IF([1]线路!C325="","",[1]线路!C325)</f>
        <v/>
      </c>
      <c r="D325" t="str">
        <f>IF([1]线路!D325="","",[1]线路!D325)</f>
        <v/>
      </c>
      <c r="E325" t="str">
        <f>IF([1]线路!F325="","",[1]线路!F325)</f>
        <v/>
      </c>
      <c r="F325" t="str">
        <f>IF([1]线路!E325="","",[1]线路!E325)</f>
        <v/>
      </c>
      <c r="G325" s="18" t="str">
        <f t="shared" ca="1" si="20"/>
        <v/>
      </c>
      <c r="H325" s="18" t="str">
        <f ca="1">VLOOKUP(线路!A325,OFFSET(架空线长度!$A$2,0,0,2000,2),2,FALSE)</f>
        <v/>
      </c>
      <c r="I325" t="str">
        <f t="shared" ca="1" si="21"/>
        <v/>
      </c>
      <c r="J325" s="18" t="str">
        <f ca="1">VLOOKUP(线路!A325,OFFSET(电缆线长度!$A$2,0,0,2000,2),2,FALSE)</f>
        <v/>
      </c>
      <c r="K325" t="str">
        <f t="shared" ca="1" si="22"/>
        <v/>
      </c>
      <c r="L325" s="18" t="str">
        <f t="shared" ca="1" si="23"/>
        <v/>
      </c>
      <c r="M325" t="str">
        <f>IF([1]线路!G325="","",[1]线路!G325)</f>
        <v/>
      </c>
      <c r="N325" t="str">
        <f>IF([1]线路!H325="","",[1]线路!H325)</f>
        <v/>
      </c>
    </row>
    <row r="326" spans="1:14" x14ac:dyDescent="0.15">
      <c r="A326" t="str">
        <f>IF([1]线路!A326="","",[1]线路!A326)</f>
        <v/>
      </c>
      <c r="B326" t="str">
        <f>IF([1]线路!B326="","",[1]线路!B326)</f>
        <v/>
      </c>
      <c r="C326" t="str">
        <f>IF([1]线路!C326="","",[1]线路!C326)</f>
        <v/>
      </c>
      <c r="D326" t="str">
        <f>IF([1]线路!D326="","",[1]线路!D326)</f>
        <v/>
      </c>
      <c r="E326" t="str">
        <f>IF([1]线路!F326="","",[1]线路!F326)</f>
        <v/>
      </c>
      <c r="F326" t="str">
        <f>IF([1]线路!E326="","",[1]线路!E326)</f>
        <v/>
      </c>
      <c r="G326" s="18" t="str">
        <f t="shared" ca="1" si="20"/>
        <v/>
      </c>
      <c r="H326" s="18" t="str">
        <f ca="1">VLOOKUP(线路!A326,OFFSET(架空线长度!$A$2,0,0,2000,2),2,FALSE)</f>
        <v/>
      </c>
      <c r="I326" t="str">
        <f t="shared" ca="1" si="21"/>
        <v/>
      </c>
      <c r="J326" s="18" t="str">
        <f ca="1">VLOOKUP(线路!A326,OFFSET(电缆线长度!$A$2,0,0,2000,2),2,FALSE)</f>
        <v/>
      </c>
      <c r="K326" t="str">
        <f t="shared" ca="1" si="22"/>
        <v/>
      </c>
      <c r="L326" s="18" t="str">
        <f t="shared" ca="1" si="23"/>
        <v/>
      </c>
      <c r="M326" t="str">
        <f>IF([1]线路!G326="","",[1]线路!G326)</f>
        <v/>
      </c>
      <c r="N326" t="str">
        <f>IF([1]线路!H326="","",[1]线路!H326)</f>
        <v/>
      </c>
    </row>
    <row r="327" spans="1:14" x14ac:dyDescent="0.15">
      <c r="A327" t="str">
        <f>IF([1]线路!A327="","",[1]线路!A327)</f>
        <v/>
      </c>
      <c r="B327" t="str">
        <f>IF([1]线路!B327="","",[1]线路!B327)</f>
        <v/>
      </c>
      <c r="C327" t="str">
        <f>IF([1]线路!C327="","",[1]线路!C327)</f>
        <v/>
      </c>
      <c r="D327" t="str">
        <f>IF([1]线路!D327="","",[1]线路!D327)</f>
        <v/>
      </c>
      <c r="E327" t="str">
        <f>IF([1]线路!F327="","",[1]线路!F327)</f>
        <v/>
      </c>
      <c r="F327" t="str">
        <f>IF([1]线路!E327="","",[1]线路!E327)</f>
        <v/>
      </c>
      <c r="G327" s="18" t="str">
        <f t="shared" ca="1" si="20"/>
        <v/>
      </c>
      <c r="H327" s="18" t="str">
        <f ca="1">VLOOKUP(线路!A327,OFFSET(架空线长度!$A$2,0,0,2000,2),2,FALSE)</f>
        <v/>
      </c>
      <c r="I327" t="str">
        <f t="shared" ca="1" si="21"/>
        <v/>
      </c>
      <c r="J327" s="18" t="str">
        <f ca="1">VLOOKUP(线路!A327,OFFSET(电缆线长度!$A$2,0,0,2000,2),2,FALSE)</f>
        <v/>
      </c>
      <c r="K327" t="str">
        <f t="shared" ca="1" si="22"/>
        <v/>
      </c>
      <c r="L327" s="18" t="str">
        <f t="shared" ca="1" si="23"/>
        <v/>
      </c>
      <c r="M327" t="str">
        <f>IF([1]线路!G327="","",[1]线路!G327)</f>
        <v/>
      </c>
      <c r="N327" t="str">
        <f>IF([1]线路!H327="","",[1]线路!H327)</f>
        <v/>
      </c>
    </row>
    <row r="328" spans="1:14" x14ac:dyDescent="0.15">
      <c r="A328" t="str">
        <f>IF([1]线路!A328="","",[1]线路!A328)</f>
        <v/>
      </c>
      <c r="B328" t="str">
        <f>IF([1]线路!B328="","",[1]线路!B328)</f>
        <v/>
      </c>
      <c r="C328" t="str">
        <f>IF([1]线路!C328="","",[1]线路!C328)</f>
        <v/>
      </c>
      <c r="D328" t="str">
        <f>IF([1]线路!D328="","",[1]线路!D328)</f>
        <v/>
      </c>
      <c r="E328" t="str">
        <f>IF([1]线路!F328="","",[1]线路!F328)</f>
        <v/>
      </c>
      <c r="F328" t="str">
        <f>IF([1]线路!E328="","",[1]线路!E328)</f>
        <v/>
      </c>
      <c r="G328" s="18" t="str">
        <f t="shared" ca="1" si="20"/>
        <v/>
      </c>
      <c r="H328" s="18" t="str">
        <f ca="1">VLOOKUP(线路!A328,OFFSET(架空线长度!$A$2,0,0,2000,2),2,FALSE)</f>
        <v/>
      </c>
      <c r="I328" t="str">
        <f t="shared" ca="1" si="21"/>
        <v/>
      </c>
      <c r="J328" s="18" t="str">
        <f ca="1">VLOOKUP(线路!A328,OFFSET(电缆线长度!$A$2,0,0,2000,2),2,FALSE)</f>
        <v/>
      </c>
      <c r="K328" t="str">
        <f t="shared" ca="1" si="22"/>
        <v/>
      </c>
      <c r="L328" s="18" t="str">
        <f t="shared" ca="1" si="23"/>
        <v/>
      </c>
      <c r="M328" t="str">
        <f>IF([1]线路!G328="","",[1]线路!G328)</f>
        <v/>
      </c>
      <c r="N328" t="str">
        <f>IF([1]线路!H328="","",[1]线路!H328)</f>
        <v/>
      </c>
    </row>
    <row r="329" spans="1:14" x14ac:dyDescent="0.15">
      <c r="A329" t="str">
        <f>IF([1]线路!A329="","",[1]线路!A329)</f>
        <v/>
      </c>
      <c r="B329" t="str">
        <f>IF([1]线路!B329="","",[1]线路!B329)</f>
        <v/>
      </c>
      <c r="C329" t="str">
        <f>IF([1]线路!C329="","",[1]线路!C329)</f>
        <v/>
      </c>
      <c r="D329" t="str">
        <f>IF([1]线路!D329="","",[1]线路!D329)</f>
        <v/>
      </c>
      <c r="E329" t="str">
        <f>IF([1]线路!F329="","",[1]线路!F329)</f>
        <v/>
      </c>
      <c r="F329" t="str">
        <f>IF([1]线路!E329="","",[1]线路!E329)</f>
        <v/>
      </c>
      <c r="G329" s="18" t="str">
        <f t="shared" ca="1" si="20"/>
        <v/>
      </c>
      <c r="H329" s="18" t="str">
        <f ca="1">VLOOKUP(线路!A329,OFFSET(架空线长度!$A$2,0,0,2000,2),2,FALSE)</f>
        <v/>
      </c>
      <c r="I329" t="str">
        <f t="shared" ca="1" si="21"/>
        <v/>
      </c>
      <c r="J329" s="18" t="str">
        <f ca="1">VLOOKUP(线路!A329,OFFSET(电缆线长度!$A$2,0,0,2000,2),2,FALSE)</f>
        <v/>
      </c>
      <c r="K329" t="str">
        <f t="shared" ca="1" si="22"/>
        <v/>
      </c>
      <c r="L329" s="18" t="str">
        <f t="shared" ca="1" si="23"/>
        <v/>
      </c>
      <c r="M329" t="str">
        <f>IF([1]线路!G329="","",[1]线路!G329)</f>
        <v/>
      </c>
      <c r="N329" t="str">
        <f>IF([1]线路!H329="","",[1]线路!H329)</f>
        <v/>
      </c>
    </row>
    <row r="330" spans="1:14" x14ac:dyDescent="0.15">
      <c r="A330" t="str">
        <f>IF([1]线路!A330="","",[1]线路!A330)</f>
        <v/>
      </c>
      <c r="B330" t="str">
        <f>IF([1]线路!B330="","",[1]线路!B330)</f>
        <v/>
      </c>
      <c r="C330" t="str">
        <f>IF([1]线路!C330="","",[1]线路!C330)</f>
        <v/>
      </c>
      <c r="D330" t="str">
        <f>IF([1]线路!D330="","",[1]线路!D330)</f>
        <v/>
      </c>
      <c r="E330" t="str">
        <f>IF([1]线路!F330="","",[1]线路!F330)</f>
        <v/>
      </c>
      <c r="F330" t="str">
        <f>IF([1]线路!E330="","",[1]线路!E330)</f>
        <v/>
      </c>
      <c r="G330" s="18" t="str">
        <f t="shared" ca="1" si="20"/>
        <v/>
      </c>
      <c r="H330" s="18" t="str">
        <f ca="1">VLOOKUP(线路!A330,OFFSET(架空线长度!$A$2,0,0,2000,2),2,FALSE)</f>
        <v/>
      </c>
      <c r="I330" t="str">
        <f t="shared" ca="1" si="21"/>
        <v/>
      </c>
      <c r="J330" s="18" t="str">
        <f ca="1">VLOOKUP(线路!A330,OFFSET(电缆线长度!$A$2,0,0,2000,2),2,FALSE)</f>
        <v/>
      </c>
      <c r="K330" t="str">
        <f t="shared" ca="1" si="22"/>
        <v/>
      </c>
      <c r="L330" s="18" t="str">
        <f t="shared" ca="1" si="23"/>
        <v/>
      </c>
      <c r="M330" t="str">
        <f>IF([1]线路!G330="","",[1]线路!G330)</f>
        <v/>
      </c>
      <c r="N330" t="str">
        <f>IF([1]线路!H330="","",[1]线路!H330)</f>
        <v/>
      </c>
    </row>
    <row r="331" spans="1:14" x14ac:dyDescent="0.15">
      <c r="A331" t="str">
        <f>IF([1]线路!A331="","",[1]线路!A331)</f>
        <v/>
      </c>
      <c r="B331" t="str">
        <f>IF([1]线路!B331="","",[1]线路!B331)</f>
        <v/>
      </c>
      <c r="C331" t="str">
        <f>IF([1]线路!C331="","",[1]线路!C331)</f>
        <v/>
      </c>
      <c r="D331" t="str">
        <f>IF([1]线路!D331="","",[1]线路!D331)</f>
        <v/>
      </c>
      <c r="E331" t="str">
        <f>IF([1]线路!F331="","",[1]线路!F331)</f>
        <v/>
      </c>
      <c r="F331" t="str">
        <f>IF([1]线路!E331="","",[1]线路!E331)</f>
        <v/>
      </c>
      <c r="G331" s="18" t="str">
        <f t="shared" ca="1" si="20"/>
        <v/>
      </c>
      <c r="H331" s="18" t="str">
        <f ca="1">VLOOKUP(线路!A331,OFFSET(架空线长度!$A$2,0,0,2000,2),2,FALSE)</f>
        <v/>
      </c>
      <c r="I331" t="str">
        <f t="shared" ca="1" si="21"/>
        <v/>
      </c>
      <c r="J331" s="18" t="str">
        <f ca="1">VLOOKUP(线路!A331,OFFSET(电缆线长度!$A$2,0,0,2000,2),2,FALSE)</f>
        <v/>
      </c>
      <c r="K331" t="str">
        <f t="shared" ca="1" si="22"/>
        <v/>
      </c>
      <c r="L331" s="18" t="str">
        <f t="shared" ca="1" si="23"/>
        <v/>
      </c>
      <c r="M331" t="str">
        <f>IF([1]线路!G331="","",[1]线路!G331)</f>
        <v/>
      </c>
      <c r="N331" t="str">
        <f>IF([1]线路!H331="","",[1]线路!H331)</f>
        <v/>
      </c>
    </row>
    <row r="332" spans="1:14" x14ac:dyDescent="0.15">
      <c r="A332" t="str">
        <f>IF([1]线路!A332="","",[1]线路!A332)</f>
        <v/>
      </c>
      <c r="B332" t="str">
        <f>IF([1]线路!B332="","",[1]线路!B332)</f>
        <v/>
      </c>
      <c r="C332" t="str">
        <f>IF([1]线路!C332="","",[1]线路!C332)</f>
        <v/>
      </c>
      <c r="D332" t="str">
        <f>IF([1]线路!D332="","",[1]线路!D332)</f>
        <v/>
      </c>
      <c r="E332" t="str">
        <f>IF([1]线路!F332="","",[1]线路!F332)</f>
        <v/>
      </c>
      <c r="F332" t="str">
        <f>IF([1]线路!E332="","",[1]线路!E332)</f>
        <v/>
      </c>
      <c r="G332" s="18" t="str">
        <f t="shared" ca="1" si="20"/>
        <v/>
      </c>
      <c r="H332" s="18" t="str">
        <f ca="1">VLOOKUP(线路!A332,OFFSET(架空线长度!$A$2,0,0,2000,2),2,FALSE)</f>
        <v/>
      </c>
      <c r="I332" t="str">
        <f t="shared" ca="1" si="21"/>
        <v/>
      </c>
      <c r="J332" s="18" t="str">
        <f ca="1">VLOOKUP(线路!A332,OFFSET(电缆线长度!$A$2,0,0,2000,2),2,FALSE)</f>
        <v/>
      </c>
      <c r="K332" t="str">
        <f t="shared" ca="1" si="22"/>
        <v/>
      </c>
      <c r="L332" s="18" t="str">
        <f t="shared" ca="1" si="23"/>
        <v/>
      </c>
      <c r="M332" t="str">
        <f>IF([1]线路!G332="","",[1]线路!G332)</f>
        <v/>
      </c>
      <c r="N332" t="str">
        <f>IF([1]线路!H332="","",[1]线路!H332)</f>
        <v/>
      </c>
    </row>
    <row r="333" spans="1:14" x14ac:dyDescent="0.15">
      <c r="A333" t="str">
        <f>IF([1]线路!A333="","",[1]线路!A333)</f>
        <v/>
      </c>
      <c r="B333" t="str">
        <f>IF([1]线路!B333="","",[1]线路!B333)</f>
        <v/>
      </c>
      <c r="C333" t="str">
        <f>IF([1]线路!C333="","",[1]线路!C333)</f>
        <v/>
      </c>
      <c r="D333" t="str">
        <f>IF([1]线路!D333="","",[1]线路!D333)</f>
        <v/>
      </c>
      <c r="E333" t="str">
        <f>IF([1]线路!F333="","",[1]线路!F333)</f>
        <v/>
      </c>
      <c r="F333" t="str">
        <f>IF([1]线路!E333="","",[1]线路!E333)</f>
        <v/>
      </c>
      <c r="G333" s="18" t="str">
        <f t="shared" ca="1" si="20"/>
        <v/>
      </c>
      <c r="H333" s="18" t="str">
        <f ca="1">VLOOKUP(线路!A333,OFFSET(架空线长度!$A$2,0,0,2000,2),2,FALSE)</f>
        <v/>
      </c>
      <c r="I333" t="str">
        <f t="shared" ca="1" si="21"/>
        <v/>
      </c>
      <c r="J333" s="18" t="str">
        <f ca="1">VLOOKUP(线路!A333,OFFSET(电缆线长度!$A$2,0,0,2000,2),2,FALSE)</f>
        <v/>
      </c>
      <c r="K333" t="str">
        <f t="shared" ca="1" si="22"/>
        <v/>
      </c>
      <c r="L333" s="18" t="str">
        <f t="shared" ca="1" si="23"/>
        <v/>
      </c>
      <c r="M333" t="str">
        <f>IF([1]线路!G333="","",[1]线路!G333)</f>
        <v/>
      </c>
      <c r="N333" t="str">
        <f>IF([1]线路!H333="","",[1]线路!H333)</f>
        <v/>
      </c>
    </row>
    <row r="334" spans="1:14" x14ac:dyDescent="0.15">
      <c r="A334" t="str">
        <f>IF([1]线路!A334="","",[1]线路!A334)</f>
        <v/>
      </c>
      <c r="B334" t="str">
        <f>IF([1]线路!B334="","",[1]线路!B334)</f>
        <v/>
      </c>
      <c r="C334" t="str">
        <f>IF([1]线路!C334="","",[1]线路!C334)</f>
        <v/>
      </c>
      <c r="D334" t="str">
        <f>IF([1]线路!D334="","",[1]线路!D334)</f>
        <v/>
      </c>
      <c r="E334" t="str">
        <f>IF([1]线路!F334="","",[1]线路!F334)</f>
        <v/>
      </c>
      <c r="F334" t="str">
        <f>IF([1]线路!E334="","",[1]线路!E334)</f>
        <v/>
      </c>
      <c r="G334" s="18" t="str">
        <f t="shared" ca="1" si="20"/>
        <v/>
      </c>
      <c r="H334" s="18" t="str">
        <f ca="1">VLOOKUP(线路!A334,OFFSET(架空线长度!$A$2,0,0,2000,2),2,FALSE)</f>
        <v/>
      </c>
      <c r="I334" t="str">
        <f t="shared" ca="1" si="21"/>
        <v/>
      </c>
      <c r="J334" s="18" t="str">
        <f ca="1">VLOOKUP(线路!A334,OFFSET(电缆线长度!$A$2,0,0,2000,2),2,FALSE)</f>
        <v/>
      </c>
      <c r="K334" t="str">
        <f t="shared" ca="1" si="22"/>
        <v/>
      </c>
      <c r="L334" s="18" t="str">
        <f t="shared" ca="1" si="23"/>
        <v/>
      </c>
      <c r="M334" t="str">
        <f>IF([1]线路!G334="","",[1]线路!G334)</f>
        <v/>
      </c>
      <c r="N334" t="str">
        <f>IF([1]线路!H334="","",[1]线路!H334)</f>
        <v/>
      </c>
    </row>
    <row r="335" spans="1:14" x14ac:dyDescent="0.15">
      <c r="A335" t="str">
        <f>IF([1]线路!A335="","",[1]线路!A335)</f>
        <v/>
      </c>
      <c r="B335" t="str">
        <f>IF([1]线路!B335="","",[1]线路!B335)</f>
        <v/>
      </c>
      <c r="C335" t="str">
        <f>IF([1]线路!C335="","",[1]线路!C335)</f>
        <v/>
      </c>
      <c r="D335" t="str">
        <f>IF([1]线路!D335="","",[1]线路!D335)</f>
        <v/>
      </c>
      <c r="E335" t="str">
        <f>IF([1]线路!F335="","",[1]线路!F335)</f>
        <v/>
      </c>
      <c r="F335" t="str">
        <f>IF([1]线路!E335="","",[1]线路!E335)</f>
        <v/>
      </c>
      <c r="G335" s="18" t="str">
        <f t="shared" ca="1" si="20"/>
        <v/>
      </c>
      <c r="H335" s="18" t="str">
        <f ca="1">VLOOKUP(线路!A335,OFFSET(架空线长度!$A$2,0,0,2000,2),2,FALSE)</f>
        <v/>
      </c>
      <c r="I335" t="str">
        <f t="shared" ca="1" si="21"/>
        <v/>
      </c>
      <c r="J335" s="18" t="str">
        <f ca="1">VLOOKUP(线路!A335,OFFSET(电缆线长度!$A$2,0,0,2000,2),2,FALSE)</f>
        <v/>
      </c>
      <c r="K335" t="str">
        <f t="shared" ca="1" si="22"/>
        <v/>
      </c>
      <c r="L335" s="18" t="str">
        <f t="shared" ca="1" si="23"/>
        <v/>
      </c>
      <c r="M335" t="str">
        <f>IF([1]线路!G335="","",[1]线路!G335)</f>
        <v/>
      </c>
      <c r="N335" t="str">
        <f>IF([1]线路!H335="","",[1]线路!H335)</f>
        <v/>
      </c>
    </row>
    <row r="336" spans="1:14" x14ac:dyDescent="0.15">
      <c r="A336" t="str">
        <f>IF([1]线路!A336="","",[1]线路!A336)</f>
        <v/>
      </c>
      <c r="B336" t="str">
        <f>IF([1]线路!B336="","",[1]线路!B336)</f>
        <v/>
      </c>
      <c r="C336" t="str">
        <f>IF([1]线路!C336="","",[1]线路!C336)</f>
        <v/>
      </c>
      <c r="D336" t="str">
        <f>IF([1]线路!D336="","",[1]线路!D336)</f>
        <v/>
      </c>
      <c r="E336" t="str">
        <f>IF([1]线路!F336="","",[1]线路!F336)</f>
        <v/>
      </c>
      <c r="F336" t="str">
        <f>IF([1]线路!E336="","",[1]线路!E336)</f>
        <v/>
      </c>
      <c r="G336" s="18" t="str">
        <f t="shared" ca="1" si="20"/>
        <v/>
      </c>
      <c r="H336" s="18" t="str">
        <f ca="1">VLOOKUP(线路!A336,OFFSET(架空线长度!$A$2,0,0,2000,2),2,FALSE)</f>
        <v/>
      </c>
      <c r="I336" t="str">
        <f t="shared" ca="1" si="21"/>
        <v/>
      </c>
      <c r="J336" s="18" t="str">
        <f ca="1">VLOOKUP(线路!A336,OFFSET(电缆线长度!$A$2,0,0,2000,2),2,FALSE)</f>
        <v/>
      </c>
      <c r="K336" t="str">
        <f t="shared" ca="1" si="22"/>
        <v/>
      </c>
      <c r="L336" s="18" t="str">
        <f t="shared" ca="1" si="23"/>
        <v/>
      </c>
      <c r="M336" t="str">
        <f>IF([1]线路!G336="","",[1]线路!G336)</f>
        <v/>
      </c>
      <c r="N336" t="str">
        <f>IF([1]线路!H336="","",[1]线路!H336)</f>
        <v/>
      </c>
    </row>
    <row r="337" spans="1:14" x14ac:dyDescent="0.15">
      <c r="A337" t="str">
        <f>IF([1]线路!A337="","",[1]线路!A337)</f>
        <v/>
      </c>
      <c r="B337" t="str">
        <f>IF([1]线路!B337="","",[1]线路!B337)</f>
        <v/>
      </c>
      <c r="C337" t="str">
        <f>IF([1]线路!C337="","",[1]线路!C337)</f>
        <v/>
      </c>
      <c r="D337" t="str">
        <f>IF([1]线路!D337="","",[1]线路!D337)</f>
        <v/>
      </c>
      <c r="E337" t="str">
        <f>IF([1]线路!F337="","",[1]线路!F337)</f>
        <v/>
      </c>
      <c r="F337" t="str">
        <f>IF([1]线路!E337="","",[1]线路!E337)</f>
        <v/>
      </c>
      <c r="G337" s="18" t="str">
        <f t="shared" ca="1" si="20"/>
        <v/>
      </c>
      <c r="H337" s="18" t="str">
        <f ca="1">VLOOKUP(线路!A337,OFFSET(架空线长度!$A$2,0,0,2000,2),2,FALSE)</f>
        <v/>
      </c>
      <c r="I337" t="str">
        <f t="shared" ca="1" si="21"/>
        <v/>
      </c>
      <c r="J337" s="18" t="str">
        <f ca="1">VLOOKUP(线路!A337,OFFSET(电缆线长度!$A$2,0,0,2000,2),2,FALSE)</f>
        <v/>
      </c>
      <c r="K337" t="str">
        <f t="shared" ca="1" si="22"/>
        <v/>
      </c>
      <c r="L337" s="18" t="str">
        <f t="shared" ca="1" si="23"/>
        <v/>
      </c>
      <c r="M337" t="str">
        <f>IF([1]线路!G337="","",[1]线路!G337)</f>
        <v/>
      </c>
      <c r="N337" t="str">
        <f>IF([1]线路!H337="","",[1]线路!H337)</f>
        <v/>
      </c>
    </row>
    <row r="338" spans="1:14" x14ac:dyDescent="0.15">
      <c r="A338" t="str">
        <f>IF([1]线路!A338="","",[1]线路!A338)</f>
        <v/>
      </c>
      <c r="B338" t="str">
        <f>IF([1]线路!B338="","",[1]线路!B338)</f>
        <v/>
      </c>
      <c r="C338" t="str">
        <f>IF([1]线路!C338="","",[1]线路!C338)</f>
        <v/>
      </c>
      <c r="D338" t="str">
        <f>IF([1]线路!D338="","",[1]线路!D338)</f>
        <v/>
      </c>
      <c r="E338" t="str">
        <f>IF([1]线路!F338="","",[1]线路!F338)</f>
        <v/>
      </c>
      <c r="F338" t="str">
        <f>IF([1]线路!E338="","",[1]线路!E338)</f>
        <v/>
      </c>
      <c r="G338" s="18" t="str">
        <f t="shared" ca="1" si="20"/>
        <v/>
      </c>
      <c r="H338" s="18" t="str">
        <f ca="1">VLOOKUP(线路!A338,OFFSET(架空线长度!$A$2,0,0,2000,2),2,FALSE)</f>
        <v/>
      </c>
      <c r="I338" t="str">
        <f t="shared" ca="1" si="21"/>
        <v/>
      </c>
      <c r="J338" s="18" t="str">
        <f ca="1">VLOOKUP(线路!A338,OFFSET(电缆线长度!$A$2,0,0,2000,2),2,FALSE)</f>
        <v/>
      </c>
      <c r="K338" t="str">
        <f t="shared" ca="1" si="22"/>
        <v/>
      </c>
      <c r="L338" s="18" t="str">
        <f t="shared" ca="1" si="23"/>
        <v/>
      </c>
      <c r="M338" t="str">
        <f>IF([1]线路!G338="","",[1]线路!G338)</f>
        <v/>
      </c>
      <c r="N338" t="str">
        <f>IF([1]线路!H338="","",[1]线路!H338)</f>
        <v/>
      </c>
    </row>
    <row r="339" spans="1:14" x14ac:dyDescent="0.15">
      <c r="A339" t="str">
        <f>IF([1]线路!A339="","",[1]线路!A339)</f>
        <v/>
      </c>
      <c r="B339" t="str">
        <f>IF([1]线路!B339="","",[1]线路!B339)</f>
        <v/>
      </c>
      <c r="C339" t="str">
        <f>IF([1]线路!C339="","",[1]线路!C339)</f>
        <v/>
      </c>
      <c r="D339" t="str">
        <f>IF([1]线路!D339="","",[1]线路!D339)</f>
        <v/>
      </c>
      <c r="E339" t="str">
        <f>IF([1]线路!F339="","",[1]线路!F339)</f>
        <v/>
      </c>
      <c r="F339" t="str">
        <f>IF([1]线路!E339="","",[1]线路!E339)</f>
        <v/>
      </c>
      <c r="G339" s="18" t="str">
        <f t="shared" ca="1" si="20"/>
        <v/>
      </c>
      <c r="H339" s="18" t="str">
        <f ca="1">VLOOKUP(线路!A339,OFFSET(架空线长度!$A$2,0,0,2000,2),2,FALSE)</f>
        <v/>
      </c>
      <c r="I339" t="str">
        <f t="shared" ca="1" si="21"/>
        <v/>
      </c>
      <c r="J339" s="18" t="str">
        <f ca="1">VLOOKUP(线路!A339,OFFSET(电缆线长度!$A$2,0,0,2000,2),2,FALSE)</f>
        <v/>
      </c>
      <c r="K339" t="str">
        <f t="shared" ca="1" si="22"/>
        <v/>
      </c>
      <c r="L339" s="18" t="str">
        <f t="shared" ca="1" si="23"/>
        <v/>
      </c>
      <c r="M339" t="str">
        <f>IF([1]线路!G339="","",[1]线路!G339)</f>
        <v/>
      </c>
      <c r="N339" t="str">
        <f>IF([1]线路!H339="","",[1]线路!H339)</f>
        <v/>
      </c>
    </row>
    <row r="340" spans="1:14" x14ac:dyDescent="0.15">
      <c r="A340" t="str">
        <f>IF([1]线路!A340="","",[1]线路!A340)</f>
        <v/>
      </c>
      <c r="B340" t="str">
        <f>IF([1]线路!B340="","",[1]线路!B340)</f>
        <v/>
      </c>
      <c r="C340" t="str">
        <f>IF([1]线路!C340="","",[1]线路!C340)</f>
        <v/>
      </c>
      <c r="D340" t="str">
        <f>IF([1]线路!D340="","",[1]线路!D340)</f>
        <v/>
      </c>
      <c r="E340" t="str">
        <f>IF([1]线路!F340="","",[1]线路!F340)</f>
        <v/>
      </c>
      <c r="F340" t="str">
        <f>IF([1]线路!E340="","",[1]线路!E340)</f>
        <v/>
      </c>
      <c r="G340" s="18" t="str">
        <f t="shared" ca="1" si="20"/>
        <v/>
      </c>
      <c r="H340" s="18" t="str">
        <f ca="1">VLOOKUP(线路!A340,OFFSET(架空线长度!$A$2,0,0,2000,2),2,FALSE)</f>
        <v/>
      </c>
      <c r="I340" t="str">
        <f t="shared" ca="1" si="21"/>
        <v/>
      </c>
      <c r="J340" s="18" t="str">
        <f ca="1">VLOOKUP(线路!A340,OFFSET(电缆线长度!$A$2,0,0,2000,2),2,FALSE)</f>
        <v/>
      </c>
      <c r="K340" t="str">
        <f t="shared" ca="1" si="22"/>
        <v/>
      </c>
      <c r="L340" s="18" t="str">
        <f t="shared" ca="1" si="23"/>
        <v/>
      </c>
      <c r="M340" t="str">
        <f>IF([1]线路!G340="","",[1]线路!G340)</f>
        <v/>
      </c>
      <c r="N340" t="str">
        <f>IF([1]线路!H340="","",[1]线路!H340)</f>
        <v/>
      </c>
    </row>
    <row r="341" spans="1:14" x14ac:dyDescent="0.15">
      <c r="A341" t="str">
        <f>IF([1]线路!A341="","",[1]线路!A341)</f>
        <v/>
      </c>
      <c r="B341" t="str">
        <f>IF([1]线路!B341="","",[1]线路!B341)</f>
        <v/>
      </c>
      <c r="C341" t="str">
        <f>IF([1]线路!C341="","",[1]线路!C341)</f>
        <v/>
      </c>
      <c r="D341" t="str">
        <f>IF([1]线路!D341="","",[1]线路!D341)</f>
        <v/>
      </c>
      <c r="E341" t="str">
        <f>IF([1]线路!F341="","",[1]线路!F341)</f>
        <v/>
      </c>
      <c r="F341" t="str">
        <f>IF([1]线路!E341="","",[1]线路!E341)</f>
        <v/>
      </c>
      <c r="G341" s="18" t="str">
        <f t="shared" ca="1" si="20"/>
        <v/>
      </c>
      <c r="H341" s="18" t="str">
        <f ca="1">VLOOKUP(线路!A341,OFFSET(架空线长度!$A$2,0,0,2000,2),2,FALSE)</f>
        <v/>
      </c>
      <c r="I341" t="str">
        <f t="shared" ca="1" si="21"/>
        <v/>
      </c>
      <c r="J341" s="18" t="str">
        <f ca="1">VLOOKUP(线路!A341,OFFSET(电缆线长度!$A$2,0,0,2000,2),2,FALSE)</f>
        <v/>
      </c>
      <c r="K341" t="str">
        <f t="shared" ca="1" si="22"/>
        <v/>
      </c>
      <c r="L341" s="18" t="str">
        <f t="shared" ca="1" si="23"/>
        <v/>
      </c>
      <c r="M341" t="str">
        <f>IF([1]线路!G341="","",[1]线路!G341)</f>
        <v/>
      </c>
      <c r="N341" t="str">
        <f>IF([1]线路!H341="","",[1]线路!H341)</f>
        <v/>
      </c>
    </row>
    <row r="342" spans="1:14" x14ac:dyDescent="0.15">
      <c r="A342" t="str">
        <f>IF([1]线路!A342="","",[1]线路!A342)</f>
        <v/>
      </c>
      <c r="B342" t="str">
        <f>IF([1]线路!B342="","",[1]线路!B342)</f>
        <v/>
      </c>
      <c r="C342" t="str">
        <f>IF([1]线路!C342="","",[1]线路!C342)</f>
        <v/>
      </c>
      <c r="D342" t="str">
        <f>IF([1]线路!D342="","",[1]线路!D342)</f>
        <v/>
      </c>
      <c r="E342" t="str">
        <f>IF([1]线路!F342="","",[1]线路!F342)</f>
        <v/>
      </c>
      <c r="F342" t="str">
        <f>IF([1]线路!E342="","",[1]线路!E342)</f>
        <v/>
      </c>
      <c r="G342" s="18" t="str">
        <f t="shared" ca="1" si="20"/>
        <v/>
      </c>
      <c r="H342" s="18" t="str">
        <f ca="1">VLOOKUP(线路!A342,OFFSET(架空线长度!$A$2,0,0,2000,2),2,FALSE)</f>
        <v/>
      </c>
      <c r="I342" t="str">
        <f t="shared" ca="1" si="21"/>
        <v/>
      </c>
      <c r="J342" s="18" t="str">
        <f ca="1">VLOOKUP(线路!A342,OFFSET(电缆线长度!$A$2,0,0,2000,2),2,FALSE)</f>
        <v/>
      </c>
      <c r="K342" t="str">
        <f t="shared" ca="1" si="22"/>
        <v/>
      </c>
      <c r="L342" s="18" t="str">
        <f t="shared" ca="1" si="23"/>
        <v/>
      </c>
      <c r="M342" t="str">
        <f>IF([1]线路!G342="","",[1]线路!G342)</f>
        <v/>
      </c>
      <c r="N342" t="str">
        <f>IF([1]线路!H342="","",[1]线路!H342)</f>
        <v/>
      </c>
    </row>
    <row r="343" spans="1:14" x14ac:dyDescent="0.15">
      <c r="A343" t="str">
        <f>IF([1]线路!A343="","",[1]线路!A343)</f>
        <v/>
      </c>
      <c r="B343" t="str">
        <f>IF([1]线路!B343="","",[1]线路!B343)</f>
        <v/>
      </c>
      <c r="C343" t="str">
        <f>IF([1]线路!C343="","",[1]线路!C343)</f>
        <v/>
      </c>
      <c r="D343" t="str">
        <f>IF([1]线路!D343="","",[1]线路!D343)</f>
        <v/>
      </c>
      <c r="E343" t="str">
        <f>IF([1]线路!F343="","",[1]线路!F343)</f>
        <v/>
      </c>
      <c r="F343" t="str">
        <f>IF([1]线路!E343="","",[1]线路!E343)</f>
        <v/>
      </c>
      <c r="G343" s="18" t="str">
        <f t="shared" ca="1" si="20"/>
        <v/>
      </c>
      <c r="H343" s="18" t="str">
        <f ca="1">VLOOKUP(线路!A343,OFFSET(架空线长度!$A$2,0,0,2000,2),2,FALSE)</f>
        <v/>
      </c>
      <c r="I343" t="str">
        <f t="shared" ca="1" si="21"/>
        <v/>
      </c>
      <c r="J343" s="18" t="str">
        <f ca="1">VLOOKUP(线路!A343,OFFSET(电缆线长度!$A$2,0,0,2000,2),2,FALSE)</f>
        <v/>
      </c>
      <c r="K343" t="str">
        <f t="shared" ca="1" si="22"/>
        <v/>
      </c>
      <c r="L343" s="18" t="str">
        <f t="shared" ca="1" si="23"/>
        <v/>
      </c>
      <c r="M343" t="str">
        <f>IF([1]线路!G343="","",[1]线路!G343)</f>
        <v/>
      </c>
      <c r="N343" t="str">
        <f>IF([1]线路!H343="","",[1]线路!H343)</f>
        <v/>
      </c>
    </row>
    <row r="344" spans="1:14" x14ac:dyDescent="0.15">
      <c r="A344" t="str">
        <f>IF([1]线路!A344="","",[1]线路!A344)</f>
        <v/>
      </c>
      <c r="B344" t="str">
        <f>IF([1]线路!B344="","",[1]线路!B344)</f>
        <v/>
      </c>
      <c r="C344" t="str">
        <f>IF([1]线路!C344="","",[1]线路!C344)</f>
        <v/>
      </c>
      <c r="D344" t="str">
        <f>IF([1]线路!D344="","",[1]线路!D344)</f>
        <v/>
      </c>
      <c r="E344" t="str">
        <f>IF([1]线路!F344="","",[1]线路!F344)</f>
        <v/>
      </c>
      <c r="F344" t="str">
        <f>IF([1]线路!E344="","",[1]线路!E344)</f>
        <v/>
      </c>
      <c r="G344" s="18" t="str">
        <f t="shared" ca="1" si="20"/>
        <v/>
      </c>
      <c r="H344" s="18" t="str">
        <f ca="1">VLOOKUP(线路!A344,OFFSET(架空线长度!$A$2,0,0,2000,2),2,FALSE)</f>
        <v/>
      </c>
      <c r="I344" t="str">
        <f t="shared" ca="1" si="21"/>
        <v/>
      </c>
      <c r="J344" s="18" t="str">
        <f ca="1">VLOOKUP(线路!A344,OFFSET(电缆线长度!$A$2,0,0,2000,2),2,FALSE)</f>
        <v/>
      </c>
      <c r="K344" t="str">
        <f t="shared" ca="1" si="22"/>
        <v/>
      </c>
      <c r="L344" s="18" t="str">
        <f t="shared" ca="1" si="23"/>
        <v/>
      </c>
      <c r="M344" t="str">
        <f>IF([1]线路!G344="","",[1]线路!G344)</f>
        <v/>
      </c>
      <c r="N344" t="str">
        <f>IF([1]线路!H344="","",[1]线路!H344)</f>
        <v/>
      </c>
    </row>
    <row r="345" spans="1:14" x14ac:dyDescent="0.15">
      <c r="A345" t="str">
        <f>IF([1]线路!A345="","",[1]线路!A345)</f>
        <v/>
      </c>
      <c r="B345" t="str">
        <f>IF([1]线路!B345="","",[1]线路!B345)</f>
        <v/>
      </c>
      <c r="C345" t="str">
        <f>IF([1]线路!C345="","",[1]线路!C345)</f>
        <v/>
      </c>
      <c r="D345" t="str">
        <f>IF([1]线路!D345="","",[1]线路!D345)</f>
        <v/>
      </c>
      <c r="E345" t="str">
        <f>IF([1]线路!F345="","",[1]线路!F345)</f>
        <v/>
      </c>
      <c r="F345" t="str">
        <f>IF([1]线路!E345="","",[1]线路!E345)</f>
        <v/>
      </c>
      <c r="G345" s="18" t="str">
        <f t="shared" ca="1" si="20"/>
        <v/>
      </c>
      <c r="H345" s="18" t="str">
        <f ca="1">VLOOKUP(线路!A345,OFFSET(架空线长度!$A$2,0,0,2000,2),2,FALSE)</f>
        <v/>
      </c>
      <c r="I345" t="str">
        <f t="shared" ca="1" si="21"/>
        <v/>
      </c>
      <c r="J345" s="18" t="str">
        <f ca="1">VLOOKUP(线路!A345,OFFSET(电缆线长度!$A$2,0,0,2000,2),2,FALSE)</f>
        <v/>
      </c>
      <c r="K345" t="str">
        <f t="shared" ca="1" si="22"/>
        <v/>
      </c>
      <c r="L345" s="18" t="str">
        <f t="shared" ca="1" si="23"/>
        <v/>
      </c>
      <c r="M345" t="str">
        <f>IF([1]线路!G345="","",[1]线路!G345)</f>
        <v/>
      </c>
      <c r="N345" t="str">
        <f>IF([1]线路!H345="","",[1]线路!H345)</f>
        <v/>
      </c>
    </row>
    <row r="346" spans="1:14" x14ac:dyDescent="0.15">
      <c r="A346" t="str">
        <f>IF([1]线路!A346="","",[1]线路!A346)</f>
        <v/>
      </c>
      <c r="B346" t="str">
        <f>IF([1]线路!B346="","",[1]线路!B346)</f>
        <v/>
      </c>
      <c r="C346" t="str">
        <f>IF([1]线路!C346="","",[1]线路!C346)</f>
        <v/>
      </c>
      <c r="D346" t="str">
        <f>IF([1]线路!D346="","",[1]线路!D346)</f>
        <v/>
      </c>
      <c r="E346" t="str">
        <f>IF([1]线路!F346="","",[1]线路!F346)</f>
        <v/>
      </c>
      <c r="F346" t="str">
        <f>IF([1]线路!E346="","",[1]线路!E346)</f>
        <v/>
      </c>
      <c r="G346" s="18" t="str">
        <f t="shared" ca="1" si="20"/>
        <v/>
      </c>
      <c r="H346" s="18" t="str">
        <f ca="1">VLOOKUP(线路!A346,OFFSET(架空线长度!$A$2,0,0,2000,2),2,FALSE)</f>
        <v/>
      </c>
      <c r="I346" t="str">
        <f t="shared" ca="1" si="21"/>
        <v/>
      </c>
      <c r="J346" s="18" t="str">
        <f ca="1">VLOOKUP(线路!A346,OFFSET(电缆线长度!$A$2,0,0,2000,2),2,FALSE)</f>
        <v/>
      </c>
      <c r="K346" t="str">
        <f t="shared" ca="1" si="22"/>
        <v/>
      </c>
      <c r="L346" s="18" t="str">
        <f t="shared" ca="1" si="23"/>
        <v/>
      </c>
      <c r="M346" t="str">
        <f>IF([1]线路!G346="","",[1]线路!G346)</f>
        <v/>
      </c>
      <c r="N346" t="str">
        <f>IF([1]线路!H346="","",[1]线路!H346)</f>
        <v/>
      </c>
    </row>
    <row r="347" spans="1:14" x14ac:dyDescent="0.15">
      <c r="A347" t="str">
        <f>IF([1]线路!A347="","",[1]线路!A347)</f>
        <v/>
      </c>
      <c r="B347" t="str">
        <f>IF([1]线路!B347="","",[1]线路!B347)</f>
        <v/>
      </c>
      <c r="C347" t="str">
        <f>IF([1]线路!C347="","",[1]线路!C347)</f>
        <v/>
      </c>
      <c r="D347" t="str">
        <f>IF([1]线路!D347="","",[1]线路!D347)</f>
        <v/>
      </c>
      <c r="E347" t="str">
        <f>IF([1]线路!F347="","",[1]线路!F347)</f>
        <v/>
      </c>
      <c r="F347" t="str">
        <f>IF([1]线路!E347="","",[1]线路!E347)</f>
        <v/>
      </c>
      <c r="G347" s="18" t="str">
        <f t="shared" ca="1" si="20"/>
        <v/>
      </c>
      <c r="H347" s="18" t="str">
        <f ca="1">VLOOKUP(线路!A347,OFFSET(架空线长度!$A$2,0,0,2000,2),2,FALSE)</f>
        <v/>
      </c>
      <c r="I347" t="str">
        <f t="shared" ca="1" si="21"/>
        <v/>
      </c>
      <c r="J347" s="18" t="str">
        <f ca="1">VLOOKUP(线路!A347,OFFSET(电缆线长度!$A$2,0,0,2000,2),2,FALSE)</f>
        <v/>
      </c>
      <c r="K347" t="str">
        <f t="shared" ca="1" si="22"/>
        <v/>
      </c>
      <c r="L347" s="18" t="str">
        <f t="shared" ca="1" si="23"/>
        <v/>
      </c>
      <c r="M347" t="str">
        <f>IF([1]线路!G347="","",[1]线路!G347)</f>
        <v/>
      </c>
      <c r="N347" t="str">
        <f>IF([1]线路!H347="","",[1]线路!H347)</f>
        <v/>
      </c>
    </row>
    <row r="348" spans="1:14" x14ac:dyDescent="0.15">
      <c r="A348" t="str">
        <f>IF([1]线路!A348="","",[1]线路!A348)</f>
        <v/>
      </c>
      <c r="B348" t="str">
        <f>IF([1]线路!B348="","",[1]线路!B348)</f>
        <v/>
      </c>
      <c r="C348" t="str">
        <f>IF([1]线路!C348="","",[1]线路!C348)</f>
        <v/>
      </c>
      <c r="D348" t="str">
        <f>IF([1]线路!D348="","",[1]线路!D348)</f>
        <v/>
      </c>
      <c r="E348" t="str">
        <f>IF([1]线路!F348="","",[1]线路!F348)</f>
        <v/>
      </c>
      <c r="F348" t="str">
        <f>IF([1]线路!E348="","",[1]线路!E348)</f>
        <v/>
      </c>
      <c r="G348" s="18" t="str">
        <f t="shared" ca="1" si="20"/>
        <v/>
      </c>
      <c r="H348" s="18" t="str">
        <f ca="1">VLOOKUP(线路!A348,OFFSET(架空线长度!$A$2,0,0,2000,2),2,FALSE)</f>
        <v/>
      </c>
      <c r="I348" t="str">
        <f t="shared" ca="1" si="21"/>
        <v/>
      </c>
      <c r="J348" s="18" t="str">
        <f ca="1">VLOOKUP(线路!A348,OFFSET(电缆线长度!$A$2,0,0,2000,2),2,FALSE)</f>
        <v/>
      </c>
      <c r="K348" t="str">
        <f t="shared" ca="1" si="22"/>
        <v/>
      </c>
      <c r="L348" s="18" t="str">
        <f t="shared" ca="1" si="23"/>
        <v/>
      </c>
      <c r="M348" t="str">
        <f>IF([1]线路!G348="","",[1]线路!G348)</f>
        <v/>
      </c>
      <c r="N348" t="str">
        <f>IF([1]线路!H348="","",[1]线路!H348)</f>
        <v/>
      </c>
    </row>
    <row r="349" spans="1:14" x14ac:dyDescent="0.15">
      <c r="A349" t="str">
        <f>IF([1]线路!A349="","",[1]线路!A349)</f>
        <v/>
      </c>
      <c r="B349" t="str">
        <f>IF([1]线路!B349="","",[1]线路!B349)</f>
        <v/>
      </c>
      <c r="C349" t="str">
        <f>IF([1]线路!C349="","",[1]线路!C349)</f>
        <v/>
      </c>
      <c r="D349" t="str">
        <f>IF([1]线路!D349="","",[1]线路!D349)</f>
        <v/>
      </c>
      <c r="E349" t="str">
        <f>IF([1]线路!F349="","",[1]线路!F349)</f>
        <v/>
      </c>
      <c r="F349" t="str">
        <f>IF([1]线路!E349="","",[1]线路!E349)</f>
        <v/>
      </c>
      <c r="G349" s="18" t="str">
        <f t="shared" ca="1" si="20"/>
        <v/>
      </c>
      <c r="H349" s="18" t="str">
        <f ca="1">VLOOKUP(线路!A349,OFFSET(架空线长度!$A$2,0,0,2000,2),2,FALSE)</f>
        <v/>
      </c>
      <c r="I349" t="str">
        <f t="shared" ca="1" si="21"/>
        <v/>
      </c>
      <c r="J349" s="18" t="str">
        <f ca="1">VLOOKUP(线路!A349,OFFSET(电缆线长度!$A$2,0,0,2000,2),2,FALSE)</f>
        <v/>
      </c>
      <c r="K349" t="str">
        <f t="shared" ca="1" si="22"/>
        <v/>
      </c>
      <c r="L349" s="18" t="str">
        <f t="shared" ca="1" si="23"/>
        <v/>
      </c>
      <c r="M349" t="str">
        <f>IF([1]线路!G349="","",[1]线路!G349)</f>
        <v/>
      </c>
      <c r="N349" t="str">
        <f>IF([1]线路!H349="","",[1]线路!H349)</f>
        <v/>
      </c>
    </row>
    <row r="350" spans="1:14" x14ac:dyDescent="0.15">
      <c r="A350" t="str">
        <f>IF([1]线路!A350="","",[1]线路!A350)</f>
        <v/>
      </c>
      <c r="B350" t="str">
        <f>IF([1]线路!B350="","",[1]线路!B350)</f>
        <v/>
      </c>
      <c r="C350" t="str">
        <f>IF([1]线路!C350="","",[1]线路!C350)</f>
        <v/>
      </c>
      <c r="D350" t="str">
        <f>IF([1]线路!D350="","",[1]线路!D350)</f>
        <v/>
      </c>
      <c r="E350" t="str">
        <f>IF([1]线路!F350="","",[1]线路!F350)</f>
        <v/>
      </c>
      <c r="F350" t="str">
        <f>IF([1]线路!E350="","",[1]线路!E350)</f>
        <v/>
      </c>
      <c r="G350" s="18" t="str">
        <f t="shared" ca="1" si="20"/>
        <v/>
      </c>
      <c r="H350" s="18" t="str">
        <f ca="1">VLOOKUP(线路!A350,OFFSET(架空线长度!$A$2,0,0,2000,2),2,FALSE)</f>
        <v/>
      </c>
      <c r="I350" t="str">
        <f t="shared" ca="1" si="21"/>
        <v/>
      </c>
      <c r="J350" s="18" t="str">
        <f ca="1">VLOOKUP(线路!A350,OFFSET(电缆线长度!$A$2,0,0,2000,2),2,FALSE)</f>
        <v/>
      </c>
      <c r="K350" t="str">
        <f t="shared" ca="1" si="22"/>
        <v/>
      </c>
      <c r="L350" s="18" t="str">
        <f t="shared" ca="1" si="23"/>
        <v/>
      </c>
      <c r="M350" t="str">
        <f>IF([1]线路!G350="","",[1]线路!G350)</f>
        <v/>
      </c>
      <c r="N350" t="str">
        <f>IF([1]线路!H350="","",[1]线路!H350)</f>
        <v/>
      </c>
    </row>
    <row r="351" spans="1:14" x14ac:dyDescent="0.15">
      <c r="A351" t="str">
        <f>IF([1]线路!A351="","",[1]线路!A351)</f>
        <v/>
      </c>
      <c r="B351" t="str">
        <f>IF([1]线路!B351="","",[1]线路!B351)</f>
        <v/>
      </c>
      <c r="C351" t="str">
        <f>IF([1]线路!C351="","",[1]线路!C351)</f>
        <v/>
      </c>
      <c r="D351" t="str">
        <f>IF([1]线路!D351="","",[1]线路!D351)</f>
        <v/>
      </c>
      <c r="E351" t="str">
        <f>IF([1]线路!F351="","",[1]线路!F351)</f>
        <v/>
      </c>
      <c r="F351" t="str">
        <f>IF([1]线路!E351="","",[1]线路!E351)</f>
        <v/>
      </c>
      <c r="G351" s="18" t="str">
        <f t="shared" ca="1" si="20"/>
        <v/>
      </c>
      <c r="H351" s="18" t="str">
        <f ca="1">VLOOKUP(线路!A351,OFFSET(架空线长度!$A$2,0,0,2000,2),2,FALSE)</f>
        <v/>
      </c>
      <c r="I351" t="str">
        <f t="shared" ca="1" si="21"/>
        <v/>
      </c>
      <c r="J351" s="18" t="str">
        <f ca="1">VLOOKUP(线路!A351,OFFSET(电缆线长度!$A$2,0,0,2000,2),2,FALSE)</f>
        <v/>
      </c>
      <c r="K351" t="str">
        <f t="shared" ca="1" si="22"/>
        <v/>
      </c>
      <c r="L351" s="18" t="str">
        <f t="shared" ca="1" si="23"/>
        <v/>
      </c>
      <c r="M351" t="str">
        <f>IF([1]线路!G351="","",[1]线路!G351)</f>
        <v/>
      </c>
      <c r="N351" t="str">
        <f>IF([1]线路!H351="","",[1]线路!H351)</f>
        <v/>
      </c>
    </row>
    <row r="352" spans="1:14" x14ac:dyDescent="0.15">
      <c r="A352" t="str">
        <f>IF([1]线路!A352="","",[1]线路!A352)</f>
        <v/>
      </c>
      <c r="B352" t="str">
        <f>IF([1]线路!B352="","",[1]线路!B352)</f>
        <v/>
      </c>
      <c r="C352" t="str">
        <f>IF([1]线路!C352="","",[1]线路!C352)</f>
        <v/>
      </c>
      <c r="D352" t="str">
        <f>IF([1]线路!D352="","",[1]线路!D352)</f>
        <v/>
      </c>
      <c r="E352" t="str">
        <f>IF([1]线路!F352="","",[1]线路!F352)</f>
        <v/>
      </c>
      <c r="F352" t="str">
        <f>IF([1]线路!E352="","",[1]线路!E352)</f>
        <v/>
      </c>
      <c r="G352" s="18" t="str">
        <f t="shared" ca="1" si="20"/>
        <v/>
      </c>
      <c r="H352" s="18" t="str">
        <f ca="1">VLOOKUP(线路!A352,OFFSET(架空线长度!$A$2,0,0,2000,2),2,FALSE)</f>
        <v/>
      </c>
      <c r="I352" t="str">
        <f t="shared" ca="1" si="21"/>
        <v/>
      </c>
      <c r="J352" s="18" t="str">
        <f ca="1">VLOOKUP(线路!A352,OFFSET(电缆线长度!$A$2,0,0,2000,2),2,FALSE)</f>
        <v/>
      </c>
      <c r="K352" t="str">
        <f t="shared" ca="1" si="22"/>
        <v/>
      </c>
      <c r="L352" s="18" t="str">
        <f t="shared" ca="1" si="23"/>
        <v/>
      </c>
      <c r="M352" t="str">
        <f>IF([1]线路!G352="","",[1]线路!G352)</f>
        <v/>
      </c>
      <c r="N352" t="str">
        <f>IF([1]线路!H352="","",[1]线路!H352)</f>
        <v/>
      </c>
    </row>
    <row r="353" spans="1:14" x14ac:dyDescent="0.15">
      <c r="A353" t="str">
        <f>IF([1]线路!A353="","",[1]线路!A353)</f>
        <v/>
      </c>
      <c r="B353" t="str">
        <f>IF([1]线路!B353="","",[1]线路!B353)</f>
        <v/>
      </c>
      <c r="C353" t="str">
        <f>IF([1]线路!C353="","",[1]线路!C353)</f>
        <v/>
      </c>
      <c r="D353" t="str">
        <f>IF([1]线路!D353="","",[1]线路!D353)</f>
        <v/>
      </c>
      <c r="E353" t="str">
        <f>IF([1]线路!F353="","",[1]线路!F353)</f>
        <v/>
      </c>
      <c r="F353" t="str">
        <f>IF([1]线路!E353="","",[1]线路!E353)</f>
        <v/>
      </c>
      <c r="G353" s="18" t="str">
        <f t="shared" ca="1" si="20"/>
        <v/>
      </c>
      <c r="H353" s="18" t="str">
        <f ca="1">VLOOKUP(线路!A353,OFFSET(架空线长度!$A$2,0,0,2000,2),2,FALSE)</f>
        <v/>
      </c>
      <c r="I353" t="str">
        <f t="shared" ca="1" si="21"/>
        <v/>
      </c>
      <c r="J353" s="18" t="str">
        <f ca="1">VLOOKUP(线路!A353,OFFSET(电缆线长度!$A$2,0,0,2000,2),2,FALSE)</f>
        <v/>
      </c>
      <c r="K353" t="str">
        <f t="shared" ca="1" si="22"/>
        <v/>
      </c>
      <c r="L353" s="18" t="str">
        <f t="shared" ca="1" si="23"/>
        <v/>
      </c>
      <c r="M353" t="str">
        <f>IF([1]线路!G353="","",[1]线路!G353)</f>
        <v/>
      </c>
      <c r="N353" t="str">
        <f>IF([1]线路!H353="","",[1]线路!H353)</f>
        <v/>
      </c>
    </row>
    <row r="354" spans="1:14" x14ac:dyDescent="0.15">
      <c r="A354" t="str">
        <f>IF([1]线路!A354="","",[1]线路!A354)</f>
        <v/>
      </c>
      <c r="B354" t="str">
        <f>IF([1]线路!B354="","",[1]线路!B354)</f>
        <v/>
      </c>
      <c r="C354" t="str">
        <f>IF([1]线路!C354="","",[1]线路!C354)</f>
        <v/>
      </c>
      <c r="D354" t="str">
        <f>IF([1]线路!D354="","",[1]线路!D354)</f>
        <v/>
      </c>
      <c r="E354" t="str">
        <f>IF([1]线路!F354="","",[1]线路!F354)</f>
        <v/>
      </c>
      <c r="F354" t="str">
        <f>IF([1]线路!E354="","",[1]线路!E354)</f>
        <v/>
      </c>
      <c r="G354" s="18" t="str">
        <f t="shared" ca="1" si="20"/>
        <v/>
      </c>
      <c r="H354" s="18" t="str">
        <f ca="1">VLOOKUP(线路!A354,OFFSET(架空线长度!$A$2,0,0,2000,2),2,FALSE)</f>
        <v/>
      </c>
      <c r="I354" t="str">
        <f t="shared" ca="1" si="21"/>
        <v/>
      </c>
      <c r="J354" s="18" t="str">
        <f ca="1">VLOOKUP(线路!A354,OFFSET(电缆线长度!$A$2,0,0,2000,2),2,FALSE)</f>
        <v/>
      </c>
      <c r="K354" t="str">
        <f t="shared" ca="1" si="22"/>
        <v/>
      </c>
      <c r="L354" s="18" t="str">
        <f t="shared" ca="1" si="23"/>
        <v/>
      </c>
      <c r="M354" t="str">
        <f>IF([1]线路!G354="","",[1]线路!G354)</f>
        <v/>
      </c>
      <c r="N354" t="str">
        <f>IF([1]线路!H354="","",[1]线路!H354)</f>
        <v/>
      </c>
    </row>
    <row r="355" spans="1:14" x14ac:dyDescent="0.15">
      <c r="A355" t="str">
        <f>IF([1]线路!A355="","",[1]线路!A355)</f>
        <v/>
      </c>
      <c r="B355" t="str">
        <f>IF([1]线路!B355="","",[1]线路!B355)</f>
        <v/>
      </c>
      <c r="C355" t="str">
        <f>IF([1]线路!C355="","",[1]线路!C355)</f>
        <v/>
      </c>
      <c r="D355" t="str">
        <f>IF([1]线路!D355="","",[1]线路!D355)</f>
        <v/>
      </c>
      <c r="E355" t="str">
        <f>IF([1]线路!F355="","",[1]线路!F355)</f>
        <v/>
      </c>
      <c r="F355" t="str">
        <f>IF([1]线路!E355="","",[1]线路!E355)</f>
        <v/>
      </c>
      <c r="G355" s="18" t="str">
        <f t="shared" ca="1" si="20"/>
        <v/>
      </c>
      <c r="H355" s="18" t="str">
        <f ca="1">VLOOKUP(线路!A355,OFFSET(架空线长度!$A$2,0,0,2000,2),2,FALSE)</f>
        <v/>
      </c>
      <c r="I355" t="str">
        <f t="shared" ca="1" si="21"/>
        <v/>
      </c>
      <c r="J355" s="18" t="str">
        <f ca="1">VLOOKUP(线路!A355,OFFSET(电缆线长度!$A$2,0,0,2000,2),2,FALSE)</f>
        <v/>
      </c>
      <c r="K355" t="str">
        <f t="shared" ca="1" si="22"/>
        <v/>
      </c>
      <c r="L355" s="18" t="str">
        <f t="shared" ca="1" si="23"/>
        <v/>
      </c>
      <c r="M355" t="str">
        <f>IF([1]线路!G355="","",[1]线路!G355)</f>
        <v/>
      </c>
      <c r="N355" t="str">
        <f>IF([1]线路!H355="","",[1]线路!H355)</f>
        <v/>
      </c>
    </row>
    <row r="356" spans="1:14" x14ac:dyDescent="0.15">
      <c r="A356" t="str">
        <f>IF([1]线路!A356="","",[1]线路!A356)</f>
        <v/>
      </c>
      <c r="B356" t="str">
        <f>IF([1]线路!B356="","",[1]线路!B356)</f>
        <v/>
      </c>
      <c r="C356" t="str">
        <f>IF([1]线路!C356="","",[1]线路!C356)</f>
        <v/>
      </c>
      <c r="D356" t="str">
        <f>IF([1]线路!D356="","",[1]线路!D356)</f>
        <v/>
      </c>
      <c r="E356" t="str">
        <f>IF([1]线路!F356="","",[1]线路!F356)</f>
        <v/>
      </c>
      <c r="F356" t="str">
        <f>IF([1]线路!E356="","",[1]线路!E356)</f>
        <v/>
      </c>
      <c r="G356" s="18" t="str">
        <f t="shared" ca="1" si="20"/>
        <v/>
      </c>
      <c r="H356" s="18" t="str">
        <f ca="1">VLOOKUP(线路!A356,OFFSET(架空线长度!$A$2,0,0,2000,2),2,FALSE)</f>
        <v/>
      </c>
      <c r="I356" t="str">
        <f t="shared" ca="1" si="21"/>
        <v/>
      </c>
      <c r="J356" s="18" t="str">
        <f ca="1">VLOOKUP(线路!A356,OFFSET(电缆线长度!$A$2,0,0,2000,2),2,FALSE)</f>
        <v/>
      </c>
      <c r="K356" t="str">
        <f t="shared" ca="1" si="22"/>
        <v/>
      </c>
      <c r="L356" s="18" t="str">
        <f t="shared" ca="1" si="23"/>
        <v/>
      </c>
      <c r="M356" t="str">
        <f>IF([1]线路!G356="","",[1]线路!G356)</f>
        <v/>
      </c>
      <c r="N356" t="str">
        <f>IF([1]线路!H356="","",[1]线路!H356)</f>
        <v/>
      </c>
    </row>
    <row r="357" spans="1:14" x14ac:dyDescent="0.15">
      <c r="A357" t="str">
        <f>IF([1]线路!A357="","",[1]线路!A357)</f>
        <v/>
      </c>
      <c r="B357" t="str">
        <f>IF([1]线路!B357="","",[1]线路!B357)</f>
        <v/>
      </c>
      <c r="C357" t="str">
        <f>IF([1]线路!C357="","",[1]线路!C357)</f>
        <v/>
      </c>
      <c r="D357" t="str">
        <f>IF([1]线路!D357="","",[1]线路!D357)</f>
        <v/>
      </c>
      <c r="E357" t="str">
        <f>IF([1]线路!F357="","",[1]线路!F357)</f>
        <v/>
      </c>
      <c r="F357" t="str">
        <f>IF([1]线路!E357="","",[1]线路!E357)</f>
        <v/>
      </c>
      <c r="G357" s="18" t="str">
        <f t="shared" ca="1" si="20"/>
        <v/>
      </c>
      <c r="H357" s="18" t="str">
        <f ca="1">VLOOKUP(线路!A357,OFFSET(架空线长度!$A$2,0,0,2000,2),2,FALSE)</f>
        <v/>
      </c>
      <c r="I357" t="str">
        <f t="shared" ca="1" si="21"/>
        <v/>
      </c>
      <c r="J357" s="18" t="str">
        <f ca="1">VLOOKUP(线路!A357,OFFSET(电缆线长度!$A$2,0,0,2000,2),2,FALSE)</f>
        <v/>
      </c>
      <c r="K357" t="str">
        <f t="shared" ca="1" si="22"/>
        <v/>
      </c>
      <c r="L357" s="18" t="str">
        <f t="shared" ca="1" si="23"/>
        <v/>
      </c>
      <c r="M357" t="str">
        <f>IF([1]线路!G357="","",[1]线路!G357)</f>
        <v/>
      </c>
      <c r="N357" t="str">
        <f>IF([1]线路!H357="","",[1]线路!H357)</f>
        <v/>
      </c>
    </row>
    <row r="358" spans="1:14" x14ac:dyDescent="0.15">
      <c r="A358" t="str">
        <f>IF([1]线路!A358="","",[1]线路!A358)</f>
        <v/>
      </c>
      <c r="B358" t="str">
        <f>IF([1]线路!B358="","",[1]线路!B358)</f>
        <v/>
      </c>
      <c r="C358" t="str">
        <f>IF([1]线路!C358="","",[1]线路!C358)</f>
        <v/>
      </c>
      <c r="D358" t="str">
        <f>IF([1]线路!D358="","",[1]线路!D358)</f>
        <v/>
      </c>
      <c r="E358" t="str">
        <f>IF([1]线路!F358="","",[1]线路!F358)</f>
        <v/>
      </c>
      <c r="F358" t="str">
        <f>IF([1]线路!E358="","",[1]线路!E358)</f>
        <v/>
      </c>
      <c r="G358" s="18" t="str">
        <f t="shared" ca="1" si="20"/>
        <v/>
      </c>
      <c r="H358" s="18" t="str">
        <f ca="1">VLOOKUP(线路!A358,OFFSET(架空线长度!$A$2,0,0,2000,2),2,FALSE)</f>
        <v/>
      </c>
      <c r="I358" t="str">
        <f t="shared" ca="1" si="21"/>
        <v/>
      </c>
      <c r="J358" s="18" t="str">
        <f ca="1">VLOOKUP(线路!A358,OFFSET(电缆线长度!$A$2,0,0,2000,2),2,FALSE)</f>
        <v/>
      </c>
      <c r="K358" t="str">
        <f t="shared" ca="1" si="22"/>
        <v/>
      </c>
      <c r="L358" s="18" t="str">
        <f t="shared" ca="1" si="23"/>
        <v/>
      </c>
      <c r="M358" t="str">
        <f>IF([1]线路!G358="","",[1]线路!G358)</f>
        <v/>
      </c>
      <c r="N358" t="str">
        <f>IF([1]线路!H358="","",[1]线路!H358)</f>
        <v/>
      </c>
    </row>
    <row r="359" spans="1:14" x14ac:dyDescent="0.15">
      <c r="A359" t="str">
        <f>IF([1]线路!A359="","",[1]线路!A359)</f>
        <v/>
      </c>
      <c r="B359" t="str">
        <f>IF([1]线路!B359="","",[1]线路!B359)</f>
        <v/>
      </c>
      <c r="C359" t="str">
        <f>IF([1]线路!C359="","",[1]线路!C359)</f>
        <v/>
      </c>
      <c r="D359" t="str">
        <f>IF([1]线路!D359="","",[1]线路!D359)</f>
        <v/>
      </c>
      <c r="E359" t="str">
        <f>IF([1]线路!F359="","",[1]线路!F359)</f>
        <v/>
      </c>
      <c r="F359" t="str">
        <f>IF([1]线路!E359="","",[1]线路!E359)</f>
        <v/>
      </c>
      <c r="G359" s="18" t="str">
        <f t="shared" ca="1" si="20"/>
        <v/>
      </c>
      <c r="H359" s="18" t="str">
        <f ca="1">VLOOKUP(线路!A359,OFFSET(架空线长度!$A$2,0,0,2000,2),2,FALSE)</f>
        <v/>
      </c>
      <c r="I359" t="str">
        <f t="shared" ca="1" si="21"/>
        <v/>
      </c>
      <c r="J359" s="18" t="str">
        <f ca="1">VLOOKUP(线路!A359,OFFSET(电缆线长度!$A$2,0,0,2000,2),2,FALSE)</f>
        <v/>
      </c>
      <c r="K359" t="str">
        <f t="shared" ca="1" si="22"/>
        <v/>
      </c>
      <c r="L359" s="18" t="str">
        <f t="shared" ca="1" si="23"/>
        <v/>
      </c>
      <c r="M359" t="str">
        <f>IF([1]线路!G359="","",[1]线路!G359)</f>
        <v/>
      </c>
      <c r="N359" t="str">
        <f>IF([1]线路!H359="","",[1]线路!H359)</f>
        <v/>
      </c>
    </row>
    <row r="360" spans="1:14" x14ac:dyDescent="0.15">
      <c r="A360" t="str">
        <f>IF([1]线路!A360="","",[1]线路!A360)</f>
        <v/>
      </c>
      <c r="B360" t="str">
        <f>IF([1]线路!B360="","",[1]线路!B360)</f>
        <v/>
      </c>
      <c r="C360" t="str">
        <f>IF([1]线路!C360="","",[1]线路!C360)</f>
        <v/>
      </c>
      <c r="D360" t="str">
        <f>IF([1]线路!D360="","",[1]线路!D360)</f>
        <v/>
      </c>
      <c r="E360" t="str">
        <f>IF([1]线路!F360="","",[1]线路!F360)</f>
        <v/>
      </c>
      <c r="F360" t="str">
        <f>IF([1]线路!E360="","",[1]线路!E360)</f>
        <v/>
      </c>
      <c r="G360" s="18" t="str">
        <f t="shared" ca="1" si="20"/>
        <v/>
      </c>
      <c r="H360" s="18" t="str">
        <f ca="1">VLOOKUP(线路!A360,OFFSET(架空线长度!$A$2,0,0,2000,2),2,FALSE)</f>
        <v/>
      </c>
      <c r="I360" t="str">
        <f t="shared" ca="1" si="21"/>
        <v/>
      </c>
      <c r="J360" s="18" t="str">
        <f ca="1">VLOOKUP(线路!A360,OFFSET(电缆线长度!$A$2,0,0,2000,2),2,FALSE)</f>
        <v/>
      </c>
      <c r="K360" t="str">
        <f t="shared" ca="1" si="22"/>
        <v/>
      </c>
      <c r="L360" s="18" t="str">
        <f t="shared" ca="1" si="23"/>
        <v/>
      </c>
      <c r="M360" t="str">
        <f>IF([1]线路!G360="","",[1]线路!G360)</f>
        <v/>
      </c>
      <c r="N360" t="str">
        <f>IF([1]线路!H360="","",[1]线路!H360)</f>
        <v/>
      </c>
    </row>
    <row r="361" spans="1:14" x14ac:dyDescent="0.15">
      <c r="A361" t="str">
        <f>IF([1]线路!A361="","",[1]线路!A361)</f>
        <v/>
      </c>
      <c r="B361" t="str">
        <f>IF([1]线路!B361="","",[1]线路!B361)</f>
        <v/>
      </c>
      <c r="C361" t="str">
        <f>IF([1]线路!C361="","",[1]线路!C361)</f>
        <v/>
      </c>
      <c r="D361" t="str">
        <f>IF([1]线路!D361="","",[1]线路!D361)</f>
        <v/>
      </c>
      <c r="E361" t="str">
        <f>IF([1]线路!F361="","",[1]线路!F361)</f>
        <v/>
      </c>
      <c r="F361" t="str">
        <f>IF([1]线路!E361="","",[1]线路!E361)</f>
        <v/>
      </c>
      <c r="G361" s="18" t="str">
        <f t="shared" ca="1" si="20"/>
        <v/>
      </c>
      <c r="H361" s="18" t="str">
        <f ca="1">VLOOKUP(线路!A361,OFFSET(架空线长度!$A$2,0,0,2000,2),2,FALSE)</f>
        <v/>
      </c>
      <c r="I361" t="str">
        <f t="shared" ca="1" si="21"/>
        <v/>
      </c>
      <c r="J361" s="18" t="str">
        <f ca="1">VLOOKUP(线路!A361,OFFSET(电缆线长度!$A$2,0,0,2000,2),2,FALSE)</f>
        <v/>
      </c>
      <c r="K361" t="str">
        <f t="shared" ca="1" si="22"/>
        <v/>
      </c>
      <c r="L361" s="18" t="str">
        <f t="shared" ca="1" si="23"/>
        <v/>
      </c>
      <c r="M361" t="str">
        <f>IF([1]线路!G361="","",[1]线路!G361)</f>
        <v/>
      </c>
      <c r="N361" t="str">
        <f>IF([1]线路!H361="","",[1]线路!H361)</f>
        <v/>
      </c>
    </row>
    <row r="362" spans="1:14" x14ac:dyDescent="0.15">
      <c r="A362" t="str">
        <f>IF([1]线路!A362="","",[1]线路!A362)</f>
        <v/>
      </c>
      <c r="B362" t="str">
        <f>IF([1]线路!B362="","",[1]线路!B362)</f>
        <v/>
      </c>
      <c r="C362" t="str">
        <f>IF([1]线路!C362="","",[1]线路!C362)</f>
        <v/>
      </c>
      <c r="D362" t="str">
        <f>IF([1]线路!D362="","",[1]线路!D362)</f>
        <v/>
      </c>
      <c r="E362" t="str">
        <f>IF([1]线路!F362="","",[1]线路!F362)</f>
        <v/>
      </c>
      <c r="F362" t="str">
        <f>IF([1]线路!E362="","",[1]线路!E362)</f>
        <v/>
      </c>
      <c r="G362" s="18" t="str">
        <f t="shared" ca="1" si="20"/>
        <v/>
      </c>
      <c r="H362" s="18" t="str">
        <f ca="1">VLOOKUP(线路!A362,OFFSET(架空线长度!$A$2,0,0,2000,2),2,FALSE)</f>
        <v/>
      </c>
      <c r="I362" t="str">
        <f t="shared" ca="1" si="21"/>
        <v/>
      </c>
      <c r="J362" s="18" t="str">
        <f ca="1">VLOOKUP(线路!A362,OFFSET(电缆线长度!$A$2,0,0,2000,2),2,FALSE)</f>
        <v/>
      </c>
      <c r="K362" t="str">
        <f t="shared" ca="1" si="22"/>
        <v/>
      </c>
      <c r="L362" s="18" t="str">
        <f t="shared" ca="1" si="23"/>
        <v/>
      </c>
      <c r="M362" t="str">
        <f>IF([1]线路!G362="","",[1]线路!G362)</f>
        <v/>
      </c>
      <c r="N362" t="str">
        <f>IF([1]线路!H362="","",[1]线路!H362)</f>
        <v/>
      </c>
    </row>
    <row r="363" spans="1:14" x14ac:dyDescent="0.15">
      <c r="A363" t="str">
        <f>IF([1]线路!A363="","",[1]线路!A363)</f>
        <v/>
      </c>
      <c r="B363" t="str">
        <f>IF([1]线路!B363="","",[1]线路!B363)</f>
        <v/>
      </c>
      <c r="C363" t="str">
        <f>IF([1]线路!C363="","",[1]线路!C363)</f>
        <v/>
      </c>
      <c r="D363" t="str">
        <f>IF([1]线路!D363="","",[1]线路!D363)</f>
        <v/>
      </c>
      <c r="E363" t="str">
        <f>IF([1]线路!F363="","",[1]线路!F363)</f>
        <v/>
      </c>
      <c r="F363" t="str">
        <f>IF([1]线路!E363="","",[1]线路!E363)</f>
        <v/>
      </c>
      <c r="G363" s="18" t="str">
        <f t="shared" ca="1" si="20"/>
        <v/>
      </c>
      <c r="H363" s="18" t="str">
        <f ca="1">VLOOKUP(线路!A363,OFFSET(架空线长度!$A$2,0,0,2000,2),2,FALSE)</f>
        <v/>
      </c>
      <c r="I363" t="str">
        <f t="shared" ca="1" si="21"/>
        <v/>
      </c>
      <c r="J363" s="18" t="str">
        <f ca="1">VLOOKUP(线路!A363,OFFSET(电缆线长度!$A$2,0,0,2000,2),2,FALSE)</f>
        <v/>
      </c>
      <c r="K363" t="str">
        <f t="shared" ca="1" si="22"/>
        <v/>
      </c>
      <c r="L363" s="18" t="str">
        <f t="shared" ca="1" si="23"/>
        <v/>
      </c>
      <c r="M363" t="str">
        <f>IF([1]线路!G363="","",[1]线路!G363)</f>
        <v/>
      </c>
      <c r="N363" t="str">
        <f>IF([1]线路!H363="","",[1]线路!H363)</f>
        <v/>
      </c>
    </row>
    <row r="364" spans="1:14" x14ac:dyDescent="0.15">
      <c r="A364" t="str">
        <f>IF([1]线路!A364="","",[1]线路!A364)</f>
        <v/>
      </c>
      <c r="B364" t="str">
        <f>IF([1]线路!B364="","",[1]线路!B364)</f>
        <v/>
      </c>
      <c r="C364" t="str">
        <f>IF([1]线路!C364="","",[1]线路!C364)</f>
        <v/>
      </c>
      <c r="D364" t="str">
        <f>IF([1]线路!D364="","",[1]线路!D364)</f>
        <v/>
      </c>
      <c r="E364" t="str">
        <f>IF([1]线路!F364="","",[1]线路!F364)</f>
        <v/>
      </c>
      <c r="F364" t="str">
        <f>IF([1]线路!E364="","",[1]线路!E364)</f>
        <v/>
      </c>
      <c r="G364" s="18" t="str">
        <f t="shared" ca="1" si="20"/>
        <v/>
      </c>
      <c r="H364" s="18" t="str">
        <f ca="1">VLOOKUP(线路!A364,OFFSET(架空线长度!$A$2,0,0,2000,2),2,FALSE)</f>
        <v/>
      </c>
      <c r="I364" t="str">
        <f t="shared" ca="1" si="21"/>
        <v/>
      </c>
      <c r="J364" s="18" t="str">
        <f ca="1">VLOOKUP(线路!A364,OFFSET(电缆线长度!$A$2,0,0,2000,2),2,FALSE)</f>
        <v/>
      </c>
      <c r="K364" t="str">
        <f t="shared" ca="1" si="22"/>
        <v/>
      </c>
      <c r="L364" s="18" t="str">
        <f t="shared" ca="1" si="23"/>
        <v/>
      </c>
      <c r="M364" t="str">
        <f>IF([1]线路!G364="","",[1]线路!G364)</f>
        <v/>
      </c>
      <c r="N364" t="str">
        <f>IF([1]线路!H364="","",[1]线路!H364)</f>
        <v/>
      </c>
    </row>
    <row r="365" spans="1:14" x14ac:dyDescent="0.15">
      <c r="A365" t="str">
        <f>IF([1]线路!A365="","",[1]线路!A365)</f>
        <v/>
      </c>
      <c r="B365" t="str">
        <f>IF([1]线路!B365="","",[1]线路!B365)</f>
        <v/>
      </c>
      <c r="C365" t="str">
        <f>IF([1]线路!C365="","",[1]线路!C365)</f>
        <v/>
      </c>
      <c r="D365" t="str">
        <f>IF([1]线路!D365="","",[1]线路!D365)</f>
        <v/>
      </c>
      <c r="E365" t="str">
        <f>IF([1]线路!F365="","",[1]线路!F365)</f>
        <v/>
      </c>
      <c r="F365" t="str">
        <f>IF([1]线路!E365="","",[1]线路!E365)</f>
        <v/>
      </c>
      <c r="G365" s="18" t="str">
        <f t="shared" ca="1" si="20"/>
        <v/>
      </c>
      <c r="H365" s="18" t="str">
        <f ca="1">VLOOKUP(线路!A365,OFFSET(架空线长度!$A$2,0,0,2000,2),2,FALSE)</f>
        <v/>
      </c>
      <c r="I365" t="str">
        <f t="shared" ca="1" si="21"/>
        <v/>
      </c>
      <c r="J365" s="18" t="str">
        <f ca="1">VLOOKUP(线路!A365,OFFSET(电缆线长度!$A$2,0,0,2000,2),2,FALSE)</f>
        <v/>
      </c>
      <c r="K365" t="str">
        <f t="shared" ca="1" si="22"/>
        <v/>
      </c>
      <c r="L365" s="18" t="str">
        <f t="shared" ca="1" si="23"/>
        <v/>
      </c>
      <c r="M365" t="str">
        <f>IF([1]线路!G365="","",[1]线路!G365)</f>
        <v/>
      </c>
      <c r="N365" t="str">
        <f>IF([1]线路!H365="","",[1]线路!H365)</f>
        <v/>
      </c>
    </row>
    <row r="366" spans="1:14" x14ac:dyDescent="0.15">
      <c r="A366" t="str">
        <f>IF([1]线路!A366="","",[1]线路!A366)</f>
        <v/>
      </c>
      <c r="B366" t="str">
        <f>IF([1]线路!B366="","",[1]线路!B366)</f>
        <v/>
      </c>
      <c r="C366" t="str">
        <f>IF([1]线路!C366="","",[1]线路!C366)</f>
        <v/>
      </c>
      <c r="D366" t="str">
        <f>IF([1]线路!D366="","",[1]线路!D366)</f>
        <v/>
      </c>
      <c r="E366" t="str">
        <f>IF([1]线路!F366="","",[1]线路!F366)</f>
        <v/>
      </c>
      <c r="F366" t="str">
        <f>IF([1]线路!E366="","",[1]线路!E366)</f>
        <v/>
      </c>
      <c r="G366" s="18" t="str">
        <f t="shared" ca="1" si="20"/>
        <v/>
      </c>
      <c r="H366" s="18" t="str">
        <f ca="1">VLOOKUP(线路!A366,OFFSET(架空线长度!$A$2,0,0,2000,2),2,FALSE)</f>
        <v/>
      </c>
      <c r="I366" t="str">
        <f t="shared" ca="1" si="21"/>
        <v/>
      </c>
      <c r="J366" s="18" t="str">
        <f ca="1">VLOOKUP(线路!A366,OFFSET(电缆线长度!$A$2,0,0,2000,2),2,FALSE)</f>
        <v/>
      </c>
      <c r="K366" t="str">
        <f t="shared" ca="1" si="22"/>
        <v/>
      </c>
      <c r="L366" s="18" t="str">
        <f t="shared" ca="1" si="23"/>
        <v/>
      </c>
      <c r="M366" t="str">
        <f>IF([1]线路!G366="","",[1]线路!G366)</f>
        <v/>
      </c>
      <c r="N366" t="str">
        <f>IF([1]线路!H366="","",[1]线路!H366)</f>
        <v/>
      </c>
    </row>
    <row r="367" spans="1:14" x14ac:dyDescent="0.15">
      <c r="A367" t="str">
        <f>IF([1]线路!A367="","",[1]线路!A367)</f>
        <v/>
      </c>
      <c r="B367" t="str">
        <f>IF([1]线路!B367="","",[1]线路!B367)</f>
        <v/>
      </c>
      <c r="C367" t="str">
        <f>IF([1]线路!C367="","",[1]线路!C367)</f>
        <v/>
      </c>
      <c r="D367" t="str">
        <f>IF([1]线路!D367="","",[1]线路!D367)</f>
        <v/>
      </c>
      <c r="E367" t="str">
        <f>IF([1]线路!F367="","",[1]线路!F367)</f>
        <v/>
      </c>
      <c r="F367" t="str">
        <f>IF([1]线路!E367="","",[1]线路!E367)</f>
        <v/>
      </c>
      <c r="G367" s="18" t="str">
        <f t="shared" ca="1" si="20"/>
        <v/>
      </c>
      <c r="H367" s="18" t="str">
        <f ca="1">VLOOKUP(线路!A367,OFFSET(架空线长度!$A$2,0,0,2000,2),2,FALSE)</f>
        <v/>
      </c>
      <c r="I367" t="str">
        <f t="shared" ca="1" si="21"/>
        <v/>
      </c>
      <c r="J367" s="18" t="str">
        <f ca="1">VLOOKUP(线路!A367,OFFSET(电缆线长度!$A$2,0,0,2000,2),2,FALSE)</f>
        <v/>
      </c>
      <c r="K367" t="str">
        <f t="shared" ca="1" si="22"/>
        <v/>
      </c>
      <c r="L367" s="18" t="str">
        <f t="shared" ca="1" si="23"/>
        <v/>
      </c>
      <c r="M367" t="str">
        <f>IF([1]线路!G367="","",[1]线路!G367)</f>
        <v/>
      </c>
      <c r="N367" t="str">
        <f>IF([1]线路!H367="","",[1]线路!H367)</f>
        <v/>
      </c>
    </row>
    <row r="368" spans="1:14" x14ac:dyDescent="0.15">
      <c r="A368" t="str">
        <f>IF([1]线路!A368="","",[1]线路!A368)</f>
        <v/>
      </c>
      <c r="B368" t="str">
        <f>IF([1]线路!B368="","",[1]线路!B368)</f>
        <v/>
      </c>
      <c r="C368" t="str">
        <f>IF([1]线路!C368="","",[1]线路!C368)</f>
        <v/>
      </c>
      <c r="D368" t="str">
        <f>IF([1]线路!D368="","",[1]线路!D368)</f>
        <v/>
      </c>
      <c r="E368" t="str">
        <f>IF([1]线路!F368="","",[1]线路!F368)</f>
        <v/>
      </c>
      <c r="F368" t="str">
        <f>IF([1]线路!E368="","",[1]线路!E368)</f>
        <v/>
      </c>
      <c r="G368" s="18" t="str">
        <f t="shared" ca="1" si="20"/>
        <v/>
      </c>
      <c r="H368" s="18" t="str">
        <f ca="1">VLOOKUP(线路!A368,OFFSET(架空线长度!$A$2,0,0,2000,2),2,FALSE)</f>
        <v/>
      </c>
      <c r="I368" t="str">
        <f t="shared" ca="1" si="21"/>
        <v/>
      </c>
      <c r="J368" s="18" t="str">
        <f ca="1">VLOOKUP(线路!A368,OFFSET(电缆线长度!$A$2,0,0,2000,2),2,FALSE)</f>
        <v/>
      </c>
      <c r="K368" t="str">
        <f t="shared" ca="1" si="22"/>
        <v/>
      </c>
      <c r="L368" s="18" t="str">
        <f t="shared" ca="1" si="23"/>
        <v/>
      </c>
      <c r="M368" t="str">
        <f>IF([1]线路!G368="","",[1]线路!G368)</f>
        <v/>
      </c>
      <c r="N368" t="str">
        <f>IF([1]线路!H368="","",[1]线路!H368)</f>
        <v/>
      </c>
    </row>
    <row r="369" spans="1:14" x14ac:dyDescent="0.15">
      <c r="A369" t="str">
        <f>IF([1]线路!A369="","",[1]线路!A369)</f>
        <v/>
      </c>
      <c r="B369" t="str">
        <f>IF([1]线路!B369="","",[1]线路!B369)</f>
        <v/>
      </c>
      <c r="C369" t="str">
        <f>IF([1]线路!C369="","",[1]线路!C369)</f>
        <v/>
      </c>
      <c r="D369" t="str">
        <f>IF([1]线路!D369="","",[1]线路!D369)</f>
        <v/>
      </c>
      <c r="E369" t="str">
        <f>IF([1]线路!F369="","",[1]线路!F369)</f>
        <v/>
      </c>
      <c r="F369" t="str">
        <f>IF([1]线路!E369="","",[1]线路!E369)</f>
        <v/>
      </c>
      <c r="G369" s="18" t="str">
        <f t="shared" ca="1" si="20"/>
        <v/>
      </c>
      <c r="H369" s="18" t="str">
        <f ca="1">VLOOKUP(线路!A369,OFFSET(架空线长度!$A$2,0,0,2000,2),2,FALSE)</f>
        <v/>
      </c>
      <c r="I369" t="str">
        <f t="shared" ca="1" si="21"/>
        <v/>
      </c>
      <c r="J369" s="18" t="str">
        <f ca="1">VLOOKUP(线路!A369,OFFSET(电缆线长度!$A$2,0,0,2000,2),2,FALSE)</f>
        <v/>
      </c>
      <c r="K369" t="str">
        <f t="shared" ca="1" si="22"/>
        <v/>
      </c>
      <c r="L369" s="18" t="str">
        <f t="shared" ca="1" si="23"/>
        <v/>
      </c>
      <c r="M369" t="str">
        <f>IF([1]线路!G369="","",[1]线路!G369)</f>
        <v/>
      </c>
      <c r="N369" t="str">
        <f>IF([1]线路!H369="","",[1]线路!H369)</f>
        <v/>
      </c>
    </row>
    <row r="370" spans="1:14" x14ac:dyDescent="0.15">
      <c r="A370" t="str">
        <f>IF([1]线路!A370="","",[1]线路!A370)</f>
        <v/>
      </c>
      <c r="B370" t="str">
        <f>IF([1]线路!B370="","",[1]线路!B370)</f>
        <v/>
      </c>
      <c r="C370" t="str">
        <f>IF([1]线路!C370="","",[1]线路!C370)</f>
        <v/>
      </c>
      <c r="D370" t="str">
        <f>IF([1]线路!D370="","",[1]线路!D370)</f>
        <v/>
      </c>
      <c r="E370" t="str">
        <f>IF([1]线路!F370="","",[1]线路!F370)</f>
        <v/>
      </c>
      <c r="F370" t="str">
        <f>IF([1]线路!E370="","",[1]线路!E370)</f>
        <v/>
      </c>
      <c r="G370" s="18" t="str">
        <f t="shared" ca="1" si="20"/>
        <v/>
      </c>
      <c r="H370" s="18" t="str">
        <f ca="1">VLOOKUP(线路!A370,OFFSET(架空线长度!$A$2,0,0,2000,2),2,FALSE)</f>
        <v/>
      </c>
      <c r="I370" t="str">
        <f t="shared" ca="1" si="21"/>
        <v/>
      </c>
      <c r="J370" s="18" t="str">
        <f ca="1">VLOOKUP(线路!A370,OFFSET(电缆线长度!$A$2,0,0,2000,2),2,FALSE)</f>
        <v/>
      </c>
      <c r="K370" t="str">
        <f t="shared" ca="1" si="22"/>
        <v/>
      </c>
      <c r="L370" s="18" t="str">
        <f t="shared" ca="1" si="23"/>
        <v/>
      </c>
      <c r="M370" t="str">
        <f>IF([1]线路!G370="","",[1]线路!G370)</f>
        <v/>
      </c>
      <c r="N370" t="str">
        <f>IF([1]线路!H370="","",[1]线路!H370)</f>
        <v/>
      </c>
    </row>
    <row r="371" spans="1:14" x14ac:dyDescent="0.15">
      <c r="A371" t="str">
        <f>IF([1]线路!A371="","",[1]线路!A371)</f>
        <v/>
      </c>
      <c r="B371" t="str">
        <f>IF([1]线路!B371="","",[1]线路!B371)</f>
        <v/>
      </c>
      <c r="C371" t="str">
        <f>IF([1]线路!C371="","",[1]线路!C371)</f>
        <v/>
      </c>
      <c r="D371" t="str">
        <f>IF([1]线路!D371="","",[1]线路!D371)</f>
        <v/>
      </c>
      <c r="E371" t="str">
        <f>IF([1]线路!F371="","",[1]线路!F371)</f>
        <v/>
      </c>
      <c r="F371" t="str">
        <f>IF([1]线路!E371="","",[1]线路!E371)</f>
        <v/>
      </c>
      <c r="G371" s="18" t="str">
        <f t="shared" ca="1" si="20"/>
        <v/>
      </c>
      <c r="H371" s="18" t="str">
        <f ca="1">VLOOKUP(线路!A371,OFFSET(架空线长度!$A$2,0,0,2000,2),2,FALSE)</f>
        <v/>
      </c>
      <c r="I371" t="str">
        <f t="shared" ca="1" si="21"/>
        <v/>
      </c>
      <c r="J371" s="18" t="str">
        <f ca="1">VLOOKUP(线路!A371,OFFSET(电缆线长度!$A$2,0,0,2000,2),2,FALSE)</f>
        <v/>
      </c>
      <c r="K371" t="str">
        <f t="shared" ca="1" si="22"/>
        <v/>
      </c>
      <c r="L371" s="18" t="str">
        <f t="shared" ca="1" si="23"/>
        <v/>
      </c>
      <c r="M371" t="str">
        <f>IF([1]线路!G371="","",[1]线路!G371)</f>
        <v/>
      </c>
      <c r="N371" t="str">
        <f>IF([1]线路!H371="","",[1]线路!H371)</f>
        <v/>
      </c>
    </row>
    <row r="372" spans="1:14" x14ac:dyDescent="0.15">
      <c r="A372" t="str">
        <f>IF([1]线路!A372="","",[1]线路!A372)</f>
        <v/>
      </c>
      <c r="B372" t="str">
        <f>IF([1]线路!B372="","",[1]线路!B372)</f>
        <v/>
      </c>
      <c r="C372" t="str">
        <f>IF([1]线路!C372="","",[1]线路!C372)</f>
        <v/>
      </c>
      <c r="D372" t="str">
        <f>IF([1]线路!D372="","",[1]线路!D372)</f>
        <v/>
      </c>
      <c r="E372" t="str">
        <f>IF([1]线路!F372="","",[1]线路!F372)</f>
        <v/>
      </c>
      <c r="F372" t="str">
        <f>IF([1]线路!E372="","",[1]线路!E372)</f>
        <v/>
      </c>
      <c r="G372" s="18" t="str">
        <f t="shared" ca="1" si="20"/>
        <v/>
      </c>
      <c r="H372" s="18" t="str">
        <f ca="1">VLOOKUP(线路!A372,OFFSET(架空线长度!$A$2,0,0,2000,2),2,FALSE)</f>
        <v/>
      </c>
      <c r="I372" t="str">
        <f t="shared" ca="1" si="21"/>
        <v/>
      </c>
      <c r="J372" s="18" t="str">
        <f ca="1">VLOOKUP(线路!A372,OFFSET(电缆线长度!$A$2,0,0,2000,2),2,FALSE)</f>
        <v/>
      </c>
      <c r="K372" t="str">
        <f t="shared" ca="1" si="22"/>
        <v/>
      </c>
      <c r="L372" s="18" t="str">
        <f t="shared" ca="1" si="23"/>
        <v/>
      </c>
      <c r="M372" t="str">
        <f>IF([1]线路!G372="","",[1]线路!G372)</f>
        <v/>
      </c>
      <c r="N372" t="str">
        <f>IF([1]线路!H372="","",[1]线路!H372)</f>
        <v/>
      </c>
    </row>
    <row r="373" spans="1:14" x14ac:dyDescent="0.15">
      <c r="A373" t="str">
        <f>IF([1]线路!A373="","",[1]线路!A373)</f>
        <v/>
      </c>
      <c r="B373" t="str">
        <f>IF([1]线路!B373="","",[1]线路!B373)</f>
        <v/>
      </c>
      <c r="C373" t="str">
        <f>IF([1]线路!C373="","",[1]线路!C373)</f>
        <v/>
      </c>
      <c r="D373" t="str">
        <f>IF([1]线路!D373="","",[1]线路!D373)</f>
        <v/>
      </c>
      <c r="E373" t="str">
        <f>IF([1]线路!F373="","",[1]线路!F373)</f>
        <v/>
      </c>
      <c r="F373" t="str">
        <f>IF([1]线路!E373="","",[1]线路!E373)</f>
        <v/>
      </c>
      <c r="G373" s="18" t="str">
        <f t="shared" ca="1" si="20"/>
        <v/>
      </c>
      <c r="H373" s="18" t="str">
        <f ca="1">VLOOKUP(线路!A373,OFFSET(架空线长度!$A$2,0,0,2000,2),2,FALSE)</f>
        <v/>
      </c>
      <c r="I373" t="str">
        <f t="shared" ca="1" si="21"/>
        <v/>
      </c>
      <c r="J373" s="18" t="str">
        <f ca="1">VLOOKUP(线路!A373,OFFSET(电缆线长度!$A$2,0,0,2000,2),2,FALSE)</f>
        <v/>
      </c>
      <c r="K373" t="str">
        <f t="shared" ca="1" si="22"/>
        <v/>
      </c>
      <c r="L373" s="18" t="str">
        <f t="shared" ca="1" si="23"/>
        <v/>
      </c>
      <c r="M373" t="str">
        <f>IF([1]线路!G373="","",[1]线路!G373)</f>
        <v/>
      </c>
      <c r="N373" t="str">
        <f>IF([1]线路!H373="","",[1]线路!H373)</f>
        <v/>
      </c>
    </row>
    <row r="374" spans="1:14" x14ac:dyDescent="0.15">
      <c r="A374" t="str">
        <f>IF([1]线路!A374="","",[1]线路!A374)</f>
        <v/>
      </c>
      <c r="B374" t="str">
        <f>IF([1]线路!B374="","",[1]线路!B374)</f>
        <v/>
      </c>
      <c r="C374" t="str">
        <f>IF([1]线路!C374="","",[1]线路!C374)</f>
        <v/>
      </c>
      <c r="D374" t="str">
        <f>IF([1]线路!D374="","",[1]线路!D374)</f>
        <v/>
      </c>
      <c r="E374" t="str">
        <f>IF([1]线路!F374="","",[1]线路!F374)</f>
        <v/>
      </c>
      <c r="F374" t="str">
        <f>IF([1]线路!E374="","",[1]线路!E374)</f>
        <v/>
      </c>
      <c r="G374" s="18" t="str">
        <f t="shared" ca="1" si="20"/>
        <v/>
      </c>
      <c r="H374" s="18" t="str">
        <f ca="1">VLOOKUP(线路!A374,OFFSET(架空线长度!$A$2,0,0,2000,2),2,FALSE)</f>
        <v/>
      </c>
      <c r="I374" t="str">
        <f t="shared" ca="1" si="21"/>
        <v/>
      </c>
      <c r="J374" s="18" t="str">
        <f ca="1">VLOOKUP(线路!A374,OFFSET(电缆线长度!$A$2,0,0,2000,2),2,FALSE)</f>
        <v/>
      </c>
      <c r="K374" t="str">
        <f t="shared" ca="1" si="22"/>
        <v/>
      </c>
      <c r="L374" s="18" t="str">
        <f t="shared" ca="1" si="23"/>
        <v/>
      </c>
      <c r="M374" t="str">
        <f>IF([1]线路!G374="","",[1]线路!G374)</f>
        <v/>
      </c>
      <c r="N374" t="str">
        <f>IF([1]线路!H374="","",[1]线路!H374)</f>
        <v/>
      </c>
    </row>
    <row r="375" spans="1:14" x14ac:dyDescent="0.15">
      <c r="A375" t="str">
        <f>IF([1]线路!A375="","",[1]线路!A375)</f>
        <v/>
      </c>
      <c r="B375" t="str">
        <f>IF([1]线路!B375="","",[1]线路!B375)</f>
        <v/>
      </c>
      <c r="C375" t="str">
        <f>IF([1]线路!C375="","",[1]线路!C375)</f>
        <v/>
      </c>
      <c r="D375" t="str">
        <f>IF([1]线路!D375="","",[1]线路!D375)</f>
        <v/>
      </c>
      <c r="E375" t="str">
        <f>IF([1]线路!F375="","",[1]线路!F375)</f>
        <v/>
      </c>
      <c r="F375" t="str">
        <f>IF([1]线路!E375="","",[1]线路!E375)</f>
        <v/>
      </c>
      <c r="G375" s="18" t="str">
        <f t="shared" ca="1" si="20"/>
        <v/>
      </c>
      <c r="H375" s="18" t="str">
        <f ca="1">VLOOKUP(线路!A375,OFFSET(架空线长度!$A$2,0,0,2000,2),2,FALSE)</f>
        <v/>
      </c>
      <c r="I375" t="str">
        <f t="shared" ca="1" si="21"/>
        <v/>
      </c>
      <c r="J375" s="18" t="str">
        <f ca="1">VLOOKUP(线路!A375,OFFSET(电缆线长度!$A$2,0,0,2000,2),2,FALSE)</f>
        <v/>
      </c>
      <c r="K375" t="str">
        <f t="shared" ca="1" si="22"/>
        <v/>
      </c>
      <c r="L375" s="18" t="str">
        <f t="shared" ca="1" si="23"/>
        <v/>
      </c>
      <c r="M375" t="str">
        <f>IF([1]线路!G375="","",[1]线路!G375)</f>
        <v/>
      </c>
      <c r="N375" t="str">
        <f>IF([1]线路!H375="","",[1]线路!H375)</f>
        <v/>
      </c>
    </row>
    <row r="376" spans="1:14" x14ac:dyDescent="0.15">
      <c r="A376" t="str">
        <f>IF([1]线路!A376="","",[1]线路!A376)</f>
        <v/>
      </c>
      <c r="B376" t="str">
        <f>IF([1]线路!B376="","",[1]线路!B376)</f>
        <v/>
      </c>
      <c r="C376" t="str">
        <f>IF([1]线路!C376="","",[1]线路!C376)</f>
        <v/>
      </c>
      <c r="D376" t="str">
        <f>IF([1]线路!D376="","",[1]线路!D376)</f>
        <v/>
      </c>
      <c r="E376" t="str">
        <f>IF([1]线路!F376="","",[1]线路!F376)</f>
        <v/>
      </c>
      <c r="F376" t="str">
        <f>IF([1]线路!E376="","",[1]线路!E376)</f>
        <v/>
      </c>
      <c r="G376" s="18" t="str">
        <f t="shared" ca="1" si="20"/>
        <v/>
      </c>
      <c r="H376" s="18" t="str">
        <f ca="1">VLOOKUP(线路!A376,OFFSET(架空线长度!$A$2,0,0,2000,2),2,FALSE)</f>
        <v/>
      </c>
      <c r="I376" t="str">
        <f t="shared" ca="1" si="21"/>
        <v/>
      </c>
      <c r="J376" s="18" t="str">
        <f ca="1">VLOOKUP(线路!A376,OFFSET(电缆线长度!$A$2,0,0,2000,2),2,FALSE)</f>
        <v/>
      </c>
      <c r="K376" t="str">
        <f t="shared" ca="1" si="22"/>
        <v/>
      </c>
      <c r="L376" s="18" t="str">
        <f t="shared" ca="1" si="23"/>
        <v/>
      </c>
      <c r="M376" t="str">
        <f>IF([1]线路!G376="","",[1]线路!G376)</f>
        <v/>
      </c>
      <c r="N376" t="str">
        <f>IF([1]线路!H376="","",[1]线路!H376)</f>
        <v/>
      </c>
    </row>
    <row r="377" spans="1:14" x14ac:dyDescent="0.15">
      <c r="A377" t="str">
        <f>IF([1]线路!A377="","",[1]线路!A377)</f>
        <v/>
      </c>
      <c r="B377" t="str">
        <f>IF([1]线路!B377="","",[1]线路!B377)</f>
        <v/>
      </c>
      <c r="C377" t="str">
        <f>IF([1]线路!C377="","",[1]线路!C377)</f>
        <v/>
      </c>
      <c r="D377" t="str">
        <f>IF([1]线路!D377="","",[1]线路!D377)</f>
        <v/>
      </c>
      <c r="E377" t="str">
        <f>IF([1]线路!F377="","",[1]线路!F377)</f>
        <v/>
      </c>
      <c r="F377" t="str">
        <f>IF([1]线路!E377="","",[1]线路!E377)</f>
        <v/>
      </c>
      <c r="G377" s="18" t="str">
        <f t="shared" ca="1" si="20"/>
        <v/>
      </c>
      <c r="H377" s="18" t="str">
        <f ca="1">VLOOKUP(线路!A377,OFFSET(架空线长度!$A$2,0,0,2000,2),2,FALSE)</f>
        <v/>
      </c>
      <c r="I377" t="str">
        <f t="shared" ca="1" si="21"/>
        <v/>
      </c>
      <c r="J377" s="18" t="str">
        <f ca="1">VLOOKUP(线路!A377,OFFSET(电缆线长度!$A$2,0,0,2000,2),2,FALSE)</f>
        <v/>
      </c>
      <c r="K377" t="str">
        <f t="shared" ca="1" si="22"/>
        <v/>
      </c>
      <c r="L377" s="18" t="str">
        <f t="shared" ca="1" si="23"/>
        <v/>
      </c>
      <c r="M377" t="str">
        <f>IF([1]线路!G377="","",[1]线路!G377)</f>
        <v/>
      </c>
      <c r="N377" t="str">
        <f>IF([1]线路!H377="","",[1]线路!H377)</f>
        <v/>
      </c>
    </row>
    <row r="378" spans="1:14" x14ac:dyDescent="0.15">
      <c r="A378" t="str">
        <f>IF([1]线路!A378="","",[1]线路!A378)</f>
        <v/>
      </c>
      <c r="B378" t="str">
        <f>IF([1]线路!B378="","",[1]线路!B378)</f>
        <v/>
      </c>
      <c r="C378" t="str">
        <f>IF([1]线路!C378="","",[1]线路!C378)</f>
        <v/>
      </c>
      <c r="D378" t="str">
        <f>IF([1]线路!D378="","",[1]线路!D378)</f>
        <v/>
      </c>
      <c r="E378" t="str">
        <f>IF([1]线路!F378="","",[1]线路!F378)</f>
        <v/>
      </c>
      <c r="F378" t="str">
        <f>IF([1]线路!E378="","",[1]线路!E378)</f>
        <v/>
      </c>
      <c r="G378" s="18" t="str">
        <f t="shared" ca="1" si="20"/>
        <v/>
      </c>
      <c r="H378" s="18" t="str">
        <f ca="1">VLOOKUP(线路!A378,OFFSET(架空线长度!$A$2,0,0,2000,2),2,FALSE)</f>
        <v/>
      </c>
      <c r="I378" t="str">
        <f t="shared" ca="1" si="21"/>
        <v/>
      </c>
      <c r="J378" s="18" t="str">
        <f ca="1">VLOOKUP(线路!A378,OFFSET(电缆线长度!$A$2,0,0,2000,2),2,FALSE)</f>
        <v/>
      </c>
      <c r="K378" t="str">
        <f t="shared" ca="1" si="22"/>
        <v/>
      </c>
      <c r="L378" s="18" t="str">
        <f t="shared" ca="1" si="23"/>
        <v/>
      </c>
      <c r="M378" t="str">
        <f>IF([1]线路!G378="","",[1]线路!G378)</f>
        <v/>
      </c>
      <c r="N378" t="str">
        <f>IF([1]线路!H378="","",[1]线路!H378)</f>
        <v/>
      </c>
    </row>
    <row r="379" spans="1:14" x14ac:dyDescent="0.15">
      <c r="A379" t="str">
        <f>IF([1]线路!A379="","",[1]线路!A379)</f>
        <v/>
      </c>
      <c r="B379" t="str">
        <f>IF([1]线路!B379="","",[1]线路!B379)</f>
        <v/>
      </c>
      <c r="C379" t="str">
        <f>IF([1]线路!C379="","",[1]线路!C379)</f>
        <v/>
      </c>
      <c r="D379" t="str">
        <f>IF([1]线路!D379="","",[1]线路!D379)</f>
        <v/>
      </c>
      <c r="E379" t="str">
        <f>IF([1]线路!F379="","",[1]线路!F379)</f>
        <v/>
      </c>
      <c r="F379" t="str">
        <f>IF([1]线路!E379="","",[1]线路!E379)</f>
        <v/>
      </c>
      <c r="G379" s="18" t="str">
        <f t="shared" ca="1" si="20"/>
        <v/>
      </c>
      <c r="H379" s="18" t="str">
        <f ca="1">VLOOKUP(线路!A379,OFFSET(架空线长度!$A$2,0,0,2000,2),2,FALSE)</f>
        <v/>
      </c>
      <c r="I379" t="str">
        <f t="shared" ca="1" si="21"/>
        <v/>
      </c>
      <c r="J379" s="18" t="str">
        <f ca="1">VLOOKUP(线路!A379,OFFSET(电缆线长度!$A$2,0,0,2000,2),2,FALSE)</f>
        <v/>
      </c>
      <c r="K379" t="str">
        <f t="shared" ca="1" si="22"/>
        <v/>
      </c>
      <c r="L379" s="18" t="str">
        <f t="shared" ca="1" si="23"/>
        <v/>
      </c>
      <c r="M379" t="str">
        <f>IF([1]线路!G379="","",[1]线路!G379)</f>
        <v/>
      </c>
      <c r="N379" t="str">
        <f>IF([1]线路!H379="","",[1]线路!H379)</f>
        <v/>
      </c>
    </row>
    <row r="380" spans="1:14" x14ac:dyDescent="0.15">
      <c r="A380" t="str">
        <f>IF([1]线路!A380="","",[1]线路!A380)</f>
        <v/>
      </c>
      <c r="B380" t="str">
        <f>IF([1]线路!B380="","",[1]线路!B380)</f>
        <v/>
      </c>
      <c r="C380" t="str">
        <f>IF([1]线路!C380="","",[1]线路!C380)</f>
        <v/>
      </c>
      <c r="D380" t="str">
        <f>IF([1]线路!D380="","",[1]线路!D380)</f>
        <v/>
      </c>
      <c r="E380" t="str">
        <f>IF([1]线路!F380="","",[1]线路!F380)</f>
        <v/>
      </c>
      <c r="F380" t="str">
        <f>IF([1]线路!E380="","",[1]线路!E380)</f>
        <v/>
      </c>
      <c r="G380" s="18" t="str">
        <f t="shared" ca="1" si="20"/>
        <v/>
      </c>
      <c r="H380" s="18" t="str">
        <f ca="1">VLOOKUP(线路!A380,OFFSET(架空线长度!$A$2,0,0,2000,2),2,FALSE)</f>
        <v/>
      </c>
      <c r="I380" t="str">
        <f t="shared" ca="1" si="21"/>
        <v/>
      </c>
      <c r="J380" s="18" t="str">
        <f ca="1">VLOOKUP(线路!A380,OFFSET(电缆线长度!$A$2,0,0,2000,2),2,FALSE)</f>
        <v/>
      </c>
      <c r="K380" t="str">
        <f t="shared" ca="1" si="22"/>
        <v/>
      </c>
      <c r="L380" s="18" t="str">
        <f t="shared" ca="1" si="23"/>
        <v/>
      </c>
      <c r="M380" t="str">
        <f>IF([1]线路!G380="","",[1]线路!G380)</f>
        <v/>
      </c>
      <c r="N380" t="str">
        <f>IF([1]线路!H380="","",[1]线路!H380)</f>
        <v/>
      </c>
    </row>
    <row r="381" spans="1:14" x14ac:dyDescent="0.15">
      <c r="A381" t="str">
        <f>IF([1]线路!A381="","",[1]线路!A381)</f>
        <v/>
      </c>
      <c r="B381" t="str">
        <f>IF([1]线路!B381="","",[1]线路!B381)</f>
        <v/>
      </c>
      <c r="C381" t="str">
        <f>IF([1]线路!C381="","",[1]线路!C381)</f>
        <v/>
      </c>
      <c r="D381" t="str">
        <f>IF([1]线路!D381="","",[1]线路!D381)</f>
        <v/>
      </c>
      <c r="E381" t="str">
        <f>IF([1]线路!F381="","",[1]线路!F381)</f>
        <v/>
      </c>
      <c r="F381" t="str">
        <f>IF([1]线路!E381="","",[1]线路!E381)</f>
        <v/>
      </c>
      <c r="G381" s="18" t="str">
        <f t="shared" ca="1" si="20"/>
        <v/>
      </c>
      <c r="H381" s="18" t="str">
        <f ca="1">VLOOKUP(线路!A381,OFFSET(架空线长度!$A$2,0,0,2000,2),2,FALSE)</f>
        <v/>
      </c>
      <c r="I381" t="str">
        <f t="shared" ca="1" si="21"/>
        <v/>
      </c>
      <c r="J381" s="18" t="str">
        <f ca="1">VLOOKUP(线路!A381,OFFSET(电缆线长度!$A$2,0,0,2000,2),2,FALSE)</f>
        <v/>
      </c>
      <c r="K381" t="str">
        <f t="shared" ca="1" si="22"/>
        <v/>
      </c>
      <c r="L381" s="18" t="str">
        <f t="shared" ca="1" si="23"/>
        <v/>
      </c>
      <c r="M381" t="str">
        <f>IF([1]线路!G381="","",[1]线路!G381)</f>
        <v/>
      </c>
      <c r="N381" t="str">
        <f>IF([1]线路!H381="","",[1]线路!H381)</f>
        <v/>
      </c>
    </row>
    <row r="382" spans="1:14" x14ac:dyDescent="0.15">
      <c r="A382" t="str">
        <f>IF([1]线路!A382="","",[1]线路!A382)</f>
        <v/>
      </c>
      <c r="B382" t="str">
        <f>IF([1]线路!B382="","",[1]线路!B382)</f>
        <v/>
      </c>
      <c r="C382" t="str">
        <f>IF([1]线路!C382="","",[1]线路!C382)</f>
        <v/>
      </c>
      <c r="D382" t="str">
        <f>IF([1]线路!D382="","",[1]线路!D382)</f>
        <v/>
      </c>
      <c r="E382" t="str">
        <f>IF([1]线路!F382="","",[1]线路!F382)</f>
        <v/>
      </c>
      <c r="F382" t="str">
        <f>IF([1]线路!E382="","",[1]线路!E382)</f>
        <v/>
      </c>
      <c r="G382" s="18" t="str">
        <f t="shared" ca="1" si="20"/>
        <v/>
      </c>
      <c r="H382" s="18" t="str">
        <f ca="1">VLOOKUP(线路!A382,OFFSET(架空线长度!$A$2,0,0,2000,2),2,FALSE)</f>
        <v/>
      </c>
      <c r="I382" t="str">
        <f t="shared" ca="1" si="21"/>
        <v/>
      </c>
      <c r="J382" s="18" t="str">
        <f ca="1">VLOOKUP(线路!A382,OFFSET(电缆线长度!$A$2,0,0,2000,2),2,FALSE)</f>
        <v/>
      </c>
      <c r="K382" t="str">
        <f t="shared" ca="1" si="22"/>
        <v/>
      </c>
      <c r="L382" s="18" t="str">
        <f t="shared" ca="1" si="23"/>
        <v/>
      </c>
      <c r="M382" t="str">
        <f>IF([1]线路!G382="","",[1]线路!G382)</f>
        <v/>
      </c>
      <c r="N382" t="str">
        <f>IF([1]线路!H382="","",[1]线路!H382)</f>
        <v/>
      </c>
    </row>
    <row r="383" spans="1:14" x14ac:dyDescent="0.15">
      <c r="A383" t="str">
        <f>IF([1]线路!A383="","",[1]线路!A383)</f>
        <v/>
      </c>
      <c r="B383" t="str">
        <f>IF([1]线路!B383="","",[1]线路!B383)</f>
        <v/>
      </c>
      <c r="C383" t="str">
        <f>IF([1]线路!C383="","",[1]线路!C383)</f>
        <v/>
      </c>
      <c r="D383" t="str">
        <f>IF([1]线路!D383="","",[1]线路!D383)</f>
        <v/>
      </c>
      <c r="E383" t="str">
        <f>IF([1]线路!F383="","",[1]线路!F383)</f>
        <v/>
      </c>
      <c r="F383" t="str">
        <f>IF([1]线路!E383="","",[1]线路!E383)</f>
        <v/>
      </c>
      <c r="G383" s="18" t="str">
        <f t="shared" ca="1" si="20"/>
        <v/>
      </c>
      <c r="H383" s="18" t="str">
        <f ca="1">VLOOKUP(线路!A383,OFFSET(架空线长度!$A$2,0,0,2000,2),2,FALSE)</f>
        <v/>
      </c>
      <c r="I383" t="str">
        <f t="shared" ca="1" si="21"/>
        <v/>
      </c>
      <c r="J383" s="18" t="str">
        <f ca="1">VLOOKUP(线路!A383,OFFSET(电缆线长度!$A$2,0,0,2000,2),2,FALSE)</f>
        <v/>
      </c>
      <c r="K383" t="str">
        <f t="shared" ca="1" si="22"/>
        <v/>
      </c>
      <c r="L383" s="18" t="str">
        <f t="shared" ca="1" si="23"/>
        <v/>
      </c>
      <c r="M383" t="str">
        <f>IF([1]线路!G383="","",[1]线路!G383)</f>
        <v/>
      </c>
      <c r="N383" t="str">
        <f>IF([1]线路!H383="","",[1]线路!H383)</f>
        <v/>
      </c>
    </row>
    <row r="384" spans="1:14" x14ac:dyDescent="0.15">
      <c r="A384" t="str">
        <f>IF([1]线路!A384="","",[1]线路!A384)</f>
        <v/>
      </c>
      <c r="B384" t="str">
        <f>IF([1]线路!B384="","",[1]线路!B384)</f>
        <v/>
      </c>
      <c r="C384" t="str">
        <f>IF([1]线路!C384="","",[1]线路!C384)</f>
        <v/>
      </c>
      <c r="D384" t="str">
        <f>IF([1]线路!D384="","",[1]线路!D384)</f>
        <v/>
      </c>
      <c r="E384" t="str">
        <f>IF([1]线路!F384="","",[1]线路!F384)</f>
        <v/>
      </c>
      <c r="F384" t="str">
        <f>IF([1]线路!E384="","",[1]线路!E384)</f>
        <v/>
      </c>
      <c r="G384" s="18" t="str">
        <f t="shared" ca="1" si="20"/>
        <v/>
      </c>
      <c r="H384" s="18" t="str">
        <f ca="1">VLOOKUP(线路!A384,OFFSET(架空线长度!$A$2,0,0,2000,2),2,FALSE)</f>
        <v/>
      </c>
      <c r="I384" t="str">
        <f t="shared" ca="1" si="21"/>
        <v/>
      </c>
      <c r="J384" s="18" t="str">
        <f ca="1">VLOOKUP(线路!A384,OFFSET(电缆线长度!$A$2,0,0,2000,2),2,FALSE)</f>
        <v/>
      </c>
      <c r="K384" t="str">
        <f t="shared" ca="1" si="22"/>
        <v/>
      </c>
      <c r="L384" s="18" t="str">
        <f t="shared" ca="1" si="23"/>
        <v/>
      </c>
      <c r="M384" t="str">
        <f>IF([1]线路!G384="","",[1]线路!G384)</f>
        <v/>
      </c>
      <c r="N384" t="str">
        <f>IF([1]线路!H384="","",[1]线路!H384)</f>
        <v/>
      </c>
    </row>
    <row r="385" spans="1:14" x14ac:dyDescent="0.15">
      <c r="A385" t="str">
        <f>IF([1]线路!A385="","",[1]线路!A385)</f>
        <v/>
      </c>
      <c r="B385" t="str">
        <f>IF([1]线路!B385="","",[1]线路!B385)</f>
        <v/>
      </c>
      <c r="C385" t="str">
        <f>IF([1]线路!C385="","",[1]线路!C385)</f>
        <v/>
      </c>
      <c r="D385" t="str">
        <f>IF([1]线路!D385="","",[1]线路!D385)</f>
        <v/>
      </c>
      <c r="E385" t="str">
        <f>IF([1]线路!F385="","",[1]线路!F385)</f>
        <v/>
      </c>
      <c r="F385" t="str">
        <f>IF([1]线路!E385="","",[1]线路!E385)</f>
        <v/>
      </c>
      <c r="G385" s="18" t="str">
        <f t="shared" ca="1" si="20"/>
        <v/>
      </c>
      <c r="H385" s="18" t="str">
        <f ca="1">VLOOKUP(线路!A385,OFFSET(架空线长度!$A$2,0,0,2000,2),2,FALSE)</f>
        <v/>
      </c>
      <c r="I385" t="str">
        <f t="shared" ca="1" si="21"/>
        <v/>
      </c>
      <c r="J385" s="18" t="str">
        <f ca="1">VLOOKUP(线路!A385,OFFSET(电缆线长度!$A$2,0,0,2000,2),2,FALSE)</f>
        <v/>
      </c>
      <c r="K385" t="str">
        <f t="shared" ca="1" si="22"/>
        <v/>
      </c>
      <c r="L385" s="18" t="str">
        <f t="shared" ca="1" si="23"/>
        <v/>
      </c>
      <c r="M385" t="str">
        <f>IF([1]线路!G385="","",[1]线路!G385)</f>
        <v/>
      </c>
      <c r="N385" t="str">
        <f>IF([1]线路!H385="","",[1]线路!H385)</f>
        <v/>
      </c>
    </row>
    <row r="386" spans="1:14" x14ac:dyDescent="0.15">
      <c r="A386" t="str">
        <f>IF([1]线路!A386="","",[1]线路!A386)</f>
        <v/>
      </c>
      <c r="B386" t="str">
        <f>IF([1]线路!B386="","",[1]线路!B386)</f>
        <v/>
      </c>
      <c r="C386" t="str">
        <f>IF([1]线路!C386="","",[1]线路!C386)</f>
        <v/>
      </c>
      <c r="D386" t="str">
        <f>IF([1]线路!D386="","",[1]线路!D386)</f>
        <v/>
      </c>
      <c r="E386" t="str">
        <f>IF([1]线路!F386="","",[1]线路!F386)</f>
        <v/>
      </c>
      <c r="F386" t="str">
        <f>IF([1]线路!E386="","",[1]线路!E386)</f>
        <v/>
      </c>
      <c r="G386" s="18" t="str">
        <f t="shared" ca="1" si="20"/>
        <v/>
      </c>
      <c r="H386" s="18" t="str">
        <f ca="1">VLOOKUP(线路!A386,OFFSET(架空线长度!$A$2,0,0,2000,2),2,FALSE)</f>
        <v/>
      </c>
      <c r="I386" t="str">
        <f t="shared" ca="1" si="21"/>
        <v/>
      </c>
      <c r="J386" s="18" t="str">
        <f ca="1">VLOOKUP(线路!A386,OFFSET(电缆线长度!$A$2,0,0,2000,2),2,FALSE)</f>
        <v/>
      </c>
      <c r="K386" t="str">
        <f t="shared" ca="1" si="22"/>
        <v/>
      </c>
      <c r="L386" s="18" t="str">
        <f t="shared" ca="1" si="23"/>
        <v/>
      </c>
      <c r="M386" t="str">
        <f>IF([1]线路!G386="","",[1]线路!G386)</f>
        <v/>
      </c>
      <c r="N386" t="str">
        <f>IF([1]线路!H386="","",[1]线路!H386)</f>
        <v/>
      </c>
    </row>
    <row r="387" spans="1:14" x14ac:dyDescent="0.15">
      <c r="A387" t="str">
        <f>IF([1]线路!A387="","",[1]线路!A387)</f>
        <v/>
      </c>
      <c r="B387" t="str">
        <f>IF([1]线路!B387="","",[1]线路!B387)</f>
        <v/>
      </c>
      <c r="C387" t="str">
        <f>IF([1]线路!C387="","",[1]线路!C387)</f>
        <v/>
      </c>
      <c r="D387" t="str">
        <f>IF([1]线路!D387="","",[1]线路!D387)</f>
        <v/>
      </c>
      <c r="E387" t="str">
        <f>IF([1]线路!F387="","",[1]线路!F387)</f>
        <v/>
      </c>
      <c r="F387" t="str">
        <f>IF([1]线路!E387="","",[1]线路!E387)</f>
        <v/>
      </c>
      <c r="G387" s="18" t="str">
        <f t="shared" ref="G387:G450" ca="1" si="24">L387</f>
        <v/>
      </c>
      <c r="H387" s="18" t="str">
        <f ca="1">VLOOKUP(线路!A387,OFFSET(架空线长度!$A$2,0,0,2000,2),2,FALSE)</f>
        <v/>
      </c>
      <c r="I387" t="str">
        <f t="shared" ref="I387:I450" ca="1" si="25">IF(ISNA(H387),"0",H387)</f>
        <v/>
      </c>
      <c r="J387" s="18" t="str">
        <f ca="1">VLOOKUP(线路!A387,OFFSET(电缆线长度!$A$2,0,0,2000,2),2,FALSE)</f>
        <v/>
      </c>
      <c r="K387" t="str">
        <f t="shared" ref="K387:K450" ca="1" si="26">IF(ISNA(J387),"0",J387)</f>
        <v/>
      </c>
      <c r="L387" s="18" t="str">
        <f t="shared" ref="L387:L450" ca="1" si="27">IF(OR(I387="",K387=""),"",IF(I387/(I387+K387)&gt;0.5,0,1))</f>
        <v/>
      </c>
      <c r="M387" t="str">
        <f>IF([1]线路!G387="","",[1]线路!G387)</f>
        <v/>
      </c>
      <c r="N387" t="str">
        <f>IF([1]线路!H387="","",[1]线路!H387)</f>
        <v/>
      </c>
    </row>
    <row r="388" spans="1:14" x14ac:dyDescent="0.15">
      <c r="A388" t="str">
        <f>IF([1]线路!A388="","",[1]线路!A388)</f>
        <v/>
      </c>
      <c r="B388" t="str">
        <f>IF([1]线路!B388="","",[1]线路!B388)</f>
        <v/>
      </c>
      <c r="C388" t="str">
        <f>IF([1]线路!C388="","",[1]线路!C388)</f>
        <v/>
      </c>
      <c r="D388" t="str">
        <f>IF([1]线路!D388="","",[1]线路!D388)</f>
        <v/>
      </c>
      <c r="E388" t="str">
        <f>IF([1]线路!F388="","",[1]线路!F388)</f>
        <v/>
      </c>
      <c r="F388" t="str">
        <f>IF([1]线路!E388="","",[1]线路!E388)</f>
        <v/>
      </c>
      <c r="G388" s="18" t="str">
        <f t="shared" ca="1" si="24"/>
        <v/>
      </c>
      <c r="H388" s="18" t="str">
        <f ca="1">VLOOKUP(线路!A388,OFFSET(架空线长度!$A$2,0,0,2000,2),2,FALSE)</f>
        <v/>
      </c>
      <c r="I388" t="str">
        <f t="shared" ca="1" si="25"/>
        <v/>
      </c>
      <c r="J388" s="18" t="str">
        <f ca="1">VLOOKUP(线路!A388,OFFSET(电缆线长度!$A$2,0,0,2000,2),2,FALSE)</f>
        <v/>
      </c>
      <c r="K388" t="str">
        <f t="shared" ca="1" si="26"/>
        <v/>
      </c>
      <c r="L388" s="18" t="str">
        <f t="shared" ca="1" si="27"/>
        <v/>
      </c>
      <c r="M388" t="str">
        <f>IF([1]线路!G388="","",[1]线路!G388)</f>
        <v/>
      </c>
      <c r="N388" t="str">
        <f>IF([1]线路!H388="","",[1]线路!H388)</f>
        <v/>
      </c>
    </row>
    <row r="389" spans="1:14" x14ac:dyDescent="0.15">
      <c r="A389" t="str">
        <f>IF([1]线路!A389="","",[1]线路!A389)</f>
        <v/>
      </c>
      <c r="B389" t="str">
        <f>IF([1]线路!B389="","",[1]线路!B389)</f>
        <v/>
      </c>
      <c r="C389" t="str">
        <f>IF([1]线路!C389="","",[1]线路!C389)</f>
        <v/>
      </c>
      <c r="D389" t="str">
        <f>IF([1]线路!D389="","",[1]线路!D389)</f>
        <v/>
      </c>
      <c r="E389" t="str">
        <f>IF([1]线路!F389="","",[1]线路!F389)</f>
        <v/>
      </c>
      <c r="F389" t="str">
        <f>IF([1]线路!E389="","",[1]线路!E389)</f>
        <v/>
      </c>
      <c r="G389" s="18" t="str">
        <f t="shared" ca="1" si="24"/>
        <v/>
      </c>
      <c r="H389" s="18" t="str">
        <f ca="1">VLOOKUP(线路!A389,OFFSET(架空线长度!$A$2,0,0,2000,2),2,FALSE)</f>
        <v/>
      </c>
      <c r="I389" t="str">
        <f t="shared" ca="1" si="25"/>
        <v/>
      </c>
      <c r="J389" s="18" t="str">
        <f ca="1">VLOOKUP(线路!A389,OFFSET(电缆线长度!$A$2,0,0,2000,2),2,FALSE)</f>
        <v/>
      </c>
      <c r="K389" t="str">
        <f t="shared" ca="1" si="26"/>
        <v/>
      </c>
      <c r="L389" s="18" t="str">
        <f t="shared" ca="1" si="27"/>
        <v/>
      </c>
      <c r="M389" t="str">
        <f>IF([1]线路!G389="","",[1]线路!G389)</f>
        <v/>
      </c>
      <c r="N389" t="str">
        <f>IF([1]线路!H389="","",[1]线路!H389)</f>
        <v/>
      </c>
    </row>
    <row r="390" spans="1:14" x14ac:dyDescent="0.15">
      <c r="A390" t="str">
        <f>IF([1]线路!A390="","",[1]线路!A390)</f>
        <v/>
      </c>
      <c r="B390" t="str">
        <f>IF([1]线路!B390="","",[1]线路!B390)</f>
        <v/>
      </c>
      <c r="C390" t="str">
        <f>IF([1]线路!C390="","",[1]线路!C390)</f>
        <v/>
      </c>
      <c r="D390" t="str">
        <f>IF([1]线路!D390="","",[1]线路!D390)</f>
        <v/>
      </c>
      <c r="E390" t="str">
        <f>IF([1]线路!F390="","",[1]线路!F390)</f>
        <v/>
      </c>
      <c r="F390" t="str">
        <f>IF([1]线路!E390="","",[1]线路!E390)</f>
        <v/>
      </c>
      <c r="G390" s="18" t="str">
        <f t="shared" ca="1" si="24"/>
        <v/>
      </c>
      <c r="H390" s="18" t="str">
        <f ca="1">VLOOKUP(线路!A390,OFFSET(架空线长度!$A$2,0,0,2000,2),2,FALSE)</f>
        <v/>
      </c>
      <c r="I390" t="str">
        <f t="shared" ca="1" si="25"/>
        <v/>
      </c>
      <c r="J390" s="18" t="str">
        <f ca="1">VLOOKUP(线路!A390,OFFSET(电缆线长度!$A$2,0,0,2000,2),2,FALSE)</f>
        <v/>
      </c>
      <c r="K390" t="str">
        <f t="shared" ca="1" si="26"/>
        <v/>
      </c>
      <c r="L390" s="18" t="str">
        <f t="shared" ca="1" si="27"/>
        <v/>
      </c>
      <c r="M390" t="str">
        <f>IF([1]线路!G390="","",[1]线路!G390)</f>
        <v/>
      </c>
      <c r="N390" t="str">
        <f>IF([1]线路!H390="","",[1]线路!H390)</f>
        <v/>
      </c>
    </row>
    <row r="391" spans="1:14" x14ac:dyDescent="0.15">
      <c r="A391" t="str">
        <f>IF([1]线路!A391="","",[1]线路!A391)</f>
        <v/>
      </c>
      <c r="B391" t="str">
        <f>IF([1]线路!B391="","",[1]线路!B391)</f>
        <v/>
      </c>
      <c r="C391" t="str">
        <f>IF([1]线路!C391="","",[1]线路!C391)</f>
        <v/>
      </c>
      <c r="D391" t="str">
        <f>IF([1]线路!D391="","",[1]线路!D391)</f>
        <v/>
      </c>
      <c r="E391" t="str">
        <f>IF([1]线路!F391="","",[1]线路!F391)</f>
        <v/>
      </c>
      <c r="F391" t="str">
        <f>IF([1]线路!E391="","",[1]线路!E391)</f>
        <v/>
      </c>
      <c r="G391" s="18" t="str">
        <f t="shared" ca="1" si="24"/>
        <v/>
      </c>
      <c r="H391" s="18" t="str">
        <f ca="1">VLOOKUP(线路!A391,OFFSET(架空线长度!$A$2,0,0,2000,2),2,FALSE)</f>
        <v/>
      </c>
      <c r="I391" t="str">
        <f t="shared" ca="1" si="25"/>
        <v/>
      </c>
      <c r="J391" s="18" t="str">
        <f ca="1">VLOOKUP(线路!A391,OFFSET(电缆线长度!$A$2,0,0,2000,2),2,FALSE)</f>
        <v/>
      </c>
      <c r="K391" t="str">
        <f t="shared" ca="1" si="26"/>
        <v/>
      </c>
      <c r="L391" s="18" t="str">
        <f t="shared" ca="1" si="27"/>
        <v/>
      </c>
      <c r="M391" t="str">
        <f>IF([1]线路!G391="","",[1]线路!G391)</f>
        <v/>
      </c>
      <c r="N391" t="str">
        <f>IF([1]线路!H391="","",[1]线路!H391)</f>
        <v/>
      </c>
    </row>
    <row r="392" spans="1:14" x14ac:dyDescent="0.15">
      <c r="A392" t="str">
        <f>IF([1]线路!A392="","",[1]线路!A392)</f>
        <v/>
      </c>
      <c r="B392" t="str">
        <f>IF([1]线路!B392="","",[1]线路!B392)</f>
        <v/>
      </c>
      <c r="C392" t="str">
        <f>IF([1]线路!C392="","",[1]线路!C392)</f>
        <v/>
      </c>
      <c r="D392" t="str">
        <f>IF([1]线路!D392="","",[1]线路!D392)</f>
        <v/>
      </c>
      <c r="E392" t="str">
        <f>IF([1]线路!F392="","",[1]线路!F392)</f>
        <v/>
      </c>
      <c r="F392" t="str">
        <f>IF([1]线路!E392="","",[1]线路!E392)</f>
        <v/>
      </c>
      <c r="G392" s="18" t="str">
        <f t="shared" ca="1" si="24"/>
        <v/>
      </c>
      <c r="H392" s="18" t="str">
        <f ca="1">VLOOKUP(线路!A392,OFFSET(架空线长度!$A$2,0,0,2000,2),2,FALSE)</f>
        <v/>
      </c>
      <c r="I392" t="str">
        <f t="shared" ca="1" si="25"/>
        <v/>
      </c>
      <c r="J392" s="18" t="str">
        <f ca="1">VLOOKUP(线路!A392,OFFSET(电缆线长度!$A$2,0,0,2000,2),2,FALSE)</f>
        <v/>
      </c>
      <c r="K392" t="str">
        <f t="shared" ca="1" si="26"/>
        <v/>
      </c>
      <c r="L392" s="18" t="str">
        <f t="shared" ca="1" si="27"/>
        <v/>
      </c>
      <c r="M392" t="str">
        <f>IF([1]线路!G392="","",[1]线路!G392)</f>
        <v/>
      </c>
      <c r="N392" t="str">
        <f>IF([1]线路!H392="","",[1]线路!H392)</f>
        <v/>
      </c>
    </row>
    <row r="393" spans="1:14" x14ac:dyDescent="0.15">
      <c r="A393" t="str">
        <f>IF([1]线路!A393="","",[1]线路!A393)</f>
        <v/>
      </c>
      <c r="B393" t="str">
        <f>IF([1]线路!B393="","",[1]线路!B393)</f>
        <v/>
      </c>
      <c r="C393" t="str">
        <f>IF([1]线路!C393="","",[1]线路!C393)</f>
        <v/>
      </c>
      <c r="D393" t="str">
        <f>IF([1]线路!D393="","",[1]线路!D393)</f>
        <v/>
      </c>
      <c r="E393" t="str">
        <f>IF([1]线路!F393="","",[1]线路!F393)</f>
        <v/>
      </c>
      <c r="F393" t="str">
        <f>IF([1]线路!E393="","",[1]线路!E393)</f>
        <v/>
      </c>
      <c r="G393" s="18" t="str">
        <f t="shared" ca="1" si="24"/>
        <v/>
      </c>
      <c r="H393" s="18" t="str">
        <f ca="1">VLOOKUP(线路!A393,OFFSET(架空线长度!$A$2,0,0,2000,2),2,FALSE)</f>
        <v/>
      </c>
      <c r="I393" t="str">
        <f t="shared" ca="1" si="25"/>
        <v/>
      </c>
      <c r="J393" s="18" t="str">
        <f ca="1">VLOOKUP(线路!A393,OFFSET(电缆线长度!$A$2,0,0,2000,2),2,FALSE)</f>
        <v/>
      </c>
      <c r="K393" t="str">
        <f t="shared" ca="1" si="26"/>
        <v/>
      </c>
      <c r="L393" s="18" t="str">
        <f t="shared" ca="1" si="27"/>
        <v/>
      </c>
      <c r="M393" t="str">
        <f>IF([1]线路!G393="","",[1]线路!G393)</f>
        <v/>
      </c>
      <c r="N393" t="str">
        <f>IF([1]线路!H393="","",[1]线路!H393)</f>
        <v/>
      </c>
    </row>
    <row r="394" spans="1:14" x14ac:dyDescent="0.15">
      <c r="A394" t="str">
        <f>IF([1]线路!A394="","",[1]线路!A394)</f>
        <v/>
      </c>
      <c r="B394" t="str">
        <f>IF([1]线路!B394="","",[1]线路!B394)</f>
        <v/>
      </c>
      <c r="C394" t="str">
        <f>IF([1]线路!C394="","",[1]线路!C394)</f>
        <v/>
      </c>
      <c r="D394" t="str">
        <f>IF([1]线路!D394="","",[1]线路!D394)</f>
        <v/>
      </c>
      <c r="E394" t="str">
        <f>IF([1]线路!F394="","",[1]线路!F394)</f>
        <v/>
      </c>
      <c r="F394" t="str">
        <f>IF([1]线路!E394="","",[1]线路!E394)</f>
        <v/>
      </c>
      <c r="G394" s="18" t="str">
        <f t="shared" ca="1" si="24"/>
        <v/>
      </c>
      <c r="H394" s="18" t="str">
        <f ca="1">VLOOKUP(线路!A394,OFFSET(架空线长度!$A$2,0,0,2000,2),2,FALSE)</f>
        <v/>
      </c>
      <c r="I394" t="str">
        <f t="shared" ca="1" si="25"/>
        <v/>
      </c>
      <c r="J394" s="18" t="str">
        <f ca="1">VLOOKUP(线路!A394,OFFSET(电缆线长度!$A$2,0,0,2000,2),2,FALSE)</f>
        <v/>
      </c>
      <c r="K394" t="str">
        <f t="shared" ca="1" si="26"/>
        <v/>
      </c>
      <c r="L394" s="18" t="str">
        <f t="shared" ca="1" si="27"/>
        <v/>
      </c>
      <c r="M394" t="str">
        <f>IF([1]线路!G394="","",[1]线路!G394)</f>
        <v/>
      </c>
      <c r="N394" t="str">
        <f>IF([1]线路!H394="","",[1]线路!H394)</f>
        <v/>
      </c>
    </row>
    <row r="395" spans="1:14" x14ac:dyDescent="0.15">
      <c r="A395" t="str">
        <f>IF([1]线路!A395="","",[1]线路!A395)</f>
        <v/>
      </c>
      <c r="B395" t="str">
        <f>IF([1]线路!B395="","",[1]线路!B395)</f>
        <v/>
      </c>
      <c r="C395" t="str">
        <f>IF([1]线路!C395="","",[1]线路!C395)</f>
        <v/>
      </c>
      <c r="D395" t="str">
        <f>IF([1]线路!D395="","",[1]线路!D395)</f>
        <v/>
      </c>
      <c r="E395" t="str">
        <f>IF([1]线路!F395="","",[1]线路!F395)</f>
        <v/>
      </c>
      <c r="F395" t="str">
        <f>IF([1]线路!E395="","",[1]线路!E395)</f>
        <v/>
      </c>
      <c r="G395" s="18" t="str">
        <f t="shared" ca="1" si="24"/>
        <v/>
      </c>
      <c r="H395" s="18" t="str">
        <f ca="1">VLOOKUP(线路!A395,OFFSET(架空线长度!$A$2,0,0,2000,2),2,FALSE)</f>
        <v/>
      </c>
      <c r="I395" t="str">
        <f t="shared" ca="1" si="25"/>
        <v/>
      </c>
      <c r="J395" s="18" t="str">
        <f ca="1">VLOOKUP(线路!A395,OFFSET(电缆线长度!$A$2,0,0,2000,2),2,FALSE)</f>
        <v/>
      </c>
      <c r="K395" t="str">
        <f t="shared" ca="1" si="26"/>
        <v/>
      </c>
      <c r="L395" s="18" t="str">
        <f t="shared" ca="1" si="27"/>
        <v/>
      </c>
      <c r="M395" t="str">
        <f>IF([1]线路!G395="","",[1]线路!G395)</f>
        <v/>
      </c>
      <c r="N395" t="str">
        <f>IF([1]线路!H395="","",[1]线路!H395)</f>
        <v/>
      </c>
    </row>
    <row r="396" spans="1:14" x14ac:dyDescent="0.15">
      <c r="A396" t="str">
        <f>IF([1]线路!A396="","",[1]线路!A396)</f>
        <v/>
      </c>
      <c r="B396" t="str">
        <f>IF([1]线路!B396="","",[1]线路!B396)</f>
        <v/>
      </c>
      <c r="C396" t="str">
        <f>IF([1]线路!C396="","",[1]线路!C396)</f>
        <v/>
      </c>
      <c r="D396" t="str">
        <f>IF([1]线路!D396="","",[1]线路!D396)</f>
        <v/>
      </c>
      <c r="E396" t="str">
        <f>IF([1]线路!F396="","",[1]线路!F396)</f>
        <v/>
      </c>
      <c r="F396" t="str">
        <f>IF([1]线路!E396="","",[1]线路!E396)</f>
        <v/>
      </c>
      <c r="G396" s="18" t="str">
        <f t="shared" ca="1" si="24"/>
        <v/>
      </c>
      <c r="H396" s="18" t="str">
        <f ca="1">VLOOKUP(线路!A396,OFFSET(架空线长度!$A$2,0,0,2000,2),2,FALSE)</f>
        <v/>
      </c>
      <c r="I396" t="str">
        <f t="shared" ca="1" si="25"/>
        <v/>
      </c>
      <c r="J396" s="18" t="str">
        <f ca="1">VLOOKUP(线路!A396,OFFSET(电缆线长度!$A$2,0,0,2000,2),2,FALSE)</f>
        <v/>
      </c>
      <c r="K396" t="str">
        <f t="shared" ca="1" si="26"/>
        <v/>
      </c>
      <c r="L396" s="18" t="str">
        <f t="shared" ca="1" si="27"/>
        <v/>
      </c>
      <c r="M396" t="str">
        <f>IF([1]线路!G396="","",[1]线路!G396)</f>
        <v/>
      </c>
      <c r="N396" t="str">
        <f>IF([1]线路!H396="","",[1]线路!H396)</f>
        <v/>
      </c>
    </row>
    <row r="397" spans="1:14" x14ac:dyDescent="0.15">
      <c r="A397" t="str">
        <f>IF([1]线路!A397="","",[1]线路!A397)</f>
        <v/>
      </c>
      <c r="B397" t="str">
        <f>IF([1]线路!B397="","",[1]线路!B397)</f>
        <v/>
      </c>
      <c r="C397" t="str">
        <f>IF([1]线路!C397="","",[1]线路!C397)</f>
        <v/>
      </c>
      <c r="D397" t="str">
        <f>IF([1]线路!D397="","",[1]线路!D397)</f>
        <v/>
      </c>
      <c r="E397" t="str">
        <f>IF([1]线路!F397="","",[1]线路!F397)</f>
        <v/>
      </c>
      <c r="F397" t="str">
        <f>IF([1]线路!E397="","",[1]线路!E397)</f>
        <v/>
      </c>
      <c r="G397" s="18" t="str">
        <f t="shared" ca="1" si="24"/>
        <v/>
      </c>
      <c r="H397" s="18" t="str">
        <f ca="1">VLOOKUP(线路!A397,OFFSET(架空线长度!$A$2,0,0,2000,2),2,FALSE)</f>
        <v/>
      </c>
      <c r="I397" t="str">
        <f t="shared" ca="1" si="25"/>
        <v/>
      </c>
      <c r="J397" s="18" t="str">
        <f ca="1">VLOOKUP(线路!A397,OFFSET(电缆线长度!$A$2,0,0,2000,2),2,FALSE)</f>
        <v/>
      </c>
      <c r="K397" t="str">
        <f t="shared" ca="1" si="26"/>
        <v/>
      </c>
      <c r="L397" s="18" t="str">
        <f t="shared" ca="1" si="27"/>
        <v/>
      </c>
      <c r="M397" t="str">
        <f>IF([1]线路!G397="","",[1]线路!G397)</f>
        <v/>
      </c>
      <c r="N397" t="str">
        <f>IF([1]线路!H397="","",[1]线路!H397)</f>
        <v/>
      </c>
    </row>
    <row r="398" spans="1:14" x14ac:dyDescent="0.15">
      <c r="A398" t="str">
        <f>IF([1]线路!A398="","",[1]线路!A398)</f>
        <v/>
      </c>
      <c r="B398" t="str">
        <f>IF([1]线路!B398="","",[1]线路!B398)</f>
        <v/>
      </c>
      <c r="C398" t="str">
        <f>IF([1]线路!C398="","",[1]线路!C398)</f>
        <v/>
      </c>
      <c r="D398" t="str">
        <f>IF([1]线路!D398="","",[1]线路!D398)</f>
        <v/>
      </c>
      <c r="E398" t="str">
        <f>IF([1]线路!F398="","",[1]线路!F398)</f>
        <v/>
      </c>
      <c r="F398" t="str">
        <f>IF([1]线路!E398="","",[1]线路!E398)</f>
        <v/>
      </c>
      <c r="G398" s="18" t="str">
        <f t="shared" ca="1" si="24"/>
        <v/>
      </c>
      <c r="H398" s="18" t="str">
        <f ca="1">VLOOKUP(线路!A398,OFFSET(架空线长度!$A$2,0,0,2000,2),2,FALSE)</f>
        <v/>
      </c>
      <c r="I398" t="str">
        <f t="shared" ca="1" si="25"/>
        <v/>
      </c>
      <c r="J398" s="18" t="str">
        <f ca="1">VLOOKUP(线路!A398,OFFSET(电缆线长度!$A$2,0,0,2000,2),2,FALSE)</f>
        <v/>
      </c>
      <c r="K398" t="str">
        <f t="shared" ca="1" si="26"/>
        <v/>
      </c>
      <c r="L398" s="18" t="str">
        <f t="shared" ca="1" si="27"/>
        <v/>
      </c>
      <c r="M398" t="str">
        <f>IF([1]线路!G398="","",[1]线路!G398)</f>
        <v/>
      </c>
      <c r="N398" t="str">
        <f>IF([1]线路!H398="","",[1]线路!H398)</f>
        <v/>
      </c>
    </row>
    <row r="399" spans="1:14" x14ac:dyDescent="0.15">
      <c r="A399" t="str">
        <f>IF([1]线路!A399="","",[1]线路!A399)</f>
        <v/>
      </c>
      <c r="B399" t="str">
        <f>IF([1]线路!B399="","",[1]线路!B399)</f>
        <v/>
      </c>
      <c r="C399" t="str">
        <f>IF([1]线路!C399="","",[1]线路!C399)</f>
        <v/>
      </c>
      <c r="D399" t="str">
        <f>IF([1]线路!D399="","",[1]线路!D399)</f>
        <v/>
      </c>
      <c r="E399" t="str">
        <f>IF([1]线路!F399="","",[1]线路!F399)</f>
        <v/>
      </c>
      <c r="F399" t="str">
        <f>IF([1]线路!E399="","",[1]线路!E399)</f>
        <v/>
      </c>
      <c r="G399" s="18" t="str">
        <f t="shared" ca="1" si="24"/>
        <v/>
      </c>
      <c r="H399" s="18" t="str">
        <f ca="1">VLOOKUP(线路!A399,OFFSET(架空线长度!$A$2,0,0,2000,2),2,FALSE)</f>
        <v/>
      </c>
      <c r="I399" t="str">
        <f t="shared" ca="1" si="25"/>
        <v/>
      </c>
      <c r="J399" s="18" t="str">
        <f ca="1">VLOOKUP(线路!A399,OFFSET(电缆线长度!$A$2,0,0,2000,2),2,FALSE)</f>
        <v/>
      </c>
      <c r="K399" t="str">
        <f t="shared" ca="1" si="26"/>
        <v/>
      </c>
      <c r="L399" s="18" t="str">
        <f t="shared" ca="1" si="27"/>
        <v/>
      </c>
      <c r="M399" t="str">
        <f>IF([1]线路!G399="","",[1]线路!G399)</f>
        <v/>
      </c>
      <c r="N399" t="str">
        <f>IF([1]线路!H399="","",[1]线路!H399)</f>
        <v/>
      </c>
    </row>
    <row r="400" spans="1:14" x14ac:dyDescent="0.15">
      <c r="A400" t="str">
        <f>IF([1]线路!A400="","",[1]线路!A400)</f>
        <v/>
      </c>
      <c r="B400" t="str">
        <f>IF([1]线路!B400="","",[1]线路!B400)</f>
        <v/>
      </c>
      <c r="C400" t="str">
        <f>IF([1]线路!C400="","",[1]线路!C400)</f>
        <v/>
      </c>
      <c r="D400" t="str">
        <f>IF([1]线路!D400="","",[1]线路!D400)</f>
        <v/>
      </c>
      <c r="E400" t="str">
        <f>IF([1]线路!F400="","",[1]线路!F400)</f>
        <v/>
      </c>
      <c r="F400" t="str">
        <f>IF([1]线路!E400="","",[1]线路!E400)</f>
        <v/>
      </c>
      <c r="G400" s="18" t="str">
        <f t="shared" ca="1" si="24"/>
        <v/>
      </c>
      <c r="H400" s="18" t="str">
        <f ca="1">VLOOKUP(线路!A400,OFFSET(架空线长度!$A$2,0,0,2000,2),2,FALSE)</f>
        <v/>
      </c>
      <c r="I400" t="str">
        <f t="shared" ca="1" si="25"/>
        <v/>
      </c>
      <c r="J400" s="18" t="str">
        <f ca="1">VLOOKUP(线路!A400,OFFSET(电缆线长度!$A$2,0,0,2000,2),2,FALSE)</f>
        <v/>
      </c>
      <c r="K400" t="str">
        <f t="shared" ca="1" si="26"/>
        <v/>
      </c>
      <c r="L400" s="18" t="str">
        <f t="shared" ca="1" si="27"/>
        <v/>
      </c>
      <c r="M400" t="str">
        <f>IF([1]线路!G400="","",[1]线路!G400)</f>
        <v/>
      </c>
      <c r="N400" t="str">
        <f>IF([1]线路!H400="","",[1]线路!H400)</f>
        <v/>
      </c>
    </row>
    <row r="401" spans="1:14" x14ac:dyDescent="0.15">
      <c r="A401" t="str">
        <f>IF([1]线路!A401="","",[1]线路!A401)</f>
        <v/>
      </c>
      <c r="B401" t="str">
        <f>IF([1]线路!B401="","",[1]线路!B401)</f>
        <v/>
      </c>
      <c r="C401" t="str">
        <f>IF([1]线路!C401="","",[1]线路!C401)</f>
        <v/>
      </c>
      <c r="D401" t="str">
        <f>IF([1]线路!D401="","",[1]线路!D401)</f>
        <v/>
      </c>
      <c r="E401" t="str">
        <f>IF([1]线路!F401="","",[1]线路!F401)</f>
        <v/>
      </c>
      <c r="F401" t="str">
        <f>IF([1]线路!E401="","",[1]线路!E401)</f>
        <v/>
      </c>
      <c r="G401" s="18" t="str">
        <f t="shared" ca="1" si="24"/>
        <v/>
      </c>
      <c r="H401" s="18" t="str">
        <f ca="1">VLOOKUP(线路!A401,OFFSET(架空线长度!$A$2,0,0,2000,2),2,FALSE)</f>
        <v/>
      </c>
      <c r="I401" t="str">
        <f t="shared" ca="1" si="25"/>
        <v/>
      </c>
      <c r="J401" s="18" t="str">
        <f ca="1">VLOOKUP(线路!A401,OFFSET(电缆线长度!$A$2,0,0,2000,2),2,FALSE)</f>
        <v/>
      </c>
      <c r="K401" t="str">
        <f t="shared" ca="1" si="26"/>
        <v/>
      </c>
      <c r="L401" s="18" t="str">
        <f t="shared" ca="1" si="27"/>
        <v/>
      </c>
      <c r="M401" t="str">
        <f>IF([1]线路!G401="","",[1]线路!G401)</f>
        <v/>
      </c>
      <c r="N401" t="str">
        <f>IF([1]线路!H401="","",[1]线路!H401)</f>
        <v/>
      </c>
    </row>
    <row r="402" spans="1:14" x14ac:dyDescent="0.15">
      <c r="A402" t="str">
        <f>IF([1]线路!A402="","",[1]线路!A402)</f>
        <v/>
      </c>
      <c r="B402" t="str">
        <f>IF([1]线路!B402="","",[1]线路!B402)</f>
        <v/>
      </c>
      <c r="C402" t="str">
        <f>IF([1]线路!C402="","",[1]线路!C402)</f>
        <v/>
      </c>
      <c r="D402" t="str">
        <f>IF([1]线路!D402="","",[1]线路!D402)</f>
        <v/>
      </c>
      <c r="E402" t="str">
        <f>IF([1]线路!F402="","",[1]线路!F402)</f>
        <v/>
      </c>
      <c r="F402" t="str">
        <f>IF([1]线路!E402="","",[1]线路!E402)</f>
        <v/>
      </c>
      <c r="G402" s="18" t="str">
        <f t="shared" ca="1" si="24"/>
        <v/>
      </c>
      <c r="H402" s="18" t="str">
        <f ca="1">VLOOKUP(线路!A402,OFFSET(架空线长度!$A$2,0,0,2000,2),2,FALSE)</f>
        <v/>
      </c>
      <c r="I402" t="str">
        <f t="shared" ca="1" si="25"/>
        <v/>
      </c>
      <c r="J402" s="18" t="str">
        <f ca="1">VLOOKUP(线路!A402,OFFSET(电缆线长度!$A$2,0,0,2000,2),2,FALSE)</f>
        <v/>
      </c>
      <c r="K402" t="str">
        <f t="shared" ca="1" si="26"/>
        <v/>
      </c>
      <c r="L402" s="18" t="str">
        <f t="shared" ca="1" si="27"/>
        <v/>
      </c>
      <c r="M402" t="str">
        <f>IF([1]线路!G402="","",[1]线路!G402)</f>
        <v/>
      </c>
      <c r="N402" t="str">
        <f>IF([1]线路!H402="","",[1]线路!H402)</f>
        <v/>
      </c>
    </row>
    <row r="403" spans="1:14" x14ac:dyDescent="0.15">
      <c r="A403" t="str">
        <f>IF([1]线路!A403="","",[1]线路!A403)</f>
        <v/>
      </c>
      <c r="B403" t="str">
        <f>IF([1]线路!B403="","",[1]线路!B403)</f>
        <v/>
      </c>
      <c r="C403" t="str">
        <f>IF([1]线路!C403="","",[1]线路!C403)</f>
        <v/>
      </c>
      <c r="D403" t="str">
        <f>IF([1]线路!D403="","",[1]线路!D403)</f>
        <v/>
      </c>
      <c r="E403" t="str">
        <f>IF([1]线路!F403="","",[1]线路!F403)</f>
        <v/>
      </c>
      <c r="F403" t="str">
        <f>IF([1]线路!E403="","",[1]线路!E403)</f>
        <v/>
      </c>
      <c r="G403" s="18" t="str">
        <f t="shared" ca="1" si="24"/>
        <v/>
      </c>
      <c r="H403" s="18" t="str">
        <f ca="1">VLOOKUP(线路!A403,OFFSET(架空线长度!$A$2,0,0,2000,2),2,FALSE)</f>
        <v/>
      </c>
      <c r="I403" t="str">
        <f t="shared" ca="1" si="25"/>
        <v/>
      </c>
      <c r="J403" s="18" t="str">
        <f ca="1">VLOOKUP(线路!A403,OFFSET(电缆线长度!$A$2,0,0,2000,2),2,FALSE)</f>
        <v/>
      </c>
      <c r="K403" t="str">
        <f t="shared" ca="1" si="26"/>
        <v/>
      </c>
      <c r="L403" s="18" t="str">
        <f t="shared" ca="1" si="27"/>
        <v/>
      </c>
      <c r="M403" t="str">
        <f>IF([1]线路!G403="","",[1]线路!G403)</f>
        <v/>
      </c>
      <c r="N403" t="str">
        <f>IF([1]线路!H403="","",[1]线路!H403)</f>
        <v/>
      </c>
    </row>
    <row r="404" spans="1:14" x14ac:dyDescent="0.15">
      <c r="A404" t="str">
        <f>IF([1]线路!A404="","",[1]线路!A404)</f>
        <v/>
      </c>
      <c r="B404" t="str">
        <f>IF([1]线路!B404="","",[1]线路!B404)</f>
        <v/>
      </c>
      <c r="C404" t="str">
        <f>IF([1]线路!C404="","",[1]线路!C404)</f>
        <v/>
      </c>
      <c r="D404" t="str">
        <f>IF([1]线路!D404="","",[1]线路!D404)</f>
        <v/>
      </c>
      <c r="E404" t="str">
        <f>IF([1]线路!F404="","",[1]线路!F404)</f>
        <v/>
      </c>
      <c r="F404" t="str">
        <f>IF([1]线路!E404="","",[1]线路!E404)</f>
        <v/>
      </c>
      <c r="G404" s="18" t="str">
        <f t="shared" ca="1" si="24"/>
        <v/>
      </c>
      <c r="H404" s="18" t="str">
        <f ca="1">VLOOKUP(线路!A404,OFFSET(架空线长度!$A$2,0,0,2000,2),2,FALSE)</f>
        <v/>
      </c>
      <c r="I404" t="str">
        <f t="shared" ca="1" si="25"/>
        <v/>
      </c>
      <c r="J404" s="18" t="str">
        <f ca="1">VLOOKUP(线路!A404,OFFSET(电缆线长度!$A$2,0,0,2000,2),2,FALSE)</f>
        <v/>
      </c>
      <c r="K404" t="str">
        <f t="shared" ca="1" si="26"/>
        <v/>
      </c>
      <c r="L404" s="18" t="str">
        <f t="shared" ca="1" si="27"/>
        <v/>
      </c>
      <c r="M404" t="str">
        <f>IF([1]线路!G404="","",[1]线路!G404)</f>
        <v/>
      </c>
      <c r="N404" t="str">
        <f>IF([1]线路!H404="","",[1]线路!H404)</f>
        <v/>
      </c>
    </row>
    <row r="405" spans="1:14" x14ac:dyDescent="0.15">
      <c r="A405" t="str">
        <f>IF([1]线路!A405="","",[1]线路!A405)</f>
        <v/>
      </c>
      <c r="B405" t="str">
        <f>IF([1]线路!B405="","",[1]线路!B405)</f>
        <v/>
      </c>
      <c r="C405" t="str">
        <f>IF([1]线路!C405="","",[1]线路!C405)</f>
        <v/>
      </c>
      <c r="D405" t="str">
        <f>IF([1]线路!D405="","",[1]线路!D405)</f>
        <v/>
      </c>
      <c r="E405" t="str">
        <f>IF([1]线路!F405="","",[1]线路!F405)</f>
        <v/>
      </c>
      <c r="F405" t="str">
        <f>IF([1]线路!E405="","",[1]线路!E405)</f>
        <v/>
      </c>
      <c r="G405" s="18" t="str">
        <f t="shared" ca="1" si="24"/>
        <v/>
      </c>
      <c r="H405" s="18" t="str">
        <f ca="1">VLOOKUP(线路!A405,OFFSET(架空线长度!$A$2,0,0,2000,2),2,FALSE)</f>
        <v/>
      </c>
      <c r="I405" t="str">
        <f t="shared" ca="1" si="25"/>
        <v/>
      </c>
      <c r="J405" s="18" t="str">
        <f ca="1">VLOOKUP(线路!A405,OFFSET(电缆线长度!$A$2,0,0,2000,2),2,FALSE)</f>
        <v/>
      </c>
      <c r="K405" t="str">
        <f t="shared" ca="1" si="26"/>
        <v/>
      </c>
      <c r="L405" s="18" t="str">
        <f t="shared" ca="1" si="27"/>
        <v/>
      </c>
      <c r="M405" t="str">
        <f>IF([1]线路!G405="","",[1]线路!G405)</f>
        <v/>
      </c>
      <c r="N405" t="str">
        <f>IF([1]线路!H405="","",[1]线路!H405)</f>
        <v/>
      </c>
    </row>
    <row r="406" spans="1:14" x14ac:dyDescent="0.15">
      <c r="A406" t="str">
        <f>IF([1]线路!A406="","",[1]线路!A406)</f>
        <v/>
      </c>
      <c r="B406" t="str">
        <f>IF([1]线路!B406="","",[1]线路!B406)</f>
        <v/>
      </c>
      <c r="C406" t="str">
        <f>IF([1]线路!C406="","",[1]线路!C406)</f>
        <v/>
      </c>
      <c r="D406" t="str">
        <f>IF([1]线路!D406="","",[1]线路!D406)</f>
        <v/>
      </c>
      <c r="E406" t="str">
        <f>IF([1]线路!F406="","",[1]线路!F406)</f>
        <v/>
      </c>
      <c r="F406" t="str">
        <f>IF([1]线路!E406="","",[1]线路!E406)</f>
        <v/>
      </c>
      <c r="G406" s="18" t="str">
        <f t="shared" ca="1" si="24"/>
        <v/>
      </c>
      <c r="H406" s="18" t="str">
        <f ca="1">VLOOKUP(线路!A406,OFFSET(架空线长度!$A$2,0,0,2000,2),2,FALSE)</f>
        <v/>
      </c>
      <c r="I406" t="str">
        <f t="shared" ca="1" si="25"/>
        <v/>
      </c>
      <c r="J406" s="18" t="str">
        <f ca="1">VLOOKUP(线路!A406,OFFSET(电缆线长度!$A$2,0,0,2000,2),2,FALSE)</f>
        <v/>
      </c>
      <c r="K406" t="str">
        <f t="shared" ca="1" si="26"/>
        <v/>
      </c>
      <c r="L406" s="18" t="str">
        <f t="shared" ca="1" si="27"/>
        <v/>
      </c>
      <c r="M406" t="str">
        <f>IF([1]线路!G406="","",[1]线路!G406)</f>
        <v/>
      </c>
      <c r="N406" t="str">
        <f>IF([1]线路!H406="","",[1]线路!H406)</f>
        <v/>
      </c>
    </row>
    <row r="407" spans="1:14" x14ac:dyDescent="0.15">
      <c r="A407" t="str">
        <f>IF([1]线路!A407="","",[1]线路!A407)</f>
        <v/>
      </c>
      <c r="B407" t="str">
        <f>IF([1]线路!B407="","",[1]线路!B407)</f>
        <v/>
      </c>
      <c r="C407" t="str">
        <f>IF([1]线路!C407="","",[1]线路!C407)</f>
        <v/>
      </c>
      <c r="D407" t="str">
        <f>IF([1]线路!D407="","",[1]线路!D407)</f>
        <v/>
      </c>
      <c r="E407" t="str">
        <f>IF([1]线路!F407="","",[1]线路!F407)</f>
        <v/>
      </c>
      <c r="F407" t="str">
        <f>IF([1]线路!E407="","",[1]线路!E407)</f>
        <v/>
      </c>
      <c r="G407" s="18" t="str">
        <f t="shared" ca="1" si="24"/>
        <v/>
      </c>
      <c r="H407" s="18" t="str">
        <f ca="1">VLOOKUP(线路!A407,OFFSET(架空线长度!$A$2,0,0,2000,2),2,FALSE)</f>
        <v/>
      </c>
      <c r="I407" t="str">
        <f t="shared" ca="1" si="25"/>
        <v/>
      </c>
      <c r="J407" s="18" t="str">
        <f ca="1">VLOOKUP(线路!A407,OFFSET(电缆线长度!$A$2,0,0,2000,2),2,FALSE)</f>
        <v/>
      </c>
      <c r="K407" t="str">
        <f t="shared" ca="1" si="26"/>
        <v/>
      </c>
      <c r="L407" s="18" t="str">
        <f t="shared" ca="1" si="27"/>
        <v/>
      </c>
      <c r="M407" t="str">
        <f>IF([1]线路!G407="","",[1]线路!G407)</f>
        <v/>
      </c>
      <c r="N407" t="str">
        <f>IF([1]线路!H407="","",[1]线路!H407)</f>
        <v/>
      </c>
    </row>
    <row r="408" spans="1:14" x14ac:dyDescent="0.15">
      <c r="A408" t="str">
        <f>IF([1]线路!A408="","",[1]线路!A408)</f>
        <v/>
      </c>
      <c r="B408" t="str">
        <f>IF([1]线路!B408="","",[1]线路!B408)</f>
        <v/>
      </c>
      <c r="C408" t="str">
        <f>IF([1]线路!C408="","",[1]线路!C408)</f>
        <v/>
      </c>
      <c r="D408" t="str">
        <f>IF([1]线路!D408="","",[1]线路!D408)</f>
        <v/>
      </c>
      <c r="E408" t="str">
        <f>IF([1]线路!F408="","",[1]线路!F408)</f>
        <v/>
      </c>
      <c r="F408" t="str">
        <f>IF([1]线路!E408="","",[1]线路!E408)</f>
        <v/>
      </c>
      <c r="G408" s="18" t="str">
        <f t="shared" ca="1" si="24"/>
        <v/>
      </c>
      <c r="H408" s="18" t="str">
        <f ca="1">VLOOKUP(线路!A408,OFFSET(架空线长度!$A$2,0,0,2000,2),2,FALSE)</f>
        <v/>
      </c>
      <c r="I408" t="str">
        <f t="shared" ca="1" si="25"/>
        <v/>
      </c>
      <c r="J408" s="18" t="str">
        <f ca="1">VLOOKUP(线路!A408,OFFSET(电缆线长度!$A$2,0,0,2000,2),2,FALSE)</f>
        <v/>
      </c>
      <c r="K408" t="str">
        <f t="shared" ca="1" si="26"/>
        <v/>
      </c>
      <c r="L408" s="18" t="str">
        <f t="shared" ca="1" si="27"/>
        <v/>
      </c>
      <c r="M408" t="str">
        <f>IF([1]线路!G408="","",[1]线路!G408)</f>
        <v/>
      </c>
      <c r="N408" t="str">
        <f>IF([1]线路!H408="","",[1]线路!H408)</f>
        <v/>
      </c>
    </row>
    <row r="409" spans="1:14" x14ac:dyDescent="0.15">
      <c r="A409" t="str">
        <f>IF([1]线路!A409="","",[1]线路!A409)</f>
        <v/>
      </c>
      <c r="B409" t="str">
        <f>IF([1]线路!B409="","",[1]线路!B409)</f>
        <v/>
      </c>
      <c r="C409" t="str">
        <f>IF([1]线路!C409="","",[1]线路!C409)</f>
        <v/>
      </c>
      <c r="D409" t="str">
        <f>IF([1]线路!D409="","",[1]线路!D409)</f>
        <v/>
      </c>
      <c r="E409" t="str">
        <f>IF([1]线路!F409="","",[1]线路!F409)</f>
        <v/>
      </c>
      <c r="F409" t="str">
        <f>IF([1]线路!E409="","",[1]线路!E409)</f>
        <v/>
      </c>
      <c r="G409" s="18" t="str">
        <f t="shared" ca="1" si="24"/>
        <v/>
      </c>
      <c r="H409" s="18" t="str">
        <f ca="1">VLOOKUP(线路!A409,OFFSET(架空线长度!$A$2,0,0,2000,2),2,FALSE)</f>
        <v/>
      </c>
      <c r="I409" t="str">
        <f t="shared" ca="1" si="25"/>
        <v/>
      </c>
      <c r="J409" s="18" t="str">
        <f ca="1">VLOOKUP(线路!A409,OFFSET(电缆线长度!$A$2,0,0,2000,2),2,FALSE)</f>
        <v/>
      </c>
      <c r="K409" t="str">
        <f t="shared" ca="1" si="26"/>
        <v/>
      </c>
      <c r="L409" s="18" t="str">
        <f t="shared" ca="1" si="27"/>
        <v/>
      </c>
      <c r="M409" t="str">
        <f>IF([1]线路!G409="","",[1]线路!G409)</f>
        <v/>
      </c>
      <c r="N409" t="str">
        <f>IF([1]线路!H409="","",[1]线路!H409)</f>
        <v/>
      </c>
    </row>
    <row r="410" spans="1:14" x14ac:dyDescent="0.15">
      <c r="A410" t="str">
        <f>IF([1]线路!A410="","",[1]线路!A410)</f>
        <v/>
      </c>
      <c r="B410" t="str">
        <f>IF([1]线路!B410="","",[1]线路!B410)</f>
        <v/>
      </c>
      <c r="C410" t="str">
        <f>IF([1]线路!C410="","",[1]线路!C410)</f>
        <v/>
      </c>
      <c r="D410" t="str">
        <f>IF([1]线路!D410="","",[1]线路!D410)</f>
        <v/>
      </c>
      <c r="E410" t="str">
        <f>IF([1]线路!F410="","",[1]线路!F410)</f>
        <v/>
      </c>
      <c r="F410" t="str">
        <f>IF([1]线路!E410="","",[1]线路!E410)</f>
        <v/>
      </c>
      <c r="G410" s="18" t="str">
        <f t="shared" ca="1" si="24"/>
        <v/>
      </c>
      <c r="H410" s="18" t="str">
        <f ca="1">VLOOKUP(线路!A410,OFFSET(架空线长度!$A$2,0,0,2000,2),2,FALSE)</f>
        <v/>
      </c>
      <c r="I410" t="str">
        <f t="shared" ca="1" si="25"/>
        <v/>
      </c>
      <c r="J410" s="18" t="str">
        <f ca="1">VLOOKUP(线路!A410,OFFSET(电缆线长度!$A$2,0,0,2000,2),2,FALSE)</f>
        <v/>
      </c>
      <c r="K410" t="str">
        <f t="shared" ca="1" si="26"/>
        <v/>
      </c>
      <c r="L410" s="18" t="str">
        <f t="shared" ca="1" si="27"/>
        <v/>
      </c>
      <c r="M410" t="str">
        <f>IF([1]线路!G410="","",[1]线路!G410)</f>
        <v/>
      </c>
      <c r="N410" t="str">
        <f>IF([1]线路!H410="","",[1]线路!H410)</f>
        <v/>
      </c>
    </row>
    <row r="411" spans="1:14" x14ac:dyDescent="0.15">
      <c r="A411" t="str">
        <f>IF([1]线路!A411="","",[1]线路!A411)</f>
        <v/>
      </c>
      <c r="B411" t="str">
        <f>IF([1]线路!B411="","",[1]线路!B411)</f>
        <v/>
      </c>
      <c r="C411" t="str">
        <f>IF([1]线路!C411="","",[1]线路!C411)</f>
        <v/>
      </c>
      <c r="D411" t="str">
        <f>IF([1]线路!D411="","",[1]线路!D411)</f>
        <v/>
      </c>
      <c r="E411" t="str">
        <f>IF([1]线路!F411="","",[1]线路!F411)</f>
        <v/>
      </c>
      <c r="F411" t="str">
        <f>IF([1]线路!E411="","",[1]线路!E411)</f>
        <v/>
      </c>
      <c r="G411" s="18" t="str">
        <f t="shared" ca="1" si="24"/>
        <v/>
      </c>
      <c r="H411" s="18" t="str">
        <f ca="1">VLOOKUP(线路!A411,OFFSET(架空线长度!$A$2,0,0,2000,2),2,FALSE)</f>
        <v/>
      </c>
      <c r="I411" t="str">
        <f t="shared" ca="1" si="25"/>
        <v/>
      </c>
      <c r="J411" s="18" t="str">
        <f ca="1">VLOOKUP(线路!A411,OFFSET(电缆线长度!$A$2,0,0,2000,2),2,FALSE)</f>
        <v/>
      </c>
      <c r="K411" t="str">
        <f t="shared" ca="1" si="26"/>
        <v/>
      </c>
      <c r="L411" s="18" t="str">
        <f t="shared" ca="1" si="27"/>
        <v/>
      </c>
      <c r="M411" t="str">
        <f>IF([1]线路!G411="","",[1]线路!G411)</f>
        <v/>
      </c>
      <c r="N411" t="str">
        <f>IF([1]线路!H411="","",[1]线路!H411)</f>
        <v/>
      </c>
    </row>
    <row r="412" spans="1:14" x14ac:dyDescent="0.15">
      <c r="A412" t="str">
        <f>IF([1]线路!A412="","",[1]线路!A412)</f>
        <v/>
      </c>
      <c r="B412" t="str">
        <f>IF([1]线路!B412="","",[1]线路!B412)</f>
        <v/>
      </c>
      <c r="C412" t="str">
        <f>IF([1]线路!C412="","",[1]线路!C412)</f>
        <v/>
      </c>
      <c r="D412" t="str">
        <f>IF([1]线路!D412="","",[1]线路!D412)</f>
        <v/>
      </c>
      <c r="E412" t="str">
        <f>IF([1]线路!F412="","",[1]线路!F412)</f>
        <v/>
      </c>
      <c r="F412" t="str">
        <f>IF([1]线路!E412="","",[1]线路!E412)</f>
        <v/>
      </c>
      <c r="G412" s="18" t="str">
        <f t="shared" ca="1" si="24"/>
        <v/>
      </c>
      <c r="H412" s="18" t="str">
        <f ca="1">VLOOKUP(线路!A412,OFFSET(架空线长度!$A$2,0,0,2000,2),2,FALSE)</f>
        <v/>
      </c>
      <c r="I412" t="str">
        <f t="shared" ca="1" si="25"/>
        <v/>
      </c>
      <c r="J412" s="18" t="str">
        <f ca="1">VLOOKUP(线路!A412,OFFSET(电缆线长度!$A$2,0,0,2000,2),2,FALSE)</f>
        <v/>
      </c>
      <c r="K412" t="str">
        <f t="shared" ca="1" si="26"/>
        <v/>
      </c>
      <c r="L412" s="18" t="str">
        <f t="shared" ca="1" si="27"/>
        <v/>
      </c>
      <c r="M412" t="str">
        <f>IF([1]线路!G412="","",[1]线路!G412)</f>
        <v/>
      </c>
      <c r="N412" t="str">
        <f>IF([1]线路!H412="","",[1]线路!H412)</f>
        <v/>
      </c>
    </row>
    <row r="413" spans="1:14" x14ac:dyDescent="0.15">
      <c r="A413" t="str">
        <f>IF([1]线路!A413="","",[1]线路!A413)</f>
        <v/>
      </c>
      <c r="B413" t="str">
        <f>IF([1]线路!B413="","",[1]线路!B413)</f>
        <v/>
      </c>
      <c r="C413" t="str">
        <f>IF([1]线路!C413="","",[1]线路!C413)</f>
        <v/>
      </c>
      <c r="D413" t="str">
        <f>IF([1]线路!D413="","",[1]线路!D413)</f>
        <v/>
      </c>
      <c r="E413" t="str">
        <f>IF([1]线路!F413="","",[1]线路!F413)</f>
        <v/>
      </c>
      <c r="F413" t="str">
        <f>IF([1]线路!E413="","",[1]线路!E413)</f>
        <v/>
      </c>
      <c r="G413" s="18" t="str">
        <f t="shared" ca="1" si="24"/>
        <v/>
      </c>
      <c r="H413" s="18" t="str">
        <f ca="1">VLOOKUP(线路!A413,OFFSET(架空线长度!$A$2,0,0,2000,2),2,FALSE)</f>
        <v/>
      </c>
      <c r="I413" t="str">
        <f t="shared" ca="1" si="25"/>
        <v/>
      </c>
      <c r="J413" s="18" t="str">
        <f ca="1">VLOOKUP(线路!A413,OFFSET(电缆线长度!$A$2,0,0,2000,2),2,FALSE)</f>
        <v/>
      </c>
      <c r="K413" t="str">
        <f t="shared" ca="1" si="26"/>
        <v/>
      </c>
      <c r="L413" s="18" t="str">
        <f t="shared" ca="1" si="27"/>
        <v/>
      </c>
      <c r="M413" t="str">
        <f>IF([1]线路!G413="","",[1]线路!G413)</f>
        <v/>
      </c>
      <c r="N413" t="str">
        <f>IF([1]线路!H413="","",[1]线路!H413)</f>
        <v/>
      </c>
    </row>
    <row r="414" spans="1:14" x14ac:dyDescent="0.15">
      <c r="A414" t="str">
        <f>IF([1]线路!A414="","",[1]线路!A414)</f>
        <v/>
      </c>
      <c r="B414" t="str">
        <f>IF([1]线路!B414="","",[1]线路!B414)</f>
        <v/>
      </c>
      <c r="C414" t="str">
        <f>IF([1]线路!C414="","",[1]线路!C414)</f>
        <v/>
      </c>
      <c r="D414" t="str">
        <f>IF([1]线路!D414="","",[1]线路!D414)</f>
        <v/>
      </c>
      <c r="E414" t="str">
        <f>IF([1]线路!F414="","",[1]线路!F414)</f>
        <v/>
      </c>
      <c r="F414" t="str">
        <f>IF([1]线路!E414="","",[1]线路!E414)</f>
        <v/>
      </c>
      <c r="G414" s="18" t="str">
        <f t="shared" ca="1" si="24"/>
        <v/>
      </c>
      <c r="H414" s="18" t="str">
        <f ca="1">VLOOKUP(线路!A414,OFFSET(架空线长度!$A$2,0,0,2000,2),2,FALSE)</f>
        <v/>
      </c>
      <c r="I414" t="str">
        <f t="shared" ca="1" si="25"/>
        <v/>
      </c>
      <c r="J414" s="18" t="str">
        <f ca="1">VLOOKUP(线路!A414,OFFSET(电缆线长度!$A$2,0,0,2000,2),2,FALSE)</f>
        <v/>
      </c>
      <c r="K414" t="str">
        <f t="shared" ca="1" si="26"/>
        <v/>
      </c>
      <c r="L414" s="18" t="str">
        <f t="shared" ca="1" si="27"/>
        <v/>
      </c>
      <c r="M414" t="str">
        <f>IF([1]线路!G414="","",[1]线路!G414)</f>
        <v/>
      </c>
      <c r="N414" t="str">
        <f>IF([1]线路!H414="","",[1]线路!H414)</f>
        <v/>
      </c>
    </row>
    <row r="415" spans="1:14" x14ac:dyDescent="0.15">
      <c r="A415" t="str">
        <f>IF([1]线路!A415="","",[1]线路!A415)</f>
        <v/>
      </c>
      <c r="B415" t="str">
        <f>IF([1]线路!B415="","",[1]线路!B415)</f>
        <v/>
      </c>
      <c r="C415" t="str">
        <f>IF([1]线路!C415="","",[1]线路!C415)</f>
        <v/>
      </c>
      <c r="D415" t="str">
        <f>IF([1]线路!D415="","",[1]线路!D415)</f>
        <v/>
      </c>
      <c r="E415" t="str">
        <f>IF([1]线路!F415="","",[1]线路!F415)</f>
        <v/>
      </c>
      <c r="F415" t="str">
        <f>IF([1]线路!E415="","",[1]线路!E415)</f>
        <v/>
      </c>
      <c r="G415" s="18" t="str">
        <f t="shared" ca="1" si="24"/>
        <v/>
      </c>
      <c r="H415" s="18" t="str">
        <f ca="1">VLOOKUP(线路!A415,OFFSET(架空线长度!$A$2,0,0,2000,2),2,FALSE)</f>
        <v/>
      </c>
      <c r="I415" t="str">
        <f t="shared" ca="1" si="25"/>
        <v/>
      </c>
      <c r="J415" s="18" t="str">
        <f ca="1">VLOOKUP(线路!A415,OFFSET(电缆线长度!$A$2,0,0,2000,2),2,FALSE)</f>
        <v/>
      </c>
      <c r="K415" t="str">
        <f t="shared" ca="1" si="26"/>
        <v/>
      </c>
      <c r="L415" s="18" t="str">
        <f t="shared" ca="1" si="27"/>
        <v/>
      </c>
      <c r="M415" t="str">
        <f>IF([1]线路!G415="","",[1]线路!G415)</f>
        <v/>
      </c>
      <c r="N415" t="str">
        <f>IF([1]线路!H415="","",[1]线路!H415)</f>
        <v/>
      </c>
    </row>
    <row r="416" spans="1:14" x14ac:dyDescent="0.15">
      <c r="A416" t="str">
        <f>IF([1]线路!A416="","",[1]线路!A416)</f>
        <v/>
      </c>
      <c r="B416" t="str">
        <f>IF([1]线路!B416="","",[1]线路!B416)</f>
        <v/>
      </c>
      <c r="C416" t="str">
        <f>IF([1]线路!C416="","",[1]线路!C416)</f>
        <v/>
      </c>
      <c r="D416" t="str">
        <f>IF([1]线路!D416="","",[1]线路!D416)</f>
        <v/>
      </c>
      <c r="E416" t="str">
        <f>IF([1]线路!F416="","",[1]线路!F416)</f>
        <v/>
      </c>
      <c r="F416" t="str">
        <f>IF([1]线路!E416="","",[1]线路!E416)</f>
        <v/>
      </c>
      <c r="G416" s="18" t="str">
        <f t="shared" ca="1" si="24"/>
        <v/>
      </c>
      <c r="H416" s="18" t="str">
        <f ca="1">VLOOKUP(线路!A416,OFFSET(架空线长度!$A$2,0,0,2000,2),2,FALSE)</f>
        <v/>
      </c>
      <c r="I416" t="str">
        <f t="shared" ca="1" si="25"/>
        <v/>
      </c>
      <c r="J416" s="18" t="str">
        <f ca="1">VLOOKUP(线路!A416,OFFSET(电缆线长度!$A$2,0,0,2000,2),2,FALSE)</f>
        <v/>
      </c>
      <c r="K416" t="str">
        <f t="shared" ca="1" si="26"/>
        <v/>
      </c>
      <c r="L416" s="18" t="str">
        <f t="shared" ca="1" si="27"/>
        <v/>
      </c>
      <c r="M416" t="str">
        <f>IF([1]线路!G416="","",[1]线路!G416)</f>
        <v/>
      </c>
      <c r="N416" t="str">
        <f>IF([1]线路!H416="","",[1]线路!H416)</f>
        <v/>
      </c>
    </row>
    <row r="417" spans="1:14" x14ac:dyDescent="0.15">
      <c r="A417" t="str">
        <f>IF([1]线路!A417="","",[1]线路!A417)</f>
        <v/>
      </c>
      <c r="B417" t="str">
        <f>IF([1]线路!B417="","",[1]线路!B417)</f>
        <v/>
      </c>
      <c r="C417" t="str">
        <f>IF([1]线路!C417="","",[1]线路!C417)</f>
        <v/>
      </c>
      <c r="D417" t="str">
        <f>IF([1]线路!D417="","",[1]线路!D417)</f>
        <v/>
      </c>
      <c r="E417" t="str">
        <f>IF([1]线路!F417="","",[1]线路!F417)</f>
        <v/>
      </c>
      <c r="F417" t="str">
        <f>IF([1]线路!E417="","",[1]线路!E417)</f>
        <v/>
      </c>
      <c r="G417" s="18" t="str">
        <f t="shared" ca="1" si="24"/>
        <v/>
      </c>
      <c r="H417" s="18" t="str">
        <f ca="1">VLOOKUP(线路!A417,OFFSET(架空线长度!$A$2,0,0,2000,2),2,FALSE)</f>
        <v/>
      </c>
      <c r="I417" t="str">
        <f t="shared" ca="1" si="25"/>
        <v/>
      </c>
      <c r="J417" s="18" t="str">
        <f ca="1">VLOOKUP(线路!A417,OFFSET(电缆线长度!$A$2,0,0,2000,2),2,FALSE)</f>
        <v/>
      </c>
      <c r="K417" t="str">
        <f t="shared" ca="1" si="26"/>
        <v/>
      </c>
      <c r="L417" s="18" t="str">
        <f t="shared" ca="1" si="27"/>
        <v/>
      </c>
      <c r="M417" t="str">
        <f>IF([1]线路!G417="","",[1]线路!G417)</f>
        <v/>
      </c>
      <c r="N417" t="str">
        <f>IF([1]线路!H417="","",[1]线路!H417)</f>
        <v/>
      </c>
    </row>
    <row r="418" spans="1:14" x14ac:dyDescent="0.15">
      <c r="A418" t="str">
        <f>IF([1]线路!A418="","",[1]线路!A418)</f>
        <v/>
      </c>
      <c r="B418" t="str">
        <f>IF([1]线路!B418="","",[1]线路!B418)</f>
        <v/>
      </c>
      <c r="C418" t="str">
        <f>IF([1]线路!C418="","",[1]线路!C418)</f>
        <v/>
      </c>
      <c r="D418" t="str">
        <f>IF([1]线路!D418="","",[1]线路!D418)</f>
        <v/>
      </c>
      <c r="E418" t="str">
        <f>IF([1]线路!F418="","",[1]线路!F418)</f>
        <v/>
      </c>
      <c r="F418" t="str">
        <f>IF([1]线路!E418="","",[1]线路!E418)</f>
        <v/>
      </c>
      <c r="G418" s="18" t="str">
        <f t="shared" ca="1" si="24"/>
        <v/>
      </c>
      <c r="H418" s="18" t="str">
        <f ca="1">VLOOKUP(线路!A418,OFFSET(架空线长度!$A$2,0,0,2000,2),2,FALSE)</f>
        <v/>
      </c>
      <c r="I418" t="str">
        <f t="shared" ca="1" si="25"/>
        <v/>
      </c>
      <c r="J418" s="18" t="str">
        <f ca="1">VLOOKUP(线路!A418,OFFSET(电缆线长度!$A$2,0,0,2000,2),2,FALSE)</f>
        <v/>
      </c>
      <c r="K418" t="str">
        <f t="shared" ca="1" si="26"/>
        <v/>
      </c>
      <c r="L418" s="18" t="str">
        <f t="shared" ca="1" si="27"/>
        <v/>
      </c>
      <c r="M418" t="str">
        <f>IF([1]线路!G418="","",[1]线路!G418)</f>
        <v/>
      </c>
      <c r="N418" t="str">
        <f>IF([1]线路!H418="","",[1]线路!H418)</f>
        <v/>
      </c>
    </row>
    <row r="419" spans="1:14" x14ac:dyDescent="0.15">
      <c r="A419" t="str">
        <f>IF([1]线路!A419="","",[1]线路!A419)</f>
        <v/>
      </c>
      <c r="B419" t="str">
        <f>IF([1]线路!B419="","",[1]线路!B419)</f>
        <v/>
      </c>
      <c r="C419" t="str">
        <f>IF([1]线路!C419="","",[1]线路!C419)</f>
        <v/>
      </c>
      <c r="D419" t="str">
        <f>IF([1]线路!D419="","",[1]线路!D419)</f>
        <v/>
      </c>
      <c r="E419" t="str">
        <f>IF([1]线路!F419="","",[1]线路!F419)</f>
        <v/>
      </c>
      <c r="F419" t="str">
        <f>IF([1]线路!E419="","",[1]线路!E419)</f>
        <v/>
      </c>
      <c r="G419" s="18" t="str">
        <f t="shared" ca="1" si="24"/>
        <v/>
      </c>
      <c r="H419" s="18" t="str">
        <f ca="1">VLOOKUP(线路!A419,OFFSET(架空线长度!$A$2,0,0,2000,2),2,FALSE)</f>
        <v/>
      </c>
      <c r="I419" t="str">
        <f t="shared" ca="1" si="25"/>
        <v/>
      </c>
      <c r="J419" s="18" t="str">
        <f ca="1">VLOOKUP(线路!A419,OFFSET(电缆线长度!$A$2,0,0,2000,2),2,FALSE)</f>
        <v/>
      </c>
      <c r="K419" t="str">
        <f t="shared" ca="1" si="26"/>
        <v/>
      </c>
      <c r="L419" s="18" t="str">
        <f t="shared" ca="1" si="27"/>
        <v/>
      </c>
      <c r="M419" t="str">
        <f>IF([1]线路!G419="","",[1]线路!G419)</f>
        <v/>
      </c>
      <c r="N419" t="str">
        <f>IF([1]线路!H419="","",[1]线路!H419)</f>
        <v/>
      </c>
    </row>
    <row r="420" spans="1:14" x14ac:dyDescent="0.15">
      <c r="A420" t="str">
        <f>IF([1]线路!A420="","",[1]线路!A420)</f>
        <v/>
      </c>
      <c r="B420" t="str">
        <f>IF([1]线路!B420="","",[1]线路!B420)</f>
        <v/>
      </c>
      <c r="C420" t="str">
        <f>IF([1]线路!C420="","",[1]线路!C420)</f>
        <v/>
      </c>
      <c r="D420" t="str">
        <f>IF([1]线路!D420="","",[1]线路!D420)</f>
        <v/>
      </c>
      <c r="E420" t="str">
        <f>IF([1]线路!F420="","",[1]线路!F420)</f>
        <v/>
      </c>
      <c r="F420" t="str">
        <f>IF([1]线路!E420="","",[1]线路!E420)</f>
        <v/>
      </c>
      <c r="G420" s="18" t="str">
        <f t="shared" ca="1" si="24"/>
        <v/>
      </c>
      <c r="H420" s="18" t="str">
        <f ca="1">VLOOKUP(线路!A420,OFFSET(架空线长度!$A$2,0,0,2000,2),2,FALSE)</f>
        <v/>
      </c>
      <c r="I420" t="str">
        <f t="shared" ca="1" si="25"/>
        <v/>
      </c>
      <c r="J420" s="18" t="str">
        <f ca="1">VLOOKUP(线路!A420,OFFSET(电缆线长度!$A$2,0,0,2000,2),2,FALSE)</f>
        <v/>
      </c>
      <c r="K420" t="str">
        <f t="shared" ca="1" si="26"/>
        <v/>
      </c>
      <c r="L420" s="18" t="str">
        <f t="shared" ca="1" si="27"/>
        <v/>
      </c>
      <c r="M420" t="str">
        <f>IF([1]线路!G420="","",[1]线路!G420)</f>
        <v/>
      </c>
      <c r="N420" t="str">
        <f>IF([1]线路!H420="","",[1]线路!H420)</f>
        <v/>
      </c>
    </row>
    <row r="421" spans="1:14" x14ac:dyDescent="0.15">
      <c r="A421" t="str">
        <f>IF([1]线路!A421="","",[1]线路!A421)</f>
        <v/>
      </c>
      <c r="B421" t="str">
        <f>IF([1]线路!B421="","",[1]线路!B421)</f>
        <v/>
      </c>
      <c r="C421" t="str">
        <f>IF([1]线路!C421="","",[1]线路!C421)</f>
        <v/>
      </c>
      <c r="D421" t="str">
        <f>IF([1]线路!D421="","",[1]线路!D421)</f>
        <v/>
      </c>
      <c r="E421" t="str">
        <f>IF([1]线路!F421="","",[1]线路!F421)</f>
        <v/>
      </c>
      <c r="F421" t="str">
        <f>IF([1]线路!E421="","",[1]线路!E421)</f>
        <v/>
      </c>
      <c r="G421" s="18" t="str">
        <f t="shared" ca="1" si="24"/>
        <v/>
      </c>
      <c r="H421" s="18" t="str">
        <f ca="1">VLOOKUP(线路!A421,OFFSET(架空线长度!$A$2,0,0,2000,2),2,FALSE)</f>
        <v/>
      </c>
      <c r="I421" t="str">
        <f t="shared" ca="1" si="25"/>
        <v/>
      </c>
      <c r="J421" s="18" t="str">
        <f ca="1">VLOOKUP(线路!A421,OFFSET(电缆线长度!$A$2,0,0,2000,2),2,FALSE)</f>
        <v/>
      </c>
      <c r="K421" t="str">
        <f t="shared" ca="1" si="26"/>
        <v/>
      </c>
      <c r="L421" s="18" t="str">
        <f t="shared" ca="1" si="27"/>
        <v/>
      </c>
      <c r="M421" t="str">
        <f>IF([1]线路!G421="","",[1]线路!G421)</f>
        <v/>
      </c>
      <c r="N421" t="str">
        <f>IF([1]线路!H421="","",[1]线路!H421)</f>
        <v/>
      </c>
    </row>
    <row r="422" spans="1:14" x14ac:dyDescent="0.15">
      <c r="A422" t="str">
        <f>IF([1]线路!A422="","",[1]线路!A422)</f>
        <v/>
      </c>
      <c r="B422" t="str">
        <f>IF([1]线路!B422="","",[1]线路!B422)</f>
        <v/>
      </c>
      <c r="C422" t="str">
        <f>IF([1]线路!C422="","",[1]线路!C422)</f>
        <v/>
      </c>
      <c r="D422" t="str">
        <f>IF([1]线路!D422="","",[1]线路!D422)</f>
        <v/>
      </c>
      <c r="E422" t="str">
        <f>IF([1]线路!F422="","",[1]线路!F422)</f>
        <v/>
      </c>
      <c r="F422" t="str">
        <f>IF([1]线路!E422="","",[1]线路!E422)</f>
        <v/>
      </c>
      <c r="G422" s="18" t="str">
        <f t="shared" ca="1" si="24"/>
        <v/>
      </c>
      <c r="H422" s="18" t="str">
        <f ca="1">VLOOKUP(线路!A422,OFFSET(架空线长度!$A$2,0,0,2000,2),2,FALSE)</f>
        <v/>
      </c>
      <c r="I422" t="str">
        <f t="shared" ca="1" si="25"/>
        <v/>
      </c>
      <c r="J422" s="18" t="str">
        <f ca="1">VLOOKUP(线路!A422,OFFSET(电缆线长度!$A$2,0,0,2000,2),2,FALSE)</f>
        <v/>
      </c>
      <c r="K422" t="str">
        <f t="shared" ca="1" si="26"/>
        <v/>
      </c>
      <c r="L422" s="18" t="str">
        <f t="shared" ca="1" si="27"/>
        <v/>
      </c>
      <c r="M422" t="str">
        <f>IF([1]线路!G422="","",[1]线路!G422)</f>
        <v/>
      </c>
      <c r="N422" t="str">
        <f>IF([1]线路!H422="","",[1]线路!H422)</f>
        <v/>
      </c>
    </row>
    <row r="423" spans="1:14" x14ac:dyDescent="0.15">
      <c r="A423" t="str">
        <f>IF([1]线路!A423="","",[1]线路!A423)</f>
        <v/>
      </c>
      <c r="B423" t="str">
        <f>IF([1]线路!B423="","",[1]线路!B423)</f>
        <v/>
      </c>
      <c r="C423" t="str">
        <f>IF([1]线路!C423="","",[1]线路!C423)</f>
        <v/>
      </c>
      <c r="D423" t="str">
        <f>IF([1]线路!D423="","",[1]线路!D423)</f>
        <v/>
      </c>
      <c r="E423" t="str">
        <f>IF([1]线路!F423="","",[1]线路!F423)</f>
        <v/>
      </c>
      <c r="F423" t="str">
        <f>IF([1]线路!E423="","",[1]线路!E423)</f>
        <v/>
      </c>
      <c r="G423" s="18" t="str">
        <f t="shared" ca="1" si="24"/>
        <v/>
      </c>
      <c r="H423" s="18" t="str">
        <f ca="1">VLOOKUP(线路!A423,OFFSET(架空线长度!$A$2,0,0,2000,2),2,FALSE)</f>
        <v/>
      </c>
      <c r="I423" t="str">
        <f t="shared" ca="1" si="25"/>
        <v/>
      </c>
      <c r="J423" s="18" t="str">
        <f ca="1">VLOOKUP(线路!A423,OFFSET(电缆线长度!$A$2,0,0,2000,2),2,FALSE)</f>
        <v/>
      </c>
      <c r="K423" t="str">
        <f t="shared" ca="1" si="26"/>
        <v/>
      </c>
      <c r="L423" s="18" t="str">
        <f t="shared" ca="1" si="27"/>
        <v/>
      </c>
      <c r="M423" t="str">
        <f>IF([1]线路!G423="","",[1]线路!G423)</f>
        <v/>
      </c>
      <c r="N423" t="str">
        <f>IF([1]线路!H423="","",[1]线路!H423)</f>
        <v/>
      </c>
    </row>
    <row r="424" spans="1:14" x14ac:dyDescent="0.15">
      <c r="A424" t="str">
        <f>IF([1]线路!A424="","",[1]线路!A424)</f>
        <v/>
      </c>
      <c r="B424" t="str">
        <f>IF([1]线路!B424="","",[1]线路!B424)</f>
        <v/>
      </c>
      <c r="C424" t="str">
        <f>IF([1]线路!C424="","",[1]线路!C424)</f>
        <v/>
      </c>
      <c r="D424" t="str">
        <f>IF([1]线路!D424="","",[1]线路!D424)</f>
        <v/>
      </c>
      <c r="E424" t="str">
        <f>IF([1]线路!F424="","",[1]线路!F424)</f>
        <v/>
      </c>
      <c r="F424" t="str">
        <f>IF([1]线路!E424="","",[1]线路!E424)</f>
        <v/>
      </c>
      <c r="G424" s="18" t="str">
        <f t="shared" ca="1" si="24"/>
        <v/>
      </c>
      <c r="H424" s="18" t="str">
        <f ca="1">VLOOKUP(线路!A424,OFFSET(架空线长度!$A$2,0,0,2000,2),2,FALSE)</f>
        <v/>
      </c>
      <c r="I424" t="str">
        <f t="shared" ca="1" si="25"/>
        <v/>
      </c>
      <c r="J424" s="18" t="str">
        <f ca="1">VLOOKUP(线路!A424,OFFSET(电缆线长度!$A$2,0,0,2000,2),2,FALSE)</f>
        <v/>
      </c>
      <c r="K424" t="str">
        <f t="shared" ca="1" si="26"/>
        <v/>
      </c>
      <c r="L424" s="18" t="str">
        <f t="shared" ca="1" si="27"/>
        <v/>
      </c>
      <c r="M424" t="str">
        <f>IF([1]线路!G424="","",[1]线路!G424)</f>
        <v/>
      </c>
      <c r="N424" t="str">
        <f>IF([1]线路!H424="","",[1]线路!H424)</f>
        <v/>
      </c>
    </row>
    <row r="425" spans="1:14" x14ac:dyDescent="0.15">
      <c r="A425" t="str">
        <f>IF([1]线路!A425="","",[1]线路!A425)</f>
        <v/>
      </c>
      <c r="B425" t="str">
        <f>IF([1]线路!B425="","",[1]线路!B425)</f>
        <v/>
      </c>
      <c r="C425" t="str">
        <f>IF([1]线路!C425="","",[1]线路!C425)</f>
        <v/>
      </c>
      <c r="D425" t="str">
        <f>IF([1]线路!D425="","",[1]线路!D425)</f>
        <v/>
      </c>
      <c r="E425" t="str">
        <f>IF([1]线路!F425="","",[1]线路!F425)</f>
        <v/>
      </c>
      <c r="F425" t="str">
        <f>IF([1]线路!E425="","",[1]线路!E425)</f>
        <v/>
      </c>
      <c r="G425" s="18" t="str">
        <f t="shared" ca="1" si="24"/>
        <v/>
      </c>
      <c r="H425" s="18" t="str">
        <f ca="1">VLOOKUP(线路!A425,OFFSET(架空线长度!$A$2,0,0,2000,2),2,FALSE)</f>
        <v/>
      </c>
      <c r="I425" t="str">
        <f t="shared" ca="1" si="25"/>
        <v/>
      </c>
      <c r="J425" s="18" t="str">
        <f ca="1">VLOOKUP(线路!A425,OFFSET(电缆线长度!$A$2,0,0,2000,2),2,FALSE)</f>
        <v/>
      </c>
      <c r="K425" t="str">
        <f t="shared" ca="1" si="26"/>
        <v/>
      </c>
      <c r="L425" s="18" t="str">
        <f t="shared" ca="1" si="27"/>
        <v/>
      </c>
      <c r="M425" t="str">
        <f>IF([1]线路!G425="","",[1]线路!G425)</f>
        <v/>
      </c>
      <c r="N425" t="str">
        <f>IF([1]线路!H425="","",[1]线路!H425)</f>
        <v/>
      </c>
    </row>
    <row r="426" spans="1:14" x14ac:dyDescent="0.15">
      <c r="A426" t="str">
        <f>IF([1]线路!A426="","",[1]线路!A426)</f>
        <v/>
      </c>
      <c r="B426" t="str">
        <f>IF([1]线路!B426="","",[1]线路!B426)</f>
        <v/>
      </c>
      <c r="C426" t="str">
        <f>IF([1]线路!C426="","",[1]线路!C426)</f>
        <v/>
      </c>
      <c r="D426" t="str">
        <f>IF([1]线路!D426="","",[1]线路!D426)</f>
        <v/>
      </c>
      <c r="E426" t="str">
        <f>IF([1]线路!F426="","",[1]线路!F426)</f>
        <v/>
      </c>
      <c r="F426" t="str">
        <f>IF([1]线路!E426="","",[1]线路!E426)</f>
        <v/>
      </c>
      <c r="G426" s="18" t="str">
        <f t="shared" ca="1" si="24"/>
        <v/>
      </c>
      <c r="H426" s="18" t="str">
        <f ca="1">VLOOKUP(线路!A426,OFFSET(架空线长度!$A$2,0,0,2000,2),2,FALSE)</f>
        <v/>
      </c>
      <c r="I426" t="str">
        <f t="shared" ca="1" si="25"/>
        <v/>
      </c>
      <c r="J426" s="18" t="str">
        <f ca="1">VLOOKUP(线路!A426,OFFSET(电缆线长度!$A$2,0,0,2000,2),2,FALSE)</f>
        <v/>
      </c>
      <c r="K426" t="str">
        <f t="shared" ca="1" si="26"/>
        <v/>
      </c>
      <c r="L426" s="18" t="str">
        <f t="shared" ca="1" si="27"/>
        <v/>
      </c>
      <c r="M426" t="str">
        <f>IF([1]线路!G426="","",[1]线路!G426)</f>
        <v/>
      </c>
      <c r="N426" t="str">
        <f>IF([1]线路!H426="","",[1]线路!H426)</f>
        <v/>
      </c>
    </row>
    <row r="427" spans="1:14" x14ac:dyDescent="0.15">
      <c r="A427" t="str">
        <f>IF([1]线路!A427="","",[1]线路!A427)</f>
        <v/>
      </c>
      <c r="B427" t="str">
        <f>IF([1]线路!B427="","",[1]线路!B427)</f>
        <v/>
      </c>
      <c r="C427" t="str">
        <f>IF([1]线路!C427="","",[1]线路!C427)</f>
        <v/>
      </c>
      <c r="D427" t="str">
        <f>IF([1]线路!D427="","",[1]线路!D427)</f>
        <v/>
      </c>
      <c r="E427" t="str">
        <f>IF([1]线路!F427="","",[1]线路!F427)</f>
        <v/>
      </c>
      <c r="F427" t="str">
        <f>IF([1]线路!E427="","",[1]线路!E427)</f>
        <v/>
      </c>
      <c r="G427" s="18" t="str">
        <f t="shared" ca="1" si="24"/>
        <v/>
      </c>
      <c r="H427" s="18" t="str">
        <f ca="1">VLOOKUP(线路!A427,OFFSET(架空线长度!$A$2,0,0,2000,2),2,FALSE)</f>
        <v/>
      </c>
      <c r="I427" t="str">
        <f t="shared" ca="1" si="25"/>
        <v/>
      </c>
      <c r="J427" s="18" t="str">
        <f ca="1">VLOOKUP(线路!A427,OFFSET(电缆线长度!$A$2,0,0,2000,2),2,FALSE)</f>
        <v/>
      </c>
      <c r="K427" t="str">
        <f t="shared" ca="1" si="26"/>
        <v/>
      </c>
      <c r="L427" s="18" t="str">
        <f t="shared" ca="1" si="27"/>
        <v/>
      </c>
      <c r="M427" t="str">
        <f>IF([1]线路!G427="","",[1]线路!G427)</f>
        <v/>
      </c>
      <c r="N427" t="str">
        <f>IF([1]线路!H427="","",[1]线路!H427)</f>
        <v/>
      </c>
    </row>
    <row r="428" spans="1:14" x14ac:dyDescent="0.15">
      <c r="A428" t="str">
        <f>IF([1]线路!A428="","",[1]线路!A428)</f>
        <v/>
      </c>
      <c r="B428" t="str">
        <f>IF([1]线路!B428="","",[1]线路!B428)</f>
        <v/>
      </c>
      <c r="C428" t="str">
        <f>IF([1]线路!C428="","",[1]线路!C428)</f>
        <v/>
      </c>
      <c r="D428" t="str">
        <f>IF([1]线路!D428="","",[1]线路!D428)</f>
        <v/>
      </c>
      <c r="E428" t="str">
        <f>IF([1]线路!F428="","",[1]线路!F428)</f>
        <v/>
      </c>
      <c r="F428" t="str">
        <f>IF([1]线路!E428="","",[1]线路!E428)</f>
        <v/>
      </c>
      <c r="G428" s="18" t="str">
        <f t="shared" ca="1" si="24"/>
        <v/>
      </c>
      <c r="H428" s="18" t="str">
        <f ca="1">VLOOKUP(线路!A428,OFFSET(架空线长度!$A$2,0,0,2000,2),2,FALSE)</f>
        <v/>
      </c>
      <c r="I428" t="str">
        <f t="shared" ca="1" si="25"/>
        <v/>
      </c>
      <c r="J428" s="18" t="str">
        <f ca="1">VLOOKUP(线路!A428,OFFSET(电缆线长度!$A$2,0,0,2000,2),2,FALSE)</f>
        <v/>
      </c>
      <c r="K428" t="str">
        <f t="shared" ca="1" si="26"/>
        <v/>
      </c>
      <c r="L428" s="18" t="str">
        <f t="shared" ca="1" si="27"/>
        <v/>
      </c>
      <c r="M428" t="str">
        <f>IF([1]线路!G428="","",[1]线路!G428)</f>
        <v/>
      </c>
      <c r="N428" t="str">
        <f>IF([1]线路!H428="","",[1]线路!H428)</f>
        <v/>
      </c>
    </row>
    <row r="429" spans="1:14" x14ac:dyDescent="0.15">
      <c r="A429" t="str">
        <f>IF([1]线路!A429="","",[1]线路!A429)</f>
        <v/>
      </c>
      <c r="B429" t="str">
        <f>IF([1]线路!B429="","",[1]线路!B429)</f>
        <v/>
      </c>
      <c r="C429" t="str">
        <f>IF([1]线路!C429="","",[1]线路!C429)</f>
        <v/>
      </c>
      <c r="D429" t="str">
        <f>IF([1]线路!D429="","",[1]线路!D429)</f>
        <v/>
      </c>
      <c r="E429" t="str">
        <f>IF([1]线路!F429="","",[1]线路!F429)</f>
        <v/>
      </c>
      <c r="F429" t="str">
        <f>IF([1]线路!E429="","",[1]线路!E429)</f>
        <v/>
      </c>
      <c r="G429" s="18" t="str">
        <f t="shared" ca="1" si="24"/>
        <v/>
      </c>
      <c r="H429" s="18" t="str">
        <f ca="1">VLOOKUP(线路!A429,OFFSET(架空线长度!$A$2,0,0,2000,2),2,FALSE)</f>
        <v/>
      </c>
      <c r="I429" t="str">
        <f t="shared" ca="1" si="25"/>
        <v/>
      </c>
      <c r="J429" s="18" t="str">
        <f ca="1">VLOOKUP(线路!A429,OFFSET(电缆线长度!$A$2,0,0,2000,2),2,FALSE)</f>
        <v/>
      </c>
      <c r="K429" t="str">
        <f t="shared" ca="1" si="26"/>
        <v/>
      </c>
      <c r="L429" s="18" t="str">
        <f t="shared" ca="1" si="27"/>
        <v/>
      </c>
      <c r="M429" t="str">
        <f>IF([1]线路!G429="","",[1]线路!G429)</f>
        <v/>
      </c>
      <c r="N429" t="str">
        <f>IF([1]线路!H429="","",[1]线路!H429)</f>
        <v/>
      </c>
    </row>
    <row r="430" spans="1:14" x14ac:dyDescent="0.15">
      <c r="A430" t="str">
        <f>IF([1]线路!A430="","",[1]线路!A430)</f>
        <v/>
      </c>
      <c r="B430" t="str">
        <f>IF([1]线路!B430="","",[1]线路!B430)</f>
        <v/>
      </c>
      <c r="C430" t="str">
        <f>IF([1]线路!C430="","",[1]线路!C430)</f>
        <v/>
      </c>
      <c r="D430" t="str">
        <f>IF([1]线路!D430="","",[1]线路!D430)</f>
        <v/>
      </c>
      <c r="E430" t="str">
        <f>IF([1]线路!F430="","",[1]线路!F430)</f>
        <v/>
      </c>
      <c r="F430" t="str">
        <f>IF([1]线路!E430="","",[1]线路!E430)</f>
        <v/>
      </c>
      <c r="G430" s="18" t="str">
        <f t="shared" ca="1" si="24"/>
        <v/>
      </c>
      <c r="H430" s="18" t="str">
        <f ca="1">VLOOKUP(线路!A430,OFFSET(架空线长度!$A$2,0,0,2000,2),2,FALSE)</f>
        <v/>
      </c>
      <c r="I430" t="str">
        <f t="shared" ca="1" si="25"/>
        <v/>
      </c>
      <c r="J430" s="18" t="str">
        <f ca="1">VLOOKUP(线路!A430,OFFSET(电缆线长度!$A$2,0,0,2000,2),2,FALSE)</f>
        <v/>
      </c>
      <c r="K430" t="str">
        <f t="shared" ca="1" si="26"/>
        <v/>
      </c>
      <c r="L430" s="18" t="str">
        <f t="shared" ca="1" si="27"/>
        <v/>
      </c>
      <c r="M430" t="str">
        <f>IF([1]线路!G430="","",[1]线路!G430)</f>
        <v/>
      </c>
      <c r="N430" t="str">
        <f>IF([1]线路!H430="","",[1]线路!H430)</f>
        <v/>
      </c>
    </row>
    <row r="431" spans="1:14" x14ac:dyDescent="0.15">
      <c r="A431" t="str">
        <f>IF([1]线路!A431="","",[1]线路!A431)</f>
        <v/>
      </c>
      <c r="B431" t="str">
        <f>IF([1]线路!B431="","",[1]线路!B431)</f>
        <v/>
      </c>
      <c r="C431" t="str">
        <f>IF([1]线路!C431="","",[1]线路!C431)</f>
        <v/>
      </c>
      <c r="D431" t="str">
        <f>IF([1]线路!D431="","",[1]线路!D431)</f>
        <v/>
      </c>
      <c r="E431" t="str">
        <f>IF([1]线路!F431="","",[1]线路!F431)</f>
        <v/>
      </c>
      <c r="F431" t="str">
        <f>IF([1]线路!E431="","",[1]线路!E431)</f>
        <v/>
      </c>
      <c r="G431" s="18" t="str">
        <f t="shared" ca="1" si="24"/>
        <v/>
      </c>
      <c r="H431" s="18" t="str">
        <f ca="1">VLOOKUP(线路!A431,OFFSET(架空线长度!$A$2,0,0,2000,2),2,FALSE)</f>
        <v/>
      </c>
      <c r="I431" t="str">
        <f t="shared" ca="1" si="25"/>
        <v/>
      </c>
      <c r="J431" s="18" t="str">
        <f ca="1">VLOOKUP(线路!A431,OFFSET(电缆线长度!$A$2,0,0,2000,2),2,FALSE)</f>
        <v/>
      </c>
      <c r="K431" t="str">
        <f t="shared" ca="1" si="26"/>
        <v/>
      </c>
      <c r="L431" s="18" t="str">
        <f t="shared" ca="1" si="27"/>
        <v/>
      </c>
      <c r="M431" t="str">
        <f>IF([1]线路!G431="","",[1]线路!G431)</f>
        <v/>
      </c>
      <c r="N431" t="str">
        <f>IF([1]线路!H431="","",[1]线路!H431)</f>
        <v/>
      </c>
    </row>
    <row r="432" spans="1:14" x14ac:dyDescent="0.15">
      <c r="A432" t="str">
        <f>IF([1]线路!A432="","",[1]线路!A432)</f>
        <v/>
      </c>
      <c r="B432" t="str">
        <f>IF([1]线路!B432="","",[1]线路!B432)</f>
        <v/>
      </c>
      <c r="C432" t="str">
        <f>IF([1]线路!C432="","",[1]线路!C432)</f>
        <v/>
      </c>
      <c r="D432" t="str">
        <f>IF([1]线路!D432="","",[1]线路!D432)</f>
        <v/>
      </c>
      <c r="E432" t="str">
        <f>IF([1]线路!F432="","",[1]线路!F432)</f>
        <v/>
      </c>
      <c r="F432" t="str">
        <f>IF([1]线路!E432="","",[1]线路!E432)</f>
        <v/>
      </c>
      <c r="G432" s="18" t="str">
        <f t="shared" ca="1" si="24"/>
        <v/>
      </c>
      <c r="H432" s="18" t="str">
        <f ca="1">VLOOKUP(线路!A432,OFFSET(架空线长度!$A$2,0,0,2000,2),2,FALSE)</f>
        <v/>
      </c>
      <c r="I432" t="str">
        <f t="shared" ca="1" si="25"/>
        <v/>
      </c>
      <c r="J432" s="18" t="str">
        <f ca="1">VLOOKUP(线路!A432,OFFSET(电缆线长度!$A$2,0,0,2000,2),2,FALSE)</f>
        <v/>
      </c>
      <c r="K432" t="str">
        <f t="shared" ca="1" si="26"/>
        <v/>
      </c>
      <c r="L432" s="18" t="str">
        <f t="shared" ca="1" si="27"/>
        <v/>
      </c>
      <c r="M432" t="str">
        <f>IF([1]线路!G432="","",[1]线路!G432)</f>
        <v/>
      </c>
      <c r="N432" t="str">
        <f>IF([1]线路!H432="","",[1]线路!H432)</f>
        <v/>
      </c>
    </row>
    <row r="433" spans="1:14" x14ac:dyDescent="0.15">
      <c r="A433" t="str">
        <f>IF([1]线路!A433="","",[1]线路!A433)</f>
        <v/>
      </c>
      <c r="B433" t="str">
        <f>IF([1]线路!B433="","",[1]线路!B433)</f>
        <v/>
      </c>
      <c r="C433" t="str">
        <f>IF([1]线路!C433="","",[1]线路!C433)</f>
        <v/>
      </c>
      <c r="D433" t="str">
        <f>IF([1]线路!D433="","",[1]线路!D433)</f>
        <v/>
      </c>
      <c r="E433" t="str">
        <f>IF([1]线路!F433="","",[1]线路!F433)</f>
        <v/>
      </c>
      <c r="F433" t="str">
        <f>IF([1]线路!E433="","",[1]线路!E433)</f>
        <v/>
      </c>
      <c r="G433" s="18" t="str">
        <f t="shared" ca="1" si="24"/>
        <v/>
      </c>
      <c r="H433" s="18" t="str">
        <f ca="1">VLOOKUP(线路!A433,OFFSET(架空线长度!$A$2,0,0,2000,2),2,FALSE)</f>
        <v/>
      </c>
      <c r="I433" t="str">
        <f t="shared" ca="1" si="25"/>
        <v/>
      </c>
      <c r="J433" s="18" t="str">
        <f ca="1">VLOOKUP(线路!A433,OFFSET(电缆线长度!$A$2,0,0,2000,2),2,FALSE)</f>
        <v/>
      </c>
      <c r="K433" t="str">
        <f t="shared" ca="1" si="26"/>
        <v/>
      </c>
      <c r="L433" s="18" t="str">
        <f t="shared" ca="1" si="27"/>
        <v/>
      </c>
      <c r="M433" t="str">
        <f>IF([1]线路!G433="","",[1]线路!G433)</f>
        <v/>
      </c>
      <c r="N433" t="str">
        <f>IF([1]线路!H433="","",[1]线路!H433)</f>
        <v/>
      </c>
    </row>
    <row r="434" spans="1:14" x14ac:dyDescent="0.15">
      <c r="A434" t="str">
        <f>IF([1]线路!A434="","",[1]线路!A434)</f>
        <v/>
      </c>
      <c r="B434" t="str">
        <f>IF([1]线路!B434="","",[1]线路!B434)</f>
        <v/>
      </c>
      <c r="C434" t="str">
        <f>IF([1]线路!C434="","",[1]线路!C434)</f>
        <v/>
      </c>
      <c r="D434" t="str">
        <f>IF([1]线路!D434="","",[1]线路!D434)</f>
        <v/>
      </c>
      <c r="E434" t="str">
        <f>IF([1]线路!F434="","",[1]线路!F434)</f>
        <v/>
      </c>
      <c r="F434" t="str">
        <f>IF([1]线路!E434="","",[1]线路!E434)</f>
        <v/>
      </c>
      <c r="G434" s="18" t="str">
        <f t="shared" ca="1" si="24"/>
        <v/>
      </c>
      <c r="H434" s="18" t="str">
        <f ca="1">VLOOKUP(线路!A434,OFFSET(架空线长度!$A$2,0,0,2000,2),2,FALSE)</f>
        <v/>
      </c>
      <c r="I434" t="str">
        <f t="shared" ca="1" si="25"/>
        <v/>
      </c>
      <c r="J434" s="18" t="str">
        <f ca="1">VLOOKUP(线路!A434,OFFSET(电缆线长度!$A$2,0,0,2000,2),2,FALSE)</f>
        <v/>
      </c>
      <c r="K434" t="str">
        <f t="shared" ca="1" si="26"/>
        <v/>
      </c>
      <c r="L434" s="18" t="str">
        <f t="shared" ca="1" si="27"/>
        <v/>
      </c>
      <c r="M434" t="str">
        <f>IF([1]线路!G434="","",[1]线路!G434)</f>
        <v/>
      </c>
      <c r="N434" t="str">
        <f>IF([1]线路!H434="","",[1]线路!H434)</f>
        <v/>
      </c>
    </row>
    <row r="435" spans="1:14" x14ac:dyDescent="0.15">
      <c r="A435" t="str">
        <f>IF([1]线路!A435="","",[1]线路!A435)</f>
        <v/>
      </c>
      <c r="B435" t="str">
        <f>IF([1]线路!B435="","",[1]线路!B435)</f>
        <v/>
      </c>
      <c r="C435" t="str">
        <f>IF([1]线路!C435="","",[1]线路!C435)</f>
        <v/>
      </c>
      <c r="D435" t="str">
        <f>IF([1]线路!D435="","",[1]线路!D435)</f>
        <v/>
      </c>
      <c r="E435" t="str">
        <f>IF([1]线路!F435="","",[1]线路!F435)</f>
        <v/>
      </c>
      <c r="F435" t="str">
        <f>IF([1]线路!E435="","",[1]线路!E435)</f>
        <v/>
      </c>
      <c r="G435" s="18" t="str">
        <f t="shared" ca="1" si="24"/>
        <v/>
      </c>
      <c r="H435" s="18" t="str">
        <f ca="1">VLOOKUP(线路!A435,OFFSET(架空线长度!$A$2,0,0,2000,2),2,FALSE)</f>
        <v/>
      </c>
      <c r="I435" t="str">
        <f t="shared" ca="1" si="25"/>
        <v/>
      </c>
      <c r="J435" s="18" t="str">
        <f ca="1">VLOOKUP(线路!A435,OFFSET(电缆线长度!$A$2,0,0,2000,2),2,FALSE)</f>
        <v/>
      </c>
      <c r="K435" t="str">
        <f t="shared" ca="1" si="26"/>
        <v/>
      </c>
      <c r="L435" s="18" t="str">
        <f t="shared" ca="1" si="27"/>
        <v/>
      </c>
      <c r="M435" t="str">
        <f>IF([1]线路!G435="","",[1]线路!G435)</f>
        <v/>
      </c>
      <c r="N435" t="str">
        <f>IF([1]线路!H435="","",[1]线路!H435)</f>
        <v/>
      </c>
    </row>
    <row r="436" spans="1:14" x14ac:dyDescent="0.15">
      <c r="A436" t="str">
        <f>IF([1]线路!A436="","",[1]线路!A436)</f>
        <v/>
      </c>
      <c r="B436" t="str">
        <f>IF([1]线路!B436="","",[1]线路!B436)</f>
        <v/>
      </c>
      <c r="C436" t="str">
        <f>IF([1]线路!C436="","",[1]线路!C436)</f>
        <v/>
      </c>
      <c r="D436" t="str">
        <f>IF([1]线路!D436="","",[1]线路!D436)</f>
        <v/>
      </c>
      <c r="E436" t="str">
        <f>IF([1]线路!F436="","",[1]线路!F436)</f>
        <v/>
      </c>
      <c r="F436" t="str">
        <f>IF([1]线路!E436="","",[1]线路!E436)</f>
        <v/>
      </c>
      <c r="G436" s="18" t="str">
        <f t="shared" ca="1" si="24"/>
        <v/>
      </c>
      <c r="H436" s="18" t="str">
        <f ca="1">VLOOKUP(线路!A436,OFFSET(架空线长度!$A$2,0,0,2000,2),2,FALSE)</f>
        <v/>
      </c>
      <c r="I436" t="str">
        <f t="shared" ca="1" si="25"/>
        <v/>
      </c>
      <c r="J436" s="18" t="str">
        <f ca="1">VLOOKUP(线路!A436,OFFSET(电缆线长度!$A$2,0,0,2000,2),2,FALSE)</f>
        <v/>
      </c>
      <c r="K436" t="str">
        <f t="shared" ca="1" si="26"/>
        <v/>
      </c>
      <c r="L436" s="18" t="str">
        <f t="shared" ca="1" si="27"/>
        <v/>
      </c>
      <c r="M436" t="str">
        <f>IF([1]线路!G436="","",[1]线路!G436)</f>
        <v/>
      </c>
      <c r="N436" t="str">
        <f>IF([1]线路!H436="","",[1]线路!H436)</f>
        <v/>
      </c>
    </row>
    <row r="437" spans="1:14" x14ac:dyDescent="0.15">
      <c r="A437" t="str">
        <f>IF([1]线路!A437="","",[1]线路!A437)</f>
        <v/>
      </c>
      <c r="B437" t="str">
        <f>IF([1]线路!B437="","",[1]线路!B437)</f>
        <v/>
      </c>
      <c r="C437" t="str">
        <f>IF([1]线路!C437="","",[1]线路!C437)</f>
        <v/>
      </c>
      <c r="D437" t="str">
        <f>IF([1]线路!D437="","",[1]线路!D437)</f>
        <v/>
      </c>
      <c r="E437" t="str">
        <f>IF([1]线路!F437="","",[1]线路!F437)</f>
        <v/>
      </c>
      <c r="F437" t="str">
        <f>IF([1]线路!E437="","",[1]线路!E437)</f>
        <v/>
      </c>
      <c r="G437" s="18" t="str">
        <f t="shared" ca="1" si="24"/>
        <v/>
      </c>
      <c r="H437" s="18" t="str">
        <f ca="1">VLOOKUP(线路!A437,OFFSET(架空线长度!$A$2,0,0,2000,2),2,FALSE)</f>
        <v/>
      </c>
      <c r="I437" t="str">
        <f t="shared" ca="1" si="25"/>
        <v/>
      </c>
      <c r="J437" s="18" t="str">
        <f ca="1">VLOOKUP(线路!A437,OFFSET(电缆线长度!$A$2,0,0,2000,2),2,FALSE)</f>
        <v/>
      </c>
      <c r="K437" t="str">
        <f t="shared" ca="1" si="26"/>
        <v/>
      </c>
      <c r="L437" s="18" t="str">
        <f t="shared" ca="1" si="27"/>
        <v/>
      </c>
      <c r="M437" t="str">
        <f>IF([1]线路!G437="","",[1]线路!G437)</f>
        <v/>
      </c>
      <c r="N437" t="str">
        <f>IF([1]线路!H437="","",[1]线路!H437)</f>
        <v/>
      </c>
    </row>
    <row r="438" spans="1:14" x14ac:dyDescent="0.15">
      <c r="A438" t="str">
        <f>IF([1]线路!A438="","",[1]线路!A438)</f>
        <v/>
      </c>
      <c r="B438" t="str">
        <f>IF([1]线路!B438="","",[1]线路!B438)</f>
        <v/>
      </c>
      <c r="C438" t="str">
        <f>IF([1]线路!C438="","",[1]线路!C438)</f>
        <v/>
      </c>
      <c r="D438" t="str">
        <f>IF([1]线路!D438="","",[1]线路!D438)</f>
        <v/>
      </c>
      <c r="E438" t="str">
        <f>IF([1]线路!F438="","",[1]线路!F438)</f>
        <v/>
      </c>
      <c r="F438" t="str">
        <f>IF([1]线路!E438="","",[1]线路!E438)</f>
        <v/>
      </c>
      <c r="G438" s="18" t="str">
        <f t="shared" ca="1" si="24"/>
        <v/>
      </c>
      <c r="H438" s="18" t="str">
        <f ca="1">VLOOKUP(线路!A438,OFFSET(架空线长度!$A$2,0,0,2000,2),2,FALSE)</f>
        <v/>
      </c>
      <c r="I438" t="str">
        <f t="shared" ca="1" si="25"/>
        <v/>
      </c>
      <c r="J438" s="18" t="str">
        <f ca="1">VLOOKUP(线路!A438,OFFSET(电缆线长度!$A$2,0,0,2000,2),2,FALSE)</f>
        <v/>
      </c>
      <c r="K438" t="str">
        <f t="shared" ca="1" si="26"/>
        <v/>
      </c>
      <c r="L438" s="18" t="str">
        <f t="shared" ca="1" si="27"/>
        <v/>
      </c>
      <c r="M438" t="str">
        <f>IF([1]线路!G438="","",[1]线路!G438)</f>
        <v/>
      </c>
      <c r="N438" t="str">
        <f>IF([1]线路!H438="","",[1]线路!H438)</f>
        <v/>
      </c>
    </row>
    <row r="439" spans="1:14" x14ac:dyDescent="0.15">
      <c r="A439" t="str">
        <f>IF([1]线路!A439="","",[1]线路!A439)</f>
        <v/>
      </c>
      <c r="B439" t="str">
        <f>IF([1]线路!B439="","",[1]线路!B439)</f>
        <v/>
      </c>
      <c r="C439" t="str">
        <f>IF([1]线路!C439="","",[1]线路!C439)</f>
        <v/>
      </c>
      <c r="D439" t="str">
        <f>IF([1]线路!D439="","",[1]线路!D439)</f>
        <v/>
      </c>
      <c r="E439" t="str">
        <f>IF([1]线路!F439="","",[1]线路!F439)</f>
        <v/>
      </c>
      <c r="F439" t="str">
        <f>IF([1]线路!E439="","",[1]线路!E439)</f>
        <v/>
      </c>
      <c r="G439" s="18" t="str">
        <f t="shared" ca="1" si="24"/>
        <v/>
      </c>
      <c r="H439" s="18" t="str">
        <f ca="1">VLOOKUP(线路!A439,OFFSET(架空线长度!$A$2,0,0,2000,2),2,FALSE)</f>
        <v/>
      </c>
      <c r="I439" t="str">
        <f t="shared" ca="1" si="25"/>
        <v/>
      </c>
      <c r="J439" s="18" t="str">
        <f ca="1">VLOOKUP(线路!A439,OFFSET(电缆线长度!$A$2,0,0,2000,2),2,FALSE)</f>
        <v/>
      </c>
      <c r="K439" t="str">
        <f t="shared" ca="1" si="26"/>
        <v/>
      </c>
      <c r="L439" s="18" t="str">
        <f t="shared" ca="1" si="27"/>
        <v/>
      </c>
      <c r="M439" t="str">
        <f>IF([1]线路!G439="","",[1]线路!G439)</f>
        <v/>
      </c>
      <c r="N439" t="str">
        <f>IF([1]线路!H439="","",[1]线路!H439)</f>
        <v/>
      </c>
    </row>
    <row r="440" spans="1:14" x14ac:dyDescent="0.15">
      <c r="A440" t="str">
        <f>IF([1]线路!A440="","",[1]线路!A440)</f>
        <v/>
      </c>
      <c r="B440" t="str">
        <f>IF([1]线路!B440="","",[1]线路!B440)</f>
        <v/>
      </c>
      <c r="C440" t="str">
        <f>IF([1]线路!C440="","",[1]线路!C440)</f>
        <v/>
      </c>
      <c r="D440" t="str">
        <f>IF([1]线路!D440="","",[1]线路!D440)</f>
        <v/>
      </c>
      <c r="E440" t="str">
        <f>IF([1]线路!F440="","",[1]线路!F440)</f>
        <v/>
      </c>
      <c r="F440" t="str">
        <f>IF([1]线路!E440="","",[1]线路!E440)</f>
        <v/>
      </c>
      <c r="G440" s="18" t="str">
        <f t="shared" ca="1" si="24"/>
        <v/>
      </c>
      <c r="H440" s="18" t="str">
        <f ca="1">VLOOKUP(线路!A440,OFFSET(架空线长度!$A$2,0,0,2000,2),2,FALSE)</f>
        <v/>
      </c>
      <c r="I440" t="str">
        <f t="shared" ca="1" si="25"/>
        <v/>
      </c>
      <c r="J440" s="18" t="str">
        <f ca="1">VLOOKUP(线路!A440,OFFSET(电缆线长度!$A$2,0,0,2000,2),2,FALSE)</f>
        <v/>
      </c>
      <c r="K440" t="str">
        <f t="shared" ca="1" si="26"/>
        <v/>
      </c>
      <c r="L440" s="18" t="str">
        <f t="shared" ca="1" si="27"/>
        <v/>
      </c>
      <c r="M440" t="str">
        <f>IF([1]线路!G440="","",[1]线路!G440)</f>
        <v/>
      </c>
      <c r="N440" t="str">
        <f>IF([1]线路!H440="","",[1]线路!H440)</f>
        <v/>
      </c>
    </row>
    <row r="441" spans="1:14" x14ac:dyDescent="0.15">
      <c r="A441" t="str">
        <f>IF([1]线路!A441="","",[1]线路!A441)</f>
        <v/>
      </c>
      <c r="B441" t="str">
        <f>IF([1]线路!B441="","",[1]线路!B441)</f>
        <v/>
      </c>
      <c r="C441" t="str">
        <f>IF([1]线路!C441="","",[1]线路!C441)</f>
        <v/>
      </c>
      <c r="D441" t="str">
        <f>IF([1]线路!D441="","",[1]线路!D441)</f>
        <v/>
      </c>
      <c r="E441" t="str">
        <f>IF([1]线路!F441="","",[1]线路!F441)</f>
        <v/>
      </c>
      <c r="F441" t="str">
        <f>IF([1]线路!E441="","",[1]线路!E441)</f>
        <v/>
      </c>
      <c r="G441" s="18" t="str">
        <f t="shared" ca="1" si="24"/>
        <v/>
      </c>
      <c r="H441" s="18" t="str">
        <f ca="1">VLOOKUP(线路!A441,OFFSET(架空线长度!$A$2,0,0,2000,2),2,FALSE)</f>
        <v/>
      </c>
      <c r="I441" t="str">
        <f t="shared" ca="1" si="25"/>
        <v/>
      </c>
      <c r="J441" s="18" t="str">
        <f ca="1">VLOOKUP(线路!A441,OFFSET(电缆线长度!$A$2,0,0,2000,2),2,FALSE)</f>
        <v/>
      </c>
      <c r="K441" t="str">
        <f t="shared" ca="1" si="26"/>
        <v/>
      </c>
      <c r="L441" s="18" t="str">
        <f t="shared" ca="1" si="27"/>
        <v/>
      </c>
      <c r="M441" t="str">
        <f>IF([1]线路!G441="","",[1]线路!G441)</f>
        <v/>
      </c>
      <c r="N441" t="str">
        <f>IF([1]线路!H441="","",[1]线路!H441)</f>
        <v/>
      </c>
    </row>
    <row r="442" spans="1:14" x14ac:dyDescent="0.15">
      <c r="A442" t="str">
        <f>IF([1]线路!A442="","",[1]线路!A442)</f>
        <v/>
      </c>
      <c r="B442" t="str">
        <f>IF([1]线路!B442="","",[1]线路!B442)</f>
        <v/>
      </c>
      <c r="C442" t="str">
        <f>IF([1]线路!C442="","",[1]线路!C442)</f>
        <v/>
      </c>
      <c r="D442" t="str">
        <f>IF([1]线路!D442="","",[1]线路!D442)</f>
        <v/>
      </c>
      <c r="E442" t="str">
        <f>IF([1]线路!F442="","",[1]线路!F442)</f>
        <v/>
      </c>
      <c r="F442" t="str">
        <f>IF([1]线路!E442="","",[1]线路!E442)</f>
        <v/>
      </c>
      <c r="G442" s="18" t="str">
        <f t="shared" ca="1" si="24"/>
        <v/>
      </c>
      <c r="H442" s="18" t="str">
        <f ca="1">VLOOKUP(线路!A442,OFFSET(架空线长度!$A$2,0,0,2000,2),2,FALSE)</f>
        <v/>
      </c>
      <c r="I442" t="str">
        <f t="shared" ca="1" si="25"/>
        <v/>
      </c>
      <c r="J442" s="18" t="str">
        <f ca="1">VLOOKUP(线路!A442,OFFSET(电缆线长度!$A$2,0,0,2000,2),2,FALSE)</f>
        <v/>
      </c>
      <c r="K442" t="str">
        <f t="shared" ca="1" si="26"/>
        <v/>
      </c>
      <c r="L442" s="18" t="str">
        <f t="shared" ca="1" si="27"/>
        <v/>
      </c>
      <c r="M442" t="str">
        <f>IF([1]线路!G442="","",[1]线路!G442)</f>
        <v/>
      </c>
      <c r="N442" t="str">
        <f>IF([1]线路!H442="","",[1]线路!H442)</f>
        <v/>
      </c>
    </row>
    <row r="443" spans="1:14" x14ac:dyDescent="0.15">
      <c r="A443" t="str">
        <f>IF([1]线路!A443="","",[1]线路!A443)</f>
        <v/>
      </c>
      <c r="B443" t="str">
        <f>IF([1]线路!B443="","",[1]线路!B443)</f>
        <v/>
      </c>
      <c r="C443" t="str">
        <f>IF([1]线路!C443="","",[1]线路!C443)</f>
        <v/>
      </c>
      <c r="D443" t="str">
        <f>IF([1]线路!D443="","",[1]线路!D443)</f>
        <v/>
      </c>
      <c r="E443" t="str">
        <f>IF([1]线路!F443="","",[1]线路!F443)</f>
        <v/>
      </c>
      <c r="F443" t="str">
        <f>IF([1]线路!E443="","",[1]线路!E443)</f>
        <v/>
      </c>
      <c r="G443" s="18" t="str">
        <f t="shared" ca="1" si="24"/>
        <v/>
      </c>
      <c r="H443" s="18" t="str">
        <f ca="1">VLOOKUP(线路!A443,OFFSET(架空线长度!$A$2,0,0,2000,2),2,FALSE)</f>
        <v/>
      </c>
      <c r="I443" t="str">
        <f t="shared" ca="1" si="25"/>
        <v/>
      </c>
      <c r="J443" s="18" t="str">
        <f ca="1">VLOOKUP(线路!A443,OFFSET(电缆线长度!$A$2,0,0,2000,2),2,FALSE)</f>
        <v/>
      </c>
      <c r="K443" t="str">
        <f t="shared" ca="1" si="26"/>
        <v/>
      </c>
      <c r="L443" s="18" t="str">
        <f t="shared" ca="1" si="27"/>
        <v/>
      </c>
      <c r="M443" t="str">
        <f>IF([1]线路!G443="","",[1]线路!G443)</f>
        <v/>
      </c>
      <c r="N443" t="str">
        <f>IF([1]线路!H443="","",[1]线路!H443)</f>
        <v/>
      </c>
    </row>
    <row r="444" spans="1:14" x14ac:dyDescent="0.15">
      <c r="A444" t="str">
        <f>IF([1]线路!A444="","",[1]线路!A444)</f>
        <v/>
      </c>
      <c r="B444" t="str">
        <f>IF([1]线路!B444="","",[1]线路!B444)</f>
        <v/>
      </c>
      <c r="C444" t="str">
        <f>IF([1]线路!C444="","",[1]线路!C444)</f>
        <v/>
      </c>
      <c r="D444" t="str">
        <f>IF([1]线路!D444="","",[1]线路!D444)</f>
        <v/>
      </c>
      <c r="E444" t="str">
        <f>IF([1]线路!F444="","",[1]线路!F444)</f>
        <v/>
      </c>
      <c r="F444" t="str">
        <f>IF([1]线路!E444="","",[1]线路!E444)</f>
        <v/>
      </c>
      <c r="G444" s="18" t="str">
        <f t="shared" ca="1" si="24"/>
        <v/>
      </c>
      <c r="H444" s="18" t="str">
        <f ca="1">VLOOKUP(线路!A444,OFFSET(架空线长度!$A$2,0,0,2000,2),2,FALSE)</f>
        <v/>
      </c>
      <c r="I444" t="str">
        <f t="shared" ca="1" si="25"/>
        <v/>
      </c>
      <c r="J444" s="18" t="str">
        <f ca="1">VLOOKUP(线路!A444,OFFSET(电缆线长度!$A$2,0,0,2000,2),2,FALSE)</f>
        <v/>
      </c>
      <c r="K444" t="str">
        <f t="shared" ca="1" si="26"/>
        <v/>
      </c>
      <c r="L444" s="18" t="str">
        <f t="shared" ca="1" si="27"/>
        <v/>
      </c>
      <c r="M444" t="str">
        <f>IF([1]线路!G444="","",[1]线路!G444)</f>
        <v/>
      </c>
      <c r="N444" t="str">
        <f>IF([1]线路!H444="","",[1]线路!H444)</f>
        <v/>
      </c>
    </row>
    <row r="445" spans="1:14" x14ac:dyDescent="0.15">
      <c r="A445" t="str">
        <f>IF([1]线路!A445="","",[1]线路!A445)</f>
        <v/>
      </c>
      <c r="B445" t="str">
        <f>IF([1]线路!B445="","",[1]线路!B445)</f>
        <v/>
      </c>
      <c r="C445" t="str">
        <f>IF([1]线路!C445="","",[1]线路!C445)</f>
        <v/>
      </c>
      <c r="D445" t="str">
        <f>IF([1]线路!D445="","",[1]线路!D445)</f>
        <v/>
      </c>
      <c r="E445" t="str">
        <f>IF([1]线路!F445="","",[1]线路!F445)</f>
        <v/>
      </c>
      <c r="F445" t="str">
        <f>IF([1]线路!E445="","",[1]线路!E445)</f>
        <v/>
      </c>
      <c r="G445" s="18" t="str">
        <f t="shared" ca="1" si="24"/>
        <v/>
      </c>
      <c r="H445" s="18" t="str">
        <f ca="1">VLOOKUP(线路!A445,OFFSET(架空线长度!$A$2,0,0,2000,2),2,FALSE)</f>
        <v/>
      </c>
      <c r="I445" t="str">
        <f t="shared" ca="1" si="25"/>
        <v/>
      </c>
      <c r="J445" s="18" t="str">
        <f ca="1">VLOOKUP(线路!A445,OFFSET(电缆线长度!$A$2,0,0,2000,2),2,FALSE)</f>
        <v/>
      </c>
      <c r="K445" t="str">
        <f t="shared" ca="1" si="26"/>
        <v/>
      </c>
      <c r="L445" s="18" t="str">
        <f t="shared" ca="1" si="27"/>
        <v/>
      </c>
      <c r="M445" t="str">
        <f>IF([1]线路!G445="","",[1]线路!G445)</f>
        <v/>
      </c>
      <c r="N445" t="str">
        <f>IF([1]线路!H445="","",[1]线路!H445)</f>
        <v/>
      </c>
    </row>
    <row r="446" spans="1:14" x14ac:dyDescent="0.15">
      <c r="A446" t="str">
        <f>IF([1]线路!A446="","",[1]线路!A446)</f>
        <v/>
      </c>
      <c r="B446" t="str">
        <f>IF([1]线路!B446="","",[1]线路!B446)</f>
        <v/>
      </c>
      <c r="C446" t="str">
        <f>IF([1]线路!C446="","",[1]线路!C446)</f>
        <v/>
      </c>
      <c r="D446" t="str">
        <f>IF([1]线路!D446="","",[1]线路!D446)</f>
        <v/>
      </c>
      <c r="E446" t="str">
        <f>IF([1]线路!F446="","",[1]线路!F446)</f>
        <v/>
      </c>
      <c r="F446" t="str">
        <f>IF([1]线路!E446="","",[1]线路!E446)</f>
        <v/>
      </c>
      <c r="G446" s="18" t="str">
        <f t="shared" ca="1" si="24"/>
        <v/>
      </c>
      <c r="H446" s="18" t="str">
        <f ca="1">VLOOKUP(线路!A446,OFFSET(架空线长度!$A$2,0,0,2000,2),2,FALSE)</f>
        <v/>
      </c>
      <c r="I446" t="str">
        <f t="shared" ca="1" si="25"/>
        <v/>
      </c>
      <c r="J446" s="18" t="str">
        <f ca="1">VLOOKUP(线路!A446,OFFSET(电缆线长度!$A$2,0,0,2000,2),2,FALSE)</f>
        <v/>
      </c>
      <c r="K446" t="str">
        <f t="shared" ca="1" si="26"/>
        <v/>
      </c>
      <c r="L446" s="18" t="str">
        <f t="shared" ca="1" si="27"/>
        <v/>
      </c>
      <c r="M446" t="str">
        <f>IF([1]线路!G446="","",[1]线路!G446)</f>
        <v/>
      </c>
      <c r="N446" t="str">
        <f>IF([1]线路!H446="","",[1]线路!H446)</f>
        <v/>
      </c>
    </row>
    <row r="447" spans="1:14" x14ac:dyDescent="0.15">
      <c r="A447" t="str">
        <f>IF([1]线路!A447="","",[1]线路!A447)</f>
        <v/>
      </c>
      <c r="B447" t="str">
        <f>IF([1]线路!B447="","",[1]线路!B447)</f>
        <v/>
      </c>
      <c r="C447" t="str">
        <f>IF([1]线路!C447="","",[1]线路!C447)</f>
        <v/>
      </c>
      <c r="D447" t="str">
        <f>IF([1]线路!D447="","",[1]线路!D447)</f>
        <v/>
      </c>
      <c r="E447" t="str">
        <f>IF([1]线路!F447="","",[1]线路!F447)</f>
        <v/>
      </c>
      <c r="F447" t="str">
        <f>IF([1]线路!E447="","",[1]线路!E447)</f>
        <v/>
      </c>
      <c r="G447" s="18" t="str">
        <f t="shared" ca="1" si="24"/>
        <v/>
      </c>
      <c r="H447" s="18" t="str">
        <f ca="1">VLOOKUP(线路!A447,OFFSET(架空线长度!$A$2,0,0,2000,2),2,FALSE)</f>
        <v/>
      </c>
      <c r="I447" t="str">
        <f t="shared" ca="1" si="25"/>
        <v/>
      </c>
      <c r="J447" s="18" t="str">
        <f ca="1">VLOOKUP(线路!A447,OFFSET(电缆线长度!$A$2,0,0,2000,2),2,FALSE)</f>
        <v/>
      </c>
      <c r="K447" t="str">
        <f t="shared" ca="1" si="26"/>
        <v/>
      </c>
      <c r="L447" s="18" t="str">
        <f t="shared" ca="1" si="27"/>
        <v/>
      </c>
      <c r="M447" t="str">
        <f>IF([1]线路!G447="","",[1]线路!G447)</f>
        <v/>
      </c>
      <c r="N447" t="str">
        <f>IF([1]线路!H447="","",[1]线路!H447)</f>
        <v/>
      </c>
    </row>
    <row r="448" spans="1:14" x14ac:dyDescent="0.15">
      <c r="A448" t="str">
        <f>IF([1]线路!A448="","",[1]线路!A448)</f>
        <v/>
      </c>
      <c r="B448" t="str">
        <f>IF([1]线路!B448="","",[1]线路!B448)</f>
        <v/>
      </c>
      <c r="C448" t="str">
        <f>IF([1]线路!C448="","",[1]线路!C448)</f>
        <v/>
      </c>
      <c r="D448" t="str">
        <f>IF([1]线路!D448="","",[1]线路!D448)</f>
        <v/>
      </c>
      <c r="E448" t="str">
        <f>IF([1]线路!F448="","",[1]线路!F448)</f>
        <v/>
      </c>
      <c r="F448" t="str">
        <f>IF([1]线路!E448="","",[1]线路!E448)</f>
        <v/>
      </c>
      <c r="G448" s="18" t="str">
        <f t="shared" ca="1" si="24"/>
        <v/>
      </c>
      <c r="H448" s="18" t="str">
        <f ca="1">VLOOKUP(线路!A448,OFFSET(架空线长度!$A$2,0,0,2000,2),2,FALSE)</f>
        <v/>
      </c>
      <c r="I448" t="str">
        <f t="shared" ca="1" si="25"/>
        <v/>
      </c>
      <c r="J448" s="18" t="str">
        <f ca="1">VLOOKUP(线路!A448,OFFSET(电缆线长度!$A$2,0,0,2000,2),2,FALSE)</f>
        <v/>
      </c>
      <c r="K448" t="str">
        <f t="shared" ca="1" si="26"/>
        <v/>
      </c>
      <c r="L448" s="18" t="str">
        <f t="shared" ca="1" si="27"/>
        <v/>
      </c>
      <c r="M448" t="str">
        <f>IF([1]线路!G448="","",[1]线路!G448)</f>
        <v/>
      </c>
      <c r="N448" t="str">
        <f>IF([1]线路!H448="","",[1]线路!H448)</f>
        <v/>
      </c>
    </row>
    <row r="449" spans="1:14" x14ac:dyDescent="0.15">
      <c r="A449" t="str">
        <f>IF([1]线路!A449="","",[1]线路!A449)</f>
        <v/>
      </c>
      <c r="B449" t="str">
        <f>IF([1]线路!B449="","",[1]线路!B449)</f>
        <v/>
      </c>
      <c r="C449" t="str">
        <f>IF([1]线路!C449="","",[1]线路!C449)</f>
        <v/>
      </c>
      <c r="D449" t="str">
        <f>IF([1]线路!D449="","",[1]线路!D449)</f>
        <v/>
      </c>
      <c r="E449" t="str">
        <f>IF([1]线路!F449="","",[1]线路!F449)</f>
        <v/>
      </c>
      <c r="F449" t="str">
        <f>IF([1]线路!E449="","",[1]线路!E449)</f>
        <v/>
      </c>
      <c r="G449" s="18" t="str">
        <f t="shared" ca="1" si="24"/>
        <v/>
      </c>
      <c r="H449" s="18" t="str">
        <f ca="1">VLOOKUP(线路!A449,OFFSET(架空线长度!$A$2,0,0,2000,2),2,FALSE)</f>
        <v/>
      </c>
      <c r="I449" t="str">
        <f t="shared" ca="1" si="25"/>
        <v/>
      </c>
      <c r="J449" s="18" t="str">
        <f ca="1">VLOOKUP(线路!A449,OFFSET(电缆线长度!$A$2,0,0,2000,2),2,FALSE)</f>
        <v/>
      </c>
      <c r="K449" t="str">
        <f t="shared" ca="1" si="26"/>
        <v/>
      </c>
      <c r="L449" s="18" t="str">
        <f t="shared" ca="1" si="27"/>
        <v/>
      </c>
      <c r="M449" t="str">
        <f>IF([1]线路!G449="","",[1]线路!G449)</f>
        <v/>
      </c>
      <c r="N449" t="str">
        <f>IF([1]线路!H449="","",[1]线路!H449)</f>
        <v/>
      </c>
    </row>
    <row r="450" spans="1:14" x14ac:dyDescent="0.15">
      <c r="A450" t="str">
        <f>IF([1]线路!A450="","",[1]线路!A450)</f>
        <v/>
      </c>
      <c r="B450" t="str">
        <f>IF([1]线路!B450="","",[1]线路!B450)</f>
        <v/>
      </c>
      <c r="C450" t="str">
        <f>IF([1]线路!C450="","",[1]线路!C450)</f>
        <v/>
      </c>
      <c r="D450" t="str">
        <f>IF([1]线路!D450="","",[1]线路!D450)</f>
        <v/>
      </c>
      <c r="E450" t="str">
        <f>IF([1]线路!F450="","",[1]线路!F450)</f>
        <v/>
      </c>
      <c r="F450" t="str">
        <f>IF([1]线路!E450="","",[1]线路!E450)</f>
        <v/>
      </c>
      <c r="G450" s="18" t="str">
        <f t="shared" ca="1" si="24"/>
        <v/>
      </c>
      <c r="H450" s="18" t="str">
        <f ca="1">VLOOKUP(线路!A450,OFFSET(架空线长度!$A$2,0,0,2000,2),2,FALSE)</f>
        <v/>
      </c>
      <c r="I450" t="str">
        <f t="shared" ca="1" si="25"/>
        <v/>
      </c>
      <c r="J450" s="18" t="str">
        <f ca="1">VLOOKUP(线路!A450,OFFSET(电缆线长度!$A$2,0,0,2000,2),2,FALSE)</f>
        <v/>
      </c>
      <c r="K450" t="str">
        <f t="shared" ca="1" si="26"/>
        <v/>
      </c>
      <c r="L450" s="18" t="str">
        <f t="shared" ca="1" si="27"/>
        <v/>
      </c>
      <c r="M450" t="str">
        <f>IF([1]线路!G450="","",[1]线路!G450)</f>
        <v/>
      </c>
      <c r="N450" t="str">
        <f>IF([1]线路!H450="","",[1]线路!H450)</f>
        <v/>
      </c>
    </row>
    <row r="451" spans="1:14" x14ac:dyDescent="0.15">
      <c r="A451" t="str">
        <f>IF([1]线路!A451="","",[1]线路!A451)</f>
        <v/>
      </c>
      <c r="B451" t="str">
        <f>IF([1]线路!B451="","",[1]线路!B451)</f>
        <v/>
      </c>
      <c r="C451" t="str">
        <f>IF([1]线路!C451="","",[1]线路!C451)</f>
        <v/>
      </c>
      <c r="D451" t="str">
        <f>IF([1]线路!D451="","",[1]线路!D451)</f>
        <v/>
      </c>
      <c r="E451" t="str">
        <f>IF([1]线路!F451="","",[1]线路!F451)</f>
        <v/>
      </c>
      <c r="F451" t="str">
        <f>IF([1]线路!E451="","",[1]线路!E451)</f>
        <v/>
      </c>
      <c r="G451" s="18" t="str">
        <f t="shared" ref="G451:G514" ca="1" si="28">L451</f>
        <v/>
      </c>
      <c r="H451" s="18" t="str">
        <f ca="1">VLOOKUP(线路!A451,OFFSET(架空线长度!$A$2,0,0,2000,2),2,FALSE)</f>
        <v/>
      </c>
      <c r="I451" t="str">
        <f t="shared" ref="I451:I477" ca="1" si="29">IF(ISNA(H451),"0",H451)</f>
        <v/>
      </c>
      <c r="J451" s="18" t="str">
        <f ca="1">VLOOKUP(线路!A451,OFFSET(电缆线长度!$A$2,0,0,2000,2),2,FALSE)</f>
        <v/>
      </c>
      <c r="K451" t="str">
        <f t="shared" ref="K451:K477" ca="1" si="30">IF(ISNA(J451),"0",J451)</f>
        <v/>
      </c>
      <c r="L451" s="18" t="str">
        <f t="shared" ref="L451:L514" ca="1" si="31">IF(OR(I451="",K451=""),"",IF(I451/(I451+K451)&gt;0.5,0,1))</f>
        <v/>
      </c>
      <c r="M451" t="str">
        <f>IF([1]线路!G451="","",[1]线路!G451)</f>
        <v/>
      </c>
      <c r="N451" t="str">
        <f>IF([1]线路!H451="","",[1]线路!H451)</f>
        <v/>
      </c>
    </row>
    <row r="452" spans="1:14" x14ac:dyDescent="0.15">
      <c r="A452" t="str">
        <f>IF([1]线路!A452="","",[1]线路!A452)</f>
        <v/>
      </c>
      <c r="B452" t="str">
        <f>IF([1]线路!B452="","",[1]线路!B452)</f>
        <v/>
      </c>
      <c r="C452" t="str">
        <f>IF([1]线路!C452="","",[1]线路!C452)</f>
        <v/>
      </c>
      <c r="D452" t="str">
        <f>IF([1]线路!D452="","",[1]线路!D452)</f>
        <v/>
      </c>
      <c r="E452" t="str">
        <f>IF([1]线路!F452="","",[1]线路!F452)</f>
        <v/>
      </c>
      <c r="F452" t="str">
        <f>IF([1]线路!E452="","",[1]线路!E452)</f>
        <v/>
      </c>
      <c r="G452" s="18" t="str">
        <f t="shared" ca="1" si="28"/>
        <v/>
      </c>
      <c r="H452" s="18" t="str">
        <f ca="1">VLOOKUP(线路!A452,OFFSET(架空线长度!$A$2,0,0,2000,2),2,FALSE)</f>
        <v/>
      </c>
      <c r="I452" t="str">
        <f t="shared" ca="1" si="29"/>
        <v/>
      </c>
      <c r="J452" s="18" t="str">
        <f ca="1">VLOOKUP(线路!A452,OFFSET(电缆线长度!$A$2,0,0,2000,2),2,FALSE)</f>
        <v/>
      </c>
      <c r="K452" t="str">
        <f t="shared" ca="1" si="30"/>
        <v/>
      </c>
      <c r="L452" s="18" t="str">
        <f t="shared" ca="1" si="31"/>
        <v/>
      </c>
      <c r="M452" t="str">
        <f>IF([1]线路!G452="","",[1]线路!G452)</f>
        <v/>
      </c>
      <c r="N452" t="str">
        <f>IF([1]线路!H452="","",[1]线路!H452)</f>
        <v/>
      </c>
    </row>
    <row r="453" spans="1:14" x14ac:dyDescent="0.15">
      <c r="A453" t="str">
        <f>IF([1]线路!A453="","",[1]线路!A453)</f>
        <v/>
      </c>
      <c r="B453" t="str">
        <f>IF([1]线路!B453="","",[1]线路!B453)</f>
        <v/>
      </c>
      <c r="C453" t="str">
        <f>IF([1]线路!C453="","",[1]线路!C453)</f>
        <v/>
      </c>
      <c r="D453" t="str">
        <f>IF([1]线路!D453="","",[1]线路!D453)</f>
        <v/>
      </c>
      <c r="E453" t="str">
        <f>IF([1]线路!F453="","",[1]线路!F453)</f>
        <v/>
      </c>
      <c r="F453" t="str">
        <f>IF([1]线路!E453="","",[1]线路!E453)</f>
        <v/>
      </c>
      <c r="G453" s="18" t="str">
        <f t="shared" ca="1" si="28"/>
        <v/>
      </c>
      <c r="H453" s="18" t="str">
        <f ca="1">VLOOKUP(线路!A453,OFFSET(架空线长度!$A$2,0,0,2000,2),2,FALSE)</f>
        <v/>
      </c>
      <c r="I453" t="str">
        <f t="shared" ca="1" si="29"/>
        <v/>
      </c>
      <c r="J453" s="18" t="str">
        <f ca="1">VLOOKUP(线路!A453,OFFSET(电缆线长度!$A$2,0,0,2000,2),2,FALSE)</f>
        <v/>
      </c>
      <c r="K453" t="str">
        <f t="shared" ca="1" si="30"/>
        <v/>
      </c>
      <c r="L453" s="18" t="str">
        <f t="shared" ca="1" si="31"/>
        <v/>
      </c>
      <c r="M453" t="str">
        <f>IF([1]线路!G453="","",[1]线路!G453)</f>
        <v/>
      </c>
      <c r="N453" t="str">
        <f>IF([1]线路!H453="","",[1]线路!H453)</f>
        <v/>
      </c>
    </row>
    <row r="454" spans="1:14" x14ac:dyDescent="0.15">
      <c r="A454" t="str">
        <f>IF([1]线路!A454="","",[1]线路!A454)</f>
        <v/>
      </c>
      <c r="B454" t="str">
        <f>IF([1]线路!B454="","",[1]线路!B454)</f>
        <v/>
      </c>
      <c r="C454" t="str">
        <f>IF([1]线路!C454="","",[1]线路!C454)</f>
        <v/>
      </c>
      <c r="D454" t="str">
        <f>IF([1]线路!D454="","",[1]线路!D454)</f>
        <v/>
      </c>
      <c r="E454" t="str">
        <f>IF([1]线路!F454="","",[1]线路!F454)</f>
        <v/>
      </c>
      <c r="F454" t="str">
        <f>IF([1]线路!E454="","",[1]线路!E454)</f>
        <v/>
      </c>
      <c r="G454" s="18" t="str">
        <f t="shared" ca="1" si="28"/>
        <v/>
      </c>
      <c r="H454" s="18" t="str">
        <f ca="1">VLOOKUP(线路!A454,OFFSET(架空线长度!$A$2,0,0,2000,2),2,FALSE)</f>
        <v/>
      </c>
      <c r="I454" t="str">
        <f t="shared" ca="1" si="29"/>
        <v/>
      </c>
      <c r="J454" s="18" t="str">
        <f ca="1">VLOOKUP(线路!A454,OFFSET(电缆线长度!$A$2,0,0,2000,2),2,FALSE)</f>
        <v/>
      </c>
      <c r="K454" t="str">
        <f t="shared" ca="1" si="30"/>
        <v/>
      </c>
      <c r="L454" s="18" t="str">
        <f t="shared" ca="1" si="31"/>
        <v/>
      </c>
      <c r="M454" t="str">
        <f>IF([1]线路!G454="","",[1]线路!G454)</f>
        <v/>
      </c>
      <c r="N454" t="str">
        <f>IF([1]线路!H454="","",[1]线路!H454)</f>
        <v/>
      </c>
    </row>
    <row r="455" spans="1:14" x14ac:dyDescent="0.15">
      <c r="A455" t="str">
        <f>IF([1]线路!A455="","",[1]线路!A455)</f>
        <v/>
      </c>
      <c r="B455" t="str">
        <f>IF([1]线路!B455="","",[1]线路!B455)</f>
        <v/>
      </c>
      <c r="C455" t="str">
        <f>IF([1]线路!C455="","",[1]线路!C455)</f>
        <v/>
      </c>
      <c r="D455" t="str">
        <f>IF([1]线路!D455="","",[1]线路!D455)</f>
        <v/>
      </c>
      <c r="E455" t="str">
        <f>IF([1]线路!F455="","",[1]线路!F455)</f>
        <v/>
      </c>
      <c r="F455" t="str">
        <f>IF([1]线路!E455="","",[1]线路!E455)</f>
        <v/>
      </c>
      <c r="G455" s="18" t="str">
        <f t="shared" ca="1" si="28"/>
        <v/>
      </c>
      <c r="H455" s="18" t="str">
        <f ca="1">VLOOKUP(线路!A455,OFFSET(架空线长度!$A$2,0,0,2000,2),2,FALSE)</f>
        <v/>
      </c>
      <c r="I455" t="str">
        <f t="shared" ca="1" si="29"/>
        <v/>
      </c>
      <c r="J455" s="18" t="str">
        <f ca="1">VLOOKUP(线路!A455,OFFSET(电缆线长度!$A$2,0,0,2000,2),2,FALSE)</f>
        <v/>
      </c>
      <c r="K455" t="str">
        <f t="shared" ca="1" si="30"/>
        <v/>
      </c>
      <c r="L455" s="18" t="str">
        <f t="shared" ca="1" si="31"/>
        <v/>
      </c>
      <c r="M455" t="str">
        <f>IF([1]线路!G455="","",[1]线路!G455)</f>
        <v/>
      </c>
      <c r="N455" t="str">
        <f>IF([1]线路!H455="","",[1]线路!H455)</f>
        <v/>
      </c>
    </row>
    <row r="456" spans="1:14" x14ac:dyDescent="0.15">
      <c r="A456" t="str">
        <f>IF([1]线路!A456="","",[1]线路!A456)</f>
        <v/>
      </c>
      <c r="B456" t="str">
        <f>IF([1]线路!B456="","",[1]线路!B456)</f>
        <v/>
      </c>
      <c r="C456" t="str">
        <f>IF([1]线路!C456="","",[1]线路!C456)</f>
        <v/>
      </c>
      <c r="D456" t="str">
        <f>IF([1]线路!D456="","",[1]线路!D456)</f>
        <v/>
      </c>
      <c r="E456" t="str">
        <f>IF([1]线路!F456="","",[1]线路!F456)</f>
        <v/>
      </c>
      <c r="F456" t="str">
        <f>IF([1]线路!E456="","",[1]线路!E456)</f>
        <v/>
      </c>
      <c r="G456" s="18" t="str">
        <f t="shared" ca="1" si="28"/>
        <v/>
      </c>
      <c r="H456" s="18" t="str">
        <f ca="1">VLOOKUP(线路!A456,OFFSET(架空线长度!$A$2,0,0,2000,2),2,FALSE)</f>
        <v/>
      </c>
      <c r="I456" t="str">
        <f t="shared" ca="1" si="29"/>
        <v/>
      </c>
      <c r="J456" s="18" t="str">
        <f ca="1">VLOOKUP(线路!A456,OFFSET(电缆线长度!$A$2,0,0,2000,2),2,FALSE)</f>
        <v/>
      </c>
      <c r="K456" t="str">
        <f t="shared" ca="1" si="30"/>
        <v/>
      </c>
      <c r="L456" s="18" t="str">
        <f t="shared" ca="1" si="31"/>
        <v/>
      </c>
      <c r="M456" t="str">
        <f>IF([1]线路!G456="","",[1]线路!G456)</f>
        <v/>
      </c>
      <c r="N456" t="str">
        <f>IF([1]线路!H456="","",[1]线路!H456)</f>
        <v/>
      </c>
    </row>
    <row r="457" spans="1:14" x14ac:dyDescent="0.15">
      <c r="A457" t="str">
        <f>IF([1]线路!A457="","",[1]线路!A457)</f>
        <v/>
      </c>
      <c r="B457" t="str">
        <f>IF([1]线路!B457="","",[1]线路!B457)</f>
        <v/>
      </c>
      <c r="C457" t="str">
        <f>IF([1]线路!C457="","",[1]线路!C457)</f>
        <v/>
      </c>
      <c r="D457" t="str">
        <f>IF([1]线路!D457="","",[1]线路!D457)</f>
        <v/>
      </c>
      <c r="E457" t="str">
        <f>IF([1]线路!F457="","",[1]线路!F457)</f>
        <v/>
      </c>
      <c r="F457" t="str">
        <f>IF([1]线路!E457="","",[1]线路!E457)</f>
        <v/>
      </c>
      <c r="G457" s="18" t="str">
        <f t="shared" ca="1" si="28"/>
        <v/>
      </c>
      <c r="H457" s="18" t="str">
        <f ca="1">VLOOKUP(线路!A457,OFFSET(架空线长度!$A$2,0,0,2000,2),2,FALSE)</f>
        <v/>
      </c>
      <c r="I457" t="str">
        <f t="shared" ca="1" si="29"/>
        <v/>
      </c>
      <c r="J457" s="18" t="str">
        <f ca="1">VLOOKUP(线路!A457,OFFSET(电缆线长度!$A$2,0,0,2000,2),2,FALSE)</f>
        <v/>
      </c>
      <c r="K457" t="str">
        <f t="shared" ca="1" si="30"/>
        <v/>
      </c>
      <c r="L457" s="18" t="str">
        <f t="shared" ca="1" si="31"/>
        <v/>
      </c>
      <c r="M457" t="str">
        <f>IF([1]线路!G457="","",[1]线路!G457)</f>
        <v/>
      </c>
      <c r="N457" t="str">
        <f>IF([1]线路!H457="","",[1]线路!H457)</f>
        <v/>
      </c>
    </row>
    <row r="458" spans="1:14" x14ac:dyDescent="0.15">
      <c r="A458" t="str">
        <f>IF([1]线路!A458="","",[1]线路!A458)</f>
        <v/>
      </c>
      <c r="B458" t="str">
        <f>IF([1]线路!B458="","",[1]线路!B458)</f>
        <v/>
      </c>
      <c r="C458" t="str">
        <f>IF([1]线路!C458="","",[1]线路!C458)</f>
        <v/>
      </c>
      <c r="D458" t="str">
        <f>IF([1]线路!D458="","",[1]线路!D458)</f>
        <v/>
      </c>
      <c r="E458" t="str">
        <f>IF([1]线路!F458="","",[1]线路!F458)</f>
        <v/>
      </c>
      <c r="F458" t="str">
        <f>IF([1]线路!E458="","",[1]线路!E458)</f>
        <v/>
      </c>
      <c r="G458" s="18" t="str">
        <f t="shared" ca="1" si="28"/>
        <v/>
      </c>
      <c r="H458" s="18" t="str">
        <f ca="1">VLOOKUP(线路!A458,OFFSET(架空线长度!$A$2,0,0,2000,2),2,FALSE)</f>
        <v/>
      </c>
      <c r="I458" t="str">
        <f t="shared" ca="1" si="29"/>
        <v/>
      </c>
      <c r="J458" s="18" t="str">
        <f ca="1">VLOOKUP(线路!A458,OFFSET(电缆线长度!$A$2,0,0,2000,2),2,FALSE)</f>
        <v/>
      </c>
      <c r="K458" t="str">
        <f t="shared" ca="1" si="30"/>
        <v/>
      </c>
      <c r="L458" s="18" t="str">
        <f t="shared" ca="1" si="31"/>
        <v/>
      </c>
      <c r="M458" t="str">
        <f>IF([1]线路!G458="","",[1]线路!G458)</f>
        <v/>
      </c>
      <c r="N458" t="str">
        <f>IF([1]线路!H458="","",[1]线路!H458)</f>
        <v/>
      </c>
    </row>
    <row r="459" spans="1:14" x14ac:dyDescent="0.15">
      <c r="A459" t="str">
        <f>IF([1]线路!A459="","",[1]线路!A459)</f>
        <v/>
      </c>
      <c r="B459" t="str">
        <f>IF([1]线路!B459="","",[1]线路!B459)</f>
        <v/>
      </c>
      <c r="C459" t="str">
        <f>IF([1]线路!C459="","",[1]线路!C459)</f>
        <v/>
      </c>
      <c r="D459" t="str">
        <f>IF([1]线路!D459="","",[1]线路!D459)</f>
        <v/>
      </c>
      <c r="E459" t="str">
        <f>IF([1]线路!F459="","",[1]线路!F459)</f>
        <v/>
      </c>
      <c r="F459" t="str">
        <f>IF([1]线路!E459="","",[1]线路!E459)</f>
        <v/>
      </c>
      <c r="G459" s="18" t="str">
        <f t="shared" ca="1" si="28"/>
        <v/>
      </c>
      <c r="H459" s="18" t="str">
        <f ca="1">VLOOKUP(线路!A459,OFFSET(架空线长度!$A$2,0,0,2000,2),2,FALSE)</f>
        <v/>
      </c>
      <c r="I459" t="str">
        <f t="shared" ca="1" si="29"/>
        <v/>
      </c>
      <c r="J459" s="18" t="str">
        <f ca="1">VLOOKUP(线路!A459,OFFSET(电缆线长度!$A$2,0,0,2000,2),2,FALSE)</f>
        <v/>
      </c>
      <c r="K459" t="str">
        <f t="shared" ca="1" si="30"/>
        <v/>
      </c>
      <c r="L459" s="18" t="str">
        <f t="shared" ca="1" si="31"/>
        <v/>
      </c>
      <c r="M459" t="str">
        <f>IF([1]线路!G459="","",[1]线路!G459)</f>
        <v/>
      </c>
      <c r="N459" t="str">
        <f>IF([1]线路!H459="","",[1]线路!H459)</f>
        <v/>
      </c>
    </row>
    <row r="460" spans="1:14" x14ac:dyDescent="0.15">
      <c r="A460" t="str">
        <f>IF([1]线路!A460="","",[1]线路!A460)</f>
        <v/>
      </c>
      <c r="B460" t="str">
        <f>IF([1]线路!B460="","",[1]线路!B460)</f>
        <v/>
      </c>
      <c r="C460" t="str">
        <f>IF([1]线路!C460="","",[1]线路!C460)</f>
        <v/>
      </c>
      <c r="D460" t="str">
        <f>IF([1]线路!D460="","",[1]线路!D460)</f>
        <v/>
      </c>
      <c r="E460" t="str">
        <f>IF([1]线路!F460="","",[1]线路!F460)</f>
        <v/>
      </c>
      <c r="F460" t="str">
        <f>IF([1]线路!E460="","",[1]线路!E460)</f>
        <v/>
      </c>
      <c r="G460" s="18" t="str">
        <f t="shared" ca="1" si="28"/>
        <v/>
      </c>
      <c r="H460" s="18" t="str">
        <f ca="1">VLOOKUP(线路!A460,OFFSET(架空线长度!$A$2,0,0,2000,2),2,FALSE)</f>
        <v/>
      </c>
      <c r="I460" t="str">
        <f t="shared" ca="1" si="29"/>
        <v/>
      </c>
      <c r="J460" s="18" t="str">
        <f ca="1">VLOOKUP(线路!A460,OFFSET(电缆线长度!$A$2,0,0,2000,2),2,FALSE)</f>
        <v/>
      </c>
      <c r="K460" t="str">
        <f t="shared" ca="1" si="30"/>
        <v/>
      </c>
      <c r="L460" s="18" t="str">
        <f t="shared" ca="1" si="31"/>
        <v/>
      </c>
      <c r="M460" t="str">
        <f>IF([1]线路!G460="","",[1]线路!G460)</f>
        <v/>
      </c>
      <c r="N460" t="str">
        <f>IF([1]线路!H460="","",[1]线路!H460)</f>
        <v/>
      </c>
    </row>
    <row r="461" spans="1:14" x14ac:dyDescent="0.15">
      <c r="A461" t="str">
        <f>IF([1]线路!A461="","",[1]线路!A461)</f>
        <v/>
      </c>
      <c r="B461" t="str">
        <f>IF([1]线路!B461="","",[1]线路!B461)</f>
        <v/>
      </c>
      <c r="C461" t="str">
        <f>IF([1]线路!C461="","",[1]线路!C461)</f>
        <v/>
      </c>
      <c r="D461" t="str">
        <f>IF([1]线路!D461="","",[1]线路!D461)</f>
        <v/>
      </c>
      <c r="E461" t="str">
        <f>IF([1]线路!F461="","",[1]线路!F461)</f>
        <v/>
      </c>
      <c r="F461" t="str">
        <f>IF([1]线路!E461="","",[1]线路!E461)</f>
        <v/>
      </c>
      <c r="G461" s="18" t="str">
        <f t="shared" ca="1" si="28"/>
        <v/>
      </c>
      <c r="H461" s="18" t="str">
        <f ca="1">VLOOKUP(线路!A461,OFFSET(架空线长度!$A$2,0,0,2000,2),2,FALSE)</f>
        <v/>
      </c>
      <c r="I461" t="str">
        <f t="shared" ca="1" si="29"/>
        <v/>
      </c>
      <c r="J461" s="18" t="str">
        <f ca="1">VLOOKUP(线路!A461,OFFSET(电缆线长度!$A$2,0,0,2000,2),2,FALSE)</f>
        <v/>
      </c>
      <c r="K461" t="str">
        <f t="shared" ca="1" si="30"/>
        <v/>
      </c>
      <c r="L461" s="18" t="str">
        <f t="shared" ca="1" si="31"/>
        <v/>
      </c>
      <c r="M461" t="str">
        <f>IF([1]线路!G461="","",[1]线路!G461)</f>
        <v/>
      </c>
      <c r="N461" t="str">
        <f>IF([1]线路!H461="","",[1]线路!H461)</f>
        <v/>
      </c>
    </row>
    <row r="462" spans="1:14" x14ac:dyDescent="0.15">
      <c r="A462" t="str">
        <f>IF([1]线路!A462="","",[1]线路!A462)</f>
        <v/>
      </c>
      <c r="B462" t="str">
        <f>IF([1]线路!B462="","",[1]线路!B462)</f>
        <v/>
      </c>
      <c r="C462" t="str">
        <f>IF([1]线路!C462="","",[1]线路!C462)</f>
        <v/>
      </c>
      <c r="D462" t="str">
        <f>IF([1]线路!D462="","",[1]线路!D462)</f>
        <v/>
      </c>
      <c r="E462" t="str">
        <f>IF([1]线路!F462="","",[1]线路!F462)</f>
        <v/>
      </c>
      <c r="F462" t="str">
        <f>IF([1]线路!E462="","",[1]线路!E462)</f>
        <v/>
      </c>
      <c r="G462" s="18" t="str">
        <f t="shared" ca="1" si="28"/>
        <v/>
      </c>
      <c r="H462" s="18" t="str">
        <f ca="1">VLOOKUP(线路!A462,OFFSET(架空线长度!$A$2,0,0,2000,2),2,FALSE)</f>
        <v/>
      </c>
      <c r="I462" t="str">
        <f t="shared" ca="1" si="29"/>
        <v/>
      </c>
      <c r="J462" s="18" t="str">
        <f ca="1">VLOOKUP(线路!A462,OFFSET(电缆线长度!$A$2,0,0,2000,2),2,FALSE)</f>
        <v/>
      </c>
      <c r="K462" t="str">
        <f t="shared" ca="1" si="30"/>
        <v/>
      </c>
      <c r="L462" s="18" t="str">
        <f t="shared" ca="1" si="31"/>
        <v/>
      </c>
      <c r="M462" t="str">
        <f>IF([1]线路!G462="","",[1]线路!G462)</f>
        <v/>
      </c>
      <c r="N462" t="str">
        <f>IF([1]线路!H462="","",[1]线路!H462)</f>
        <v/>
      </c>
    </row>
    <row r="463" spans="1:14" x14ac:dyDescent="0.15">
      <c r="A463" t="str">
        <f>IF([1]线路!A463="","",[1]线路!A463)</f>
        <v/>
      </c>
      <c r="B463" t="str">
        <f>IF([1]线路!B463="","",[1]线路!B463)</f>
        <v/>
      </c>
      <c r="C463" t="str">
        <f>IF([1]线路!C463="","",[1]线路!C463)</f>
        <v/>
      </c>
      <c r="D463" t="str">
        <f>IF([1]线路!D463="","",[1]线路!D463)</f>
        <v/>
      </c>
      <c r="E463" t="str">
        <f>IF([1]线路!F463="","",[1]线路!F463)</f>
        <v/>
      </c>
      <c r="F463" t="str">
        <f>IF([1]线路!E463="","",[1]线路!E463)</f>
        <v/>
      </c>
      <c r="G463" s="18" t="str">
        <f t="shared" ca="1" si="28"/>
        <v/>
      </c>
      <c r="H463" s="18" t="str">
        <f ca="1">VLOOKUP(线路!A463,OFFSET(架空线长度!$A$2,0,0,2000,2),2,FALSE)</f>
        <v/>
      </c>
      <c r="I463" t="str">
        <f t="shared" ca="1" si="29"/>
        <v/>
      </c>
      <c r="J463" s="18" t="str">
        <f ca="1">VLOOKUP(线路!A463,OFFSET(电缆线长度!$A$2,0,0,2000,2),2,FALSE)</f>
        <v/>
      </c>
      <c r="K463" t="str">
        <f t="shared" ca="1" si="30"/>
        <v/>
      </c>
      <c r="L463" s="18" t="str">
        <f t="shared" ca="1" si="31"/>
        <v/>
      </c>
      <c r="M463" t="str">
        <f>IF([1]线路!G463="","",[1]线路!G463)</f>
        <v/>
      </c>
      <c r="N463" t="str">
        <f>IF([1]线路!H463="","",[1]线路!H463)</f>
        <v/>
      </c>
    </row>
    <row r="464" spans="1:14" x14ac:dyDescent="0.15">
      <c r="A464" t="str">
        <f>IF([1]线路!A464="","",[1]线路!A464)</f>
        <v/>
      </c>
      <c r="B464" t="str">
        <f>IF([1]线路!B464="","",[1]线路!B464)</f>
        <v/>
      </c>
      <c r="C464" t="str">
        <f>IF([1]线路!C464="","",[1]线路!C464)</f>
        <v/>
      </c>
      <c r="D464" t="str">
        <f>IF([1]线路!D464="","",[1]线路!D464)</f>
        <v/>
      </c>
      <c r="E464" t="str">
        <f>IF([1]线路!F464="","",[1]线路!F464)</f>
        <v/>
      </c>
      <c r="F464" t="str">
        <f>IF([1]线路!E464="","",[1]线路!E464)</f>
        <v/>
      </c>
      <c r="G464" s="18" t="str">
        <f t="shared" ca="1" si="28"/>
        <v/>
      </c>
      <c r="H464" s="18" t="str">
        <f ca="1">VLOOKUP(线路!A464,OFFSET(架空线长度!$A$2,0,0,2000,2),2,FALSE)</f>
        <v/>
      </c>
      <c r="I464" t="str">
        <f t="shared" ca="1" si="29"/>
        <v/>
      </c>
      <c r="J464" s="18" t="str">
        <f ca="1">VLOOKUP(线路!A464,OFFSET(电缆线长度!$A$2,0,0,2000,2),2,FALSE)</f>
        <v/>
      </c>
      <c r="K464" t="str">
        <f t="shared" ca="1" si="30"/>
        <v/>
      </c>
      <c r="L464" s="18" t="str">
        <f t="shared" ca="1" si="31"/>
        <v/>
      </c>
      <c r="M464" t="str">
        <f>IF([1]线路!G464="","",[1]线路!G464)</f>
        <v/>
      </c>
      <c r="N464" t="str">
        <f>IF([1]线路!H464="","",[1]线路!H464)</f>
        <v/>
      </c>
    </row>
    <row r="465" spans="1:14" x14ac:dyDescent="0.15">
      <c r="A465" t="str">
        <f>IF([1]线路!A465="","",[1]线路!A465)</f>
        <v/>
      </c>
      <c r="B465" t="str">
        <f>IF([1]线路!B465="","",[1]线路!B465)</f>
        <v/>
      </c>
      <c r="C465" t="str">
        <f>IF([1]线路!C465="","",[1]线路!C465)</f>
        <v/>
      </c>
      <c r="D465" t="str">
        <f>IF([1]线路!D465="","",[1]线路!D465)</f>
        <v/>
      </c>
      <c r="E465" t="str">
        <f>IF([1]线路!F465="","",[1]线路!F465)</f>
        <v/>
      </c>
      <c r="F465" t="str">
        <f>IF([1]线路!E465="","",[1]线路!E465)</f>
        <v/>
      </c>
      <c r="G465" s="18" t="str">
        <f t="shared" ca="1" si="28"/>
        <v/>
      </c>
      <c r="H465" s="18" t="str">
        <f ca="1">VLOOKUP(线路!A465,OFFSET(架空线长度!$A$2,0,0,2000,2),2,FALSE)</f>
        <v/>
      </c>
      <c r="I465" t="str">
        <f t="shared" ca="1" si="29"/>
        <v/>
      </c>
      <c r="J465" s="18" t="str">
        <f ca="1">VLOOKUP(线路!A465,OFFSET(电缆线长度!$A$2,0,0,2000,2),2,FALSE)</f>
        <v/>
      </c>
      <c r="K465" t="str">
        <f t="shared" ca="1" si="30"/>
        <v/>
      </c>
      <c r="L465" s="18" t="str">
        <f t="shared" ca="1" si="31"/>
        <v/>
      </c>
      <c r="M465" t="str">
        <f>IF([1]线路!G465="","",[1]线路!G465)</f>
        <v/>
      </c>
      <c r="N465" t="str">
        <f>IF([1]线路!H465="","",[1]线路!H465)</f>
        <v/>
      </c>
    </row>
    <row r="466" spans="1:14" x14ac:dyDescent="0.15">
      <c r="A466" t="str">
        <f>IF([1]线路!A466="","",[1]线路!A466)</f>
        <v/>
      </c>
      <c r="B466" t="str">
        <f>IF([1]线路!B466="","",[1]线路!B466)</f>
        <v/>
      </c>
      <c r="C466" t="str">
        <f>IF([1]线路!C466="","",[1]线路!C466)</f>
        <v/>
      </c>
      <c r="D466" t="str">
        <f>IF([1]线路!D466="","",[1]线路!D466)</f>
        <v/>
      </c>
      <c r="E466" t="str">
        <f>IF([1]线路!F466="","",[1]线路!F466)</f>
        <v/>
      </c>
      <c r="F466" t="str">
        <f>IF([1]线路!E466="","",[1]线路!E466)</f>
        <v/>
      </c>
      <c r="G466" s="18" t="str">
        <f t="shared" ca="1" si="28"/>
        <v/>
      </c>
      <c r="H466" s="18" t="str">
        <f ca="1">VLOOKUP(线路!A466,OFFSET(架空线长度!$A$2,0,0,2000,2),2,FALSE)</f>
        <v/>
      </c>
      <c r="I466" t="str">
        <f t="shared" ca="1" si="29"/>
        <v/>
      </c>
      <c r="J466" s="18" t="str">
        <f ca="1">VLOOKUP(线路!A466,OFFSET(电缆线长度!$A$2,0,0,2000,2),2,FALSE)</f>
        <v/>
      </c>
      <c r="K466" t="str">
        <f t="shared" ca="1" si="30"/>
        <v/>
      </c>
      <c r="L466" s="18" t="str">
        <f t="shared" ca="1" si="31"/>
        <v/>
      </c>
      <c r="M466" t="str">
        <f>IF([1]线路!G466="","",[1]线路!G466)</f>
        <v/>
      </c>
      <c r="N466" t="str">
        <f>IF([1]线路!H466="","",[1]线路!H466)</f>
        <v/>
      </c>
    </row>
    <row r="467" spans="1:14" x14ac:dyDescent="0.15">
      <c r="A467" t="str">
        <f>IF([1]线路!A467="","",[1]线路!A467)</f>
        <v/>
      </c>
      <c r="B467" t="str">
        <f>IF([1]线路!B467="","",[1]线路!B467)</f>
        <v/>
      </c>
      <c r="C467" t="str">
        <f>IF([1]线路!C467="","",[1]线路!C467)</f>
        <v/>
      </c>
      <c r="D467" t="str">
        <f>IF([1]线路!D467="","",[1]线路!D467)</f>
        <v/>
      </c>
      <c r="E467" t="str">
        <f>IF([1]线路!F467="","",[1]线路!F467)</f>
        <v/>
      </c>
      <c r="F467" t="str">
        <f>IF([1]线路!E467="","",[1]线路!E467)</f>
        <v/>
      </c>
      <c r="G467" s="18" t="str">
        <f t="shared" ca="1" si="28"/>
        <v/>
      </c>
      <c r="H467" s="18" t="str">
        <f ca="1">VLOOKUP(线路!A467,OFFSET(架空线长度!$A$2,0,0,2000,2),2,FALSE)</f>
        <v/>
      </c>
      <c r="I467" t="str">
        <f t="shared" ca="1" si="29"/>
        <v/>
      </c>
      <c r="J467" s="18" t="str">
        <f ca="1">VLOOKUP(线路!A467,OFFSET(电缆线长度!$A$2,0,0,2000,2),2,FALSE)</f>
        <v/>
      </c>
      <c r="K467" t="str">
        <f t="shared" ca="1" si="30"/>
        <v/>
      </c>
      <c r="L467" s="18" t="str">
        <f t="shared" ca="1" si="31"/>
        <v/>
      </c>
      <c r="M467" t="str">
        <f>IF([1]线路!G467="","",[1]线路!G467)</f>
        <v/>
      </c>
      <c r="N467" t="str">
        <f>IF([1]线路!H467="","",[1]线路!H467)</f>
        <v/>
      </c>
    </row>
    <row r="468" spans="1:14" x14ac:dyDescent="0.15">
      <c r="A468" t="str">
        <f>IF([1]线路!A468="","",[1]线路!A468)</f>
        <v/>
      </c>
      <c r="B468" t="str">
        <f>IF([1]线路!B468="","",[1]线路!B468)</f>
        <v/>
      </c>
      <c r="C468" t="str">
        <f>IF([1]线路!C468="","",[1]线路!C468)</f>
        <v/>
      </c>
      <c r="D468" t="str">
        <f>IF([1]线路!D468="","",[1]线路!D468)</f>
        <v/>
      </c>
      <c r="E468" t="str">
        <f>IF([1]线路!F468="","",[1]线路!F468)</f>
        <v/>
      </c>
      <c r="F468" t="str">
        <f>IF([1]线路!E468="","",[1]线路!E468)</f>
        <v/>
      </c>
      <c r="G468" s="18" t="str">
        <f t="shared" ca="1" si="28"/>
        <v/>
      </c>
      <c r="H468" s="18" t="str">
        <f ca="1">VLOOKUP(线路!A468,OFFSET(架空线长度!$A$2,0,0,2000,2),2,FALSE)</f>
        <v/>
      </c>
      <c r="I468" t="str">
        <f t="shared" ca="1" si="29"/>
        <v/>
      </c>
      <c r="J468" s="18" t="str">
        <f ca="1">VLOOKUP(线路!A468,OFFSET(电缆线长度!$A$2,0,0,2000,2),2,FALSE)</f>
        <v/>
      </c>
      <c r="K468" t="str">
        <f t="shared" ca="1" si="30"/>
        <v/>
      </c>
      <c r="L468" s="18" t="str">
        <f t="shared" ca="1" si="31"/>
        <v/>
      </c>
      <c r="M468" t="str">
        <f>IF([1]线路!G468="","",[1]线路!G468)</f>
        <v/>
      </c>
      <c r="N468" t="str">
        <f>IF([1]线路!H468="","",[1]线路!H468)</f>
        <v/>
      </c>
    </row>
    <row r="469" spans="1:14" x14ac:dyDescent="0.15">
      <c r="A469" t="str">
        <f>IF([1]线路!A469="","",[1]线路!A469)</f>
        <v/>
      </c>
      <c r="B469" t="str">
        <f>IF([1]线路!B469="","",[1]线路!B469)</f>
        <v/>
      </c>
      <c r="C469" t="str">
        <f>IF([1]线路!C469="","",[1]线路!C469)</f>
        <v/>
      </c>
      <c r="D469" t="str">
        <f>IF([1]线路!D469="","",[1]线路!D469)</f>
        <v/>
      </c>
      <c r="E469" t="str">
        <f>IF([1]线路!F469="","",[1]线路!F469)</f>
        <v/>
      </c>
      <c r="F469" t="str">
        <f>IF([1]线路!E469="","",[1]线路!E469)</f>
        <v/>
      </c>
      <c r="G469" s="18" t="str">
        <f t="shared" ca="1" si="28"/>
        <v/>
      </c>
      <c r="H469" s="18" t="str">
        <f ca="1">VLOOKUP(线路!A469,OFFSET(架空线长度!$A$2,0,0,2000,2),2,FALSE)</f>
        <v/>
      </c>
      <c r="I469" t="str">
        <f t="shared" ca="1" si="29"/>
        <v/>
      </c>
      <c r="J469" s="18" t="str">
        <f ca="1">VLOOKUP(线路!A469,OFFSET(电缆线长度!$A$2,0,0,2000,2),2,FALSE)</f>
        <v/>
      </c>
      <c r="K469" t="str">
        <f t="shared" ca="1" si="30"/>
        <v/>
      </c>
      <c r="L469" s="18" t="str">
        <f t="shared" ca="1" si="31"/>
        <v/>
      </c>
      <c r="M469" t="str">
        <f>IF([1]线路!G469="","",[1]线路!G469)</f>
        <v/>
      </c>
      <c r="N469" t="str">
        <f>IF([1]线路!H469="","",[1]线路!H469)</f>
        <v/>
      </c>
    </row>
    <row r="470" spans="1:14" x14ac:dyDescent="0.15">
      <c r="A470" t="str">
        <f>IF([1]线路!A470="","",[1]线路!A470)</f>
        <v/>
      </c>
      <c r="B470" t="str">
        <f>IF([1]线路!B470="","",[1]线路!B470)</f>
        <v/>
      </c>
      <c r="C470" t="str">
        <f>IF([1]线路!C470="","",[1]线路!C470)</f>
        <v/>
      </c>
      <c r="D470" t="str">
        <f>IF([1]线路!D470="","",[1]线路!D470)</f>
        <v/>
      </c>
      <c r="E470" t="str">
        <f>IF([1]线路!F470="","",[1]线路!F470)</f>
        <v/>
      </c>
      <c r="F470" t="str">
        <f>IF([1]线路!E470="","",[1]线路!E470)</f>
        <v/>
      </c>
      <c r="G470" s="18" t="str">
        <f t="shared" ca="1" si="28"/>
        <v/>
      </c>
      <c r="H470" s="18" t="str">
        <f ca="1">VLOOKUP(线路!A470,OFFSET(架空线长度!$A$2,0,0,2000,2),2,FALSE)</f>
        <v/>
      </c>
      <c r="I470" t="str">
        <f t="shared" ca="1" si="29"/>
        <v/>
      </c>
      <c r="J470" s="18" t="str">
        <f ca="1">VLOOKUP(线路!A470,OFFSET(电缆线长度!$A$2,0,0,2000,2),2,FALSE)</f>
        <v/>
      </c>
      <c r="K470" t="str">
        <f t="shared" ca="1" si="30"/>
        <v/>
      </c>
      <c r="L470" s="18" t="str">
        <f t="shared" ca="1" si="31"/>
        <v/>
      </c>
      <c r="M470" t="str">
        <f>IF([1]线路!G470="","",[1]线路!G470)</f>
        <v/>
      </c>
      <c r="N470" t="str">
        <f>IF([1]线路!H470="","",[1]线路!H470)</f>
        <v/>
      </c>
    </row>
    <row r="471" spans="1:14" x14ac:dyDescent="0.15">
      <c r="A471" t="str">
        <f>IF([1]线路!A471="","",[1]线路!A471)</f>
        <v/>
      </c>
      <c r="B471" t="str">
        <f>IF([1]线路!B471="","",[1]线路!B471)</f>
        <v/>
      </c>
      <c r="C471" t="str">
        <f>IF([1]线路!C471="","",[1]线路!C471)</f>
        <v/>
      </c>
      <c r="D471" t="str">
        <f>IF([1]线路!D471="","",[1]线路!D471)</f>
        <v/>
      </c>
      <c r="E471" t="str">
        <f>IF([1]线路!F471="","",[1]线路!F471)</f>
        <v/>
      </c>
      <c r="F471" t="str">
        <f>IF([1]线路!E471="","",[1]线路!E471)</f>
        <v/>
      </c>
      <c r="G471" s="18" t="str">
        <f t="shared" ca="1" si="28"/>
        <v/>
      </c>
      <c r="H471" s="18" t="str">
        <f ca="1">VLOOKUP(线路!A471,OFFSET(架空线长度!$A$2,0,0,2000,2),2,FALSE)</f>
        <v/>
      </c>
      <c r="I471" t="str">
        <f t="shared" ca="1" si="29"/>
        <v/>
      </c>
      <c r="J471" s="18" t="str">
        <f ca="1">VLOOKUP(线路!A471,OFFSET(电缆线长度!$A$2,0,0,2000,2),2,FALSE)</f>
        <v/>
      </c>
      <c r="K471" t="str">
        <f t="shared" ca="1" si="30"/>
        <v/>
      </c>
      <c r="L471" s="18" t="str">
        <f t="shared" ca="1" si="31"/>
        <v/>
      </c>
      <c r="M471" t="str">
        <f>IF([1]线路!G471="","",[1]线路!G471)</f>
        <v/>
      </c>
      <c r="N471" t="str">
        <f>IF([1]线路!H471="","",[1]线路!H471)</f>
        <v/>
      </c>
    </row>
    <row r="472" spans="1:14" x14ac:dyDescent="0.15">
      <c r="A472" t="str">
        <f>IF([1]线路!A472="","",[1]线路!A472)</f>
        <v/>
      </c>
      <c r="B472" t="str">
        <f>IF([1]线路!B472="","",[1]线路!B472)</f>
        <v/>
      </c>
      <c r="C472" t="str">
        <f>IF([1]线路!C472="","",[1]线路!C472)</f>
        <v/>
      </c>
      <c r="D472" t="str">
        <f>IF([1]线路!D472="","",[1]线路!D472)</f>
        <v/>
      </c>
      <c r="E472" t="str">
        <f>IF([1]线路!F472="","",[1]线路!F472)</f>
        <v/>
      </c>
      <c r="F472" t="str">
        <f>IF([1]线路!E472="","",[1]线路!E472)</f>
        <v/>
      </c>
      <c r="G472" s="18" t="str">
        <f t="shared" ca="1" si="28"/>
        <v/>
      </c>
      <c r="H472" s="18" t="str">
        <f ca="1">VLOOKUP(线路!A472,OFFSET(架空线长度!$A$2,0,0,2000,2),2,FALSE)</f>
        <v/>
      </c>
      <c r="I472" t="str">
        <f t="shared" ca="1" si="29"/>
        <v/>
      </c>
      <c r="J472" s="18" t="str">
        <f ca="1">VLOOKUP(线路!A472,OFFSET(电缆线长度!$A$2,0,0,2000,2),2,FALSE)</f>
        <v/>
      </c>
      <c r="K472" t="str">
        <f t="shared" ca="1" si="30"/>
        <v/>
      </c>
      <c r="L472" s="18" t="str">
        <f t="shared" ca="1" si="31"/>
        <v/>
      </c>
      <c r="M472" t="str">
        <f>IF([1]线路!G472="","",[1]线路!G472)</f>
        <v/>
      </c>
      <c r="N472" t="str">
        <f>IF([1]线路!H472="","",[1]线路!H472)</f>
        <v/>
      </c>
    </row>
    <row r="473" spans="1:14" x14ac:dyDescent="0.15">
      <c r="A473" t="str">
        <f>IF([1]线路!A473="","",[1]线路!A473)</f>
        <v/>
      </c>
      <c r="B473" t="str">
        <f>IF([1]线路!B473="","",[1]线路!B473)</f>
        <v/>
      </c>
      <c r="C473" t="str">
        <f>IF([1]线路!C473="","",[1]线路!C473)</f>
        <v/>
      </c>
      <c r="D473" t="str">
        <f>IF([1]线路!D473="","",[1]线路!D473)</f>
        <v/>
      </c>
      <c r="E473" t="str">
        <f>IF([1]线路!F473="","",[1]线路!F473)</f>
        <v/>
      </c>
      <c r="F473" t="str">
        <f>IF([1]线路!E473="","",[1]线路!E473)</f>
        <v/>
      </c>
      <c r="G473" s="18" t="str">
        <f t="shared" ca="1" si="28"/>
        <v/>
      </c>
      <c r="H473" s="18" t="str">
        <f ca="1">VLOOKUP(线路!A473,OFFSET(架空线长度!$A$2,0,0,2000,2),2,FALSE)</f>
        <v/>
      </c>
      <c r="I473" t="str">
        <f t="shared" ca="1" si="29"/>
        <v/>
      </c>
      <c r="J473" s="18" t="str">
        <f ca="1">VLOOKUP(线路!A473,OFFSET(电缆线长度!$A$2,0,0,2000,2),2,FALSE)</f>
        <v/>
      </c>
      <c r="K473" t="str">
        <f t="shared" ca="1" si="30"/>
        <v/>
      </c>
      <c r="L473" s="18" t="str">
        <f t="shared" ca="1" si="31"/>
        <v/>
      </c>
      <c r="M473" t="str">
        <f>IF([1]线路!G473="","",[1]线路!G473)</f>
        <v/>
      </c>
      <c r="N473" t="str">
        <f>IF([1]线路!H473="","",[1]线路!H473)</f>
        <v/>
      </c>
    </row>
    <row r="474" spans="1:14" x14ac:dyDescent="0.15">
      <c r="A474" t="str">
        <f>IF([1]线路!A474="","",[1]线路!A474)</f>
        <v/>
      </c>
      <c r="B474" t="str">
        <f>IF([1]线路!B474="","",[1]线路!B474)</f>
        <v/>
      </c>
      <c r="C474" t="str">
        <f>IF([1]线路!C474="","",[1]线路!C474)</f>
        <v/>
      </c>
      <c r="D474" t="str">
        <f>IF([1]线路!D474="","",[1]线路!D474)</f>
        <v/>
      </c>
      <c r="E474" t="str">
        <f>IF([1]线路!F474="","",[1]线路!F474)</f>
        <v/>
      </c>
      <c r="F474" t="str">
        <f>IF([1]线路!E474="","",[1]线路!E474)</f>
        <v/>
      </c>
      <c r="G474" s="18" t="str">
        <f t="shared" ca="1" si="28"/>
        <v/>
      </c>
      <c r="H474" s="18" t="str">
        <f ca="1">VLOOKUP(线路!A474,OFFSET(架空线长度!$A$2,0,0,2000,2),2,FALSE)</f>
        <v/>
      </c>
      <c r="I474" t="str">
        <f t="shared" ca="1" si="29"/>
        <v/>
      </c>
      <c r="J474" s="18" t="str">
        <f ca="1">VLOOKUP(线路!A474,OFFSET(电缆线长度!$A$2,0,0,2000,2),2,FALSE)</f>
        <v/>
      </c>
      <c r="K474" t="str">
        <f t="shared" ca="1" si="30"/>
        <v/>
      </c>
      <c r="L474" s="18" t="str">
        <f t="shared" ca="1" si="31"/>
        <v/>
      </c>
      <c r="M474" t="str">
        <f>IF([1]线路!G474="","",[1]线路!G474)</f>
        <v/>
      </c>
      <c r="N474" t="str">
        <f>IF([1]线路!H474="","",[1]线路!H474)</f>
        <v/>
      </c>
    </row>
    <row r="475" spans="1:14" x14ac:dyDescent="0.15">
      <c r="A475" t="str">
        <f>IF([1]线路!A475="","",[1]线路!A475)</f>
        <v/>
      </c>
      <c r="B475" t="str">
        <f>IF([1]线路!B475="","",[1]线路!B475)</f>
        <v/>
      </c>
      <c r="C475" t="str">
        <f>IF([1]线路!C475="","",[1]线路!C475)</f>
        <v/>
      </c>
      <c r="D475" t="str">
        <f>IF([1]线路!D475="","",[1]线路!D475)</f>
        <v/>
      </c>
      <c r="E475" t="str">
        <f>IF([1]线路!F475="","",[1]线路!F475)</f>
        <v/>
      </c>
      <c r="F475" t="str">
        <f>IF([1]线路!E475="","",[1]线路!E475)</f>
        <v/>
      </c>
      <c r="G475" s="18" t="str">
        <f t="shared" ca="1" si="28"/>
        <v/>
      </c>
      <c r="H475" s="18" t="str">
        <f ca="1">VLOOKUP(线路!A475,OFFSET(架空线长度!$A$2,0,0,2000,2),2,FALSE)</f>
        <v/>
      </c>
      <c r="I475" t="str">
        <f t="shared" ca="1" si="29"/>
        <v/>
      </c>
      <c r="J475" s="18" t="str">
        <f ca="1">VLOOKUP(线路!A475,OFFSET(电缆线长度!$A$2,0,0,2000,2),2,FALSE)</f>
        <v/>
      </c>
      <c r="K475" t="str">
        <f t="shared" ca="1" si="30"/>
        <v/>
      </c>
      <c r="L475" s="18" t="str">
        <f t="shared" ca="1" si="31"/>
        <v/>
      </c>
      <c r="M475" t="str">
        <f>IF([1]线路!G475="","",[1]线路!G475)</f>
        <v/>
      </c>
      <c r="N475" t="str">
        <f>IF([1]线路!H475="","",[1]线路!H475)</f>
        <v/>
      </c>
    </row>
    <row r="476" spans="1:14" x14ac:dyDescent="0.15">
      <c r="A476" t="str">
        <f>IF([1]线路!A476="","",[1]线路!A476)</f>
        <v/>
      </c>
      <c r="B476" t="str">
        <f>IF([1]线路!B476="","",[1]线路!B476)</f>
        <v/>
      </c>
      <c r="C476" t="str">
        <f>IF([1]线路!C476="","",[1]线路!C476)</f>
        <v/>
      </c>
      <c r="D476" t="str">
        <f>IF([1]线路!D476="","",[1]线路!D476)</f>
        <v/>
      </c>
      <c r="E476" t="str">
        <f>IF([1]线路!F476="","",[1]线路!F476)</f>
        <v/>
      </c>
      <c r="F476" t="str">
        <f>IF([1]线路!E476="","",[1]线路!E476)</f>
        <v/>
      </c>
      <c r="G476" s="18" t="str">
        <f t="shared" ca="1" si="28"/>
        <v/>
      </c>
      <c r="H476" s="18" t="str">
        <f ca="1">VLOOKUP(线路!A476,OFFSET(架空线长度!$A$2,0,0,2000,2),2,FALSE)</f>
        <v/>
      </c>
      <c r="I476" t="str">
        <f t="shared" ca="1" si="29"/>
        <v/>
      </c>
      <c r="J476" s="18" t="str">
        <f ca="1">VLOOKUP(线路!A476,OFFSET(电缆线长度!$A$2,0,0,2000,2),2,FALSE)</f>
        <v/>
      </c>
      <c r="K476" t="str">
        <f t="shared" ca="1" si="30"/>
        <v/>
      </c>
      <c r="L476" s="18" t="str">
        <f t="shared" ca="1" si="31"/>
        <v/>
      </c>
      <c r="M476" t="str">
        <f>IF([1]线路!G476="","",[1]线路!G476)</f>
        <v/>
      </c>
      <c r="N476" t="str">
        <f>IF([1]线路!H476="","",[1]线路!H476)</f>
        <v/>
      </c>
    </row>
    <row r="477" spans="1:14" x14ac:dyDescent="0.15">
      <c r="A477" t="str">
        <f>IF([1]线路!A477="","",[1]线路!A477)</f>
        <v/>
      </c>
      <c r="B477" t="str">
        <f>IF([1]线路!B477="","",[1]线路!B477)</f>
        <v/>
      </c>
      <c r="C477" t="str">
        <f>IF([1]线路!C477="","",[1]线路!C477)</f>
        <v/>
      </c>
      <c r="D477" t="str">
        <f>IF([1]线路!D477="","",[1]线路!D477)</f>
        <v/>
      </c>
      <c r="E477" t="str">
        <f>IF([1]线路!F477="","",[1]线路!F477)</f>
        <v/>
      </c>
      <c r="F477" t="str">
        <f>IF([1]线路!E477="","",[1]线路!E477)</f>
        <v/>
      </c>
      <c r="G477" s="18" t="str">
        <f t="shared" ca="1" si="28"/>
        <v/>
      </c>
      <c r="H477" s="18" t="str">
        <f ca="1">VLOOKUP(线路!A477,OFFSET(架空线长度!$A$2,0,0,2000,2),2,FALSE)</f>
        <v/>
      </c>
      <c r="I477" t="str">
        <f t="shared" ca="1" si="29"/>
        <v/>
      </c>
      <c r="J477" s="18" t="str">
        <f ca="1">VLOOKUP(线路!A477,OFFSET(电缆线长度!$A$2,0,0,2000,2),2,FALSE)</f>
        <v/>
      </c>
      <c r="K477" t="str">
        <f t="shared" ca="1" si="30"/>
        <v/>
      </c>
      <c r="L477" s="18" t="str">
        <f t="shared" ca="1" si="31"/>
        <v/>
      </c>
      <c r="M477" t="str">
        <f>IF([1]线路!G477="","",[1]线路!G477)</f>
        <v/>
      </c>
      <c r="N477" t="str">
        <f>IF([1]线路!H477="","",[1]线路!H477)</f>
        <v/>
      </c>
    </row>
    <row r="478" spans="1:14" x14ac:dyDescent="0.15">
      <c r="A478" t="str">
        <f>IF([1]线路!A478="","",[1]线路!A478)</f>
        <v/>
      </c>
      <c r="B478" t="str">
        <f>IF([1]线路!B478="","",[1]线路!B478)</f>
        <v/>
      </c>
      <c r="C478" t="str">
        <f>IF([1]线路!C478="","",[1]线路!C478)</f>
        <v/>
      </c>
      <c r="D478" t="str">
        <f>IF([1]线路!D478="","",[1]线路!D478)</f>
        <v/>
      </c>
      <c r="E478" t="str">
        <f>IF([1]线路!F478="","",[1]线路!F478)</f>
        <v/>
      </c>
      <c r="F478" t="str">
        <f>IF([1]线路!E478="","",[1]线路!E478)</f>
        <v/>
      </c>
      <c r="G478" s="18" t="str">
        <f t="shared" si="28"/>
        <v/>
      </c>
      <c r="H478" s="18" t="str">
        <f ca="1">VLOOKUP(线路!A478,OFFSET(架空线长度!$A$2,0,0,2000,2),2,FALSE)</f>
        <v/>
      </c>
      <c r="I478" s="18"/>
      <c r="J478" s="18"/>
      <c r="K478" s="18"/>
      <c r="L478" s="18" t="str">
        <f t="shared" si="31"/>
        <v/>
      </c>
      <c r="M478" t="str">
        <f>IF([1]线路!G478="","",[1]线路!G478)</f>
        <v/>
      </c>
      <c r="N478" t="str">
        <f>IF([1]线路!H478="","",[1]线路!H478)</f>
        <v/>
      </c>
    </row>
    <row r="479" spans="1:14" x14ac:dyDescent="0.15">
      <c r="A479" t="str">
        <f>IF([1]线路!A479="","",[1]线路!A479)</f>
        <v/>
      </c>
      <c r="B479" t="str">
        <f>IF([1]线路!B479="","",[1]线路!B479)</f>
        <v/>
      </c>
      <c r="C479" t="str">
        <f>IF([1]线路!C479="","",[1]线路!C479)</f>
        <v/>
      </c>
      <c r="D479" t="str">
        <f>IF([1]线路!D479="","",[1]线路!D479)</f>
        <v/>
      </c>
      <c r="E479" t="str">
        <f>IF([1]线路!F479="","",[1]线路!F479)</f>
        <v/>
      </c>
      <c r="F479" t="str">
        <f>IF([1]线路!E479="","",[1]线路!E479)</f>
        <v/>
      </c>
      <c r="G479" s="18" t="str">
        <f t="shared" si="28"/>
        <v/>
      </c>
      <c r="H479" s="18" t="str">
        <f ca="1">VLOOKUP(线路!A479,OFFSET(架空线长度!$A$2,0,0,2000,2),2,FALSE)</f>
        <v/>
      </c>
      <c r="I479" s="18"/>
      <c r="J479" s="18"/>
      <c r="K479" s="18"/>
      <c r="L479" s="18" t="str">
        <f t="shared" si="31"/>
        <v/>
      </c>
      <c r="M479" t="str">
        <f>IF([1]线路!G479="","",[1]线路!G479)</f>
        <v/>
      </c>
      <c r="N479" t="str">
        <f>IF([1]线路!H479="","",[1]线路!H479)</f>
        <v/>
      </c>
    </row>
    <row r="480" spans="1:14" x14ac:dyDescent="0.15">
      <c r="A480" t="str">
        <f>IF([1]线路!A480="","",[1]线路!A480)</f>
        <v/>
      </c>
      <c r="B480" t="str">
        <f>IF([1]线路!B480="","",[1]线路!B480)</f>
        <v/>
      </c>
      <c r="C480" t="str">
        <f>IF([1]线路!C480="","",[1]线路!C480)</f>
        <v/>
      </c>
      <c r="D480" t="str">
        <f>IF([1]线路!D480="","",[1]线路!D480)</f>
        <v/>
      </c>
      <c r="E480" t="str">
        <f>IF([1]线路!F480="","",[1]线路!F480)</f>
        <v/>
      </c>
      <c r="F480" t="str">
        <f>IF([1]线路!E480="","",[1]线路!E480)</f>
        <v/>
      </c>
      <c r="G480" s="18" t="str">
        <f t="shared" si="28"/>
        <v/>
      </c>
      <c r="H480" s="18" t="str">
        <f ca="1">VLOOKUP(线路!A480,OFFSET(架空线长度!$A$2,0,0,2000,2),2,FALSE)</f>
        <v/>
      </c>
      <c r="I480" s="18"/>
      <c r="J480" s="18"/>
      <c r="K480" s="18"/>
      <c r="L480" s="18" t="str">
        <f t="shared" si="31"/>
        <v/>
      </c>
      <c r="M480" t="str">
        <f>IF([1]线路!G480="","",[1]线路!G480)</f>
        <v/>
      </c>
      <c r="N480" t="str">
        <f>IF([1]线路!H480="","",[1]线路!H480)</f>
        <v/>
      </c>
    </row>
    <row r="481" spans="1:14" x14ac:dyDescent="0.15">
      <c r="A481" t="str">
        <f>IF([1]线路!A481="","",[1]线路!A481)</f>
        <v/>
      </c>
      <c r="B481" t="str">
        <f>IF([1]线路!B481="","",[1]线路!B481)</f>
        <v/>
      </c>
      <c r="C481" t="str">
        <f>IF([1]线路!C481="","",[1]线路!C481)</f>
        <v/>
      </c>
      <c r="D481" t="str">
        <f>IF([1]线路!D481="","",[1]线路!D481)</f>
        <v/>
      </c>
      <c r="E481" t="str">
        <f>IF([1]线路!F481="","",[1]线路!F481)</f>
        <v/>
      </c>
      <c r="F481" t="str">
        <f>IF([1]线路!E481="","",[1]线路!E481)</f>
        <v/>
      </c>
      <c r="G481" s="18" t="str">
        <f t="shared" si="28"/>
        <v/>
      </c>
      <c r="H481" s="18" t="str">
        <f ca="1">VLOOKUP(线路!A481,OFFSET(架空线长度!$A$2,0,0,2000,2),2,FALSE)</f>
        <v/>
      </c>
      <c r="I481" s="18"/>
      <c r="J481" s="18"/>
      <c r="K481" s="18"/>
      <c r="L481" s="18" t="str">
        <f t="shared" si="31"/>
        <v/>
      </c>
      <c r="M481" t="str">
        <f>IF([1]线路!G481="","",[1]线路!G481)</f>
        <v/>
      </c>
      <c r="N481" t="str">
        <f>IF([1]线路!H481="","",[1]线路!H481)</f>
        <v/>
      </c>
    </row>
    <row r="482" spans="1:14" x14ac:dyDescent="0.15">
      <c r="A482" t="str">
        <f>IF([1]线路!A482="","",[1]线路!A482)</f>
        <v/>
      </c>
      <c r="B482" t="str">
        <f>IF([1]线路!B482="","",[1]线路!B482)</f>
        <v/>
      </c>
      <c r="C482" t="str">
        <f>IF([1]线路!C482="","",[1]线路!C482)</f>
        <v/>
      </c>
      <c r="D482" t="str">
        <f>IF([1]线路!D482="","",[1]线路!D482)</f>
        <v/>
      </c>
      <c r="E482" t="str">
        <f>IF([1]线路!F482="","",[1]线路!F482)</f>
        <v/>
      </c>
      <c r="F482" t="str">
        <f>IF([1]线路!E482="","",[1]线路!E482)</f>
        <v/>
      </c>
      <c r="G482" s="18" t="str">
        <f t="shared" si="28"/>
        <v/>
      </c>
      <c r="H482" s="18" t="str">
        <f ca="1">VLOOKUP(线路!A482,OFFSET(架空线长度!$A$2,0,0,2000,2),2,FALSE)</f>
        <v/>
      </c>
      <c r="I482" s="18"/>
      <c r="J482" s="18"/>
      <c r="K482" s="18"/>
      <c r="L482" s="18" t="str">
        <f t="shared" si="31"/>
        <v/>
      </c>
      <c r="M482" t="str">
        <f>IF([1]线路!G482="","",[1]线路!G482)</f>
        <v/>
      </c>
      <c r="N482" t="str">
        <f>IF([1]线路!H482="","",[1]线路!H482)</f>
        <v/>
      </c>
    </row>
    <row r="483" spans="1:14" x14ac:dyDescent="0.15">
      <c r="A483" t="str">
        <f>IF([1]线路!A483="","",[1]线路!A483)</f>
        <v/>
      </c>
      <c r="B483" t="str">
        <f>IF([1]线路!B483="","",[1]线路!B483)</f>
        <v/>
      </c>
      <c r="C483" t="str">
        <f>IF([1]线路!C483="","",[1]线路!C483)</f>
        <v/>
      </c>
      <c r="D483" t="str">
        <f>IF([1]线路!D483="","",[1]线路!D483)</f>
        <v/>
      </c>
      <c r="E483" t="str">
        <f>IF([1]线路!F483="","",[1]线路!F483)</f>
        <v/>
      </c>
      <c r="F483" t="str">
        <f>IF([1]线路!E483="","",[1]线路!E483)</f>
        <v/>
      </c>
      <c r="G483" s="18" t="str">
        <f t="shared" si="28"/>
        <v/>
      </c>
      <c r="H483" s="18" t="str">
        <f ca="1">VLOOKUP(线路!A483,OFFSET(架空线长度!$A$2,0,0,2000,2),2,FALSE)</f>
        <v/>
      </c>
      <c r="I483" s="18"/>
      <c r="J483" s="18"/>
      <c r="K483" s="18"/>
      <c r="L483" s="18" t="str">
        <f t="shared" si="31"/>
        <v/>
      </c>
      <c r="M483" t="str">
        <f>IF([1]线路!G483="","",[1]线路!G483)</f>
        <v/>
      </c>
      <c r="N483" t="str">
        <f>IF([1]线路!H483="","",[1]线路!H483)</f>
        <v/>
      </c>
    </row>
    <row r="484" spans="1:14" x14ac:dyDescent="0.15">
      <c r="A484" t="str">
        <f>IF([1]线路!A484="","",[1]线路!A484)</f>
        <v/>
      </c>
      <c r="B484" t="str">
        <f>IF([1]线路!B484="","",[1]线路!B484)</f>
        <v/>
      </c>
      <c r="C484" t="str">
        <f>IF([1]线路!C484="","",[1]线路!C484)</f>
        <v/>
      </c>
      <c r="D484" t="str">
        <f>IF([1]线路!D484="","",[1]线路!D484)</f>
        <v/>
      </c>
      <c r="E484" t="str">
        <f>IF([1]线路!F484="","",[1]线路!F484)</f>
        <v/>
      </c>
      <c r="F484" t="str">
        <f>IF([1]线路!E484="","",[1]线路!E484)</f>
        <v/>
      </c>
      <c r="G484" s="18" t="str">
        <f t="shared" si="28"/>
        <v/>
      </c>
      <c r="H484" s="18" t="str">
        <f ca="1">VLOOKUP(线路!A484,OFFSET(架空线长度!$A$2,0,0,2000,2),2,FALSE)</f>
        <v/>
      </c>
      <c r="I484" s="18"/>
      <c r="J484" s="18"/>
      <c r="K484" s="18"/>
      <c r="L484" s="18" t="str">
        <f t="shared" si="31"/>
        <v/>
      </c>
      <c r="M484" t="str">
        <f>IF([1]线路!G484="","",[1]线路!G484)</f>
        <v/>
      </c>
      <c r="N484" t="str">
        <f>IF([1]线路!H484="","",[1]线路!H484)</f>
        <v/>
      </c>
    </row>
    <row r="485" spans="1:14" x14ac:dyDescent="0.15">
      <c r="A485" t="str">
        <f>IF([1]线路!A485="","",[1]线路!A485)</f>
        <v/>
      </c>
      <c r="B485" t="str">
        <f>IF([1]线路!B485="","",[1]线路!B485)</f>
        <v/>
      </c>
      <c r="C485" t="str">
        <f>IF([1]线路!C485="","",[1]线路!C485)</f>
        <v/>
      </c>
      <c r="D485" t="str">
        <f>IF([1]线路!D485="","",[1]线路!D485)</f>
        <v/>
      </c>
      <c r="E485" t="str">
        <f>IF([1]线路!F485="","",[1]线路!F485)</f>
        <v/>
      </c>
      <c r="F485" t="str">
        <f>IF([1]线路!E485="","",[1]线路!E485)</f>
        <v/>
      </c>
      <c r="G485" s="18" t="str">
        <f t="shared" si="28"/>
        <v/>
      </c>
      <c r="H485" s="18" t="str">
        <f ca="1">VLOOKUP(线路!A485,OFFSET(架空线长度!$A$2,0,0,2000,2),2,FALSE)</f>
        <v/>
      </c>
      <c r="I485" s="18"/>
      <c r="J485" s="18"/>
      <c r="K485" s="18"/>
      <c r="L485" s="18" t="str">
        <f t="shared" si="31"/>
        <v/>
      </c>
      <c r="M485" t="str">
        <f>IF([1]线路!G485="","",[1]线路!G485)</f>
        <v/>
      </c>
      <c r="N485" t="str">
        <f>IF([1]线路!H485="","",[1]线路!H485)</f>
        <v/>
      </c>
    </row>
    <row r="486" spans="1:14" x14ac:dyDescent="0.15">
      <c r="A486" t="str">
        <f>IF([1]线路!A486="","",[1]线路!A486)</f>
        <v/>
      </c>
      <c r="B486" t="str">
        <f>IF([1]线路!B486="","",[1]线路!B486)</f>
        <v/>
      </c>
      <c r="C486" t="str">
        <f>IF([1]线路!C486="","",[1]线路!C486)</f>
        <v/>
      </c>
      <c r="D486" t="str">
        <f>IF([1]线路!D486="","",[1]线路!D486)</f>
        <v/>
      </c>
      <c r="E486" t="str">
        <f>IF([1]线路!F486="","",[1]线路!F486)</f>
        <v/>
      </c>
      <c r="F486" t="str">
        <f>IF([1]线路!E486="","",[1]线路!E486)</f>
        <v/>
      </c>
      <c r="G486" s="18" t="str">
        <f t="shared" si="28"/>
        <v/>
      </c>
      <c r="H486" s="18" t="str">
        <f ca="1">VLOOKUP(线路!A486,OFFSET(架空线长度!$A$2,0,0,2000,2),2,FALSE)</f>
        <v/>
      </c>
      <c r="I486" s="18"/>
      <c r="J486" s="18"/>
      <c r="K486" s="18"/>
      <c r="L486" s="18" t="str">
        <f t="shared" si="31"/>
        <v/>
      </c>
      <c r="M486" t="str">
        <f>IF([1]线路!G486="","",[1]线路!G486)</f>
        <v/>
      </c>
      <c r="N486" t="str">
        <f>IF([1]线路!H486="","",[1]线路!H486)</f>
        <v/>
      </c>
    </row>
    <row r="487" spans="1:14" x14ac:dyDescent="0.15">
      <c r="A487" t="str">
        <f>IF([1]线路!A487="","",[1]线路!A487)</f>
        <v/>
      </c>
      <c r="B487" t="str">
        <f>IF([1]线路!B487="","",[1]线路!B487)</f>
        <v/>
      </c>
      <c r="C487" t="str">
        <f>IF([1]线路!C487="","",[1]线路!C487)</f>
        <v/>
      </c>
      <c r="D487" t="str">
        <f>IF([1]线路!D487="","",[1]线路!D487)</f>
        <v/>
      </c>
      <c r="E487" t="str">
        <f>IF([1]线路!F487="","",[1]线路!F487)</f>
        <v/>
      </c>
      <c r="F487" t="str">
        <f>IF([1]线路!E487="","",[1]线路!E487)</f>
        <v/>
      </c>
      <c r="G487" s="18" t="str">
        <f t="shared" si="28"/>
        <v/>
      </c>
      <c r="H487" s="18" t="str">
        <f ca="1">VLOOKUP(线路!A487,OFFSET(架空线长度!$A$2,0,0,2000,2),2,FALSE)</f>
        <v/>
      </c>
      <c r="I487" s="18"/>
      <c r="J487" s="18"/>
      <c r="K487" s="18"/>
      <c r="L487" s="18" t="str">
        <f t="shared" si="31"/>
        <v/>
      </c>
      <c r="M487" t="str">
        <f>IF([1]线路!G487="","",[1]线路!G487)</f>
        <v/>
      </c>
      <c r="N487" t="str">
        <f>IF([1]线路!H487="","",[1]线路!H487)</f>
        <v/>
      </c>
    </row>
    <row r="488" spans="1:14" x14ac:dyDescent="0.15">
      <c r="A488" t="str">
        <f>IF([1]线路!A488="","",[1]线路!A488)</f>
        <v/>
      </c>
      <c r="B488" t="str">
        <f>IF([1]线路!B488="","",[1]线路!B488)</f>
        <v/>
      </c>
      <c r="C488" t="str">
        <f>IF([1]线路!C488="","",[1]线路!C488)</f>
        <v/>
      </c>
      <c r="D488" t="str">
        <f>IF([1]线路!D488="","",[1]线路!D488)</f>
        <v/>
      </c>
      <c r="E488" t="str">
        <f>IF([1]线路!F488="","",[1]线路!F488)</f>
        <v/>
      </c>
      <c r="F488" t="str">
        <f>IF([1]线路!E488="","",[1]线路!E488)</f>
        <v/>
      </c>
      <c r="G488" s="18" t="str">
        <f t="shared" si="28"/>
        <v/>
      </c>
      <c r="H488" s="18" t="str">
        <f ca="1">VLOOKUP(线路!A488,OFFSET(架空线长度!$A$2,0,0,2000,2),2,FALSE)</f>
        <v/>
      </c>
      <c r="I488" s="18"/>
      <c r="J488" s="18"/>
      <c r="K488" s="18"/>
      <c r="L488" s="18" t="str">
        <f t="shared" si="31"/>
        <v/>
      </c>
      <c r="M488" t="str">
        <f>IF([1]线路!G488="","",[1]线路!G488)</f>
        <v/>
      </c>
      <c r="N488" t="str">
        <f>IF([1]线路!H488="","",[1]线路!H488)</f>
        <v/>
      </c>
    </row>
    <row r="489" spans="1:14" x14ac:dyDescent="0.15">
      <c r="A489" t="str">
        <f>IF([1]线路!A489="","",[1]线路!A489)</f>
        <v/>
      </c>
      <c r="B489" t="str">
        <f>IF([1]线路!B489="","",[1]线路!B489)</f>
        <v/>
      </c>
      <c r="C489" t="str">
        <f>IF([1]线路!C489="","",[1]线路!C489)</f>
        <v/>
      </c>
      <c r="D489" t="str">
        <f>IF([1]线路!D489="","",[1]线路!D489)</f>
        <v/>
      </c>
      <c r="E489" t="str">
        <f>IF([1]线路!F489="","",[1]线路!F489)</f>
        <v/>
      </c>
      <c r="F489" t="str">
        <f>IF([1]线路!E489="","",[1]线路!E489)</f>
        <v/>
      </c>
      <c r="G489" s="18" t="str">
        <f t="shared" si="28"/>
        <v/>
      </c>
      <c r="H489" s="18" t="str">
        <f ca="1">VLOOKUP(线路!A489,OFFSET(架空线长度!$A$2,0,0,2000,2),2,FALSE)</f>
        <v/>
      </c>
      <c r="I489" s="18"/>
      <c r="J489" s="18"/>
      <c r="K489" s="18"/>
      <c r="L489" s="18" t="str">
        <f t="shared" si="31"/>
        <v/>
      </c>
      <c r="M489" t="str">
        <f>IF([1]线路!G489="","",[1]线路!G489)</f>
        <v/>
      </c>
      <c r="N489" t="str">
        <f>IF([1]线路!H489="","",[1]线路!H489)</f>
        <v/>
      </c>
    </row>
    <row r="490" spans="1:14" x14ac:dyDescent="0.15">
      <c r="A490" t="str">
        <f>IF([1]线路!A490="","",[1]线路!A490)</f>
        <v/>
      </c>
      <c r="B490" t="str">
        <f>IF([1]线路!B490="","",[1]线路!B490)</f>
        <v/>
      </c>
      <c r="C490" t="str">
        <f>IF([1]线路!C490="","",[1]线路!C490)</f>
        <v/>
      </c>
      <c r="D490" t="str">
        <f>IF([1]线路!D490="","",[1]线路!D490)</f>
        <v/>
      </c>
      <c r="E490" t="str">
        <f>IF([1]线路!F490="","",[1]线路!F490)</f>
        <v/>
      </c>
      <c r="F490" t="str">
        <f>IF([1]线路!E490="","",[1]线路!E490)</f>
        <v/>
      </c>
      <c r="G490" s="18" t="str">
        <f t="shared" si="28"/>
        <v/>
      </c>
      <c r="H490" s="18" t="str">
        <f ca="1">VLOOKUP(线路!A490,OFFSET(架空线长度!$A$2,0,0,2000,2),2,FALSE)</f>
        <v/>
      </c>
      <c r="I490" s="18"/>
      <c r="J490" s="18"/>
      <c r="K490" s="18"/>
      <c r="L490" s="18" t="str">
        <f t="shared" si="31"/>
        <v/>
      </c>
      <c r="M490" t="str">
        <f>IF([1]线路!G490="","",[1]线路!G490)</f>
        <v/>
      </c>
      <c r="N490" t="str">
        <f>IF([1]线路!H490="","",[1]线路!H490)</f>
        <v/>
      </c>
    </row>
    <row r="491" spans="1:14" x14ac:dyDescent="0.15">
      <c r="A491" t="str">
        <f>IF([1]线路!A491="","",[1]线路!A491)</f>
        <v/>
      </c>
      <c r="B491" t="str">
        <f>IF([1]线路!B491="","",[1]线路!B491)</f>
        <v/>
      </c>
      <c r="C491" t="str">
        <f>IF([1]线路!C491="","",[1]线路!C491)</f>
        <v/>
      </c>
      <c r="D491" t="str">
        <f>IF([1]线路!D491="","",[1]线路!D491)</f>
        <v/>
      </c>
      <c r="E491" t="str">
        <f>IF([1]线路!F491="","",[1]线路!F491)</f>
        <v/>
      </c>
      <c r="F491" t="str">
        <f>IF([1]线路!E491="","",[1]线路!E491)</f>
        <v/>
      </c>
      <c r="G491" s="18" t="str">
        <f t="shared" si="28"/>
        <v/>
      </c>
      <c r="H491" s="18" t="str">
        <f ca="1">VLOOKUP(线路!A491,OFFSET(架空线长度!$A$2,0,0,2000,2),2,FALSE)</f>
        <v/>
      </c>
      <c r="I491" s="18"/>
      <c r="J491" s="18"/>
      <c r="K491" s="18"/>
      <c r="L491" s="18" t="str">
        <f t="shared" si="31"/>
        <v/>
      </c>
      <c r="M491" t="str">
        <f>IF([1]线路!G491="","",[1]线路!G491)</f>
        <v/>
      </c>
      <c r="N491" t="str">
        <f>IF([1]线路!H491="","",[1]线路!H491)</f>
        <v/>
      </c>
    </row>
    <row r="492" spans="1:14" x14ac:dyDescent="0.15">
      <c r="A492" t="str">
        <f>IF([1]线路!A492="","",[1]线路!A492)</f>
        <v/>
      </c>
      <c r="B492" t="str">
        <f>IF([1]线路!B492="","",[1]线路!B492)</f>
        <v/>
      </c>
      <c r="C492" t="str">
        <f>IF([1]线路!C492="","",[1]线路!C492)</f>
        <v/>
      </c>
      <c r="D492" t="str">
        <f>IF([1]线路!D492="","",[1]线路!D492)</f>
        <v/>
      </c>
      <c r="E492" t="str">
        <f>IF([1]线路!F492="","",[1]线路!F492)</f>
        <v/>
      </c>
      <c r="F492" t="str">
        <f>IF([1]线路!E492="","",[1]线路!E492)</f>
        <v/>
      </c>
      <c r="G492" s="18" t="str">
        <f t="shared" si="28"/>
        <v/>
      </c>
      <c r="H492" s="18" t="str">
        <f ca="1">VLOOKUP(线路!A492,OFFSET(架空线长度!$A$2,0,0,2000,2),2,FALSE)</f>
        <v/>
      </c>
      <c r="I492" s="18"/>
      <c r="J492" s="18"/>
      <c r="K492" s="18"/>
      <c r="L492" s="18" t="str">
        <f t="shared" si="31"/>
        <v/>
      </c>
      <c r="M492" t="str">
        <f>IF([1]线路!G492="","",[1]线路!G492)</f>
        <v/>
      </c>
      <c r="N492" t="str">
        <f>IF([1]线路!H492="","",[1]线路!H492)</f>
        <v/>
      </c>
    </row>
    <row r="493" spans="1:14" x14ac:dyDescent="0.15">
      <c r="A493" t="str">
        <f>IF([1]线路!A493="","",[1]线路!A493)</f>
        <v/>
      </c>
      <c r="B493" t="str">
        <f>IF([1]线路!B493="","",[1]线路!B493)</f>
        <v/>
      </c>
      <c r="C493" t="str">
        <f>IF([1]线路!C493="","",[1]线路!C493)</f>
        <v/>
      </c>
      <c r="D493" t="str">
        <f>IF([1]线路!D493="","",[1]线路!D493)</f>
        <v/>
      </c>
      <c r="E493" t="str">
        <f>IF([1]线路!F493="","",[1]线路!F493)</f>
        <v/>
      </c>
      <c r="F493" t="str">
        <f>IF([1]线路!E493="","",[1]线路!E493)</f>
        <v/>
      </c>
      <c r="G493" s="18" t="str">
        <f t="shared" si="28"/>
        <v/>
      </c>
      <c r="H493" s="18" t="str">
        <f ca="1">VLOOKUP(线路!A493,OFFSET(架空线长度!$A$2,0,0,2000,2),2,FALSE)</f>
        <v/>
      </c>
      <c r="I493" s="18"/>
      <c r="J493" s="18"/>
      <c r="K493" s="18"/>
      <c r="L493" s="18" t="str">
        <f t="shared" si="31"/>
        <v/>
      </c>
      <c r="M493" t="str">
        <f>IF([1]线路!G493="","",[1]线路!G493)</f>
        <v/>
      </c>
      <c r="N493" t="str">
        <f>IF([1]线路!H493="","",[1]线路!H493)</f>
        <v/>
      </c>
    </row>
    <row r="494" spans="1:14" x14ac:dyDescent="0.15">
      <c r="A494" t="str">
        <f>IF([1]线路!A494="","",[1]线路!A494)</f>
        <v/>
      </c>
      <c r="B494" t="str">
        <f>IF([1]线路!B494="","",[1]线路!B494)</f>
        <v/>
      </c>
      <c r="C494" t="str">
        <f>IF([1]线路!C494="","",[1]线路!C494)</f>
        <v/>
      </c>
      <c r="D494" t="str">
        <f>IF([1]线路!D494="","",[1]线路!D494)</f>
        <v/>
      </c>
      <c r="E494" t="str">
        <f>IF([1]线路!F494="","",[1]线路!F494)</f>
        <v/>
      </c>
      <c r="F494" t="str">
        <f>IF([1]线路!E494="","",[1]线路!E494)</f>
        <v/>
      </c>
      <c r="G494" s="18" t="str">
        <f t="shared" si="28"/>
        <v/>
      </c>
      <c r="H494" s="18" t="str">
        <f ca="1">VLOOKUP(线路!A494,OFFSET(架空线长度!$A$2,0,0,2000,2),2,FALSE)</f>
        <v/>
      </c>
      <c r="I494" s="18"/>
      <c r="J494" s="18"/>
      <c r="K494" s="18"/>
      <c r="L494" s="18" t="str">
        <f t="shared" si="31"/>
        <v/>
      </c>
      <c r="M494" t="str">
        <f>IF([1]线路!G494="","",[1]线路!G494)</f>
        <v/>
      </c>
      <c r="N494" t="str">
        <f>IF([1]线路!H494="","",[1]线路!H494)</f>
        <v/>
      </c>
    </row>
    <row r="495" spans="1:14" x14ac:dyDescent="0.15">
      <c r="A495" t="str">
        <f>IF([1]线路!A495="","",[1]线路!A495)</f>
        <v/>
      </c>
      <c r="B495" t="str">
        <f>IF([1]线路!B495="","",[1]线路!B495)</f>
        <v/>
      </c>
      <c r="C495" t="str">
        <f>IF([1]线路!C495="","",[1]线路!C495)</f>
        <v/>
      </c>
      <c r="D495" t="str">
        <f>IF([1]线路!D495="","",[1]线路!D495)</f>
        <v/>
      </c>
      <c r="E495" t="str">
        <f>IF([1]线路!F495="","",[1]线路!F495)</f>
        <v/>
      </c>
      <c r="F495" t="str">
        <f>IF([1]线路!E495="","",[1]线路!E495)</f>
        <v/>
      </c>
      <c r="G495" s="18" t="str">
        <f t="shared" si="28"/>
        <v/>
      </c>
      <c r="H495" s="18" t="str">
        <f ca="1">VLOOKUP(线路!A495,OFFSET(架空线长度!$A$2,0,0,2000,2),2,FALSE)</f>
        <v/>
      </c>
      <c r="I495" s="18"/>
      <c r="J495" s="18"/>
      <c r="K495" s="18"/>
      <c r="L495" s="18" t="str">
        <f t="shared" si="31"/>
        <v/>
      </c>
      <c r="M495" t="str">
        <f>IF([1]线路!G495="","",[1]线路!G495)</f>
        <v/>
      </c>
      <c r="N495" t="str">
        <f>IF([1]线路!H495="","",[1]线路!H495)</f>
        <v/>
      </c>
    </row>
    <row r="496" spans="1:14" x14ac:dyDescent="0.15">
      <c r="A496" t="str">
        <f>IF([1]线路!A496="","",[1]线路!A496)</f>
        <v/>
      </c>
      <c r="B496" t="str">
        <f>IF([1]线路!B496="","",[1]线路!B496)</f>
        <v/>
      </c>
      <c r="C496" t="str">
        <f>IF([1]线路!C496="","",[1]线路!C496)</f>
        <v/>
      </c>
      <c r="D496" t="str">
        <f>IF([1]线路!D496="","",[1]线路!D496)</f>
        <v/>
      </c>
      <c r="E496" t="str">
        <f>IF([1]线路!F496="","",[1]线路!F496)</f>
        <v/>
      </c>
      <c r="F496" t="str">
        <f>IF([1]线路!E496="","",[1]线路!E496)</f>
        <v/>
      </c>
      <c r="G496" s="18" t="str">
        <f t="shared" si="28"/>
        <v/>
      </c>
      <c r="H496" s="18" t="str">
        <f ca="1">VLOOKUP(线路!A496,OFFSET(架空线长度!$A$2,0,0,2000,2),2,FALSE)</f>
        <v/>
      </c>
      <c r="I496" s="18"/>
      <c r="J496" s="18"/>
      <c r="K496" s="18"/>
      <c r="L496" s="18" t="str">
        <f t="shared" si="31"/>
        <v/>
      </c>
      <c r="M496" t="str">
        <f>IF([1]线路!G496="","",[1]线路!G496)</f>
        <v/>
      </c>
      <c r="N496" t="str">
        <f>IF([1]线路!H496="","",[1]线路!H496)</f>
        <v/>
      </c>
    </row>
    <row r="497" spans="1:14" x14ac:dyDescent="0.15">
      <c r="A497" t="str">
        <f>IF([1]线路!A497="","",[1]线路!A497)</f>
        <v/>
      </c>
      <c r="B497" t="str">
        <f>IF([1]线路!B497="","",[1]线路!B497)</f>
        <v/>
      </c>
      <c r="C497" t="str">
        <f>IF([1]线路!C497="","",[1]线路!C497)</f>
        <v/>
      </c>
      <c r="D497" t="str">
        <f>IF([1]线路!D497="","",[1]线路!D497)</f>
        <v/>
      </c>
      <c r="E497" t="str">
        <f>IF([1]线路!F497="","",[1]线路!F497)</f>
        <v/>
      </c>
      <c r="F497" t="str">
        <f>IF([1]线路!E497="","",[1]线路!E497)</f>
        <v/>
      </c>
      <c r="G497" s="18" t="str">
        <f t="shared" si="28"/>
        <v/>
      </c>
      <c r="H497" s="18" t="str">
        <f ca="1">VLOOKUP(线路!A497,OFFSET(架空线长度!$A$2,0,0,2000,2),2,FALSE)</f>
        <v/>
      </c>
      <c r="I497" s="18"/>
      <c r="J497" s="18"/>
      <c r="K497" s="18"/>
      <c r="L497" s="18" t="str">
        <f t="shared" si="31"/>
        <v/>
      </c>
      <c r="M497" t="str">
        <f>IF([1]线路!G497="","",[1]线路!G497)</f>
        <v/>
      </c>
      <c r="N497" t="str">
        <f>IF([1]线路!H497="","",[1]线路!H497)</f>
        <v/>
      </c>
    </row>
    <row r="498" spans="1:14" x14ac:dyDescent="0.15">
      <c r="A498" t="str">
        <f>IF([1]线路!A498="","",[1]线路!A498)</f>
        <v/>
      </c>
      <c r="B498" t="str">
        <f>IF([1]线路!B498="","",[1]线路!B498)</f>
        <v/>
      </c>
      <c r="C498" t="str">
        <f>IF([1]线路!C498="","",[1]线路!C498)</f>
        <v/>
      </c>
      <c r="D498" t="str">
        <f>IF([1]线路!D498="","",[1]线路!D498)</f>
        <v/>
      </c>
      <c r="E498" t="str">
        <f>IF([1]线路!F498="","",[1]线路!F498)</f>
        <v/>
      </c>
      <c r="F498" t="str">
        <f>IF([1]线路!E498="","",[1]线路!E498)</f>
        <v/>
      </c>
      <c r="G498" s="18" t="str">
        <f t="shared" si="28"/>
        <v/>
      </c>
      <c r="H498" s="18" t="str">
        <f ca="1">VLOOKUP(线路!A498,OFFSET(架空线长度!$A$2,0,0,2000,2),2,FALSE)</f>
        <v/>
      </c>
      <c r="I498" s="18"/>
      <c r="J498" s="18"/>
      <c r="K498" s="18"/>
      <c r="L498" s="18" t="str">
        <f t="shared" si="31"/>
        <v/>
      </c>
      <c r="M498" t="str">
        <f>IF([1]线路!G498="","",[1]线路!G498)</f>
        <v/>
      </c>
      <c r="N498" t="str">
        <f>IF([1]线路!H498="","",[1]线路!H498)</f>
        <v/>
      </c>
    </row>
    <row r="499" spans="1:14" x14ac:dyDescent="0.15">
      <c r="A499" t="str">
        <f>IF([1]线路!A499="","",[1]线路!A499)</f>
        <v/>
      </c>
      <c r="B499" t="str">
        <f>IF([1]线路!B499="","",[1]线路!B499)</f>
        <v/>
      </c>
      <c r="C499" t="str">
        <f>IF([1]线路!C499="","",[1]线路!C499)</f>
        <v/>
      </c>
      <c r="D499" t="str">
        <f>IF([1]线路!D499="","",[1]线路!D499)</f>
        <v/>
      </c>
      <c r="E499" t="str">
        <f>IF([1]线路!F499="","",[1]线路!F499)</f>
        <v/>
      </c>
      <c r="F499" t="str">
        <f>IF([1]线路!E499="","",[1]线路!E499)</f>
        <v/>
      </c>
      <c r="G499" s="18" t="str">
        <f t="shared" si="28"/>
        <v/>
      </c>
      <c r="H499" s="18" t="str">
        <f ca="1">VLOOKUP(线路!A499,OFFSET(架空线长度!$A$2,0,0,2000,2),2,FALSE)</f>
        <v/>
      </c>
      <c r="I499" s="18"/>
      <c r="J499" s="18"/>
      <c r="K499" s="18"/>
      <c r="L499" s="18" t="str">
        <f t="shared" si="31"/>
        <v/>
      </c>
      <c r="M499" t="str">
        <f>IF([1]线路!G499="","",[1]线路!G499)</f>
        <v/>
      </c>
      <c r="N499" t="str">
        <f>IF([1]线路!H499="","",[1]线路!H499)</f>
        <v/>
      </c>
    </row>
    <row r="500" spans="1:14" x14ac:dyDescent="0.15">
      <c r="A500" t="str">
        <f>IF([1]线路!A500="","",[1]线路!A500)</f>
        <v/>
      </c>
      <c r="B500" t="str">
        <f>IF([1]线路!B500="","",[1]线路!B500)</f>
        <v/>
      </c>
      <c r="C500" t="str">
        <f>IF([1]线路!C500="","",[1]线路!C500)</f>
        <v/>
      </c>
      <c r="D500" t="str">
        <f>IF([1]线路!D500="","",[1]线路!D500)</f>
        <v/>
      </c>
      <c r="E500" t="str">
        <f>IF([1]线路!F500="","",[1]线路!F500)</f>
        <v/>
      </c>
      <c r="F500" t="str">
        <f>IF([1]线路!E500="","",[1]线路!E500)</f>
        <v/>
      </c>
      <c r="G500" s="18" t="str">
        <f t="shared" si="28"/>
        <v/>
      </c>
      <c r="H500" s="18" t="str">
        <f ca="1">VLOOKUP(线路!A500,OFFSET(架空线长度!$A$2,0,0,2000,2),2,FALSE)</f>
        <v/>
      </c>
      <c r="I500" s="18"/>
      <c r="J500" s="18"/>
      <c r="K500" s="18"/>
      <c r="L500" s="18" t="str">
        <f t="shared" si="31"/>
        <v/>
      </c>
      <c r="M500" t="str">
        <f>IF([1]线路!G500="","",[1]线路!G500)</f>
        <v/>
      </c>
      <c r="N500" t="str">
        <f>IF([1]线路!H500="","",[1]线路!H500)</f>
        <v/>
      </c>
    </row>
    <row r="501" spans="1:14" x14ac:dyDescent="0.15">
      <c r="A501" t="str">
        <f>IF([1]线路!A501="","",[1]线路!A501)</f>
        <v/>
      </c>
      <c r="B501" t="str">
        <f>IF([1]线路!B501="","",[1]线路!B501)</f>
        <v/>
      </c>
      <c r="C501" t="str">
        <f>IF([1]线路!C501="","",[1]线路!C501)</f>
        <v/>
      </c>
      <c r="D501" t="str">
        <f>IF([1]线路!D501="","",[1]线路!D501)</f>
        <v/>
      </c>
      <c r="E501" t="str">
        <f>IF([1]线路!F501="","",[1]线路!F501)</f>
        <v/>
      </c>
      <c r="F501" t="str">
        <f>IF([1]线路!E501="","",[1]线路!E501)</f>
        <v/>
      </c>
      <c r="G501" s="18" t="str">
        <f t="shared" si="28"/>
        <v/>
      </c>
      <c r="H501" s="18" t="str">
        <f ca="1">VLOOKUP(线路!A501,OFFSET(架空线长度!$A$2,0,0,2000,2),2,FALSE)</f>
        <v/>
      </c>
      <c r="I501" s="18"/>
      <c r="J501" s="18"/>
      <c r="K501" s="18"/>
      <c r="L501" s="18" t="str">
        <f t="shared" si="31"/>
        <v/>
      </c>
      <c r="M501" t="str">
        <f>IF([1]线路!G501="","",[1]线路!G501)</f>
        <v/>
      </c>
      <c r="N501" t="str">
        <f>IF([1]线路!H501="","",[1]线路!H501)</f>
        <v/>
      </c>
    </row>
    <row r="502" spans="1:14" x14ac:dyDescent="0.15">
      <c r="A502" t="str">
        <f>IF([1]线路!A502="","",[1]线路!A502)</f>
        <v/>
      </c>
      <c r="B502" t="str">
        <f>IF([1]线路!B502="","",[1]线路!B502)</f>
        <v/>
      </c>
      <c r="C502" t="str">
        <f>IF([1]线路!C502="","",[1]线路!C502)</f>
        <v/>
      </c>
      <c r="D502" t="str">
        <f>IF([1]线路!D502="","",[1]线路!D502)</f>
        <v/>
      </c>
      <c r="E502" t="str">
        <f>IF([1]线路!F502="","",[1]线路!F502)</f>
        <v/>
      </c>
      <c r="F502" t="str">
        <f>IF([1]线路!E502="","",[1]线路!E502)</f>
        <v/>
      </c>
      <c r="G502" s="18" t="str">
        <f t="shared" si="28"/>
        <v/>
      </c>
      <c r="H502" s="18" t="str">
        <f ca="1">VLOOKUP(线路!A502,OFFSET(架空线长度!$A$2,0,0,2000,2),2,FALSE)</f>
        <v/>
      </c>
      <c r="I502" s="18"/>
      <c r="J502" s="18"/>
      <c r="K502" s="18"/>
      <c r="L502" s="18" t="str">
        <f t="shared" si="31"/>
        <v/>
      </c>
      <c r="M502" t="str">
        <f>IF([1]线路!G502="","",[1]线路!G502)</f>
        <v/>
      </c>
      <c r="N502" t="str">
        <f>IF([1]线路!H502="","",[1]线路!H502)</f>
        <v/>
      </c>
    </row>
    <row r="503" spans="1:14" x14ac:dyDescent="0.15">
      <c r="A503" t="str">
        <f>IF([1]线路!A503="","",[1]线路!A503)</f>
        <v/>
      </c>
      <c r="B503" t="str">
        <f>IF([1]线路!B503="","",[1]线路!B503)</f>
        <v/>
      </c>
      <c r="C503" t="str">
        <f>IF([1]线路!C503="","",[1]线路!C503)</f>
        <v/>
      </c>
      <c r="D503" t="str">
        <f>IF([1]线路!D503="","",[1]线路!D503)</f>
        <v/>
      </c>
      <c r="E503" t="str">
        <f>IF([1]线路!F503="","",[1]线路!F503)</f>
        <v/>
      </c>
      <c r="F503" t="str">
        <f>IF([1]线路!E503="","",[1]线路!E503)</f>
        <v/>
      </c>
      <c r="G503" s="18" t="str">
        <f t="shared" si="28"/>
        <v/>
      </c>
      <c r="H503" s="18" t="str">
        <f ca="1">VLOOKUP(线路!A503,OFFSET(架空线长度!$A$2,0,0,2000,2),2,FALSE)</f>
        <v/>
      </c>
      <c r="I503" s="18"/>
      <c r="J503" s="18"/>
      <c r="K503" s="18"/>
      <c r="L503" s="18" t="str">
        <f t="shared" si="31"/>
        <v/>
      </c>
      <c r="M503" t="str">
        <f>IF([1]线路!G503="","",[1]线路!G503)</f>
        <v/>
      </c>
      <c r="N503" t="str">
        <f>IF([1]线路!H503="","",[1]线路!H503)</f>
        <v/>
      </c>
    </row>
    <row r="504" spans="1:14" x14ac:dyDescent="0.15">
      <c r="A504" t="str">
        <f>IF([1]线路!A504="","",[1]线路!A504)</f>
        <v/>
      </c>
      <c r="B504" t="str">
        <f>IF([1]线路!B504="","",[1]线路!B504)</f>
        <v/>
      </c>
      <c r="C504" t="str">
        <f>IF([1]线路!C504="","",[1]线路!C504)</f>
        <v/>
      </c>
      <c r="D504" t="str">
        <f>IF([1]线路!D504="","",[1]线路!D504)</f>
        <v/>
      </c>
      <c r="E504" t="str">
        <f>IF([1]线路!F504="","",[1]线路!F504)</f>
        <v/>
      </c>
      <c r="F504" t="str">
        <f>IF([1]线路!E504="","",[1]线路!E504)</f>
        <v/>
      </c>
      <c r="G504" s="18" t="str">
        <f t="shared" si="28"/>
        <v/>
      </c>
      <c r="H504" s="18" t="str">
        <f ca="1">VLOOKUP(线路!A504,OFFSET(架空线长度!$A$2,0,0,2000,2),2,FALSE)</f>
        <v/>
      </c>
      <c r="I504" s="18"/>
      <c r="J504" s="18"/>
      <c r="K504" s="18"/>
      <c r="L504" s="18" t="str">
        <f t="shared" si="31"/>
        <v/>
      </c>
      <c r="M504" t="str">
        <f>IF([1]线路!G504="","",[1]线路!G504)</f>
        <v/>
      </c>
      <c r="N504" t="str">
        <f>IF([1]线路!H504="","",[1]线路!H504)</f>
        <v/>
      </c>
    </row>
    <row r="505" spans="1:14" x14ac:dyDescent="0.15">
      <c r="A505" t="str">
        <f>IF([1]线路!A505="","",[1]线路!A505)</f>
        <v/>
      </c>
      <c r="B505" t="str">
        <f>IF([1]线路!B505="","",[1]线路!B505)</f>
        <v/>
      </c>
      <c r="C505" t="str">
        <f>IF([1]线路!C505="","",[1]线路!C505)</f>
        <v/>
      </c>
      <c r="D505" t="str">
        <f>IF([1]线路!D505="","",[1]线路!D505)</f>
        <v/>
      </c>
      <c r="E505" t="str">
        <f>IF([1]线路!F505="","",[1]线路!F505)</f>
        <v/>
      </c>
      <c r="F505" t="str">
        <f>IF([1]线路!E505="","",[1]线路!E505)</f>
        <v/>
      </c>
      <c r="G505" s="18" t="str">
        <f t="shared" si="28"/>
        <v/>
      </c>
      <c r="H505" s="18" t="str">
        <f ca="1">VLOOKUP(线路!A505,OFFSET(架空线长度!$A$2,0,0,2000,2),2,FALSE)</f>
        <v/>
      </c>
      <c r="I505" s="18"/>
      <c r="J505" s="18"/>
      <c r="K505" s="18"/>
      <c r="L505" s="18" t="str">
        <f t="shared" si="31"/>
        <v/>
      </c>
      <c r="M505" t="str">
        <f>IF([1]线路!G505="","",[1]线路!G505)</f>
        <v/>
      </c>
      <c r="N505" t="str">
        <f>IF([1]线路!H505="","",[1]线路!H505)</f>
        <v/>
      </c>
    </row>
    <row r="506" spans="1:14" x14ac:dyDescent="0.15">
      <c r="A506" t="str">
        <f>IF([1]线路!A506="","",[1]线路!A506)</f>
        <v/>
      </c>
      <c r="B506" t="str">
        <f>IF([1]线路!B506="","",[1]线路!B506)</f>
        <v/>
      </c>
      <c r="C506" t="str">
        <f>IF([1]线路!C506="","",[1]线路!C506)</f>
        <v/>
      </c>
      <c r="D506" t="str">
        <f>IF([1]线路!D506="","",[1]线路!D506)</f>
        <v/>
      </c>
      <c r="E506" t="str">
        <f>IF([1]线路!F506="","",[1]线路!F506)</f>
        <v/>
      </c>
      <c r="F506" t="str">
        <f>IF([1]线路!E506="","",[1]线路!E506)</f>
        <v/>
      </c>
      <c r="G506" s="18" t="str">
        <f t="shared" si="28"/>
        <v/>
      </c>
      <c r="H506" s="18" t="str">
        <f ca="1">VLOOKUP(线路!A506,OFFSET(架空线长度!$A$2,0,0,2000,2),2,FALSE)</f>
        <v/>
      </c>
      <c r="I506" s="18"/>
      <c r="J506" s="18"/>
      <c r="K506" s="18"/>
      <c r="L506" s="18" t="str">
        <f t="shared" si="31"/>
        <v/>
      </c>
      <c r="M506" t="str">
        <f>IF([1]线路!G506="","",[1]线路!G506)</f>
        <v/>
      </c>
      <c r="N506" t="str">
        <f>IF([1]线路!H506="","",[1]线路!H506)</f>
        <v/>
      </c>
    </row>
    <row r="507" spans="1:14" x14ac:dyDescent="0.15">
      <c r="A507" t="str">
        <f>IF([1]线路!A507="","",[1]线路!A507)</f>
        <v/>
      </c>
      <c r="B507" t="str">
        <f>IF([1]线路!B507="","",[1]线路!B507)</f>
        <v/>
      </c>
      <c r="C507" t="str">
        <f>IF([1]线路!C507="","",[1]线路!C507)</f>
        <v/>
      </c>
      <c r="D507" t="str">
        <f>IF([1]线路!D507="","",[1]线路!D507)</f>
        <v/>
      </c>
      <c r="E507" t="str">
        <f>IF([1]线路!F507="","",[1]线路!F507)</f>
        <v/>
      </c>
      <c r="F507" t="str">
        <f>IF([1]线路!E507="","",[1]线路!E507)</f>
        <v/>
      </c>
      <c r="G507" s="18" t="str">
        <f t="shared" si="28"/>
        <v/>
      </c>
      <c r="H507" s="18" t="str">
        <f ca="1">VLOOKUP(线路!A507,OFFSET(架空线长度!$A$2,0,0,2000,2),2,FALSE)</f>
        <v/>
      </c>
      <c r="I507" s="18"/>
      <c r="J507" s="18"/>
      <c r="K507" s="18"/>
      <c r="L507" s="18" t="str">
        <f t="shared" si="31"/>
        <v/>
      </c>
      <c r="M507" t="str">
        <f>IF([1]线路!G507="","",[1]线路!G507)</f>
        <v/>
      </c>
      <c r="N507" t="str">
        <f>IF([1]线路!H507="","",[1]线路!H507)</f>
        <v/>
      </c>
    </row>
    <row r="508" spans="1:14" x14ac:dyDescent="0.15">
      <c r="A508" t="str">
        <f>IF([1]线路!A508="","",[1]线路!A508)</f>
        <v/>
      </c>
      <c r="B508" t="str">
        <f>IF([1]线路!B508="","",[1]线路!B508)</f>
        <v/>
      </c>
      <c r="C508" t="str">
        <f>IF([1]线路!C508="","",[1]线路!C508)</f>
        <v/>
      </c>
      <c r="D508" t="str">
        <f>IF([1]线路!D508="","",[1]线路!D508)</f>
        <v/>
      </c>
      <c r="E508" t="str">
        <f>IF([1]线路!F508="","",[1]线路!F508)</f>
        <v/>
      </c>
      <c r="F508" t="str">
        <f>IF([1]线路!E508="","",[1]线路!E508)</f>
        <v/>
      </c>
      <c r="G508" s="18" t="str">
        <f t="shared" si="28"/>
        <v/>
      </c>
      <c r="H508" s="18" t="str">
        <f ca="1">VLOOKUP(线路!A508,OFFSET(架空线长度!$A$2,0,0,2000,2),2,FALSE)</f>
        <v/>
      </c>
      <c r="I508" s="18"/>
      <c r="J508" s="18"/>
      <c r="K508" s="18"/>
      <c r="L508" s="18" t="str">
        <f t="shared" si="31"/>
        <v/>
      </c>
      <c r="M508" t="str">
        <f>IF([1]线路!G508="","",[1]线路!G508)</f>
        <v/>
      </c>
      <c r="N508" t="str">
        <f>IF([1]线路!H508="","",[1]线路!H508)</f>
        <v/>
      </c>
    </row>
    <row r="509" spans="1:14" x14ac:dyDescent="0.15">
      <c r="A509" t="str">
        <f>IF([1]线路!A509="","",[1]线路!A509)</f>
        <v/>
      </c>
      <c r="B509" t="str">
        <f>IF([1]线路!B509="","",[1]线路!B509)</f>
        <v/>
      </c>
      <c r="C509" t="str">
        <f>IF([1]线路!C509="","",[1]线路!C509)</f>
        <v/>
      </c>
      <c r="D509" t="str">
        <f>IF([1]线路!D509="","",[1]线路!D509)</f>
        <v/>
      </c>
      <c r="E509" t="str">
        <f>IF([1]线路!F509="","",[1]线路!F509)</f>
        <v/>
      </c>
      <c r="F509" t="str">
        <f>IF([1]线路!E509="","",[1]线路!E509)</f>
        <v/>
      </c>
      <c r="G509" s="18" t="str">
        <f t="shared" si="28"/>
        <v/>
      </c>
      <c r="H509" s="18" t="str">
        <f ca="1">VLOOKUP(线路!A509,OFFSET(架空线长度!$A$2,0,0,2000,2),2,FALSE)</f>
        <v/>
      </c>
      <c r="I509" s="18"/>
      <c r="J509" s="18"/>
      <c r="K509" s="18"/>
      <c r="L509" s="18" t="str">
        <f t="shared" si="31"/>
        <v/>
      </c>
      <c r="M509" t="str">
        <f>IF([1]线路!G509="","",[1]线路!G509)</f>
        <v/>
      </c>
      <c r="N509" t="str">
        <f>IF([1]线路!H509="","",[1]线路!H509)</f>
        <v/>
      </c>
    </row>
    <row r="510" spans="1:14" x14ac:dyDescent="0.15">
      <c r="A510" t="str">
        <f>IF([1]线路!A510="","",[1]线路!A510)</f>
        <v/>
      </c>
      <c r="B510" t="str">
        <f>IF([1]线路!B510="","",[1]线路!B510)</f>
        <v/>
      </c>
      <c r="C510" t="str">
        <f>IF([1]线路!C510="","",[1]线路!C510)</f>
        <v/>
      </c>
      <c r="D510" t="str">
        <f>IF([1]线路!D510="","",[1]线路!D510)</f>
        <v/>
      </c>
      <c r="E510" t="str">
        <f>IF([1]线路!F510="","",[1]线路!F510)</f>
        <v/>
      </c>
      <c r="F510" t="str">
        <f>IF([1]线路!E510="","",[1]线路!E510)</f>
        <v/>
      </c>
      <c r="G510" s="18" t="str">
        <f t="shared" si="28"/>
        <v/>
      </c>
      <c r="H510" s="18" t="str">
        <f ca="1">VLOOKUP(线路!A510,OFFSET(架空线长度!$A$2,0,0,2000,2),2,FALSE)</f>
        <v/>
      </c>
      <c r="I510" s="18"/>
      <c r="J510" s="18"/>
      <c r="K510" s="18"/>
      <c r="L510" s="18" t="str">
        <f t="shared" si="31"/>
        <v/>
      </c>
      <c r="M510" t="str">
        <f>IF([1]线路!G510="","",[1]线路!G510)</f>
        <v/>
      </c>
      <c r="N510" t="str">
        <f>IF([1]线路!H510="","",[1]线路!H510)</f>
        <v/>
      </c>
    </row>
    <row r="511" spans="1:14" x14ac:dyDescent="0.15">
      <c r="A511" t="str">
        <f>IF([1]线路!A511="","",[1]线路!A511)</f>
        <v/>
      </c>
      <c r="B511" t="str">
        <f>IF([1]线路!B511="","",[1]线路!B511)</f>
        <v/>
      </c>
      <c r="C511" t="str">
        <f>IF([1]线路!C511="","",[1]线路!C511)</f>
        <v/>
      </c>
      <c r="D511" t="str">
        <f>IF([1]线路!D511="","",[1]线路!D511)</f>
        <v/>
      </c>
      <c r="E511" t="str">
        <f>IF([1]线路!F511="","",[1]线路!F511)</f>
        <v/>
      </c>
      <c r="F511" t="str">
        <f>IF([1]线路!E511="","",[1]线路!E511)</f>
        <v/>
      </c>
      <c r="G511" s="18" t="str">
        <f t="shared" si="28"/>
        <v/>
      </c>
      <c r="H511" s="18" t="str">
        <f ca="1">VLOOKUP(线路!A511,OFFSET(架空线长度!$A$2,0,0,2000,2),2,FALSE)</f>
        <v/>
      </c>
      <c r="I511" s="18"/>
      <c r="J511" s="18"/>
      <c r="K511" s="18"/>
      <c r="L511" s="18" t="str">
        <f t="shared" si="31"/>
        <v/>
      </c>
      <c r="M511" t="str">
        <f>IF([1]线路!G511="","",[1]线路!G511)</f>
        <v/>
      </c>
      <c r="N511" t="str">
        <f>IF([1]线路!H511="","",[1]线路!H511)</f>
        <v/>
      </c>
    </row>
    <row r="512" spans="1:14" x14ac:dyDescent="0.15">
      <c r="A512" t="str">
        <f>IF([1]线路!A512="","",[1]线路!A512)</f>
        <v/>
      </c>
      <c r="B512" t="str">
        <f>IF([1]线路!B512="","",[1]线路!B512)</f>
        <v/>
      </c>
      <c r="C512" t="str">
        <f>IF([1]线路!C512="","",[1]线路!C512)</f>
        <v/>
      </c>
      <c r="D512" t="str">
        <f>IF([1]线路!D512="","",[1]线路!D512)</f>
        <v/>
      </c>
      <c r="E512" t="str">
        <f>IF([1]线路!F512="","",[1]线路!F512)</f>
        <v/>
      </c>
      <c r="F512" t="str">
        <f>IF([1]线路!E512="","",[1]线路!E512)</f>
        <v/>
      </c>
      <c r="G512" s="18" t="str">
        <f t="shared" si="28"/>
        <v/>
      </c>
      <c r="H512" s="18" t="str">
        <f ca="1">VLOOKUP(线路!A512,OFFSET(架空线长度!$A$2,0,0,2000,2),2,FALSE)</f>
        <v/>
      </c>
      <c r="I512" s="18"/>
      <c r="J512" s="18"/>
      <c r="K512" s="18"/>
      <c r="L512" s="18" t="str">
        <f t="shared" si="31"/>
        <v/>
      </c>
      <c r="M512" t="str">
        <f>IF([1]线路!G512="","",[1]线路!G512)</f>
        <v/>
      </c>
      <c r="N512" t="str">
        <f>IF([1]线路!H512="","",[1]线路!H512)</f>
        <v/>
      </c>
    </row>
    <row r="513" spans="1:14" x14ac:dyDescent="0.15">
      <c r="A513" t="str">
        <f>IF([1]线路!A513="","",[1]线路!A513)</f>
        <v/>
      </c>
      <c r="B513" t="str">
        <f>IF([1]线路!B513="","",[1]线路!B513)</f>
        <v/>
      </c>
      <c r="C513" t="str">
        <f>IF([1]线路!C513="","",[1]线路!C513)</f>
        <v/>
      </c>
      <c r="D513" t="str">
        <f>IF([1]线路!D513="","",[1]线路!D513)</f>
        <v/>
      </c>
      <c r="E513" t="str">
        <f>IF([1]线路!F513="","",[1]线路!F513)</f>
        <v/>
      </c>
      <c r="F513" t="str">
        <f>IF([1]线路!E513="","",[1]线路!E513)</f>
        <v/>
      </c>
      <c r="G513" s="18" t="str">
        <f t="shared" si="28"/>
        <v/>
      </c>
      <c r="H513" s="18" t="str">
        <f ca="1">VLOOKUP(线路!A513,OFFSET(架空线长度!$A$2,0,0,2000,2),2,FALSE)</f>
        <v/>
      </c>
      <c r="I513" s="18"/>
      <c r="J513" s="18"/>
      <c r="K513" s="18"/>
      <c r="L513" s="18" t="str">
        <f t="shared" si="31"/>
        <v/>
      </c>
      <c r="M513" t="str">
        <f>IF([1]线路!G513="","",[1]线路!G513)</f>
        <v/>
      </c>
      <c r="N513" t="str">
        <f>IF([1]线路!H513="","",[1]线路!H513)</f>
        <v/>
      </c>
    </row>
    <row r="514" spans="1:14" x14ac:dyDescent="0.15">
      <c r="A514" t="str">
        <f>IF([1]线路!A514="","",[1]线路!A514)</f>
        <v/>
      </c>
      <c r="B514" t="str">
        <f>IF([1]线路!B514="","",[1]线路!B514)</f>
        <v/>
      </c>
      <c r="C514" t="str">
        <f>IF([1]线路!C514="","",[1]线路!C514)</f>
        <v/>
      </c>
      <c r="D514" t="str">
        <f>IF([1]线路!D514="","",[1]线路!D514)</f>
        <v/>
      </c>
      <c r="E514" t="str">
        <f>IF([1]线路!F514="","",[1]线路!F514)</f>
        <v/>
      </c>
      <c r="F514" t="str">
        <f>IF([1]线路!E514="","",[1]线路!E514)</f>
        <v/>
      </c>
      <c r="G514" s="18" t="str">
        <f t="shared" si="28"/>
        <v/>
      </c>
      <c r="H514" s="18" t="str">
        <f ca="1">VLOOKUP(线路!A514,OFFSET(架空线长度!$A$2,0,0,2000,2),2,FALSE)</f>
        <v/>
      </c>
      <c r="I514" s="18"/>
      <c r="J514" s="18"/>
      <c r="K514" s="18"/>
      <c r="L514" s="18" t="str">
        <f t="shared" si="31"/>
        <v/>
      </c>
      <c r="M514" t="str">
        <f>IF([1]线路!G514="","",[1]线路!G514)</f>
        <v/>
      </c>
      <c r="N514" t="str">
        <f>IF([1]线路!H514="","",[1]线路!H514)</f>
        <v/>
      </c>
    </row>
    <row r="515" spans="1:14" x14ac:dyDescent="0.15">
      <c r="A515" t="str">
        <f>IF([1]线路!A515="","",[1]线路!A515)</f>
        <v/>
      </c>
      <c r="B515" t="str">
        <f>IF([1]线路!B515="","",[1]线路!B515)</f>
        <v/>
      </c>
      <c r="C515" t="str">
        <f>IF([1]线路!C515="","",[1]线路!C515)</f>
        <v/>
      </c>
      <c r="D515" t="str">
        <f>IF([1]线路!D515="","",[1]线路!D515)</f>
        <v/>
      </c>
      <c r="E515" t="str">
        <f>IF([1]线路!F515="","",[1]线路!F515)</f>
        <v/>
      </c>
      <c r="F515" t="str">
        <f>IF([1]线路!E515="","",[1]线路!E515)</f>
        <v/>
      </c>
      <c r="G515" s="18" t="str">
        <f t="shared" ref="G515:G578" si="32">L515</f>
        <v/>
      </c>
      <c r="H515" s="18" t="str">
        <f ca="1">VLOOKUP(线路!A515,OFFSET(架空线长度!$A$2,0,0,2000,2),2,FALSE)</f>
        <v/>
      </c>
      <c r="I515" s="18"/>
      <c r="J515" s="18"/>
      <c r="K515" s="18"/>
      <c r="L515" s="18" t="str">
        <f t="shared" ref="L515:L578" si="33">IF(OR(I515="",K515=""),"",IF(I515/(I515+K515)&gt;0.5,0,1))</f>
        <v/>
      </c>
      <c r="M515" t="str">
        <f>IF([1]线路!G515="","",[1]线路!G515)</f>
        <v/>
      </c>
      <c r="N515" t="str">
        <f>IF([1]线路!H515="","",[1]线路!H515)</f>
        <v/>
      </c>
    </row>
    <row r="516" spans="1:14" x14ac:dyDescent="0.15">
      <c r="A516" t="str">
        <f>IF([1]线路!A516="","",[1]线路!A516)</f>
        <v/>
      </c>
      <c r="B516" t="str">
        <f>IF([1]线路!B516="","",[1]线路!B516)</f>
        <v/>
      </c>
      <c r="C516" t="str">
        <f>IF([1]线路!C516="","",[1]线路!C516)</f>
        <v/>
      </c>
      <c r="D516" t="str">
        <f>IF([1]线路!D516="","",[1]线路!D516)</f>
        <v/>
      </c>
      <c r="E516" t="str">
        <f>IF([1]线路!F516="","",[1]线路!F516)</f>
        <v/>
      </c>
      <c r="F516" t="str">
        <f>IF([1]线路!E516="","",[1]线路!E516)</f>
        <v/>
      </c>
      <c r="G516" s="18" t="str">
        <f t="shared" si="32"/>
        <v/>
      </c>
      <c r="H516" s="18" t="str">
        <f ca="1">VLOOKUP(线路!A516,OFFSET(架空线长度!$A$2,0,0,2000,2),2,FALSE)</f>
        <v/>
      </c>
      <c r="I516" s="18"/>
      <c r="J516" s="18"/>
      <c r="K516" s="18"/>
      <c r="L516" s="18" t="str">
        <f t="shared" si="33"/>
        <v/>
      </c>
      <c r="M516" t="str">
        <f>IF([1]线路!G516="","",[1]线路!G516)</f>
        <v/>
      </c>
      <c r="N516" t="str">
        <f>IF([1]线路!H516="","",[1]线路!H516)</f>
        <v/>
      </c>
    </row>
    <row r="517" spans="1:14" x14ac:dyDescent="0.15">
      <c r="A517" t="str">
        <f>IF([1]线路!A517="","",[1]线路!A517)</f>
        <v/>
      </c>
      <c r="B517" t="str">
        <f>IF([1]线路!B517="","",[1]线路!B517)</f>
        <v/>
      </c>
      <c r="C517" t="str">
        <f>IF([1]线路!C517="","",[1]线路!C517)</f>
        <v/>
      </c>
      <c r="D517" t="str">
        <f>IF([1]线路!D517="","",[1]线路!D517)</f>
        <v/>
      </c>
      <c r="E517" t="str">
        <f>IF([1]线路!F517="","",[1]线路!F517)</f>
        <v/>
      </c>
      <c r="F517" t="str">
        <f>IF([1]线路!E517="","",[1]线路!E517)</f>
        <v/>
      </c>
      <c r="G517" s="18" t="str">
        <f t="shared" si="32"/>
        <v/>
      </c>
      <c r="H517" s="18" t="str">
        <f ca="1">VLOOKUP(线路!A517,OFFSET(架空线长度!$A$2,0,0,2000,2),2,FALSE)</f>
        <v/>
      </c>
      <c r="I517" s="18"/>
      <c r="J517" s="18"/>
      <c r="K517" s="18"/>
      <c r="L517" s="18" t="str">
        <f t="shared" si="33"/>
        <v/>
      </c>
      <c r="M517" t="str">
        <f>IF([1]线路!G517="","",[1]线路!G517)</f>
        <v/>
      </c>
      <c r="N517" t="str">
        <f>IF([1]线路!H517="","",[1]线路!H517)</f>
        <v/>
      </c>
    </row>
    <row r="518" spans="1:14" x14ac:dyDescent="0.15">
      <c r="A518" t="str">
        <f>IF([1]线路!A518="","",[1]线路!A518)</f>
        <v/>
      </c>
      <c r="B518" t="str">
        <f>IF([1]线路!B518="","",[1]线路!B518)</f>
        <v/>
      </c>
      <c r="C518" t="str">
        <f>IF([1]线路!C518="","",[1]线路!C518)</f>
        <v/>
      </c>
      <c r="D518" t="str">
        <f>IF([1]线路!D518="","",[1]线路!D518)</f>
        <v/>
      </c>
      <c r="E518" t="str">
        <f>IF([1]线路!F518="","",[1]线路!F518)</f>
        <v/>
      </c>
      <c r="F518" t="str">
        <f>IF([1]线路!E518="","",[1]线路!E518)</f>
        <v/>
      </c>
      <c r="G518" s="18" t="str">
        <f t="shared" si="32"/>
        <v/>
      </c>
      <c r="H518" s="18" t="str">
        <f ca="1">VLOOKUP(线路!A518,OFFSET(架空线长度!$A$2,0,0,2000,2),2,FALSE)</f>
        <v/>
      </c>
      <c r="I518" s="18"/>
      <c r="J518" s="18"/>
      <c r="K518" s="18"/>
      <c r="L518" s="18" t="str">
        <f t="shared" si="33"/>
        <v/>
      </c>
      <c r="M518" t="str">
        <f>IF([1]线路!G518="","",[1]线路!G518)</f>
        <v/>
      </c>
      <c r="N518" t="str">
        <f>IF([1]线路!H518="","",[1]线路!H518)</f>
        <v/>
      </c>
    </row>
    <row r="519" spans="1:14" x14ac:dyDescent="0.15">
      <c r="A519" t="str">
        <f>IF([1]线路!A519="","",[1]线路!A519)</f>
        <v/>
      </c>
      <c r="B519" t="str">
        <f>IF([1]线路!B519="","",[1]线路!B519)</f>
        <v/>
      </c>
      <c r="C519" t="str">
        <f>IF([1]线路!C519="","",[1]线路!C519)</f>
        <v/>
      </c>
      <c r="D519" t="str">
        <f>IF([1]线路!D519="","",[1]线路!D519)</f>
        <v/>
      </c>
      <c r="E519" t="str">
        <f>IF([1]线路!F519="","",[1]线路!F519)</f>
        <v/>
      </c>
      <c r="F519" t="str">
        <f>IF([1]线路!E519="","",[1]线路!E519)</f>
        <v/>
      </c>
      <c r="G519" s="18" t="str">
        <f t="shared" si="32"/>
        <v/>
      </c>
      <c r="H519" s="18" t="str">
        <f ca="1">VLOOKUP(线路!A519,OFFSET(架空线长度!$A$2,0,0,2000,2),2,FALSE)</f>
        <v/>
      </c>
      <c r="I519" s="18"/>
      <c r="J519" s="18"/>
      <c r="K519" s="18"/>
      <c r="L519" s="18" t="str">
        <f t="shared" si="33"/>
        <v/>
      </c>
      <c r="M519" t="str">
        <f>IF([1]线路!G519="","",[1]线路!G519)</f>
        <v/>
      </c>
      <c r="N519" t="str">
        <f>IF([1]线路!H519="","",[1]线路!H519)</f>
        <v/>
      </c>
    </row>
    <row r="520" spans="1:14" x14ac:dyDescent="0.15">
      <c r="A520" t="str">
        <f>IF([1]线路!A520="","",[1]线路!A520)</f>
        <v/>
      </c>
      <c r="B520" t="str">
        <f>IF([1]线路!B520="","",[1]线路!B520)</f>
        <v/>
      </c>
      <c r="C520" t="str">
        <f>IF([1]线路!C520="","",[1]线路!C520)</f>
        <v/>
      </c>
      <c r="D520" t="str">
        <f>IF([1]线路!D520="","",[1]线路!D520)</f>
        <v/>
      </c>
      <c r="E520" t="str">
        <f>IF([1]线路!F520="","",[1]线路!F520)</f>
        <v/>
      </c>
      <c r="F520" t="str">
        <f>IF([1]线路!E520="","",[1]线路!E520)</f>
        <v/>
      </c>
      <c r="G520" s="18" t="str">
        <f t="shared" si="32"/>
        <v/>
      </c>
      <c r="H520" s="18" t="str">
        <f ca="1">VLOOKUP(线路!A520,OFFSET(架空线长度!$A$2,0,0,2000,2),2,FALSE)</f>
        <v/>
      </c>
      <c r="I520" s="18"/>
      <c r="J520" s="18"/>
      <c r="K520" s="18"/>
      <c r="L520" s="18" t="str">
        <f t="shared" si="33"/>
        <v/>
      </c>
      <c r="M520" t="str">
        <f>IF([1]线路!G520="","",[1]线路!G520)</f>
        <v/>
      </c>
      <c r="N520" t="str">
        <f>IF([1]线路!H520="","",[1]线路!H520)</f>
        <v/>
      </c>
    </row>
    <row r="521" spans="1:14" x14ac:dyDescent="0.15">
      <c r="A521" t="str">
        <f>IF([1]线路!A521="","",[1]线路!A521)</f>
        <v/>
      </c>
      <c r="B521" t="str">
        <f>IF([1]线路!B521="","",[1]线路!B521)</f>
        <v/>
      </c>
      <c r="C521" t="str">
        <f>IF([1]线路!C521="","",[1]线路!C521)</f>
        <v/>
      </c>
      <c r="D521" t="str">
        <f>IF([1]线路!D521="","",[1]线路!D521)</f>
        <v/>
      </c>
      <c r="E521" t="str">
        <f>IF([1]线路!F521="","",[1]线路!F521)</f>
        <v/>
      </c>
      <c r="F521" t="str">
        <f>IF([1]线路!E521="","",[1]线路!E521)</f>
        <v/>
      </c>
      <c r="G521" s="18" t="str">
        <f t="shared" si="32"/>
        <v/>
      </c>
      <c r="H521" s="18" t="str">
        <f ca="1">VLOOKUP(线路!A521,OFFSET(架空线长度!$A$2,0,0,2000,2),2,FALSE)</f>
        <v/>
      </c>
      <c r="I521" s="18"/>
      <c r="J521" s="18"/>
      <c r="K521" s="18"/>
      <c r="L521" s="18" t="str">
        <f t="shared" si="33"/>
        <v/>
      </c>
      <c r="M521" t="str">
        <f>IF([1]线路!G521="","",[1]线路!G521)</f>
        <v/>
      </c>
      <c r="N521" t="str">
        <f>IF([1]线路!H521="","",[1]线路!H521)</f>
        <v/>
      </c>
    </row>
    <row r="522" spans="1:14" x14ac:dyDescent="0.15">
      <c r="A522" t="str">
        <f>IF([1]线路!A522="","",[1]线路!A522)</f>
        <v/>
      </c>
      <c r="B522" t="str">
        <f>IF([1]线路!B522="","",[1]线路!B522)</f>
        <v/>
      </c>
      <c r="C522" t="str">
        <f>IF([1]线路!C522="","",[1]线路!C522)</f>
        <v/>
      </c>
      <c r="D522" t="str">
        <f>IF([1]线路!D522="","",[1]线路!D522)</f>
        <v/>
      </c>
      <c r="E522" t="str">
        <f>IF([1]线路!F522="","",[1]线路!F522)</f>
        <v/>
      </c>
      <c r="F522" t="str">
        <f>IF([1]线路!E522="","",[1]线路!E522)</f>
        <v/>
      </c>
      <c r="G522" s="18" t="str">
        <f t="shared" si="32"/>
        <v/>
      </c>
      <c r="H522" s="18" t="str">
        <f ca="1">VLOOKUP(线路!A522,OFFSET(架空线长度!$A$2,0,0,2000,2),2,FALSE)</f>
        <v/>
      </c>
      <c r="I522" s="18"/>
      <c r="J522" s="18"/>
      <c r="K522" s="18"/>
      <c r="L522" s="18" t="str">
        <f t="shared" si="33"/>
        <v/>
      </c>
      <c r="M522" t="str">
        <f>IF([1]线路!G522="","",[1]线路!G522)</f>
        <v/>
      </c>
      <c r="N522" t="str">
        <f>IF([1]线路!H522="","",[1]线路!H522)</f>
        <v/>
      </c>
    </row>
    <row r="523" spans="1:14" x14ac:dyDescent="0.15">
      <c r="A523" t="str">
        <f>IF([1]线路!A523="","",[1]线路!A523)</f>
        <v/>
      </c>
      <c r="B523" t="str">
        <f>IF([1]线路!B523="","",[1]线路!B523)</f>
        <v/>
      </c>
      <c r="C523" t="str">
        <f>IF([1]线路!C523="","",[1]线路!C523)</f>
        <v/>
      </c>
      <c r="D523" t="str">
        <f>IF([1]线路!D523="","",[1]线路!D523)</f>
        <v/>
      </c>
      <c r="E523" t="str">
        <f>IF([1]线路!F523="","",[1]线路!F523)</f>
        <v/>
      </c>
      <c r="F523" t="str">
        <f>IF([1]线路!E523="","",[1]线路!E523)</f>
        <v/>
      </c>
      <c r="G523" s="18" t="str">
        <f t="shared" si="32"/>
        <v/>
      </c>
      <c r="H523" s="18" t="str">
        <f ca="1">VLOOKUP(线路!A523,OFFSET(架空线长度!$A$2,0,0,2000,2),2,FALSE)</f>
        <v/>
      </c>
      <c r="I523" s="18"/>
      <c r="J523" s="18"/>
      <c r="K523" s="18"/>
      <c r="L523" s="18" t="str">
        <f t="shared" si="33"/>
        <v/>
      </c>
      <c r="M523" t="str">
        <f>IF([1]线路!G523="","",[1]线路!G523)</f>
        <v/>
      </c>
      <c r="N523" t="str">
        <f>IF([1]线路!H523="","",[1]线路!H523)</f>
        <v/>
      </c>
    </row>
    <row r="524" spans="1:14" x14ac:dyDescent="0.15">
      <c r="A524" t="str">
        <f>IF([1]线路!A524="","",[1]线路!A524)</f>
        <v/>
      </c>
      <c r="B524" t="str">
        <f>IF([1]线路!B524="","",[1]线路!B524)</f>
        <v/>
      </c>
      <c r="C524" t="str">
        <f>IF([1]线路!C524="","",[1]线路!C524)</f>
        <v/>
      </c>
      <c r="D524" t="str">
        <f>IF([1]线路!D524="","",[1]线路!D524)</f>
        <v/>
      </c>
      <c r="E524" t="str">
        <f>IF([1]线路!F524="","",[1]线路!F524)</f>
        <v/>
      </c>
      <c r="F524" t="str">
        <f>IF([1]线路!E524="","",[1]线路!E524)</f>
        <v/>
      </c>
      <c r="G524" s="18" t="str">
        <f t="shared" si="32"/>
        <v/>
      </c>
      <c r="H524" s="18" t="str">
        <f ca="1">VLOOKUP(线路!A524,OFFSET(架空线长度!$A$2,0,0,2000,2),2,FALSE)</f>
        <v/>
      </c>
      <c r="I524" s="18"/>
      <c r="J524" s="18"/>
      <c r="K524" s="18"/>
      <c r="L524" s="18" t="str">
        <f t="shared" si="33"/>
        <v/>
      </c>
      <c r="M524" t="str">
        <f>IF([1]线路!G524="","",[1]线路!G524)</f>
        <v/>
      </c>
      <c r="N524" t="str">
        <f>IF([1]线路!H524="","",[1]线路!H524)</f>
        <v/>
      </c>
    </row>
    <row r="525" spans="1:14" x14ac:dyDescent="0.15">
      <c r="A525" t="str">
        <f>IF([1]线路!A525="","",[1]线路!A525)</f>
        <v/>
      </c>
      <c r="B525" t="str">
        <f>IF([1]线路!B525="","",[1]线路!B525)</f>
        <v/>
      </c>
      <c r="C525" t="str">
        <f>IF([1]线路!C525="","",[1]线路!C525)</f>
        <v/>
      </c>
      <c r="D525" t="str">
        <f>IF([1]线路!D525="","",[1]线路!D525)</f>
        <v/>
      </c>
      <c r="E525" t="str">
        <f>IF([1]线路!F525="","",[1]线路!F525)</f>
        <v/>
      </c>
      <c r="F525" t="str">
        <f>IF([1]线路!E525="","",[1]线路!E525)</f>
        <v/>
      </c>
      <c r="G525" s="18" t="str">
        <f t="shared" si="32"/>
        <v/>
      </c>
      <c r="H525" s="18" t="str">
        <f ca="1">VLOOKUP(线路!A525,OFFSET(架空线长度!$A$2,0,0,2000,2),2,FALSE)</f>
        <v/>
      </c>
      <c r="I525" s="18"/>
      <c r="J525" s="18"/>
      <c r="K525" s="18"/>
      <c r="L525" s="18" t="str">
        <f t="shared" si="33"/>
        <v/>
      </c>
      <c r="M525" t="str">
        <f>IF([1]线路!G525="","",[1]线路!G525)</f>
        <v/>
      </c>
      <c r="N525" t="str">
        <f>IF([1]线路!H525="","",[1]线路!H525)</f>
        <v/>
      </c>
    </row>
    <row r="526" spans="1:14" x14ac:dyDescent="0.15">
      <c r="A526" t="str">
        <f>IF([1]线路!A526="","",[1]线路!A526)</f>
        <v/>
      </c>
      <c r="B526" t="str">
        <f>IF([1]线路!B526="","",[1]线路!B526)</f>
        <v/>
      </c>
      <c r="C526" t="str">
        <f>IF([1]线路!C526="","",[1]线路!C526)</f>
        <v/>
      </c>
      <c r="D526" t="str">
        <f>IF([1]线路!D526="","",[1]线路!D526)</f>
        <v/>
      </c>
      <c r="E526" t="str">
        <f>IF([1]线路!F526="","",[1]线路!F526)</f>
        <v/>
      </c>
      <c r="F526" t="str">
        <f>IF([1]线路!E526="","",[1]线路!E526)</f>
        <v/>
      </c>
      <c r="G526" s="18" t="str">
        <f t="shared" si="32"/>
        <v/>
      </c>
      <c r="H526" s="18" t="str">
        <f ca="1">VLOOKUP(线路!A526,OFFSET(架空线长度!$A$2,0,0,2000,2),2,FALSE)</f>
        <v/>
      </c>
      <c r="I526" s="18"/>
      <c r="J526" s="18"/>
      <c r="K526" s="18"/>
      <c r="L526" s="18" t="str">
        <f t="shared" si="33"/>
        <v/>
      </c>
      <c r="M526" t="str">
        <f>IF([1]线路!G526="","",[1]线路!G526)</f>
        <v/>
      </c>
      <c r="N526" t="str">
        <f>IF([1]线路!H526="","",[1]线路!H526)</f>
        <v/>
      </c>
    </row>
    <row r="527" spans="1:14" x14ac:dyDescent="0.15">
      <c r="A527" t="str">
        <f>IF([1]线路!A527="","",[1]线路!A527)</f>
        <v/>
      </c>
      <c r="B527" t="str">
        <f>IF([1]线路!B527="","",[1]线路!B527)</f>
        <v/>
      </c>
      <c r="C527" t="str">
        <f>IF([1]线路!C527="","",[1]线路!C527)</f>
        <v/>
      </c>
      <c r="D527" t="str">
        <f>IF([1]线路!D527="","",[1]线路!D527)</f>
        <v/>
      </c>
      <c r="E527" t="str">
        <f>IF([1]线路!F527="","",[1]线路!F527)</f>
        <v/>
      </c>
      <c r="F527" t="str">
        <f>IF([1]线路!E527="","",[1]线路!E527)</f>
        <v/>
      </c>
      <c r="G527" s="18" t="str">
        <f t="shared" si="32"/>
        <v/>
      </c>
      <c r="H527" s="18" t="str">
        <f ca="1">VLOOKUP(线路!A527,OFFSET(架空线长度!$A$2,0,0,2000,2),2,FALSE)</f>
        <v/>
      </c>
      <c r="I527" s="18"/>
      <c r="J527" s="18"/>
      <c r="K527" s="18"/>
      <c r="L527" s="18" t="str">
        <f t="shared" si="33"/>
        <v/>
      </c>
      <c r="M527" t="str">
        <f>IF([1]线路!G527="","",[1]线路!G527)</f>
        <v/>
      </c>
      <c r="N527" t="str">
        <f>IF([1]线路!H527="","",[1]线路!H527)</f>
        <v/>
      </c>
    </row>
    <row r="528" spans="1:14" x14ac:dyDescent="0.15">
      <c r="A528" t="str">
        <f>IF([1]线路!A528="","",[1]线路!A528)</f>
        <v/>
      </c>
      <c r="B528" t="str">
        <f>IF([1]线路!B528="","",[1]线路!B528)</f>
        <v/>
      </c>
      <c r="C528" t="str">
        <f>IF([1]线路!C528="","",[1]线路!C528)</f>
        <v/>
      </c>
      <c r="D528" t="str">
        <f>IF([1]线路!D528="","",[1]线路!D528)</f>
        <v/>
      </c>
      <c r="E528" t="str">
        <f>IF([1]线路!F528="","",[1]线路!F528)</f>
        <v/>
      </c>
      <c r="F528" t="str">
        <f>IF([1]线路!E528="","",[1]线路!E528)</f>
        <v/>
      </c>
      <c r="G528" s="18" t="str">
        <f t="shared" si="32"/>
        <v/>
      </c>
      <c r="H528" s="18" t="str">
        <f ca="1">VLOOKUP(线路!A528,OFFSET(架空线长度!$A$2,0,0,2000,2),2,FALSE)</f>
        <v/>
      </c>
      <c r="I528" s="18"/>
      <c r="J528" s="18"/>
      <c r="K528" s="18"/>
      <c r="L528" s="18" t="str">
        <f t="shared" si="33"/>
        <v/>
      </c>
      <c r="M528" t="str">
        <f>IF([1]线路!G528="","",[1]线路!G528)</f>
        <v/>
      </c>
      <c r="N528" t="str">
        <f>IF([1]线路!H528="","",[1]线路!H528)</f>
        <v/>
      </c>
    </row>
    <row r="529" spans="1:14" x14ac:dyDescent="0.15">
      <c r="A529" t="str">
        <f>IF([1]线路!A529="","",[1]线路!A529)</f>
        <v/>
      </c>
      <c r="B529" t="str">
        <f>IF([1]线路!B529="","",[1]线路!B529)</f>
        <v/>
      </c>
      <c r="C529" t="str">
        <f>IF([1]线路!C529="","",[1]线路!C529)</f>
        <v/>
      </c>
      <c r="D529" t="str">
        <f>IF([1]线路!D529="","",[1]线路!D529)</f>
        <v/>
      </c>
      <c r="E529" t="str">
        <f>IF([1]线路!F529="","",[1]线路!F529)</f>
        <v/>
      </c>
      <c r="F529" t="str">
        <f>IF([1]线路!E529="","",[1]线路!E529)</f>
        <v/>
      </c>
      <c r="G529" s="18" t="str">
        <f t="shared" si="32"/>
        <v/>
      </c>
      <c r="H529" s="18" t="str">
        <f ca="1">VLOOKUP(线路!A529,OFFSET(架空线长度!$A$2,0,0,2000,2),2,FALSE)</f>
        <v/>
      </c>
      <c r="I529" s="18"/>
      <c r="J529" s="18"/>
      <c r="K529" s="18"/>
      <c r="L529" s="18" t="str">
        <f t="shared" si="33"/>
        <v/>
      </c>
      <c r="M529" t="str">
        <f>IF([1]线路!G529="","",[1]线路!G529)</f>
        <v/>
      </c>
      <c r="N529" t="str">
        <f>IF([1]线路!H529="","",[1]线路!H529)</f>
        <v/>
      </c>
    </row>
    <row r="530" spans="1:14" x14ac:dyDescent="0.15">
      <c r="A530" t="str">
        <f>IF([1]线路!A530="","",[1]线路!A530)</f>
        <v/>
      </c>
      <c r="B530" t="str">
        <f>IF([1]线路!B530="","",[1]线路!B530)</f>
        <v/>
      </c>
      <c r="C530" t="str">
        <f>IF([1]线路!C530="","",[1]线路!C530)</f>
        <v/>
      </c>
      <c r="D530" t="str">
        <f>IF([1]线路!D530="","",[1]线路!D530)</f>
        <v/>
      </c>
      <c r="E530" t="str">
        <f>IF([1]线路!F530="","",[1]线路!F530)</f>
        <v/>
      </c>
      <c r="F530" t="str">
        <f>IF([1]线路!E530="","",[1]线路!E530)</f>
        <v/>
      </c>
      <c r="G530" s="18" t="str">
        <f t="shared" si="32"/>
        <v/>
      </c>
      <c r="H530" s="18" t="str">
        <f ca="1">VLOOKUP(线路!A530,OFFSET(架空线长度!$A$2,0,0,2000,2),2,FALSE)</f>
        <v/>
      </c>
      <c r="I530" s="18"/>
      <c r="J530" s="18"/>
      <c r="K530" s="18"/>
      <c r="L530" s="18" t="str">
        <f t="shared" si="33"/>
        <v/>
      </c>
      <c r="M530" t="str">
        <f>IF([1]线路!G530="","",[1]线路!G530)</f>
        <v/>
      </c>
      <c r="N530" t="str">
        <f>IF([1]线路!H530="","",[1]线路!H530)</f>
        <v/>
      </c>
    </row>
    <row r="531" spans="1:14" x14ac:dyDescent="0.15">
      <c r="A531" t="str">
        <f>IF([1]线路!A531="","",[1]线路!A531)</f>
        <v/>
      </c>
      <c r="B531" t="str">
        <f>IF([1]线路!B531="","",[1]线路!B531)</f>
        <v/>
      </c>
      <c r="C531" t="str">
        <f>IF([1]线路!C531="","",[1]线路!C531)</f>
        <v/>
      </c>
      <c r="D531" t="str">
        <f>IF([1]线路!D531="","",[1]线路!D531)</f>
        <v/>
      </c>
      <c r="E531" t="str">
        <f>IF([1]线路!F531="","",[1]线路!F531)</f>
        <v/>
      </c>
      <c r="F531" t="str">
        <f>IF([1]线路!E531="","",[1]线路!E531)</f>
        <v/>
      </c>
      <c r="G531" s="18" t="str">
        <f t="shared" si="32"/>
        <v/>
      </c>
      <c r="H531" s="18" t="str">
        <f ca="1">VLOOKUP(线路!A531,OFFSET(架空线长度!$A$2,0,0,2000,2),2,FALSE)</f>
        <v/>
      </c>
      <c r="I531" s="18"/>
      <c r="J531" s="18"/>
      <c r="K531" s="18"/>
      <c r="L531" s="18" t="str">
        <f t="shared" si="33"/>
        <v/>
      </c>
      <c r="M531" t="str">
        <f>IF([1]线路!G531="","",[1]线路!G531)</f>
        <v/>
      </c>
      <c r="N531" t="str">
        <f>IF([1]线路!H531="","",[1]线路!H531)</f>
        <v/>
      </c>
    </row>
    <row r="532" spans="1:14" x14ac:dyDescent="0.15">
      <c r="A532" t="str">
        <f>IF([1]线路!A532="","",[1]线路!A532)</f>
        <v/>
      </c>
      <c r="B532" t="str">
        <f>IF([1]线路!B532="","",[1]线路!B532)</f>
        <v/>
      </c>
      <c r="C532" t="str">
        <f>IF([1]线路!C532="","",[1]线路!C532)</f>
        <v/>
      </c>
      <c r="D532" t="str">
        <f>IF([1]线路!D532="","",[1]线路!D532)</f>
        <v/>
      </c>
      <c r="E532" t="str">
        <f>IF([1]线路!F532="","",[1]线路!F532)</f>
        <v/>
      </c>
      <c r="F532" t="str">
        <f>IF([1]线路!E532="","",[1]线路!E532)</f>
        <v/>
      </c>
      <c r="G532" s="18" t="str">
        <f t="shared" si="32"/>
        <v/>
      </c>
      <c r="H532" s="18" t="str">
        <f ca="1">VLOOKUP(线路!A532,OFFSET(架空线长度!$A$2,0,0,2000,2),2,FALSE)</f>
        <v/>
      </c>
      <c r="I532" s="18"/>
      <c r="J532" s="18"/>
      <c r="K532" s="18"/>
      <c r="L532" s="18" t="str">
        <f t="shared" si="33"/>
        <v/>
      </c>
      <c r="M532" t="str">
        <f>IF([1]线路!G532="","",[1]线路!G532)</f>
        <v/>
      </c>
      <c r="N532" t="str">
        <f>IF([1]线路!H532="","",[1]线路!H532)</f>
        <v/>
      </c>
    </row>
    <row r="533" spans="1:14" x14ac:dyDescent="0.15">
      <c r="A533" t="str">
        <f>IF([1]线路!A533="","",[1]线路!A533)</f>
        <v/>
      </c>
      <c r="B533" t="str">
        <f>IF([1]线路!B533="","",[1]线路!B533)</f>
        <v/>
      </c>
      <c r="C533" t="str">
        <f>IF([1]线路!C533="","",[1]线路!C533)</f>
        <v/>
      </c>
      <c r="D533" t="str">
        <f>IF([1]线路!D533="","",[1]线路!D533)</f>
        <v/>
      </c>
      <c r="E533" t="str">
        <f>IF([1]线路!F533="","",[1]线路!F533)</f>
        <v/>
      </c>
      <c r="F533" t="str">
        <f>IF([1]线路!E533="","",[1]线路!E533)</f>
        <v/>
      </c>
      <c r="G533" s="18" t="str">
        <f t="shared" si="32"/>
        <v/>
      </c>
      <c r="H533" s="18" t="str">
        <f ca="1">VLOOKUP(线路!A533,OFFSET(架空线长度!$A$2,0,0,2000,2),2,FALSE)</f>
        <v/>
      </c>
      <c r="I533" s="18"/>
      <c r="J533" s="18"/>
      <c r="K533" s="18"/>
      <c r="L533" s="18" t="str">
        <f t="shared" si="33"/>
        <v/>
      </c>
      <c r="M533" t="str">
        <f>IF([1]线路!G533="","",[1]线路!G533)</f>
        <v/>
      </c>
      <c r="N533" t="str">
        <f>IF([1]线路!H533="","",[1]线路!H533)</f>
        <v/>
      </c>
    </row>
    <row r="534" spans="1:14" x14ac:dyDescent="0.15">
      <c r="A534" t="str">
        <f>IF([1]线路!A534="","",[1]线路!A534)</f>
        <v/>
      </c>
      <c r="B534" t="str">
        <f>IF([1]线路!B534="","",[1]线路!B534)</f>
        <v/>
      </c>
      <c r="C534" t="str">
        <f>IF([1]线路!C534="","",[1]线路!C534)</f>
        <v/>
      </c>
      <c r="D534" t="str">
        <f>IF([1]线路!D534="","",[1]线路!D534)</f>
        <v/>
      </c>
      <c r="E534" t="str">
        <f>IF([1]线路!F534="","",[1]线路!F534)</f>
        <v/>
      </c>
      <c r="F534" t="str">
        <f>IF([1]线路!E534="","",[1]线路!E534)</f>
        <v/>
      </c>
      <c r="G534" s="18" t="str">
        <f t="shared" si="32"/>
        <v/>
      </c>
      <c r="H534" s="18" t="str">
        <f ca="1">VLOOKUP(线路!A534,OFFSET(架空线长度!$A$2,0,0,2000,2),2,FALSE)</f>
        <v/>
      </c>
      <c r="I534" s="18"/>
      <c r="J534" s="18"/>
      <c r="K534" s="18"/>
      <c r="L534" s="18" t="str">
        <f t="shared" si="33"/>
        <v/>
      </c>
      <c r="M534" t="str">
        <f>IF([1]线路!G534="","",[1]线路!G534)</f>
        <v/>
      </c>
      <c r="N534" t="str">
        <f>IF([1]线路!H534="","",[1]线路!H534)</f>
        <v/>
      </c>
    </row>
    <row r="535" spans="1:14" x14ac:dyDescent="0.15">
      <c r="A535" t="str">
        <f>IF([1]线路!A535="","",[1]线路!A535)</f>
        <v/>
      </c>
      <c r="B535" t="str">
        <f>IF([1]线路!B535="","",[1]线路!B535)</f>
        <v/>
      </c>
      <c r="C535" t="str">
        <f>IF([1]线路!C535="","",[1]线路!C535)</f>
        <v/>
      </c>
      <c r="D535" t="str">
        <f>IF([1]线路!D535="","",[1]线路!D535)</f>
        <v/>
      </c>
      <c r="E535" t="str">
        <f>IF([1]线路!F535="","",[1]线路!F535)</f>
        <v/>
      </c>
      <c r="F535" t="str">
        <f>IF([1]线路!E535="","",[1]线路!E535)</f>
        <v/>
      </c>
      <c r="G535" s="18" t="str">
        <f t="shared" si="32"/>
        <v/>
      </c>
      <c r="H535" s="18" t="str">
        <f ca="1">VLOOKUP(线路!A535,OFFSET(架空线长度!$A$2,0,0,2000,2),2,FALSE)</f>
        <v/>
      </c>
      <c r="I535" s="18"/>
      <c r="J535" s="18"/>
      <c r="K535" s="18"/>
      <c r="L535" s="18" t="str">
        <f t="shared" si="33"/>
        <v/>
      </c>
      <c r="M535" t="str">
        <f>IF([1]线路!G535="","",[1]线路!G535)</f>
        <v/>
      </c>
      <c r="N535" t="str">
        <f>IF([1]线路!H535="","",[1]线路!H535)</f>
        <v/>
      </c>
    </row>
    <row r="536" spans="1:14" x14ac:dyDescent="0.15">
      <c r="A536" t="str">
        <f>IF([1]线路!A536="","",[1]线路!A536)</f>
        <v/>
      </c>
      <c r="B536" t="str">
        <f>IF([1]线路!B536="","",[1]线路!B536)</f>
        <v/>
      </c>
      <c r="C536" t="str">
        <f>IF([1]线路!C536="","",[1]线路!C536)</f>
        <v/>
      </c>
      <c r="D536" t="str">
        <f>IF([1]线路!D536="","",[1]线路!D536)</f>
        <v/>
      </c>
      <c r="E536" t="str">
        <f>IF([1]线路!F536="","",[1]线路!F536)</f>
        <v/>
      </c>
      <c r="F536" t="str">
        <f>IF([1]线路!E536="","",[1]线路!E536)</f>
        <v/>
      </c>
      <c r="G536" s="18" t="str">
        <f t="shared" si="32"/>
        <v/>
      </c>
      <c r="H536" s="18" t="str">
        <f ca="1">VLOOKUP(线路!A536,OFFSET(架空线长度!$A$2,0,0,2000,2),2,FALSE)</f>
        <v/>
      </c>
      <c r="I536" s="18"/>
      <c r="J536" s="18"/>
      <c r="K536" s="18"/>
      <c r="L536" s="18" t="str">
        <f t="shared" si="33"/>
        <v/>
      </c>
      <c r="M536" t="str">
        <f>IF([1]线路!G536="","",[1]线路!G536)</f>
        <v/>
      </c>
      <c r="N536" t="str">
        <f>IF([1]线路!H536="","",[1]线路!H536)</f>
        <v/>
      </c>
    </row>
    <row r="537" spans="1:14" x14ac:dyDescent="0.15">
      <c r="A537" t="str">
        <f>IF([1]线路!A537="","",[1]线路!A537)</f>
        <v/>
      </c>
      <c r="B537" t="str">
        <f>IF([1]线路!B537="","",[1]线路!B537)</f>
        <v/>
      </c>
      <c r="C537" t="str">
        <f>IF([1]线路!C537="","",[1]线路!C537)</f>
        <v/>
      </c>
      <c r="D537" t="str">
        <f>IF([1]线路!D537="","",[1]线路!D537)</f>
        <v/>
      </c>
      <c r="E537" t="str">
        <f>IF([1]线路!F537="","",[1]线路!F537)</f>
        <v/>
      </c>
      <c r="F537" t="str">
        <f>IF([1]线路!E537="","",[1]线路!E537)</f>
        <v/>
      </c>
      <c r="G537" s="18" t="str">
        <f t="shared" si="32"/>
        <v/>
      </c>
      <c r="H537" s="18" t="str">
        <f ca="1">VLOOKUP(线路!A537,OFFSET(架空线长度!$A$2,0,0,2000,2),2,FALSE)</f>
        <v/>
      </c>
      <c r="I537" s="18"/>
      <c r="J537" s="18"/>
      <c r="K537" s="18"/>
      <c r="L537" s="18" t="str">
        <f t="shared" si="33"/>
        <v/>
      </c>
      <c r="M537" t="str">
        <f>IF([1]线路!G537="","",[1]线路!G537)</f>
        <v/>
      </c>
      <c r="N537" t="str">
        <f>IF([1]线路!H537="","",[1]线路!H537)</f>
        <v/>
      </c>
    </row>
    <row r="538" spans="1:14" x14ac:dyDescent="0.15">
      <c r="A538" t="str">
        <f>IF([1]线路!A538="","",[1]线路!A538)</f>
        <v/>
      </c>
      <c r="B538" t="str">
        <f>IF([1]线路!B538="","",[1]线路!B538)</f>
        <v/>
      </c>
      <c r="C538" t="str">
        <f>IF([1]线路!C538="","",[1]线路!C538)</f>
        <v/>
      </c>
      <c r="D538" t="str">
        <f>IF([1]线路!D538="","",[1]线路!D538)</f>
        <v/>
      </c>
      <c r="E538" t="str">
        <f>IF([1]线路!F538="","",[1]线路!F538)</f>
        <v/>
      </c>
      <c r="F538" t="str">
        <f>IF([1]线路!E538="","",[1]线路!E538)</f>
        <v/>
      </c>
      <c r="G538" s="18" t="str">
        <f t="shared" si="32"/>
        <v/>
      </c>
      <c r="H538" s="18" t="str">
        <f ca="1">VLOOKUP(线路!A538,OFFSET(架空线长度!$A$2,0,0,2000,2),2,FALSE)</f>
        <v/>
      </c>
      <c r="I538" s="18"/>
      <c r="J538" s="18"/>
      <c r="K538" s="18"/>
      <c r="L538" s="18" t="str">
        <f t="shared" si="33"/>
        <v/>
      </c>
      <c r="M538" t="str">
        <f>IF([1]线路!G538="","",[1]线路!G538)</f>
        <v/>
      </c>
      <c r="N538" t="str">
        <f>IF([1]线路!H538="","",[1]线路!H538)</f>
        <v/>
      </c>
    </row>
    <row r="539" spans="1:14" x14ac:dyDescent="0.15">
      <c r="A539" t="str">
        <f>IF([1]线路!A539="","",[1]线路!A539)</f>
        <v/>
      </c>
      <c r="B539" t="str">
        <f>IF([1]线路!B539="","",[1]线路!B539)</f>
        <v/>
      </c>
      <c r="C539" t="str">
        <f>IF([1]线路!C539="","",[1]线路!C539)</f>
        <v/>
      </c>
      <c r="D539" t="str">
        <f>IF([1]线路!D539="","",[1]线路!D539)</f>
        <v/>
      </c>
      <c r="E539" t="str">
        <f>IF([1]线路!F539="","",[1]线路!F539)</f>
        <v/>
      </c>
      <c r="F539" t="str">
        <f>IF([1]线路!E539="","",[1]线路!E539)</f>
        <v/>
      </c>
      <c r="G539" s="18" t="str">
        <f t="shared" si="32"/>
        <v/>
      </c>
      <c r="H539" s="18" t="str">
        <f ca="1">VLOOKUP(线路!A539,OFFSET(架空线长度!$A$2,0,0,2000,2),2,FALSE)</f>
        <v/>
      </c>
      <c r="I539" s="18"/>
      <c r="J539" s="18"/>
      <c r="K539" s="18"/>
      <c r="L539" s="18" t="str">
        <f t="shared" si="33"/>
        <v/>
      </c>
      <c r="M539" t="str">
        <f>IF([1]线路!G539="","",[1]线路!G539)</f>
        <v/>
      </c>
      <c r="N539" t="str">
        <f>IF([1]线路!H539="","",[1]线路!H539)</f>
        <v/>
      </c>
    </row>
    <row r="540" spans="1:14" x14ac:dyDescent="0.15">
      <c r="A540" t="str">
        <f>IF([1]线路!A540="","",[1]线路!A540)</f>
        <v/>
      </c>
      <c r="B540" t="str">
        <f>IF([1]线路!B540="","",[1]线路!B540)</f>
        <v/>
      </c>
      <c r="C540" t="str">
        <f>IF([1]线路!C540="","",[1]线路!C540)</f>
        <v/>
      </c>
      <c r="D540" t="str">
        <f>IF([1]线路!D540="","",[1]线路!D540)</f>
        <v/>
      </c>
      <c r="E540" t="str">
        <f>IF([1]线路!F540="","",[1]线路!F540)</f>
        <v/>
      </c>
      <c r="F540" t="str">
        <f>IF([1]线路!E540="","",[1]线路!E540)</f>
        <v/>
      </c>
      <c r="G540" s="18" t="str">
        <f t="shared" si="32"/>
        <v/>
      </c>
      <c r="H540" s="18" t="str">
        <f ca="1">VLOOKUP(线路!A540,OFFSET(架空线长度!$A$2,0,0,2000,2),2,FALSE)</f>
        <v/>
      </c>
      <c r="I540" s="18"/>
      <c r="J540" s="18"/>
      <c r="K540" s="18"/>
      <c r="L540" s="18" t="str">
        <f t="shared" si="33"/>
        <v/>
      </c>
      <c r="M540" t="str">
        <f>IF([1]线路!G540="","",[1]线路!G540)</f>
        <v/>
      </c>
      <c r="N540" t="str">
        <f>IF([1]线路!H540="","",[1]线路!H540)</f>
        <v/>
      </c>
    </row>
    <row r="541" spans="1:14" x14ac:dyDescent="0.15">
      <c r="A541" t="str">
        <f>IF([1]线路!A541="","",[1]线路!A541)</f>
        <v/>
      </c>
      <c r="B541" t="str">
        <f>IF([1]线路!B541="","",[1]线路!B541)</f>
        <v/>
      </c>
      <c r="C541" t="str">
        <f>IF([1]线路!C541="","",[1]线路!C541)</f>
        <v/>
      </c>
      <c r="D541" t="str">
        <f>IF([1]线路!D541="","",[1]线路!D541)</f>
        <v/>
      </c>
      <c r="E541" t="str">
        <f>IF([1]线路!F541="","",[1]线路!F541)</f>
        <v/>
      </c>
      <c r="F541" t="str">
        <f>IF([1]线路!E541="","",[1]线路!E541)</f>
        <v/>
      </c>
      <c r="G541" s="18" t="str">
        <f t="shared" si="32"/>
        <v/>
      </c>
      <c r="H541" s="18" t="str">
        <f ca="1">VLOOKUP(线路!A541,OFFSET(架空线长度!$A$2,0,0,2000,2),2,FALSE)</f>
        <v/>
      </c>
      <c r="I541" s="18"/>
      <c r="J541" s="18"/>
      <c r="K541" s="18"/>
      <c r="L541" s="18" t="str">
        <f t="shared" si="33"/>
        <v/>
      </c>
      <c r="M541" t="str">
        <f>IF([1]线路!G541="","",[1]线路!G541)</f>
        <v/>
      </c>
      <c r="N541" t="str">
        <f>IF([1]线路!H541="","",[1]线路!H541)</f>
        <v/>
      </c>
    </row>
    <row r="542" spans="1:14" x14ac:dyDescent="0.15">
      <c r="A542" t="str">
        <f>IF([1]线路!A542="","",[1]线路!A542)</f>
        <v/>
      </c>
      <c r="B542" t="str">
        <f>IF([1]线路!B542="","",[1]线路!B542)</f>
        <v/>
      </c>
      <c r="C542" t="str">
        <f>IF([1]线路!C542="","",[1]线路!C542)</f>
        <v/>
      </c>
      <c r="D542" t="str">
        <f>IF([1]线路!D542="","",[1]线路!D542)</f>
        <v/>
      </c>
      <c r="E542" t="str">
        <f>IF([1]线路!F542="","",[1]线路!F542)</f>
        <v/>
      </c>
      <c r="F542" t="str">
        <f>IF([1]线路!E542="","",[1]线路!E542)</f>
        <v/>
      </c>
      <c r="G542" s="18" t="str">
        <f t="shared" si="32"/>
        <v/>
      </c>
      <c r="H542" s="18" t="str">
        <f ca="1">VLOOKUP(线路!A542,OFFSET(架空线长度!$A$2,0,0,2000,2),2,FALSE)</f>
        <v/>
      </c>
      <c r="I542" s="18"/>
      <c r="J542" s="18"/>
      <c r="K542" s="18"/>
      <c r="L542" s="18" t="str">
        <f t="shared" si="33"/>
        <v/>
      </c>
      <c r="M542" t="str">
        <f>IF([1]线路!G542="","",[1]线路!G542)</f>
        <v/>
      </c>
      <c r="N542" t="str">
        <f>IF([1]线路!H542="","",[1]线路!H542)</f>
        <v/>
      </c>
    </row>
    <row r="543" spans="1:14" x14ac:dyDescent="0.15">
      <c r="A543" t="str">
        <f>IF([1]线路!A543="","",[1]线路!A543)</f>
        <v/>
      </c>
      <c r="B543" t="str">
        <f>IF([1]线路!B543="","",[1]线路!B543)</f>
        <v/>
      </c>
      <c r="C543" t="str">
        <f>IF([1]线路!C543="","",[1]线路!C543)</f>
        <v/>
      </c>
      <c r="D543" t="str">
        <f>IF([1]线路!D543="","",[1]线路!D543)</f>
        <v/>
      </c>
      <c r="E543" t="str">
        <f>IF([1]线路!F543="","",[1]线路!F543)</f>
        <v/>
      </c>
      <c r="F543" t="str">
        <f>IF([1]线路!E543="","",[1]线路!E543)</f>
        <v/>
      </c>
      <c r="G543" s="18" t="str">
        <f t="shared" si="32"/>
        <v/>
      </c>
      <c r="H543" s="18" t="str">
        <f ca="1">VLOOKUP(线路!A543,OFFSET(架空线长度!$A$2,0,0,2000,2),2,FALSE)</f>
        <v/>
      </c>
      <c r="I543" s="18"/>
      <c r="J543" s="18"/>
      <c r="K543" s="18"/>
      <c r="L543" s="18" t="str">
        <f t="shared" si="33"/>
        <v/>
      </c>
      <c r="M543" t="str">
        <f>IF([1]线路!G543="","",[1]线路!G543)</f>
        <v/>
      </c>
      <c r="N543" t="str">
        <f>IF([1]线路!H543="","",[1]线路!H543)</f>
        <v/>
      </c>
    </row>
    <row r="544" spans="1:14" x14ac:dyDescent="0.15">
      <c r="A544" t="str">
        <f>IF([1]线路!A544="","",[1]线路!A544)</f>
        <v/>
      </c>
      <c r="B544" t="str">
        <f>IF([1]线路!B544="","",[1]线路!B544)</f>
        <v/>
      </c>
      <c r="C544" t="str">
        <f>IF([1]线路!C544="","",[1]线路!C544)</f>
        <v/>
      </c>
      <c r="D544" t="str">
        <f>IF([1]线路!D544="","",[1]线路!D544)</f>
        <v/>
      </c>
      <c r="E544" t="str">
        <f>IF([1]线路!F544="","",[1]线路!F544)</f>
        <v/>
      </c>
      <c r="F544" t="str">
        <f>IF([1]线路!E544="","",[1]线路!E544)</f>
        <v/>
      </c>
      <c r="G544" s="18" t="str">
        <f t="shared" si="32"/>
        <v/>
      </c>
      <c r="H544" s="18" t="str">
        <f ca="1">VLOOKUP(线路!A544,OFFSET(架空线长度!$A$2,0,0,2000,2),2,FALSE)</f>
        <v/>
      </c>
      <c r="I544" s="18"/>
      <c r="J544" s="18"/>
      <c r="K544" s="18"/>
      <c r="L544" s="18" t="str">
        <f t="shared" si="33"/>
        <v/>
      </c>
      <c r="M544" t="str">
        <f>IF([1]线路!G544="","",[1]线路!G544)</f>
        <v/>
      </c>
      <c r="N544" t="str">
        <f>IF([1]线路!H544="","",[1]线路!H544)</f>
        <v/>
      </c>
    </row>
    <row r="545" spans="1:14" x14ac:dyDescent="0.15">
      <c r="A545" t="str">
        <f>IF([1]线路!A545="","",[1]线路!A545)</f>
        <v/>
      </c>
      <c r="B545" t="str">
        <f>IF([1]线路!B545="","",[1]线路!B545)</f>
        <v/>
      </c>
      <c r="C545" t="str">
        <f>IF([1]线路!C545="","",[1]线路!C545)</f>
        <v/>
      </c>
      <c r="D545" t="str">
        <f>IF([1]线路!D545="","",[1]线路!D545)</f>
        <v/>
      </c>
      <c r="E545" t="str">
        <f>IF([1]线路!F545="","",[1]线路!F545)</f>
        <v/>
      </c>
      <c r="F545" t="str">
        <f>IF([1]线路!E545="","",[1]线路!E545)</f>
        <v/>
      </c>
      <c r="G545" s="18" t="str">
        <f t="shared" si="32"/>
        <v/>
      </c>
      <c r="H545" s="18" t="str">
        <f ca="1">VLOOKUP(线路!A545,OFFSET(架空线长度!$A$2,0,0,2000,2),2,FALSE)</f>
        <v/>
      </c>
      <c r="I545" s="18"/>
      <c r="J545" s="18"/>
      <c r="K545" s="18"/>
      <c r="L545" s="18" t="str">
        <f t="shared" si="33"/>
        <v/>
      </c>
      <c r="M545" t="str">
        <f>IF([1]线路!G545="","",[1]线路!G545)</f>
        <v/>
      </c>
      <c r="N545" t="str">
        <f>IF([1]线路!H545="","",[1]线路!H545)</f>
        <v/>
      </c>
    </row>
    <row r="546" spans="1:14" x14ac:dyDescent="0.15">
      <c r="A546" t="str">
        <f>IF([1]线路!A546="","",[1]线路!A546)</f>
        <v/>
      </c>
      <c r="B546" t="str">
        <f>IF([1]线路!B546="","",[1]线路!B546)</f>
        <v/>
      </c>
      <c r="C546" t="str">
        <f>IF([1]线路!C546="","",[1]线路!C546)</f>
        <v/>
      </c>
      <c r="D546" t="str">
        <f>IF([1]线路!D546="","",[1]线路!D546)</f>
        <v/>
      </c>
      <c r="E546" t="str">
        <f>IF([1]线路!F546="","",[1]线路!F546)</f>
        <v/>
      </c>
      <c r="F546" t="str">
        <f>IF([1]线路!E546="","",[1]线路!E546)</f>
        <v/>
      </c>
      <c r="G546" s="18" t="str">
        <f t="shared" si="32"/>
        <v/>
      </c>
      <c r="H546" s="18" t="str">
        <f ca="1">VLOOKUP(线路!A546,OFFSET(架空线长度!$A$2,0,0,2000,2),2,FALSE)</f>
        <v/>
      </c>
      <c r="I546" s="18"/>
      <c r="J546" s="18"/>
      <c r="K546" s="18"/>
      <c r="L546" s="18" t="str">
        <f t="shared" si="33"/>
        <v/>
      </c>
      <c r="M546" t="str">
        <f>IF([1]线路!G546="","",[1]线路!G546)</f>
        <v/>
      </c>
      <c r="N546" t="str">
        <f>IF([1]线路!H546="","",[1]线路!H546)</f>
        <v/>
      </c>
    </row>
    <row r="547" spans="1:14" x14ac:dyDescent="0.15">
      <c r="A547" t="str">
        <f>IF([1]线路!A547="","",[1]线路!A547)</f>
        <v/>
      </c>
      <c r="B547" t="str">
        <f>IF([1]线路!B547="","",[1]线路!B547)</f>
        <v/>
      </c>
      <c r="C547" t="str">
        <f>IF([1]线路!C547="","",[1]线路!C547)</f>
        <v/>
      </c>
      <c r="D547" t="str">
        <f>IF([1]线路!D547="","",[1]线路!D547)</f>
        <v/>
      </c>
      <c r="E547" t="str">
        <f>IF([1]线路!F547="","",[1]线路!F547)</f>
        <v/>
      </c>
      <c r="F547" t="str">
        <f>IF([1]线路!E547="","",[1]线路!E547)</f>
        <v/>
      </c>
      <c r="G547" s="18" t="str">
        <f t="shared" si="32"/>
        <v/>
      </c>
      <c r="H547" s="18" t="str">
        <f ca="1">VLOOKUP(线路!A547,OFFSET(架空线长度!$A$2,0,0,2000,2),2,FALSE)</f>
        <v/>
      </c>
      <c r="I547" s="18"/>
      <c r="J547" s="18"/>
      <c r="K547" s="18"/>
      <c r="L547" s="18" t="str">
        <f t="shared" si="33"/>
        <v/>
      </c>
      <c r="M547" t="str">
        <f>IF([1]线路!G547="","",[1]线路!G547)</f>
        <v/>
      </c>
      <c r="N547" t="str">
        <f>IF([1]线路!H547="","",[1]线路!H547)</f>
        <v/>
      </c>
    </row>
    <row r="548" spans="1:14" x14ac:dyDescent="0.15">
      <c r="A548" t="str">
        <f>IF([1]线路!A548="","",[1]线路!A548)</f>
        <v/>
      </c>
      <c r="B548" t="str">
        <f>IF([1]线路!B548="","",[1]线路!B548)</f>
        <v/>
      </c>
      <c r="C548" t="str">
        <f>IF([1]线路!C548="","",[1]线路!C548)</f>
        <v/>
      </c>
      <c r="D548" t="str">
        <f>IF([1]线路!D548="","",[1]线路!D548)</f>
        <v/>
      </c>
      <c r="E548" t="str">
        <f>IF([1]线路!F548="","",[1]线路!F548)</f>
        <v/>
      </c>
      <c r="F548" t="str">
        <f>IF([1]线路!E548="","",[1]线路!E548)</f>
        <v/>
      </c>
      <c r="G548" s="18" t="str">
        <f t="shared" si="32"/>
        <v/>
      </c>
      <c r="H548" s="18" t="str">
        <f ca="1">VLOOKUP(线路!A548,OFFSET(架空线长度!$A$2,0,0,2000,2),2,FALSE)</f>
        <v/>
      </c>
      <c r="I548" s="18"/>
      <c r="J548" s="18"/>
      <c r="K548" s="18"/>
      <c r="L548" s="18" t="str">
        <f t="shared" si="33"/>
        <v/>
      </c>
      <c r="M548" t="str">
        <f>IF([1]线路!G548="","",[1]线路!G548)</f>
        <v/>
      </c>
      <c r="N548" t="str">
        <f>IF([1]线路!H548="","",[1]线路!H548)</f>
        <v/>
      </c>
    </row>
    <row r="549" spans="1:14" x14ac:dyDescent="0.15">
      <c r="A549" t="str">
        <f>IF([1]线路!A549="","",[1]线路!A549)</f>
        <v/>
      </c>
      <c r="B549" t="str">
        <f>IF([1]线路!B549="","",[1]线路!B549)</f>
        <v/>
      </c>
      <c r="C549" t="str">
        <f>IF([1]线路!C549="","",[1]线路!C549)</f>
        <v/>
      </c>
      <c r="D549" t="str">
        <f>IF([1]线路!D549="","",[1]线路!D549)</f>
        <v/>
      </c>
      <c r="E549" t="str">
        <f>IF([1]线路!F549="","",[1]线路!F549)</f>
        <v/>
      </c>
      <c r="F549" t="str">
        <f>IF([1]线路!E549="","",[1]线路!E549)</f>
        <v/>
      </c>
      <c r="G549" s="18" t="str">
        <f t="shared" si="32"/>
        <v/>
      </c>
      <c r="H549" s="18" t="str">
        <f ca="1">VLOOKUP(线路!A549,OFFSET(架空线长度!$A$2,0,0,2000,2),2,FALSE)</f>
        <v/>
      </c>
      <c r="I549" s="18"/>
      <c r="J549" s="18"/>
      <c r="K549" s="18"/>
      <c r="L549" s="18" t="str">
        <f t="shared" si="33"/>
        <v/>
      </c>
      <c r="M549" t="str">
        <f>IF([1]线路!G549="","",[1]线路!G549)</f>
        <v/>
      </c>
      <c r="N549" t="str">
        <f>IF([1]线路!H549="","",[1]线路!H549)</f>
        <v/>
      </c>
    </row>
    <row r="550" spans="1:14" x14ac:dyDescent="0.15">
      <c r="A550" t="str">
        <f>IF([1]线路!A550="","",[1]线路!A550)</f>
        <v/>
      </c>
      <c r="B550" t="str">
        <f>IF([1]线路!B550="","",[1]线路!B550)</f>
        <v/>
      </c>
      <c r="C550" t="str">
        <f>IF([1]线路!C550="","",[1]线路!C550)</f>
        <v/>
      </c>
      <c r="D550" t="str">
        <f>IF([1]线路!D550="","",[1]线路!D550)</f>
        <v/>
      </c>
      <c r="E550" t="str">
        <f>IF([1]线路!F550="","",[1]线路!F550)</f>
        <v/>
      </c>
      <c r="F550" t="str">
        <f>IF([1]线路!E550="","",[1]线路!E550)</f>
        <v/>
      </c>
      <c r="G550" s="18" t="str">
        <f t="shared" si="32"/>
        <v/>
      </c>
      <c r="H550" s="18" t="str">
        <f ca="1">VLOOKUP(线路!A550,OFFSET(架空线长度!$A$2,0,0,2000,2),2,FALSE)</f>
        <v/>
      </c>
      <c r="I550" s="18"/>
      <c r="J550" s="18"/>
      <c r="K550" s="18"/>
      <c r="L550" s="18" t="str">
        <f t="shared" si="33"/>
        <v/>
      </c>
      <c r="M550" t="str">
        <f>IF([1]线路!G550="","",[1]线路!G550)</f>
        <v/>
      </c>
      <c r="N550" t="str">
        <f>IF([1]线路!H550="","",[1]线路!H550)</f>
        <v/>
      </c>
    </row>
    <row r="551" spans="1:14" x14ac:dyDescent="0.15">
      <c r="A551" t="str">
        <f>IF([1]线路!A551="","",[1]线路!A551)</f>
        <v/>
      </c>
      <c r="B551" t="str">
        <f>IF([1]线路!B551="","",[1]线路!B551)</f>
        <v/>
      </c>
      <c r="C551" t="str">
        <f>IF([1]线路!C551="","",[1]线路!C551)</f>
        <v/>
      </c>
      <c r="D551" t="str">
        <f>IF([1]线路!D551="","",[1]线路!D551)</f>
        <v/>
      </c>
      <c r="E551" t="str">
        <f>IF([1]线路!F551="","",[1]线路!F551)</f>
        <v/>
      </c>
      <c r="F551" t="str">
        <f>IF([1]线路!E551="","",[1]线路!E551)</f>
        <v/>
      </c>
      <c r="G551" s="18" t="str">
        <f t="shared" si="32"/>
        <v/>
      </c>
      <c r="H551" s="18" t="str">
        <f ca="1">VLOOKUP(线路!A551,OFFSET(架空线长度!$A$2,0,0,2000,2),2,FALSE)</f>
        <v/>
      </c>
      <c r="I551" s="18"/>
      <c r="J551" s="18"/>
      <c r="K551" s="18"/>
      <c r="L551" s="18" t="str">
        <f t="shared" si="33"/>
        <v/>
      </c>
      <c r="M551" t="str">
        <f>IF([1]线路!G551="","",[1]线路!G551)</f>
        <v/>
      </c>
      <c r="N551" t="str">
        <f>IF([1]线路!H551="","",[1]线路!H551)</f>
        <v/>
      </c>
    </row>
    <row r="552" spans="1:14" x14ac:dyDescent="0.15">
      <c r="A552" t="str">
        <f>IF([1]线路!A552="","",[1]线路!A552)</f>
        <v/>
      </c>
      <c r="B552" t="str">
        <f>IF([1]线路!B552="","",[1]线路!B552)</f>
        <v/>
      </c>
      <c r="C552" t="str">
        <f>IF([1]线路!C552="","",[1]线路!C552)</f>
        <v/>
      </c>
      <c r="D552" t="str">
        <f>IF([1]线路!D552="","",[1]线路!D552)</f>
        <v/>
      </c>
      <c r="E552" t="str">
        <f>IF([1]线路!F552="","",[1]线路!F552)</f>
        <v/>
      </c>
      <c r="F552" t="str">
        <f>IF([1]线路!E552="","",[1]线路!E552)</f>
        <v/>
      </c>
      <c r="G552" s="18" t="str">
        <f t="shared" si="32"/>
        <v/>
      </c>
      <c r="H552" s="18" t="str">
        <f ca="1">VLOOKUP(线路!A552,OFFSET(架空线长度!$A$2,0,0,2000,2),2,FALSE)</f>
        <v/>
      </c>
      <c r="I552" s="18"/>
      <c r="J552" s="18"/>
      <c r="K552" s="18"/>
      <c r="L552" s="18" t="str">
        <f t="shared" si="33"/>
        <v/>
      </c>
      <c r="M552" t="str">
        <f>IF([1]线路!G552="","",[1]线路!G552)</f>
        <v/>
      </c>
      <c r="N552" t="str">
        <f>IF([1]线路!H552="","",[1]线路!H552)</f>
        <v/>
      </c>
    </row>
    <row r="553" spans="1:14" x14ac:dyDescent="0.15">
      <c r="A553" t="str">
        <f>IF([1]线路!A553="","",[1]线路!A553)</f>
        <v/>
      </c>
      <c r="B553" t="str">
        <f>IF([1]线路!B553="","",[1]线路!B553)</f>
        <v/>
      </c>
      <c r="C553" t="str">
        <f>IF([1]线路!C553="","",[1]线路!C553)</f>
        <v/>
      </c>
      <c r="D553" t="str">
        <f>IF([1]线路!D553="","",[1]线路!D553)</f>
        <v/>
      </c>
      <c r="E553" t="str">
        <f>IF([1]线路!F553="","",[1]线路!F553)</f>
        <v/>
      </c>
      <c r="F553" t="str">
        <f>IF([1]线路!E553="","",[1]线路!E553)</f>
        <v/>
      </c>
      <c r="G553" s="18" t="str">
        <f t="shared" si="32"/>
        <v/>
      </c>
      <c r="H553" s="18" t="str">
        <f ca="1">VLOOKUP(线路!A553,OFFSET(架空线长度!$A$2,0,0,2000,2),2,FALSE)</f>
        <v/>
      </c>
      <c r="I553" s="18"/>
      <c r="J553" s="18"/>
      <c r="K553" s="18"/>
      <c r="L553" s="18" t="str">
        <f t="shared" si="33"/>
        <v/>
      </c>
      <c r="M553" t="str">
        <f>IF([1]线路!G553="","",[1]线路!G553)</f>
        <v/>
      </c>
      <c r="N553" t="str">
        <f>IF([1]线路!H553="","",[1]线路!H553)</f>
        <v/>
      </c>
    </row>
    <row r="554" spans="1:14" x14ac:dyDescent="0.15">
      <c r="A554" t="str">
        <f>IF([1]线路!A554="","",[1]线路!A554)</f>
        <v/>
      </c>
      <c r="B554" t="str">
        <f>IF([1]线路!B554="","",[1]线路!B554)</f>
        <v/>
      </c>
      <c r="C554" t="str">
        <f>IF([1]线路!C554="","",[1]线路!C554)</f>
        <v/>
      </c>
      <c r="D554" t="str">
        <f>IF([1]线路!D554="","",[1]线路!D554)</f>
        <v/>
      </c>
      <c r="E554" t="str">
        <f>IF([1]线路!F554="","",[1]线路!F554)</f>
        <v/>
      </c>
      <c r="F554" t="str">
        <f>IF([1]线路!E554="","",[1]线路!E554)</f>
        <v/>
      </c>
      <c r="G554" s="18" t="str">
        <f t="shared" si="32"/>
        <v/>
      </c>
      <c r="H554" s="18" t="str">
        <f ca="1">VLOOKUP(线路!A554,OFFSET(架空线长度!$A$2,0,0,2000,2),2,FALSE)</f>
        <v/>
      </c>
      <c r="I554" s="18"/>
      <c r="J554" s="18"/>
      <c r="K554" s="18"/>
      <c r="L554" s="18" t="str">
        <f t="shared" si="33"/>
        <v/>
      </c>
      <c r="M554" t="str">
        <f>IF([1]线路!G554="","",[1]线路!G554)</f>
        <v/>
      </c>
      <c r="N554" t="str">
        <f>IF([1]线路!H554="","",[1]线路!H554)</f>
        <v/>
      </c>
    </row>
    <row r="555" spans="1:14" x14ac:dyDescent="0.15">
      <c r="A555" t="str">
        <f>IF([1]线路!A555="","",[1]线路!A555)</f>
        <v/>
      </c>
      <c r="B555" t="str">
        <f>IF([1]线路!B555="","",[1]线路!B555)</f>
        <v/>
      </c>
      <c r="C555" t="str">
        <f>IF([1]线路!C555="","",[1]线路!C555)</f>
        <v/>
      </c>
      <c r="D555" t="str">
        <f>IF([1]线路!D555="","",[1]线路!D555)</f>
        <v/>
      </c>
      <c r="E555" t="str">
        <f>IF([1]线路!F555="","",[1]线路!F555)</f>
        <v/>
      </c>
      <c r="F555" t="str">
        <f>IF([1]线路!E555="","",[1]线路!E555)</f>
        <v/>
      </c>
      <c r="G555" s="18" t="str">
        <f t="shared" si="32"/>
        <v/>
      </c>
      <c r="H555" s="18" t="str">
        <f ca="1">VLOOKUP(线路!A555,OFFSET(架空线长度!$A$2,0,0,2000,2),2,FALSE)</f>
        <v/>
      </c>
      <c r="I555" s="18"/>
      <c r="J555" s="18"/>
      <c r="K555" s="18"/>
      <c r="L555" s="18" t="str">
        <f t="shared" si="33"/>
        <v/>
      </c>
      <c r="M555" t="str">
        <f>IF([1]线路!G555="","",[1]线路!G555)</f>
        <v/>
      </c>
      <c r="N555" t="str">
        <f>IF([1]线路!H555="","",[1]线路!H555)</f>
        <v/>
      </c>
    </row>
    <row r="556" spans="1:14" x14ac:dyDescent="0.15">
      <c r="A556" t="str">
        <f>IF([1]线路!A556="","",[1]线路!A556)</f>
        <v/>
      </c>
      <c r="B556" t="str">
        <f>IF([1]线路!B556="","",[1]线路!B556)</f>
        <v/>
      </c>
      <c r="C556" t="str">
        <f>IF([1]线路!C556="","",[1]线路!C556)</f>
        <v/>
      </c>
      <c r="D556" t="str">
        <f>IF([1]线路!D556="","",[1]线路!D556)</f>
        <v/>
      </c>
      <c r="E556" t="str">
        <f>IF([1]线路!F556="","",[1]线路!F556)</f>
        <v/>
      </c>
      <c r="F556" t="str">
        <f>IF([1]线路!E556="","",[1]线路!E556)</f>
        <v/>
      </c>
      <c r="G556" s="18" t="str">
        <f t="shared" si="32"/>
        <v/>
      </c>
      <c r="H556" s="18" t="str">
        <f ca="1">VLOOKUP(线路!A556,OFFSET(架空线长度!$A$2,0,0,2000,2),2,FALSE)</f>
        <v/>
      </c>
      <c r="I556" s="18"/>
      <c r="J556" s="18"/>
      <c r="K556" s="18"/>
      <c r="L556" s="18" t="str">
        <f t="shared" si="33"/>
        <v/>
      </c>
      <c r="M556" t="str">
        <f>IF([1]线路!G556="","",[1]线路!G556)</f>
        <v/>
      </c>
      <c r="N556" t="str">
        <f>IF([1]线路!H556="","",[1]线路!H556)</f>
        <v/>
      </c>
    </row>
    <row r="557" spans="1:14" x14ac:dyDescent="0.15">
      <c r="A557" t="str">
        <f>IF([1]线路!A557="","",[1]线路!A557)</f>
        <v/>
      </c>
      <c r="B557" t="str">
        <f>IF([1]线路!B557="","",[1]线路!B557)</f>
        <v/>
      </c>
      <c r="C557" t="str">
        <f>IF([1]线路!C557="","",[1]线路!C557)</f>
        <v/>
      </c>
      <c r="D557" t="str">
        <f>IF([1]线路!D557="","",[1]线路!D557)</f>
        <v/>
      </c>
      <c r="E557" t="str">
        <f>IF([1]线路!F557="","",[1]线路!F557)</f>
        <v/>
      </c>
      <c r="F557" t="str">
        <f>IF([1]线路!E557="","",[1]线路!E557)</f>
        <v/>
      </c>
      <c r="G557" s="18" t="str">
        <f t="shared" si="32"/>
        <v/>
      </c>
      <c r="H557" s="18" t="str">
        <f ca="1">VLOOKUP(线路!A557,OFFSET(架空线长度!$A$2,0,0,2000,2),2,FALSE)</f>
        <v/>
      </c>
      <c r="I557" s="18"/>
      <c r="J557" s="18"/>
      <c r="K557" s="18"/>
      <c r="L557" s="18" t="str">
        <f t="shared" si="33"/>
        <v/>
      </c>
      <c r="M557" t="str">
        <f>IF([1]线路!G557="","",[1]线路!G557)</f>
        <v/>
      </c>
      <c r="N557" t="str">
        <f>IF([1]线路!H557="","",[1]线路!H557)</f>
        <v/>
      </c>
    </row>
    <row r="558" spans="1:14" x14ac:dyDescent="0.15">
      <c r="A558" t="str">
        <f>IF([1]线路!A558="","",[1]线路!A558)</f>
        <v/>
      </c>
      <c r="B558" t="str">
        <f>IF([1]线路!B558="","",[1]线路!B558)</f>
        <v/>
      </c>
      <c r="C558" t="str">
        <f>IF([1]线路!C558="","",[1]线路!C558)</f>
        <v/>
      </c>
      <c r="D558" t="str">
        <f>IF([1]线路!D558="","",[1]线路!D558)</f>
        <v/>
      </c>
      <c r="E558" t="str">
        <f>IF([1]线路!F558="","",[1]线路!F558)</f>
        <v/>
      </c>
      <c r="F558" t="str">
        <f>IF([1]线路!E558="","",[1]线路!E558)</f>
        <v/>
      </c>
      <c r="G558" s="18" t="str">
        <f t="shared" si="32"/>
        <v/>
      </c>
      <c r="H558" s="18" t="str">
        <f ca="1">VLOOKUP(线路!A558,OFFSET(架空线长度!$A$2,0,0,2000,2),2,FALSE)</f>
        <v/>
      </c>
      <c r="I558" s="18"/>
      <c r="J558" s="18"/>
      <c r="K558" s="18"/>
      <c r="L558" s="18" t="str">
        <f t="shared" si="33"/>
        <v/>
      </c>
      <c r="M558" t="str">
        <f>IF([1]线路!G558="","",[1]线路!G558)</f>
        <v/>
      </c>
      <c r="N558" t="str">
        <f>IF([1]线路!H558="","",[1]线路!H558)</f>
        <v/>
      </c>
    </row>
    <row r="559" spans="1:14" x14ac:dyDescent="0.15">
      <c r="A559" t="str">
        <f>IF([1]线路!A559="","",[1]线路!A559)</f>
        <v/>
      </c>
      <c r="B559" t="str">
        <f>IF([1]线路!B559="","",[1]线路!B559)</f>
        <v/>
      </c>
      <c r="C559" t="str">
        <f>IF([1]线路!C559="","",[1]线路!C559)</f>
        <v/>
      </c>
      <c r="D559" t="str">
        <f>IF([1]线路!D559="","",[1]线路!D559)</f>
        <v/>
      </c>
      <c r="E559" t="str">
        <f>IF([1]线路!F559="","",[1]线路!F559)</f>
        <v/>
      </c>
      <c r="F559" t="str">
        <f>IF([1]线路!E559="","",[1]线路!E559)</f>
        <v/>
      </c>
      <c r="G559" s="18" t="str">
        <f t="shared" si="32"/>
        <v/>
      </c>
      <c r="H559" s="18" t="str">
        <f ca="1">VLOOKUP(线路!A559,OFFSET(架空线长度!$A$2,0,0,2000,2),2,FALSE)</f>
        <v/>
      </c>
      <c r="I559" s="18"/>
      <c r="J559" s="18"/>
      <c r="K559" s="18"/>
      <c r="L559" s="18" t="str">
        <f t="shared" si="33"/>
        <v/>
      </c>
      <c r="M559" t="str">
        <f>IF([1]线路!G559="","",[1]线路!G559)</f>
        <v/>
      </c>
      <c r="N559" t="str">
        <f>IF([1]线路!H559="","",[1]线路!H559)</f>
        <v/>
      </c>
    </row>
    <row r="560" spans="1:14" x14ac:dyDescent="0.15">
      <c r="A560" t="str">
        <f>IF([1]线路!A560="","",[1]线路!A560)</f>
        <v/>
      </c>
      <c r="B560" t="str">
        <f>IF([1]线路!B560="","",[1]线路!B560)</f>
        <v/>
      </c>
      <c r="C560" t="str">
        <f>IF([1]线路!C560="","",[1]线路!C560)</f>
        <v/>
      </c>
      <c r="D560" t="str">
        <f>IF([1]线路!D560="","",[1]线路!D560)</f>
        <v/>
      </c>
      <c r="E560" t="str">
        <f>IF([1]线路!F560="","",[1]线路!F560)</f>
        <v/>
      </c>
      <c r="F560" t="str">
        <f>IF([1]线路!E560="","",[1]线路!E560)</f>
        <v/>
      </c>
      <c r="G560" s="18" t="str">
        <f t="shared" si="32"/>
        <v/>
      </c>
      <c r="H560" s="18" t="str">
        <f ca="1">VLOOKUP(线路!A560,OFFSET(架空线长度!$A$2,0,0,2000,2),2,FALSE)</f>
        <v/>
      </c>
      <c r="I560" s="18"/>
      <c r="J560" s="18"/>
      <c r="K560" s="18"/>
      <c r="L560" s="18" t="str">
        <f t="shared" si="33"/>
        <v/>
      </c>
      <c r="M560" t="str">
        <f>IF([1]线路!G560="","",[1]线路!G560)</f>
        <v/>
      </c>
      <c r="N560" t="str">
        <f>IF([1]线路!H560="","",[1]线路!H560)</f>
        <v/>
      </c>
    </row>
    <row r="561" spans="1:14" x14ac:dyDescent="0.15">
      <c r="A561" t="str">
        <f>IF([1]线路!A561="","",[1]线路!A561)</f>
        <v/>
      </c>
      <c r="B561" t="str">
        <f>IF([1]线路!B561="","",[1]线路!B561)</f>
        <v/>
      </c>
      <c r="C561" t="str">
        <f>IF([1]线路!C561="","",[1]线路!C561)</f>
        <v/>
      </c>
      <c r="D561" t="str">
        <f>IF([1]线路!D561="","",[1]线路!D561)</f>
        <v/>
      </c>
      <c r="E561" t="str">
        <f>IF([1]线路!F561="","",[1]线路!F561)</f>
        <v/>
      </c>
      <c r="F561" t="str">
        <f>IF([1]线路!E561="","",[1]线路!E561)</f>
        <v/>
      </c>
      <c r="G561" s="18" t="str">
        <f t="shared" si="32"/>
        <v/>
      </c>
      <c r="H561" s="18" t="str">
        <f ca="1">VLOOKUP(线路!A561,OFFSET(架空线长度!$A$2,0,0,2000,2),2,FALSE)</f>
        <v/>
      </c>
      <c r="I561" s="18"/>
      <c r="J561" s="18"/>
      <c r="K561" s="18"/>
      <c r="L561" s="18" t="str">
        <f t="shared" si="33"/>
        <v/>
      </c>
      <c r="M561" t="str">
        <f>IF([1]线路!G561="","",[1]线路!G561)</f>
        <v/>
      </c>
      <c r="N561" t="str">
        <f>IF([1]线路!H561="","",[1]线路!H561)</f>
        <v/>
      </c>
    </row>
    <row r="562" spans="1:14" x14ac:dyDescent="0.15">
      <c r="A562" t="str">
        <f>IF([1]线路!A562="","",[1]线路!A562)</f>
        <v/>
      </c>
      <c r="B562" t="str">
        <f>IF([1]线路!B562="","",[1]线路!B562)</f>
        <v/>
      </c>
      <c r="C562" t="str">
        <f>IF([1]线路!C562="","",[1]线路!C562)</f>
        <v/>
      </c>
      <c r="D562" t="str">
        <f>IF([1]线路!D562="","",[1]线路!D562)</f>
        <v/>
      </c>
      <c r="E562" t="str">
        <f>IF([1]线路!F562="","",[1]线路!F562)</f>
        <v/>
      </c>
      <c r="F562" t="str">
        <f>IF([1]线路!E562="","",[1]线路!E562)</f>
        <v/>
      </c>
      <c r="G562" s="18" t="str">
        <f t="shared" si="32"/>
        <v/>
      </c>
      <c r="H562" s="18" t="str">
        <f ca="1">VLOOKUP(线路!A562,OFFSET(架空线长度!$A$2,0,0,2000,2),2,FALSE)</f>
        <v/>
      </c>
      <c r="I562" s="18"/>
      <c r="J562" s="18"/>
      <c r="K562" s="18"/>
      <c r="L562" s="18" t="str">
        <f t="shared" si="33"/>
        <v/>
      </c>
      <c r="M562" t="str">
        <f>IF([1]线路!G562="","",[1]线路!G562)</f>
        <v/>
      </c>
      <c r="N562" t="str">
        <f>IF([1]线路!H562="","",[1]线路!H562)</f>
        <v/>
      </c>
    </row>
    <row r="563" spans="1:14" x14ac:dyDescent="0.15">
      <c r="A563" t="str">
        <f>IF([1]线路!A563="","",[1]线路!A563)</f>
        <v/>
      </c>
      <c r="B563" t="str">
        <f>IF([1]线路!B563="","",[1]线路!B563)</f>
        <v/>
      </c>
      <c r="C563" t="str">
        <f>IF([1]线路!C563="","",[1]线路!C563)</f>
        <v/>
      </c>
      <c r="D563" t="str">
        <f>IF([1]线路!D563="","",[1]线路!D563)</f>
        <v/>
      </c>
      <c r="E563" t="str">
        <f>IF([1]线路!F563="","",[1]线路!F563)</f>
        <v/>
      </c>
      <c r="F563" t="str">
        <f>IF([1]线路!E563="","",[1]线路!E563)</f>
        <v/>
      </c>
      <c r="G563" s="18" t="str">
        <f t="shared" si="32"/>
        <v/>
      </c>
      <c r="H563" s="18" t="str">
        <f ca="1">VLOOKUP(线路!A563,OFFSET(架空线长度!$A$2,0,0,2000,2),2,FALSE)</f>
        <v/>
      </c>
      <c r="I563" s="18"/>
      <c r="J563" s="18"/>
      <c r="K563" s="18"/>
      <c r="L563" s="18" t="str">
        <f t="shared" si="33"/>
        <v/>
      </c>
      <c r="M563" t="str">
        <f>IF([1]线路!G563="","",[1]线路!G563)</f>
        <v/>
      </c>
      <c r="N563" t="str">
        <f>IF([1]线路!H563="","",[1]线路!H563)</f>
        <v/>
      </c>
    </row>
    <row r="564" spans="1:14" x14ac:dyDescent="0.15">
      <c r="A564" t="str">
        <f>IF([1]线路!A564="","",[1]线路!A564)</f>
        <v/>
      </c>
      <c r="B564" t="str">
        <f>IF([1]线路!B564="","",[1]线路!B564)</f>
        <v/>
      </c>
      <c r="C564" t="str">
        <f>IF([1]线路!C564="","",[1]线路!C564)</f>
        <v/>
      </c>
      <c r="D564" t="str">
        <f>IF([1]线路!D564="","",[1]线路!D564)</f>
        <v/>
      </c>
      <c r="E564" t="str">
        <f>IF([1]线路!F564="","",[1]线路!F564)</f>
        <v/>
      </c>
      <c r="F564" t="str">
        <f>IF([1]线路!E564="","",[1]线路!E564)</f>
        <v/>
      </c>
      <c r="G564" s="18" t="str">
        <f t="shared" si="32"/>
        <v/>
      </c>
      <c r="H564" s="18" t="str">
        <f ca="1">VLOOKUP(线路!A564,OFFSET(架空线长度!$A$2,0,0,2000,2),2,FALSE)</f>
        <v/>
      </c>
      <c r="I564" s="18"/>
      <c r="J564" s="18"/>
      <c r="K564" s="18"/>
      <c r="L564" s="18" t="str">
        <f t="shared" si="33"/>
        <v/>
      </c>
      <c r="M564" t="str">
        <f>IF([1]线路!G564="","",[1]线路!G564)</f>
        <v/>
      </c>
      <c r="N564" t="str">
        <f>IF([1]线路!H564="","",[1]线路!H564)</f>
        <v/>
      </c>
    </row>
    <row r="565" spans="1:14" x14ac:dyDescent="0.15">
      <c r="A565" t="str">
        <f>IF([1]线路!A565="","",[1]线路!A565)</f>
        <v/>
      </c>
      <c r="B565" t="str">
        <f>IF([1]线路!B565="","",[1]线路!B565)</f>
        <v/>
      </c>
      <c r="C565" t="str">
        <f>IF([1]线路!C565="","",[1]线路!C565)</f>
        <v/>
      </c>
      <c r="D565" t="str">
        <f>IF([1]线路!D565="","",[1]线路!D565)</f>
        <v/>
      </c>
      <c r="E565" t="str">
        <f>IF([1]线路!F565="","",[1]线路!F565)</f>
        <v/>
      </c>
      <c r="F565" t="str">
        <f>IF([1]线路!E565="","",[1]线路!E565)</f>
        <v/>
      </c>
      <c r="G565" s="18" t="str">
        <f t="shared" si="32"/>
        <v/>
      </c>
      <c r="H565" s="18" t="str">
        <f ca="1">VLOOKUP(线路!A565,OFFSET(架空线长度!$A$2,0,0,2000,2),2,FALSE)</f>
        <v/>
      </c>
      <c r="I565" s="18"/>
      <c r="J565" s="18"/>
      <c r="K565" s="18"/>
      <c r="L565" s="18" t="str">
        <f t="shared" si="33"/>
        <v/>
      </c>
      <c r="M565" t="str">
        <f>IF([1]线路!G565="","",[1]线路!G565)</f>
        <v/>
      </c>
      <c r="N565" t="str">
        <f>IF([1]线路!H565="","",[1]线路!H565)</f>
        <v/>
      </c>
    </row>
    <row r="566" spans="1:14" x14ac:dyDescent="0.15">
      <c r="A566" t="str">
        <f>IF([1]线路!A566="","",[1]线路!A566)</f>
        <v/>
      </c>
      <c r="B566" t="str">
        <f>IF([1]线路!B566="","",[1]线路!B566)</f>
        <v/>
      </c>
      <c r="C566" t="str">
        <f>IF([1]线路!C566="","",[1]线路!C566)</f>
        <v/>
      </c>
      <c r="D566" t="str">
        <f>IF([1]线路!D566="","",[1]线路!D566)</f>
        <v/>
      </c>
      <c r="E566" t="str">
        <f>IF([1]线路!F566="","",[1]线路!F566)</f>
        <v/>
      </c>
      <c r="F566" t="str">
        <f>IF([1]线路!E566="","",[1]线路!E566)</f>
        <v/>
      </c>
      <c r="G566" s="18" t="str">
        <f t="shared" si="32"/>
        <v/>
      </c>
      <c r="H566" s="18" t="str">
        <f ca="1">VLOOKUP(线路!A566,OFFSET(架空线长度!$A$2,0,0,2000,2),2,FALSE)</f>
        <v/>
      </c>
      <c r="I566" s="18"/>
      <c r="J566" s="18"/>
      <c r="K566" s="18"/>
      <c r="L566" s="18" t="str">
        <f t="shared" si="33"/>
        <v/>
      </c>
      <c r="M566" t="str">
        <f>IF([1]线路!G566="","",[1]线路!G566)</f>
        <v/>
      </c>
      <c r="N566" t="str">
        <f>IF([1]线路!H566="","",[1]线路!H566)</f>
        <v/>
      </c>
    </row>
    <row r="567" spans="1:14" x14ac:dyDescent="0.15">
      <c r="A567" t="str">
        <f>IF([1]线路!A567="","",[1]线路!A567)</f>
        <v/>
      </c>
      <c r="B567" t="str">
        <f>IF([1]线路!B567="","",[1]线路!B567)</f>
        <v/>
      </c>
      <c r="C567" t="str">
        <f>IF([1]线路!C567="","",[1]线路!C567)</f>
        <v/>
      </c>
      <c r="D567" t="str">
        <f>IF([1]线路!D567="","",[1]线路!D567)</f>
        <v/>
      </c>
      <c r="E567" t="str">
        <f>IF([1]线路!F567="","",[1]线路!F567)</f>
        <v/>
      </c>
      <c r="F567" t="str">
        <f>IF([1]线路!E567="","",[1]线路!E567)</f>
        <v/>
      </c>
      <c r="G567" s="18" t="str">
        <f t="shared" si="32"/>
        <v/>
      </c>
      <c r="H567" s="18" t="str">
        <f ca="1">VLOOKUP(线路!A567,OFFSET(架空线长度!$A$2,0,0,2000,2),2,FALSE)</f>
        <v/>
      </c>
      <c r="I567" s="18"/>
      <c r="J567" s="18"/>
      <c r="K567" s="18"/>
      <c r="L567" s="18" t="str">
        <f t="shared" si="33"/>
        <v/>
      </c>
      <c r="M567" t="str">
        <f>IF([1]线路!G567="","",[1]线路!G567)</f>
        <v/>
      </c>
      <c r="N567" t="str">
        <f>IF([1]线路!H567="","",[1]线路!H567)</f>
        <v/>
      </c>
    </row>
    <row r="568" spans="1:14" x14ac:dyDescent="0.15">
      <c r="A568" t="str">
        <f>IF([1]线路!A568="","",[1]线路!A568)</f>
        <v/>
      </c>
      <c r="B568" t="str">
        <f>IF([1]线路!B568="","",[1]线路!B568)</f>
        <v/>
      </c>
      <c r="C568" t="str">
        <f>IF([1]线路!C568="","",[1]线路!C568)</f>
        <v/>
      </c>
      <c r="D568" t="str">
        <f>IF([1]线路!D568="","",[1]线路!D568)</f>
        <v/>
      </c>
      <c r="E568" t="str">
        <f>IF([1]线路!F568="","",[1]线路!F568)</f>
        <v/>
      </c>
      <c r="F568" t="str">
        <f>IF([1]线路!E568="","",[1]线路!E568)</f>
        <v/>
      </c>
      <c r="G568" s="18" t="str">
        <f t="shared" si="32"/>
        <v/>
      </c>
      <c r="H568" s="18" t="str">
        <f ca="1">VLOOKUP(线路!A568,OFFSET(架空线长度!$A$2,0,0,2000,2),2,FALSE)</f>
        <v/>
      </c>
      <c r="I568" s="18"/>
      <c r="J568" s="18"/>
      <c r="K568" s="18"/>
      <c r="L568" s="18" t="str">
        <f t="shared" si="33"/>
        <v/>
      </c>
      <c r="M568" t="str">
        <f>IF([1]线路!G568="","",[1]线路!G568)</f>
        <v/>
      </c>
      <c r="N568" t="str">
        <f>IF([1]线路!H568="","",[1]线路!H568)</f>
        <v/>
      </c>
    </row>
    <row r="569" spans="1:14" x14ac:dyDescent="0.15">
      <c r="A569" t="str">
        <f>IF([1]线路!A569="","",[1]线路!A569)</f>
        <v/>
      </c>
      <c r="B569" t="str">
        <f>IF([1]线路!B569="","",[1]线路!B569)</f>
        <v/>
      </c>
      <c r="C569" t="str">
        <f>IF([1]线路!C569="","",[1]线路!C569)</f>
        <v/>
      </c>
      <c r="D569" t="str">
        <f>IF([1]线路!D569="","",[1]线路!D569)</f>
        <v/>
      </c>
      <c r="E569" t="str">
        <f>IF([1]线路!F569="","",[1]线路!F569)</f>
        <v/>
      </c>
      <c r="F569" t="str">
        <f>IF([1]线路!E569="","",[1]线路!E569)</f>
        <v/>
      </c>
      <c r="G569" s="18" t="str">
        <f t="shared" si="32"/>
        <v/>
      </c>
      <c r="H569" s="18" t="str">
        <f ca="1">VLOOKUP(线路!A569,OFFSET(架空线长度!$A$2,0,0,2000,2),2,FALSE)</f>
        <v/>
      </c>
      <c r="I569" s="18"/>
      <c r="J569" s="18"/>
      <c r="K569" s="18"/>
      <c r="L569" s="18" t="str">
        <f t="shared" si="33"/>
        <v/>
      </c>
      <c r="M569" t="str">
        <f>IF([1]线路!G569="","",[1]线路!G569)</f>
        <v/>
      </c>
      <c r="N569" t="str">
        <f>IF([1]线路!H569="","",[1]线路!H569)</f>
        <v/>
      </c>
    </row>
    <row r="570" spans="1:14" x14ac:dyDescent="0.15">
      <c r="A570" t="str">
        <f>IF([1]线路!A570="","",[1]线路!A570)</f>
        <v/>
      </c>
      <c r="B570" t="str">
        <f>IF([1]线路!B570="","",[1]线路!B570)</f>
        <v/>
      </c>
      <c r="C570" t="str">
        <f>IF([1]线路!C570="","",[1]线路!C570)</f>
        <v/>
      </c>
      <c r="D570" t="str">
        <f>IF([1]线路!D570="","",[1]线路!D570)</f>
        <v/>
      </c>
      <c r="E570" t="str">
        <f>IF([1]线路!F570="","",[1]线路!F570)</f>
        <v/>
      </c>
      <c r="F570" t="str">
        <f>IF([1]线路!E570="","",[1]线路!E570)</f>
        <v/>
      </c>
      <c r="G570" s="18" t="str">
        <f t="shared" si="32"/>
        <v/>
      </c>
      <c r="H570" s="18" t="str">
        <f ca="1">VLOOKUP(线路!A570,OFFSET(架空线长度!$A$2,0,0,2000,2),2,FALSE)</f>
        <v/>
      </c>
      <c r="I570" s="18"/>
      <c r="J570" s="18"/>
      <c r="K570" s="18"/>
      <c r="L570" s="18" t="str">
        <f t="shared" si="33"/>
        <v/>
      </c>
      <c r="M570" t="str">
        <f>IF([1]线路!G570="","",[1]线路!G570)</f>
        <v/>
      </c>
      <c r="N570" t="str">
        <f>IF([1]线路!H570="","",[1]线路!H570)</f>
        <v/>
      </c>
    </row>
    <row r="571" spans="1:14" x14ac:dyDescent="0.15">
      <c r="A571" t="str">
        <f>IF([1]线路!A571="","",[1]线路!A571)</f>
        <v/>
      </c>
      <c r="B571" t="str">
        <f>IF([1]线路!B571="","",[1]线路!B571)</f>
        <v/>
      </c>
      <c r="C571" t="str">
        <f>IF([1]线路!C571="","",[1]线路!C571)</f>
        <v/>
      </c>
      <c r="D571" t="str">
        <f>IF([1]线路!D571="","",[1]线路!D571)</f>
        <v/>
      </c>
      <c r="E571" t="str">
        <f>IF([1]线路!F571="","",[1]线路!F571)</f>
        <v/>
      </c>
      <c r="F571" t="str">
        <f>IF([1]线路!E571="","",[1]线路!E571)</f>
        <v/>
      </c>
      <c r="G571" s="18" t="str">
        <f t="shared" si="32"/>
        <v/>
      </c>
      <c r="H571" s="18" t="str">
        <f ca="1">VLOOKUP(线路!A571,OFFSET(架空线长度!$A$2,0,0,2000,2),2,FALSE)</f>
        <v/>
      </c>
      <c r="I571" s="18"/>
      <c r="J571" s="18"/>
      <c r="K571" s="18"/>
      <c r="L571" s="18" t="str">
        <f t="shared" si="33"/>
        <v/>
      </c>
      <c r="M571" t="str">
        <f>IF([1]线路!G571="","",[1]线路!G571)</f>
        <v/>
      </c>
      <c r="N571" t="str">
        <f>IF([1]线路!H571="","",[1]线路!H571)</f>
        <v/>
      </c>
    </row>
    <row r="572" spans="1:14" x14ac:dyDescent="0.15">
      <c r="A572" t="str">
        <f>IF([1]线路!A572="","",[1]线路!A572)</f>
        <v/>
      </c>
      <c r="B572" t="str">
        <f>IF([1]线路!B572="","",[1]线路!B572)</f>
        <v/>
      </c>
      <c r="C572" t="str">
        <f>IF([1]线路!C572="","",[1]线路!C572)</f>
        <v/>
      </c>
      <c r="D572" t="str">
        <f>IF([1]线路!D572="","",[1]线路!D572)</f>
        <v/>
      </c>
      <c r="E572" t="str">
        <f>IF([1]线路!F572="","",[1]线路!F572)</f>
        <v/>
      </c>
      <c r="F572" t="str">
        <f>IF([1]线路!E572="","",[1]线路!E572)</f>
        <v/>
      </c>
      <c r="G572" s="18" t="str">
        <f t="shared" si="32"/>
        <v/>
      </c>
      <c r="H572" s="18" t="str">
        <f ca="1">VLOOKUP(线路!A572,OFFSET(架空线长度!$A$2,0,0,2000,2),2,FALSE)</f>
        <v/>
      </c>
      <c r="I572" s="18"/>
      <c r="J572" s="18"/>
      <c r="K572" s="18"/>
      <c r="L572" s="18" t="str">
        <f t="shared" si="33"/>
        <v/>
      </c>
      <c r="M572" t="str">
        <f>IF([1]线路!G572="","",[1]线路!G572)</f>
        <v/>
      </c>
      <c r="N572" t="str">
        <f>IF([1]线路!H572="","",[1]线路!H572)</f>
        <v/>
      </c>
    </row>
    <row r="573" spans="1:14" x14ac:dyDescent="0.15">
      <c r="A573" t="str">
        <f>IF([1]线路!A573="","",[1]线路!A573)</f>
        <v/>
      </c>
      <c r="B573" t="str">
        <f>IF([1]线路!B573="","",[1]线路!B573)</f>
        <v/>
      </c>
      <c r="C573" t="str">
        <f>IF([1]线路!C573="","",[1]线路!C573)</f>
        <v/>
      </c>
      <c r="D573" t="str">
        <f>IF([1]线路!D573="","",[1]线路!D573)</f>
        <v/>
      </c>
      <c r="E573" t="str">
        <f>IF([1]线路!F573="","",[1]线路!F573)</f>
        <v/>
      </c>
      <c r="F573" t="str">
        <f>IF([1]线路!E573="","",[1]线路!E573)</f>
        <v/>
      </c>
      <c r="G573" s="18" t="str">
        <f t="shared" si="32"/>
        <v/>
      </c>
      <c r="H573" s="18" t="str">
        <f ca="1">VLOOKUP(线路!A573,OFFSET(架空线长度!$A$2,0,0,2000,2),2,FALSE)</f>
        <v/>
      </c>
      <c r="I573" s="18"/>
      <c r="J573" s="18"/>
      <c r="K573" s="18"/>
      <c r="L573" s="18" t="str">
        <f t="shared" si="33"/>
        <v/>
      </c>
      <c r="M573" t="str">
        <f>IF([1]线路!G573="","",[1]线路!G573)</f>
        <v/>
      </c>
      <c r="N573" t="str">
        <f>IF([1]线路!H573="","",[1]线路!H573)</f>
        <v/>
      </c>
    </row>
    <row r="574" spans="1:14" x14ac:dyDescent="0.15">
      <c r="A574" t="str">
        <f>IF([1]线路!A574="","",[1]线路!A574)</f>
        <v/>
      </c>
      <c r="B574" t="str">
        <f>IF([1]线路!B574="","",[1]线路!B574)</f>
        <v/>
      </c>
      <c r="C574" t="str">
        <f>IF([1]线路!C574="","",[1]线路!C574)</f>
        <v/>
      </c>
      <c r="D574" t="str">
        <f>IF([1]线路!D574="","",[1]线路!D574)</f>
        <v/>
      </c>
      <c r="E574" t="str">
        <f>IF([1]线路!F574="","",[1]线路!F574)</f>
        <v/>
      </c>
      <c r="F574" t="str">
        <f>IF([1]线路!E574="","",[1]线路!E574)</f>
        <v/>
      </c>
      <c r="G574" s="18" t="str">
        <f t="shared" si="32"/>
        <v/>
      </c>
      <c r="H574" s="18" t="str">
        <f ca="1">VLOOKUP(线路!A574,OFFSET(架空线长度!$A$2,0,0,2000,2),2,FALSE)</f>
        <v/>
      </c>
      <c r="I574" s="18"/>
      <c r="J574" s="18"/>
      <c r="K574" s="18"/>
      <c r="L574" s="18" t="str">
        <f t="shared" si="33"/>
        <v/>
      </c>
      <c r="M574" t="str">
        <f>IF([1]线路!G574="","",[1]线路!G574)</f>
        <v/>
      </c>
      <c r="N574" t="str">
        <f>IF([1]线路!H574="","",[1]线路!H574)</f>
        <v/>
      </c>
    </row>
    <row r="575" spans="1:14" x14ac:dyDescent="0.15">
      <c r="A575" t="str">
        <f>IF([1]线路!A575="","",[1]线路!A575)</f>
        <v/>
      </c>
      <c r="B575" t="str">
        <f>IF([1]线路!B575="","",[1]线路!B575)</f>
        <v/>
      </c>
      <c r="C575" t="str">
        <f>IF([1]线路!C575="","",[1]线路!C575)</f>
        <v/>
      </c>
      <c r="D575" t="str">
        <f>IF([1]线路!D575="","",[1]线路!D575)</f>
        <v/>
      </c>
      <c r="E575" t="str">
        <f>IF([1]线路!F575="","",[1]线路!F575)</f>
        <v/>
      </c>
      <c r="F575" t="str">
        <f>IF([1]线路!E575="","",[1]线路!E575)</f>
        <v/>
      </c>
      <c r="G575" s="18" t="str">
        <f t="shared" si="32"/>
        <v/>
      </c>
      <c r="H575" s="18" t="str">
        <f ca="1">VLOOKUP(线路!A575,OFFSET(架空线长度!$A$2,0,0,2000,2),2,FALSE)</f>
        <v/>
      </c>
      <c r="I575" s="18"/>
      <c r="J575" s="18"/>
      <c r="K575" s="18"/>
      <c r="L575" s="18" t="str">
        <f t="shared" si="33"/>
        <v/>
      </c>
      <c r="M575" t="str">
        <f>IF([1]线路!G575="","",[1]线路!G575)</f>
        <v/>
      </c>
      <c r="N575" t="str">
        <f>IF([1]线路!H575="","",[1]线路!H575)</f>
        <v/>
      </c>
    </row>
    <row r="576" spans="1:14" x14ac:dyDescent="0.15">
      <c r="A576" t="str">
        <f>IF([1]线路!A576="","",[1]线路!A576)</f>
        <v/>
      </c>
      <c r="B576" t="str">
        <f>IF([1]线路!B576="","",[1]线路!B576)</f>
        <v/>
      </c>
      <c r="C576" t="str">
        <f>IF([1]线路!C576="","",[1]线路!C576)</f>
        <v/>
      </c>
      <c r="D576" t="str">
        <f>IF([1]线路!D576="","",[1]线路!D576)</f>
        <v/>
      </c>
      <c r="E576" t="str">
        <f>IF([1]线路!F576="","",[1]线路!F576)</f>
        <v/>
      </c>
      <c r="F576" t="str">
        <f>IF([1]线路!E576="","",[1]线路!E576)</f>
        <v/>
      </c>
      <c r="G576" s="18" t="str">
        <f t="shared" si="32"/>
        <v/>
      </c>
      <c r="H576" s="18" t="str">
        <f ca="1">VLOOKUP(线路!A576,OFFSET(架空线长度!$A$2,0,0,2000,2),2,FALSE)</f>
        <v/>
      </c>
      <c r="I576" s="18"/>
      <c r="J576" s="18"/>
      <c r="K576" s="18"/>
      <c r="L576" s="18" t="str">
        <f t="shared" si="33"/>
        <v/>
      </c>
      <c r="M576" t="str">
        <f>IF([1]线路!G576="","",[1]线路!G576)</f>
        <v/>
      </c>
      <c r="N576" t="str">
        <f>IF([1]线路!H576="","",[1]线路!H576)</f>
        <v/>
      </c>
    </row>
    <row r="577" spans="1:14" x14ac:dyDescent="0.15">
      <c r="A577" t="str">
        <f>IF([1]线路!A577="","",[1]线路!A577)</f>
        <v/>
      </c>
      <c r="B577" t="str">
        <f>IF([1]线路!B577="","",[1]线路!B577)</f>
        <v/>
      </c>
      <c r="C577" t="str">
        <f>IF([1]线路!C577="","",[1]线路!C577)</f>
        <v/>
      </c>
      <c r="D577" t="str">
        <f>IF([1]线路!D577="","",[1]线路!D577)</f>
        <v/>
      </c>
      <c r="E577" t="str">
        <f>IF([1]线路!F577="","",[1]线路!F577)</f>
        <v/>
      </c>
      <c r="F577" t="str">
        <f>IF([1]线路!E577="","",[1]线路!E577)</f>
        <v/>
      </c>
      <c r="G577" s="18" t="str">
        <f t="shared" si="32"/>
        <v/>
      </c>
      <c r="H577" s="18" t="str">
        <f ca="1">VLOOKUP(线路!A577,OFFSET(架空线长度!$A$2,0,0,2000,2),2,FALSE)</f>
        <v/>
      </c>
      <c r="I577" s="18"/>
      <c r="J577" s="18"/>
      <c r="K577" s="18"/>
      <c r="L577" s="18" t="str">
        <f t="shared" si="33"/>
        <v/>
      </c>
      <c r="M577" t="str">
        <f>IF([1]线路!G577="","",[1]线路!G577)</f>
        <v/>
      </c>
      <c r="N577" t="str">
        <f>IF([1]线路!H577="","",[1]线路!H577)</f>
        <v/>
      </c>
    </row>
    <row r="578" spans="1:14" x14ac:dyDescent="0.15">
      <c r="A578" t="str">
        <f>IF([1]线路!A578="","",[1]线路!A578)</f>
        <v/>
      </c>
      <c r="B578" t="str">
        <f>IF([1]线路!B578="","",[1]线路!B578)</f>
        <v/>
      </c>
      <c r="C578" t="str">
        <f>IF([1]线路!C578="","",[1]线路!C578)</f>
        <v/>
      </c>
      <c r="D578" t="str">
        <f>IF([1]线路!D578="","",[1]线路!D578)</f>
        <v/>
      </c>
      <c r="E578" t="str">
        <f>IF([1]线路!F578="","",[1]线路!F578)</f>
        <v/>
      </c>
      <c r="F578" t="str">
        <f>IF([1]线路!E578="","",[1]线路!E578)</f>
        <v/>
      </c>
      <c r="G578" s="18" t="str">
        <f t="shared" si="32"/>
        <v/>
      </c>
      <c r="H578" s="18" t="str">
        <f ca="1">VLOOKUP(线路!A578,OFFSET(架空线长度!$A$2,0,0,2000,2),2,FALSE)</f>
        <v/>
      </c>
      <c r="I578" s="18"/>
      <c r="J578" s="18"/>
      <c r="K578" s="18"/>
      <c r="L578" s="18" t="str">
        <f t="shared" si="33"/>
        <v/>
      </c>
      <c r="M578" t="str">
        <f>IF([1]线路!G578="","",[1]线路!G578)</f>
        <v/>
      </c>
      <c r="N578" t="str">
        <f>IF([1]线路!H578="","",[1]线路!H578)</f>
        <v/>
      </c>
    </row>
    <row r="579" spans="1:14" x14ac:dyDescent="0.15">
      <c r="A579" t="str">
        <f>IF([1]线路!A579="","",[1]线路!A579)</f>
        <v/>
      </c>
      <c r="B579" t="str">
        <f>IF([1]线路!B579="","",[1]线路!B579)</f>
        <v/>
      </c>
      <c r="C579" t="str">
        <f>IF([1]线路!C579="","",[1]线路!C579)</f>
        <v/>
      </c>
      <c r="D579" t="str">
        <f>IF([1]线路!D579="","",[1]线路!D579)</f>
        <v/>
      </c>
      <c r="E579" t="str">
        <f>IF([1]线路!F579="","",[1]线路!F579)</f>
        <v/>
      </c>
      <c r="F579" t="str">
        <f>IF([1]线路!E579="","",[1]线路!E579)</f>
        <v/>
      </c>
      <c r="G579" s="18" t="str">
        <f t="shared" ref="G579:G642" si="34">L579</f>
        <v/>
      </c>
      <c r="H579" s="18" t="str">
        <f ca="1">VLOOKUP(线路!A579,OFFSET(架空线长度!$A$2,0,0,2000,2),2,FALSE)</f>
        <v/>
      </c>
      <c r="I579" s="18"/>
      <c r="J579" s="18"/>
      <c r="K579" s="18"/>
      <c r="L579" s="18" t="str">
        <f t="shared" ref="L579:L642" si="35">IF(OR(I579="",K579=""),"",IF(I579/(I579+K579)&gt;0.5,0,1))</f>
        <v/>
      </c>
      <c r="M579" t="str">
        <f>IF([1]线路!G579="","",[1]线路!G579)</f>
        <v/>
      </c>
      <c r="N579" t="str">
        <f>IF([1]线路!H579="","",[1]线路!H579)</f>
        <v/>
      </c>
    </row>
    <row r="580" spans="1:14" x14ac:dyDescent="0.15">
      <c r="A580" t="str">
        <f>IF([1]线路!A580="","",[1]线路!A580)</f>
        <v/>
      </c>
      <c r="B580" t="str">
        <f>IF([1]线路!B580="","",[1]线路!B580)</f>
        <v/>
      </c>
      <c r="C580" t="str">
        <f>IF([1]线路!C580="","",[1]线路!C580)</f>
        <v/>
      </c>
      <c r="D580" t="str">
        <f>IF([1]线路!D580="","",[1]线路!D580)</f>
        <v/>
      </c>
      <c r="E580" t="str">
        <f>IF([1]线路!F580="","",[1]线路!F580)</f>
        <v/>
      </c>
      <c r="F580" t="str">
        <f>IF([1]线路!E580="","",[1]线路!E580)</f>
        <v/>
      </c>
      <c r="G580" s="18" t="str">
        <f t="shared" si="34"/>
        <v/>
      </c>
      <c r="H580" s="18" t="str">
        <f ca="1">VLOOKUP(线路!A580,OFFSET(架空线长度!$A$2,0,0,2000,2),2,FALSE)</f>
        <v/>
      </c>
      <c r="I580" s="18"/>
      <c r="J580" s="18"/>
      <c r="K580" s="18"/>
      <c r="L580" s="18" t="str">
        <f t="shared" si="35"/>
        <v/>
      </c>
      <c r="M580" t="str">
        <f>IF([1]线路!G580="","",[1]线路!G580)</f>
        <v/>
      </c>
      <c r="N580" t="str">
        <f>IF([1]线路!H580="","",[1]线路!H580)</f>
        <v/>
      </c>
    </row>
    <row r="581" spans="1:14" x14ac:dyDescent="0.15">
      <c r="A581" t="str">
        <f>IF([1]线路!A581="","",[1]线路!A581)</f>
        <v/>
      </c>
      <c r="B581" t="str">
        <f>IF([1]线路!B581="","",[1]线路!B581)</f>
        <v/>
      </c>
      <c r="C581" t="str">
        <f>IF([1]线路!C581="","",[1]线路!C581)</f>
        <v/>
      </c>
      <c r="D581" t="str">
        <f>IF([1]线路!D581="","",[1]线路!D581)</f>
        <v/>
      </c>
      <c r="E581" t="str">
        <f>IF([1]线路!F581="","",[1]线路!F581)</f>
        <v/>
      </c>
      <c r="F581" t="str">
        <f>IF([1]线路!E581="","",[1]线路!E581)</f>
        <v/>
      </c>
      <c r="G581" s="18" t="str">
        <f t="shared" si="34"/>
        <v/>
      </c>
      <c r="H581" s="18" t="str">
        <f ca="1">VLOOKUP(线路!A581,OFFSET(架空线长度!$A$2,0,0,2000,2),2,FALSE)</f>
        <v/>
      </c>
      <c r="I581" s="18"/>
      <c r="J581" s="18"/>
      <c r="K581" s="18"/>
      <c r="L581" s="18" t="str">
        <f t="shared" si="35"/>
        <v/>
      </c>
      <c r="M581" t="str">
        <f>IF([1]线路!G581="","",[1]线路!G581)</f>
        <v/>
      </c>
      <c r="N581" t="str">
        <f>IF([1]线路!H581="","",[1]线路!H581)</f>
        <v/>
      </c>
    </row>
    <row r="582" spans="1:14" x14ac:dyDescent="0.15">
      <c r="A582" t="str">
        <f>IF([1]线路!A582="","",[1]线路!A582)</f>
        <v/>
      </c>
      <c r="B582" t="str">
        <f>IF([1]线路!B582="","",[1]线路!B582)</f>
        <v/>
      </c>
      <c r="C582" t="str">
        <f>IF([1]线路!C582="","",[1]线路!C582)</f>
        <v/>
      </c>
      <c r="D582" t="str">
        <f>IF([1]线路!D582="","",[1]线路!D582)</f>
        <v/>
      </c>
      <c r="E582" t="str">
        <f>IF([1]线路!F582="","",[1]线路!F582)</f>
        <v/>
      </c>
      <c r="F582" t="str">
        <f>IF([1]线路!E582="","",[1]线路!E582)</f>
        <v/>
      </c>
      <c r="G582" s="18" t="str">
        <f t="shared" si="34"/>
        <v/>
      </c>
      <c r="H582" s="18" t="str">
        <f ca="1">VLOOKUP(线路!A582,OFFSET(架空线长度!$A$2,0,0,2000,2),2,FALSE)</f>
        <v/>
      </c>
      <c r="I582" s="18"/>
      <c r="J582" s="18"/>
      <c r="K582" s="18"/>
      <c r="L582" s="18" t="str">
        <f t="shared" si="35"/>
        <v/>
      </c>
      <c r="M582" t="str">
        <f>IF([1]线路!G582="","",[1]线路!G582)</f>
        <v/>
      </c>
      <c r="N582" t="str">
        <f>IF([1]线路!H582="","",[1]线路!H582)</f>
        <v/>
      </c>
    </row>
    <row r="583" spans="1:14" x14ac:dyDescent="0.15">
      <c r="A583" t="str">
        <f>IF([1]线路!A583="","",[1]线路!A583)</f>
        <v/>
      </c>
      <c r="B583" t="str">
        <f>IF([1]线路!B583="","",[1]线路!B583)</f>
        <v/>
      </c>
      <c r="C583" t="str">
        <f>IF([1]线路!C583="","",[1]线路!C583)</f>
        <v/>
      </c>
      <c r="D583" t="str">
        <f>IF([1]线路!D583="","",[1]线路!D583)</f>
        <v/>
      </c>
      <c r="E583" t="str">
        <f>IF([1]线路!F583="","",[1]线路!F583)</f>
        <v/>
      </c>
      <c r="F583" t="str">
        <f>IF([1]线路!E583="","",[1]线路!E583)</f>
        <v/>
      </c>
      <c r="G583" s="18" t="str">
        <f t="shared" si="34"/>
        <v/>
      </c>
      <c r="H583" s="18" t="str">
        <f ca="1">VLOOKUP(线路!A583,OFFSET(架空线长度!$A$2,0,0,2000,2),2,FALSE)</f>
        <v/>
      </c>
      <c r="I583" s="18"/>
      <c r="J583" s="18"/>
      <c r="K583" s="18"/>
      <c r="L583" s="18" t="str">
        <f t="shared" si="35"/>
        <v/>
      </c>
      <c r="M583" t="str">
        <f>IF([1]线路!G583="","",[1]线路!G583)</f>
        <v/>
      </c>
      <c r="N583" t="str">
        <f>IF([1]线路!H583="","",[1]线路!H583)</f>
        <v/>
      </c>
    </row>
    <row r="584" spans="1:14" x14ac:dyDescent="0.15">
      <c r="A584" t="str">
        <f>IF([1]线路!A584="","",[1]线路!A584)</f>
        <v/>
      </c>
      <c r="B584" t="str">
        <f>IF([1]线路!B584="","",[1]线路!B584)</f>
        <v/>
      </c>
      <c r="C584" t="str">
        <f>IF([1]线路!C584="","",[1]线路!C584)</f>
        <v/>
      </c>
      <c r="D584" t="str">
        <f>IF([1]线路!D584="","",[1]线路!D584)</f>
        <v/>
      </c>
      <c r="E584" t="str">
        <f>IF([1]线路!F584="","",[1]线路!F584)</f>
        <v/>
      </c>
      <c r="F584" t="str">
        <f>IF([1]线路!E584="","",[1]线路!E584)</f>
        <v/>
      </c>
      <c r="G584" s="18" t="str">
        <f t="shared" si="34"/>
        <v/>
      </c>
      <c r="H584" s="18" t="str">
        <f ca="1">VLOOKUP(线路!A584,OFFSET(架空线长度!$A$2,0,0,2000,2),2,FALSE)</f>
        <v/>
      </c>
      <c r="I584" s="18"/>
      <c r="J584" s="18"/>
      <c r="K584" s="18"/>
      <c r="L584" s="18" t="str">
        <f t="shared" si="35"/>
        <v/>
      </c>
      <c r="M584" t="str">
        <f>IF([1]线路!G584="","",[1]线路!G584)</f>
        <v/>
      </c>
      <c r="N584" t="str">
        <f>IF([1]线路!H584="","",[1]线路!H584)</f>
        <v/>
      </c>
    </row>
    <row r="585" spans="1:14" x14ac:dyDescent="0.15">
      <c r="A585" t="str">
        <f>IF([1]线路!A585="","",[1]线路!A585)</f>
        <v/>
      </c>
      <c r="B585" t="str">
        <f>IF([1]线路!B585="","",[1]线路!B585)</f>
        <v/>
      </c>
      <c r="C585" t="str">
        <f>IF([1]线路!C585="","",[1]线路!C585)</f>
        <v/>
      </c>
      <c r="D585" t="str">
        <f>IF([1]线路!D585="","",[1]线路!D585)</f>
        <v/>
      </c>
      <c r="E585" t="str">
        <f>IF([1]线路!F585="","",[1]线路!F585)</f>
        <v/>
      </c>
      <c r="F585" t="str">
        <f>IF([1]线路!E585="","",[1]线路!E585)</f>
        <v/>
      </c>
      <c r="G585" s="18" t="str">
        <f t="shared" si="34"/>
        <v/>
      </c>
      <c r="H585" s="18" t="str">
        <f ca="1">VLOOKUP(线路!A585,OFFSET(架空线长度!$A$2,0,0,2000,2),2,FALSE)</f>
        <v/>
      </c>
      <c r="I585" s="18"/>
      <c r="J585" s="18"/>
      <c r="K585" s="18"/>
      <c r="L585" s="18" t="str">
        <f t="shared" si="35"/>
        <v/>
      </c>
      <c r="M585" t="str">
        <f>IF([1]线路!G585="","",[1]线路!G585)</f>
        <v/>
      </c>
      <c r="N585" t="str">
        <f>IF([1]线路!H585="","",[1]线路!H585)</f>
        <v/>
      </c>
    </row>
    <row r="586" spans="1:14" x14ac:dyDescent="0.15">
      <c r="A586" t="str">
        <f>IF([1]线路!A586="","",[1]线路!A586)</f>
        <v/>
      </c>
      <c r="B586" t="str">
        <f>IF([1]线路!B586="","",[1]线路!B586)</f>
        <v/>
      </c>
      <c r="C586" t="str">
        <f>IF([1]线路!C586="","",[1]线路!C586)</f>
        <v/>
      </c>
      <c r="D586" t="str">
        <f>IF([1]线路!D586="","",[1]线路!D586)</f>
        <v/>
      </c>
      <c r="E586" t="str">
        <f>IF([1]线路!F586="","",[1]线路!F586)</f>
        <v/>
      </c>
      <c r="F586" t="str">
        <f>IF([1]线路!E586="","",[1]线路!E586)</f>
        <v/>
      </c>
      <c r="G586" s="18" t="str">
        <f t="shared" si="34"/>
        <v/>
      </c>
      <c r="H586" s="18" t="str">
        <f ca="1">VLOOKUP(线路!A586,OFFSET(架空线长度!$A$2,0,0,2000,2),2,FALSE)</f>
        <v/>
      </c>
      <c r="I586" s="18"/>
      <c r="J586" s="18"/>
      <c r="K586" s="18"/>
      <c r="L586" s="18" t="str">
        <f t="shared" si="35"/>
        <v/>
      </c>
      <c r="M586" t="str">
        <f>IF([1]线路!G586="","",[1]线路!G586)</f>
        <v/>
      </c>
      <c r="N586" t="str">
        <f>IF([1]线路!H586="","",[1]线路!H586)</f>
        <v/>
      </c>
    </row>
    <row r="587" spans="1:14" x14ac:dyDescent="0.15">
      <c r="A587" t="str">
        <f>IF([1]线路!A587="","",[1]线路!A587)</f>
        <v/>
      </c>
      <c r="B587" t="str">
        <f>IF([1]线路!B587="","",[1]线路!B587)</f>
        <v/>
      </c>
      <c r="C587" t="str">
        <f>IF([1]线路!C587="","",[1]线路!C587)</f>
        <v/>
      </c>
      <c r="D587" t="str">
        <f>IF([1]线路!D587="","",[1]线路!D587)</f>
        <v/>
      </c>
      <c r="E587" t="str">
        <f>IF([1]线路!F587="","",[1]线路!F587)</f>
        <v/>
      </c>
      <c r="F587" t="str">
        <f>IF([1]线路!E587="","",[1]线路!E587)</f>
        <v/>
      </c>
      <c r="G587" s="18" t="str">
        <f t="shared" si="34"/>
        <v/>
      </c>
      <c r="H587" s="18" t="str">
        <f ca="1">VLOOKUP(线路!A587,OFFSET(架空线长度!$A$2,0,0,2000,2),2,FALSE)</f>
        <v/>
      </c>
      <c r="I587" s="18"/>
      <c r="J587" s="18"/>
      <c r="K587" s="18"/>
      <c r="L587" s="18" t="str">
        <f t="shared" si="35"/>
        <v/>
      </c>
      <c r="M587" t="str">
        <f>IF([1]线路!G587="","",[1]线路!G587)</f>
        <v/>
      </c>
      <c r="N587" t="str">
        <f>IF([1]线路!H587="","",[1]线路!H587)</f>
        <v/>
      </c>
    </row>
    <row r="588" spans="1:14" x14ac:dyDescent="0.15">
      <c r="A588" t="str">
        <f>IF([1]线路!A588="","",[1]线路!A588)</f>
        <v/>
      </c>
      <c r="B588" t="str">
        <f>IF([1]线路!B588="","",[1]线路!B588)</f>
        <v/>
      </c>
      <c r="C588" t="str">
        <f>IF([1]线路!C588="","",[1]线路!C588)</f>
        <v/>
      </c>
      <c r="D588" t="str">
        <f>IF([1]线路!D588="","",[1]线路!D588)</f>
        <v/>
      </c>
      <c r="E588" t="str">
        <f>IF([1]线路!F588="","",[1]线路!F588)</f>
        <v/>
      </c>
      <c r="F588" t="str">
        <f>IF([1]线路!E588="","",[1]线路!E588)</f>
        <v/>
      </c>
      <c r="G588" s="18" t="str">
        <f t="shared" si="34"/>
        <v/>
      </c>
      <c r="H588" s="18" t="str">
        <f ca="1">VLOOKUP(线路!A588,OFFSET(架空线长度!$A$2,0,0,2000,2),2,FALSE)</f>
        <v/>
      </c>
      <c r="I588" s="18"/>
      <c r="J588" s="18"/>
      <c r="K588" s="18"/>
      <c r="L588" s="18" t="str">
        <f t="shared" si="35"/>
        <v/>
      </c>
      <c r="M588" t="str">
        <f>IF([1]线路!G588="","",[1]线路!G588)</f>
        <v/>
      </c>
      <c r="N588" t="str">
        <f>IF([1]线路!H588="","",[1]线路!H588)</f>
        <v/>
      </c>
    </row>
    <row r="589" spans="1:14" x14ac:dyDescent="0.15">
      <c r="A589" t="str">
        <f>IF([1]线路!A589="","",[1]线路!A589)</f>
        <v/>
      </c>
      <c r="B589" t="str">
        <f>IF([1]线路!B589="","",[1]线路!B589)</f>
        <v/>
      </c>
      <c r="C589" t="str">
        <f>IF([1]线路!C589="","",[1]线路!C589)</f>
        <v/>
      </c>
      <c r="D589" t="str">
        <f>IF([1]线路!D589="","",[1]线路!D589)</f>
        <v/>
      </c>
      <c r="E589" t="str">
        <f>IF([1]线路!F589="","",[1]线路!F589)</f>
        <v/>
      </c>
      <c r="F589" t="str">
        <f>IF([1]线路!E589="","",[1]线路!E589)</f>
        <v/>
      </c>
      <c r="G589" s="18" t="str">
        <f t="shared" si="34"/>
        <v/>
      </c>
      <c r="H589" s="18" t="str">
        <f ca="1">VLOOKUP(线路!A589,OFFSET(架空线长度!$A$2,0,0,2000,2),2,FALSE)</f>
        <v/>
      </c>
      <c r="I589" s="18"/>
      <c r="J589" s="18"/>
      <c r="K589" s="18"/>
      <c r="L589" s="18" t="str">
        <f t="shared" si="35"/>
        <v/>
      </c>
      <c r="M589" t="str">
        <f>IF([1]线路!G589="","",[1]线路!G589)</f>
        <v/>
      </c>
      <c r="N589" t="str">
        <f>IF([1]线路!H589="","",[1]线路!H589)</f>
        <v/>
      </c>
    </row>
    <row r="590" spans="1:14" x14ac:dyDescent="0.15">
      <c r="A590" t="str">
        <f>IF([1]线路!A590="","",[1]线路!A590)</f>
        <v/>
      </c>
      <c r="B590" t="str">
        <f>IF([1]线路!B590="","",[1]线路!B590)</f>
        <v/>
      </c>
      <c r="C590" t="str">
        <f>IF([1]线路!C590="","",[1]线路!C590)</f>
        <v/>
      </c>
      <c r="D590" t="str">
        <f>IF([1]线路!D590="","",[1]线路!D590)</f>
        <v/>
      </c>
      <c r="E590" t="str">
        <f>IF([1]线路!F590="","",[1]线路!F590)</f>
        <v/>
      </c>
      <c r="F590" t="str">
        <f>IF([1]线路!E590="","",[1]线路!E590)</f>
        <v/>
      </c>
      <c r="G590" s="18" t="str">
        <f t="shared" si="34"/>
        <v/>
      </c>
      <c r="H590" s="18" t="str">
        <f ca="1">VLOOKUP(线路!A590,OFFSET(架空线长度!$A$2,0,0,2000,2),2,FALSE)</f>
        <v/>
      </c>
      <c r="I590" s="18"/>
      <c r="J590" s="18"/>
      <c r="K590" s="18"/>
      <c r="L590" s="18" t="str">
        <f t="shared" si="35"/>
        <v/>
      </c>
      <c r="M590" t="str">
        <f>IF([1]线路!G590="","",[1]线路!G590)</f>
        <v/>
      </c>
      <c r="N590" t="str">
        <f>IF([1]线路!H590="","",[1]线路!H590)</f>
        <v/>
      </c>
    </row>
    <row r="591" spans="1:14" x14ac:dyDescent="0.15">
      <c r="A591" t="str">
        <f>IF([1]线路!A591="","",[1]线路!A591)</f>
        <v/>
      </c>
      <c r="B591" t="str">
        <f>IF([1]线路!B591="","",[1]线路!B591)</f>
        <v/>
      </c>
      <c r="C591" t="str">
        <f>IF([1]线路!C591="","",[1]线路!C591)</f>
        <v/>
      </c>
      <c r="D591" t="str">
        <f>IF([1]线路!D591="","",[1]线路!D591)</f>
        <v/>
      </c>
      <c r="E591" t="str">
        <f>IF([1]线路!F591="","",[1]线路!F591)</f>
        <v/>
      </c>
      <c r="F591" t="str">
        <f>IF([1]线路!E591="","",[1]线路!E591)</f>
        <v/>
      </c>
      <c r="G591" s="18" t="str">
        <f t="shared" si="34"/>
        <v/>
      </c>
      <c r="H591" s="18" t="str">
        <f ca="1">VLOOKUP(线路!A591,OFFSET(架空线长度!$A$2,0,0,2000,2),2,FALSE)</f>
        <v/>
      </c>
      <c r="I591" s="18"/>
      <c r="J591" s="18"/>
      <c r="K591" s="18"/>
      <c r="L591" s="18" t="str">
        <f t="shared" si="35"/>
        <v/>
      </c>
      <c r="M591" t="str">
        <f>IF([1]线路!G591="","",[1]线路!G591)</f>
        <v/>
      </c>
      <c r="N591" t="str">
        <f>IF([1]线路!H591="","",[1]线路!H591)</f>
        <v/>
      </c>
    </row>
    <row r="592" spans="1:14" x14ac:dyDescent="0.15">
      <c r="A592" t="str">
        <f>IF([1]线路!A592="","",[1]线路!A592)</f>
        <v/>
      </c>
      <c r="B592" t="str">
        <f>IF([1]线路!B592="","",[1]线路!B592)</f>
        <v/>
      </c>
      <c r="C592" t="str">
        <f>IF([1]线路!C592="","",[1]线路!C592)</f>
        <v/>
      </c>
      <c r="D592" t="str">
        <f>IF([1]线路!D592="","",[1]线路!D592)</f>
        <v/>
      </c>
      <c r="E592" t="str">
        <f>IF([1]线路!F592="","",[1]线路!F592)</f>
        <v/>
      </c>
      <c r="F592" t="str">
        <f>IF([1]线路!E592="","",[1]线路!E592)</f>
        <v/>
      </c>
      <c r="G592" s="18" t="str">
        <f t="shared" si="34"/>
        <v/>
      </c>
      <c r="H592" s="18" t="str">
        <f ca="1">VLOOKUP(线路!A592,OFFSET(架空线长度!$A$2,0,0,2000,2),2,FALSE)</f>
        <v/>
      </c>
      <c r="I592" s="18"/>
      <c r="J592" s="18"/>
      <c r="K592" s="18"/>
      <c r="L592" s="18" t="str">
        <f t="shared" si="35"/>
        <v/>
      </c>
      <c r="M592" t="str">
        <f>IF([1]线路!G592="","",[1]线路!G592)</f>
        <v/>
      </c>
      <c r="N592" t="str">
        <f>IF([1]线路!H592="","",[1]线路!H592)</f>
        <v/>
      </c>
    </row>
    <row r="593" spans="1:14" x14ac:dyDescent="0.15">
      <c r="A593" t="str">
        <f>IF([1]线路!A593="","",[1]线路!A593)</f>
        <v/>
      </c>
      <c r="B593" t="str">
        <f>IF([1]线路!B593="","",[1]线路!B593)</f>
        <v/>
      </c>
      <c r="C593" t="str">
        <f>IF([1]线路!C593="","",[1]线路!C593)</f>
        <v/>
      </c>
      <c r="D593" t="str">
        <f>IF([1]线路!D593="","",[1]线路!D593)</f>
        <v/>
      </c>
      <c r="E593" t="str">
        <f>IF([1]线路!F593="","",[1]线路!F593)</f>
        <v/>
      </c>
      <c r="F593" t="str">
        <f>IF([1]线路!E593="","",[1]线路!E593)</f>
        <v/>
      </c>
      <c r="G593" s="18" t="str">
        <f t="shared" si="34"/>
        <v/>
      </c>
      <c r="H593" s="18" t="str">
        <f ca="1">VLOOKUP(线路!A593,OFFSET(架空线长度!$A$2,0,0,2000,2),2,FALSE)</f>
        <v/>
      </c>
      <c r="I593" s="18"/>
      <c r="J593" s="18"/>
      <c r="K593" s="18"/>
      <c r="L593" s="18" t="str">
        <f t="shared" si="35"/>
        <v/>
      </c>
      <c r="M593" t="str">
        <f>IF([1]线路!G593="","",[1]线路!G593)</f>
        <v/>
      </c>
      <c r="N593" t="str">
        <f>IF([1]线路!H593="","",[1]线路!H593)</f>
        <v/>
      </c>
    </row>
    <row r="594" spans="1:14" x14ac:dyDescent="0.15">
      <c r="A594" t="str">
        <f>IF([1]线路!A594="","",[1]线路!A594)</f>
        <v/>
      </c>
      <c r="B594" t="str">
        <f>IF([1]线路!B594="","",[1]线路!B594)</f>
        <v/>
      </c>
      <c r="C594" t="str">
        <f>IF([1]线路!C594="","",[1]线路!C594)</f>
        <v/>
      </c>
      <c r="D594" t="str">
        <f>IF([1]线路!D594="","",[1]线路!D594)</f>
        <v/>
      </c>
      <c r="E594" t="str">
        <f>IF([1]线路!F594="","",[1]线路!F594)</f>
        <v/>
      </c>
      <c r="F594" t="str">
        <f>IF([1]线路!E594="","",[1]线路!E594)</f>
        <v/>
      </c>
      <c r="G594" s="18" t="str">
        <f t="shared" si="34"/>
        <v/>
      </c>
      <c r="H594" s="18" t="str">
        <f ca="1">VLOOKUP(线路!A594,OFFSET(架空线长度!$A$2,0,0,2000,2),2,FALSE)</f>
        <v/>
      </c>
      <c r="I594" s="18"/>
      <c r="J594" s="18"/>
      <c r="K594" s="18"/>
      <c r="L594" s="18" t="str">
        <f t="shared" si="35"/>
        <v/>
      </c>
      <c r="M594" t="str">
        <f>IF([1]线路!G594="","",[1]线路!G594)</f>
        <v/>
      </c>
      <c r="N594" t="str">
        <f>IF([1]线路!H594="","",[1]线路!H594)</f>
        <v/>
      </c>
    </row>
    <row r="595" spans="1:14" x14ac:dyDescent="0.15">
      <c r="A595" t="str">
        <f>IF([1]线路!A595="","",[1]线路!A595)</f>
        <v/>
      </c>
      <c r="B595" t="str">
        <f>IF([1]线路!B595="","",[1]线路!B595)</f>
        <v/>
      </c>
      <c r="C595" t="str">
        <f>IF([1]线路!C595="","",[1]线路!C595)</f>
        <v/>
      </c>
      <c r="D595" t="str">
        <f>IF([1]线路!D595="","",[1]线路!D595)</f>
        <v/>
      </c>
      <c r="E595" t="str">
        <f>IF([1]线路!F595="","",[1]线路!F595)</f>
        <v/>
      </c>
      <c r="F595" t="str">
        <f>IF([1]线路!E595="","",[1]线路!E595)</f>
        <v/>
      </c>
      <c r="G595" s="18" t="str">
        <f t="shared" si="34"/>
        <v/>
      </c>
      <c r="H595" s="18" t="str">
        <f ca="1">VLOOKUP(线路!A595,OFFSET(架空线长度!$A$2,0,0,2000,2),2,FALSE)</f>
        <v/>
      </c>
      <c r="I595" s="18"/>
      <c r="J595" s="18"/>
      <c r="K595" s="18"/>
      <c r="L595" s="18" t="str">
        <f t="shared" si="35"/>
        <v/>
      </c>
      <c r="M595" t="str">
        <f>IF([1]线路!G595="","",[1]线路!G595)</f>
        <v/>
      </c>
      <c r="N595" t="str">
        <f>IF([1]线路!H595="","",[1]线路!H595)</f>
        <v/>
      </c>
    </row>
    <row r="596" spans="1:14" x14ac:dyDescent="0.15">
      <c r="A596" t="str">
        <f>IF([1]线路!A596="","",[1]线路!A596)</f>
        <v/>
      </c>
      <c r="B596" t="str">
        <f>IF([1]线路!B596="","",[1]线路!B596)</f>
        <v/>
      </c>
      <c r="C596" t="str">
        <f>IF([1]线路!C596="","",[1]线路!C596)</f>
        <v/>
      </c>
      <c r="D596" t="str">
        <f>IF([1]线路!D596="","",[1]线路!D596)</f>
        <v/>
      </c>
      <c r="E596" t="str">
        <f>IF([1]线路!F596="","",[1]线路!F596)</f>
        <v/>
      </c>
      <c r="F596" t="str">
        <f>IF([1]线路!E596="","",[1]线路!E596)</f>
        <v/>
      </c>
      <c r="G596" s="18" t="str">
        <f t="shared" si="34"/>
        <v/>
      </c>
      <c r="H596" s="18" t="str">
        <f ca="1">VLOOKUP(线路!A596,OFFSET(架空线长度!$A$2,0,0,2000,2),2,FALSE)</f>
        <v/>
      </c>
      <c r="I596" s="18"/>
      <c r="J596" s="18"/>
      <c r="K596" s="18"/>
      <c r="L596" s="18" t="str">
        <f t="shared" si="35"/>
        <v/>
      </c>
      <c r="M596" t="str">
        <f>IF([1]线路!G596="","",[1]线路!G596)</f>
        <v/>
      </c>
      <c r="N596" t="str">
        <f>IF([1]线路!H596="","",[1]线路!H596)</f>
        <v/>
      </c>
    </row>
    <row r="597" spans="1:14" x14ac:dyDescent="0.15">
      <c r="A597" t="str">
        <f>IF([1]线路!A597="","",[1]线路!A597)</f>
        <v/>
      </c>
      <c r="B597" t="str">
        <f>IF([1]线路!B597="","",[1]线路!B597)</f>
        <v/>
      </c>
      <c r="C597" t="str">
        <f>IF([1]线路!C597="","",[1]线路!C597)</f>
        <v/>
      </c>
      <c r="D597" t="str">
        <f>IF([1]线路!D597="","",[1]线路!D597)</f>
        <v/>
      </c>
      <c r="E597" t="str">
        <f>IF([1]线路!F597="","",[1]线路!F597)</f>
        <v/>
      </c>
      <c r="F597" t="str">
        <f>IF([1]线路!E597="","",[1]线路!E597)</f>
        <v/>
      </c>
      <c r="G597" s="18" t="str">
        <f t="shared" si="34"/>
        <v/>
      </c>
      <c r="H597" s="18" t="str">
        <f ca="1">VLOOKUP(线路!A597,OFFSET(架空线长度!$A$2,0,0,2000,2),2,FALSE)</f>
        <v/>
      </c>
      <c r="I597" s="18"/>
      <c r="J597" s="18"/>
      <c r="K597" s="18"/>
      <c r="L597" s="18" t="str">
        <f t="shared" si="35"/>
        <v/>
      </c>
      <c r="M597" t="str">
        <f>IF([1]线路!G597="","",[1]线路!G597)</f>
        <v/>
      </c>
      <c r="N597" t="str">
        <f>IF([1]线路!H597="","",[1]线路!H597)</f>
        <v/>
      </c>
    </row>
    <row r="598" spans="1:14" x14ac:dyDescent="0.15">
      <c r="A598" t="str">
        <f>IF([1]线路!A598="","",[1]线路!A598)</f>
        <v/>
      </c>
      <c r="B598" t="str">
        <f>IF([1]线路!B598="","",[1]线路!B598)</f>
        <v/>
      </c>
      <c r="C598" t="str">
        <f>IF([1]线路!C598="","",[1]线路!C598)</f>
        <v/>
      </c>
      <c r="D598" t="str">
        <f>IF([1]线路!D598="","",[1]线路!D598)</f>
        <v/>
      </c>
      <c r="E598" t="str">
        <f>IF([1]线路!F598="","",[1]线路!F598)</f>
        <v/>
      </c>
      <c r="F598" t="str">
        <f>IF([1]线路!E598="","",[1]线路!E598)</f>
        <v/>
      </c>
      <c r="G598" s="18" t="str">
        <f t="shared" si="34"/>
        <v/>
      </c>
      <c r="H598" s="18" t="str">
        <f ca="1">VLOOKUP(线路!A598,OFFSET(架空线长度!$A$2,0,0,2000,2),2,FALSE)</f>
        <v/>
      </c>
      <c r="I598" s="18"/>
      <c r="J598" s="18"/>
      <c r="K598" s="18"/>
      <c r="L598" s="18" t="str">
        <f t="shared" si="35"/>
        <v/>
      </c>
      <c r="M598" t="str">
        <f>IF([1]线路!G598="","",[1]线路!G598)</f>
        <v/>
      </c>
      <c r="N598" t="str">
        <f>IF([1]线路!H598="","",[1]线路!H598)</f>
        <v/>
      </c>
    </row>
    <row r="599" spans="1:14" x14ac:dyDescent="0.15">
      <c r="A599" t="str">
        <f>IF([1]线路!A599="","",[1]线路!A599)</f>
        <v/>
      </c>
      <c r="B599" t="str">
        <f>IF([1]线路!B599="","",[1]线路!B599)</f>
        <v/>
      </c>
      <c r="C599" t="str">
        <f>IF([1]线路!C599="","",[1]线路!C599)</f>
        <v/>
      </c>
      <c r="D599" t="str">
        <f>IF([1]线路!D599="","",[1]线路!D599)</f>
        <v/>
      </c>
      <c r="E599" t="str">
        <f>IF([1]线路!F599="","",[1]线路!F599)</f>
        <v/>
      </c>
      <c r="F599" t="str">
        <f>IF([1]线路!E599="","",[1]线路!E599)</f>
        <v/>
      </c>
      <c r="G599" s="18" t="str">
        <f t="shared" si="34"/>
        <v/>
      </c>
      <c r="H599" s="18" t="str">
        <f ca="1">VLOOKUP(线路!A599,OFFSET(架空线长度!$A$2,0,0,2000,2),2,FALSE)</f>
        <v/>
      </c>
      <c r="I599" s="18"/>
      <c r="J599" s="18"/>
      <c r="K599" s="18"/>
      <c r="L599" s="18" t="str">
        <f t="shared" si="35"/>
        <v/>
      </c>
      <c r="M599" t="str">
        <f>IF([1]线路!G599="","",[1]线路!G599)</f>
        <v/>
      </c>
      <c r="N599" t="str">
        <f>IF([1]线路!H599="","",[1]线路!H599)</f>
        <v/>
      </c>
    </row>
    <row r="600" spans="1:14" x14ac:dyDescent="0.15">
      <c r="A600" t="str">
        <f>IF([1]线路!A600="","",[1]线路!A600)</f>
        <v/>
      </c>
      <c r="B600" t="str">
        <f>IF([1]线路!B600="","",[1]线路!B600)</f>
        <v/>
      </c>
      <c r="C600" t="str">
        <f>IF([1]线路!C600="","",[1]线路!C600)</f>
        <v/>
      </c>
      <c r="D600" t="str">
        <f>IF([1]线路!D600="","",[1]线路!D600)</f>
        <v/>
      </c>
      <c r="E600" t="str">
        <f>IF([1]线路!F600="","",[1]线路!F600)</f>
        <v/>
      </c>
      <c r="F600" t="str">
        <f>IF([1]线路!E600="","",[1]线路!E600)</f>
        <v/>
      </c>
      <c r="G600" s="18" t="str">
        <f t="shared" si="34"/>
        <v/>
      </c>
      <c r="H600" s="18" t="str">
        <f ca="1">VLOOKUP(线路!A600,OFFSET(架空线长度!$A$2,0,0,2000,2),2,FALSE)</f>
        <v/>
      </c>
      <c r="I600" s="18"/>
      <c r="J600" s="18"/>
      <c r="K600" s="18"/>
      <c r="L600" s="18" t="str">
        <f t="shared" si="35"/>
        <v/>
      </c>
      <c r="M600" t="str">
        <f>IF([1]线路!G600="","",[1]线路!G600)</f>
        <v/>
      </c>
      <c r="N600" t="str">
        <f>IF([1]线路!H600="","",[1]线路!H600)</f>
        <v/>
      </c>
    </row>
    <row r="601" spans="1:14" x14ac:dyDescent="0.15">
      <c r="A601" t="str">
        <f>IF([1]线路!A601="","",[1]线路!A601)</f>
        <v/>
      </c>
      <c r="B601" t="str">
        <f>IF([1]线路!B601="","",[1]线路!B601)</f>
        <v/>
      </c>
      <c r="C601" t="str">
        <f>IF([1]线路!C601="","",[1]线路!C601)</f>
        <v/>
      </c>
      <c r="D601" t="str">
        <f>IF([1]线路!D601="","",[1]线路!D601)</f>
        <v/>
      </c>
      <c r="E601" t="str">
        <f>IF([1]线路!F601="","",[1]线路!F601)</f>
        <v/>
      </c>
      <c r="F601" t="str">
        <f>IF([1]线路!E601="","",[1]线路!E601)</f>
        <v/>
      </c>
      <c r="G601" s="18" t="str">
        <f t="shared" si="34"/>
        <v/>
      </c>
      <c r="H601" s="18" t="str">
        <f ca="1">VLOOKUP(线路!A601,OFFSET(架空线长度!$A$2,0,0,2000,2),2,FALSE)</f>
        <v/>
      </c>
      <c r="I601" s="18"/>
      <c r="J601" s="18"/>
      <c r="K601" s="18"/>
      <c r="L601" s="18" t="str">
        <f t="shared" si="35"/>
        <v/>
      </c>
      <c r="M601" t="str">
        <f>IF([1]线路!G601="","",[1]线路!G601)</f>
        <v/>
      </c>
      <c r="N601" t="str">
        <f>IF([1]线路!H601="","",[1]线路!H601)</f>
        <v/>
      </c>
    </row>
    <row r="602" spans="1:14" x14ac:dyDescent="0.15">
      <c r="A602" t="str">
        <f>IF([1]线路!A602="","",[1]线路!A602)</f>
        <v/>
      </c>
      <c r="B602" t="str">
        <f>IF([1]线路!B602="","",[1]线路!B602)</f>
        <v/>
      </c>
      <c r="C602" t="str">
        <f>IF([1]线路!C602="","",[1]线路!C602)</f>
        <v/>
      </c>
      <c r="D602" t="str">
        <f>IF([1]线路!D602="","",[1]线路!D602)</f>
        <v/>
      </c>
      <c r="E602" t="str">
        <f>IF([1]线路!F602="","",[1]线路!F602)</f>
        <v/>
      </c>
      <c r="F602" t="str">
        <f>IF([1]线路!E602="","",[1]线路!E602)</f>
        <v/>
      </c>
      <c r="G602" s="18" t="str">
        <f t="shared" si="34"/>
        <v/>
      </c>
      <c r="H602" s="18" t="str">
        <f ca="1">VLOOKUP(线路!A602,OFFSET(架空线长度!$A$2,0,0,2000,2),2,FALSE)</f>
        <v/>
      </c>
      <c r="I602" s="18"/>
      <c r="J602" s="18"/>
      <c r="K602" s="18"/>
      <c r="L602" s="18" t="str">
        <f t="shared" si="35"/>
        <v/>
      </c>
      <c r="M602" t="str">
        <f>IF([1]线路!G602="","",[1]线路!G602)</f>
        <v/>
      </c>
      <c r="N602" t="str">
        <f>IF([1]线路!H602="","",[1]线路!H602)</f>
        <v/>
      </c>
    </row>
    <row r="603" spans="1:14" x14ac:dyDescent="0.15">
      <c r="A603" t="str">
        <f>IF([1]线路!A603="","",[1]线路!A603)</f>
        <v/>
      </c>
      <c r="B603" t="str">
        <f>IF([1]线路!B603="","",[1]线路!B603)</f>
        <v/>
      </c>
      <c r="C603" t="str">
        <f>IF([1]线路!C603="","",[1]线路!C603)</f>
        <v/>
      </c>
      <c r="D603" t="str">
        <f>IF([1]线路!D603="","",[1]线路!D603)</f>
        <v/>
      </c>
      <c r="E603" t="str">
        <f>IF([1]线路!F603="","",[1]线路!F603)</f>
        <v/>
      </c>
      <c r="F603" t="str">
        <f>IF([1]线路!E603="","",[1]线路!E603)</f>
        <v/>
      </c>
      <c r="G603" s="18" t="str">
        <f t="shared" si="34"/>
        <v/>
      </c>
      <c r="H603" s="18" t="str">
        <f ca="1">VLOOKUP(线路!A603,OFFSET(架空线长度!$A$2,0,0,2000,2),2,FALSE)</f>
        <v/>
      </c>
      <c r="I603" s="18"/>
      <c r="J603" s="18"/>
      <c r="K603" s="18"/>
      <c r="L603" s="18" t="str">
        <f t="shared" si="35"/>
        <v/>
      </c>
      <c r="M603" t="str">
        <f>IF([1]线路!G603="","",[1]线路!G603)</f>
        <v/>
      </c>
      <c r="N603" t="str">
        <f>IF([1]线路!H603="","",[1]线路!H603)</f>
        <v/>
      </c>
    </row>
    <row r="604" spans="1:14" x14ac:dyDescent="0.15">
      <c r="A604" t="str">
        <f>IF([1]线路!A604="","",[1]线路!A604)</f>
        <v/>
      </c>
      <c r="B604" t="str">
        <f>IF([1]线路!B604="","",[1]线路!B604)</f>
        <v/>
      </c>
      <c r="C604" t="str">
        <f>IF([1]线路!C604="","",[1]线路!C604)</f>
        <v/>
      </c>
      <c r="D604" t="str">
        <f>IF([1]线路!D604="","",[1]线路!D604)</f>
        <v/>
      </c>
      <c r="E604" t="str">
        <f>IF([1]线路!F604="","",[1]线路!F604)</f>
        <v/>
      </c>
      <c r="F604" t="str">
        <f>IF([1]线路!E604="","",[1]线路!E604)</f>
        <v/>
      </c>
      <c r="G604" s="18" t="str">
        <f t="shared" si="34"/>
        <v/>
      </c>
      <c r="H604" s="18" t="str">
        <f ca="1">VLOOKUP(线路!A604,OFFSET(架空线长度!$A$2,0,0,2000,2),2,FALSE)</f>
        <v/>
      </c>
      <c r="I604" s="18"/>
      <c r="J604" s="18"/>
      <c r="K604" s="18"/>
      <c r="L604" s="18" t="str">
        <f t="shared" si="35"/>
        <v/>
      </c>
      <c r="M604" t="str">
        <f>IF([1]线路!G604="","",[1]线路!G604)</f>
        <v/>
      </c>
      <c r="N604" t="str">
        <f>IF([1]线路!H604="","",[1]线路!H604)</f>
        <v/>
      </c>
    </row>
    <row r="605" spans="1:14" x14ac:dyDescent="0.15">
      <c r="A605" t="str">
        <f>IF([1]线路!A605="","",[1]线路!A605)</f>
        <v/>
      </c>
      <c r="B605" t="str">
        <f>IF([1]线路!B605="","",[1]线路!B605)</f>
        <v/>
      </c>
      <c r="C605" t="str">
        <f>IF([1]线路!C605="","",[1]线路!C605)</f>
        <v/>
      </c>
      <c r="D605" t="str">
        <f>IF([1]线路!D605="","",[1]线路!D605)</f>
        <v/>
      </c>
      <c r="E605" t="str">
        <f>IF([1]线路!F605="","",[1]线路!F605)</f>
        <v/>
      </c>
      <c r="F605" t="str">
        <f>IF([1]线路!E605="","",[1]线路!E605)</f>
        <v/>
      </c>
      <c r="G605" s="18" t="str">
        <f t="shared" si="34"/>
        <v/>
      </c>
      <c r="H605" s="18" t="str">
        <f ca="1">VLOOKUP(线路!A605,OFFSET(架空线长度!$A$2,0,0,2000,2),2,FALSE)</f>
        <v/>
      </c>
      <c r="I605" s="18"/>
      <c r="J605" s="18"/>
      <c r="K605" s="18"/>
      <c r="L605" s="18" t="str">
        <f t="shared" si="35"/>
        <v/>
      </c>
      <c r="M605" t="str">
        <f>IF([1]线路!G605="","",[1]线路!G605)</f>
        <v/>
      </c>
      <c r="N605" t="str">
        <f>IF([1]线路!H605="","",[1]线路!H605)</f>
        <v/>
      </c>
    </row>
    <row r="606" spans="1:14" x14ac:dyDescent="0.15">
      <c r="A606" t="str">
        <f>IF([1]线路!A606="","",[1]线路!A606)</f>
        <v/>
      </c>
      <c r="B606" t="str">
        <f>IF([1]线路!B606="","",[1]线路!B606)</f>
        <v/>
      </c>
      <c r="C606" t="str">
        <f>IF([1]线路!C606="","",[1]线路!C606)</f>
        <v/>
      </c>
      <c r="D606" t="str">
        <f>IF([1]线路!D606="","",[1]线路!D606)</f>
        <v/>
      </c>
      <c r="E606" t="str">
        <f>IF([1]线路!F606="","",[1]线路!F606)</f>
        <v/>
      </c>
      <c r="F606" t="str">
        <f>IF([1]线路!E606="","",[1]线路!E606)</f>
        <v/>
      </c>
      <c r="G606" s="18" t="str">
        <f t="shared" si="34"/>
        <v/>
      </c>
      <c r="H606" s="18" t="str">
        <f ca="1">VLOOKUP(线路!A606,OFFSET(架空线长度!$A$2,0,0,2000,2),2,FALSE)</f>
        <v/>
      </c>
      <c r="I606" s="18"/>
      <c r="J606" s="18"/>
      <c r="K606" s="18"/>
      <c r="L606" s="18" t="str">
        <f t="shared" si="35"/>
        <v/>
      </c>
      <c r="M606" t="str">
        <f>IF([1]线路!G606="","",[1]线路!G606)</f>
        <v/>
      </c>
      <c r="N606" t="str">
        <f>IF([1]线路!H606="","",[1]线路!H606)</f>
        <v/>
      </c>
    </row>
    <row r="607" spans="1:14" x14ac:dyDescent="0.15">
      <c r="A607" t="str">
        <f>IF([1]线路!A607="","",[1]线路!A607)</f>
        <v/>
      </c>
      <c r="B607" t="str">
        <f>IF([1]线路!B607="","",[1]线路!B607)</f>
        <v/>
      </c>
      <c r="C607" t="str">
        <f>IF([1]线路!C607="","",[1]线路!C607)</f>
        <v/>
      </c>
      <c r="D607" t="str">
        <f>IF([1]线路!D607="","",[1]线路!D607)</f>
        <v/>
      </c>
      <c r="E607" t="str">
        <f>IF([1]线路!F607="","",[1]线路!F607)</f>
        <v/>
      </c>
      <c r="F607" t="str">
        <f>IF([1]线路!E607="","",[1]线路!E607)</f>
        <v/>
      </c>
      <c r="G607" s="18" t="str">
        <f t="shared" si="34"/>
        <v/>
      </c>
      <c r="H607" s="18" t="str">
        <f ca="1">VLOOKUP(线路!A607,OFFSET(架空线长度!$A$2,0,0,2000,2),2,FALSE)</f>
        <v/>
      </c>
      <c r="I607" s="18"/>
      <c r="J607" s="18"/>
      <c r="K607" s="18"/>
      <c r="L607" s="18" t="str">
        <f t="shared" si="35"/>
        <v/>
      </c>
      <c r="M607" t="str">
        <f>IF([1]线路!G607="","",[1]线路!G607)</f>
        <v/>
      </c>
      <c r="N607" t="str">
        <f>IF([1]线路!H607="","",[1]线路!H607)</f>
        <v/>
      </c>
    </row>
    <row r="608" spans="1:14" x14ac:dyDescent="0.15">
      <c r="A608" t="str">
        <f>IF([1]线路!A608="","",[1]线路!A608)</f>
        <v/>
      </c>
      <c r="B608" t="str">
        <f>IF([1]线路!B608="","",[1]线路!B608)</f>
        <v/>
      </c>
      <c r="C608" t="str">
        <f>IF([1]线路!C608="","",[1]线路!C608)</f>
        <v/>
      </c>
      <c r="D608" t="str">
        <f>IF([1]线路!D608="","",[1]线路!D608)</f>
        <v/>
      </c>
      <c r="E608" t="str">
        <f>IF([1]线路!F608="","",[1]线路!F608)</f>
        <v/>
      </c>
      <c r="F608" t="str">
        <f>IF([1]线路!E608="","",[1]线路!E608)</f>
        <v/>
      </c>
      <c r="G608" s="18" t="str">
        <f t="shared" si="34"/>
        <v/>
      </c>
      <c r="H608" s="18" t="str">
        <f ca="1">VLOOKUP(线路!A608,OFFSET(架空线长度!$A$2,0,0,2000,2),2,FALSE)</f>
        <v/>
      </c>
      <c r="I608" s="18"/>
      <c r="J608" s="18"/>
      <c r="K608" s="18"/>
      <c r="L608" s="18" t="str">
        <f t="shared" si="35"/>
        <v/>
      </c>
      <c r="M608" t="str">
        <f>IF([1]线路!G608="","",[1]线路!G608)</f>
        <v/>
      </c>
      <c r="N608" t="str">
        <f>IF([1]线路!H608="","",[1]线路!H608)</f>
        <v/>
      </c>
    </row>
    <row r="609" spans="1:14" x14ac:dyDescent="0.15">
      <c r="A609" t="str">
        <f>IF([1]线路!A609="","",[1]线路!A609)</f>
        <v/>
      </c>
      <c r="B609" t="str">
        <f>IF([1]线路!B609="","",[1]线路!B609)</f>
        <v/>
      </c>
      <c r="C609" t="str">
        <f>IF([1]线路!C609="","",[1]线路!C609)</f>
        <v/>
      </c>
      <c r="D609" t="str">
        <f>IF([1]线路!D609="","",[1]线路!D609)</f>
        <v/>
      </c>
      <c r="E609" t="str">
        <f>IF([1]线路!F609="","",[1]线路!F609)</f>
        <v/>
      </c>
      <c r="F609" t="str">
        <f>IF([1]线路!E609="","",[1]线路!E609)</f>
        <v/>
      </c>
      <c r="G609" s="18" t="str">
        <f t="shared" si="34"/>
        <v/>
      </c>
      <c r="H609" s="18" t="str">
        <f ca="1">VLOOKUP(线路!A609,OFFSET(架空线长度!$A$2,0,0,2000,2),2,FALSE)</f>
        <v/>
      </c>
      <c r="I609" s="18"/>
      <c r="J609" s="18"/>
      <c r="K609" s="18"/>
      <c r="L609" s="18" t="str">
        <f t="shared" si="35"/>
        <v/>
      </c>
      <c r="M609" t="str">
        <f>IF([1]线路!G609="","",[1]线路!G609)</f>
        <v/>
      </c>
      <c r="N609" t="str">
        <f>IF([1]线路!H609="","",[1]线路!H609)</f>
        <v/>
      </c>
    </row>
    <row r="610" spans="1:14" x14ac:dyDescent="0.15">
      <c r="A610" t="str">
        <f>IF([1]线路!A610="","",[1]线路!A610)</f>
        <v/>
      </c>
      <c r="B610" t="str">
        <f>IF([1]线路!B610="","",[1]线路!B610)</f>
        <v/>
      </c>
      <c r="C610" t="str">
        <f>IF([1]线路!C610="","",[1]线路!C610)</f>
        <v/>
      </c>
      <c r="D610" t="str">
        <f>IF([1]线路!D610="","",[1]线路!D610)</f>
        <v/>
      </c>
      <c r="E610" t="str">
        <f>IF([1]线路!F610="","",[1]线路!F610)</f>
        <v/>
      </c>
      <c r="F610" t="str">
        <f>IF([1]线路!E610="","",[1]线路!E610)</f>
        <v/>
      </c>
      <c r="G610" s="18" t="str">
        <f t="shared" si="34"/>
        <v/>
      </c>
      <c r="H610" s="18" t="str">
        <f ca="1">VLOOKUP(线路!A610,OFFSET(架空线长度!$A$2,0,0,2000,2),2,FALSE)</f>
        <v/>
      </c>
      <c r="I610" s="18"/>
      <c r="J610" s="18"/>
      <c r="K610" s="18"/>
      <c r="L610" s="18" t="str">
        <f t="shared" si="35"/>
        <v/>
      </c>
      <c r="M610" t="str">
        <f>IF([1]线路!G610="","",[1]线路!G610)</f>
        <v/>
      </c>
      <c r="N610" t="str">
        <f>IF([1]线路!H610="","",[1]线路!H610)</f>
        <v/>
      </c>
    </row>
    <row r="611" spans="1:14" x14ac:dyDescent="0.15">
      <c r="A611" t="str">
        <f>IF([1]线路!A611="","",[1]线路!A611)</f>
        <v/>
      </c>
      <c r="B611" t="str">
        <f>IF([1]线路!B611="","",[1]线路!B611)</f>
        <v/>
      </c>
      <c r="C611" t="str">
        <f>IF([1]线路!C611="","",[1]线路!C611)</f>
        <v/>
      </c>
      <c r="D611" t="str">
        <f>IF([1]线路!D611="","",[1]线路!D611)</f>
        <v/>
      </c>
      <c r="E611" t="str">
        <f>IF([1]线路!F611="","",[1]线路!F611)</f>
        <v/>
      </c>
      <c r="F611" t="str">
        <f>IF([1]线路!E611="","",[1]线路!E611)</f>
        <v/>
      </c>
      <c r="G611" s="18" t="str">
        <f t="shared" si="34"/>
        <v/>
      </c>
      <c r="H611" s="18" t="str">
        <f ca="1">VLOOKUP(线路!A611,OFFSET(架空线长度!$A$2,0,0,2000,2),2,FALSE)</f>
        <v/>
      </c>
      <c r="I611" s="18"/>
      <c r="J611" s="18"/>
      <c r="K611" s="18"/>
      <c r="L611" s="18" t="str">
        <f t="shared" si="35"/>
        <v/>
      </c>
      <c r="M611" t="str">
        <f>IF([1]线路!G611="","",[1]线路!G611)</f>
        <v/>
      </c>
      <c r="N611" t="str">
        <f>IF([1]线路!H611="","",[1]线路!H611)</f>
        <v/>
      </c>
    </row>
    <row r="612" spans="1:14" x14ac:dyDescent="0.15">
      <c r="A612" t="str">
        <f>IF([1]线路!A612="","",[1]线路!A612)</f>
        <v/>
      </c>
      <c r="B612" t="str">
        <f>IF([1]线路!B612="","",[1]线路!B612)</f>
        <v/>
      </c>
      <c r="C612" t="str">
        <f>IF([1]线路!C612="","",[1]线路!C612)</f>
        <v/>
      </c>
      <c r="D612" t="str">
        <f>IF([1]线路!D612="","",[1]线路!D612)</f>
        <v/>
      </c>
      <c r="E612" t="str">
        <f>IF([1]线路!F612="","",[1]线路!F612)</f>
        <v/>
      </c>
      <c r="F612" t="str">
        <f>IF([1]线路!E612="","",[1]线路!E612)</f>
        <v/>
      </c>
      <c r="G612" s="18" t="str">
        <f t="shared" si="34"/>
        <v/>
      </c>
      <c r="H612" s="18" t="str">
        <f ca="1">VLOOKUP(线路!A612,OFFSET(架空线长度!$A$2,0,0,2000,2),2,FALSE)</f>
        <v/>
      </c>
      <c r="I612" s="18"/>
      <c r="J612" s="18"/>
      <c r="K612" s="18"/>
      <c r="L612" s="18" t="str">
        <f t="shared" si="35"/>
        <v/>
      </c>
      <c r="M612" t="str">
        <f>IF([1]线路!G612="","",[1]线路!G612)</f>
        <v/>
      </c>
      <c r="N612" t="str">
        <f>IF([1]线路!H612="","",[1]线路!H612)</f>
        <v/>
      </c>
    </row>
    <row r="613" spans="1:14" x14ac:dyDescent="0.15">
      <c r="A613" t="str">
        <f>IF([1]线路!A613="","",[1]线路!A613)</f>
        <v/>
      </c>
      <c r="B613" t="str">
        <f>IF([1]线路!B613="","",[1]线路!B613)</f>
        <v/>
      </c>
      <c r="C613" t="str">
        <f>IF([1]线路!C613="","",[1]线路!C613)</f>
        <v/>
      </c>
      <c r="D613" t="str">
        <f>IF([1]线路!D613="","",[1]线路!D613)</f>
        <v/>
      </c>
      <c r="E613" t="str">
        <f>IF([1]线路!F613="","",[1]线路!F613)</f>
        <v/>
      </c>
      <c r="F613" t="str">
        <f>IF([1]线路!E613="","",[1]线路!E613)</f>
        <v/>
      </c>
      <c r="G613" s="18" t="str">
        <f t="shared" si="34"/>
        <v/>
      </c>
      <c r="H613" s="18" t="str">
        <f ca="1">VLOOKUP(线路!A613,OFFSET(架空线长度!$A$2,0,0,2000,2),2,FALSE)</f>
        <v/>
      </c>
      <c r="I613" s="18"/>
      <c r="J613" s="18"/>
      <c r="K613" s="18"/>
      <c r="L613" s="18" t="str">
        <f t="shared" si="35"/>
        <v/>
      </c>
      <c r="M613" t="str">
        <f>IF([1]线路!G613="","",[1]线路!G613)</f>
        <v/>
      </c>
      <c r="N613" t="str">
        <f>IF([1]线路!H613="","",[1]线路!H613)</f>
        <v/>
      </c>
    </row>
    <row r="614" spans="1:14" x14ac:dyDescent="0.15">
      <c r="A614" t="str">
        <f>IF([1]线路!A614="","",[1]线路!A614)</f>
        <v/>
      </c>
      <c r="B614" t="str">
        <f>IF([1]线路!B614="","",[1]线路!B614)</f>
        <v/>
      </c>
      <c r="C614" t="str">
        <f>IF([1]线路!C614="","",[1]线路!C614)</f>
        <v/>
      </c>
      <c r="D614" t="str">
        <f>IF([1]线路!D614="","",[1]线路!D614)</f>
        <v/>
      </c>
      <c r="E614" t="str">
        <f>IF([1]线路!F614="","",[1]线路!F614)</f>
        <v/>
      </c>
      <c r="F614" t="str">
        <f>IF([1]线路!E614="","",[1]线路!E614)</f>
        <v/>
      </c>
      <c r="G614" s="18" t="str">
        <f t="shared" si="34"/>
        <v/>
      </c>
      <c r="H614" s="18" t="str">
        <f ca="1">VLOOKUP(线路!A614,OFFSET(架空线长度!$A$2,0,0,2000,2),2,FALSE)</f>
        <v/>
      </c>
      <c r="I614" s="18"/>
      <c r="J614" s="18"/>
      <c r="K614" s="18"/>
      <c r="L614" s="18" t="str">
        <f t="shared" si="35"/>
        <v/>
      </c>
      <c r="M614" t="str">
        <f>IF([1]线路!G614="","",[1]线路!G614)</f>
        <v/>
      </c>
      <c r="N614" t="str">
        <f>IF([1]线路!H614="","",[1]线路!H614)</f>
        <v/>
      </c>
    </row>
    <row r="615" spans="1:14" x14ac:dyDescent="0.15">
      <c r="A615" t="str">
        <f>IF([1]线路!A615="","",[1]线路!A615)</f>
        <v/>
      </c>
      <c r="B615" t="str">
        <f>IF([1]线路!B615="","",[1]线路!B615)</f>
        <v/>
      </c>
      <c r="C615" t="str">
        <f>IF([1]线路!C615="","",[1]线路!C615)</f>
        <v/>
      </c>
      <c r="D615" t="str">
        <f>IF([1]线路!D615="","",[1]线路!D615)</f>
        <v/>
      </c>
      <c r="E615" t="str">
        <f>IF([1]线路!F615="","",[1]线路!F615)</f>
        <v/>
      </c>
      <c r="F615" t="str">
        <f>IF([1]线路!E615="","",[1]线路!E615)</f>
        <v/>
      </c>
      <c r="G615" s="18" t="str">
        <f t="shared" si="34"/>
        <v/>
      </c>
      <c r="H615" s="18" t="str">
        <f ca="1">VLOOKUP(线路!A615,OFFSET(架空线长度!$A$2,0,0,2000,2),2,FALSE)</f>
        <v/>
      </c>
      <c r="I615" s="18"/>
      <c r="J615" s="18"/>
      <c r="K615" s="18"/>
      <c r="L615" s="18" t="str">
        <f t="shared" si="35"/>
        <v/>
      </c>
      <c r="M615" t="str">
        <f>IF([1]线路!G615="","",[1]线路!G615)</f>
        <v/>
      </c>
      <c r="N615" t="str">
        <f>IF([1]线路!H615="","",[1]线路!H615)</f>
        <v/>
      </c>
    </row>
    <row r="616" spans="1:14" x14ac:dyDescent="0.15">
      <c r="A616" t="str">
        <f>IF([1]线路!A616="","",[1]线路!A616)</f>
        <v/>
      </c>
      <c r="B616" t="str">
        <f>IF([1]线路!B616="","",[1]线路!B616)</f>
        <v/>
      </c>
      <c r="C616" t="str">
        <f>IF([1]线路!C616="","",[1]线路!C616)</f>
        <v/>
      </c>
      <c r="D616" t="str">
        <f>IF([1]线路!D616="","",[1]线路!D616)</f>
        <v/>
      </c>
      <c r="E616" t="str">
        <f>IF([1]线路!F616="","",[1]线路!F616)</f>
        <v/>
      </c>
      <c r="F616" t="str">
        <f>IF([1]线路!E616="","",[1]线路!E616)</f>
        <v/>
      </c>
      <c r="G616" s="18" t="str">
        <f t="shared" si="34"/>
        <v/>
      </c>
      <c r="H616" s="18" t="str">
        <f ca="1">VLOOKUP(线路!A616,OFFSET(架空线长度!$A$2,0,0,2000,2),2,FALSE)</f>
        <v/>
      </c>
      <c r="I616" s="18"/>
      <c r="J616" s="18"/>
      <c r="K616" s="18"/>
      <c r="L616" s="18" t="str">
        <f t="shared" si="35"/>
        <v/>
      </c>
      <c r="M616" t="str">
        <f>IF([1]线路!G616="","",[1]线路!G616)</f>
        <v/>
      </c>
      <c r="N616" t="str">
        <f>IF([1]线路!H616="","",[1]线路!H616)</f>
        <v/>
      </c>
    </row>
    <row r="617" spans="1:14" x14ac:dyDescent="0.15">
      <c r="A617" t="str">
        <f>IF([1]线路!A617="","",[1]线路!A617)</f>
        <v/>
      </c>
      <c r="B617" t="str">
        <f>IF([1]线路!B617="","",[1]线路!B617)</f>
        <v/>
      </c>
      <c r="C617" t="str">
        <f>IF([1]线路!C617="","",[1]线路!C617)</f>
        <v/>
      </c>
      <c r="D617" t="str">
        <f>IF([1]线路!D617="","",[1]线路!D617)</f>
        <v/>
      </c>
      <c r="E617" t="str">
        <f>IF([1]线路!F617="","",[1]线路!F617)</f>
        <v/>
      </c>
      <c r="F617" t="str">
        <f>IF([1]线路!E617="","",[1]线路!E617)</f>
        <v/>
      </c>
      <c r="G617" s="18" t="str">
        <f t="shared" si="34"/>
        <v/>
      </c>
      <c r="H617" s="18" t="str">
        <f ca="1">VLOOKUP(线路!A617,OFFSET(架空线长度!$A$2,0,0,2000,2),2,FALSE)</f>
        <v/>
      </c>
      <c r="I617" s="18"/>
      <c r="J617" s="18"/>
      <c r="K617" s="18"/>
      <c r="L617" s="18" t="str">
        <f t="shared" si="35"/>
        <v/>
      </c>
      <c r="M617" t="str">
        <f>IF([1]线路!G617="","",[1]线路!G617)</f>
        <v/>
      </c>
      <c r="N617" t="str">
        <f>IF([1]线路!H617="","",[1]线路!H617)</f>
        <v/>
      </c>
    </row>
    <row r="618" spans="1:14" x14ac:dyDescent="0.15">
      <c r="A618" t="str">
        <f>IF([1]线路!A618="","",[1]线路!A618)</f>
        <v/>
      </c>
      <c r="B618" t="str">
        <f>IF([1]线路!B618="","",[1]线路!B618)</f>
        <v/>
      </c>
      <c r="C618" t="str">
        <f>IF([1]线路!C618="","",[1]线路!C618)</f>
        <v/>
      </c>
      <c r="D618" t="str">
        <f>IF([1]线路!D618="","",[1]线路!D618)</f>
        <v/>
      </c>
      <c r="E618" t="str">
        <f>IF([1]线路!F618="","",[1]线路!F618)</f>
        <v/>
      </c>
      <c r="F618" t="str">
        <f>IF([1]线路!E618="","",[1]线路!E618)</f>
        <v/>
      </c>
      <c r="G618" s="18" t="str">
        <f t="shared" si="34"/>
        <v/>
      </c>
      <c r="H618" s="18" t="str">
        <f ca="1">VLOOKUP(线路!A618,OFFSET(架空线长度!$A$2,0,0,2000,2),2,FALSE)</f>
        <v/>
      </c>
      <c r="I618" s="18"/>
      <c r="J618" s="18"/>
      <c r="K618" s="18"/>
      <c r="L618" s="18" t="str">
        <f t="shared" si="35"/>
        <v/>
      </c>
      <c r="M618" t="str">
        <f>IF([1]线路!G618="","",[1]线路!G618)</f>
        <v/>
      </c>
      <c r="N618" t="str">
        <f>IF([1]线路!H618="","",[1]线路!H618)</f>
        <v/>
      </c>
    </row>
    <row r="619" spans="1:14" x14ac:dyDescent="0.15">
      <c r="A619" t="str">
        <f>IF([1]线路!A619="","",[1]线路!A619)</f>
        <v/>
      </c>
      <c r="B619" t="str">
        <f>IF([1]线路!B619="","",[1]线路!B619)</f>
        <v/>
      </c>
      <c r="C619" t="str">
        <f>IF([1]线路!C619="","",[1]线路!C619)</f>
        <v/>
      </c>
      <c r="D619" t="str">
        <f>IF([1]线路!D619="","",[1]线路!D619)</f>
        <v/>
      </c>
      <c r="E619" t="str">
        <f>IF([1]线路!F619="","",[1]线路!F619)</f>
        <v/>
      </c>
      <c r="F619" t="str">
        <f>IF([1]线路!E619="","",[1]线路!E619)</f>
        <v/>
      </c>
      <c r="G619" s="18" t="str">
        <f t="shared" si="34"/>
        <v/>
      </c>
      <c r="H619" s="18" t="str">
        <f ca="1">VLOOKUP(线路!A619,OFFSET(架空线长度!$A$2,0,0,2000,2),2,FALSE)</f>
        <v/>
      </c>
      <c r="I619" s="18"/>
      <c r="J619" s="18"/>
      <c r="K619" s="18"/>
      <c r="L619" s="18" t="str">
        <f t="shared" si="35"/>
        <v/>
      </c>
      <c r="M619" t="str">
        <f>IF([1]线路!G619="","",[1]线路!G619)</f>
        <v/>
      </c>
      <c r="N619" t="str">
        <f>IF([1]线路!H619="","",[1]线路!H619)</f>
        <v/>
      </c>
    </row>
    <row r="620" spans="1:14" x14ac:dyDescent="0.15">
      <c r="A620" t="str">
        <f>IF([1]线路!A620="","",[1]线路!A620)</f>
        <v/>
      </c>
      <c r="B620" t="str">
        <f>IF([1]线路!B620="","",[1]线路!B620)</f>
        <v/>
      </c>
      <c r="C620" t="str">
        <f>IF([1]线路!C620="","",[1]线路!C620)</f>
        <v/>
      </c>
      <c r="D620" t="str">
        <f>IF([1]线路!D620="","",[1]线路!D620)</f>
        <v/>
      </c>
      <c r="E620" t="str">
        <f>IF([1]线路!F620="","",[1]线路!F620)</f>
        <v/>
      </c>
      <c r="F620" t="str">
        <f>IF([1]线路!E620="","",[1]线路!E620)</f>
        <v/>
      </c>
      <c r="G620" s="18" t="str">
        <f t="shared" si="34"/>
        <v/>
      </c>
      <c r="H620" s="18" t="str">
        <f ca="1">VLOOKUP(线路!A620,OFFSET(架空线长度!$A$2,0,0,2000,2),2,FALSE)</f>
        <v/>
      </c>
      <c r="I620" s="18"/>
      <c r="J620" s="18"/>
      <c r="K620" s="18"/>
      <c r="L620" s="18" t="str">
        <f t="shared" si="35"/>
        <v/>
      </c>
      <c r="M620" t="str">
        <f>IF([1]线路!G620="","",[1]线路!G620)</f>
        <v/>
      </c>
      <c r="N620" t="str">
        <f>IF([1]线路!H620="","",[1]线路!H620)</f>
        <v/>
      </c>
    </row>
    <row r="621" spans="1:14" x14ac:dyDescent="0.15">
      <c r="A621" t="str">
        <f>IF([1]线路!A621="","",[1]线路!A621)</f>
        <v/>
      </c>
      <c r="B621" t="str">
        <f>IF([1]线路!B621="","",[1]线路!B621)</f>
        <v/>
      </c>
      <c r="C621" t="str">
        <f>IF([1]线路!C621="","",[1]线路!C621)</f>
        <v/>
      </c>
      <c r="D621" t="str">
        <f>IF([1]线路!D621="","",[1]线路!D621)</f>
        <v/>
      </c>
      <c r="E621" t="str">
        <f>IF([1]线路!F621="","",[1]线路!F621)</f>
        <v/>
      </c>
      <c r="F621" t="str">
        <f>IF([1]线路!E621="","",[1]线路!E621)</f>
        <v/>
      </c>
      <c r="G621" s="18" t="str">
        <f t="shared" si="34"/>
        <v/>
      </c>
      <c r="H621" s="18" t="str">
        <f ca="1">VLOOKUP(线路!A621,OFFSET(架空线长度!$A$2,0,0,2000,2),2,FALSE)</f>
        <v/>
      </c>
      <c r="I621" s="18"/>
      <c r="J621" s="18"/>
      <c r="K621" s="18"/>
      <c r="L621" s="18" t="str">
        <f t="shared" si="35"/>
        <v/>
      </c>
      <c r="M621" t="str">
        <f>IF([1]线路!G621="","",[1]线路!G621)</f>
        <v/>
      </c>
      <c r="N621" t="str">
        <f>IF([1]线路!H621="","",[1]线路!H621)</f>
        <v/>
      </c>
    </row>
    <row r="622" spans="1:14" x14ac:dyDescent="0.15">
      <c r="A622" t="str">
        <f>IF([1]线路!A622="","",[1]线路!A622)</f>
        <v/>
      </c>
      <c r="B622" t="str">
        <f>IF([1]线路!B622="","",[1]线路!B622)</f>
        <v/>
      </c>
      <c r="C622" t="str">
        <f>IF([1]线路!C622="","",[1]线路!C622)</f>
        <v/>
      </c>
      <c r="D622" t="str">
        <f>IF([1]线路!D622="","",[1]线路!D622)</f>
        <v/>
      </c>
      <c r="E622" t="str">
        <f>IF([1]线路!F622="","",[1]线路!F622)</f>
        <v/>
      </c>
      <c r="F622" t="str">
        <f>IF([1]线路!E622="","",[1]线路!E622)</f>
        <v/>
      </c>
      <c r="G622" s="18" t="str">
        <f t="shared" si="34"/>
        <v/>
      </c>
      <c r="H622" s="18" t="str">
        <f ca="1">VLOOKUP(线路!A622,OFFSET(架空线长度!$A$2,0,0,2000,2),2,FALSE)</f>
        <v/>
      </c>
      <c r="I622" s="18"/>
      <c r="J622" s="18"/>
      <c r="K622" s="18"/>
      <c r="L622" s="18" t="str">
        <f t="shared" si="35"/>
        <v/>
      </c>
      <c r="M622" t="str">
        <f>IF([1]线路!G622="","",[1]线路!G622)</f>
        <v/>
      </c>
      <c r="N622" t="str">
        <f>IF([1]线路!H622="","",[1]线路!H622)</f>
        <v/>
      </c>
    </row>
    <row r="623" spans="1:14" x14ac:dyDescent="0.15">
      <c r="A623" t="str">
        <f>IF([1]线路!A623="","",[1]线路!A623)</f>
        <v/>
      </c>
      <c r="B623" t="str">
        <f>IF([1]线路!B623="","",[1]线路!B623)</f>
        <v/>
      </c>
      <c r="C623" t="str">
        <f>IF([1]线路!C623="","",[1]线路!C623)</f>
        <v/>
      </c>
      <c r="D623" t="str">
        <f>IF([1]线路!D623="","",[1]线路!D623)</f>
        <v/>
      </c>
      <c r="E623" t="str">
        <f>IF([1]线路!F623="","",[1]线路!F623)</f>
        <v/>
      </c>
      <c r="F623" t="str">
        <f>IF([1]线路!E623="","",[1]线路!E623)</f>
        <v/>
      </c>
      <c r="G623" s="18" t="str">
        <f t="shared" si="34"/>
        <v/>
      </c>
      <c r="H623" s="18" t="str">
        <f ca="1">VLOOKUP(线路!A623,OFFSET(架空线长度!$A$2,0,0,2000,2),2,FALSE)</f>
        <v/>
      </c>
      <c r="I623" s="18"/>
      <c r="J623" s="18"/>
      <c r="K623" s="18"/>
      <c r="L623" s="18" t="str">
        <f t="shared" si="35"/>
        <v/>
      </c>
      <c r="M623" t="str">
        <f>IF([1]线路!G623="","",[1]线路!G623)</f>
        <v/>
      </c>
      <c r="N623" t="str">
        <f>IF([1]线路!H623="","",[1]线路!H623)</f>
        <v/>
      </c>
    </row>
    <row r="624" spans="1:14" x14ac:dyDescent="0.15">
      <c r="A624" t="str">
        <f>IF([1]线路!A624="","",[1]线路!A624)</f>
        <v/>
      </c>
      <c r="B624" t="str">
        <f>IF([1]线路!B624="","",[1]线路!B624)</f>
        <v/>
      </c>
      <c r="C624" t="str">
        <f>IF([1]线路!C624="","",[1]线路!C624)</f>
        <v/>
      </c>
      <c r="D624" t="str">
        <f>IF([1]线路!D624="","",[1]线路!D624)</f>
        <v/>
      </c>
      <c r="E624" t="str">
        <f>IF([1]线路!F624="","",[1]线路!F624)</f>
        <v/>
      </c>
      <c r="F624" t="str">
        <f>IF([1]线路!E624="","",[1]线路!E624)</f>
        <v/>
      </c>
      <c r="G624" s="18" t="str">
        <f t="shared" si="34"/>
        <v/>
      </c>
      <c r="H624" s="18" t="str">
        <f ca="1">VLOOKUP(线路!A624,OFFSET(架空线长度!$A$2,0,0,2000,2),2,FALSE)</f>
        <v/>
      </c>
      <c r="I624" s="18"/>
      <c r="J624" s="18"/>
      <c r="K624" s="18"/>
      <c r="L624" s="18" t="str">
        <f t="shared" si="35"/>
        <v/>
      </c>
      <c r="M624" t="str">
        <f>IF([1]线路!G624="","",[1]线路!G624)</f>
        <v/>
      </c>
      <c r="N624" t="str">
        <f>IF([1]线路!H624="","",[1]线路!H624)</f>
        <v/>
      </c>
    </row>
    <row r="625" spans="1:14" x14ac:dyDescent="0.15">
      <c r="A625" t="str">
        <f>IF([1]线路!A625="","",[1]线路!A625)</f>
        <v/>
      </c>
      <c r="B625" t="str">
        <f>IF([1]线路!B625="","",[1]线路!B625)</f>
        <v/>
      </c>
      <c r="C625" t="str">
        <f>IF([1]线路!C625="","",[1]线路!C625)</f>
        <v/>
      </c>
      <c r="D625" t="str">
        <f>IF([1]线路!D625="","",[1]线路!D625)</f>
        <v/>
      </c>
      <c r="E625" t="str">
        <f>IF([1]线路!F625="","",[1]线路!F625)</f>
        <v/>
      </c>
      <c r="F625" t="str">
        <f>IF([1]线路!E625="","",[1]线路!E625)</f>
        <v/>
      </c>
      <c r="G625" s="18" t="str">
        <f t="shared" si="34"/>
        <v/>
      </c>
      <c r="H625" s="18" t="str">
        <f ca="1">VLOOKUP(线路!A625,OFFSET(架空线长度!$A$2,0,0,2000,2),2,FALSE)</f>
        <v/>
      </c>
      <c r="I625" s="18"/>
      <c r="J625" s="18"/>
      <c r="K625" s="18"/>
      <c r="L625" s="18" t="str">
        <f t="shared" si="35"/>
        <v/>
      </c>
      <c r="M625" t="str">
        <f>IF([1]线路!G625="","",[1]线路!G625)</f>
        <v/>
      </c>
      <c r="N625" t="str">
        <f>IF([1]线路!H625="","",[1]线路!H625)</f>
        <v/>
      </c>
    </row>
    <row r="626" spans="1:14" x14ac:dyDescent="0.15">
      <c r="A626" t="str">
        <f>IF([1]线路!A626="","",[1]线路!A626)</f>
        <v/>
      </c>
      <c r="B626" t="str">
        <f>IF([1]线路!B626="","",[1]线路!B626)</f>
        <v/>
      </c>
      <c r="C626" t="str">
        <f>IF([1]线路!C626="","",[1]线路!C626)</f>
        <v/>
      </c>
      <c r="D626" t="str">
        <f>IF([1]线路!D626="","",[1]线路!D626)</f>
        <v/>
      </c>
      <c r="E626" t="str">
        <f>IF([1]线路!F626="","",[1]线路!F626)</f>
        <v/>
      </c>
      <c r="F626" t="str">
        <f>IF([1]线路!E626="","",[1]线路!E626)</f>
        <v/>
      </c>
      <c r="G626" s="18" t="str">
        <f t="shared" si="34"/>
        <v/>
      </c>
      <c r="H626" s="18" t="str">
        <f ca="1">VLOOKUP(线路!A626,OFFSET(架空线长度!$A$2,0,0,2000,2),2,FALSE)</f>
        <v/>
      </c>
      <c r="I626" s="18"/>
      <c r="J626" s="18"/>
      <c r="K626" s="18"/>
      <c r="L626" s="18" t="str">
        <f t="shared" si="35"/>
        <v/>
      </c>
      <c r="M626" t="str">
        <f>IF([1]线路!G626="","",[1]线路!G626)</f>
        <v/>
      </c>
      <c r="N626" t="str">
        <f>IF([1]线路!H626="","",[1]线路!H626)</f>
        <v/>
      </c>
    </row>
    <row r="627" spans="1:14" x14ac:dyDescent="0.15">
      <c r="A627" t="str">
        <f>IF([1]线路!A627="","",[1]线路!A627)</f>
        <v/>
      </c>
      <c r="B627" t="str">
        <f>IF([1]线路!B627="","",[1]线路!B627)</f>
        <v/>
      </c>
      <c r="C627" t="str">
        <f>IF([1]线路!C627="","",[1]线路!C627)</f>
        <v/>
      </c>
      <c r="D627" t="str">
        <f>IF([1]线路!D627="","",[1]线路!D627)</f>
        <v/>
      </c>
      <c r="E627" t="str">
        <f>IF([1]线路!F627="","",[1]线路!F627)</f>
        <v/>
      </c>
      <c r="F627" t="str">
        <f>IF([1]线路!E627="","",[1]线路!E627)</f>
        <v/>
      </c>
      <c r="G627" s="18" t="str">
        <f t="shared" si="34"/>
        <v/>
      </c>
      <c r="H627" s="18" t="str">
        <f ca="1">VLOOKUP(线路!A627,OFFSET(架空线长度!$A$2,0,0,2000,2),2,FALSE)</f>
        <v/>
      </c>
      <c r="I627" s="18"/>
      <c r="J627" s="18"/>
      <c r="K627" s="18"/>
      <c r="L627" s="18" t="str">
        <f t="shared" si="35"/>
        <v/>
      </c>
      <c r="M627" t="str">
        <f>IF([1]线路!G627="","",[1]线路!G627)</f>
        <v/>
      </c>
      <c r="N627" t="str">
        <f>IF([1]线路!H627="","",[1]线路!H627)</f>
        <v/>
      </c>
    </row>
    <row r="628" spans="1:14" x14ac:dyDescent="0.15">
      <c r="A628" t="str">
        <f>IF([1]线路!A628="","",[1]线路!A628)</f>
        <v/>
      </c>
      <c r="B628" t="str">
        <f>IF([1]线路!B628="","",[1]线路!B628)</f>
        <v/>
      </c>
      <c r="C628" t="str">
        <f>IF([1]线路!C628="","",[1]线路!C628)</f>
        <v/>
      </c>
      <c r="D628" t="str">
        <f>IF([1]线路!D628="","",[1]线路!D628)</f>
        <v/>
      </c>
      <c r="E628" t="str">
        <f>IF([1]线路!F628="","",[1]线路!F628)</f>
        <v/>
      </c>
      <c r="F628" t="str">
        <f>IF([1]线路!E628="","",[1]线路!E628)</f>
        <v/>
      </c>
      <c r="G628" s="18" t="str">
        <f t="shared" si="34"/>
        <v/>
      </c>
      <c r="H628" s="18" t="str">
        <f ca="1">VLOOKUP(线路!A628,OFFSET(架空线长度!$A$2,0,0,2000,2),2,FALSE)</f>
        <v/>
      </c>
      <c r="I628" s="18"/>
      <c r="J628" s="18"/>
      <c r="K628" s="18"/>
      <c r="L628" s="18" t="str">
        <f t="shared" si="35"/>
        <v/>
      </c>
      <c r="M628" t="str">
        <f>IF([1]线路!G628="","",[1]线路!G628)</f>
        <v/>
      </c>
      <c r="N628" t="str">
        <f>IF([1]线路!H628="","",[1]线路!H628)</f>
        <v/>
      </c>
    </row>
    <row r="629" spans="1:14" x14ac:dyDescent="0.15">
      <c r="A629" t="str">
        <f>IF([1]线路!A629="","",[1]线路!A629)</f>
        <v/>
      </c>
      <c r="B629" t="str">
        <f>IF([1]线路!B629="","",[1]线路!B629)</f>
        <v/>
      </c>
      <c r="C629" t="str">
        <f>IF([1]线路!C629="","",[1]线路!C629)</f>
        <v/>
      </c>
      <c r="D629" t="str">
        <f>IF([1]线路!D629="","",[1]线路!D629)</f>
        <v/>
      </c>
      <c r="E629" t="str">
        <f>IF([1]线路!F629="","",[1]线路!F629)</f>
        <v/>
      </c>
      <c r="F629" t="str">
        <f>IF([1]线路!E629="","",[1]线路!E629)</f>
        <v/>
      </c>
      <c r="G629" s="18" t="str">
        <f t="shared" si="34"/>
        <v/>
      </c>
      <c r="H629" s="18" t="str">
        <f ca="1">VLOOKUP(线路!A629,OFFSET(架空线长度!$A$2,0,0,2000,2),2,FALSE)</f>
        <v/>
      </c>
      <c r="I629" s="18"/>
      <c r="J629" s="18"/>
      <c r="K629" s="18"/>
      <c r="L629" s="18" t="str">
        <f t="shared" si="35"/>
        <v/>
      </c>
      <c r="M629" t="str">
        <f>IF([1]线路!G629="","",[1]线路!G629)</f>
        <v/>
      </c>
      <c r="N629" t="str">
        <f>IF([1]线路!H629="","",[1]线路!H629)</f>
        <v/>
      </c>
    </row>
    <row r="630" spans="1:14" x14ac:dyDescent="0.15">
      <c r="A630" t="str">
        <f>IF([1]线路!A630="","",[1]线路!A630)</f>
        <v/>
      </c>
      <c r="B630" t="str">
        <f>IF([1]线路!B630="","",[1]线路!B630)</f>
        <v/>
      </c>
      <c r="C630" t="str">
        <f>IF([1]线路!C630="","",[1]线路!C630)</f>
        <v/>
      </c>
      <c r="D630" t="str">
        <f>IF([1]线路!D630="","",[1]线路!D630)</f>
        <v/>
      </c>
      <c r="E630" t="str">
        <f>IF([1]线路!F630="","",[1]线路!F630)</f>
        <v/>
      </c>
      <c r="F630" t="str">
        <f>IF([1]线路!E630="","",[1]线路!E630)</f>
        <v/>
      </c>
      <c r="G630" s="18" t="str">
        <f t="shared" si="34"/>
        <v/>
      </c>
      <c r="H630" s="18" t="str">
        <f ca="1">VLOOKUP(线路!A630,OFFSET(架空线长度!$A$2,0,0,2000,2),2,FALSE)</f>
        <v/>
      </c>
      <c r="I630" s="18"/>
      <c r="J630" s="18"/>
      <c r="K630" s="18"/>
      <c r="L630" s="18" t="str">
        <f t="shared" si="35"/>
        <v/>
      </c>
      <c r="M630" t="str">
        <f>IF([1]线路!G630="","",[1]线路!G630)</f>
        <v/>
      </c>
      <c r="N630" t="str">
        <f>IF([1]线路!H630="","",[1]线路!H630)</f>
        <v/>
      </c>
    </row>
    <row r="631" spans="1:14" x14ac:dyDescent="0.15">
      <c r="A631" t="str">
        <f>IF([1]线路!A631="","",[1]线路!A631)</f>
        <v/>
      </c>
      <c r="B631" t="str">
        <f>IF([1]线路!B631="","",[1]线路!B631)</f>
        <v/>
      </c>
      <c r="C631" t="str">
        <f>IF([1]线路!C631="","",[1]线路!C631)</f>
        <v/>
      </c>
      <c r="D631" t="str">
        <f>IF([1]线路!D631="","",[1]线路!D631)</f>
        <v/>
      </c>
      <c r="E631" t="str">
        <f>IF([1]线路!F631="","",[1]线路!F631)</f>
        <v/>
      </c>
      <c r="F631" t="str">
        <f>IF([1]线路!E631="","",[1]线路!E631)</f>
        <v/>
      </c>
      <c r="G631" s="18" t="str">
        <f t="shared" si="34"/>
        <v/>
      </c>
      <c r="H631" s="18" t="str">
        <f ca="1">VLOOKUP(线路!A631,OFFSET(架空线长度!$A$2,0,0,2000,2),2,FALSE)</f>
        <v/>
      </c>
      <c r="I631" s="18"/>
      <c r="J631" s="18"/>
      <c r="K631" s="18"/>
      <c r="L631" s="18" t="str">
        <f t="shared" si="35"/>
        <v/>
      </c>
      <c r="M631" t="str">
        <f>IF([1]线路!G631="","",[1]线路!G631)</f>
        <v/>
      </c>
      <c r="N631" t="str">
        <f>IF([1]线路!H631="","",[1]线路!H631)</f>
        <v/>
      </c>
    </row>
    <row r="632" spans="1:14" x14ac:dyDescent="0.15">
      <c r="A632" t="str">
        <f>IF([1]线路!A632="","",[1]线路!A632)</f>
        <v/>
      </c>
      <c r="B632" t="str">
        <f>IF([1]线路!B632="","",[1]线路!B632)</f>
        <v/>
      </c>
      <c r="C632" t="str">
        <f>IF([1]线路!C632="","",[1]线路!C632)</f>
        <v/>
      </c>
      <c r="D632" t="str">
        <f>IF([1]线路!D632="","",[1]线路!D632)</f>
        <v/>
      </c>
      <c r="E632" t="str">
        <f>IF([1]线路!F632="","",[1]线路!F632)</f>
        <v/>
      </c>
      <c r="F632" t="str">
        <f>IF([1]线路!E632="","",[1]线路!E632)</f>
        <v/>
      </c>
      <c r="G632" s="18" t="str">
        <f t="shared" si="34"/>
        <v/>
      </c>
      <c r="H632" s="18" t="str">
        <f ca="1">VLOOKUP(线路!A632,OFFSET(架空线长度!$A$2,0,0,2000,2),2,FALSE)</f>
        <v/>
      </c>
      <c r="I632" s="18"/>
      <c r="J632" s="18"/>
      <c r="K632" s="18"/>
      <c r="L632" s="18" t="str">
        <f t="shared" si="35"/>
        <v/>
      </c>
      <c r="M632" t="str">
        <f>IF([1]线路!G632="","",[1]线路!G632)</f>
        <v/>
      </c>
      <c r="N632" t="str">
        <f>IF([1]线路!H632="","",[1]线路!H632)</f>
        <v/>
      </c>
    </row>
    <row r="633" spans="1:14" x14ac:dyDescent="0.15">
      <c r="A633" t="str">
        <f>IF([1]线路!A633="","",[1]线路!A633)</f>
        <v/>
      </c>
      <c r="B633" t="str">
        <f>IF([1]线路!B633="","",[1]线路!B633)</f>
        <v/>
      </c>
      <c r="C633" t="str">
        <f>IF([1]线路!C633="","",[1]线路!C633)</f>
        <v/>
      </c>
      <c r="D633" t="str">
        <f>IF([1]线路!D633="","",[1]线路!D633)</f>
        <v/>
      </c>
      <c r="E633" t="str">
        <f>IF([1]线路!F633="","",[1]线路!F633)</f>
        <v/>
      </c>
      <c r="F633" t="str">
        <f>IF([1]线路!E633="","",[1]线路!E633)</f>
        <v/>
      </c>
      <c r="G633" s="18" t="str">
        <f t="shared" si="34"/>
        <v/>
      </c>
      <c r="H633" s="18" t="str">
        <f ca="1">VLOOKUP(线路!A633,OFFSET(架空线长度!$A$2,0,0,2000,2),2,FALSE)</f>
        <v/>
      </c>
      <c r="I633" s="18"/>
      <c r="J633" s="18"/>
      <c r="K633" s="18"/>
      <c r="L633" s="18" t="str">
        <f t="shared" si="35"/>
        <v/>
      </c>
      <c r="M633" t="str">
        <f>IF([1]线路!G633="","",[1]线路!G633)</f>
        <v/>
      </c>
      <c r="N633" t="str">
        <f>IF([1]线路!H633="","",[1]线路!H633)</f>
        <v/>
      </c>
    </row>
    <row r="634" spans="1:14" x14ac:dyDescent="0.15">
      <c r="A634" t="str">
        <f>IF([1]线路!A634="","",[1]线路!A634)</f>
        <v/>
      </c>
      <c r="B634" t="str">
        <f>IF([1]线路!B634="","",[1]线路!B634)</f>
        <v/>
      </c>
      <c r="C634" t="str">
        <f>IF([1]线路!C634="","",[1]线路!C634)</f>
        <v/>
      </c>
      <c r="D634" t="str">
        <f>IF([1]线路!D634="","",[1]线路!D634)</f>
        <v/>
      </c>
      <c r="E634" t="str">
        <f>IF([1]线路!F634="","",[1]线路!F634)</f>
        <v/>
      </c>
      <c r="F634" t="str">
        <f>IF([1]线路!E634="","",[1]线路!E634)</f>
        <v/>
      </c>
      <c r="G634" s="18" t="str">
        <f t="shared" si="34"/>
        <v/>
      </c>
      <c r="H634" s="18" t="str">
        <f ca="1">VLOOKUP(线路!A634,OFFSET(架空线长度!$A$2,0,0,2000,2),2,FALSE)</f>
        <v/>
      </c>
      <c r="I634" s="18"/>
      <c r="J634" s="18"/>
      <c r="K634" s="18"/>
      <c r="L634" s="18" t="str">
        <f t="shared" si="35"/>
        <v/>
      </c>
      <c r="M634" t="str">
        <f>IF([1]线路!G634="","",[1]线路!G634)</f>
        <v/>
      </c>
      <c r="N634" t="str">
        <f>IF([1]线路!H634="","",[1]线路!H634)</f>
        <v/>
      </c>
    </row>
    <row r="635" spans="1:14" x14ac:dyDescent="0.15">
      <c r="A635" t="str">
        <f>IF([1]线路!A635="","",[1]线路!A635)</f>
        <v/>
      </c>
      <c r="B635" t="str">
        <f>IF([1]线路!B635="","",[1]线路!B635)</f>
        <v/>
      </c>
      <c r="C635" t="str">
        <f>IF([1]线路!C635="","",[1]线路!C635)</f>
        <v/>
      </c>
      <c r="D635" t="str">
        <f>IF([1]线路!D635="","",[1]线路!D635)</f>
        <v/>
      </c>
      <c r="E635" t="str">
        <f>IF([1]线路!F635="","",[1]线路!F635)</f>
        <v/>
      </c>
      <c r="F635" t="str">
        <f>IF([1]线路!E635="","",[1]线路!E635)</f>
        <v/>
      </c>
      <c r="G635" s="18" t="str">
        <f t="shared" si="34"/>
        <v/>
      </c>
      <c r="H635" s="18" t="str">
        <f ca="1">VLOOKUP(线路!A635,OFFSET(架空线长度!$A$2,0,0,2000,2),2,FALSE)</f>
        <v/>
      </c>
      <c r="I635" s="18"/>
      <c r="J635" s="18"/>
      <c r="K635" s="18"/>
      <c r="L635" s="18" t="str">
        <f t="shared" si="35"/>
        <v/>
      </c>
      <c r="M635" t="str">
        <f>IF([1]线路!G635="","",[1]线路!G635)</f>
        <v/>
      </c>
      <c r="N635" t="str">
        <f>IF([1]线路!H635="","",[1]线路!H635)</f>
        <v/>
      </c>
    </row>
    <row r="636" spans="1:14" x14ac:dyDescent="0.15">
      <c r="A636" t="str">
        <f>IF([1]线路!A636="","",[1]线路!A636)</f>
        <v/>
      </c>
      <c r="B636" t="str">
        <f>IF([1]线路!B636="","",[1]线路!B636)</f>
        <v/>
      </c>
      <c r="C636" t="str">
        <f>IF([1]线路!C636="","",[1]线路!C636)</f>
        <v/>
      </c>
      <c r="D636" t="str">
        <f>IF([1]线路!D636="","",[1]线路!D636)</f>
        <v/>
      </c>
      <c r="E636" t="str">
        <f>IF([1]线路!F636="","",[1]线路!F636)</f>
        <v/>
      </c>
      <c r="F636" t="str">
        <f>IF([1]线路!E636="","",[1]线路!E636)</f>
        <v/>
      </c>
      <c r="G636" s="18" t="str">
        <f t="shared" si="34"/>
        <v/>
      </c>
      <c r="H636" s="18" t="str">
        <f ca="1">VLOOKUP(线路!A636,OFFSET(架空线长度!$A$2,0,0,2000,2),2,FALSE)</f>
        <v/>
      </c>
      <c r="I636" s="18"/>
      <c r="J636" s="18"/>
      <c r="K636" s="18"/>
      <c r="L636" s="18" t="str">
        <f t="shared" si="35"/>
        <v/>
      </c>
      <c r="M636" t="str">
        <f>IF([1]线路!G636="","",[1]线路!G636)</f>
        <v/>
      </c>
      <c r="N636" t="str">
        <f>IF([1]线路!H636="","",[1]线路!H636)</f>
        <v/>
      </c>
    </row>
    <row r="637" spans="1:14" x14ac:dyDescent="0.15">
      <c r="A637" t="str">
        <f>IF([1]线路!A637="","",[1]线路!A637)</f>
        <v/>
      </c>
      <c r="B637" t="str">
        <f>IF([1]线路!B637="","",[1]线路!B637)</f>
        <v/>
      </c>
      <c r="C637" t="str">
        <f>IF([1]线路!C637="","",[1]线路!C637)</f>
        <v/>
      </c>
      <c r="D637" t="str">
        <f>IF([1]线路!D637="","",[1]线路!D637)</f>
        <v/>
      </c>
      <c r="E637" t="str">
        <f>IF([1]线路!F637="","",[1]线路!F637)</f>
        <v/>
      </c>
      <c r="F637" t="str">
        <f>IF([1]线路!E637="","",[1]线路!E637)</f>
        <v/>
      </c>
      <c r="G637" s="18" t="str">
        <f t="shared" si="34"/>
        <v/>
      </c>
      <c r="H637" s="18" t="str">
        <f ca="1">VLOOKUP(线路!A637,OFFSET(架空线长度!$A$2,0,0,2000,2),2,FALSE)</f>
        <v/>
      </c>
      <c r="I637" s="18"/>
      <c r="J637" s="18"/>
      <c r="K637" s="18"/>
      <c r="L637" s="18" t="str">
        <f t="shared" si="35"/>
        <v/>
      </c>
      <c r="M637" t="str">
        <f>IF([1]线路!G637="","",[1]线路!G637)</f>
        <v/>
      </c>
      <c r="N637" t="str">
        <f>IF([1]线路!H637="","",[1]线路!H637)</f>
        <v/>
      </c>
    </row>
    <row r="638" spans="1:14" x14ac:dyDescent="0.15">
      <c r="A638" t="str">
        <f>IF([1]线路!A638="","",[1]线路!A638)</f>
        <v/>
      </c>
      <c r="B638" t="str">
        <f>IF([1]线路!B638="","",[1]线路!B638)</f>
        <v/>
      </c>
      <c r="C638" t="str">
        <f>IF([1]线路!C638="","",[1]线路!C638)</f>
        <v/>
      </c>
      <c r="D638" t="str">
        <f>IF([1]线路!D638="","",[1]线路!D638)</f>
        <v/>
      </c>
      <c r="E638" t="str">
        <f>IF([1]线路!F638="","",[1]线路!F638)</f>
        <v/>
      </c>
      <c r="F638" t="str">
        <f>IF([1]线路!E638="","",[1]线路!E638)</f>
        <v/>
      </c>
      <c r="G638" s="18" t="str">
        <f t="shared" si="34"/>
        <v/>
      </c>
      <c r="H638" s="18" t="str">
        <f ca="1">VLOOKUP(线路!A638,OFFSET(架空线长度!$A$2,0,0,2000,2),2,FALSE)</f>
        <v/>
      </c>
      <c r="I638" s="18"/>
      <c r="J638" s="18"/>
      <c r="K638" s="18"/>
      <c r="L638" s="18" t="str">
        <f t="shared" si="35"/>
        <v/>
      </c>
      <c r="M638" t="str">
        <f>IF([1]线路!G638="","",[1]线路!G638)</f>
        <v/>
      </c>
      <c r="N638" t="str">
        <f>IF([1]线路!H638="","",[1]线路!H638)</f>
        <v/>
      </c>
    </row>
    <row r="639" spans="1:14" x14ac:dyDescent="0.15">
      <c r="A639" t="str">
        <f>IF([1]线路!A639="","",[1]线路!A639)</f>
        <v/>
      </c>
      <c r="B639" t="str">
        <f>IF([1]线路!B639="","",[1]线路!B639)</f>
        <v/>
      </c>
      <c r="C639" t="str">
        <f>IF([1]线路!C639="","",[1]线路!C639)</f>
        <v/>
      </c>
      <c r="D639" t="str">
        <f>IF([1]线路!D639="","",[1]线路!D639)</f>
        <v/>
      </c>
      <c r="E639" t="str">
        <f>IF([1]线路!F639="","",[1]线路!F639)</f>
        <v/>
      </c>
      <c r="F639" t="str">
        <f>IF([1]线路!E639="","",[1]线路!E639)</f>
        <v/>
      </c>
      <c r="G639" s="18" t="str">
        <f t="shared" si="34"/>
        <v/>
      </c>
      <c r="H639" s="18" t="str">
        <f ca="1">VLOOKUP(线路!A639,OFFSET(架空线长度!$A$2,0,0,2000,2),2,FALSE)</f>
        <v/>
      </c>
      <c r="I639" s="18"/>
      <c r="J639" s="18"/>
      <c r="K639" s="18"/>
      <c r="L639" s="18" t="str">
        <f t="shared" si="35"/>
        <v/>
      </c>
      <c r="M639" t="str">
        <f>IF([1]线路!G639="","",[1]线路!G639)</f>
        <v/>
      </c>
      <c r="N639" t="str">
        <f>IF([1]线路!H639="","",[1]线路!H639)</f>
        <v/>
      </c>
    </row>
    <row r="640" spans="1:14" x14ac:dyDescent="0.15">
      <c r="A640" t="str">
        <f>IF([1]线路!A640="","",[1]线路!A640)</f>
        <v/>
      </c>
      <c r="B640" t="str">
        <f>IF([1]线路!B640="","",[1]线路!B640)</f>
        <v/>
      </c>
      <c r="C640" t="str">
        <f>IF([1]线路!C640="","",[1]线路!C640)</f>
        <v/>
      </c>
      <c r="D640" t="str">
        <f>IF([1]线路!D640="","",[1]线路!D640)</f>
        <v/>
      </c>
      <c r="E640" t="str">
        <f>IF([1]线路!F640="","",[1]线路!F640)</f>
        <v/>
      </c>
      <c r="F640" t="str">
        <f>IF([1]线路!E640="","",[1]线路!E640)</f>
        <v/>
      </c>
      <c r="G640" s="18" t="str">
        <f t="shared" si="34"/>
        <v/>
      </c>
      <c r="H640" s="18" t="str">
        <f ca="1">VLOOKUP(线路!A640,OFFSET(架空线长度!$A$2,0,0,2000,2),2,FALSE)</f>
        <v/>
      </c>
      <c r="I640" s="18"/>
      <c r="J640" s="18"/>
      <c r="K640" s="18"/>
      <c r="L640" s="18" t="str">
        <f t="shared" si="35"/>
        <v/>
      </c>
      <c r="M640" t="str">
        <f>IF([1]线路!G640="","",[1]线路!G640)</f>
        <v/>
      </c>
      <c r="N640" t="str">
        <f>IF([1]线路!H640="","",[1]线路!H640)</f>
        <v/>
      </c>
    </row>
    <row r="641" spans="1:14" x14ac:dyDescent="0.15">
      <c r="A641" t="str">
        <f>IF([1]线路!A641="","",[1]线路!A641)</f>
        <v/>
      </c>
      <c r="B641" t="str">
        <f>IF([1]线路!B641="","",[1]线路!B641)</f>
        <v/>
      </c>
      <c r="C641" t="str">
        <f>IF([1]线路!C641="","",[1]线路!C641)</f>
        <v/>
      </c>
      <c r="D641" t="str">
        <f>IF([1]线路!D641="","",[1]线路!D641)</f>
        <v/>
      </c>
      <c r="E641" t="str">
        <f>IF([1]线路!F641="","",[1]线路!F641)</f>
        <v/>
      </c>
      <c r="F641" t="str">
        <f>IF([1]线路!E641="","",[1]线路!E641)</f>
        <v/>
      </c>
      <c r="G641" s="18" t="str">
        <f t="shared" si="34"/>
        <v/>
      </c>
      <c r="H641" s="18" t="str">
        <f ca="1">VLOOKUP(线路!A641,OFFSET(架空线长度!$A$2,0,0,2000,2),2,FALSE)</f>
        <v/>
      </c>
      <c r="I641" s="18"/>
      <c r="J641" s="18"/>
      <c r="K641" s="18"/>
      <c r="L641" s="18" t="str">
        <f t="shared" si="35"/>
        <v/>
      </c>
      <c r="M641" t="str">
        <f>IF([1]线路!G641="","",[1]线路!G641)</f>
        <v/>
      </c>
      <c r="N641" t="str">
        <f>IF([1]线路!H641="","",[1]线路!H641)</f>
        <v/>
      </c>
    </row>
    <row r="642" spans="1:14" x14ac:dyDescent="0.15">
      <c r="A642" t="str">
        <f>IF([1]线路!A642="","",[1]线路!A642)</f>
        <v/>
      </c>
      <c r="B642" t="str">
        <f>IF([1]线路!B642="","",[1]线路!B642)</f>
        <v/>
      </c>
      <c r="C642" t="str">
        <f>IF([1]线路!C642="","",[1]线路!C642)</f>
        <v/>
      </c>
      <c r="D642" t="str">
        <f>IF([1]线路!D642="","",[1]线路!D642)</f>
        <v/>
      </c>
      <c r="E642" t="str">
        <f>IF([1]线路!F642="","",[1]线路!F642)</f>
        <v/>
      </c>
      <c r="F642" t="str">
        <f>IF([1]线路!E642="","",[1]线路!E642)</f>
        <v/>
      </c>
      <c r="G642" s="18" t="str">
        <f t="shared" si="34"/>
        <v/>
      </c>
      <c r="H642" s="18" t="str">
        <f ca="1">VLOOKUP(线路!A642,OFFSET(架空线长度!$A$2,0,0,2000,2),2,FALSE)</f>
        <v/>
      </c>
      <c r="I642" s="18"/>
      <c r="J642" s="18"/>
      <c r="K642" s="18"/>
      <c r="L642" s="18" t="str">
        <f t="shared" si="35"/>
        <v/>
      </c>
      <c r="M642" t="str">
        <f>IF([1]线路!G642="","",[1]线路!G642)</f>
        <v/>
      </c>
      <c r="N642" t="str">
        <f>IF([1]线路!H642="","",[1]线路!H642)</f>
        <v/>
      </c>
    </row>
    <row r="643" spans="1:14" x14ac:dyDescent="0.15">
      <c r="A643" t="str">
        <f>IF([1]线路!A643="","",[1]线路!A643)</f>
        <v/>
      </c>
      <c r="B643" t="str">
        <f>IF([1]线路!B643="","",[1]线路!B643)</f>
        <v/>
      </c>
      <c r="C643" t="str">
        <f>IF([1]线路!C643="","",[1]线路!C643)</f>
        <v/>
      </c>
      <c r="D643" t="str">
        <f>IF([1]线路!D643="","",[1]线路!D643)</f>
        <v/>
      </c>
      <c r="E643" t="str">
        <f>IF([1]线路!F643="","",[1]线路!F643)</f>
        <v/>
      </c>
      <c r="F643" t="str">
        <f>IF([1]线路!E643="","",[1]线路!E643)</f>
        <v/>
      </c>
      <c r="G643" s="18" t="str">
        <f t="shared" ref="G643:G706" si="36">L643</f>
        <v/>
      </c>
      <c r="H643" s="18" t="str">
        <f ca="1">VLOOKUP(线路!A643,OFFSET(架空线长度!$A$2,0,0,2000,2),2,FALSE)</f>
        <v/>
      </c>
      <c r="I643" s="18"/>
      <c r="J643" s="18"/>
      <c r="K643" s="18"/>
      <c r="L643" s="18" t="str">
        <f t="shared" ref="L643:L706" si="37">IF(OR(I643="",K643=""),"",IF(I643/(I643+K643)&gt;0.5,0,1))</f>
        <v/>
      </c>
      <c r="M643" t="str">
        <f>IF([1]线路!G643="","",[1]线路!G643)</f>
        <v/>
      </c>
      <c r="N643" t="str">
        <f>IF([1]线路!H643="","",[1]线路!H643)</f>
        <v/>
      </c>
    </row>
    <row r="644" spans="1:14" x14ac:dyDescent="0.15">
      <c r="A644" t="str">
        <f>IF([1]线路!A644="","",[1]线路!A644)</f>
        <v/>
      </c>
      <c r="B644" t="str">
        <f>IF([1]线路!B644="","",[1]线路!B644)</f>
        <v/>
      </c>
      <c r="C644" t="str">
        <f>IF([1]线路!C644="","",[1]线路!C644)</f>
        <v/>
      </c>
      <c r="D644" t="str">
        <f>IF([1]线路!D644="","",[1]线路!D644)</f>
        <v/>
      </c>
      <c r="E644" t="str">
        <f>IF([1]线路!F644="","",[1]线路!F644)</f>
        <v/>
      </c>
      <c r="F644" t="str">
        <f>IF([1]线路!E644="","",[1]线路!E644)</f>
        <v/>
      </c>
      <c r="G644" s="18" t="str">
        <f t="shared" si="36"/>
        <v/>
      </c>
      <c r="H644" s="18" t="str">
        <f ca="1">VLOOKUP(线路!A644,OFFSET(架空线长度!$A$2,0,0,2000,2),2,FALSE)</f>
        <v/>
      </c>
      <c r="I644" s="18"/>
      <c r="J644" s="18"/>
      <c r="K644" s="18"/>
      <c r="L644" s="18" t="str">
        <f t="shared" si="37"/>
        <v/>
      </c>
      <c r="M644" t="str">
        <f>IF([1]线路!G644="","",[1]线路!G644)</f>
        <v/>
      </c>
      <c r="N644" t="str">
        <f>IF([1]线路!H644="","",[1]线路!H644)</f>
        <v/>
      </c>
    </row>
    <row r="645" spans="1:14" x14ac:dyDescent="0.15">
      <c r="A645" t="str">
        <f>IF([1]线路!A645="","",[1]线路!A645)</f>
        <v/>
      </c>
      <c r="B645" t="str">
        <f>IF([1]线路!B645="","",[1]线路!B645)</f>
        <v/>
      </c>
      <c r="C645" t="str">
        <f>IF([1]线路!C645="","",[1]线路!C645)</f>
        <v/>
      </c>
      <c r="D645" t="str">
        <f>IF([1]线路!D645="","",[1]线路!D645)</f>
        <v/>
      </c>
      <c r="E645" t="str">
        <f>IF([1]线路!F645="","",[1]线路!F645)</f>
        <v/>
      </c>
      <c r="F645" t="str">
        <f>IF([1]线路!E645="","",[1]线路!E645)</f>
        <v/>
      </c>
      <c r="G645" s="18" t="str">
        <f t="shared" si="36"/>
        <v/>
      </c>
      <c r="H645" s="18" t="str">
        <f ca="1">VLOOKUP(线路!A645,OFFSET(架空线长度!$A$2,0,0,2000,2),2,FALSE)</f>
        <v/>
      </c>
      <c r="I645" s="18"/>
      <c r="J645" s="18"/>
      <c r="K645" s="18"/>
      <c r="L645" s="18" t="str">
        <f t="shared" si="37"/>
        <v/>
      </c>
      <c r="M645" t="str">
        <f>IF([1]线路!G645="","",[1]线路!G645)</f>
        <v/>
      </c>
      <c r="N645" t="str">
        <f>IF([1]线路!H645="","",[1]线路!H645)</f>
        <v/>
      </c>
    </row>
    <row r="646" spans="1:14" x14ac:dyDescent="0.15">
      <c r="A646" t="str">
        <f>IF([1]线路!A646="","",[1]线路!A646)</f>
        <v/>
      </c>
      <c r="B646" t="str">
        <f>IF([1]线路!B646="","",[1]线路!B646)</f>
        <v/>
      </c>
      <c r="C646" t="str">
        <f>IF([1]线路!C646="","",[1]线路!C646)</f>
        <v/>
      </c>
      <c r="D646" t="str">
        <f>IF([1]线路!D646="","",[1]线路!D646)</f>
        <v/>
      </c>
      <c r="E646" t="str">
        <f>IF([1]线路!F646="","",[1]线路!F646)</f>
        <v/>
      </c>
      <c r="F646" t="str">
        <f>IF([1]线路!E646="","",[1]线路!E646)</f>
        <v/>
      </c>
      <c r="G646" s="18" t="str">
        <f t="shared" si="36"/>
        <v/>
      </c>
      <c r="H646" s="18" t="str">
        <f ca="1">VLOOKUP(线路!A646,OFFSET(架空线长度!$A$2,0,0,2000,2),2,FALSE)</f>
        <v/>
      </c>
      <c r="I646" s="18"/>
      <c r="J646" s="18"/>
      <c r="K646" s="18"/>
      <c r="L646" s="18" t="str">
        <f t="shared" si="37"/>
        <v/>
      </c>
      <c r="M646" t="str">
        <f>IF([1]线路!G646="","",[1]线路!G646)</f>
        <v/>
      </c>
      <c r="N646" t="str">
        <f>IF([1]线路!H646="","",[1]线路!H646)</f>
        <v/>
      </c>
    </row>
    <row r="647" spans="1:14" x14ac:dyDescent="0.15">
      <c r="A647" t="str">
        <f>IF([1]线路!A647="","",[1]线路!A647)</f>
        <v/>
      </c>
      <c r="B647" t="str">
        <f>IF([1]线路!B647="","",[1]线路!B647)</f>
        <v/>
      </c>
      <c r="C647" t="str">
        <f>IF([1]线路!C647="","",[1]线路!C647)</f>
        <v/>
      </c>
      <c r="D647" t="str">
        <f>IF([1]线路!D647="","",[1]线路!D647)</f>
        <v/>
      </c>
      <c r="E647" t="str">
        <f>IF([1]线路!F647="","",[1]线路!F647)</f>
        <v/>
      </c>
      <c r="F647" t="str">
        <f>IF([1]线路!E647="","",[1]线路!E647)</f>
        <v/>
      </c>
      <c r="G647" s="18" t="str">
        <f t="shared" si="36"/>
        <v/>
      </c>
      <c r="H647" s="18" t="str">
        <f ca="1">VLOOKUP(线路!A647,OFFSET(架空线长度!$A$2,0,0,2000,2),2,FALSE)</f>
        <v/>
      </c>
      <c r="I647" s="18"/>
      <c r="J647" s="18"/>
      <c r="K647" s="18"/>
      <c r="L647" s="18" t="str">
        <f t="shared" si="37"/>
        <v/>
      </c>
      <c r="M647" t="str">
        <f>IF([1]线路!G647="","",[1]线路!G647)</f>
        <v/>
      </c>
      <c r="N647" t="str">
        <f>IF([1]线路!H647="","",[1]线路!H647)</f>
        <v/>
      </c>
    </row>
    <row r="648" spans="1:14" x14ac:dyDescent="0.15">
      <c r="A648" t="str">
        <f>IF([1]线路!A648="","",[1]线路!A648)</f>
        <v/>
      </c>
      <c r="B648" t="str">
        <f>IF([1]线路!B648="","",[1]线路!B648)</f>
        <v/>
      </c>
      <c r="C648" t="str">
        <f>IF([1]线路!C648="","",[1]线路!C648)</f>
        <v/>
      </c>
      <c r="D648" t="str">
        <f>IF([1]线路!D648="","",[1]线路!D648)</f>
        <v/>
      </c>
      <c r="E648" t="str">
        <f>IF([1]线路!F648="","",[1]线路!F648)</f>
        <v/>
      </c>
      <c r="F648" t="str">
        <f>IF([1]线路!E648="","",[1]线路!E648)</f>
        <v/>
      </c>
      <c r="G648" s="18" t="str">
        <f t="shared" si="36"/>
        <v/>
      </c>
      <c r="H648" s="18" t="str">
        <f ca="1">VLOOKUP(线路!A648,OFFSET(架空线长度!$A$2,0,0,2000,2),2,FALSE)</f>
        <v/>
      </c>
      <c r="I648" s="18"/>
      <c r="J648" s="18"/>
      <c r="K648" s="18"/>
      <c r="L648" s="18" t="str">
        <f t="shared" si="37"/>
        <v/>
      </c>
      <c r="M648" t="str">
        <f>IF([1]线路!G648="","",[1]线路!G648)</f>
        <v/>
      </c>
      <c r="N648" t="str">
        <f>IF([1]线路!H648="","",[1]线路!H648)</f>
        <v/>
      </c>
    </row>
    <row r="649" spans="1:14" x14ac:dyDescent="0.15">
      <c r="A649" t="str">
        <f>IF([1]线路!A649="","",[1]线路!A649)</f>
        <v/>
      </c>
      <c r="B649" t="str">
        <f>IF([1]线路!B649="","",[1]线路!B649)</f>
        <v/>
      </c>
      <c r="C649" t="str">
        <f>IF([1]线路!C649="","",[1]线路!C649)</f>
        <v/>
      </c>
      <c r="D649" t="str">
        <f>IF([1]线路!D649="","",[1]线路!D649)</f>
        <v/>
      </c>
      <c r="E649" t="str">
        <f>IF([1]线路!F649="","",[1]线路!F649)</f>
        <v/>
      </c>
      <c r="F649" t="str">
        <f>IF([1]线路!E649="","",[1]线路!E649)</f>
        <v/>
      </c>
      <c r="G649" s="18" t="str">
        <f t="shared" si="36"/>
        <v/>
      </c>
      <c r="H649" s="18" t="str">
        <f ca="1">VLOOKUP(线路!A649,OFFSET(架空线长度!$A$2,0,0,2000,2),2,FALSE)</f>
        <v/>
      </c>
      <c r="I649" s="18"/>
      <c r="J649" s="18"/>
      <c r="K649" s="18"/>
      <c r="L649" s="18" t="str">
        <f t="shared" si="37"/>
        <v/>
      </c>
      <c r="M649" t="str">
        <f>IF([1]线路!G649="","",[1]线路!G649)</f>
        <v/>
      </c>
      <c r="N649" t="str">
        <f>IF([1]线路!H649="","",[1]线路!H649)</f>
        <v/>
      </c>
    </row>
    <row r="650" spans="1:14" x14ac:dyDescent="0.15">
      <c r="A650" t="str">
        <f>IF([1]线路!A650="","",[1]线路!A650)</f>
        <v/>
      </c>
      <c r="B650" t="str">
        <f>IF([1]线路!B650="","",[1]线路!B650)</f>
        <v/>
      </c>
      <c r="C650" t="str">
        <f>IF([1]线路!C650="","",[1]线路!C650)</f>
        <v/>
      </c>
      <c r="D650" t="str">
        <f>IF([1]线路!D650="","",[1]线路!D650)</f>
        <v/>
      </c>
      <c r="E650" t="str">
        <f>IF([1]线路!F650="","",[1]线路!F650)</f>
        <v/>
      </c>
      <c r="F650" t="str">
        <f>IF([1]线路!E650="","",[1]线路!E650)</f>
        <v/>
      </c>
      <c r="G650" s="18" t="str">
        <f t="shared" si="36"/>
        <v/>
      </c>
      <c r="H650" s="18" t="str">
        <f ca="1">VLOOKUP(线路!A650,OFFSET(架空线长度!$A$2,0,0,2000,2),2,FALSE)</f>
        <v/>
      </c>
      <c r="I650" s="18"/>
      <c r="J650" s="18"/>
      <c r="K650" s="18"/>
      <c r="L650" s="18" t="str">
        <f t="shared" si="37"/>
        <v/>
      </c>
      <c r="M650" t="str">
        <f>IF([1]线路!G650="","",[1]线路!G650)</f>
        <v/>
      </c>
      <c r="N650" t="str">
        <f>IF([1]线路!H650="","",[1]线路!H650)</f>
        <v/>
      </c>
    </row>
    <row r="651" spans="1:14" x14ac:dyDescent="0.15">
      <c r="A651" t="str">
        <f>IF([1]线路!A651="","",[1]线路!A651)</f>
        <v/>
      </c>
      <c r="B651" t="str">
        <f>IF([1]线路!B651="","",[1]线路!B651)</f>
        <v/>
      </c>
      <c r="C651" t="str">
        <f>IF([1]线路!C651="","",[1]线路!C651)</f>
        <v/>
      </c>
      <c r="D651" t="str">
        <f>IF([1]线路!D651="","",[1]线路!D651)</f>
        <v/>
      </c>
      <c r="E651" t="str">
        <f>IF([1]线路!F651="","",[1]线路!F651)</f>
        <v/>
      </c>
      <c r="F651" t="str">
        <f>IF([1]线路!E651="","",[1]线路!E651)</f>
        <v/>
      </c>
      <c r="G651" s="18" t="str">
        <f t="shared" si="36"/>
        <v/>
      </c>
      <c r="H651" s="18" t="str">
        <f ca="1">VLOOKUP(线路!A651,OFFSET(架空线长度!$A$2,0,0,2000,2),2,FALSE)</f>
        <v/>
      </c>
      <c r="I651" s="18"/>
      <c r="J651" s="18"/>
      <c r="K651" s="18"/>
      <c r="L651" s="18" t="str">
        <f t="shared" si="37"/>
        <v/>
      </c>
      <c r="M651" t="str">
        <f>IF([1]线路!G651="","",[1]线路!G651)</f>
        <v/>
      </c>
      <c r="N651" t="str">
        <f>IF([1]线路!H651="","",[1]线路!H651)</f>
        <v/>
      </c>
    </row>
    <row r="652" spans="1:14" x14ac:dyDescent="0.15">
      <c r="A652" t="str">
        <f>IF([1]线路!A652="","",[1]线路!A652)</f>
        <v/>
      </c>
      <c r="B652" t="str">
        <f>IF([1]线路!B652="","",[1]线路!B652)</f>
        <v/>
      </c>
      <c r="C652" t="str">
        <f>IF([1]线路!C652="","",[1]线路!C652)</f>
        <v/>
      </c>
      <c r="D652" t="str">
        <f>IF([1]线路!D652="","",[1]线路!D652)</f>
        <v/>
      </c>
      <c r="E652" t="str">
        <f>IF([1]线路!F652="","",[1]线路!F652)</f>
        <v/>
      </c>
      <c r="F652" t="str">
        <f>IF([1]线路!E652="","",[1]线路!E652)</f>
        <v/>
      </c>
      <c r="G652" s="18" t="str">
        <f t="shared" si="36"/>
        <v/>
      </c>
      <c r="H652" s="18" t="str">
        <f ca="1">VLOOKUP(线路!A652,OFFSET(架空线长度!$A$2,0,0,2000,2),2,FALSE)</f>
        <v/>
      </c>
      <c r="I652" s="18"/>
      <c r="J652" s="18"/>
      <c r="K652" s="18"/>
      <c r="L652" s="18" t="str">
        <f t="shared" si="37"/>
        <v/>
      </c>
      <c r="M652" t="str">
        <f>IF([1]线路!G652="","",[1]线路!G652)</f>
        <v/>
      </c>
      <c r="N652" t="str">
        <f>IF([1]线路!H652="","",[1]线路!H652)</f>
        <v/>
      </c>
    </row>
    <row r="653" spans="1:14" x14ac:dyDescent="0.15">
      <c r="A653" t="str">
        <f>IF([1]线路!A653="","",[1]线路!A653)</f>
        <v/>
      </c>
      <c r="B653" t="str">
        <f>IF([1]线路!B653="","",[1]线路!B653)</f>
        <v/>
      </c>
      <c r="C653" t="str">
        <f>IF([1]线路!C653="","",[1]线路!C653)</f>
        <v/>
      </c>
      <c r="D653" t="str">
        <f>IF([1]线路!D653="","",[1]线路!D653)</f>
        <v/>
      </c>
      <c r="E653" t="str">
        <f>IF([1]线路!F653="","",[1]线路!F653)</f>
        <v/>
      </c>
      <c r="F653" t="str">
        <f>IF([1]线路!E653="","",[1]线路!E653)</f>
        <v/>
      </c>
      <c r="G653" s="18" t="str">
        <f t="shared" si="36"/>
        <v/>
      </c>
      <c r="H653" s="18" t="str">
        <f ca="1">VLOOKUP(线路!A653,OFFSET(架空线长度!$A$2,0,0,2000,2),2,FALSE)</f>
        <v/>
      </c>
      <c r="I653" s="18"/>
      <c r="J653" s="18"/>
      <c r="K653" s="18"/>
      <c r="L653" s="18" t="str">
        <f t="shared" si="37"/>
        <v/>
      </c>
      <c r="M653" t="str">
        <f>IF([1]线路!G653="","",[1]线路!G653)</f>
        <v/>
      </c>
      <c r="N653" t="str">
        <f>IF([1]线路!H653="","",[1]线路!H653)</f>
        <v/>
      </c>
    </row>
    <row r="654" spans="1:14" x14ac:dyDescent="0.15">
      <c r="A654" t="str">
        <f>IF([1]线路!A654="","",[1]线路!A654)</f>
        <v/>
      </c>
      <c r="B654" t="str">
        <f>IF([1]线路!B654="","",[1]线路!B654)</f>
        <v/>
      </c>
      <c r="C654" t="str">
        <f>IF([1]线路!C654="","",[1]线路!C654)</f>
        <v/>
      </c>
      <c r="D654" t="str">
        <f>IF([1]线路!D654="","",[1]线路!D654)</f>
        <v/>
      </c>
      <c r="E654" t="str">
        <f>IF([1]线路!F654="","",[1]线路!F654)</f>
        <v/>
      </c>
      <c r="F654" t="str">
        <f>IF([1]线路!E654="","",[1]线路!E654)</f>
        <v/>
      </c>
      <c r="G654" s="18" t="str">
        <f t="shared" si="36"/>
        <v/>
      </c>
      <c r="H654" s="18" t="str">
        <f ca="1">VLOOKUP(线路!A654,OFFSET(架空线长度!$A$2,0,0,2000,2),2,FALSE)</f>
        <v/>
      </c>
      <c r="I654" s="18"/>
      <c r="J654" s="18"/>
      <c r="K654" s="18"/>
      <c r="L654" s="18" t="str">
        <f t="shared" si="37"/>
        <v/>
      </c>
      <c r="M654" t="str">
        <f>IF([1]线路!G654="","",[1]线路!G654)</f>
        <v/>
      </c>
      <c r="N654" t="str">
        <f>IF([1]线路!H654="","",[1]线路!H654)</f>
        <v/>
      </c>
    </row>
    <row r="655" spans="1:14" x14ac:dyDescent="0.15">
      <c r="A655" t="str">
        <f>IF([1]线路!A655="","",[1]线路!A655)</f>
        <v/>
      </c>
      <c r="B655" t="str">
        <f>IF([1]线路!B655="","",[1]线路!B655)</f>
        <v/>
      </c>
      <c r="C655" t="str">
        <f>IF([1]线路!C655="","",[1]线路!C655)</f>
        <v/>
      </c>
      <c r="D655" t="str">
        <f>IF([1]线路!D655="","",[1]线路!D655)</f>
        <v/>
      </c>
      <c r="E655" t="str">
        <f>IF([1]线路!F655="","",[1]线路!F655)</f>
        <v/>
      </c>
      <c r="F655" t="str">
        <f>IF([1]线路!E655="","",[1]线路!E655)</f>
        <v/>
      </c>
      <c r="G655" s="18" t="str">
        <f t="shared" si="36"/>
        <v/>
      </c>
      <c r="H655" s="18" t="str">
        <f ca="1">VLOOKUP(线路!A655,OFFSET(架空线长度!$A$2,0,0,2000,2),2,FALSE)</f>
        <v/>
      </c>
      <c r="I655" s="18"/>
      <c r="J655" s="18"/>
      <c r="K655" s="18"/>
      <c r="L655" s="18" t="str">
        <f t="shared" si="37"/>
        <v/>
      </c>
      <c r="M655" t="str">
        <f>IF([1]线路!G655="","",[1]线路!G655)</f>
        <v/>
      </c>
      <c r="N655" t="str">
        <f>IF([1]线路!H655="","",[1]线路!H655)</f>
        <v/>
      </c>
    </row>
    <row r="656" spans="1:14" x14ac:dyDescent="0.15">
      <c r="A656" t="str">
        <f>IF([1]线路!A656="","",[1]线路!A656)</f>
        <v/>
      </c>
      <c r="B656" t="str">
        <f>IF([1]线路!B656="","",[1]线路!B656)</f>
        <v/>
      </c>
      <c r="C656" t="str">
        <f>IF([1]线路!C656="","",[1]线路!C656)</f>
        <v/>
      </c>
      <c r="D656" t="str">
        <f>IF([1]线路!D656="","",[1]线路!D656)</f>
        <v/>
      </c>
      <c r="E656" t="str">
        <f>IF([1]线路!F656="","",[1]线路!F656)</f>
        <v/>
      </c>
      <c r="F656" t="str">
        <f>IF([1]线路!E656="","",[1]线路!E656)</f>
        <v/>
      </c>
      <c r="G656" s="18" t="str">
        <f t="shared" si="36"/>
        <v/>
      </c>
      <c r="H656" s="18" t="str">
        <f ca="1">VLOOKUP(线路!A656,OFFSET(架空线长度!$A$2,0,0,2000,2),2,FALSE)</f>
        <v/>
      </c>
      <c r="I656" s="18"/>
      <c r="J656" s="18"/>
      <c r="K656" s="18"/>
      <c r="L656" s="18" t="str">
        <f t="shared" si="37"/>
        <v/>
      </c>
      <c r="M656" t="str">
        <f>IF([1]线路!G656="","",[1]线路!G656)</f>
        <v/>
      </c>
      <c r="N656" t="str">
        <f>IF([1]线路!H656="","",[1]线路!H656)</f>
        <v/>
      </c>
    </row>
    <row r="657" spans="1:14" x14ac:dyDescent="0.15">
      <c r="A657" t="str">
        <f>IF([1]线路!A657="","",[1]线路!A657)</f>
        <v/>
      </c>
      <c r="B657" t="str">
        <f>IF([1]线路!B657="","",[1]线路!B657)</f>
        <v/>
      </c>
      <c r="C657" t="str">
        <f>IF([1]线路!C657="","",[1]线路!C657)</f>
        <v/>
      </c>
      <c r="D657" t="str">
        <f>IF([1]线路!D657="","",[1]线路!D657)</f>
        <v/>
      </c>
      <c r="E657" t="str">
        <f>IF([1]线路!F657="","",[1]线路!F657)</f>
        <v/>
      </c>
      <c r="F657" t="str">
        <f>IF([1]线路!E657="","",[1]线路!E657)</f>
        <v/>
      </c>
      <c r="G657" s="18" t="str">
        <f t="shared" si="36"/>
        <v/>
      </c>
      <c r="H657" s="18" t="str">
        <f ca="1">VLOOKUP(线路!A657,OFFSET(架空线长度!$A$2,0,0,2000,2),2,FALSE)</f>
        <v/>
      </c>
      <c r="I657" s="18"/>
      <c r="J657" s="18"/>
      <c r="K657" s="18"/>
      <c r="L657" s="18" t="str">
        <f t="shared" si="37"/>
        <v/>
      </c>
      <c r="M657" t="str">
        <f>IF([1]线路!G657="","",[1]线路!G657)</f>
        <v/>
      </c>
      <c r="N657" t="str">
        <f>IF([1]线路!H657="","",[1]线路!H657)</f>
        <v/>
      </c>
    </row>
    <row r="658" spans="1:14" x14ac:dyDescent="0.15">
      <c r="A658" t="str">
        <f>IF([1]线路!A658="","",[1]线路!A658)</f>
        <v/>
      </c>
      <c r="B658" t="str">
        <f>IF([1]线路!B658="","",[1]线路!B658)</f>
        <v/>
      </c>
      <c r="C658" t="str">
        <f>IF([1]线路!C658="","",[1]线路!C658)</f>
        <v/>
      </c>
      <c r="D658" t="str">
        <f>IF([1]线路!D658="","",[1]线路!D658)</f>
        <v/>
      </c>
      <c r="E658" t="str">
        <f>IF([1]线路!F658="","",[1]线路!F658)</f>
        <v/>
      </c>
      <c r="F658" t="str">
        <f>IF([1]线路!E658="","",[1]线路!E658)</f>
        <v/>
      </c>
      <c r="G658" s="18" t="str">
        <f t="shared" si="36"/>
        <v/>
      </c>
      <c r="H658" s="18" t="str">
        <f ca="1">VLOOKUP(线路!A658,OFFSET(架空线长度!$A$2,0,0,2000,2),2,FALSE)</f>
        <v/>
      </c>
      <c r="I658" s="18"/>
      <c r="J658" s="18"/>
      <c r="K658" s="18"/>
      <c r="L658" s="18" t="str">
        <f t="shared" si="37"/>
        <v/>
      </c>
      <c r="M658" t="str">
        <f>IF([1]线路!G658="","",[1]线路!G658)</f>
        <v/>
      </c>
      <c r="N658" t="str">
        <f>IF([1]线路!H658="","",[1]线路!H658)</f>
        <v/>
      </c>
    </row>
    <row r="659" spans="1:14" x14ac:dyDescent="0.15">
      <c r="A659" t="str">
        <f>IF([1]线路!A659="","",[1]线路!A659)</f>
        <v/>
      </c>
      <c r="B659" t="str">
        <f>IF([1]线路!B659="","",[1]线路!B659)</f>
        <v/>
      </c>
      <c r="C659" t="str">
        <f>IF([1]线路!C659="","",[1]线路!C659)</f>
        <v/>
      </c>
      <c r="D659" t="str">
        <f>IF([1]线路!D659="","",[1]线路!D659)</f>
        <v/>
      </c>
      <c r="E659" t="str">
        <f>IF([1]线路!F659="","",[1]线路!F659)</f>
        <v/>
      </c>
      <c r="F659" t="str">
        <f>IF([1]线路!E659="","",[1]线路!E659)</f>
        <v/>
      </c>
      <c r="G659" s="18" t="str">
        <f t="shared" si="36"/>
        <v/>
      </c>
      <c r="H659" s="18" t="str">
        <f ca="1">VLOOKUP(线路!A659,OFFSET(架空线长度!$A$2,0,0,2000,2),2,FALSE)</f>
        <v/>
      </c>
      <c r="I659" s="18"/>
      <c r="J659" s="18"/>
      <c r="K659" s="18"/>
      <c r="L659" s="18" t="str">
        <f t="shared" si="37"/>
        <v/>
      </c>
      <c r="M659" t="str">
        <f>IF([1]线路!G659="","",[1]线路!G659)</f>
        <v/>
      </c>
      <c r="N659" t="str">
        <f>IF([1]线路!H659="","",[1]线路!H659)</f>
        <v/>
      </c>
    </row>
    <row r="660" spans="1:14" x14ac:dyDescent="0.15">
      <c r="A660" t="str">
        <f>IF([1]线路!A660="","",[1]线路!A660)</f>
        <v/>
      </c>
      <c r="B660" t="str">
        <f>IF([1]线路!B660="","",[1]线路!B660)</f>
        <v/>
      </c>
      <c r="C660" t="str">
        <f>IF([1]线路!C660="","",[1]线路!C660)</f>
        <v/>
      </c>
      <c r="D660" t="str">
        <f>IF([1]线路!D660="","",[1]线路!D660)</f>
        <v/>
      </c>
      <c r="E660" t="str">
        <f>IF([1]线路!F660="","",[1]线路!F660)</f>
        <v/>
      </c>
      <c r="F660" t="str">
        <f>IF([1]线路!E660="","",[1]线路!E660)</f>
        <v/>
      </c>
      <c r="G660" s="18" t="str">
        <f t="shared" si="36"/>
        <v/>
      </c>
      <c r="H660" s="18" t="str">
        <f ca="1">VLOOKUP(线路!A660,OFFSET(架空线长度!$A$2,0,0,2000,2),2,FALSE)</f>
        <v/>
      </c>
      <c r="I660" s="18"/>
      <c r="J660" s="18"/>
      <c r="K660" s="18"/>
      <c r="L660" s="18" t="str">
        <f t="shared" si="37"/>
        <v/>
      </c>
      <c r="M660" t="str">
        <f>IF([1]线路!G660="","",[1]线路!G660)</f>
        <v/>
      </c>
      <c r="N660" t="str">
        <f>IF([1]线路!H660="","",[1]线路!H660)</f>
        <v/>
      </c>
    </row>
    <row r="661" spans="1:14" x14ac:dyDescent="0.15">
      <c r="A661" t="str">
        <f>IF([1]线路!A661="","",[1]线路!A661)</f>
        <v/>
      </c>
      <c r="B661" t="str">
        <f>IF([1]线路!B661="","",[1]线路!B661)</f>
        <v/>
      </c>
      <c r="C661" t="str">
        <f>IF([1]线路!C661="","",[1]线路!C661)</f>
        <v/>
      </c>
      <c r="D661" t="str">
        <f>IF([1]线路!D661="","",[1]线路!D661)</f>
        <v/>
      </c>
      <c r="E661" t="str">
        <f>IF([1]线路!F661="","",[1]线路!F661)</f>
        <v/>
      </c>
      <c r="F661" t="str">
        <f>IF([1]线路!E661="","",[1]线路!E661)</f>
        <v/>
      </c>
      <c r="G661" s="18" t="str">
        <f t="shared" si="36"/>
        <v/>
      </c>
      <c r="H661" s="18" t="str">
        <f ca="1">VLOOKUP(线路!A661,OFFSET(架空线长度!$A$2,0,0,2000,2),2,FALSE)</f>
        <v/>
      </c>
      <c r="I661" s="18"/>
      <c r="J661" s="18"/>
      <c r="K661" s="18"/>
      <c r="L661" s="18" t="str">
        <f t="shared" si="37"/>
        <v/>
      </c>
      <c r="M661" t="str">
        <f>IF([1]线路!G661="","",[1]线路!G661)</f>
        <v/>
      </c>
      <c r="N661" t="str">
        <f>IF([1]线路!H661="","",[1]线路!H661)</f>
        <v/>
      </c>
    </row>
    <row r="662" spans="1:14" x14ac:dyDescent="0.15">
      <c r="A662" t="str">
        <f>IF([1]线路!A662="","",[1]线路!A662)</f>
        <v/>
      </c>
      <c r="B662" t="str">
        <f>IF([1]线路!B662="","",[1]线路!B662)</f>
        <v/>
      </c>
      <c r="C662" t="str">
        <f>IF([1]线路!C662="","",[1]线路!C662)</f>
        <v/>
      </c>
      <c r="D662" t="str">
        <f>IF([1]线路!D662="","",[1]线路!D662)</f>
        <v/>
      </c>
      <c r="E662" t="str">
        <f>IF([1]线路!F662="","",[1]线路!F662)</f>
        <v/>
      </c>
      <c r="F662" t="str">
        <f>IF([1]线路!E662="","",[1]线路!E662)</f>
        <v/>
      </c>
      <c r="G662" s="18" t="str">
        <f t="shared" si="36"/>
        <v/>
      </c>
      <c r="H662" s="18" t="str">
        <f ca="1">VLOOKUP(线路!A662,OFFSET(架空线长度!$A$2,0,0,2000,2),2,FALSE)</f>
        <v/>
      </c>
      <c r="I662" s="18"/>
      <c r="J662" s="18"/>
      <c r="K662" s="18"/>
      <c r="L662" s="18" t="str">
        <f t="shared" si="37"/>
        <v/>
      </c>
      <c r="M662" t="str">
        <f>IF([1]线路!G662="","",[1]线路!G662)</f>
        <v/>
      </c>
      <c r="N662" t="str">
        <f>IF([1]线路!H662="","",[1]线路!H662)</f>
        <v/>
      </c>
    </row>
    <row r="663" spans="1:14" x14ac:dyDescent="0.15">
      <c r="A663" t="str">
        <f>IF([1]线路!A663="","",[1]线路!A663)</f>
        <v/>
      </c>
      <c r="B663" t="str">
        <f>IF([1]线路!B663="","",[1]线路!B663)</f>
        <v/>
      </c>
      <c r="C663" t="str">
        <f>IF([1]线路!C663="","",[1]线路!C663)</f>
        <v/>
      </c>
      <c r="D663" t="str">
        <f>IF([1]线路!D663="","",[1]线路!D663)</f>
        <v/>
      </c>
      <c r="E663" t="str">
        <f>IF([1]线路!F663="","",[1]线路!F663)</f>
        <v/>
      </c>
      <c r="F663" t="str">
        <f>IF([1]线路!E663="","",[1]线路!E663)</f>
        <v/>
      </c>
      <c r="G663" s="18" t="str">
        <f t="shared" si="36"/>
        <v/>
      </c>
      <c r="H663" s="18" t="str">
        <f ca="1">VLOOKUP(线路!A663,OFFSET(架空线长度!$A$2,0,0,2000,2),2,FALSE)</f>
        <v/>
      </c>
      <c r="I663" s="18"/>
      <c r="J663" s="18"/>
      <c r="K663" s="18"/>
      <c r="L663" s="18" t="str">
        <f t="shared" si="37"/>
        <v/>
      </c>
      <c r="M663" t="str">
        <f>IF([1]线路!G663="","",[1]线路!G663)</f>
        <v/>
      </c>
      <c r="N663" t="str">
        <f>IF([1]线路!H663="","",[1]线路!H663)</f>
        <v/>
      </c>
    </row>
    <row r="664" spans="1:14" x14ac:dyDescent="0.15">
      <c r="A664" t="str">
        <f>IF([1]线路!A664="","",[1]线路!A664)</f>
        <v/>
      </c>
      <c r="B664" t="str">
        <f>IF([1]线路!B664="","",[1]线路!B664)</f>
        <v/>
      </c>
      <c r="C664" t="str">
        <f>IF([1]线路!C664="","",[1]线路!C664)</f>
        <v/>
      </c>
      <c r="D664" t="str">
        <f>IF([1]线路!D664="","",[1]线路!D664)</f>
        <v/>
      </c>
      <c r="E664" t="str">
        <f>IF([1]线路!F664="","",[1]线路!F664)</f>
        <v/>
      </c>
      <c r="F664" t="str">
        <f>IF([1]线路!E664="","",[1]线路!E664)</f>
        <v/>
      </c>
      <c r="G664" s="18" t="str">
        <f t="shared" si="36"/>
        <v/>
      </c>
      <c r="H664" s="18" t="str">
        <f ca="1">VLOOKUP(线路!A664,OFFSET(架空线长度!$A$2,0,0,2000,2),2,FALSE)</f>
        <v/>
      </c>
      <c r="I664" s="18"/>
      <c r="J664" s="18"/>
      <c r="K664" s="18"/>
      <c r="L664" s="18" t="str">
        <f t="shared" si="37"/>
        <v/>
      </c>
      <c r="M664" t="str">
        <f>IF([1]线路!G664="","",[1]线路!G664)</f>
        <v/>
      </c>
      <c r="N664" t="str">
        <f>IF([1]线路!H664="","",[1]线路!H664)</f>
        <v/>
      </c>
    </row>
    <row r="665" spans="1:14" x14ac:dyDescent="0.15">
      <c r="A665" t="str">
        <f>IF([1]线路!A665="","",[1]线路!A665)</f>
        <v/>
      </c>
      <c r="B665" t="str">
        <f>IF([1]线路!B665="","",[1]线路!B665)</f>
        <v/>
      </c>
      <c r="C665" t="str">
        <f>IF([1]线路!C665="","",[1]线路!C665)</f>
        <v/>
      </c>
      <c r="D665" t="str">
        <f>IF([1]线路!D665="","",[1]线路!D665)</f>
        <v/>
      </c>
      <c r="E665" t="str">
        <f>IF([1]线路!F665="","",[1]线路!F665)</f>
        <v/>
      </c>
      <c r="F665" t="str">
        <f>IF([1]线路!E665="","",[1]线路!E665)</f>
        <v/>
      </c>
      <c r="G665" s="18" t="str">
        <f t="shared" si="36"/>
        <v/>
      </c>
      <c r="H665" s="18" t="str">
        <f ca="1">VLOOKUP(线路!A665,OFFSET(架空线长度!$A$2,0,0,2000,2),2,FALSE)</f>
        <v/>
      </c>
      <c r="I665" s="18"/>
      <c r="J665" s="18"/>
      <c r="K665" s="18"/>
      <c r="L665" s="18" t="str">
        <f t="shared" si="37"/>
        <v/>
      </c>
      <c r="M665" t="str">
        <f>IF([1]线路!G665="","",[1]线路!G665)</f>
        <v/>
      </c>
      <c r="N665" t="str">
        <f>IF([1]线路!H665="","",[1]线路!H665)</f>
        <v/>
      </c>
    </row>
    <row r="666" spans="1:14" x14ac:dyDescent="0.15">
      <c r="A666" t="str">
        <f>IF([1]线路!A666="","",[1]线路!A666)</f>
        <v/>
      </c>
      <c r="B666" t="str">
        <f>IF([1]线路!B666="","",[1]线路!B666)</f>
        <v/>
      </c>
      <c r="C666" t="str">
        <f>IF([1]线路!C666="","",[1]线路!C666)</f>
        <v/>
      </c>
      <c r="D666" t="str">
        <f>IF([1]线路!D666="","",[1]线路!D666)</f>
        <v/>
      </c>
      <c r="E666" t="str">
        <f>IF([1]线路!F666="","",[1]线路!F666)</f>
        <v/>
      </c>
      <c r="F666" t="str">
        <f>IF([1]线路!E666="","",[1]线路!E666)</f>
        <v/>
      </c>
      <c r="G666" s="18" t="str">
        <f t="shared" si="36"/>
        <v/>
      </c>
      <c r="H666" s="18" t="str">
        <f ca="1">VLOOKUP(线路!A666,OFFSET(架空线长度!$A$2,0,0,2000,2),2,FALSE)</f>
        <v/>
      </c>
      <c r="I666" s="18"/>
      <c r="J666" s="18"/>
      <c r="K666" s="18"/>
      <c r="L666" s="18" t="str">
        <f t="shared" si="37"/>
        <v/>
      </c>
      <c r="M666" t="str">
        <f>IF([1]线路!G666="","",[1]线路!G666)</f>
        <v/>
      </c>
      <c r="N666" t="str">
        <f>IF([1]线路!H666="","",[1]线路!H666)</f>
        <v/>
      </c>
    </row>
    <row r="667" spans="1:14" x14ac:dyDescent="0.15">
      <c r="A667" t="str">
        <f>IF([1]线路!A667="","",[1]线路!A667)</f>
        <v/>
      </c>
      <c r="B667" t="str">
        <f>IF([1]线路!B667="","",[1]线路!B667)</f>
        <v/>
      </c>
      <c r="C667" t="str">
        <f>IF([1]线路!C667="","",[1]线路!C667)</f>
        <v/>
      </c>
      <c r="D667" t="str">
        <f>IF([1]线路!D667="","",[1]线路!D667)</f>
        <v/>
      </c>
      <c r="E667" t="str">
        <f>IF([1]线路!F667="","",[1]线路!F667)</f>
        <v/>
      </c>
      <c r="F667" t="str">
        <f>IF([1]线路!E667="","",[1]线路!E667)</f>
        <v/>
      </c>
      <c r="G667" s="18" t="str">
        <f t="shared" si="36"/>
        <v/>
      </c>
      <c r="H667" s="18" t="str">
        <f ca="1">VLOOKUP(线路!A667,OFFSET(架空线长度!$A$2,0,0,2000,2),2,FALSE)</f>
        <v/>
      </c>
      <c r="I667" s="18"/>
      <c r="J667" s="18"/>
      <c r="K667" s="18"/>
      <c r="L667" s="18" t="str">
        <f t="shared" si="37"/>
        <v/>
      </c>
      <c r="M667" t="str">
        <f>IF([1]线路!G667="","",[1]线路!G667)</f>
        <v/>
      </c>
      <c r="N667" t="str">
        <f>IF([1]线路!H667="","",[1]线路!H667)</f>
        <v/>
      </c>
    </row>
    <row r="668" spans="1:14" x14ac:dyDescent="0.15">
      <c r="A668" t="str">
        <f>IF([1]线路!A668="","",[1]线路!A668)</f>
        <v/>
      </c>
      <c r="B668" t="str">
        <f>IF([1]线路!B668="","",[1]线路!B668)</f>
        <v/>
      </c>
      <c r="C668" t="str">
        <f>IF([1]线路!C668="","",[1]线路!C668)</f>
        <v/>
      </c>
      <c r="D668" t="str">
        <f>IF([1]线路!D668="","",[1]线路!D668)</f>
        <v/>
      </c>
      <c r="E668" t="str">
        <f>IF([1]线路!F668="","",[1]线路!F668)</f>
        <v/>
      </c>
      <c r="F668" t="str">
        <f>IF([1]线路!E668="","",[1]线路!E668)</f>
        <v/>
      </c>
      <c r="G668" s="18" t="str">
        <f t="shared" si="36"/>
        <v/>
      </c>
      <c r="H668" s="18" t="str">
        <f ca="1">VLOOKUP(线路!A668,OFFSET(架空线长度!$A$2,0,0,2000,2),2,FALSE)</f>
        <v/>
      </c>
      <c r="I668" s="18"/>
      <c r="J668" s="18"/>
      <c r="K668" s="18"/>
      <c r="L668" s="18" t="str">
        <f t="shared" si="37"/>
        <v/>
      </c>
      <c r="M668" t="str">
        <f>IF([1]线路!G668="","",[1]线路!G668)</f>
        <v/>
      </c>
      <c r="N668" t="str">
        <f>IF([1]线路!H668="","",[1]线路!H668)</f>
        <v/>
      </c>
    </row>
    <row r="669" spans="1:14" x14ac:dyDescent="0.15">
      <c r="A669" t="str">
        <f>IF([1]线路!A669="","",[1]线路!A669)</f>
        <v/>
      </c>
      <c r="B669" t="str">
        <f>IF([1]线路!B669="","",[1]线路!B669)</f>
        <v/>
      </c>
      <c r="C669" t="str">
        <f>IF([1]线路!C669="","",[1]线路!C669)</f>
        <v/>
      </c>
      <c r="D669" t="str">
        <f>IF([1]线路!D669="","",[1]线路!D669)</f>
        <v/>
      </c>
      <c r="E669" t="str">
        <f>IF([1]线路!F669="","",[1]线路!F669)</f>
        <v/>
      </c>
      <c r="F669" t="str">
        <f>IF([1]线路!E669="","",[1]线路!E669)</f>
        <v/>
      </c>
      <c r="G669" s="18" t="str">
        <f t="shared" si="36"/>
        <v/>
      </c>
      <c r="H669" s="18" t="str">
        <f ca="1">VLOOKUP(线路!A669,OFFSET(架空线长度!$A$2,0,0,2000,2),2,FALSE)</f>
        <v/>
      </c>
      <c r="I669" s="18"/>
      <c r="J669" s="18"/>
      <c r="K669" s="18"/>
      <c r="L669" s="18" t="str">
        <f t="shared" si="37"/>
        <v/>
      </c>
      <c r="M669" t="str">
        <f>IF([1]线路!G669="","",[1]线路!G669)</f>
        <v/>
      </c>
      <c r="N669" t="str">
        <f>IF([1]线路!H669="","",[1]线路!H669)</f>
        <v/>
      </c>
    </row>
    <row r="670" spans="1:14" x14ac:dyDescent="0.15">
      <c r="A670" t="str">
        <f>IF([1]线路!A670="","",[1]线路!A670)</f>
        <v/>
      </c>
      <c r="B670" t="str">
        <f>IF([1]线路!B670="","",[1]线路!B670)</f>
        <v/>
      </c>
      <c r="C670" t="str">
        <f>IF([1]线路!C670="","",[1]线路!C670)</f>
        <v/>
      </c>
      <c r="D670" t="str">
        <f>IF([1]线路!D670="","",[1]线路!D670)</f>
        <v/>
      </c>
      <c r="E670" t="str">
        <f>IF([1]线路!F670="","",[1]线路!F670)</f>
        <v/>
      </c>
      <c r="F670" t="str">
        <f>IF([1]线路!E670="","",[1]线路!E670)</f>
        <v/>
      </c>
      <c r="G670" s="18" t="str">
        <f t="shared" si="36"/>
        <v/>
      </c>
      <c r="H670" s="18" t="str">
        <f ca="1">VLOOKUP(线路!A670,OFFSET(架空线长度!$A$2,0,0,2000,2),2,FALSE)</f>
        <v/>
      </c>
      <c r="I670" s="18"/>
      <c r="J670" s="18"/>
      <c r="K670" s="18"/>
      <c r="L670" s="18" t="str">
        <f t="shared" si="37"/>
        <v/>
      </c>
      <c r="M670" t="str">
        <f>IF([1]线路!G670="","",[1]线路!G670)</f>
        <v/>
      </c>
      <c r="N670" t="str">
        <f>IF([1]线路!H670="","",[1]线路!H670)</f>
        <v/>
      </c>
    </row>
    <row r="671" spans="1:14" x14ac:dyDescent="0.15">
      <c r="A671" t="str">
        <f>IF([1]线路!A671="","",[1]线路!A671)</f>
        <v/>
      </c>
      <c r="B671" t="str">
        <f>IF([1]线路!B671="","",[1]线路!B671)</f>
        <v/>
      </c>
      <c r="C671" t="str">
        <f>IF([1]线路!C671="","",[1]线路!C671)</f>
        <v/>
      </c>
      <c r="D671" t="str">
        <f>IF([1]线路!D671="","",[1]线路!D671)</f>
        <v/>
      </c>
      <c r="E671" t="str">
        <f>IF([1]线路!F671="","",[1]线路!F671)</f>
        <v/>
      </c>
      <c r="F671" t="str">
        <f>IF([1]线路!E671="","",[1]线路!E671)</f>
        <v/>
      </c>
      <c r="G671" s="18" t="str">
        <f t="shared" si="36"/>
        <v/>
      </c>
      <c r="H671" s="18" t="str">
        <f ca="1">VLOOKUP(线路!A671,OFFSET(架空线长度!$A$2,0,0,2000,2),2,FALSE)</f>
        <v/>
      </c>
      <c r="I671" s="18"/>
      <c r="J671" s="18"/>
      <c r="K671" s="18"/>
      <c r="L671" s="18" t="str">
        <f t="shared" si="37"/>
        <v/>
      </c>
      <c r="M671" t="str">
        <f>IF([1]线路!G671="","",[1]线路!G671)</f>
        <v/>
      </c>
      <c r="N671" t="str">
        <f>IF([1]线路!H671="","",[1]线路!H671)</f>
        <v/>
      </c>
    </row>
    <row r="672" spans="1:14" x14ac:dyDescent="0.15">
      <c r="A672" t="str">
        <f>IF([1]线路!A672="","",[1]线路!A672)</f>
        <v/>
      </c>
      <c r="B672" t="str">
        <f>IF([1]线路!B672="","",[1]线路!B672)</f>
        <v/>
      </c>
      <c r="C672" t="str">
        <f>IF([1]线路!C672="","",[1]线路!C672)</f>
        <v/>
      </c>
      <c r="D672" t="str">
        <f>IF([1]线路!D672="","",[1]线路!D672)</f>
        <v/>
      </c>
      <c r="E672" t="str">
        <f>IF([1]线路!F672="","",[1]线路!F672)</f>
        <v/>
      </c>
      <c r="F672" t="str">
        <f>IF([1]线路!E672="","",[1]线路!E672)</f>
        <v/>
      </c>
      <c r="G672" s="18" t="str">
        <f t="shared" si="36"/>
        <v/>
      </c>
      <c r="H672" s="18" t="str">
        <f ca="1">VLOOKUP(线路!A672,OFFSET(架空线长度!$A$2,0,0,2000,2),2,FALSE)</f>
        <v/>
      </c>
      <c r="I672" s="18"/>
      <c r="J672" s="18"/>
      <c r="K672" s="18"/>
      <c r="L672" s="18" t="str">
        <f t="shared" si="37"/>
        <v/>
      </c>
      <c r="M672" t="str">
        <f>IF([1]线路!G672="","",[1]线路!G672)</f>
        <v/>
      </c>
      <c r="N672" t="str">
        <f>IF([1]线路!H672="","",[1]线路!H672)</f>
        <v/>
      </c>
    </row>
    <row r="673" spans="1:14" x14ac:dyDescent="0.15">
      <c r="A673" t="str">
        <f>IF([1]线路!A673="","",[1]线路!A673)</f>
        <v/>
      </c>
      <c r="B673" t="str">
        <f>IF([1]线路!B673="","",[1]线路!B673)</f>
        <v/>
      </c>
      <c r="C673" t="str">
        <f>IF([1]线路!C673="","",[1]线路!C673)</f>
        <v/>
      </c>
      <c r="D673" t="str">
        <f>IF([1]线路!D673="","",[1]线路!D673)</f>
        <v/>
      </c>
      <c r="E673" t="str">
        <f>IF([1]线路!F673="","",[1]线路!F673)</f>
        <v/>
      </c>
      <c r="F673" t="str">
        <f>IF([1]线路!E673="","",[1]线路!E673)</f>
        <v/>
      </c>
      <c r="G673" s="18" t="str">
        <f t="shared" si="36"/>
        <v/>
      </c>
      <c r="H673" s="18" t="str">
        <f ca="1">VLOOKUP(线路!A673,OFFSET(架空线长度!$A$2,0,0,2000,2),2,FALSE)</f>
        <v/>
      </c>
      <c r="I673" s="18"/>
      <c r="J673" s="18"/>
      <c r="K673" s="18"/>
      <c r="L673" s="18" t="str">
        <f t="shared" si="37"/>
        <v/>
      </c>
      <c r="M673" t="str">
        <f>IF([1]线路!G673="","",[1]线路!G673)</f>
        <v/>
      </c>
      <c r="N673" t="str">
        <f>IF([1]线路!H673="","",[1]线路!H673)</f>
        <v/>
      </c>
    </row>
    <row r="674" spans="1:14" x14ac:dyDescent="0.15">
      <c r="A674" t="str">
        <f>IF([1]线路!A674="","",[1]线路!A674)</f>
        <v/>
      </c>
      <c r="B674" t="str">
        <f>IF([1]线路!B674="","",[1]线路!B674)</f>
        <v/>
      </c>
      <c r="C674" t="str">
        <f>IF([1]线路!C674="","",[1]线路!C674)</f>
        <v/>
      </c>
      <c r="D674" t="str">
        <f>IF([1]线路!D674="","",[1]线路!D674)</f>
        <v/>
      </c>
      <c r="E674" t="str">
        <f>IF([1]线路!F674="","",[1]线路!F674)</f>
        <v/>
      </c>
      <c r="F674" t="str">
        <f>IF([1]线路!E674="","",[1]线路!E674)</f>
        <v/>
      </c>
      <c r="G674" s="18" t="str">
        <f t="shared" si="36"/>
        <v/>
      </c>
      <c r="H674" s="18" t="str">
        <f ca="1">VLOOKUP(线路!A674,OFFSET(架空线长度!$A$2,0,0,2000,2),2,FALSE)</f>
        <v/>
      </c>
      <c r="I674" s="18"/>
      <c r="J674" s="18"/>
      <c r="K674" s="18"/>
      <c r="L674" s="18" t="str">
        <f t="shared" si="37"/>
        <v/>
      </c>
      <c r="M674" t="str">
        <f>IF([1]线路!G674="","",[1]线路!G674)</f>
        <v/>
      </c>
      <c r="N674" t="str">
        <f>IF([1]线路!H674="","",[1]线路!H674)</f>
        <v/>
      </c>
    </row>
    <row r="675" spans="1:14" x14ac:dyDescent="0.15">
      <c r="A675" t="str">
        <f>IF([1]线路!A675="","",[1]线路!A675)</f>
        <v/>
      </c>
      <c r="B675" t="str">
        <f>IF([1]线路!B675="","",[1]线路!B675)</f>
        <v/>
      </c>
      <c r="C675" t="str">
        <f>IF([1]线路!C675="","",[1]线路!C675)</f>
        <v/>
      </c>
      <c r="D675" t="str">
        <f>IF([1]线路!D675="","",[1]线路!D675)</f>
        <v/>
      </c>
      <c r="E675" t="str">
        <f>IF([1]线路!F675="","",[1]线路!F675)</f>
        <v/>
      </c>
      <c r="F675" t="str">
        <f>IF([1]线路!E675="","",[1]线路!E675)</f>
        <v/>
      </c>
      <c r="G675" s="18" t="str">
        <f t="shared" si="36"/>
        <v/>
      </c>
      <c r="H675" s="18" t="str">
        <f ca="1">VLOOKUP(线路!A675,OFFSET(架空线长度!$A$2,0,0,2000,2),2,FALSE)</f>
        <v/>
      </c>
      <c r="I675" s="18"/>
      <c r="J675" s="18"/>
      <c r="K675" s="18"/>
      <c r="L675" s="18" t="str">
        <f t="shared" si="37"/>
        <v/>
      </c>
      <c r="M675" t="str">
        <f>IF([1]线路!G675="","",[1]线路!G675)</f>
        <v/>
      </c>
      <c r="N675" t="str">
        <f>IF([1]线路!H675="","",[1]线路!H675)</f>
        <v/>
      </c>
    </row>
    <row r="676" spans="1:14" x14ac:dyDescent="0.15">
      <c r="A676" t="str">
        <f>IF([1]线路!A676="","",[1]线路!A676)</f>
        <v/>
      </c>
      <c r="B676" t="str">
        <f>IF([1]线路!B676="","",[1]线路!B676)</f>
        <v/>
      </c>
      <c r="C676" t="str">
        <f>IF([1]线路!C676="","",[1]线路!C676)</f>
        <v/>
      </c>
      <c r="D676" t="str">
        <f>IF([1]线路!D676="","",[1]线路!D676)</f>
        <v/>
      </c>
      <c r="E676" t="str">
        <f>IF([1]线路!F676="","",[1]线路!F676)</f>
        <v/>
      </c>
      <c r="F676" t="str">
        <f>IF([1]线路!E676="","",[1]线路!E676)</f>
        <v/>
      </c>
      <c r="G676" s="18" t="str">
        <f t="shared" si="36"/>
        <v/>
      </c>
      <c r="H676" s="18" t="str">
        <f ca="1">VLOOKUP(线路!A676,OFFSET(架空线长度!$A$2,0,0,2000,2),2,FALSE)</f>
        <v/>
      </c>
      <c r="I676" s="18"/>
      <c r="J676" s="18"/>
      <c r="K676" s="18"/>
      <c r="L676" s="18" t="str">
        <f t="shared" si="37"/>
        <v/>
      </c>
      <c r="M676" t="str">
        <f>IF([1]线路!G676="","",[1]线路!G676)</f>
        <v/>
      </c>
      <c r="N676" t="str">
        <f>IF([1]线路!H676="","",[1]线路!H676)</f>
        <v/>
      </c>
    </row>
    <row r="677" spans="1:14" x14ac:dyDescent="0.15">
      <c r="A677" t="str">
        <f>IF([1]线路!A677="","",[1]线路!A677)</f>
        <v/>
      </c>
      <c r="B677" t="str">
        <f>IF([1]线路!B677="","",[1]线路!B677)</f>
        <v/>
      </c>
      <c r="C677" t="str">
        <f>IF([1]线路!C677="","",[1]线路!C677)</f>
        <v/>
      </c>
      <c r="D677" t="str">
        <f>IF([1]线路!D677="","",[1]线路!D677)</f>
        <v/>
      </c>
      <c r="E677" t="str">
        <f>IF([1]线路!F677="","",[1]线路!F677)</f>
        <v/>
      </c>
      <c r="F677" t="str">
        <f>IF([1]线路!E677="","",[1]线路!E677)</f>
        <v/>
      </c>
      <c r="G677" s="18" t="str">
        <f t="shared" si="36"/>
        <v/>
      </c>
      <c r="H677" s="18" t="str">
        <f ca="1">VLOOKUP(线路!A677,OFFSET(架空线长度!$A$2,0,0,2000,2),2,FALSE)</f>
        <v/>
      </c>
      <c r="I677" s="18"/>
      <c r="J677" s="18"/>
      <c r="K677" s="18"/>
      <c r="L677" s="18" t="str">
        <f t="shared" si="37"/>
        <v/>
      </c>
      <c r="M677" t="str">
        <f>IF([1]线路!G677="","",[1]线路!G677)</f>
        <v/>
      </c>
      <c r="N677" t="str">
        <f>IF([1]线路!H677="","",[1]线路!H677)</f>
        <v/>
      </c>
    </row>
    <row r="678" spans="1:14" x14ac:dyDescent="0.15">
      <c r="A678" t="str">
        <f>IF([1]线路!A678="","",[1]线路!A678)</f>
        <v/>
      </c>
      <c r="B678" t="str">
        <f>IF([1]线路!B678="","",[1]线路!B678)</f>
        <v/>
      </c>
      <c r="C678" t="str">
        <f>IF([1]线路!C678="","",[1]线路!C678)</f>
        <v/>
      </c>
      <c r="D678" t="str">
        <f>IF([1]线路!D678="","",[1]线路!D678)</f>
        <v/>
      </c>
      <c r="E678" t="str">
        <f>IF([1]线路!F678="","",[1]线路!F678)</f>
        <v/>
      </c>
      <c r="F678" t="str">
        <f>IF([1]线路!E678="","",[1]线路!E678)</f>
        <v/>
      </c>
      <c r="G678" s="18" t="str">
        <f t="shared" si="36"/>
        <v/>
      </c>
      <c r="H678" s="18" t="str">
        <f ca="1">VLOOKUP(线路!A678,OFFSET(架空线长度!$A$2,0,0,2000,2),2,FALSE)</f>
        <v/>
      </c>
      <c r="I678" s="18"/>
      <c r="J678" s="18"/>
      <c r="K678" s="18"/>
      <c r="L678" s="18" t="str">
        <f t="shared" si="37"/>
        <v/>
      </c>
      <c r="M678" t="str">
        <f>IF([1]线路!G678="","",[1]线路!G678)</f>
        <v/>
      </c>
      <c r="N678" t="str">
        <f>IF([1]线路!H678="","",[1]线路!H678)</f>
        <v/>
      </c>
    </row>
    <row r="679" spans="1:14" x14ac:dyDescent="0.15">
      <c r="A679" t="str">
        <f>IF([1]线路!A679="","",[1]线路!A679)</f>
        <v/>
      </c>
      <c r="B679" t="str">
        <f>IF([1]线路!B679="","",[1]线路!B679)</f>
        <v/>
      </c>
      <c r="C679" t="str">
        <f>IF([1]线路!C679="","",[1]线路!C679)</f>
        <v/>
      </c>
      <c r="D679" t="str">
        <f>IF([1]线路!D679="","",[1]线路!D679)</f>
        <v/>
      </c>
      <c r="E679" t="str">
        <f>IF([1]线路!F679="","",[1]线路!F679)</f>
        <v/>
      </c>
      <c r="F679" t="str">
        <f>IF([1]线路!E679="","",[1]线路!E679)</f>
        <v/>
      </c>
      <c r="G679" s="18" t="str">
        <f t="shared" si="36"/>
        <v/>
      </c>
      <c r="H679" s="18" t="str">
        <f ca="1">VLOOKUP(线路!A679,OFFSET(架空线长度!$A$2,0,0,2000,2),2,FALSE)</f>
        <v/>
      </c>
      <c r="I679" s="18"/>
      <c r="J679" s="18"/>
      <c r="K679" s="18"/>
      <c r="L679" s="18" t="str">
        <f t="shared" si="37"/>
        <v/>
      </c>
      <c r="M679" t="str">
        <f>IF([1]线路!G679="","",[1]线路!G679)</f>
        <v/>
      </c>
      <c r="N679" t="str">
        <f>IF([1]线路!H679="","",[1]线路!H679)</f>
        <v/>
      </c>
    </row>
    <row r="680" spans="1:14" x14ac:dyDescent="0.15">
      <c r="A680" t="str">
        <f>IF([1]线路!A680="","",[1]线路!A680)</f>
        <v/>
      </c>
      <c r="B680" t="str">
        <f>IF([1]线路!B680="","",[1]线路!B680)</f>
        <v/>
      </c>
      <c r="C680" t="str">
        <f>IF([1]线路!C680="","",[1]线路!C680)</f>
        <v/>
      </c>
      <c r="D680" t="str">
        <f>IF([1]线路!D680="","",[1]线路!D680)</f>
        <v/>
      </c>
      <c r="E680" t="str">
        <f>IF([1]线路!F680="","",[1]线路!F680)</f>
        <v/>
      </c>
      <c r="F680" t="str">
        <f>IF([1]线路!E680="","",[1]线路!E680)</f>
        <v/>
      </c>
      <c r="G680" s="18" t="str">
        <f t="shared" si="36"/>
        <v/>
      </c>
      <c r="H680" s="18" t="str">
        <f ca="1">VLOOKUP(线路!A680,OFFSET(架空线长度!$A$2,0,0,2000,2),2,FALSE)</f>
        <v/>
      </c>
      <c r="I680" s="18"/>
      <c r="J680" s="18"/>
      <c r="K680" s="18"/>
      <c r="L680" s="18" t="str">
        <f t="shared" si="37"/>
        <v/>
      </c>
      <c r="M680" t="str">
        <f>IF([1]线路!G680="","",[1]线路!G680)</f>
        <v/>
      </c>
      <c r="N680" t="str">
        <f>IF([1]线路!H680="","",[1]线路!H680)</f>
        <v/>
      </c>
    </row>
    <row r="681" spans="1:14" x14ac:dyDescent="0.15">
      <c r="A681" t="str">
        <f>IF([1]线路!A681="","",[1]线路!A681)</f>
        <v/>
      </c>
      <c r="B681" t="str">
        <f>IF([1]线路!B681="","",[1]线路!B681)</f>
        <v/>
      </c>
      <c r="C681" t="str">
        <f>IF([1]线路!C681="","",[1]线路!C681)</f>
        <v/>
      </c>
      <c r="D681" t="str">
        <f>IF([1]线路!D681="","",[1]线路!D681)</f>
        <v/>
      </c>
      <c r="E681" t="str">
        <f>IF([1]线路!F681="","",[1]线路!F681)</f>
        <v/>
      </c>
      <c r="F681" t="str">
        <f>IF([1]线路!E681="","",[1]线路!E681)</f>
        <v/>
      </c>
      <c r="G681" s="18" t="str">
        <f t="shared" si="36"/>
        <v/>
      </c>
      <c r="H681" s="18" t="str">
        <f ca="1">VLOOKUP(线路!A681,OFFSET(架空线长度!$A$2,0,0,2000,2),2,FALSE)</f>
        <v/>
      </c>
      <c r="I681" s="18"/>
      <c r="J681" s="18"/>
      <c r="K681" s="18"/>
      <c r="L681" s="18" t="str">
        <f t="shared" si="37"/>
        <v/>
      </c>
      <c r="M681" t="str">
        <f>IF([1]线路!G681="","",[1]线路!G681)</f>
        <v/>
      </c>
      <c r="N681" t="str">
        <f>IF([1]线路!H681="","",[1]线路!H681)</f>
        <v/>
      </c>
    </row>
    <row r="682" spans="1:14" x14ac:dyDescent="0.15">
      <c r="A682" t="str">
        <f>IF([1]线路!A682="","",[1]线路!A682)</f>
        <v/>
      </c>
      <c r="B682" t="str">
        <f>IF([1]线路!B682="","",[1]线路!B682)</f>
        <v/>
      </c>
      <c r="C682" t="str">
        <f>IF([1]线路!C682="","",[1]线路!C682)</f>
        <v/>
      </c>
      <c r="D682" t="str">
        <f>IF([1]线路!D682="","",[1]线路!D682)</f>
        <v/>
      </c>
      <c r="E682" t="str">
        <f>IF([1]线路!F682="","",[1]线路!F682)</f>
        <v/>
      </c>
      <c r="F682" t="str">
        <f>IF([1]线路!E682="","",[1]线路!E682)</f>
        <v/>
      </c>
      <c r="G682" s="18" t="str">
        <f t="shared" si="36"/>
        <v/>
      </c>
      <c r="H682" s="18" t="str">
        <f ca="1">VLOOKUP(线路!A682,OFFSET(架空线长度!$A$2,0,0,2000,2),2,FALSE)</f>
        <v/>
      </c>
      <c r="I682" s="18"/>
      <c r="J682" s="18"/>
      <c r="K682" s="18"/>
      <c r="L682" s="18" t="str">
        <f t="shared" si="37"/>
        <v/>
      </c>
      <c r="M682" t="str">
        <f>IF([1]线路!G682="","",[1]线路!G682)</f>
        <v/>
      </c>
      <c r="N682" t="str">
        <f>IF([1]线路!H682="","",[1]线路!H682)</f>
        <v/>
      </c>
    </row>
    <row r="683" spans="1:14" x14ac:dyDescent="0.15">
      <c r="A683" t="str">
        <f>IF([1]线路!A683="","",[1]线路!A683)</f>
        <v/>
      </c>
      <c r="B683" t="str">
        <f>IF([1]线路!B683="","",[1]线路!B683)</f>
        <v/>
      </c>
      <c r="C683" t="str">
        <f>IF([1]线路!C683="","",[1]线路!C683)</f>
        <v/>
      </c>
      <c r="D683" t="str">
        <f>IF([1]线路!D683="","",[1]线路!D683)</f>
        <v/>
      </c>
      <c r="E683" t="str">
        <f>IF([1]线路!F683="","",[1]线路!F683)</f>
        <v/>
      </c>
      <c r="F683" t="str">
        <f>IF([1]线路!E683="","",[1]线路!E683)</f>
        <v/>
      </c>
      <c r="G683" s="18" t="str">
        <f t="shared" si="36"/>
        <v/>
      </c>
      <c r="H683" s="18" t="str">
        <f ca="1">VLOOKUP(线路!A683,OFFSET(架空线长度!$A$2,0,0,2000,2),2,FALSE)</f>
        <v/>
      </c>
      <c r="I683" s="18"/>
      <c r="J683" s="18"/>
      <c r="K683" s="18"/>
      <c r="L683" s="18" t="str">
        <f t="shared" si="37"/>
        <v/>
      </c>
      <c r="M683" t="str">
        <f>IF([1]线路!G683="","",[1]线路!G683)</f>
        <v/>
      </c>
      <c r="N683" t="str">
        <f>IF([1]线路!H683="","",[1]线路!H683)</f>
        <v/>
      </c>
    </row>
    <row r="684" spans="1:14" x14ac:dyDescent="0.15">
      <c r="A684" t="str">
        <f>IF([1]线路!A684="","",[1]线路!A684)</f>
        <v/>
      </c>
      <c r="B684" t="str">
        <f>IF([1]线路!B684="","",[1]线路!B684)</f>
        <v/>
      </c>
      <c r="C684" t="str">
        <f>IF([1]线路!C684="","",[1]线路!C684)</f>
        <v/>
      </c>
      <c r="D684" t="str">
        <f>IF([1]线路!D684="","",[1]线路!D684)</f>
        <v/>
      </c>
      <c r="E684" t="str">
        <f>IF([1]线路!F684="","",[1]线路!F684)</f>
        <v/>
      </c>
      <c r="F684" t="str">
        <f>IF([1]线路!E684="","",[1]线路!E684)</f>
        <v/>
      </c>
      <c r="G684" s="18" t="str">
        <f t="shared" si="36"/>
        <v/>
      </c>
      <c r="H684" s="18" t="str">
        <f ca="1">VLOOKUP(线路!A684,OFFSET(架空线长度!$A$2,0,0,2000,2),2,FALSE)</f>
        <v/>
      </c>
      <c r="I684" s="18"/>
      <c r="J684" s="18"/>
      <c r="K684" s="18"/>
      <c r="L684" s="18" t="str">
        <f t="shared" si="37"/>
        <v/>
      </c>
      <c r="M684" t="str">
        <f>IF([1]线路!G684="","",[1]线路!G684)</f>
        <v/>
      </c>
      <c r="N684" t="str">
        <f>IF([1]线路!H684="","",[1]线路!H684)</f>
        <v/>
      </c>
    </row>
    <row r="685" spans="1:14" x14ac:dyDescent="0.15">
      <c r="A685" t="str">
        <f>IF([1]线路!A685="","",[1]线路!A685)</f>
        <v/>
      </c>
      <c r="B685" t="str">
        <f>IF([1]线路!B685="","",[1]线路!B685)</f>
        <v/>
      </c>
      <c r="C685" t="str">
        <f>IF([1]线路!C685="","",[1]线路!C685)</f>
        <v/>
      </c>
      <c r="D685" t="str">
        <f>IF([1]线路!D685="","",[1]线路!D685)</f>
        <v/>
      </c>
      <c r="E685" t="str">
        <f>IF([1]线路!F685="","",[1]线路!F685)</f>
        <v/>
      </c>
      <c r="F685" t="str">
        <f>IF([1]线路!E685="","",[1]线路!E685)</f>
        <v/>
      </c>
      <c r="G685" s="18" t="str">
        <f t="shared" si="36"/>
        <v/>
      </c>
      <c r="H685" s="18" t="str">
        <f ca="1">VLOOKUP(线路!A685,OFFSET(架空线长度!$A$2,0,0,2000,2),2,FALSE)</f>
        <v/>
      </c>
      <c r="I685" s="18"/>
      <c r="J685" s="18"/>
      <c r="K685" s="18"/>
      <c r="L685" s="18" t="str">
        <f t="shared" si="37"/>
        <v/>
      </c>
      <c r="M685" t="str">
        <f>IF([1]线路!G685="","",[1]线路!G685)</f>
        <v/>
      </c>
      <c r="N685" t="str">
        <f>IF([1]线路!H685="","",[1]线路!H685)</f>
        <v/>
      </c>
    </row>
    <row r="686" spans="1:14" x14ac:dyDescent="0.15">
      <c r="A686" t="str">
        <f>IF([1]线路!A686="","",[1]线路!A686)</f>
        <v/>
      </c>
      <c r="B686" t="str">
        <f>IF([1]线路!B686="","",[1]线路!B686)</f>
        <v/>
      </c>
      <c r="C686" t="str">
        <f>IF([1]线路!C686="","",[1]线路!C686)</f>
        <v/>
      </c>
      <c r="D686" t="str">
        <f>IF([1]线路!D686="","",[1]线路!D686)</f>
        <v/>
      </c>
      <c r="E686" t="str">
        <f>IF([1]线路!F686="","",[1]线路!F686)</f>
        <v/>
      </c>
      <c r="F686" t="str">
        <f>IF([1]线路!E686="","",[1]线路!E686)</f>
        <v/>
      </c>
      <c r="G686" s="18" t="str">
        <f t="shared" si="36"/>
        <v/>
      </c>
      <c r="H686" s="18" t="str">
        <f ca="1">VLOOKUP(线路!A686,OFFSET(架空线长度!$A$2,0,0,2000,2),2,FALSE)</f>
        <v/>
      </c>
      <c r="I686" s="18"/>
      <c r="J686" s="18"/>
      <c r="K686" s="18"/>
      <c r="L686" s="18" t="str">
        <f t="shared" si="37"/>
        <v/>
      </c>
      <c r="M686" t="str">
        <f>IF([1]线路!G686="","",[1]线路!G686)</f>
        <v/>
      </c>
      <c r="N686" t="str">
        <f>IF([1]线路!H686="","",[1]线路!H686)</f>
        <v/>
      </c>
    </row>
    <row r="687" spans="1:14" x14ac:dyDescent="0.15">
      <c r="A687" t="str">
        <f>IF([1]线路!A687="","",[1]线路!A687)</f>
        <v/>
      </c>
      <c r="B687" t="str">
        <f>IF([1]线路!B687="","",[1]线路!B687)</f>
        <v/>
      </c>
      <c r="C687" t="str">
        <f>IF([1]线路!C687="","",[1]线路!C687)</f>
        <v/>
      </c>
      <c r="D687" t="str">
        <f>IF([1]线路!D687="","",[1]线路!D687)</f>
        <v/>
      </c>
      <c r="E687" t="str">
        <f>IF([1]线路!F687="","",[1]线路!F687)</f>
        <v/>
      </c>
      <c r="F687" t="str">
        <f>IF([1]线路!E687="","",[1]线路!E687)</f>
        <v/>
      </c>
      <c r="G687" s="18" t="str">
        <f t="shared" si="36"/>
        <v/>
      </c>
      <c r="H687" s="18" t="str">
        <f ca="1">VLOOKUP(线路!A687,OFFSET(架空线长度!$A$2,0,0,2000,2),2,FALSE)</f>
        <v/>
      </c>
      <c r="I687" s="18"/>
      <c r="J687" s="18"/>
      <c r="K687" s="18"/>
      <c r="L687" s="18" t="str">
        <f t="shared" si="37"/>
        <v/>
      </c>
      <c r="M687" t="str">
        <f>IF([1]线路!G687="","",[1]线路!G687)</f>
        <v/>
      </c>
      <c r="N687" t="str">
        <f>IF([1]线路!H687="","",[1]线路!H687)</f>
        <v/>
      </c>
    </row>
    <row r="688" spans="1:14" x14ac:dyDescent="0.15">
      <c r="A688" t="str">
        <f>IF([1]线路!A688="","",[1]线路!A688)</f>
        <v/>
      </c>
      <c r="B688" t="str">
        <f>IF([1]线路!B688="","",[1]线路!B688)</f>
        <v/>
      </c>
      <c r="C688" t="str">
        <f>IF([1]线路!C688="","",[1]线路!C688)</f>
        <v/>
      </c>
      <c r="D688" t="str">
        <f>IF([1]线路!D688="","",[1]线路!D688)</f>
        <v/>
      </c>
      <c r="E688" t="str">
        <f>IF([1]线路!F688="","",[1]线路!F688)</f>
        <v/>
      </c>
      <c r="F688" t="str">
        <f>IF([1]线路!E688="","",[1]线路!E688)</f>
        <v/>
      </c>
      <c r="G688" s="18" t="str">
        <f t="shared" si="36"/>
        <v/>
      </c>
      <c r="H688" s="18" t="str">
        <f ca="1">VLOOKUP(线路!A688,OFFSET(架空线长度!$A$2,0,0,2000,2),2,FALSE)</f>
        <v/>
      </c>
      <c r="I688" s="18"/>
      <c r="J688" s="18"/>
      <c r="K688" s="18"/>
      <c r="L688" s="18" t="str">
        <f t="shared" si="37"/>
        <v/>
      </c>
      <c r="M688" t="str">
        <f>IF([1]线路!G688="","",[1]线路!G688)</f>
        <v/>
      </c>
      <c r="N688" t="str">
        <f>IF([1]线路!H688="","",[1]线路!H688)</f>
        <v/>
      </c>
    </row>
    <row r="689" spans="1:14" x14ac:dyDescent="0.15">
      <c r="A689" t="str">
        <f>IF([1]线路!A689="","",[1]线路!A689)</f>
        <v/>
      </c>
      <c r="B689" t="str">
        <f>IF([1]线路!B689="","",[1]线路!B689)</f>
        <v/>
      </c>
      <c r="C689" t="str">
        <f>IF([1]线路!C689="","",[1]线路!C689)</f>
        <v/>
      </c>
      <c r="D689" t="str">
        <f>IF([1]线路!D689="","",[1]线路!D689)</f>
        <v/>
      </c>
      <c r="E689" t="str">
        <f>IF([1]线路!F689="","",[1]线路!F689)</f>
        <v/>
      </c>
      <c r="F689" t="str">
        <f>IF([1]线路!E689="","",[1]线路!E689)</f>
        <v/>
      </c>
      <c r="G689" s="18" t="str">
        <f t="shared" si="36"/>
        <v/>
      </c>
      <c r="H689" s="18" t="str">
        <f ca="1">VLOOKUP(线路!A689,OFFSET(架空线长度!$A$2,0,0,2000,2),2,FALSE)</f>
        <v/>
      </c>
      <c r="I689" s="18"/>
      <c r="J689" s="18"/>
      <c r="K689" s="18"/>
      <c r="L689" s="18" t="str">
        <f t="shared" si="37"/>
        <v/>
      </c>
      <c r="M689" t="str">
        <f>IF([1]线路!G689="","",[1]线路!G689)</f>
        <v/>
      </c>
      <c r="N689" t="str">
        <f>IF([1]线路!H689="","",[1]线路!H689)</f>
        <v/>
      </c>
    </row>
    <row r="690" spans="1:14" x14ac:dyDescent="0.15">
      <c r="A690" t="str">
        <f>IF([1]线路!A690="","",[1]线路!A690)</f>
        <v/>
      </c>
      <c r="B690" t="str">
        <f>IF([1]线路!B690="","",[1]线路!B690)</f>
        <v/>
      </c>
      <c r="C690" t="str">
        <f>IF([1]线路!C690="","",[1]线路!C690)</f>
        <v/>
      </c>
      <c r="D690" t="str">
        <f>IF([1]线路!D690="","",[1]线路!D690)</f>
        <v/>
      </c>
      <c r="E690" t="str">
        <f>IF([1]线路!F690="","",[1]线路!F690)</f>
        <v/>
      </c>
      <c r="F690" t="str">
        <f>IF([1]线路!E690="","",[1]线路!E690)</f>
        <v/>
      </c>
      <c r="G690" s="18" t="str">
        <f t="shared" si="36"/>
        <v/>
      </c>
      <c r="H690" s="18" t="str">
        <f ca="1">VLOOKUP(线路!A690,OFFSET(架空线长度!$A$2,0,0,2000,2),2,FALSE)</f>
        <v/>
      </c>
      <c r="I690" s="18"/>
      <c r="J690" s="18"/>
      <c r="K690" s="18"/>
      <c r="L690" s="18" t="str">
        <f t="shared" si="37"/>
        <v/>
      </c>
      <c r="M690" t="str">
        <f>IF([1]线路!G690="","",[1]线路!G690)</f>
        <v/>
      </c>
      <c r="N690" t="str">
        <f>IF([1]线路!H690="","",[1]线路!H690)</f>
        <v/>
      </c>
    </row>
    <row r="691" spans="1:14" x14ac:dyDescent="0.15">
      <c r="A691" t="str">
        <f>IF([1]线路!A691="","",[1]线路!A691)</f>
        <v/>
      </c>
      <c r="B691" t="str">
        <f>IF([1]线路!B691="","",[1]线路!B691)</f>
        <v/>
      </c>
      <c r="C691" t="str">
        <f>IF([1]线路!C691="","",[1]线路!C691)</f>
        <v/>
      </c>
      <c r="D691" t="str">
        <f>IF([1]线路!D691="","",[1]线路!D691)</f>
        <v/>
      </c>
      <c r="E691" t="str">
        <f>IF([1]线路!F691="","",[1]线路!F691)</f>
        <v/>
      </c>
      <c r="F691" t="str">
        <f>IF([1]线路!E691="","",[1]线路!E691)</f>
        <v/>
      </c>
      <c r="G691" s="18" t="str">
        <f t="shared" si="36"/>
        <v/>
      </c>
      <c r="H691" s="18" t="str">
        <f ca="1">VLOOKUP(线路!A691,OFFSET(架空线长度!$A$2,0,0,2000,2),2,FALSE)</f>
        <v/>
      </c>
      <c r="I691" s="18"/>
      <c r="J691" s="18"/>
      <c r="K691" s="18"/>
      <c r="L691" s="18" t="str">
        <f t="shared" si="37"/>
        <v/>
      </c>
      <c r="M691" t="str">
        <f>IF([1]线路!G691="","",[1]线路!G691)</f>
        <v/>
      </c>
      <c r="N691" t="str">
        <f>IF([1]线路!H691="","",[1]线路!H691)</f>
        <v/>
      </c>
    </row>
    <row r="692" spans="1:14" x14ac:dyDescent="0.15">
      <c r="A692" t="str">
        <f>IF([1]线路!A692="","",[1]线路!A692)</f>
        <v/>
      </c>
      <c r="B692" t="str">
        <f>IF([1]线路!B692="","",[1]线路!B692)</f>
        <v/>
      </c>
      <c r="C692" t="str">
        <f>IF([1]线路!C692="","",[1]线路!C692)</f>
        <v/>
      </c>
      <c r="D692" t="str">
        <f>IF([1]线路!D692="","",[1]线路!D692)</f>
        <v/>
      </c>
      <c r="E692" t="str">
        <f>IF([1]线路!F692="","",[1]线路!F692)</f>
        <v/>
      </c>
      <c r="F692" t="str">
        <f>IF([1]线路!E692="","",[1]线路!E692)</f>
        <v/>
      </c>
      <c r="G692" s="18" t="str">
        <f t="shared" si="36"/>
        <v/>
      </c>
      <c r="H692" s="18" t="str">
        <f ca="1">VLOOKUP(线路!A692,OFFSET(架空线长度!$A$2,0,0,2000,2),2,FALSE)</f>
        <v/>
      </c>
      <c r="I692" s="18"/>
      <c r="J692" s="18"/>
      <c r="K692" s="18"/>
      <c r="L692" s="18" t="str">
        <f t="shared" si="37"/>
        <v/>
      </c>
      <c r="M692" t="str">
        <f>IF([1]线路!G692="","",[1]线路!G692)</f>
        <v/>
      </c>
      <c r="N692" t="str">
        <f>IF([1]线路!H692="","",[1]线路!H692)</f>
        <v/>
      </c>
    </row>
    <row r="693" spans="1:14" x14ac:dyDescent="0.15">
      <c r="A693" t="str">
        <f>IF([1]线路!A693="","",[1]线路!A693)</f>
        <v/>
      </c>
      <c r="B693" t="str">
        <f>IF([1]线路!B693="","",[1]线路!B693)</f>
        <v/>
      </c>
      <c r="C693" t="str">
        <f>IF([1]线路!C693="","",[1]线路!C693)</f>
        <v/>
      </c>
      <c r="D693" t="str">
        <f>IF([1]线路!D693="","",[1]线路!D693)</f>
        <v/>
      </c>
      <c r="E693" t="str">
        <f>IF([1]线路!F693="","",[1]线路!F693)</f>
        <v/>
      </c>
      <c r="F693" t="str">
        <f>IF([1]线路!E693="","",[1]线路!E693)</f>
        <v/>
      </c>
      <c r="G693" s="18" t="str">
        <f t="shared" si="36"/>
        <v/>
      </c>
      <c r="H693" s="18" t="str">
        <f ca="1">VLOOKUP(线路!A693,OFFSET(架空线长度!$A$2,0,0,2000,2),2,FALSE)</f>
        <v/>
      </c>
      <c r="I693" s="18"/>
      <c r="J693" s="18"/>
      <c r="K693" s="18"/>
      <c r="L693" s="18" t="str">
        <f t="shared" si="37"/>
        <v/>
      </c>
      <c r="M693" t="str">
        <f>IF([1]线路!G693="","",[1]线路!G693)</f>
        <v/>
      </c>
      <c r="N693" t="str">
        <f>IF([1]线路!H693="","",[1]线路!H693)</f>
        <v/>
      </c>
    </row>
    <row r="694" spans="1:14" x14ac:dyDescent="0.15">
      <c r="A694" t="str">
        <f>IF([1]线路!A694="","",[1]线路!A694)</f>
        <v/>
      </c>
      <c r="B694" t="str">
        <f>IF([1]线路!B694="","",[1]线路!B694)</f>
        <v/>
      </c>
      <c r="C694" t="str">
        <f>IF([1]线路!C694="","",[1]线路!C694)</f>
        <v/>
      </c>
      <c r="D694" t="str">
        <f>IF([1]线路!D694="","",[1]线路!D694)</f>
        <v/>
      </c>
      <c r="E694" t="str">
        <f>IF([1]线路!F694="","",[1]线路!F694)</f>
        <v/>
      </c>
      <c r="F694" t="str">
        <f>IF([1]线路!E694="","",[1]线路!E694)</f>
        <v/>
      </c>
      <c r="G694" s="18" t="str">
        <f t="shared" si="36"/>
        <v/>
      </c>
      <c r="H694" s="18" t="str">
        <f ca="1">VLOOKUP(线路!A694,OFFSET(架空线长度!$A$2,0,0,2000,2),2,FALSE)</f>
        <v/>
      </c>
      <c r="I694" s="18"/>
      <c r="J694" s="18"/>
      <c r="K694" s="18"/>
      <c r="L694" s="18" t="str">
        <f t="shared" si="37"/>
        <v/>
      </c>
      <c r="M694" t="str">
        <f>IF([1]线路!G694="","",[1]线路!G694)</f>
        <v/>
      </c>
      <c r="N694" t="str">
        <f>IF([1]线路!H694="","",[1]线路!H694)</f>
        <v/>
      </c>
    </row>
    <row r="695" spans="1:14" x14ac:dyDescent="0.15">
      <c r="A695" t="str">
        <f>IF([1]线路!A695="","",[1]线路!A695)</f>
        <v/>
      </c>
      <c r="B695" t="str">
        <f>IF([1]线路!B695="","",[1]线路!B695)</f>
        <v/>
      </c>
      <c r="C695" t="str">
        <f>IF([1]线路!C695="","",[1]线路!C695)</f>
        <v/>
      </c>
      <c r="D695" t="str">
        <f>IF([1]线路!D695="","",[1]线路!D695)</f>
        <v/>
      </c>
      <c r="E695" t="str">
        <f>IF([1]线路!F695="","",[1]线路!F695)</f>
        <v/>
      </c>
      <c r="F695" t="str">
        <f>IF([1]线路!E695="","",[1]线路!E695)</f>
        <v/>
      </c>
      <c r="G695" s="18" t="str">
        <f t="shared" si="36"/>
        <v/>
      </c>
      <c r="H695" s="18" t="str">
        <f ca="1">VLOOKUP(线路!A695,OFFSET(架空线长度!$A$2,0,0,2000,2),2,FALSE)</f>
        <v/>
      </c>
      <c r="I695" s="18"/>
      <c r="J695" s="18"/>
      <c r="K695" s="18"/>
      <c r="L695" s="18" t="str">
        <f t="shared" si="37"/>
        <v/>
      </c>
      <c r="M695" t="str">
        <f>IF([1]线路!G695="","",[1]线路!G695)</f>
        <v/>
      </c>
      <c r="N695" t="str">
        <f>IF([1]线路!H695="","",[1]线路!H695)</f>
        <v/>
      </c>
    </row>
    <row r="696" spans="1:14" x14ac:dyDescent="0.15">
      <c r="A696" t="str">
        <f>IF([1]线路!A696="","",[1]线路!A696)</f>
        <v/>
      </c>
      <c r="B696" t="str">
        <f>IF([1]线路!B696="","",[1]线路!B696)</f>
        <v/>
      </c>
      <c r="C696" t="str">
        <f>IF([1]线路!C696="","",[1]线路!C696)</f>
        <v/>
      </c>
      <c r="D696" t="str">
        <f>IF([1]线路!D696="","",[1]线路!D696)</f>
        <v/>
      </c>
      <c r="E696" t="str">
        <f>IF([1]线路!F696="","",[1]线路!F696)</f>
        <v/>
      </c>
      <c r="F696" t="str">
        <f>IF([1]线路!E696="","",[1]线路!E696)</f>
        <v/>
      </c>
      <c r="G696" s="18" t="str">
        <f t="shared" si="36"/>
        <v/>
      </c>
      <c r="H696" s="18" t="str">
        <f ca="1">VLOOKUP(线路!A696,OFFSET(架空线长度!$A$2,0,0,2000,2),2,FALSE)</f>
        <v/>
      </c>
      <c r="I696" s="18"/>
      <c r="J696" s="18"/>
      <c r="K696" s="18"/>
      <c r="L696" s="18" t="str">
        <f t="shared" si="37"/>
        <v/>
      </c>
      <c r="M696" t="str">
        <f>IF([1]线路!G696="","",[1]线路!G696)</f>
        <v/>
      </c>
      <c r="N696" t="str">
        <f>IF([1]线路!H696="","",[1]线路!H696)</f>
        <v/>
      </c>
    </row>
    <row r="697" spans="1:14" x14ac:dyDescent="0.15">
      <c r="A697" t="str">
        <f>IF([1]线路!A697="","",[1]线路!A697)</f>
        <v/>
      </c>
      <c r="B697" t="str">
        <f>IF([1]线路!B697="","",[1]线路!B697)</f>
        <v/>
      </c>
      <c r="C697" t="str">
        <f>IF([1]线路!C697="","",[1]线路!C697)</f>
        <v/>
      </c>
      <c r="D697" t="str">
        <f>IF([1]线路!D697="","",[1]线路!D697)</f>
        <v/>
      </c>
      <c r="E697" t="str">
        <f>IF([1]线路!F697="","",[1]线路!F697)</f>
        <v/>
      </c>
      <c r="F697" t="str">
        <f>IF([1]线路!E697="","",[1]线路!E697)</f>
        <v/>
      </c>
      <c r="G697" s="18" t="str">
        <f t="shared" si="36"/>
        <v/>
      </c>
      <c r="H697" s="18" t="str">
        <f ca="1">VLOOKUP(线路!A697,OFFSET(架空线长度!$A$2,0,0,2000,2),2,FALSE)</f>
        <v/>
      </c>
      <c r="I697" s="18"/>
      <c r="J697" s="18"/>
      <c r="K697" s="18"/>
      <c r="L697" s="18" t="str">
        <f t="shared" si="37"/>
        <v/>
      </c>
      <c r="M697" t="str">
        <f>IF([1]线路!G697="","",[1]线路!G697)</f>
        <v/>
      </c>
      <c r="N697" t="str">
        <f>IF([1]线路!H697="","",[1]线路!H697)</f>
        <v/>
      </c>
    </row>
    <row r="698" spans="1:14" x14ac:dyDescent="0.15">
      <c r="A698" t="str">
        <f>IF([1]线路!A698="","",[1]线路!A698)</f>
        <v/>
      </c>
      <c r="B698" t="str">
        <f>IF([1]线路!B698="","",[1]线路!B698)</f>
        <v/>
      </c>
      <c r="C698" t="str">
        <f>IF([1]线路!C698="","",[1]线路!C698)</f>
        <v/>
      </c>
      <c r="D698" t="str">
        <f>IF([1]线路!D698="","",[1]线路!D698)</f>
        <v/>
      </c>
      <c r="E698" t="str">
        <f>IF([1]线路!F698="","",[1]线路!F698)</f>
        <v/>
      </c>
      <c r="F698" t="str">
        <f>IF([1]线路!E698="","",[1]线路!E698)</f>
        <v/>
      </c>
      <c r="G698" s="18" t="str">
        <f t="shared" si="36"/>
        <v/>
      </c>
      <c r="H698" s="18" t="str">
        <f ca="1">VLOOKUP(线路!A698,OFFSET(架空线长度!$A$2,0,0,2000,2),2,FALSE)</f>
        <v/>
      </c>
      <c r="I698" s="18"/>
      <c r="J698" s="18"/>
      <c r="K698" s="18"/>
      <c r="L698" s="18" t="str">
        <f t="shared" si="37"/>
        <v/>
      </c>
      <c r="M698" t="str">
        <f>IF([1]线路!G698="","",[1]线路!G698)</f>
        <v/>
      </c>
      <c r="N698" t="str">
        <f>IF([1]线路!H698="","",[1]线路!H698)</f>
        <v/>
      </c>
    </row>
    <row r="699" spans="1:14" x14ac:dyDescent="0.15">
      <c r="A699" t="str">
        <f>IF([1]线路!A699="","",[1]线路!A699)</f>
        <v/>
      </c>
      <c r="B699" t="str">
        <f>IF([1]线路!B699="","",[1]线路!B699)</f>
        <v/>
      </c>
      <c r="C699" t="str">
        <f>IF([1]线路!C699="","",[1]线路!C699)</f>
        <v/>
      </c>
      <c r="D699" t="str">
        <f>IF([1]线路!D699="","",[1]线路!D699)</f>
        <v/>
      </c>
      <c r="E699" t="str">
        <f>IF([1]线路!F699="","",[1]线路!F699)</f>
        <v/>
      </c>
      <c r="F699" t="str">
        <f>IF([1]线路!E699="","",[1]线路!E699)</f>
        <v/>
      </c>
      <c r="G699" s="18" t="str">
        <f t="shared" si="36"/>
        <v/>
      </c>
      <c r="H699" s="18" t="str">
        <f ca="1">VLOOKUP(线路!A699,OFFSET(架空线长度!$A$2,0,0,2000,2),2,FALSE)</f>
        <v/>
      </c>
      <c r="I699" s="18"/>
      <c r="J699" s="18"/>
      <c r="K699" s="18"/>
      <c r="L699" s="18" t="str">
        <f t="shared" si="37"/>
        <v/>
      </c>
      <c r="M699" t="str">
        <f>IF([1]线路!G699="","",[1]线路!G699)</f>
        <v/>
      </c>
      <c r="N699" t="str">
        <f>IF([1]线路!H699="","",[1]线路!H699)</f>
        <v/>
      </c>
    </row>
    <row r="700" spans="1:14" x14ac:dyDescent="0.15">
      <c r="A700" t="str">
        <f>IF([1]线路!A700="","",[1]线路!A700)</f>
        <v/>
      </c>
      <c r="B700" t="str">
        <f>IF([1]线路!B700="","",[1]线路!B700)</f>
        <v/>
      </c>
      <c r="C700" t="str">
        <f>IF([1]线路!C700="","",[1]线路!C700)</f>
        <v/>
      </c>
      <c r="D700" t="str">
        <f>IF([1]线路!D700="","",[1]线路!D700)</f>
        <v/>
      </c>
      <c r="E700" t="str">
        <f>IF([1]线路!F700="","",[1]线路!F700)</f>
        <v/>
      </c>
      <c r="F700" t="str">
        <f>IF([1]线路!E700="","",[1]线路!E700)</f>
        <v/>
      </c>
      <c r="G700" s="18" t="str">
        <f t="shared" si="36"/>
        <v/>
      </c>
      <c r="H700" s="18" t="str">
        <f ca="1">VLOOKUP(线路!A700,OFFSET(架空线长度!$A$2,0,0,2000,2),2,FALSE)</f>
        <v/>
      </c>
      <c r="I700" s="18"/>
      <c r="J700" s="18"/>
      <c r="K700" s="18"/>
      <c r="L700" s="18" t="str">
        <f t="shared" si="37"/>
        <v/>
      </c>
      <c r="M700" t="str">
        <f>IF([1]线路!G700="","",[1]线路!G700)</f>
        <v/>
      </c>
      <c r="N700" t="str">
        <f>IF([1]线路!H700="","",[1]线路!H700)</f>
        <v/>
      </c>
    </row>
    <row r="701" spans="1:14" x14ac:dyDescent="0.15">
      <c r="A701" t="str">
        <f>IF([1]线路!A701="","",[1]线路!A701)</f>
        <v/>
      </c>
      <c r="B701" t="str">
        <f>IF([1]线路!B701="","",[1]线路!B701)</f>
        <v/>
      </c>
      <c r="C701" t="str">
        <f>IF([1]线路!C701="","",[1]线路!C701)</f>
        <v/>
      </c>
      <c r="D701" t="str">
        <f>IF([1]线路!D701="","",[1]线路!D701)</f>
        <v/>
      </c>
      <c r="E701" t="str">
        <f>IF([1]线路!F701="","",[1]线路!F701)</f>
        <v/>
      </c>
      <c r="F701" t="str">
        <f>IF([1]线路!E701="","",[1]线路!E701)</f>
        <v/>
      </c>
      <c r="G701" s="18" t="str">
        <f t="shared" si="36"/>
        <v/>
      </c>
      <c r="H701" s="18" t="str">
        <f ca="1">VLOOKUP(线路!A701,OFFSET(架空线长度!$A$2,0,0,2000,2),2,FALSE)</f>
        <v/>
      </c>
      <c r="I701" s="18"/>
      <c r="J701" s="18"/>
      <c r="K701" s="18"/>
      <c r="L701" s="18" t="str">
        <f t="shared" si="37"/>
        <v/>
      </c>
      <c r="M701" t="str">
        <f>IF([1]线路!G701="","",[1]线路!G701)</f>
        <v/>
      </c>
      <c r="N701" t="str">
        <f>IF([1]线路!H701="","",[1]线路!H701)</f>
        <v/>
      </c>
    </row>
    <row r="702" spans="1:14" x14ac:dyDescent="0.15">
      <c r="A702" t="str">
        <f>IF([1]线路!A702="","",[1]线路!A702)</f>
        <v/>
      </c>
      <c r="B702" t="str">
        <f>IF([1]线路!B702="","",[1]线路!B702)</f>
        <v/>
      </c>
      <c r="C702" t="str">
        <f>IF([1]线路!C702="","",[1]线路!C702)</f>
        <v/>
      </c>
      <c r="D702" t="str">
        <f>IF([1]线路!D702="","",[1]线路!D702)</f>
        <v/>
      </c>
      <c r="E702" t="str">
        <f>IF([1]线路!F702="","",[1]线路!F702)</f>
        <v/>
      </c>
      <c r="F702" t="str">
        <f>IF([1]线路!E702="","",[1]线路!E702)</f>
        <v/>
      </c>
      <c r="G702" s="18" t="str">
        <f t="shared" si="36"/>
        <v/>
      </c>
      <c r="H702" s="18" t="str">
        <f ca="1">VLOOKUP(线路!A702,OFFSET(架空线长度!$A$2,0,0,2000,2),2,FALSE)</f>
        <v/>
      </c>
      <c r="I702" s="18"/>
      <c r="J702" s="18"/>
      <c r="K702" s="18"/>
      <c r="L702" s="18" t="str">
        <f t="shared" si="37"/>
        <v/>
      </c>
      <c r="M702" t="str">
        <f>IF([1]线路!G702="","",[1]线路!G702)</f>
        <v/>
      </c>
      <c r="N702" t="str">
        <f>IF([1]线路!H702="","",[1]线路!H702)</f>
        <v/>
      </c>
    </row>
    <row r="703" spans="1:14" x14ac:dyDescent="0.15">
      <c r="A703" t="str">
        <f>IF([1]线路!A703="","",[1]线路!A703)</f>
        <v/>
      </c>
      <c r="B703" t="str">
        <f>IF([1]线路!B703="","",[1]线路!B703)</f>
        <v/>
      </c>
      <c r="C703" t="str">
        <f>IF([1]线路!C703="","",[1]线路!C703)</f>
        <v/>
      </c>
      <c r="D703" t="str">
        <f>IF([1]线路!D703="","",[1]线路!D703)</f>
        <v/>
      </c>
      <c r="E703" t="str">
        <f>IF([1]线路!F703="","",[1]线路!F703)</f>
        <v/>
      </c>
      <c r="F703" t="str">
        <f>IF([1]线路!E703="","",[1]线路!E703)</f>
        <v/>
      </c>
      <c r="G703" s="18" t="str">
        <f t="shared" si="36"/>
        <v/>
      </c>
      <c r="H703" s="18" t="str">
        <f ca="1">VLOOKUP(线路!A703,OFFSET(架空线长度!$A$2,0,0,2000,2),2,FALSE)</f>
        <v/>
      </c>
      <c r="I703" s="18"/>
      <c r="J703" s="18"/>
      <c r="K703" s="18"/>
      <c r="L703" s="18" t="str">
        <f t="shared" si="37"/>
        <v/>
      </c>
      <c r="M703" t="str">
        <f>IF([1]线路!G703="","",[1]线路!G703)</f>
        <v/>
      </c>
      <c r="N703" t="str">
        <f>IF([1]线路!H703="","",[1]线路!H703)</f>
        <v/>
      </c>
    </row>
    <row r="704" spans="1:14" x14ac:dyDescent="0.15">
      <c r="A704" t="str">
        <f>IF([1]线路!A704="","",[1]线路!A704)</f>
        <v/>
      </c>
      <c r="B704" t="str">
        <f>IF([1]线路!B704="","",[1]线路!B704)</f>
        <v/>
      </c>
      <c r="C704" t="str">
        <f>IF([1]线路!C704="","",[1]线路!C704)</f>
        <v/>
      </c>
      <c r="D704" t="str">
        <f>IF([1]线路!D704="","",[1]线路!D704)</f>
        <v/>
      </c>
      <c r="E704" t="str">
        <f>IF([1]线路!F704="","",[1]线路!F704)</f>
        <v/>
      </c>
      <c r="F704" t="str">
        <f>IF([1]线路!E704="","",[1]线路!E704)</f>
        <v/>
      </c>
      <c r="G704" s="18" t="str">
        <f t="shared" si="36"/>
        <v/>
      </c>
      <c r="H704" s="18" t="str">
        <f ca="1">VLOOKUP(线路!A704,OFFSET(架空线长度!$A$2,0,0,2000,2),2,FALSE)</f>
        <v/>
      </c>
      <c r="I704" s="18"/>
      <c r="J704" s="18"/>
      <c r="K704" s="18"/>
      <c r="L704" s="18" t="str">
        <f t="shared" si="37"/>
        <v/>
      </c>
      <c r="M704" t="str">
        <f>IF([1]线路!G704="","",[1]线路!G704)</f>
        <v/>
      </c>
      <c r="N704" t="str">
        <f>IF([1]线路!H704="","",[1]线路!H704)</f>
        <v/>
      </c>
    </row>
    <row r="705" spans="1:14" x14ac:dyDescent="0.15">
      <c r="A705" t="str">
        <f>IF([1]线路!A705="","",[1]线路!A705)</f>
        <v/>
      </c>
      <c r="B705" t="str">
        <f>IF([1]线路!B705="","",[1]线路!B705)</f>
        <v/>
      </c>
      <c r="C705" t="str">
        <f>IF([1]线路!C705="","",[1]线路!C705)</f>
        <v/>
      </c>
      <c r="D705" t="str">
        <f>IF([1]线路!D705="","",[1]线路!D705)</f>
        <v/>
      </c>
      <c r="E705" t="str">
        <f>IF([1]线路!F705="","",[1]线路!F705)</f>
        <v/>
      </c>
      <c r="F705" t="str">
        <f>IF([1]线路!E705="","",[1]线路!E705)</f>
        <v/>
      </c>
      <c r="G705" s="18" t="str">
        <f t="shared" si="36"/>
        <v/>
      </c>
      <c r="H705" s="18" t="str">
        <f ca="1">VLOOKUP(线路!A705,OFFSET(架空线长度!$A$2,0,0,2000,2),2,FALSE)</f>
        <v/>
      </c>
      <c r="I705" s="18"/>
      <c r="J705" s="18"/>
      <c r="K705" s="18"/>
      <c r="L705" s="18" t="str">
        <f t="shared" si="37"/>
        <v/>
      </c>
      <c r="M705" t="str">
        <f>IF([1]线路!G705="","",[1]线路!G705)</f>
        <v/>
      </c>
      <c r="N705" t="str">
        <f>IF([1]线路!H705="","",[1]线路!H705)</f>
        <v/>
      </c>
    </row>
    <row r="706" spans="1:14" x14ac:dyDescent="0.15">
      <c r="A706" t="str">
        <f>IF([1]线路!A706="","",[1]线路!A706)</f>
        <v/>
      </c>
      <c r="B706" t="str">
        <f>IF([1]线路!B706="","",[1]线路!B706)</f>
        <v/>
      </c>
      <c r="C706" t="str">
        <f>IF([1]线路!C706="","",[1]线路!C706)</f>
        <v/>
      </c>
      <c r="D706" t="str">
        <f>IF([1]线路!D706="","",[1]线路!D706)</f>
        <v/>
      </c>
      <c r="E706" t="str">
        <f>IF([1]线路!F706="","",[1]线路!F706)</f>
        <v/>
      </c>
      <c r="F706" t="str">
        <f>IF([1]线路!E706="","",[1]线路!E706)</f>
        <v/>
      </c>
      <c r="G706" s="18" t="str">
        <f t="shared" si="36"/>
        <v/>
      </c>
      <c r="H706" s="18" t="str">
        <f ca="1">VLOOKUP(线路!A706,OFFSET(架空线长度!$A$2,0,0,2000,2),2,FALSE)</f>
        <v/>
      </c>
      <c r="I706" s="18"/>
      <c r="J706" s="18"/>
      <c r="K706" s="18"/>
      <c r="L706" s="18" t="str">
        <f t="shared" si="37"/>
        <v/>
      </c>
      <c r="M706" t="str">
        <f>IF([1]线路!G706="","",[1]线路!G706)</f>
        <v/>
      </c>
      <c r="N706" t="str">
        <f>IF([1]线路!H706="","",[1]线路!H706)</f>
        <v/>
      </c>
    </row>
    <row r="707" spans="1:14" x14ac:dyDescent="0.15">
      <c r="A707" t="str">
        <f>IF([1]线路!A707="","",[1]线路!A707)</f>
        <v/>
      </c>
      <c r="B707" t="str">
        <f>IF([1]线路!B707="","",[1]线路!B707)</f>
        <v/>
      </c>
      <c r="C707" t="str">
        <f>IF([1]线路!C707="","",[1]线路!C707)</f>
        <v/>
      </c>
      <c r="D707" t="str">
        <f>IF([1]线路!D707="","",[1]线路!D707)</f>
        <v/>
      </c>
      <c r="E707" t="str">
        <f>IF([1]线路!F707="","",[1]线路!F707)</f>
        <v/>
      </c>
      <c r="F707" t="str">
        <f>IF([1]线路!E707="","",[1]线路!E707)</f>
        <v/>
      </c>
      <c r="G707" s="18" t="str">
        <f t="shared" ref="G707:G770" si="38">L707</f>
        <v/>
      </c>
      <c r="H707" s="18" t="str">
        <f ca="1">VLOOKUP(线路!A707,OFFSET(架空线长度!$A$2,0,0,2000,2),2,FALSE)</f>
        <v/>
      </c>
      <c r="I707" s="18"/>
      <c r="J707" s="18"/>
      <c r="K707" s="18"/>
      <c r="L707" s="18" t="str">
        <f t="shared" ref="L707:L770" si="39">IF(OR(I707="",K707=""),"",IF(I707/(I707+K707)&gt;0.5,0,1))</f>
        <v/>
      </c>
      <c r="M707" t="str">
        <f>IF([1]线路!G707="","",[1]线路!G707)</f>
        <v/>
      </c>
      <c r="N707" t="str">
        <f>IF([1]线路!H707="","",[1]线路!H707)</f>
        <v/>
      </c>
    </row>
    <row r="708" spans="1:14" x14ac:dyDescent="0.15">
      <c r="A708" t="str">
        <f>IF([1]线路!A708="","",[1]线路!A708)</f>
        <v/>
      </c>
      <c r="B708" t="str">
        <f>IF([1]线路!B708="","",[1]线路!B708)</f>
        <v/>
      </c>
      <c r="C708" t="str">
        <f>IF([1]线路!C708="","",[1]线路!C708)</f>
        <v/>
      </c>
      <c r="D708" t="str">
        <f>IF([1]线路!D708="","",[1]线路!D708)</f>
        <v/>
      </c>
      <c r="E708" t="str">
        <f>IF([1]线路!F708="","",[1]线路!F708)</f>
        <v/>
      </c>
      <c r="F708" t="str">
        <f>IF([1]线路!E708="","",[1]线路!E708)</f>
        <v/>
      </c>
      <c r="G708" s="18" t="str">
        <f t="shared" si="38"/>
        <v/>
      </c>
      <c r="H708" s="18" t="str">
        <f ca="1">VLOOKUP(线路!A708,OFFSET(架空线长度!$A$2,0,0,2000,2),2,FALSE)</f>
        <v/>
      </c>
      <c r="I708" s="18"/>
      <c r="J708" s="18"/>
      <c r="K708" s="18"/>
      <c r="L708" s="18" t="str">
        <f t="shared" si="39"/>
        <v/>
      </c>
      <c r="M708" t="str">
        <f>IF([1]线路!G708="","",[1]线路!G708)</f>
        <v/>
      </c>
      <c r="N708" t="str">
        <f>IF([1]线路!H708="","",[1]线路!H708)</f>
        <v/>
      </c>
    </row>
    <row r="709" spans="1:14" x14ac:dyDescent="0.15">
      <c r="A709" t="str">
        <f>IF([1]线路!A709="","",[1]线路!A709)</f>
        <v/>
      </c>
      <c r="B709" t="str">
        <f>IF([1]线路!B709="","",[1]线路!B709)</f>
        <v/>
      </c>
      <c r="C709" t="str">
        <f>IF([1]线路!C709="","",[1]线路!C709)</f>
        <v/>
      </c>
      <c r="D709" t="str">
        <f>IF([1]线路!D709="","",[1]线路!D709)</f>
        <v/>
      </c>
      <c r="E709" t="str">
        <f>IF([1]线路!F709="","",[1]线路!F709)</f>
        <v/>
      </c>
      <c r="F709" t="str">
        <f>IF([1]线路!E709="","",[1]线路!E709)</f>
        <v/>
      </c>
      <c r="G709" s="18" t="str">
        <f t="shared" si="38"/>
        <v/>
      </c>
      <c r="H709" s="18" t="str">
        <f ca="1">VLOOKUP(线路!A709,OFFSET(架空线长度!$A$2,0,0,2000,2),2,FALSE)</f>
        <v/>
      </c>
      <c r="I709" s="18"/>
      <c r="J709" s="18"/>
      <c r="K709" s="18"/>
      <c r="L709" s="18" t="str">
        <f t="shared" si="39"/>
        <v/>
      </c>
      <c r="M709" t="str">
        <f>IF([1]线路!G709="","",[1]线路!G709)</f>
        <v/>
      </c>
      <c r="N709" t="str">
        <f>IF([1]线路!H709="","",[1]线路!H709)</f>
        <v/>
      </c>
    </row>
    <row r="710" spans="1:14" x14ac:dyDescent="0.15">
      <c r="A710" t="str">
        <f>IF([1]线路!A710="","",[1]线路!A710)</f>
        <v/>
      </c>
      <c r="B710" t="str">
        <f>IF([1]线路!B710="","",[1]线路!B710)</f>
        <v/>
      </c>
      <c r="C710" t="str">
        <f>IF([1]线路!C710="","",[1]线路!C710)</f>
        <v/>
      </c>
      <c r="D710" t="str">
        <f>IF([1]线路!D710="","",[1]线路!D710)</f>
        <v/>
      </c>
      <c r="E710" t="str">
        <f>IF([1]线路!F710="","",[1]线路!F710)</f>
        <v/>
      </c>
      <c r="F710" t="str">
        <f>IF([1]线路!E710="","",[1]线路!E710)</f>
        <v/>
      </c>
      <c r="G710" s="18" t="str">
        <f t="shared" si="38"/>
        <v/>
      </c>
      <c r="H710" s="18" t="str">
        <f ca="1">VLOOKUP(线路!A710,OFFSET(架空线长度!$A$2,0,0,2000,2),2,FALSE)</f>
        <v/>
      </c>
      <c r="I710" s="18"/>
      <c r="J710" s="18"/>
      <c r="K710" s="18"/>
      <c r="L710" s="18" t="str">
        <f t="shared" si="39"/>
        <v/>
      </c>
      <c r="M710" t="str">
        <f>IF([1]线路!G710="","",[1]线路!G710)</f>
        <v/>
      </c>
      <c r="N710" t="str">
        <f>IF([1]线路!H710="","",[1]线路!H710)</f>
        <v/>
      </c>
    </row>
    <row r="711" spans="1:14" x14ac:dyDescent="0.15">
      <c r="A711" t="str">
        <f>IF([1]线路!A711="","",[1]线路!A711)</f>
        <v/>
      </c>
      <c r="B711" t="str">
        <f>IF([1]线路!B711="","",[1]线路!B711)</f>
        <v/>
      </c>
      <c r="C711" t="str">
        <f>IF([1]线路!C711="","",[1]线路!C711)</f>
        <v/>
      </c>
      <c r="D711" t="str">
        <f>IF([1]线路!D711="","",[1]线路!D711)</f>
        <v/>
      </c>
      <c r="E711" t="str">
        <f>IF([1]线路!F711="","",[1]线路!F711)</f>
        <v/>
      </c>
      <c r="F711" t="str">
        <f>IF([1]线路!E711="","",[1]线路!E711)</f>
        <v/>
      </c>
      <c r="G711" s="18" t="str">
        <f t="shared" si="38"/>
        <v/>
      </c>
      <c r="H711" s="18" t="str">
        <f ca="1">VLOOKUP(线路!A711,OFFSET(架空线长度!$A$2,0,0,2000,2),2,FALSE)</f>
        <v/>
      </c>
      <c r="I711" s="18"/>
      <c r="J711" s="18"/>
      <c r="K711" s="18"/>
      <c r="L711" s="18" t="str">
        <f t="shared" si="39"/>
        <v/>
      </c>
      <c r="M711" t="str">
        <f>IF([1]线路!G711="","",[1]线路!G711)</f>
        <v/>
      </c>
      <c r="N711" t="str">
        <f>IF([1]线路!H711="","",[1]线路!H711)</f>
        <v/>
      </c>
    </row>
    <row r="712" spans="1:14" x14ac:dyDescent="0.15">
      <c r="A712" t="str">
        <f>IF([1]线路!A712="","",[1]线路!A712)</f>
        <v/>
      </c>
      <c r="B712" t="str">
        <f>IF([1]线路!B712="","",[1]线路!B712)</f>
        <v/>
      </c>
      <c r="C712" t="str">
        <f>IF([1]线路!C712="","",[1]线路!C712)</f>
        <v/>
      </c>
      <c r="D712" t="str">
        <f>IF([1]线路!D712="","",[1]线路!D712)</f>
        <v/>
      </c>
      <c r="E712" t="str">
        <f>IF([1]线路!F712="","",[1]线路!F712)</f>
        <v/>
      </c>
      <c r="F712" t="str">
        <f>IF([1]线路!E712="","",[1]线路!E712)</f>
        <v/>
      </c>
      <c r="G712" s="18" t="str">
        <f t="shared" si="38"/>
        <v/>
      </c>
      <c r="H712" s="18" t="str">
        <f ca="1">VLOOKUP(线路!A712,OFFSET(架空线长度!$A$2,0,0,2000,2),2,FALSE)</f>
        <v/>
      </c>
      <c r="I712" s="18"/>
      <c r="J712" s="18"/>
      <c r="K712" s="18"/>
      <c r="L712" s="18" t="str">
        <f t="shared" si="39"/>
        <v/>
      </c>
      <c r="M712" t="str">
        <f>IF([1]线路!G712="","",[1]线路!G712)</f>
        <v/>
      </c>
      <c r="N712" t="str">
        <f>IF([1]线路!H712="","",[1]线路!H712)</f>
        <v/>
      </c>
    </row>
    <row r="713" spans="1:14" x14ac:dyDescent="0.15">
      <c r="A713" t="str">
        <f>IF([1]线路!A713="","",[1]线路!A713)</f>
        <v/>
      </c>
      <c r="B713" t="str">
        <f>IF([1]线路!B713="","",[1]线路!B713)</f>
        <v/>
      </c>
      <c r="C713" t="str">
        <f>IF([1]线路!C713="","",[1]线路!C713)</f>
        <v/>
      </c>
      <c r="D713" t="str">
        <f>IF([1]线路!D713="","",[1]线路!D713)</f>
        <v/>
      </c>
      <c r="E713" t="str">
        <f>IF([1]线路!F713="","",[1]线路!F713)</f>
        <v/>
      </c>
      <c r="F713" t="str">
        <f>IF([1]线路!E713="","",[1]线路!E713)</f>
        <v/>
      </c>
      <c r="G713" s="18" t="str">
        <f t="shared" si="38"/>
        <v/>
      </c>
      <c r="H713" s="18" t="str">
        <f ca="1">VLOOKUP(线路!A713,OFFSET(架空线长度!$A$2,0,0,2000,2),2,FALSE)</f>
        <v/>
      </c>
      <c r="I713" s="18"/>
      <c r="J713" s="18"/>
      <c r="K713" s="18"/>
      <c r="L713" s="18" t="str">
        <f t="shared" si="39"/>
        <v/>
      </c>
      <c r="M713" t="str">
        <f>IF([1]线路!G713="","",[1]线路!G713)</f>
        <v/>
      </c>
      <c r="N713" t="str">
        <f>IF([1]线路!H713="","",[1]线路!H713)</f>
        <v/>
      </c>
    </row>
    <row r="714" spans="1:14" x14ac:dyDescent="0.15">
      <c r="A714" t="str">
        <f>IF([1]线路!A714="","",[1]线路!A714)</f>
        <v/>
      </c>
      <c r="B714" t="str">
        <f>IF([1]线路!B714="","",[1]线路!B714)</f>
        <v/>
      </c>
      <c r="C714" t="str">
        <f>IF([1]线路!C714="","",[1]线路!C714)</f>
        <v/>
      </c>
      <c r="D714" t="str">
        <f>IF([1]线路!D714="","",[1]线路!D714)</f>
        <v/>
      </c>
      <c r="E714" t="str">
        <f>IF([1]线路!F714="","",[1]线路!F714)</f>
        <v/>
      </c>
      <c r="F714" t="str">
        <f>IF([1]线路!E714="","",[1]线路!E714)</f>
        <v/>
      </c>
      <c r="G714" s="18" t="str">
        <f t="shared" si="38"/>
        <v/>
      </c>
      <c r="H714" s="18" t="str">
        <f ca="1">VLOOKUP(线路!A714,OFFSET(架空线长度!$A$2,0,0,2000,2),2,FALSE)</f>
        <v/>
      </c>
      <c r="I714" s="18"/>
      <c r="J714" s="18"/>
      <c r="K714" s="18"/>
      <c r="L714" s="18" t="str">
        <f t="shared" si="39"/>
        <v/>
      </c>
      <c r="M714" t="str">
        <f>IF([1]线路!G714="","",[1]线路!G714)</f>
        <v/>
      </c>
      <c r="N714" t="str">
        <f>IF([1]线路!H714="","",[1]线路!H714)</f>
        <v/>
      </c>
    </row>
    <row r="715" spans="1:14" x14ac:dyDescent="0.15">
      <c r="A715" t="str">
        <f>IF([1]线路!A715="","",[1]线路!A715)</f>
        <v/>
      </c>
      <c r="B715" t="str">
        <f>IF([1]线路!B715="","",[1]线路!B715)</f>
        <v/>
      </c>
      <c r="C715" t="str">
        <f>IF([1]线路!C715="","",[1]线路!C715)</f>
        <v/>
      </c>
      <c r="D715" t="str">
        <f>IF([1]线路!D715="","",[1]线路!D715)</f>
        <v/>
      </c>
      <c r="E715" t="str">
        <f>IF([1]线路!F715="","",[1]线路!F715)</f>
        <v/>
      </c>
      <c r="F715" t="str">
        <f>IF([1]线路!E715="","",[1]线路!E715)</f>
        <v/>
      </c>
      <c r="G715" s="18" t="str">
        <f t="shared" si="38"/>
        <v/>
      </c>
      <c r="H715" s="18" t="str">
        <f ca="1">VLOOKUP(线路!A715,OFFSET(架空线长度!$A$2,0,0,2000,2),2,FALSE)</f>
        <v/>
      </c>
      <c r="I715" s="18"/>
      <c r="J715" s="18"/>
      <c r="K715" s="18"/>
      <c r="L715" s="18" t="str">
        <f t="shared" si="39"/>
        <v/>
      </c>
      <c r="M715" t="str">
        <f>IF([1]线路!G715="","",[1]线路!G715)</f>
        <v/>
      </c>
      <c r="N715" t="str">
        <f>IF([1]线路!H715="","",[1]线路!H715)</f>
        <v/>
      </c>
    </row>
    <row r="716" spans="1:14" x14ac:dyDescent="0.15">
      <c r="A716" t="str">
        <f>IF([1]线路!A716="","",[1]线路!A716)</f>
        <v/>
      </c>
      <c r="B716" t="str">
        <f>IF([1]线路!B716="","",[1]线路!B716)</f>
        <v/>
      </c>
      <c r="C716" t="str">
        <f>IF([1]线路!C716="","",[1]线路!C716)</f>
        <v/>
      </c>
      <c r="D716" t="str">
        <f>IF([1]线路!D716="","",[1]线路!D716)</f>
        <v/>
      </c>
      <c r="E716" t="str">
        <f>IF([1]线路!F716="","",[1]线路!F716)</f>
        <v/>
      </c>
      <c r="F716" t="str">
        <f>IF([1]线路!E716="","",[1]线路!E716)</f>
        <v/>
      </c>
      <c r="G716" s="18" t="str">
        <f t="shared" si="38"/>
        <v/>
      </c>
      <c r="H716" s="18" t="str">
        <f ca="1">VLOOKUP(线路!A716,OFFSET(架空线长度!$A$2,0,0,2000,2),2,FALSE)</f>
        <v/>
      </c>
      <c r="I716" s="18"/>
      <c r="J716" s="18"/>
      <c r="K716" s="18"/>
      <c r="L716" s="18" t="str">
        <f t="shared" si="39"/>
        <v/>
      </c>
      <c r="M716" t="str">
        <f>IF([1]线路!G716="","",[1]线路!G716)</f>
        <v/>
      </c>
      <c r="N716" t="str">
        <f>IF([1]线路!H716="","",[1]线路!H716)</f>
        <v/>
      </c>
    </row>
    <row r="717" spans="1:14" x14ac:dyDescent="0.15">
      <c r="A717" t="str">
        <f>IF([1]线路!A717="","",[1]线路!A717)</f>
        <v/>
      </c>
      <c r="B717" t="str">
        <f>IF([1]线路!B717="","",[1]线路!B717)</f>
        <v/>
      </c>
      <c r="C717" t="str">
        <f>IF([1]线路!C717="","",[1]线路!C717)</f>
        <v/>
      </c>
      <c r="D717" t="str">
        <f>IF([1]线路!D717="","",[1]线路!D717)</f>
        <v/>
      </c>
      <c r="E717" t="str">
        <f>IF([1]线路!F717="","",[1]线路!F717)</f>
        <v/>
      </c>
      <c r="F717" t="str">
        <f>IF([1]线路!E717="","",[1]线路!E717)</f>
        <v/>
      </c>
      <c r="G717" s="18" t="str">
        <f t="shared" si="38"/>
        <v/>
      </c>
      <c r="H717" s="18" t="str">
        <f ca="1">VLOOKUP(线路!A717,OFFSET(架空线长度!$A$2,0,0,2000,2),2,FALSE)</f>
        <v/>
      </c>
      <c r="I717" s="18"/>
      <c r="J717" s="18"/>
      <c r="K717" s="18"/>
      <c r="L717" s="18" t="str">
        <f t="shared" si="39"/>
        <v/>
      </c>
      <c r="M717" t="str">
        <f>IF([1]线路!G717="","",[1]线路!G717)</f>
        <v/>
      </c>
      <c r="N717" t="str">
        <f>IF([1]线路!H717="","",[1]线路!H717)</f>
        <v/>
      </c>
    </row>
    <row r="718" spans="1:14" x14ac:dyDescent="0.15">
      <c r="A718" t="str">
        <f>IF([1]线路!A718="","",[1]线路!A718)</f>
        <v/>
      </c>
      <c r="B718" t="str">
        <f>IF([1]线路!B718="","",[1]线路!B718)</f>
        <v/>
      </c>
      <c r="C718" t="str">
        <f>IF([1]线路!C718="","",[1]线路!C718)</f>
        <v/>
      </c>
      <c r="D718" t="str">
        <f>IF([1]线路!D718="","",[1]线路!D718)</f>
        <v/>
      </c>
      <c r="E718" t="str">
        <f>IF([1]线路!F718="","",[1]线路!F718)</f>
        <v/>
      </c>
      <c r="F718" t="str">
        <f>IF([1]线路!E718="","",[1]线路!E718)</f>
        <v/>
      </c>
      <c r="G718" s="18" t="str">
        <f t="shared" si="38"/>
        <v/>
      </c>
      <c r="H718" s="18" t="str">
        <f ca="1">VLOOKUP(线路!A718,OFFSET(架空线长度!$A$2,0,0,2000,2),2,FALSE)</f>
        <v/>
      </c>
      <c r="I718" s="18"/>
      <c r="J718" s="18"/>
      <c r="K718" s="18"/>
      <c r="L718" s="18" t="str">
        <f t="shared" si="39"/>
        <v/>
      </c>
      <c r="M718" t="str">
        <f>IF([1]线路!G718="","",[1]线路!G718)</f>
        <v/>
      </c>
      <c r="N718" t="str">
        <f>IF([1]线路!H718="","",[1]线路!H718)</f>
        <v/>
      </c>
    </row>
    <row r="719" spans="1:14" x14ac:dyDescent="0.15">
      <c r="A719" t="str">
        <f>IF([1]线路!A719="","",[1]线路!A719)</f>
        <v/>
      </c>
      <c r="B719" t="str">
        <f>IF([1]线路!B719="","",[1]线路!B719)</f>
        <v/>
      </c>
      <c r="C719" t="str">
        <f>IF([1]线路!C719="","",[1]线路!C719)</f>
        <v/>
      </c>
      <c r="D719" t="str">
        <f>IF([1]线路!D719="","",[1]线路!D719)</f>
        <v/>
      </c>
      <c r="E719" t="str">
        <f>IF([1]线路!F719="","",[1]线路!F719)</f>
        <v/>
      </c>
      <c r="F719" t="str">
        <f>IF([1]线路!E719="","",[1]线路!E719)</f>
        <v/>
      </c>
      <c r="G719" s="18" t="str">
        <f t="shared" si="38"/>
        <v/>
      </c>
      <c r="H719" s="18" t="str">
        <f ca="1">VLOOKUP(线路!A719,OFFSET(架空线长度!$A$2,0,0,2000,2),2,FALSE)</f>
        <v/>
      </c>
      <c r="I719" s="18"/>
      <c r="J719" s="18"/>
      <c r="K719" s="18"/>
      <c r="L719" s="18" t="str">
        <f t="shared" si="39"/>
        <v/>
      </c>
      <c r="M719" t="str">
        <f>IF([1]线路!G719="","",[1]线路!G719)</f>
        <v/>
      </c>
      <c r="N719" t="str">
        <f>IF([1]线路!H719="","",[1]线路!H719)</f>
        <v/>
      </c>
    </row>
    <row r="720" spans="1:14" x14ac:dyDescent="0.15">
      <c r="A720" t="str">
        <f>IF([1]线路!A720="","",[1]线路!A720)</f>
        <v/>
      </c>
      <c r="B720" t="str">
        <f>IF([1]线路!B720="","",[1]线路!B720)</f>
        <v/>
      </c>
      <c r="C720" t="str">
        <f>IF([1]线路!C720="","",[1]线路!C720)</f>
        <v/>
      </c>
      <c r="D720" t="str">
        <f>IF([1]线路!D720="","",[1]线路!D720)</f>
        <v/>
      </c>
      <c r="E720" t="str">
        <f>IF([1]线路!F720="","",[1]线路!F720)</f>
        <v/>
      </c>
      <c r="F720" t="str">
        <f>IF([1]线路!E720="","",[1]线路!E720)</f>
        <v/>
      </c>
      <c r="G720" s="18" t="str">
        <f t="shared" si="38"/>
        <v/>
      </c>
      <c r="H720" s="18" t="str">
        <f ca="1">VLOOKUP(线路!A720,OFFSET(架空线长度!$A$2,0,0,2000,2),2,FALSE)</f>
        <v/>
      </c>
      <c r="I720" s="18"/>
      <c r="J720" s="18"/>
      <c r="K720" s="18"/>
      <c r="L720" s="18" t="str">
        <f t="shared" si="39"/>
        <v/>
      </c>
      <c r="M720" t="str">
        <f>IF([1]线路!G720="","",[1]线路!G720)</f>
        <v/>
      </c>
      <c r="N720" t="str">
        <f>IF([1]线路!H720="","",[1]线路!H720)</f>
        <v/>
      </c>
    </row>
    <row r="721" spans="1:14" x14ac:dyDescent="0.15">
      <c r="A721" t="str">
        <f>IF([1]线路!A721="","",[1]线路!A721)</f>
        <v/>
      </c>
      <c r="B721" t="str">
        <f>IF([1]线路!B721="","",[1]线路!B721)</f>
        <v/>
      </c>
      <c r="C721" t="str">
        <f>IF([1]线路!C721="","",[1]线路!C721)</f>
        <v/>
      </c>
      <c r="D721" t="str">
        <f>IF([1]线路!D721="","",[1]线路!D721)</f>
        <v/>
      </c>
      <c r="E721" t="str">
        <f>IF([1]线路!F721="","",[1]线路!F721)</f>
        <v/>
      </c>
      <c r="F721" t="str">
        <f>IF([1]线路!E721="","",[1]线路!E721)</f>
        <v/>
      </c>
      <c r="G721" s="18" t="str">
        <f t="shared" si="38"/>
        <v/>
      </c>
      <c r="H721" s="18" t="str">
        <f ca="1">VLOOKUP(线路!A721,OFFSET(架空线长度!$A$2,0,0,2000,2),2,FALSE)</f>
        <v/>
      </c>
      <c r="I721" s="18"/>
      <c r="J721" s="18"/>
      <c r="K721" s="18"/>
      <c r="L721" s="18" t="str">
        <f t="shared" si="39"/>
        <v/>
      </c>
      <c r="M721" t="str">
        <f>IF([1]线路!G721="","",[1]线路!G721)</f>
        <v/>
      </c>
      <c r="N721" t="str">
        <f>IF([1]线路!H721="","",[1]线路!H721)</f>
        <v/>
      </c>
    </row>
    <row r="722" spans="1:14" x14ac:dyDescent="0.15">
      <c r="A722" t="str">
        <f>IF([1]线路!A722="","",[1]线路!A722)</f>
        <v/>
      </c>
      <c r="B722" t="str">
        <f>IF([1]线路!B722="","",[1]线路!B722)</f>
        <v/>
      </c>
      <c r="C722" t="str">
        <f>IF([1]线路!C722="","",[1]线路!C722)</f>
        <v/>
      </c>
      <c r="D722" t="str">
        <f>IF([1]线路!D722="","",[1]线路!D722)</f>
        <v/>
      </c>
      <c r="E722" t="str">
        <f>IF([1]线路!F722="","",[1]线路!F722)</f>
        <v/>
      </c>
      <c r="F722" t="str">
        <f>IF([1]线路!E722="","",[1]线路!E722)</f>
        <v/>
      </c>
      <c r="G722" s="18" t="str">
        <f t="shared" si="38"/>
        <v/>
      </c>
      <c r="H722" s="18" t="str">
        <f ca="1">VLOOKUP(线路!A722,OFFSET(架空线长度!$A$2,0,0,2000,2),2,FALSE)</f>
        <v/>
      </c>
      <c r="I722" s="18"/>
      <c r="J722" s="18"/>
      <c r="K722" s="18"/>
      <c r="L722" s="18" t="str">
        <f t="shared" si="39"/>
        <v/>
      </c>
      <c r="M722" t="str">
        <f>IF([1]线路!G722="","",[1]线路!G722)</f>
        <v/>
      </c>
      <c r="N722" t="str">
        <f>IF([1]线路!H722="","",[1]线路!H722)</f>
        <v/>
      </c>
    </row>
    <row r="723" spans="1:14" x14ac:dyDescent="0.15">
      <c r="A723" t="str">
        <f>IF([1]线路!A723="","",[1]线路!A723)</f>
        <v/>
      </c>
      <c r="B723" t="str">
        <f>IF([1]线路!B723="","",[1]线路!B723)</f>
        <v/>
      </c>
      <c r="C723" t="str">
        <f>IF([1]线路!C723="","",[1]线路!C723)</f>
        <v/>
      </c>
      <c r="D723" t="str">
        <f>IF([1]线路!D723="","",[1]线路!D723)</f>
        <v/>
      </c>
      <c r="E723" t="str">
        <f>IF([1]线路!F723="","",[1]线路!F723)</f>
        <v/>
      </c>
      <c r="F723" t="str">
        <f>IF([1]线路!E723="","",[1]线路!E723)</f>
        <v/>
      </c>
      <c r="G723" s="18" t="str">
        <f t="shared" si="38"/>
        <v/>
      </c>
      <c r="H723" s="18" t="str">
        <f ca="1">VLOOKUP(线路!A723,OFFSET(架空线长度!$A$2,0,0,2000,2),2,FALSE)</f>
        <v/>
      </c>
      <c r="I723" s="18"/>
      <c r="J723" s="18"/>
      <c r="K723" s="18"/>
      <c r="L723" s="18" t="str">
        <f t="shared" si="39"/>
        <v/>
      </c>
      <c r="M723" t="str">
        <f>IF([1]线路!G723="","",[1]线路!G723)</f>
        <v/>
      </c>
      <c r="N723" t="str">
        <f>IF([1]线路!H723="","",[1]线路!H723)</f>
        <v/>
      </c>
    </row>
    <row r="724" spans="1:14" x14ac:dyDescent="0.15">
      <c r="A724" t="str">
        <f>IF([1]线路!A724="","",[1]线路!A724)</f>
        <v/>
      </c>
      <c r="B724" t="str">
        <f>IF([1]线路!B724="","",[1]线路!B724)</f>
        <v/>
      </c>
      <c r="C724" t="str">
        <f>IF([1]线路!C724="","",[1]线路!C724)</f>
        <v/>
      </c>
      <c r="D724" t="str">
        <f>IF([1]线路!D724="","",[1]线路!D724)</f>
        <v/>
      </c>
      <c r="E724" t="str">
        <f>IF([1]线路!F724="","",[1]线路!F724)</f>
        <v/>
      </c>
      <c r="F724" t="str">
        <f>IF([1]线路!E724="","",[1]线路!E724)</f>
        <v/>
      </c>
      <c r="G724" s="18" t="str">
        <f t="shared" si="38"/>
        <v/>
      </c>
      <c r="H724" s="18" t="str">
        <f ca="1">VLOOKUP(线路!A724,OFFSET(架空线长度!$A$2,0,0,2000,2),2,FALSE)</f>
        <v/>
      </c>
      <c r="I724" s="18"/>
      <c r="J724" s="18"/>
      <c r="K724" s="18"/>
      <c r="L724" s="18" t="str">
        <f t="shared" si="39"/>
        <v/>
      </c>
      <c r="M724" t="str">
        <f>IF([1]线路!G724="","",[1]线路!G724)</f>
        <v/>
      </c>
      <c r="N724" t="str">
        <f>IF([1]线路!H724="","",[1]线路!H724)</f>
        <v/>
      </c>
    </row>
    <row r="725" spans="1:14" x14ac:dyDescent="0.15">
      <c r="A725" t="str">
        <f>IF([1]线路!A725="","",[1]线路!A725)</f>
        <v/>
      </c>
      <c r="B725" t="str">
        <f>IF([1]线路!B725="","",[1]线路!B725)</f>
        <v/>
      </c>
      <c r="C725" t="str">
        <f>IF([1]线路!C725="","",[1]线路!C725)</f>
        <v/>
      </c>
      <c r="D725" t="str">
        <f>IF([1]线路!D725="","",[1]线路!D725)</f>
        <v/>
      </c>
      <c r="E725" t="str">
        <f>IF([1]线路!F725="","",[1]线路!F725)</f>
        <v/>
      </c>
      <c r="F725" t="str">
        <f>IF([1]线路!E725="","",[1]线路!E725)</f>
        <v/>
      </c>
      <c r="G725" s="18" t="str">
        <f t="shared" si="38"/>
        <v/>
      </c>
      <c r="H725" s="18" t="str">
        <f ca="1">VLOOKUP(线路!A725,OFFSET(架空线长度!$A$2,0,0,2000,2),2,FALSE)</f>
        <v/>
      </c>
      <c r="I725" s="18"/>
      <c r="J725" s="18"/>
      <c r="K725" s="18"/>
      <c r="L725" s="18" t="str">
        <f t="shared" si="39"/>
        <v/>
      </c>
      <c r="M725" t="str">
        <f>IF([1]线路!G725="","",[1]线路!G725)</f>
        <v/>
      </c>
      <c r="N725" t="str">
        <f>IF([1]线路!H725="","",[1]线路!H725)</f>
        <v/>
      </c>
    </row>
    <row r="726" spans="1:14" x14ac:dyDescent="0.15">
      <c r="A726" t="str">
        <f>IF([1]线路!A726="","",[1]线路!A726)</f>
        <v/>
      </c>
      <c r="B726" t="str">
        <f>IF([1]线路!B726="","",[1]线路!B726)</f>
        <v/>
      </c>
      <c r="C726" t="str">
        <f>IF([1]线路!C726="","",[1]线路!C726)</f>
        <v/>
      </c>
      <c r="D726" t="str">
        <f>IF([1]线路!D726="","",[1]线路!D726)</f>
        <v/>
      </c>
      <c r="E726" t="str">
        <f>IF([1]线路!F726="","",[1]线路!F726)</f>
        <v/>
      </c>
      <c r="F726" t="str">
        <f>IF([1]线路!E726="","",[1]线路!E726)</f>
        <v/>
      </c>
      <c r="G726" s="18" t="str">
        <f t="shared" si="38"/>
        <v/>
      </c>
      <c r="H726" s="18" t="str">
        <f ca="1">VLOOKUP(线路!A726,OFFSET(架空线长度!$A$2,0,0,2000,2),2,FALSE)</f>
        <v/>
      </c>
      <c r="I726" s="18"/>
      <c r="J726" s="18"/>
      <c r="K726" s="18"/>
      <c r="L726" s="18" t="str">
        <f t="shared" si="39"/>
        <v/>
      </c>
      <c r="M726" t="str">
        <f>IF([1]线路!G726="","",[1]线路!G726)</f>
        <v/>
      </c>
      <c r="N726" t="str">
        <f>IF([1]线路!H726="","",[1]线路!H726)</f>
        <v/>
      </c>
    </row>
    <row r="727" spans="1:14" x14ac:dyDescent="0.15">
      <c r="A727" t="str">
        <f>IF([1]线路!A727="","",[1]线路!A727)</f>
        <v/>
      </c>
      <c r="B727" t="str">
        <f>IF([1]线路!B727="","",[1]线路!B727)</f>
        <v/>
      </c>
      <c r="C727" t="str">
        <f>IF([1]线路!C727="","",[1]线路!C727)</f>
        <v/>
      </c>
      <c r="D727" t="str">
        <f>IF([1]线路!D727="","",[1]线路!D727)</f>
        <v/>
      </c>
      <c r="E727" t="str">
        <f>IF([1]线路!F727="","",[1]线路!F727)</f>
        <v/>
      </c>
      <c r="F727" t="str">
        <f>IF([1]线路!E727="","",[1]线路!E727)</f>
        <v/>
      </c>
      <c r="G727" s="18" t="str">
        <f t="shared" si="38"/>
        <v/>
      </c>
      <c r="H727" s="18" t="str">
        <f ca="1">VLOOKUP(线路!A727,OFFSET(架空线长度!$A$2,0,0,2000,2),2,FALSE)</f>
        <v/>
      </c>
      <c r="I727" s="18"/>
      <c r="J727" s="18"/>
      <c r="K727" s="18"/>
      <c r="L727" s="18" t="str">
        <f t="shared" si="39"/>
        <v/>
      </c>
      <c r="M727" t="str">
        <f>IF([1]线路!G727="","",[1]线路!G727)</f>
        <v/>
      </c>
      <c r="N727" t="str">
        <f>IF([1]线路!H727="","",[1]线路!H727)</f>
        <v/>
      </c>
    </row>
    <row r="728" spans="1:14" x14ac:dyDescent="0.15">
      <c r="A728" t="str">
        <f>IF([1]线路!A728="","",[1]线路!A728)</f>
        <v/>
      </c>
      <c r="B728" t="str">
        <f>IF([1]线路!B728="","",[1]线路!B728)</f>
        <v/>
      </c>
      <c r="C728" t="str">
        <f>IF([1]线路!C728="","",[1]线路!C728)</f>
        <v/>
      </c>
      <c r="D728" t="str">
        <f>IF([1]线路!D728="","",[1]线路!D728)</f>
        <v/>
      </c>
      <c r="E728" t="str">
        <f>IF([1]线路!F728="","",[1]线路!F728)</f>
        <v/>
      </c>
      <c r="F728" t="str">
        <f>IF([1]线路!E728="","",[1]线路!E728)</f>
        <v/>
      </c>
      <c r="G728" s="18" t="str">
        <f t="shared" si="38"/>
        <v/>
      </c>
      <c r="H728" s="18" t="str">
        <f ca="1">VLOOKUP(线路!A728,OFFSET(架空线长度!$A$2,0,0,2000,2),2,FALSE)</f>
        <v/>
      </c>
      <c r="I728" s="18"/>
      <c r="J728" s="18"/>
      <c r="K728" s="18"/>
      <c r="L728" s="18" t="str">
        <f t="shared" si="39"/>
        <v/>
      </c>
      <c r="M728" t="str">
        <f>IF([1]线路!G728="","",[1]线路!G728)</f>
        <v/>
      </c>
      <c r="N728" t="str">
        <f>IF([1]线路!H728="","",[1]线路!H728)</f>
        <v/>
      </c>
    </row>
    <row r="729" spans="1:14" x14ac:dyDescent="0.15">
      <c r="A729" t="str">
        <f>IF([1]线路!A729="","",[1]线路!A729)</f>
        <v/>
      </c>
      <c r="B729" t="str">
        <f>IF([1]线路!B729="","",[1]线路!B729)</f>
        <v/>
      </c>
      <c r="C729" t="str">
        <f>IF([1]线路!C729="","",[1]线路!C729)</f>
        <v/>
      </c>
      <c r="D729" t="str">
        <f>IF([1]线路!D729="","",[1]线路!D729)</f>
        <v/>
      </c>
      <c r="E729" t="str">
        <f>IF([1]线路!F729="","",[1]线路!F729)</f>
        <v/>
      </c>
      <c r="F729" t="str">
        <f>IF([1]线路!E729="","",[1]线路!E729)</f>
        <v/>
      </c>
      <c r="G729" s="18" t="str">
        <f t="shared" si="38"/>
        <v/>
      </c>
      <c r="H729" s="18" t="str">
        <f ca="1">VLOOKUP(线路!A729,OFFSET(架空线长度!$A$2,0,0,2000,2),2,FALSE)</f>
        <v/>
      </c>
      <c r="I729" s="18"/>
      <c r="J729" s="18"/>
      <c r="K729" s="18"/>
      <c r="L729" s="18" t="str">
        <f t="shared" si="39"/>
        <v/>
      </c>
      <c r="M729" t="str">
        <f>IF([1]线路!G729="","",[1]线路!G729)</f>
        <v/>
      </c>
      <c r="N729" t="str">
        <f>IF([1]线路!H729="","",[1]线路!H729)</f>
        <v/>
      </c>
    </row>
    <row r="730" spans="1:14" x14ac:dyDescent="0.15">
      <c r="A730" t="str">
        <f>IF([1]线路!A730="","",[1]线路!A730)</f>
        <v/>
      </c>
      <c r="B730" t="str">
        <f>IF([1]线路!B730="","",[1]线路!B730)</f>
        <v/>
      </c>
      <c r="C730" t="str">
        <f>IF([1]线路!C730="","",[1]线路!C730)</f>
        <v/>
      </c>
      <c r="D730" t="str">
        <f>IF([1]线路!D730="","",[1]线路!D730)</f>
        <v/>
      </c>
      <c r="E730" t="str">
        <f>IF([1]线路!F730="","",[1]线路!F730)</f>
        <v/>
      </c>
      <c r="F730" t="str">
        <f>IF([1]线路!E730="","",[1]线路!E730)</f>
        <v/>
      </c>
      <c r="G730" s="18" t="str">
        <f t="shared" si="38"/>
        <v/>
      </c>
      <c r="H730" s="18" t="str">
        <f ca="1">VLOOKUP(线路!A730,OFFSET(架空线长度!$A$2,0,0,2000,2),2,FALSE)</f>
        <v/>
      </c>
      <c r="I730" s="18"/>
      <c r="J730" s="18"/>
      <c r="K730" s="18"/>
      <c r="L730" s="18" t="str">
        <f t="shared" si="39"/>
        <v/>
      </c>
      <c r="M730" t="str">
        <f>IF([1]线路!G730="","",[1]线路!G730)</f>
        <v/>
      </c>
      <c r="N730" t="str">
        <f>IF([1]线路!H730="","",[1]线路!H730)</f>
        <v/>
      </c>
    </row>
    <row r="731" spans="1:14" x14ac:dyDescent="0.15">
      <c r="A731" t="str">
        <f>IF([1]线路!A731="","",[1]线路!A731)</f>
        <v/>
      </c>
      <c r="B731" t="str">
        <f>IF([1]线路!B731="","",[1]线路!B731)</f>
        <v/>
      </c>
      <c r="C731" t="str">
        <f>IF([1]线路!C731="","",[1]线路!C731)</f>
        <v/>
      </c>
      <c r="D731" t="str">
        <f>IF([1]线路!D731="","",[1]线路!D731)</f>
        <v/>
      </c>
      <c r="E731" t="str">
        <f>IF([1]线路!F731="","",[1]线路!F731)</f>
        <v/>
      </c>
      <c r="F731" t="str">
        <f>IF([1]线路!E731="","",[1]线路!E731)</f>
        <v/>
      </c>
      <c r="G731" s="18" t="str">
        <f t="shared" si="38"/>
        <v/>
      </c>
      <c r="H731" s="18" t="str">
        <f ca="1">VLOOKUP(线路!A731,OFFSET(架空线长度!$A$2,0,0,2000,2),2,FALSE)</f>
        <v/>
      </c>
      <c r="I731" s="18"/>
      <c r="J731" s="18"/>
      <c r="K731" s="18"/>
      <c r="L731" s="18" t="str">
        <f t="shared" si="39"/>
        <v/>
      </c>
      <c r="M731" t="str">
        <f>IF([1]线路!G731="","",[1]线路!G731)</f>
        <v/>
      </c>
      <c r="N731" t="str">
        <f>IF([1]线路!H731="","",[1]线路!H731)</f>
        <v/>
      </c>
    </row>
    <row r="732" spans="1:14" x14ac:dyDescent="0.15">
      <c r="A732" t="str">
        <f>IF([1]线路!A732="","",[1]线路!A732)</f>
        <v/>
      </c>
      <c r="B732" t="str">
        <f>IF([1]线路!B732="","",[1]线路!B732)</f>
        <v/>
      </c>
      <c r="C732" t="str">
        <f>IF([1]线路!C732="","",[1]线路!C732)</f>
        <v/>
      </c>
      <c r="D732" t="str">
        <f>IF([1]线路!D732="","",[1]线路!D732)</f>
        <v/>
      </c>
      <c r="E732" t="str">
        <f>IF([1]线路!F732="","",[1]线路!F732)</f>
        <v/>
      </c>
      <c r="F732" t="str">
        <f>IF([1]线路!E732="","",[1]线路!E732)</f>
        <v/>
      </c>
      <c r="G732" s="18" t="str">
        <f t="shared" si="38"/>
        <v/>
      </c>
      <c r="H732" s="18" t="str">
        <f ca="1">VLOOKUP(线路!A732,OFFSET(架空线长度!$A$2,0,0,2000,2),2,FALSE)</f>
        <v/>
      </c>
      <c r="I732" s="18"/>
      <c r="J732" s="18"/>
      <c r="K732" s="18"/>
      <c r="L732" s="18" t="str">
        <f t="shared" si="39"/>
        <v/>
      </c>
      <c r="M732" t="str">
        <f>IF([1]线路!G732="","",[1]线路!G732)</f>
        <v/>
      </c>
      <c r="N732" t="str">
        <f>IF([1]线路!H732="","",[1]线路!H732)</f>
        <v/>
      </c>
    </row>
    <row r="733" spans="1:14" x14ac:dyDescent="0.15">
      <c r="A733" t="str">
        <f>IF([1]线路!A733="","",[1]线路!A733)</f>
        <v/>
      </c>
      <c r="B733" t="str">
        <f>IF([1]线路!B733="","",[1]线路!B733)</f>
        <v/>
      </c>
      <c r="C733" t="str">
        <f>IF([1]线路!C733="","",[1]线路!C733)</f>
        <v/>
      </c>
      <c r="D733" t="str">
        <f>IF([1]线路!D733="","",[1]线路!D733)</f>
        <v/>
      </c>
      <c r="E733" t="str">
        <f>IF([1]线路!F733="","",[1]线路!F733)</f>
        <v/>
      </c>
      <c r="F733" t="str">
        <f>IF([1]线路!E733="","",[1]线路!E733)</f>
        <v/>
      </c>
      <c r="G733" s="18" t="str">
        <f t="shared" si="38"/>
        <v/>
      </c>
      <c r="H733" s="18" t="str">
        <f ca="1">VLOOKUP(线路!A733,OFFSET(架空线长度!$A$2,0,0,2000,2),2,FALSE)</f>
        <v/>
      </c>
      <c r="I733" s="18"/>
      <c r="J733" s="18"/>
      <c r="K733" s="18"/>
      <c r="L733" s="18" t="str">
        <f t="shared" si="39"/>
        <v/>
      </c>
      <c r="M733" t="str">
        <f>IF([1]线路!G733="","",[1]线路!G733)</f>
        <v/>
      </c>
      <c r="N733" t="str">
        <f>IF([1]线路!H733="","",[1]线路!H733)</f>
        <v/>
      </c>
    </row>
    <row r="734" spans="1:14" x14ac:dyDescent="0.15">
      <c r="A734" t="str">
        <f>IF([1]线路!A734="","",[1]线路!A734)</f>
        <v/>
      </c>
      <c r="B734" t="str">
        <f>IF([1]线路!B734="","",[1]线路!B734)</f>
        <v/>
      </c>
      <c r="C734" t="str">
        <f>IF([1]线路!C734="","",[1]线路!C734)</f>
        <v/>
      </c>
      <c r="D734" t="str">
        <f>IF([1]线路!D734="","",[1]线路!D734)</f>
        <v/>
      </c>
      <c r="E734" t="str">
        <f>IF([1]线路!F734="","",[1]线路!F734)</f>
        <v/>
      </c>
      <c r="F734" t="str">
        <f>IF([1]线路!E734="","",[1]线路!E734)</f>
        <v/>
      </c>
      <c r="G734" s="18" t="str">
        <f t="shared" si="38"/>
        <v/>
      </c>
      <c r="H734" s="18" t="str">
        <f ca="1">VLOOKUP(线路!A734,OFFSET(架空线长度!$A$2,0,0,2000,2),2,FALSE)</f>
        <v/>
      </c>
      <c r="I734" s="18"/>
      <c r="J734" s="18"/>
      <c r="K734" s="18"/>
      <c r="L734" s="18" t="str">
        <f t="shared" si="39"/>
        <v/>
      </c>
      <c r="M734" t="str">
        <f>IF([1]线路!G734="","",[1]线路!G734)</f>
        <v/>
      </c>
      <c r="N734" t="str">
        <f>IF([1]线路!H734="","",[1]线路!H734)</f>
        <v/>
      </c>
    </row>
    <row r="735" spans="1:14" x14ac:dyDescent="0.15">
      <c r="A735" t="str">
        <f>IF([1]线路!A735="","",[1]线路!A735)</f>
        <v/>
      </c>
      <c r="B735" t="str">
        <f>IF([1]线路!B735="","",[1]线路!B735)</f>
        <v/>
      </c>
      <c r="C735" t="str">
        <f>IF([1]线路!C735="","",[1]线路!C735)</f>
        <v/>
      </c>
      <c r="D735" t="str">
        <f>IF([1]线路!D735="","",[1]线路!D735)</f>
        <v/>
      </c>
      <c r="E735" t="str">
        <f>IF([1]线路!F735="","",[1]线路!F735)</f>
        <v/>
      </c>
      <c r="F735" t="str">
        <f>IF([1]线路!E735="","",[1]线路!E735)</f>
        <v/>
      </c>
      <c r="G735" s="18" t="str">
        <f t="shared" si="38"/>
        <v/>
      </c>
      <c r="H735" s="18" t="str">
        <f ca="1">VLOOKUP(线路!A735,OFFSET(架空线长度!$A$2,0,0,2000,2),2,FALSE)</f>
        <v/>
      </c>
      <c r="I735" s="18"/>
      <c r="J735" s="18"/>
      <c r="K735" s="18"/>
      <c r="L735" s="18" t="str">
        <f t="shared" si="39"/>
        <v/>
      </c>
      <c r="M735" t="str">
        <f>IF([1]线路!G735="","",[1]线路!G735)</f>
        <v/>
      </c>
      <c r="N735" t="str">
        <f>IF([1]线路!H735="","",[1]线路!H735)</f>
        <v/>
      </c>
    </row>
    <row r="736" spans="1:14" x14ac:dyDescent="0.15">
      <c r="A736" t="str">
        <f>IF([1]线路!A736="","",[1]线路!A736)</f>
        <v/>
      </c>
      <c r="B736" t="str">
        <f>IF([1]线路!B736="","",[1]线路!B736)</f>
        <v/>
      </c>
      <c r="C736" t="str">
        <f>IF([1]线路!C736="","",[1]线路!C736)</f>
        <v/>
      </c>
      <c r="D736" t="str">
        <f>IF([1]线路!D736="","",[1]线路!D736)</f>
        <v/>
      </c>
      <c r="E736" t="str">
        <f>IF([1]线路!F736="","",[1]线路!F736)</f>
        <v/>
      </c>
      <c r="F736" t="str">
        <f>IF([1]线路!E736="","",[1]线路!E736)</f>
        <v/>
      </c>
      <c r="G736" s="18" t="str">
        <f t="shared" si="38"/>
        <v/>
      </c>
      <c r="H736" s="18" t="str">
        <f ca="1">VLOOKUP(线路!A736,OFFSET(架空线长度!$A$2,0,0,2000,2),2,FALSE)</f>
        <v/>
      </c>
      <c r="I736" s="18"/>
      <c r="J736" s="18"/>
      <c r="K736" s="18"/>
      <c r="L736" s="18" t="str">
        <f t="shared" si="39"/>
        <v/>
      </c>
      <c r="M736" t="str">
        <f>IF([1]线路!G736="","",[1]线路!G736)</f>
        <v/>
      </c>
      <c r="N736" t="str">
        <f>IF([1]线路!H736="","",[1]线路!H736)</f>
        <v/>
      </c>
    </row>
    <row r="737" spans="1:14" x14ac:dyDescent="0.15">
      <c r="A737" t="str">
        <f>IF([1]线路!A737="","",[1]线路!A737)</f>
        <v/>
      </c>
      <c r="B737" t="str">
        <f>IF([1]线路!B737="","",[1]线路!B737)</f>
        <v/>
      </c>
      <c r="C737" t="str">
        <f>IF([1]线路!C737="","",[1]线路!C737)</f>
        <v/>
      </c>
      <c r="D737" t="str">
        <f>IF([1]线路!D737="","",[1]线路!D737)</f>
        <v/>
      </c>
      <c r="E737" t="str">
        <f>IF([1]线路!F737="","",[1]线路!F737)</f>
        <v/>
      </c>
      <c r="F737" t="str">
        <f>IF([1]线路!E737="","",[1]线路!E737)</f>
        <v/>
      </c>
      <c r="G737" s="18" t="str">
        <f t="shared" si="38"/>
        <v/>
      </c>
      <c r="H737" s="18" t="str">
        <f ca="1">VLOOKUP(线路!A737,OFFSET(架空线长度!$A$2,0,0,2000,2),2,FALSE)</f>
        <v/>
      </c>
      <c r="I737" s="18"/>
      <c r="J737" s="18"/>
      <c r="K737" s="18"/>
      <c r="L737" s="18" t="str">
        <f t="shared" si="39"/>
        <v/>
      </c>
      <c r="M737" t="str">
        <f>IF([1]线路!G737="","",[1]线路!G737)</f>
        <v/>
      </c>
      <c r="N737" t="str">
        <f>IF([1]线路!H737="","",[1]线路!H737)</f>
        <v/>
      </c>
    </row>
    <row r="738" spans="1:14" x14ac:dyDescent="0.15">
      <c r="A738" t="str">
        <f>IF([1]线路!A738="","",[1]线路!A738)</f>
        <v/>
      </c>
      <c r="B738" t="str">
        <f>IF([1]线路!B738="","",[1]线路!B738)</f>
        <v/>
      </c>
      <c r="C738" t="str">
        <f>IF([1]线路!C738="","",[1]线路!C738)</f>
        <v/>
      </c>
      <c r="D738" t="str">
        <f>IF([1]线路!D738="","",[1]线路!D738)</f>
        <v/>
      </c>
      <c r="E738" t="str">
        <f>IF([1]线路!F738="","",[1]线路!F738)</f>
        <v/>
      </c>
      <c r="F738" t="str">
        <f>IF([1]线路!E738="","",[1]线路!E738)</f>
        <v/>
      </c>
      <c r="G738" s="18" t="str">
        <f t="shared" si="38"/>
        <v/>
      </c>
      <c r="H738" s="18" t="str">
        <f ca="1">VLOOKUP(线路!A738,OFFSET(架空线长度!$A$2,0,0,2000,2),2,FALSE)</f>
        <v/>
      </c>
      <c r="I738" s="18"/>
      <c r="J738" s="18"/>
      <c r="K738" s="18"/>
      <c r="L738" s="18" t="str">
        <f t="shared" si="39"/>
        <v/>
      </c>
      <c r="M738" t="str">
        <f>IF([1]线路!G738="","",[1]线路!G738)</f>
        <v/>
      </c>
      <c r="N738" t="str">
        <f>IF([1]线路!H738="","",[1]线路!H738)</f>
        <v/>
      </c>
    </row>
    <row r="739" spans="1:14" x14ac:dyDescent="0.15">
      <c r="A739" t="str">
        <f>IF([1]线路!A739="","",[1]线路!A739)</f>
        <v/>
      </c>
      <c r="B739" t="str">
        <f>IF([1]线路!B739="","",[1]线路!B739)</f>
        <v/>
      </c>
      <c r="C739" t="str">
        <f>IF([1]线路!C739="","",[1]线路!C739)</f>
        <v/>
      </c>
      <c r="D739" t="str">
        <f>IF([1]线路!D739="","",[1]线路!D739)</f>
        <v/>
      </c>
      <c r="E739" t="str">
        <f>IF([1]线路!F739="","",[1]线路!F739)</f>
        <v/>
      </c>
      <c r="F739" t="str">
        <f>IF([1]线路!E739="","",[1]线路!E739)</f>
        <v/>
      </c>
      <c r="G739" s="18" t="str">
        <f t="shared" si="38"/>
        <v/>
      </c>
      <c r="H739" s="18" t="str">
        <f ca="1">VLOOKUP(线路!A739,OFFSET(架空线长度!$A$2,0,0,2000,2),2,FALSE)</f>
        <v/>
      </c>
      <c r="I739" s="18"/>
      <c r="J739" s="18"/>
      <c r="K739" s="18"/>
      <c r="L739" s="18" t="str">
        <f t="shared" si="39"/>
        <v/>
      </c>
      <c r="M739" t="str">
        <f>IF([1]线路!G739="","",[1]线路!G739)</f>
        <v/>
      </c>
      <c r="N739" t="str">
        <f>IF([1]线路!H739="","",[1]线路!H739)</f>
        <v/>
      </c>
    </row>
    <row r="740" spans="1:14" x14ac:dyDescent="0.15">
      <c r="A740" t="str">
        <f>IF([1]线路!A740="","",[1]线路!A740)</f>
        <v/>
      </c>
      <c r="B740" t="str">
        <f>IF([1]线路!B740="","",[1]线路!B740)</f>
        <v/>
      </c>
      <c r="C740" t="str">
        <f>IF([1]线路!C740="","",[1]线路!C740)</f>
        <v/>
      </c>
      <c r="D740" t="str">
        <f>IF([1]线路!D740="","",[1]线路!D740)</f>
        <v/>
      </c>
      <c r="E740" t="str">
        <f>IF([1]线路!F740="","",[1]线路!F740)</f>
        <v/>
      </c>
      <c r="F740" t="str">
        <f>IF([1]线路!E740="","",[1]线路!E740)</f>
        <v/>
      </c>
      <c r="G740" s="18" t="str">
        <f t="shared" si="38"/>
        <v/>
      </c>
      <c r="H740" s="18" t="str">
        <f ca="1">VLOOKUP(线路!A740,OFFSET(架空线长度!$A$2,0,0,2000,2),2,FALSE)</f>
        <v/>
      </c>
      <c r="I740" s="18"/>
      <c r="J740" s="18"/>
      <c r="K740" s="18"/>
      <c r="L740" s="18" t="str">
        <f t="shared" si="39"/>
        <v/>
      </c>
      <c r="M740" t="str">
        <f>IF([1]线路!G740="","",[1]线路!G740)</f>
        <v/>
      </c>
      <c r="N740" t="str">
        <f>IF([1]线路!H740="","",[1]线路!H740)</f>
        <v/>
      </c>
    </row>
    <row r="741" spans="1:14" x14ac:dyDescent="0.15">
      <c r="A741" t="str">
        <f>IF([1]线路!A741="","",[1]线路!A741)</f>
        <v/>
      </c>
      <c r="B741" t="str">
        <f>IF([1]线路!B741="","",[1]线路!B741)</f>
        <v/>
      </c>
      <c r="C741" t="str">
        <f>IF([1]线路!C741="","",[1]线路!C741)</f>
        <v/>
      </c>
      <c r="D741" t="str">
        <f>IF([1]线路!D741="","",[1]线路!D741)</f>
        <v/>
      </c>
      <c r="E741" t="str">
        <f>IF([1]线路!F741="","",[1]线路!F741)</f>
        <v/>
      </c>
      <c r="F741" t="str">
        <f>IF([1]线路!E741="","",[1]线路!E741)</f>
        <v/>
      </c>
      <c r="G741" s="18" t="str">
        <f t="shared" si="38"/>
        <v/>
      </c>
      <c r="H741" s="18" t="str">
        <f ca="1">VLOOKUP(线路!A741,OFFSET(架空线长度!$A$2,0,0,2000,2),2,FALSE)</f>
        <v/>
      </c>
      <c r="I741" s="18"/>
      <c r="J741" s="18"/>
      <c r="K741" s="18"/>
      <c r="L741" s="18" t="str">
        <f t="shared" si="39"/>
        <v/>
      </c>
      <c r="M741" t="str">
        <f>IF([1]线路!G741="","",[1]线路!G741)</f>
        <v/>
      </c>
      <c r="N741" t="str">
        <f>IF([1]线路!H741="","",[1]线路!H741)</f>
        <v/>
      </c>
    </row>
    <row r="742" spans="1:14" x14ac:dyDescent="0.15">
      <c r="A742" t="str">
        <f>IF([1]线路!A742="","",[1]线路!A742)</f>
        <v/>
      </c>
      <c r="B742" t="str">
        <f>IF([1]线路!B742="","",[1]线路!B742)</f>
        <v/>
      </c>
      <c r="C742" t="str">
        <f>IF([1]线路!C742="","",[1]线路!C742)</f>
        <v/>
      </c>
      <c r="D742" t="str">
        <f>IF([1]线路!D742="","",[1]线路!D742)</f>
        <v/>
      </c>
      <c r="E742" t="str">
        <f>IF([1]线路!F742="","",[1]线路!F742)</f>
        <v/>
      </c>
      <c r="F742" t="str">
        <f>IF([1]线路!E742="","",[1]线路!E742)</f>
        <v/>
      </c>
      <c r="G742" s="18" t="str">
        <f t="shared" si="38"/>
        <v/>
      </c>
      <c r="H742" s="18" t="str">
        <f ca="1">VLOOKUP(线路!A742,OFFSET(架空线长度!$A$2,0,0,2000,2),2,FALSE)</f>
        <v/>
      </c>
      <c r="I742" s="18"/>
      <c r="J742" s="18"/>
      <c r="K742" s="18"/>
      <c r="L742" s="18" t="str">
        <f t="shared" si="39"/>
        <v/>
      </c>
      <c r="M742" t="str">
        <f>IF([1]线路!G742="","",[1]线路!G742)</f>
        <v/>
      </c>
      <c r="N742" t="str">
        <f>IF([1]线路!H742="","",[1]线路!H742)</f>
        <v/>
      </c>
    </row>
    <row r="743" spans="1:14" x14ac:dyDescent="0.15">
      <c r="A743" t="str">
        <f>IF([1]线路!A743="","",[1]线路!A743)</f>
        <v/>
      </c>
      <c r="B743" t="str">
        <f>IF([1]线路!B743="","",[1]线路!B743)</f>
        <v/>
      </c>
      <c r="C743" t="str">
        <f>IF([1]线路!C743="","",[1]线路!C743)</f>
        <v/>
      </c>
      <c r="D743" t="str">
        <f>IF([1]线路!D743="","",[1]线路!D743)</f>
        <v/>
      </c>
      <c r="E743" t="str">
        <f>IF([1]线路!F743="","",[1]线路!F743)</f>
        <v/>
      </c>
      <c r="F743" t="str">
        <f>IF([1]线路!E743="","",[1]线路!E743)</f>
        <v/>
      </c>
      <c r="G743" s="18" t="str">
        <f t="shared" si="38"/>
        <v/>
      </c>
      <c r="H743" s="18" t="str">
        <f ca="1">VLOOKUP(线路!A743,OFFSET(架空线长度!$A$2,0,0,2000,2),2,FALSE)</f>
        <v/>
      </c>
      <c r="I743" s="18"/>
      <c r="J743" s="18"/>
      <c r="K743" s="18"/>
      <c r="L743" s="18" t="str">
        <f t="shared" si="39"/>
        <v/>
      </c>
      <c r="M743" t="str">
        <f>IF([1]线路!G743="","",[1]线路!G743)</f>
        <v/>
      </c>
      <c r="N743" t="str">
        <f>IF([1]线路!H743="","",[1]线路!H743)</f>
        <v/>
      </c>
    </row>
    <row r="744" spans="1:14" x14ac:dyDescent="0.15">
      <c r="A744" t="str">
        <f>IF([1]线路!A744="","",[1]线路!A744)</f>
        <v/>
      </c>
      <c r="B744" t="str">
        <f>IF([1]线路!B744="","",[1]线路!B744)</f>
        <v/>
      </c>
      <c r="C744" t="str">
        <f>IF([1]线路!C744="","",[1]线路!C744)</f>
        <v/>
      </c>
      <c r="D744" t="str">
        <f>IF([1]线路!D744="","",[1]线路!D744)</f>
        <v/>
      </c>
      <c r="E744" t="str">
        <f>IF([1]线路!F744="","",[1]线路!F744)</f>
        <v/>
      </c>
      <c r="F744" t="str">
        <f>IF([1]线路!E744="","",[1]线路!E744)</f>
        <v/>
      </c>
      <c r="G744" s="18" t="str">
        <f t="shared" si="38"/>
        <v/>
      </c>
      <c r="H744" s="18" t="str">
        <f ca="1">VLOOKUP(线路!A744,OFFSET(架空线长度!$A$2,0,0,2000,2),2,FALSE)</f>
        <v/>
      </c>
      <c r="I744" s="18"/>
      <c r="J744" s="18"/>
      <c r="K744" s="18"/>
      <c r="L744" s="18" t="str">
        <f t="shared" si="39"/>
        <v/>
      </c>
      <c r="M744" t="str">
        <f>IF([1]线路!G744="","",[1]线路!G744)</f>
        <v/>
      </c>
      <c r="N744" t="str">
        <f>IF([1]线路!H744="","",[1]线路!H744)</f>
        <v/>
      </c>
    </row>
    <row r="745" spans="1:14" x14ac:dyDescent="0.15">
      <c r="A745" t="str">
        <f>IF([1]线路!A745="","",[1]线路!A745)</f>
        <v/>
      </c>
      <c r="B745" t="str">
        <f>IF([1]线路!B745="","",[1]线路!B745)</f>
        <v/>
      </c>
      <c r="C745" t="str">
        <f>IF([1]线路!C745="","",[1]线路!C745)</f>
        <v/>
      </c>
      <c r="D745" t="str">
        <f>IF([1]线路!D745="","",[1]线路!D745)</f>
        <v/>
      </c>
      <c r="E745" t="str">
        <f>IF([1]线路!F745="","",[1]线路!F745)</f>
        <v/>
      </c>
      <c r="F745" t="str">
        <f>IF([1]线路!E745="","",[1]线路!E745)</f>
        <v/>
      </c>
      <c r="G745" s="18" t="str">
        <f t="shared" si="38"/>
        <v/>
      </c>
      <c r="H745" s="18" t="str">
        <f ca="1">VLOOKUP(线路!A745,OFFSET(架空线长度!$A$2,0,0,2000,2),2,FALSE)</f>
        <v/>
      </c>
      <c r="I745" s="18"/>
      <c r="J745" s="18"/>
      <c r="K745" s="18"/>
      <c r="L745" s="18" t="str">
        <f t="shared" si="39"/>
        <v/>
      </c>
      <c r="M745" t="str">
        <f>IF([1]线路!G745="","",[1]线路!G745)</f>
        <v/>
      </c>
      <c r="N745" t="str">
        <f>IF([1]线路!H745="","",[1]线路!H745)</f>
        <v/>
      </c>
    </row>
    <row r="746" spans="1:14" x14ac:dyDescent="0.15">
      <c r="A746" t="str">
        <f>IF([1]线路!A746="","",[1]线路!A746)</f>
        <v/>
      </c>
      <c r="B746" t="str">
        <f>IF([1]线路!B746="","",[1]线路!B746)</f>
        <v/>
      </c>
      <c r="C746" t="str">
        <f>IF([1]线路!C746="","",[1]线路!C746)</f>
        <v/>
      </c>
      <c r="D746" t="str">
        <f>IF([1]线路!D746="","",[1]线路!D746)</f>
        <v/>
      </c>
      <c r="E746" t="str">
        <f>IF([1]线路!F746="","",[1]线路!F746)</f>
        <v/>
      </c>
      <c r="F746" t="str">
        <f>IF([1]线路!E746="","",[1]线路!E746)</f>
        <v/>
      </c>
      <c r="G746" s="18" t="str">
        <f t="shared" si="38"/>
        <v/>
      </c>
      <c r="H746" s="18" t="str">
        <f ca="1">VLOOKUP(线路!A746,OFFSET(架空线长度!$A$2,0,0,2000,2),2,FALSE)</f>
        <v/>
      </c>
      <c r="I746" s="18"/>
      <c r="J746" s="18"/>
      <c r="K746" s="18"/>
      <c r="L746" s="18" t="str">
        <f t="shared" si="39"/>
        <v/>
      </c>
      <c r="M746" t="str">
        <f>IF([1]线路!G746="","",[1]线路!G746)</f>
        <v/>
      </c>
      <c r="N746" t="str">
        <f>IF([1]线路!H746="","",[1]线路!H746)</f>
        <v/>
      </c>
    </row>
    <row r="747" spans="1:14" x14ac:dyDescent="0.15">
      <c r="A747" t="str">
        <f>IF([1]线路!A747="","",[1]线路!A747)</f>
        <v/>
      </c>
      <c r="B747" t="str">
        <f>IF([1]线路!B747="","",[1]线路!B747)</f>
        <v/>
      </c>
      <c r="C747" t="str">
        <f>IF([1]线路!C747="","",[1]线路!C747)</f>
        <v/>
      </c>
      <c r="D747" t="str">
        <f>IF([1]线路!D747="","",[1]线路!D747)</f>
        <v/>
      </c>
      <c r="E747" t="str">
        <f>IF([1]线路!F747="","",[1]线路!F747)</f>
        <v/>
      </c>
      <c r="F747" t="str">
        <f>IF([1]线路!E747="","",[1]线路!E747)</f>
        <v/>
      </c>
      <c r="G747" s="18" t="str">
        <f t="shared" si="38"/>
        <v/>
      </c>
      <c r="H747" s="18" t="str">
        <f ca="1">VLOOKUP(线路!A747,OFFSET(架空线长度!$A$2,0,0,2000,2),2,FALSE)</f>
        <v/>
      </c>
      <c r="I747" s="18"/>
      <c r="J747" s="18"/>
      <c r="K747" s="18"/>
      <c r="L747" s="18" t="str">
        <f t="shared" si="39"/>
        <v/>
      </c>
      <c r="M747" t="str">
        <f>IF([1]线路!G747="","",[1]线路!G747)</f>
        <v/>
      </c>
      <c r="N747" t="str">
        <f>IF([1]线路!H747="","",[1]线路!H747)</f>
        <v/>
      </c>
    </row>
    <row r="748" spans="1:14" x14ac:dyDescent="0.15">
      <c r="A748" t="str">
        <f>IF([1]线路!A748="","",[1]线路!A748)</f>
        <v/>
      </c>
      <c r="B748" t="str">
        <f>IF([1]线路!B748="","",[1]线路!B748)</f>
        <v/>
      </c>
      <c r="C748" t="str">
        <f>IF([1]线路!C748="","",[1]线路!C748)</f>
        <v/>
      </c>
      <c r="D748" t="str">
        <f>IF([1]线路!D748="","",[1]线路!D748)</f>
        <v/>
      </c>
      <c r="E748" t="str">
        <f>IF([1]线路!F748="","",[1]线路!F748)</f>
        <v/>
      </c>
      <c r="F748" t="str">
        <f>IF([1]线路!E748="","",[1]线路!E748)</f>
        <v/>
      </c>
      <c r="G748" s="18" t="str">
        <f t="shared" si="38"/>
        <v/>
      </c>
      <c r="H748" s="18" t="str">
        <f ca="1">VLOOKUP(线路!A748,OFFSET(架空线长度!$A$2,0,0,2000,2),2,FALSE)</f>
        <v/>
      </c>
      <c r="I748" s="18"/>
      <c r="J748" s="18"/>
      <c r="K748" s="18"/>
      <c r="L748" s="18" t="str">
        <f t="shared" si="39"/>
        <v/>
      </c>
      <c r="M748" t="str">
        <f>IF([1]线路!G748="","",[1]线路!G748)</f>
        <v/>
      </c>
      <c r="N748" t="str">
        <f>IF([1]线路!H748="","",[1]线路!H748)</f>
        <v/>
      </c>
    </row>
    <row r="749" spans="1:14" x14ac:dyDescent="0.15">
      <c r="A749" t="str">
        <f>IF([1]线路!A749="","",[1]线路!A749)</f>
        <v/>
      </c>
      <c r="B749" t="str">
        <f>IF([1]线路!B749="","",[1]线路!B749)</f>
        <v/>
      </c>
      <c r="C749" t="str">
        <f>IF([1]线路!C749="","",[1]线路!C749)</f>
        <v/>
      </c>
      <c r="D749" t="str">
        <f>IF([1]线路!D749="","",[1]线路!D749)</f>
        <v/>
      </c>
      <c r="E749" t="str">
        <f>IF([1]线路!F749="","",[1]线路!F749)</f>
        <v/>
      </c>
      <c r="F749" t="str">
        <f>IF([1]线路!E749="","",[1]线路!E749)</f>
        <v/>
      </c>
      <c r="G749" s="18" t="str">
        <f t="shared" si="38"/>
        <v/>
      </c>
      <c r="H749" s="18" t="str">
        <f ca="1">VLOOKUP(线路!A749,OFFSET(架空线长度!$A$2,0,0,2000,2),2,FALSE)</f>
        <v/>
      </c>
      <c r="I749" s="18"/>
      <c r="J749" s="18"/>
      <c r="K749" s="18"/>
      <c r="L749" s="18" t="str">
        <f t="shared" si="39"/>
        <v/>
      </c>
      <c r="M749" t="str">
        <f>IF([1]线路!G749="","",[1]线路!G749)</f>
        <v/>
      </c>
      <c r="N749" t="str">
        <f>IF([1]线路!H749="","",[1]线路!H749)</f>
        <v/>
      </c>
    </row>
    <row r="750" spans="1:14" x14ac:dyDescent="0.15">
      <c r="A750" t="str">
        <f>IF([1]线路!A750="","",[1]线路!A750)</f>
        <v/>
      </c>
      <c r="B750" t="str">
        <f>IF([1]线路!B750="","",[1]线路!B750)</f>
        <v/>
      </c>
      <c r="C750" t="str">
        <f>IF([1]线路!C750="","",[1]线路!C750)</f>
        <v/>
      </c>
      <c r="D750" t="str">
        <f>IF([1]线路!D750="","",[1]线路!D750)</f>
        <v/>
      </c>
      <c r="E750" t="str">
        <f>IF([1]线路!F750="","",[1]线路!F750)</f>
        <v/>
      </c>
      <c r="F750" t="str">
        <f>IF([1]线路!E750="","",[1]线路!E750)</f>
        <v/>
      </c>
      <c r="G750" s="18" t="str">
        <f t="shared" si="38"/>
        <v/>
      </c>
      <c r="H750" s="18" t="str">
        <f ca="1">VLOOKUP(线路!A750,OFFSET(架空线长度!$A$2,0,0,2000,2),2,FALSE)</f>
        <v/>
      </c>
      <c r="I750" s="18"/>
      <c r="J750" s="18"/>
      <c r="K750" s="18"/>
      <c r="L750" s="18" t="str">
        <f t="shared" si="39"/>
        <v/>
      </c>
      <c r="M750" t="str">
        <f>IF([1]线路!G750="","",[1]线路!G750)</f>
        <v/>
      </c>
      <c r="N750" t="str">
        <f>IF([1]线路!H750="","",[1]线路!H750)</f>
        <v/>
      </c>
    </row>
    <row r="751" spans="1:14" x14ac:dyDescent="0.15">
      <c r="A751" t="str">
        <f>IF([1]线路!A751="","",[1]线路!A751)</f>
        <v/>
      </c>
      <c r="B751" t="str">
        <f>IF([1]线路!B751="","",[1]线路!B751)</f>
        <v/>
      </c>
      <c r="C751" t="str">
        <f>IF([1]线路!C751="","",[1]线路!C751)</f>
        <v/>
      </c>
      <c r="D751" t="str">
        <f>IF([1]线路!D751="","",[1]线路!D751)</f>
        <v/>
      </c>
      <c r="E751" t="str">
        <f>IF([1]线路!F751="","",[1]线路!F751)</f>
        <v/>
      </c>
      <c r="F751" t="str">
        <f>IF([1]线路!E751="","",[1]线路!E751)</f>
        <v/>
      </c>
      <c r="G751" s="18" t="str">
        <f t="shared" si="38"/>
        <v/>
      </c>
      <c r="H751" s="18" t="str">
        <f ca="1">VLOOKUP(线路!A751,OFFSET(架空线长度!$A$2,0,0,2000,2),2,FALSE)</f>
        <v/>
      </c>
      <c r="I751" s="18"/>
      <c r="J751" s="18"/>
      <c r="K751" s="18"/>
      <c r="L751" s="18" t="str">
        <f t="shared" si="39"/>
        <v/>
      </c>
      <c r="M751" t="str">
        <f>IF([1]线路!G751="","",[1]线路!G751)</f>
        <v/>
      </c>
      <c r="N751" t="str">
        <f>IF([1]线路!H751="","",[1]线路!H751)</f>
        <v/>
      </c>
    </row>
    <row r="752" spans="1:14" x14ac:dyDescent="0.15">
      <c r="A752" t="str">
        <f>IF([1]线路!A752="","",[1]线路!A752)</f>
        <v/>
      </c>
      <c r="B752" t="str">
        <f>IF([1]线路!B752="","",[1]线路!B752)</f>
        <v/>
      </c>
      <c r="C752" t="str">
        <f>IF([1]线路!C752="","",[1]线路!C752)</f>
        <v/>
      </c>
      <c r="D752" t="str">
        <f>IF([1]线路!D752="","",[1]线路!D752)</f>
        <v/>
      </c>
      <c r="E752" t="str">
        <f>IF([1]线路!F752="","",[1]线路!F752)</f>
        <v/>
      </c>
      <c r="F752" t="str">
        <f>IF([1]线路!E752="","",[1]线路!E752)</f>
        <v/>
      </c>
      <c r="G752" s="18" t="str">
        <f t="shared" si="38"/>
        <v/>
      </c>
      <c r="H752" s="18" t="str">
        <f ca="1">VLOOKUP(线路!A752,OFFSET(架空线长度!$A$2,0,0,2000,2),2,FALSE)</f>
        <v/>
      </c>
      <c r="I752" s="18"/>
      <c r="J752" s="18"/>
      <c r="K752" s="18"/>
      <c r="L752" s="18" t="str">
        <f t="shared" si="39"/>
        <v/>
      </c>
      <c r="M752" t="str">
        <f>IF([1]线路!G752="","",[1]线路!G752)</f>
        <v/>
      </c>
      <c r="N752" t="str">
        <f>IF([1]线路!H752="","",[1]线路!H752)</f>
        <v/>
      </c>
    </row>
    <row r="753" spans="1:14" x14ac:dyDescent="0.15">
      <c r="A753" t="str">
        <f>IF([1]线路!A753="","",[1]线路!A753)</f>
        <v/>
      </c>
      <c r="B753" t="str">
        <f>IF([1]线路!B753="","",[1]线路!B753)</f>
        <v/>
      </c>
      <c r="C753" t="str">
        <f>IF([1]线路!C753="","",[1]线路!C753)</f>
        <v/>
      </c>
      <c r="D753" t="str">
        <f>IF([1]线路!D753="","",[1]线路!D753)</f>
        <v/>
      </c>
      <c r="E753" t="str">
        <f>IF([1]线路!F753="","",[1]线路!F753)</f>
        <v/>
      </c>
      <c r="F753" t="str">
        <f>IF([1]线路!E753="","",[1]线路!E753)</f>
        <v/>
      </c>
      <c r="G753" s="18" t="str">
        <f t="shared" si="38"/>
        <v/>
      </c>
      <c r="H753" s="18" t="str">
        <f ca="1">VLOOKUP(线路!A753,OFFSET(架空线长度!$A$2,0,0,2000,2),2,FALSE)</f>
        <v/>
      </c>
      <c r="I753" s="18"/>
      <c r="J753" s="18"/>
      <c r="K753" s="18"/>
      <c r="L753" s="18" t="str">
        <f t="shared" si="39"/>
        <v/>
      </c>
      <c r="M753" t="str">
        <f>IF([1]线路!G753="","",[1]线路!G753)</f>
        <v/>
      </c>
      <c r="N753" t="str">
        <f>IF([1]线路!H753="","",[1]线路!H753)</f>
        <v/>
      </c>
    </row>
    <row r="754" spans="1:14" x14ac:dyDescent="0.15">
      <c r="A754" t="str">
        <f>IF([1]线路!A754="","",[1]线路!A754)</f>
        <v/>
      </c>
      <c r="B754" t="str">
        <f>IF([1]线路!B754="","",[1]线路!B754)</f>
        <v/>
      </c>
      <c r="C754" t="str">
        <f>IF([1]线路!C754="","",[1]线路!C754)</f>
        <v/>
      </c>
      <c r="D754" t="str">
        <f>IF([1]线路!D754="","",[1]线路!D754)</f>
        <v/>
      </c>
      <c r="E754" t="str">
        <f>IF([1]线路!F754="","",[1]线路!F754)</f>
        <v/>
      </c>
      <c r="F754" t="str">
        <f>IF([1]线路!E754="","",[1]线路!E754)</f>
        <v/>
      </c>
      <c r="G754" s="18" t="str">
        <f t="shared" si="38"/>
        <v/>
      </c>
      <c r="H754" s="18" t="str">
        <f ca="1">VLOOKUP(线路!A754,OFFSET(架空线长度!$A$2,0,0,2000,2),2,FALSE)</f>
        <v/>
      </c>
      <c r="I754" s="18"/>
      <c r="J754" s="18"/>
      <c r="K754" s="18"/>
      <c r="L754" s="18" t="str">
        <f t="shared" si="39"/>
        <v/>
      </c>
      <c r="M754" t="str">
        <f>IF([1]线路!G754="","",[1]线路!G754)</f>
        <v/>
      </c>
      <c r="N754" t="str">
        <f>IF([1]线路!H754="","",[1]线路!H754)</f>
        <v/>
      </c>
    </row>
    <row r="755" spans="1:14" x14ac:dyDescent="0.15">
      <c r="A755" t="str">
        <f>IF([1]线路!A755="","",[1]线路!A755)</f>
        <v/>
      </c>
      <c r="B755" t="str">
        <f>IF([1]线路!B755="","",[1]线路!B755)</f>
        <v/>
      </c>
      <c r="C755" t="str">
        <f>IF([1]线路!C755="","",[1]线路!C755)</f>
        <v/>
      </c>
      <c r="D755" t="str">
        <f>IF([1]线路!D755="","",[1]线路!D755)</f>
        <v/>
      </c>
      <c r="E755" t="str">
        <f>IF([1]线路!F755="","",[1]线路!F755)</f>
        <v/>
      </c>
      <c r="F755" t="str">
        <f>IF([1]线路!E755="","",[1]线路!E755)</f>
        <v/>
      </c>
      <c r="G755" s="18" t="str">
        <f t="shared" si="38"/>
        <v/>
      </c>
      <c r="H755" s="18" t="str">
        <f ca="1">VLOOKUP(线路!A755,OFFSET(架空线长度!$A$2,0,0,2000,2),2,FALSE)</f>
        <v/>
      </c>
      <c r="I755" s="18"/>
      <c r="J755" s="18"/>
      <c r="K755" s="18"/>
      <c r="L755" s="18" t="str">
        <f t="shared" si="39"/>
        <v/>
      </c>
      <c r="M755" t="str">
        <f>IF([1]线路!G755="","",[1]线路!G755)</f>
        <v/>
      </c>
      <c r="N755" t="str">
        <f>IF([1]线路!H755="","",[1]线路!H755)</f>
        <v/>
      </c>
    </row>
    <row r="756" spans="1:14" x14ac:dyDescent="0.15">
      <c r="A756" t="str">
        <f>IF([1]线路!A756="","",[1]线路!A756)</f>
        <v/>
      </c>
      <c r="B756" t="str">
        <f>IF([1]线路!B756="","",[1]线路!B756)</f>
        <v/>
      </c>
      <c r="C756" t="str">
        <f>IF([1]线路!C756="","",[1]线路!C756)</f>
        <v/>
      </c>
      <c r="D756" t="str">
        <f>IF([1]线路!D756="","",[1]线路!D756)</f>
        <v/>
      </c>
      <c r="E756" t="str">
        <f>IF([1]线路!F756="","",[1]线路!F756)</f>
        <v/>
      </c>
      <c r="F756" t="str">
        <f>IF([1]线路!E756="","",[1]线路!E756)</f>
        <v/>
      </c>
      <c r="G756" s="18" t="str">
        <f t="shared" si="38"/>
        <v/>
      </c>
      <c r="H756" s="18" t="str">
        <f ca="1">VLOOKUP(线路!A756,OFFSET(架空线长度!$A$2,0,0,2000,2),2,FALSE)</f>
        <v/>
      </c>
      <c r="I756" s="18"/>
      <c r="J756" s="18"/>
      <c r="K756" s="18"/>
      <c r="L756" s="18" t="str">
        <f t="shared" si="39"/>
        <v/>
      </c>
      <c r="M756" t="str">
        <f>IF([1]线路!G756="","",[1]线路!G756)</f>
        <v/>
      </c>
      <c r="N756" t="str">
        <f>IF([1]线路!H756="","",[1]线路!H756)</f>
        <v/>
      </c>
    </row>
    <row r="757" spans="1:14" x14ac:dyDescent="0.15">
      <c r="A757" t="str">
        <f>IF([1]线路!A757="","",[1]线路!A757)</f>
        <v/>
      </c>
      <c r="B757" t="str">
        <f>IF([1]线路!B757="","",[1]线路!B757)</f>
        <v/>
      </c>
      <c r="C757" t="str">
        <f>IF([1]线路!C757="","",[1]线路!C757)</f>
        <v/>
      </c>
      <c r="D757" t="str">
        <f>IF([1]线路!D757="","",[1]线路!D757)</f>
        <v/>
      </c>
      <c r="E757" t="str">
        <f>IF([1]线路!F757="","",[1]线路!F757)</f>
        <v/>
      </c>
      <c r="F757" t="str">
        <f>IF([1]线路!E757="","",[1]线路!E757)</f>
        <v/>
      </c>
      <c r="G757" s="18" t="str">
        <f t="shared" si="38"/>
        <v/>
      </c>
      <c r="H757" s="18" t="str">
        <f ca="1">VLOOKUP(线路!A757,OFFSET(架空线长度!$A$2,0,0,2000,2),2,FALSE)</f>
        <v/>
      </c>
      <c r="I757" s="18"/>
      <c r="J757" s="18"/>
      <c r="K757" s="18"/>
      <c r="L757" s="18" t="str">
        <f t="shared" si="39"/>
        <v/>
      </c>
      <c r="M757" t="str">
        <f>IF([1]线路!G757="","",[1]线路!G757)</f>
        <v/>
      </c>
      <c r="N757" t="str">
        <f>IF([1]线路!H757="","",[1]线路!H757)</f>
        <v/>
      </c>
    </row>
    <row r="758" spans="1:14" x14ac:dyDescent="0.15">
      <c r="A758" t="str">
        <f>IF([1]线路!A758="","",[1]线路!A758)</f>
        <v/>
      </c>
      <c r="B758" t="str">
        <f>IF([1]线路!B758="","",[1]线路!B758)</f>
        <v/>
      </c>
      <c r="C758" t="str">
        <f>IF([1]线路!C758="","",[1]线路!C758)</f>
        <v/>
      </c>
      <c r="D758" t="str">
        <f>IF([1]线路!D758="","",[1]线路!D758)</f>
        <v/>
      </c>
      <c r="E758" t="str">
        <f>IF([1]线路!F758="","",[1]线路!F758)</f>
        <v/>
      </c>
      <c r="F758" t="str">
        <f>IF([1]线路!E758="","",[1]线路!E758)</f>
        <v/>
      </c>
      <c r="G758" s="18" t="str">
        <f t="shared" si="38"/>
        <v/>
      </c>
      <c r="H758" s="18" t="str">
        <f ca="1">VLOOKUP(线路!A758,OFFSET(架空线长度!$A$2,0,0,2000,2),2,FALSE)</f>
        <v/>
      </c>
      <c r="I758" s="18"/>
      <c r="J758" s="18"/>
      <c r="K758" s="18"/>
      <c r="L758" s="18" t="str">
        <f t="shared" si="39"/>
        <v/>
      </c>
      <c r="M758" t="str">
        <f>IF([1]线路!G758="","",[1]线路!G758)</f>
        <v/>
      </c>
      <c r="N758" t="str">
        <f>IF([1]线路!H758="","",[1]线路!H758)</f>
        <v/>
      </c>
    </row>
    <row r="759" spans="1:14" x14ac:dyDescent="0.15">
      <c r="A759" t="str">
        <f>IF([1]线路!A759="","",[1]线路!A759)</f>
        <v/>
      </c>
      <c r="B759" t="str">
        <f>IF([1]线路!B759="","",[1]线路!B759)</f>
        <v/>
      </c>
      <c r="C759" t="str">
        <f>IF([1]线路!C759="","",[1]线路!C759)</f>
        <v/>
      </c>
      <c r="D759" t="str">
        <f>IF([1]线路!D759="","",[1]线路!D759)</f>
        <v/>
      </c>
      <c r="E759" t="str">
        <f>IF([1]线路!F759="","",[1]线路!F759)</f>
        <v/>
      </c>
      <c r="F759" t="str">
        <f>IF([1]线路!E759="","",[1]线路!E759)</f>
        <v/>
      </c>
      <c r="G759" s="18" t="str">
        <f t="shared" si="38"/>
        <v/>
      </c>
      <c r="H759" s="18" t="str">
        <f ca="1">VLOOKUP(线路!A759,OFFSET(架空线长度!$A$2,0,0,2000,2),2,FALSE)</f>
        <v/>
      </c>
      <c r="I759" s="18"/>
      <c r="J759" s="18"/>
      <c r="K759" s="18"/>
      <c r="L759" s="18" t="str">
        <f t="shared" si="39"/>
        <v/>
      </c>
      <c r="M759" t="str">
        <f>IF([1]线路!G759="","",[1]线路!G759)</f>
        <v/>
      </c>
      <c r="N759" t="str">
        <f>IF([1]线路!H759="","",[1]线路!H759)</f>
        <v/>
      </c>
    </row>
    <row r="760" spans="1:14" x14ac:dyDescent="0.15">
      <c r="A760" t="str">
        <f>IF([1]线路!A760="","",[1]线路!A760)</f>
        <v/>
      </c>
      <c r="B760" t="str">
        <f>IF([1]线路!B760="","",[1]线路!B760)</f>
        <v/>
      </c>
      <c r="C760" t="str">
        <f>IF([1]线路!C760="","",[1]线路!C760)</f>
        <v/>
      </c>
      <c r="D760" t="str">
        <f>IF([1]线路!D760="","",[1]线路!D760)</f>
        <v/>
      </c>
      <c r="E760" t="str">
        <f>IF([1]线路!F760="","",[1]线路!F760)</f>
        <v/>
      </c>
      <c r="F760" t="str">
        <f>IF([1]线路!E760="","",[1]线路!E760)</f>
        <v/>
      </c>
      <c r="G760" s="18" t="str">
        <f t="shared" si="38"/>
        <v/>
      </c>
      <c r="H760" s="18" t="str">
        <f ca="1">VLOOKUP(线路!A760,OFFSET(架空线长度!$A$2,0,0,2000,2),2,FALSE)</f>
        <v/>
      </c>
      <c r="I760" s="18"/>
      <c r="J760" s="18"/>
      <c r="K760" s="18"/>
      <c r="L760" s="18" t="str">
        <f t="shared" si="39"/>
        <v/>
      </c>
      <c r="M760" t="str">
        <f>IF([1]线路!G760="","",[1]线路!G760)</f>
        <v/>
      </c>
      <c r="N760" t="str">
        <f>IF([1]线路!H760="","",[1]线路!H760)</f>
        <v/>
      </c>
    </row>
    <row r="761" spans="1:14" x14ac:dyDescent="0.15">
      <c r="A761" t="str">
        <f>IF([1]线路!A761="","",[1]线路!A761)</f>
        <v/>
      </c>
      <c r="B761" t="str">
        <f>IF([1]线路!B761="","",[1]线路!B761)</f>
        <v/>
      </c>
      <c r="C761" t="str">
        <f>IF([1]线路!C761="","",[1]线路!C761)</f>
        <v/>
      </c>
      <c r="D761" t="str">
        <f>IF([1]线路!D761="","",[1]线路!D761)</f>
        <v/>
      </c>
      <c r="E761" t="str">
        <f>IF([1]线路!F761="","",[1]线路!F761)</f>
        <v/>
      </c>
      <c r="F761" t="str">
        <f>IF([1]线路!E761="","",[1]线路!E761)</f>
        <v/>
      </c>
      <c r="G761" s="18" t="str">
        <f t="shared" si="38"/>
        <v/>
      </c>
      <c r="H761" s="18" t="str">
        <f ca="1">VLOOKUP(线路!A761,OFFSET(架空线长度!$A$2,0,0,2000,2),2,FALSE)</f>
        <v/>
      </c>
      <c r="I761" s="18"/>
      <c r="J761" s="18"/>
      <c r="K761" s="18"/>
      <c r="L761" s="18" t="str">
        <f t="shared" si="39"/>
        <v/>
      </c>
      <c r="M761" t="str">
        <f>IF([1]线路!G761="","",[1]线路!G761)</f>
        <v/>
      </c>
      <c r="N761" t="str">
        <f>IF([1]线路!H761="","",[1]线路!H761)</f>
        <v/>
      </c>
    </row>
    <row r="762" spans="1:14" x14ac:dyDescent="0.15">
      <c r="A762" t="str">
        <f>IF([1]线路!A762="","",[1]线路!A762)</f>
        <v/>
      </c>
      <c r="B762" t="str">
        <f>IF([1]线路!B762="","",[1]线路!B762)</f>
        <v/>
      </c>
      <c r="C762" t="str">
        <f>IF([1]线路!C762="","",[1]线路!C762)</f>
        <v/>
      </c>
      <c r="D762" t="str">
        <f>IF([1]线路!D762="","",[1]线路!D762)</f>
        <v/>
      </c>
      <c r="E762" t="str">
        <f>IF([1]线路!F762="","",[1]线路!F762)</f>
        <v/>
      </c>
      <c r="F762" t="str">
        <f>IF([1]线路!E762="","",[1]线路!E762)</f>
        <v/>
      </c>
      <c r="G762" s="18" t="str">
        <f t="shared" si="38"/>
        <v/>
      </c>
      <c r="H762" s="18" t="str">
        <f ca="1">VLOOKUP(线路!A762,OFFSET(架空线长度!$A$2,0,0,2000,2),2,FALSE)</f>
        <v/>
      </c>
      <c r="I762" s="18"/>
      <c r="J762" s="18"/>
      <c r="K762" s="18"/>
      <c r="L762" s="18" t="str">
        <f t="shared" si="39"/>
        <v/>
      </c>
      <c r="M762" t="str">
        <f>IF([1]线路!G762="","",[1]线路!G762)</f>
        <v/>
      </c>
      <c r="N762" t="str">
        <f>IF([1]线路!H762="","",[1]线路!H762)</f>
        <v/>
      </c>
    </row>
    <row r="763" spans="1:14" x14ac:dyDescent="0.15">
      <c r="A763" t="str">
        <f>IF([1]线路!A763="","",[1]线路!A763)</f>
        <v/>
      </c>
      <c r="B763" t="str">
        <f>IF([1]线路!B763="","",[1]线路!B763)</f>
        <v/>
      </c>
      <c r="C763" t="str">
        <f>IF([1]线路!C763="","",[1]线路!C763)</f>
        <v/>
      </c>
      <c r="D763" t="str">
        <f>IF([1]线路!D763="","",[1]线路!D763)</f>
        <v/>
      </c>
      <c r="E763" t="str">
        <f>IF([1]线路!F763="","",[1]线路!F763)</f>
        <v/>
      </c>
      <c r="F763" t="str">
        <f>IF([1]线路!E763="","",[1]线路!E763)</f>
        <v/>
      </c>
      <c r="G763" s="18" t="str">
        <f t="shared" si="38"/>
        <v/>
      </c>
      <c r="H763" s="18" t="str">
        <f ca="1">VLOOKUP(线路!A763,OFFSET(架空线长度!$A$2,0,0,2000,2),2,FALSE)</f>
        <v/>
      </c>
      <c r="I763" s="18"/>
      <c r="J763" s="18"/>
      <c r="K763" s="18"/>
      <c r="L763" s="18" t="str">
        <f t="shared" si="39"/>
        <v/>
      </c>
      <c r="M763" t="str">
        <f>IF([1]线路!G763="","",[1]线路!G763)</f>
        <v/>
      </c>
      <c r="N763" t="str">
        <f>IF([1]线路!H763="","",[1]线路!H763)</f>
        <v/>
      </c>
    </row>
    <row r="764" spans="1:14" x14ac:dyDescent="0.15">
      <c r="A764" t="str">
        <f>IF([1]线路!A764="","",[1]线路!A764)</f>
        <v/>
      </c>
      <c r="B764" t="str">
        <f>IF([1]线路!B764="","",[1]线路!B764)</f>
        <v/>
      </c>
      <c r="C764" t="str">
        <f>IF([1]线路!C764="","",[1]线路!C764)</f>
        <v/>
      </c>
      <c r="D764" t="str">
        <f>IF([1]线路!D764="","",[1]线路!D764)</f>
        <v/>
      </c>
      <c r="E764" t="str">
        <f>IF([1]线路!F764="","",[1]线路!F764)</f>
        <v/>
      </c>
      <c r="F764" t="str">
        <f>IF([1]线路!E764="","",[1]线路!E764)</f>
        <v/>
      </c>
      <c r="G764" s="18" t="str">
        <f t="shared" si="38"/>
        <v/>
      </c>
      <c r="H764" s="18" t="str">
        <f ca="1">VLOOKUP(线路!A764,OFFSET(架空线长度!$A$2,0,0,2000,2),2,FALSE)</f>
        <v/>
      </c>
      <c r="I764" s="18"/>
      <c r="J764" s="18"/>
      <c r="K764" s="18"/>
      <c r="L764" s="18" t="str">
        <f t="shared" si="39"/>
        <v/>
      </c>
      <c r="M764" t="str">
        <f>IF([1]线路!G764="","",[1]线路!G764)</f>
        <v/>
      </c>
      <c r="N764" t="str">
        <f>IF([1]线路!H764="","",[1]线路!H764)</f>
        <v/>
      </c>
    </row>
    <row r="765" spans="1:14" x14ac:dyDescent="0.15">
      <c r="A765" t="str">
        <f>IF([1]线路!A765="","",[1]线路!A765)</f>
        <v/>
      </c>
      <c r="B765" t="str">
        <f>IF([1]线路!B765="","",[1]线路!B765)</f>
        <v/>
      </c>
      <c r="C765" t="str">
        <f>IF([1]线路!C765="","",[1]线路!C765)</f>
        <v/>
      </c>
      <c r="D765" t="str">
        <f>IF([1]线路!D765="","",[1]线路!D765)</f>
        <v/>
      </c>
      <c r="E765" t="str">
        <f>IF([1]线路!F765="","",[1]线路!F765)</f>
        <v/>
      </c>
      <c r="F765" t="str">
        <f>IF([1]线路!E765="","",[1]线路!E765)</f>
        <v/>
      </c>
      <c r="G765" s="18" t="str">
        <f t="shared" si="38"/>
        <v/>
      </c>
      <c r="H765" s="18" t="str">
        <f ca="1">VLOOKUP(线路!A765,OFFSET(架空线长度!$A$2,0,0,2000,2),2,FALSE)</f>
        <v/>
      </c>
      <c r="I765" s="18"/>
      <c r="J765" s="18"/>
      <c r="K765" s="18"/>
      <c r="L765" s="18" t="str">
        <f t="shared" si="39"/>
        <v/>
      </c>
      <c r="M765" t="str">
        <f>IF([1]线路!G765="","",[1]线路!G765)</f>
        <v/>
      </c>
      <c r="N765" t="str">
        <f>IF([1]线路!H765="","",[1]线路!H765)</f>
        <v/>
      </c>
    </row>
    <row r="766" spans="1:14" x14ac:dyDescent="0.15">
      <c r="A766" t="str">
        <f>IF([1]线路!A766="","",[1]线路!A766)</f>
        <v/>
      </c>
      <c r="B766" t="str">
        <f>IF([1]线路!B766="","",[1]线路!B766)</f>
        <v/>
      </c>
      <c r="C766" t="str">
        <f>IF([1]线路!C766="","",[1]线路!C766)</f>
        <v/>
      </c>
      <c r="D766" t="str">
        <f>IF([1]线路!D766="","",[1]线路!D766)</f>
        <v/>
      </c>
      <c r="E766" t="str">
        <f>IF([1]线路!F766="","",[1]线路!F766)</f>
        <v/>
      </c>
      <c r="F766" t="str">
        <f>IF([1]线路!E766="","",[1]线路!E766)</f>
        <v/>
      </c>
      <c r="G766" s="18" t="str">
        <f t="shared" si="38"/>
        <v/>
      </c>
      <c r="H766" s="18" t="str">
        <f ca="1">VLOOKUP(线路!A766,OFFSET(架空线长度!$A$2,0,0,2000,2),2,FALSE)</f>
        <v/>
      </c>
      <c r="I766" s="18"/>
      <c r="J766" s="18"/>
      <c r="K766" s="18"/>
      <c r="L766" s="18" t="str">
        <f t="shared" si="39"/>
        <v/>
      </c>
      <c r="M766" t="str">
        <f>IF([1]线路!G766="","",[1]线路!G766)</f>
        <v/>
      </c>
      <c r="N766" t="str">
        <f>IF([1]线路!H766="","",[1]线路!H766)</f>
        <v/>
      </c>
    </row>
    <row r="767" spans="1:14" x14ac:dyDescent="0.15">
      <c r="A767" t="str">
        <f>IF([1]线路!A767="","",[1]线路!A767)</f>
        <v/>
      </c>
      <c r="B767" t="str">
        <f>IF([1]线路!B767="","",[1]线路!B767)</f>
        <v/>
      </c>
      <c r="C767" t="str">
        <f>IF([1]线路!C767="","",[1]线路!C767)</f>
        <v/>
      </c>
      <c r="D767" t="str">
        <f>IF([1]线路!D767="","",[1]线路!D767)</f>
        <v/>
      </c>
      <c r="E767" t="str">
        <f>IF([1]线路!F767="","",[1]线路!F767)</f>
        <v/>
      </c>
      <c r="F767" t="str">
        <f>IF([1]线路!E767="","",[1]线路!E767)</f>
        <v/>
      </c>
      <c r="G767" s="18" t="str">
        <f t="shared" si="38"/>
        <v/>
      </c>
      <c r="H767" s="18" t="str">
        <f ca="1">VLOOKUP(线路!A767,OFFSET(架空线长度!$A$2,0,0,2000,2),2,FALSE)</f>
        <v/>
      </c>
      <c r="I767" s="18"/>
      <c r="J767" s="18"/>
      <c r="K767" s="18"/>
      <c r="L767" s="18" t="str">
        <f t="shared" si="39"/>
        <v/>
      </c>
      <c r="M767" t="str">
        <f>IF([1]线路!G767="","",[1]线路!G767)</f>
        <v/>
      </c>
      <c r="N767" t="str">
        <f>IF([1]线路!H767="","",[1]线路!H767)</f>
        <v/>
      </c>
    </row>
    <row r="768" spans="1:14" x14ac:dyDescent="0.15">
      <c r="A768" t="str">
        <f>IF([1]线路!A768="","",[1]线路!A768)</f>
        <v/>
      </c>
      <c r="B768" t="str">
        <f>IF([1]线路!B768="","",[1]线路!B768)</f>
        <v/>
      </c>
      <c r="C768" t="str">
        <f>IF([1]线路!C768="","",[1]线路!C768)</f>
        <v/>
      </c>
      <c r="D768" t="str">
        <f>IF([1]线路!D768="","",[1]线路!D768)</f>
        <v/>
      </c>
      <c r="E768" t="str">
        <f>IF([1]线路!F768="","",[1]线路!F768)</f>
        <v/>
      </c>
      <c r="F768" t="str">
        <f>IF([1]线路!E768="","",[1]线路!E768)</f>
        <v/>
      </c>
      <c r="G768" s="18" t="str">
        <f t="shared" si="38"/>
        <v/>
      </c>
      <c r="H768" s="18" t="str">
        <f ca="1">VLOOKUP(线路!A768,OFFSET(架空线长度!$A$2,0,0,2000,2),2,FALSE)</f>
        <v/>
      </c>
      <c r="I768" s="18"/>
      <c r="J768" s="18"/>
      <c r="K768" s="18"/>
      <c r="L768" s="18" t="str">
        <f t="shared" si="39"/>
        <v/>
      </c>
      <c r="M768" t="str">
        <f>IF([1]线路!G768="","",[1]线路!G768)</f>
        <v/>
      </c>
      <c r="N768" t="str">
        <f>IF([1]线路!H768="","",[1]线路!H768)</f>
        <v/>
      </c>
    </row>
    <row r="769" spans="1:14" x14ac:dyDescent="0.15">
      <c r="A769" t="str">
        <f>IF([1]线路!A769="","",[1]线路!A769)</f>
        <v/>
      </c>
      <c r="B769" t="str">
        <f>IF([1]线路!B769="","",[1]线路!B769)</f>
        <v/>
      </c>
      <c r="C769" t="str">
        <f>IF([1]线路!C769="","",[1]线路!C769)</f>
        <v/>
      </c>
      <c r="D769" t="str">
        <f>IF([1]线路!D769="","",[1]线路!D769)</f>
        <v/>
      </c>
      <c r="E769" t="str">
        <f>IF([1]线路!F769="","",[1]线路!F769)</f>
        <v/>
      </c>
      <c r="F769" t="str">
        <f>IF([1]线路!E769="","",[1]线路!E769)</f>
        <v/>
      </c>
      <c r="G769" s="18" t="str">
        <f t="shared" si="38"/>
        <v/>
      </c>
      <c r="H769" s="18" t="str">
        <f ca="1">VLOOKUP(线路!A769,OFFSET(架空线长度!$A$2,0,0,2000,2),2,FALSE)</f>
        <v/>
      </c>
      <c r="I769" s="18"/>
      <c r="J769" s="18"/>
      <c r="K769" s="18"/>
      <c r="L769" s="18" t="str">
        <f t="shared" si="39"/>
        <v/>
      </c>
      <c r="M769" t="str">
        <f>IF([1]线路!G769="","",[1]线路!G769)</f>
        <v/>
      </c>
      <c r="N769" t="str">
        <f>IF([1]线路!H769="","",[1]线路!H769)</f>
        <v/>
      </c>
    </row>
    <row r="770" spans="1:14" x14ac:dyDescent="0.15">
      <c r="A770" t="str">
        <f>IF([1]线路!A770="","",[1]线路!A770)</f>
        <v/>
      </c>
      <c r="B770" t="str">
        <f>IF([1]线路!B770="","",[1]线路!B770)</f>
        <v/>
      </c>
      <c r="C770" t="str">
        <f>IF([1]线路!C770="","",[1]线路!C770)</f>
        <v/>
      </c>
      <c r="D770" t="str">
        <f>IF([1]线路!D770="","",[1]线路!D770)</f>
        <v/>
      </c>
      <c r="E770" t="str">
        <f>IF([1]线路!F770="","",[1]线路!F770)</f>
        <v/>
      </c>
      <c r="F770" t="str">
        <f>IF([1]线路!E770="","",[1]线路!E770)</f>
        <v/>
      </c>
      <c r="G770" s="18" t="str">
        <f t="shared" si="38"/>
        <v/>
      </c>
      <c r="H770" s="18" t="str">
        <f ca="1">VLOOKUP(线路!A770,OFFSET(架空线长度!$A$2,0,0,2000,2),2,FALSE)</f>
        <v/>
      </c>
      <c r="I770" s="18"/>
      <c r="J770" s="18"/>
      <c r="K770" s="18"/>
      <c r="L770" s="18" t="str">
        <f t="shared" si="39"/>
        <v/>
      </c>
      <c r="M770" t="str">
        <f>IF([1]线路!G770="","",[1]线路!G770)</f>
        <v/>
      </c>
      <c r="N770" t="str">
        <f>IF([1]线路!H770="","",[1]线路!H770)</f>
        <v/>
      </c>
    </row>
    <row r="771" spans="1:14" x14ac:dyDescent="0.15">
      <c r="A771" t="str">
        <f>IF([1]线路!A771="","",[1]线路!A771)</f>
        <v/>
      </c>
      <c r="B771" t="str">
        <f>IF([1]线路!B771="","",[1]线路!B771)</f>
        <v/>
      </c>
      <c r="C771" t="str">
        <f>IF([1]线路!C771="","",[1]线路!C771)</f>
        <v/>
      </c>
      <c r="D771" t="str">
        <f>IF([1]线路!D771="","",[1]线路!D771)</f>
        <v/>
      </c>
      <c r="E771" t="str">
        <f>IF([1]线路!F771="","",[1]线路!F771)</f>
        <v/>
      </c>
      <c r="F771" t="str">
        <f>IF([1]线路!E771="","",[1]线路!E771)</f>
        <v/>
      </c>
      <c r="G771" s="18" t="str">
        <f t="shared" ref="G771:G834" si="40">L771</f>
        <v/>
      </c>
      <c r="H771" s="18" t="str">
        <f ca="1">VLOOKUP(线路!A771,OFFSET(架空线长度!$A$2,0,0,2000,2),2,FALSE)</f>
        <v/>
      </c>
      <c r="I771" s="18"/>
      <c r="J771" s="18"/>
      <c r="K771" s="18"/>
      <c r="L771" s="18" t="str">
        <f t="shared" ref="L771:L834" si="41">IF(OR(I771="",K771=""),"",IF(I771/(I771+K771)&gt;0.5,0,1))</f>
        <v/>
      </c>
      <c r="M771" t="str">
        <f>IF([1]线路!G771="","",[1]线路!G771)</f>
        <v/>
      </c>
      <c r="N771" t="str">
        <f>IF([1]线路!H771="","",[1]线路!H771)</f>
        <v/>
      </c>
    </row>
    <row r="772" spans="1:14" x14ac:dyDescent="0.15">
      <c r="A772" t="str">
        <f>IF([1]线路!A772="","",[1]线路!A772)</f>
        <v/>
      </c>
      <c r="B772" t="str">
        <f>IF([1]线路!B772="","",[1]线路!B772)</f>
        <v/>
      </c>
      <c r="C772" t="str">
        <f>IF([1]线路!C772="","",[1]线路!C772)</f>
        <v/>
      </c>
      <c r="D772" t="str">
        <f>IF([1]线路!D772="","",[1]线路!D772)</f>
        <v/>
      </c>
      <c r="E772" t="str">
        <f>IF([1]线路!F772="","",[1]线路!F772)</f>
        <v/>
      </c>
      <c r="F772" t="str">
        <f>IF([1]线路!E772="","",[1]线路!E772)</f>
        <v/>
      </c>
      <c r="G772" s="18" t="str">
        <f t="shared" si="40"/>
        <v/>
      </c>
      <c r="H772" s="18" t="str">
        <f ca="1">VLOOKUP(线路!A772,OFFSET(架空线长度!$A$2,0,0,2000,2),2,FALSE)</f>
        <v/>
      </c>
      <c r="I772" s="18"/>
      <c r="J772" s="18"/>
      <c r="K772" s="18"/>
      <c r="L772" s="18" t="str">
        <f t="shared" si="41"/>
        <v/>
      </c>
      <c r="M772" t="str">
        <f>IF([1]线路!G772="","",[1]线路!G772)</f>
        <v/>
      </c>
      <c r="N772" t="str">
        <f>IF([1]线路!H772="","",[1]线路!H772)</f>
        <v/>
      </c>
    </row>
    <row r="773" spans="1:14" x14ac:dyDescent="0.15">
      <c r="A773" t="str">
        <f>IF([1]线路!A773="","",[1]线路!A773)</f>
        <v/>
      </c>
      <c r="B773" t="str">
        <f>IF([1]线路!B773="","",[1]线路!B773)</f>
        <v/>
      </c>
      <c r="C773" t="str">
        <f>IF([1]线路!C773="","",[1]线路!C773)</f>
        <v/>
      </c>
      <c r="D773" t="str">
        <f>IF([1]线路!D773="","",[1]线路!D773)</f>
        <v/>
      </c>
      <c r="E773" t="str">
        <f>IF([1]线路!F773="","",[1]线路!F773)</f>
        <v/>
      </c>
      <c r="F773" t="str">
        <f>IF([1]线路!E773="","",[1]线路!E773)</f>
        <v/>
      </c>
      <c r="G773" s="18" t="str">
        <f t="shared" si="40"/>
        <v/>
      </c>
      <c r="H773" s="18" t="str">
        <f ca="1">VLOOKUP(线路!A773,OFFSET(架空线长度!$A$2,0,0,2000,2),2,FALSE)</f>
        <v/>
      </c>
      <c r="I773" s="18"/>
      <c r="J773" s="18"/>
      <c r="K773" s="18"/>
      <c r="L773" s="18" t="str">
        <f t="shared" si="41"/>
        <v/>
      </c>
      <c r="M773" t="str">
        <f>IF([1]线路!G773="","",[1]线路!G773)</f>
        <v/>
      </c>
      <c r="N773" t="str">
        <f>IF([1]线路!H773="","",[1]线路!H773)</f>
        <v/>
      </c>
    </row>
    <row r="774" spans="1:14" x14ac:dyDescent="0.15">
      <c r="A774" t="str">
        <f>IF([1]线路!A774="","",[1]线路!A774)</f>
        <v/>
      </c>
      <c r="B774" t="str">
        <f>IF([1]线路!B774="","",[1]线路!B774)</f>
        <v/>
      </c>
      <c r="C774" t="str">
        <f>IF([1]线路!C774="","",[1]线路!C774)</f>
        <v/>
      </c>
      <c r="D774" t="str">
        <f>IF([1]线路!D774="","",[1]线路!D774)</f>
        <v/>
      </c>
      <c r="E774" t="str">
        <f>IF([1]线路!F774="","",[1]线路!F774)</f>
        <v/>
      </c>
      <c r="F774" t="str">
        <f>IF([1]线路!E774="","",[1]线路!E774)</f>
        <v/>
      </c>
      <c r="G774" s="18" t="str">
        <f t="shared" si="40"/>
        <v/>
      </c>
      <c r="H774" s="18" t="str">
        <f ca="1">VLOOKUP(线路!A774,OFFSET(架空线长度!$A$2,0,0,2000,2),2,FALSE)</f>
        <v/>
      </c>
      <c r="I774" s="18"/>
      <c r="J774" s="18"/>
      <c r="K774" s="18"/>
      <c r="L774" s="18" t="str">
        <f t="shared" si="41"/>
        <v/>
      </c>
      <c r="M774" t="str">
        <f>IF([1]线路!G774="","",[1]线路!G774)</f>
        <v/>
      </c>
      <c r="N774" t="str">
        <f>IF([1]线路!H774="","",[1]线路!H774)</f>
        <v/>
      </c>
    </row>
    <row r="775" spans="1:14" x14ac:dyDescent="0.15">
      <c r="A775" t="str">
        <f>IF([1]线路!A775="","",[1]线路!A775)</f>
        <v/>
      </c>
      <c r="B775" t="str">
        <f>IF([1]线路!B775="","",[1]线路!B775)</f>
        <v/>
      </c>
      <c r="C775" t="str">
        <f>IF([1]线路!C775="","",[1]线路!C775)</f>
        <v/>
      </c>
      <c r="D775" t="str">
        <f>IF([1]线路!D775="","",[1]线路!D775)</f>
        <v/>
      </c>
      <c r="E775" t="str">
        <f>IF([1]线路!F775="","",[1]线路!F775)</f>
        <v/>
      </c>
      <c r="F775" t="str">
        <f>IF([1]线路!E775="","",[1]线路!E775)</f>
        <v/>
      </c>
      <c r="G775" s="18" t="str">
        <f t="shared" si="40"/>
        <v/>
      </c>
      <c r="H775" s="18" t="str">
        <f ca="1">VLOOKUP(线路!A775,OFFSET(架空线长度!$A$2,0,0,2000,2),2,FALSE)</f>
        <v/>
      </c>
      <c r="I775" s="18"/>
      <c r="J775" s="18"/>
      <c r="K775" s="18"/>
      <c r="L775" s="18" t="str">
        <f t="shared" si="41"/>
        <v/>
      </c>
      <c r="M775" t="str">
        <f>IF([1]线路!G775="","",[1]线路!G775)</f>
        <v/>
      </c>
      <c r="N775" t="str">
        <f>IF([1]线路!H775="","",[1]线路!H775)</f>
        <v/>
      </c>
    </row>
    <row r="776" spans="1:14" x14ac:dyDescent="0.15">
      <c r="A776" t="str">
        <f>IF([1]线路!A776="","",[1]线路!A776)</f>
        <v/>
      </c>
      <c r="B776" t="str">
        <f>IF([1]线路!B776="","",[1]线路!B776)</f>
        <v/>
      </c>
      <c r="C776" t="str">
        <f>IF([1]线路!C776="","",[1]线路!C776)</f>
        <v/>
      </c>
      <c r="D776" t="str">
        <f>IF([1]线路!D776="","",[1]线路!D776)</f>
        <v/>
      </c>
      <c r="E776" t="str">
        <f>IF([1]线路!F776="","",[1]线路!F776)</f>
        <v/>
      </c>
      <c r="F776" t="str">
        <f>IF([1]线路!E776="","",[1]线路!E776)</f>
        <v/>
      </c>
      <c r="G776" s="18" t="str">
        <f t="shared" si="40"/>
        <v/>
      </c>
      <c r="H776" s="18" t="str">
        <f ca="1">VLOOKUP(线路!A776,OFFSET(架空线长度!$A$2,0,0,2000,2),2,FALSE)</f>
        <v/>
      </c>
      <c r="I776" s="18"/>
      <c r="J776" s="18"/>
      <c r="K776" s="18"/>
      <c r="L776" s="18" t="str">
        <f t="shared" si="41"/>
        <v/>
      </c>
      <c r="M776" t="str">
        <f>IF([1]线路!G776="","",[1]线路!G776)</f>
        <v/>
      </c>
      <c r="N776" t="str">
        <f>IF([1]线路!H776="","",[1]线路!H776)</f>
        <v/>
      </c>
    </row>
    <row r="777" spans="1:14" x14ac:dyDescent="0.15">
      <c r="A777" t="str">
        <f>IF([1]线路!A777="","",[1]线路!A777)</f>
        <v/>
      </c>
      <c r="B777" t="str">
        <f>IF([1]线路!B777="","",[1]线路!B777)</f>
        <v/>
      </c>
      <c r="C777" t="str">
        <f>IF([1]线路!C777="","",[1]线路!C777)</f>
        <v/>
      </c>
      <c r="D777" t="str">
        <f>IF([1]线路!D777="","",[1]线路!D777)</f>
        <v/>
      </c>
      <c r="E777" t="str">
        <f>IF([1]线路!F777="","",[1]线路!F777)</f>
        <v/>
      </c>
      <c r="F777" t="str">
        <f>IF([1]线路!E777="","",[1]线路!E777)</f>
        <v/>
      </c>
      <c r="G777" s="18" t="str">
        <f t="shared" si="40"/>
        <v/>
      </c>
      <c r="H777" s="18" t="str">
        <f ca="1">VLOOKUP(线路!A777,OFFSET(架空线长度!$A$2,0,0,2000,2),2,FALSE)</f>
        <v/>
      </c>
      <c r="I777" s="18"/>
      <c r="J777" s="18"/>
      <c r="K777" s="18"/>
      <c r="L777" s="18" t="str">
        <f t="shared" si="41"/>
        <v/>
      </c>
      <c r="M777" t="str">
        <f>IF([1]线路!G777="","",[1]线路!G777)</f>
        <v/>
      </c>
      <c r="N777" t="str">
        <f>IF([1]线路!H777="","",[1]线路!H777)</f>
        <v/>
      </c>
    </row>
    <row r="778" spans="1:14" x14ac:dyDescent="0.15">
      <c r="A778" t="str">
        <f>IF([1]线路!A778="","",[1]线路!A778)</f>
        <v/>
      </c>
      <c r="B778" t="str">
        <f>IF([1]线路!B778="","",[1]线路!B778)</f>
        <v/>
      </c>
      <c r="C778" t="str">
        <f>IF([1]线路!C778="","",[1]线路!C778)</f>
        <v/>
      </c>
      <c r="D778" t="str">
        <f>IF([1]线路!D778="","",[1]线路!D778)</f>
        <v/>
      </c>
      <c r="E778" t="str">
        <f>IF([1]线路!F778="","",[1]线路!F778)</f>
        <v/>
      </c>
      <c r="F778" t="str">
        <f>IF([1]线路!E778="","",[1]线路!E778)</f>
        <v/>
      </c>
      <c r="G778" s="18" t="str">
        <f t="shared" si="40"/>
        <v/>
      </c>
      <c r="H778" s="18" t="str">
        <f ca="1">VLOOKUP(线路!A778,OFFSET(架空线长度!$A$2,0,0,2000,2),2,FALSE)</f>
        <v/>
      </c>
      <c r="I778" s="18"/>
      <c r="J778" s="18"/>
      <c r="K778" s="18"/>
      <c r="L778" s="18" t="str">
        <f t="shared" si="41"/>
        <v/>
      </c>
      <c r="M778" t="str">
        <f>IF([1]线路!G778="","",[1]线路!G778)</f>
        <v/>
      </c>
      <c r="N778" t="str">
        <f>IF([1]线路!H778="","",[1]线路!H778)</f>
        <v/>
      </c>
    </row>
    <row r="779" spans="1:14" x14ac:dyDescent="0.15">
      <c r="A779" t="str">
        <f>IF([1]线路!A779="","",[1]线路!A779)</f>
        <v/>
      </c>
      <c r="B779" t="str">
        <f>IF([1]线路!B779="","",[1]线路!B779)</f>
        <v/>
      </c>
      <c r="C779" t="str">
        <f>IF([1]线路!C779="","",[1]线路!C779)</f>
        <v/>
      </c>
      <c r="D779" t="str">
        <f>IF([1]线路!D779="","",[1]线路!D779)</f>
        <v/>
      </c>
      <c r="E779" t="str">
        <f>IF([1]线路!F779="","",[1]线路!F779)</f>
        <v/>
      </c>
      <c r="F779" t="str">
        <f>IF([1]线路!E779="","",[1]线路!E779)</f>
        <v/>
      </c>
      <c r="G779" s="18" t="str">
        <f t="shared" si="40"/>
        <v/>
      </c>
      <c r="H779" s="18" t="str">
        <f ca="1">VLOOKUP(线路!A779,OFFSET(架空线长度!$A$2,0,0,2000,2),2,FALSE)</f>
        <v/>
      </c>
      <c r="I779" s="18"/>
      <c r="J779" s="18"/>
      <c r="K779" s="18"/>
      <c r="L779" s="18" t="str">
        <f t="shared" si="41"/>
        <v/>
      </c>
      <c r="M779" t="str">
        <f>IF([1]线路!G779="","",[1]线路!G779)</f>
        <v/>
      </c>
      <c r="N779" t="str">
        <f>IF([1]线路!H779="","",[1]线路!H779)</f>
        <v/>
      </c>
    </row>
    <row r="780" spans="1:14" x14ac:dyDescent="0.15">
      <c r="A780" t="str">
        <f>IF([1]线路!A780="","",[1]线路!A780)</f>
        <v/>
      </c>
      <c r="B780" t="str">
        <f>IF([1]线路!B780="","",[1]线路!B780)</f>
        <v/>
      </c>
      <c r="C780" t="str">
        <f>IF([1]线路!C780="","",[1]线路!C780)</f>
        <v/>
      </c>
      <c r="D780" t="str">
        <f>IF([1]线路!D780="","",[1]线路!D780)</f>
        <v/>
      </c>
      <c r="E780" t="str">
        <f>IF([1]线路!F780="","",[1]线路!F780)</f>
        <v/>
      </c>
      <c r="F780" t="str">
        <f>IF([1]线路!E780="","",[1]线路!E780)</f>
        <v/>
      </c>
      <c r="G780" s="18" t="str">
        <f t="shared" si="40"/>
        <v/>
      </c>
      <c r="H780" s="18" t="str">
        <f ca="1">VLOOKUP(线路!A780,OFFSET(架空线长度!$A$2,0,0,2000,2),2,FALSE)</f>
        <v/>
      </c>
      <c r="I780" s="18"/>
      <c r="J780" s="18"/>
      <c r="K780" s="18"/>
      <c r="L780" s="18" t="str">
        <f t="shared" si="41"/>
        <v/>
      </c>
      <c r="M780" t="str">
        <f>IF([1]线路!G780="","",[1]线路!G780)</f>
        <v/>
      </c>
      <c r="N780" t="str">
        <f>IF([1]线路!H780="","",[1]线路!H780)</f>
        <v/>
      </c>
    </row>
    <row r="781" spans="1:14" x14ac:dyDescent="0.15">
      <c r="A781" t="str">
        <f>IF([1]线路!A781="","",[1]线路!A781)</f>
        <v/>
      </c>
      <c r="B781" t="str">
        <f>IF([1]线路!B781="","",[1]线路!B781)</f>
        <v/>
      </c>
      <c r="C781" t="str">
        <f>IF([1]线路!C781="","",[1]线路!C781)</f>
        <v/>
      </c>
      <c r="D781" t="str">
        <f>IF([1]线路!D781="","",[1]线路!D781)</f>
        <v/>
      </c>
      <c r="E781" t="str">
        <f>IF([1]线路!F781="","",[1]线路!F781)</f>
        <v/>
      </c>
      <c r="F781" t="str">
        <f>IF([1]线路!E781="","",[1]线路!E781)</f>
        <v/>
      </c>
      <c r="G781" s="18" t="str">
        <f t="shared" si="40"/>
        <v/>
      </c>
      <c r="H781" s="18" t="str">
        <f ca="1">VLOOKUP(线路!A781,OFFSET(架空线长度!$A$2,0,0,2000,2),2,FALSE)</f>
        <v/>
      </c>
      <c r="I781" s="18"/>
      <c r="J781" s="18"/>
      <c r="K781" s="18"/>
      <c r="L781" s="18" t="str">
        <f t="shared" si="41"/>
        <v/>
      </c>
      <c r="M781" t="str">
        <f>IF([1]线路!G781="","",[1]线路!G781)</f>
        <v/>
      </c>
      <c r="N781" t="str">
        <f>IF([1]线路!H781="","",[1]线路!H781)</f>
        <v/>
      </c>
    </row>
    <row r="782" spans="1:14" x14ac:dyDescent="0.15">
      <c r="A782" t="str">
        <f>IF([1]线路!A782="","",[1]线路!A782)</f>
        <v/>
      </c>
      <c r="B782" t="str">
        <f>IF([1]线路!B782="","",[1]线路!B782)</f>
        <v/>
      </c>
      <c r="C782" t="str">
        <f>IF([1]线路!C782="","",[1]线路!C782)</f>
        <v/>
      </c>
      <c r="D782" t="str">
        <f>IF([1]线路!D782="","",[1]线路!D782)</f>
        <v/>
      </c>
      <c r="E782" t="str">
        <f>IF([1]线路!F782="","",[1]线路!F782)</f>
        <v/>
      </c>
      <c r="F782" t="str">
        <f>IF([1]线路!E782="","",[1]线路!E782)</f>
        <v/>
      </c>
      <c r="G782" s="18" t="str">
        <f t="shared" si="40"/>
        <v/>
      </c>
      <c r="H782" s="18" t="str">
        <f ca="1">VLOOKUP(线路!A782,OFFSET(架空线长度!$A$2,0,0,2000,2),2,FALSE)</f>
        <v/>
      </c>
      <c r="I782" s="18"/>
      <c r="J782" s="18"/>
      <c r="K782" s="18"/>
      <c r="L782" s="18" t="str">
        <f t="shared" si="41"/>
        <v/>
      </c>
      <c r="M782" t="str">
        <f>IF([1]线路!G782="","",[1]线路!G782)</f>
        <v/>
      </c>
      <c r="N782" t="str">
        <f>IF([1]线路!H782="","",[1]线路!H782)</f>
        <v/>
      </c>
    </row>
    <row r="783" spans="1:14" x14ac:dyDescent="0.15">
      <c r="A783" t="str">
        <f>IF([1]线路!A783="","",[1]线路!A783)</f>
        <v/>
      </c>
      <c r="B783" t="str">
        <f>IF([1]线路!B783="","",[1]线路!B783)</f>
        <v/>
      </c>
      <c r="C783" t="str">
        <f>IF([1]线路!C783="","",[1]线路!C783)</f>
        <v/>
      </c>
      <c r="D783" t="str">
        <f>IF([1]线路!D783="","",[1]线路!D783)</f>
        <v/>
      </c>
      <c r="E783" t="str">
        <f>IF([1]线路!F783="","",[1]线路!F783)</f>
        <v/>
      </c>
      <c r="F783" t="str">
        <f>IF([1]线路!E783="","",[1]线路!E783)</f>
        <v/>
      </c>
      <c r="G783" s="18" t="str">
        <f t="shared" si="40"/>
        <v/>
      </c>
      <c r="H783" s="18" t="str">
        <f ca="1">VLOOKUP(线路!A783,OFFSET(架空线长度!$A$2,0,0,2000,2),2,FALSE)</f>
        <v/>
      </c>
      <c r="I783" s="18"/>
      <c r="J783" s="18"/>
      <c r="K783" s="18"/>
      <c r="L783" s="18" t="str">
        <f t="shared" si="41"/>
        <v/>
      </c>
      <c r="M783" t="str">
        <f>IF([1]线路!G783="","",[1]线路!G783)</f>
        <v/>
      </c>
      <c r="N783" t="str">
        <f>IF([1]线路!H783="","",[1]线路!H783)</f>
        <v/>
      </c>
    </row>
    <row r="784" spans="1:14" x14ac:dyDescent="0.15">
      <c r="A784" t="str">
        <f>IF([1]线路!A784="","",[1]线路!A784)</f>
        <v/>
      </c>
      <c r="B784" t="str">
        <f>IF([1]线路!B784="","",[1]线路!B784)</f>
        <v/>
      </c>
      <c r="C784" t="str">
        <f>IF([1]线路!C784="","",[1]线路!C784)</f>
        <v/>
      </c>
      <c r="D784" t="str">
        <f>IF([1]线路!D784="","",[1]线路!D784)</f>
        <v/>
      </c>
      <c r="E784" t="str">
        <f>IF([1]线路!F784="","",[1]线路!F784)</f>
        <v/>
      </c>
      <c r="F784" t="str">
        <f>IF([1]线路!E784="","",[1]线路!E784)</f>
        <v/>
      </c>
      <c r="G784" s="18" t="str">
        <f t="shared" si="40"/>
        <v/>
      </c>
      <c r="H784" s="18" t="str">
        <f ca="1">VLOOKUP(线路!A784,OFFSET(架空线长度!$A$2,0,0,2000,2),2,FALSE)</f>
        <v/>
      </c>
      <c r="I784" s="18"/>
      <c r="J784" s="18"/>
      <c r="K784" s="18"/>
      <c r="L784" s="18" t="str">
        <f t="shared" si="41"/>
        <v/>
      </c>
      <c r="M784" t="str">
        <f>IF([1]线路!G784="","",[1]线路!G784)</f>
        <v/>
      </c>
      <c r="N784" t="str">
        <f>IF([1]线路!H784="","",[1]线路!H784)</f>
        <v/>
      </c>
    </row>
    <row r="785" spans="1:14" x14ac:dyDescent="0.15">
      <c r="A785" t="str">
        <f>IF([1]线路!A785="","",[1]线路!A785)</f>
        <v/>
      </c>
      <c r="B785" t="str">
        <f>IF([1]线路!B785="","",[1]线路!B785)</f>
        <v/>
      </c>
      <c r="C785" t="str">
        <f>IF([1]线路!C785="","",[1]线路!C785)</f>
        <v/>
      </c>
      <c r="D785" t="str">
        <f>IF([1]线路!D785="","",[1]线路!D785)</f>
        <v/>
      </c>
      <c r="E785" t="str">
        <f>IF([1]线路!F785="","",[1]线路!F785)</f>
        <v/>
      </c>
      <c r="F785" t="str">
        <f>IF([1]线路!E785="","",[1]线路!E785)</f>
        <v/>
      </c>
      <c r="G785" s="18" t="str">
        <f t="shared" si="40"/>
        <v/>
      </c>
      <c r="H785" s="18" t="str">
        <f ca="1">VLOOKUP(线路!A785,OFFSET(架空线长度!$A$2,0,0,2000,2),2,FALSE)</f>
        <v/>
      </c>
      <c r="I785" s="18"/>
      <c r="J785" s="18"/>
      <c r="K785" s="18"/>
      <c r="L785" s="18" t="str">
        <f t="shared" si="41"/>
        <v/>
      </c>
      <c r="M785" t="str">
        <f>IF([1]线路!G785="","",[1]线路!G785)</f>
        <v/>
      </c>
      <c r="N785" t="str">
        <f>IF([1]线路!H785="","",[1]线路!H785)</f>
        <v/>
      </c>
    </row>
    <row r="786" spans="1:14" x14ac:dyDescent="0.15">
      <c r="A786" t="str">
        <f>IF([1]线路!A786="","",[1]线路!A786)</f>
        <v/>
      </c>
      <c r="B786" t="str">
        <f>IF([1]线路!B786="","",[1]线路!B786)</f>
        <v/>
      </c>
      <c r="C786" t="str">
        <f>IF([1]线路!C786="","",[1]线路!C786)</f>
        <v/>
      </c>
      <c r="D786" t="str">
        <f>IF([1]线路!D786="","",[1]线路!D786)</f>
        <v/>
      </c>
      <c r="E786" t="str">
        <f>IF([1]线路!F786="","",[1]线路!F786)</f>
        <v/>
      </c>
      <c r="F786" t="str">
        <f>IF([1]线路!E786="","",[1]线路!E786)</f>
        <v/>
      </c>
      <c r="G786" s="18" t="str">
        <f t="shared" si="40"/>
        <v/>
      </c>
      <c r="H786" s="18" t="str">
        <f ca="1">VLOOKUP(线路!A786,OFFSET(架空线长度!$A$2,0,0,2000,2),2,FALSE)</f>
        <v/>
      </c>
      <c r="I786" s="18"/>
      <c r="J786" s="18"/>
      <c r="K786" s="18"/>
      <c r="L786" s="18" t="str">
        <f t="shared" si="41"/>
        <v/>
      </c>
      <c r="M786" t="str">
        <f>IF([1]线路!G786="","",[1]线路!G786)</f>
        <v/>
      </c>
      <c r="N786" t="str">
        <f>IF([1]线路!H786="","",[1]线路!H786)</f>
        <v/>
      </c>
    </row>
    <row r="787" spans="1:14" x14ac:dyDescent="0.15">
      <c r="A787" t="str">
        <f>IF([1]线路!A787="","",[1]线路!A787)</f>
        <v/>
      </c>
      <c r="B787" t="str">
        <f>IF([1]线路!B787="","",[1]线路!B787)</f>
        <v/>
      </c>
      <c r="C787" t="str">
        <f>IF([1]线路!C787="","",[1]线路!C787)</f>
        <v/>
      </c>
      <c r="D787" t="str">
        <f>IF([1]线路!D787="","",[1]线路!D787)</f>
        <v/>
      </c>
      <c r="E787" t="str">
        <f>IF([1]线路!F787="","",[1]线路!F787)</f>
        <v/>
      </c>
      <c r="F787" t="str">
        <f>IF([1]线路!E787="","",[1]线路!E787)</f>
        <v/>
      </c>
      <c r="G787" s="18" t="str">
        <f t="shared" si="40"/>
        <v/>
      </c>
      <c r="H787" s="18" t="str">
        <f ca="1">VLOOKUP(线路!A787,OFFSET(架空线长度!$A$2,0,0,2000,2),2,FALSE)</f>
        <v/>
      </c>
      <c r="I787" s="18"/>
      <c r="J787" s="18"/>
      <c r="K787" s="18"/>
      <c r="L787" s="18" t="str">
        <f t="shared" si="41"/>
        <v/>
      </c>
      <c r="M787" t="str">
        <f>IF([1]线路!G787="","",[1]线路!G787)</f>
        <v/>
      </c>
      <c r="N787" t="str">
        <f>IF([1]线路!H787="","",[1]线路!H787)</f>
        <v/>
      </c>
    </row>
    <row r="788" spans="1:14" x14ac:dyDescent="0.15">
      <c r="A788" t="str">
        <f>IF([1]线路!A788="","",[1]线路!A788)</f>
        <v/>
      </c>
      <c r="B788" t="str">
        <f>IF([1]线路!B788="","",[1]线路!B788)</f>
        <v/>
      </c>
      <c r="C788" t="str">
        <f>IF([1]线路!C788="","",[1]线路!C788)</f>
        <v/>
      </c>
      <c r="D788" t="str">
        <f>IF([1]线路!D788="","",[1]线路!D788)</f>
        <v/>
      </c>
      <c r="E788" t="str">
        <f>IF([1]线路!F788="","",[1]线路!F788)</f>
        <v/>
      </c>
      <c r="F788" t="str">
        <f>IF([1]线路!E788="","",[1]线路!E788)</f>
        <v/>
      </c>
      <c r="G788" s="18" t="str">
        <f t="shared" si="40"/>
        <v/>
      </c>
      <c r="H788" s="18" t="str">
        <f ca="1">VLOOKUP(线路!A788,OFFSET(架空线长度!$A$2,0,0,2000,2),2,FALSE)</f>
        <v/>
      </c>
      <c r="I788" s="18"/>
      <c r="J788" s="18"/>
      <c r="K788" s="18"/>
      <c r="L788" s="18" t="str">
        <f t="shared" si="41"/>
        <v/>
      </c>
      <c r="M788" t="str">
        <f>IF([1]线路!G788="","",[1]线路!G788)</f>
        <v/>
      </c>
      <c r="N788" t="str">
        <f>IF([1]线路!H788="","",[1]线路!H788)</f>
        <v/>
      </c>
    </row>
    <row r="789" spans="1:14" x14ac:dyDescent="0.15">
      <c r="A789" t="str">
        <f>IF([1]线路!A789="","",[1]线路!A789)</f>
        <v/>
      </c>
      <c r="B789" t="str">
        <f>IF([1]线路!B789="","",[1]线路!B789)</f>
        <v/>
      </c>
      <c r="C789" t="str">
        <f>IF([1]线路!C789="","",[1]线路!C789)</f>
        <v/>
      </c>
      <c r="D789" t="str">
        <f>IF([1]线路!D789="","",[1]线路!D789)</f>
        <v/>
      </c>
      <c r="E789" t="str">
        <f>IF([1]线路!F789="","",[1]线路!F789)</f>
        <v/>
      </c>
      <c r="F789" t="str">
        <f>IF([1]线路!E789="","",[1]线路!E789)</f>
        <v/>
      </c>
      <c r="G789" s="18" t="str">
        <f t="shared" si="40"/>
        <v/>
      </c>
      <c r="H789" s="18" t="str">
        <f ca="1">VLOOKUP(线路!A789,OFFSET(架空线长度!$A$2,0,0,2000,2),2,FALSE)</f>
        <v/>
      </c>
      <c r="I789" s="18"/>
      <c r="J789" s="18"/>
      <c r="K789" s="18"/>
      <c r="L789" s="18" t="str">
        <f t="shared" si="41"/>
        <v/>
      </c>
      <c r="M789" t="str">
        <f>IF([1]线路!G789="","",[1]线路!G789)</f>
        <v/>
      </c>
      <c r="N789" t="str">
        <f>IF([1]线路!H789="","",[1]线路!H789)</f>
        <v/>
      </c>
    </row>
    <row r="790" spans="1:14" x14ac:dyDescent="0.15">
      <c r="A790" t="str">
        <f>IF([1]线路!A790="","",[1]线路!A790)</f>
        <v/>
      </c>
      <c r="B790" t="str">
        <f>IF([1]线路!B790="","",[1]线路!B790)</f>
        <v/>
      </c>
      <c r="C790" t="str">
        <f>IF([1]线路!C790="","",[1]线路!C790)</f>
        <v/>
      </c>
      <c r="D790" t="str">
        <f>IF([1]线路!D790="","",[1]线路!D790)</f>
        <v/>
      </c>
      <c r="E790" t="str">
        <f>IF([1]线路!F790="","",[1]线路!F790)</f>
        <v/>
      </c>
      <c r="F790" t="str">
        <f>IF([1]线路!E790="","",[1]线路!E790)</f>
        <v/>
      </c>
      <c r="G790" s="18" t="str">
        <f t="shared" si="40"/>
        <v/>
      </c>
      <c r="H790" s="18" t="str">
        <f ca="1">VLOOKUP(线路!A790,OFFSET(架空线长度!$A$2,0,0,2000,2),2,FALSE)</f>
        <v/>
      </c>
      <c r="I790" s="18"/>
      <c r="J790" s="18"/>
      <c r="K790" s="18"/>
      <c r="L790" s="18" t="str">
        <f t="shared" si="41"/>
        <v/>
      </c>
      <c r="M790" t="str">
        <f>IF([1]线路!G790="","",[1]线路!G790)</f>
        <v/>
      </c>
      <c r="N790" t="str">
        <f>IF([1]线路!H790="","",[1]线路!H790)</f>
        <v/>
      </c>
    </row>
    <row r="791" spans="1:14" x14ac:dyDescent="0.15">
      <c r="A791" t="str">
        <f>IF([1]线路!A791="","",[1]线路!A791)</f>
        <v/>
      </c>
      <c r="B791" t="str">
        <f>IF([1]线路!B791="","",[1]线路!B791)</f>
        <v/>
      </c>
      <c r="C791" t="str">
        <f>IF([1]线路!C791="","",[1]线路!C791)</f>
        <v/>
      </c>
      <c r="D791" t="str">
        <f>IF([1]线路!D791="","",[1]线路!D791)</f>
        <v/>
      </c>
      <c r="E791" t="str">
        <f>IF([1]线路!F791="","",[1]线路!F791)</f>
        <v/>
      </c>
      <c r="F791" t="str">
        <f>IF([1]线路!E791="","",[1]线路!E791)</f>
        <v/>
      </c>
      <c r="G791" s="18" t="str">
        <f t="shared" si="40"/>
        <v/>
      </c>
      <c r="H791" s="18" t="str">
        <f ca="1">VLOOKUP(线路!A791,OFFSET(架空线长度!$A$2,0,0,2000,2),2,FALSE)</f>
        <v/>
      </c>
      <c r="I791" s="18"/>
      <c r="J791" s="18"/>
      <c r="K791" s="18"/>
      <c r="L791" s="18" t="str">
        <f t="shared" si="41"/>
        <v/>
      </c>
      <c r="M791" t="str">
        <f>IF([1]线路!G791="","",[1]线路!G791)</f>
        <v/>
      </c>
      <c r="N791" t="str">
        <f>IF([1]线路!H791="","",[1]线路!H791)</f>
        <v/>
      </c>
    </row>
    <row r="792" spans="1:14" x14ac:dyDescent="0.15">
      <c r="A792" t="str">
        <f>IF([1]线路!A792="","",[1]线路!A792)</f>
        <v/>
      </c>
      <c r="B792" t="str">
        <f>IF([1]线路!B792="","",[1]线路!B792)</f>
        <v/>
      </c>
      <c r="C792" t="str">
        <f>IF([1]线路!C792="","",[1]线路!C792)</f>
        <v/>
      </c>
      <c r="D792" t="str">
        <f>IF([1]线路!D792="","",[1]线路!D792)</f>
        <v/>
      </c>
      <c r="E792" t="str">
        <f>IF([1]线路!F792="","",[1]线路!F792)</f>
        <v/>
      </c>
      <c r="F792" t="str">
        <f>IF([1]线路!E792="","",[1]线路!E792)</f>
        <v/>
      </c>
      <c r="G792" s="18" t="str">
        <f t="shared" si="40"/>
        <v/>
      </c>
      <c r="H792" s="18" t="str">
        <f ca="1">VLOOKUP(线路!A792,OFFSET(架空线长度!$A$2,0,0,2000,2),2,FALSE)</f>
        <v/>
      </c>
      <c r="I792" s="18"/>
      <c r="J792" s="18"/>
      <c r="K792" s="18"/>
      <c r="L792" s="18" t="str">
        <f t="shared" si="41"/>
        <v/>
      </c>
      <c r="M792" t="str">
        <f>IF([1]线路!G792="","",[1]线路!G792)</f>
        <v/>
      </c>
      <c r="N792" t="str">
        <f>IF([1]线路!H792="","",[1]线路!H792)</f>
        <v/>
      </c>
    </row>
    <row r="793" spans="1:14" x14ac:dyDescent="0.15">
      <c r="A793" t="str">
        <f>IF([1]线路!A793="","",[1]线路!A793)</f>
        <v/>
      </c>
      <c r="B793" t="str">
        <f>IF([1]线路!B793="","",[1]线路!B793)</f>
        <v/>
      </c>
      <c r="C793" t="str">
        <f>IF([1]线路!C793="","",[1]线路!C793)</f>
        <v/>
      </c>
      <c r="D793" t="str">
        <f>IF([1]线路!D793="","",[1]线路!D793)</f>
        <v/>
      </c>
      <c r="E793" t="str">
        <f>IF([1]线路!F793="","",[1]线路!F793)</f>
        <v/>
      </c>
      <c r="F793" t="str">
        <f>IF([1]线路!E793="","",[1]线路!E793)</f>
        <v/>
      </c>
      <c r="G793" s="18" t="str">
        <f t="shared" si="40"/>
        <v/>
      </c>
      <c r="H793" s="18" t="str">
        <f ca="1">VLOOKUP(线路!A793,OFFSET(架空线长度!$A$2,0,0,2000,2),2,FALSE)</f>
        <v/>
      </c>
      <c r="I793" s="18"/>
      <c r="J793" s="18"/>
      <c r="K793" s="18"/>
      <c r="L793" s="18" t="str">
        <f t="shared" si="41"/>
        <v/>
      </c>
      <c r="M793" t="str">
        <f>IF([1]线路!G793="","",[1]线路!G793)</f>
        <v/>
      </c>
      <c r="N793" t="str">
        <f>IF([1]线路!H793="","",[1]线路!H793)</f>
        <v/>
      </c>
    </row>
    <row r="794" spans="1:14" x14ac:dyDescent="0.15">
      <c r="A794" t="str">
        <f>IF([1]线路!A794="","",[1]线路!A794)</f>
        <v/>
      </c>
      <c r="B794" t="str">
        <f>IF([1]线路!B794="","",[1]线路!B794)</f>
        <v/>
      </c>
      <c r="C794" t="str">
        <f>IF([1]线路!C794="","",[1]线路!C794)</f>
        <v/>
      </c>
      <c r="D794" t="str">
        <f>IF([1]线路!D794="","",[1]线路!D794)</f>
        <v/>
      </c>
      <c r="E794" t="str">
        <f>IF([1]线路!F794="","",[1]线路!F794)</f>
        <v/>
      </c>
      <c r="F794" t="str">
        <f>IF([1]线路!E794="","",[1]线路!E794)</f>
        <v/>
      </c>
      <c r="G794" s="18" t="str">
        <f t="shared" si="40"/>
        <v/>
      </c>
      <c r="H794" s="18" t="str">
        <f ca="1">VLOOKUP(线路!A794,OFFSET(架空线长度!$A$2,0,0,2000,2),2,FALSE)</f>
        <v/>
      </c>
      <c r="I794" s="18"/>
      <c r="J794" s="18"/>
      <c r="K794" s="18"/>
      <c r="L794" s="18" t="str">
        <f t="shared" si="41"/>
        <v/>
      </c>
      <c r="M794" t="str">
        <f>IF([1]线路!G794="","",[1]线路!G794)</f>
        <v/>
      </c>
      <c r="N794" t="str">
        <f>IF([1]线路!H794="","",[1]线路!H794)</f>
        <v/>
      </c>
    </row>
    <row r="795" spans="1:14" x14ac:dyDescent="0.15">
      <c r="A795" t="str">
        <f>IF([1]线路!A795="","",[1]线路!A795)</f>
        <v/>
      </c>
      <c r="B795" t="str">
        <f>IF([1]线路!B795="","",[1]线路!B795)</f>
        <v/>
      </c>
      <c r="C795" t="str">
        <f>IF([1]线路!C795="","",[1]线路!C795)</f>
        <v/>
      </c>
      <c r="D795" t="str">
        <f>IF([1]线路!D795="","",[1]线路!D795)</f>
        <v/>
      </c>
      <c r="E795" t="str">
        <f>IF([1]线路!F795="","",[1]线路!F795)</f>
        <v/>
      </c>
      <c r="F795" t="str">
        <f>IF([1]线路!E795="","",[1]线路!E795)</f>
        <v/>
      </c>
      <c r="G795" s="18" t="str">
        <f t="shared" si="40"/>
        <v/>
      </c>
      <c r="H795" s="18" t="str">
        <f ca="1">VLOOKUP(线路!A795,OFFSET(架空线长度!$A$2,0,0,2000,2),2,FALSE)</f>
        <v/>
      </c>
      <c r="I795" s="18"/>
      <c r="J795" s="18"/>
      <c r="K795" s="18"/>
      <c r="L795" s="18" t="str">
        <f t="shared" si="41"/>
        <v/>
      </c>
      <c r="M795" t="str">
        <f>IF([1]线路!G795="","",[1]线路!G795)</f>
        <v/>
      </c>
      <c r="N795" t="str">
        <f>IF([1]线路!H795="","",[1]线路!H795)</f>
        <v/>
      </c>
    </row>
    <row r="796" spans="1:14" x14ac:dyDescent="0.15">
      <c r="A796" t="str">
        <f>IF([1]线路!A796="","",[1]线路!A796)</f>
        <v/>
      </c>
      <c r="B796" t="str">
        <f>IF([1]线路!B796="","",[1]线路!B796)</f>
        <v/>
      </c>
      <c r="C796" t="str">
        <f>IF([1]线路!C796="","",[1]线路!C796)</f>
        <v/>
      </c>
      <c r="D796" t="str">
        <f>IF([1]线路!D796="","",[1]线路!D796)</f>
        <v/>
      </c>
      <c r="E796" t="str">
        <f>IF([1]线路!F796="","",[1]线路!F796)</f>
        <v/>
      </c>
      <c r="F796" t="str">
        <f>IF([1]线路!E796="","",[1]线路!E796)</f>
        <v/>
      </c>
      <c r="G796" s="18" t="str">
        <f t="shared" si="40"/>
        <v/>
      </c>
      <c r="H796" s="18" t="str">
        <f ca="1">VLOOKUP(线路!A796,OFFSET(架空线长度!$A$2,0,0,2000,2),2,FALSE)</f>
        <v/>
      </c>
      <c r="I796" s="18"/>
      <c r="J796" s="18"/>
      <c r="K796" s="18"/>
      <c r="L796" s="18" t="str">
        <f t="shared" si="41"/>
        <v/>
      </c>
      <c r="M796" t="str">
        <f>IF([1]线路!G796="","",[1]线路!G796)</f>
        <v/>
      </c>
      <c r="N796" t="str">
        <f>IF([1]线路!H796="","",[1]线路!H796)</f>
        <v/>
      </c>
    </row>
    <row r="797" spans="1:14" x14ac:dyDescent="0.15">
      <c r="A797" t="str">
        <f>IF([1]线路!A797="","",[1]线路!A797)</f>
        <v/>
      </c>
      <c r="B797" t="str">
        <f>IF([1]线路!B797="","",[1]线路!B797)</f>
        <v/>
      </c>
      <c r="C797" t="str">
        <f>IF([1]线路!C797="","",[1]线路!C797)</f>
        <v/>
      </c>
      <c r="D797" t="str">
        <f>IF([1]线路!D797="","",[1]线路!D797)</f>
        <v/>
      </c>
      <c r="E797" t="str">
        <f>IF([1]线路!F797="","",[1]线路!F797)</f>
        <v/>
      </c>
      <c r="F797" t="str">
        <f>IF([1]线路!E797="","",[1]线路!E797)</f>
        <v/>
      </c>
      <c r="G797" s="18" t="str">
        <f t="shared" si="40"/>
        <v/>
      </c>
      <c r="H797" s="18" t="str">
        <f ca="1">VLOOKUP(线路!A797,OFFSET(架空线长度!$A$2,0,0,2000,2),2,FALSE)</f>
        <v/>
      </c>
      <c r="I797" s="18"/>
      <c r="J797" s="18"/>
      <c r="K797" s="18"/>
      <c r="L797" s="18" t="str">
        <f t="shared" si="41"/>
        <v/>
      </c>
      <c r="M797" t="str">
        <f>IF([1]线路!G797="","",[1]线路!G797)</f>
        <v/>
      </c>
      <c r="N797" t="str">
        <f>IF([1]线路!H797="","",[1]线路!H797)</f>
        <v/>
      </c>
    </row>
    <row r="798" spans="1:14" x14ac:dyDescent="0.15">
      <c r="A798" t="str">
        <f>IF([1]线路!A798="","",[1]线路!A798)</f>
        <v/>
      </c>
      <c r="B798" t="str">
        <f>IF([1]线路!B798="","",[1]线路!B798)</f>
        <v/>
      </c>
      <c r="C798" t="str">
        <f>IF([1]线路!C798="","",[1]线路!C798)</f>
        <v/>
      </c>
      <c r="D798" t="str">
        <f>IF([1]线路!D798="","",[1]线路!D798)</f>
        <v/>
      </c>
      <c r="E798" t="str">
        <f>IF([1]线路!F798="","",[1]线路!F798)</f>
        <v/>
      </c>
      <c r="F798" t="str">
        <f>IF([1]线路!E798="","",[1]线路!E798)</f>
        <v/>
      </c>
      <c r="G798" s="18" t="str">
        <f t="shared" si="40"/>
        <v/>
      </c>
      <c r="H798" s="18" t="str">
        <f ca="1">VLOOKUP(线路!A798,OFFSET(架空线长度!$A$2,0,0,2000,2),2,FALSE)</f>
        <v/>
      </c>
      <c r="I798" s="18"/>
      <c r="J798" s="18"/>
      <c r="K798" s="18"/>
      <c r="L798" s="18" t="str">
        <f t="shared" si="41"/>
        <v/>
      </c>
      <c r="M798" t="str">
        <f>IF([1]线路!G798="","",[1]线路!G798)</f>
        <v/>
      </c>
      <c r="N798" t="str">
        <f>IF([1]线路!H798="","",[1]线路!H798)</f>
        <v/>
      </c>
    </row>
    <row r="799" spans="1:14" x14ac:dyDescent="0.15">
      <c r="A799" t="str">
        <f>IF([1]线路!A799="","",[1]线路!A799)</f>
        <v/>
      </c>
      <c r="B799" t="str">
        <f>IF([1]线路!B799="","",[1]线路!B799)</f>
        <v/>
      </c>
      <c r="C799" t="str">
        <f>IF([1]线路!C799="","",[1]线路!C799)</f>
        <v/>
      </c>
      <c r="D799" t="str">
        <f>IF([1]线路!D799="","",[1]线路!D799)</f>
        <v/>
      </c>
      <c r="E799" t="str">
        <f>IF([1]线路!F799="","",[1]线路!F799)</f>
        <v/>
      </c>
      <c r="F799" t="str">
        <f>IF([1]线路!E799="","",[1]线路!E799)</f>
        <v/>
      </c>
      <c r="G799" s="18" t="str">
        <f t="shared" si="40"/>
        <v/>
      </c>
      <c r="H799" s="18" t="str">
        <f ca="1">VLOOKUP(线路!A799,OFFSET(架空线长度!$A$2,0,0,2000,2),2,FALSE)</f>
        <v/>
      </c>
      <c r="I799" s="18"/>
      <c r="J799" s="18"/>
      <c r="K799" s="18"/>
      <c r="L799" s="18" t="str">
        <f t="shared" si="41"/>
        <v/>
      </c>
      <c r="M799" t="str">
        <f>IF([1]线路!G799="","",[1]线路!G799)</f>
        <v/>
      </c>
      <c r="N799" t="str">
        <f>IF([1]线路!H799="","",[1]线路!H799)</f>
        <v/>
      </c>
    </row>
    <row r="800" spans="1:14" x14ac:dyDescent="0.15">
      <c r="A800" t="str">
        <f>IF([1]线路!A800="","",[1]线路!A800)</f>
        <v/>
      </c>
      <c r="B800" t="str">
        <f>IF([1]线路!B800="","",[1]线路!B800)</f>
        <v/>
      </c>
      <c r="C800" t="str">
        <f>IF([1]线路!C800="","",[1]线路!C800)</f>
        <v/>
      </c>
      <c r="D800" t="str">
        <f>IF([1]线路!D800="","",[1]线路!D800)</f>
        <v/>
      </c>
      <c r="E800" t="str">
        <f>IF([1]线路!F800="","",[1]线路!F800)</f>
        <v/>
      </c>
      <c r="F800" t="str">
        <f>IF([1]线路!E800="","",[1]线路!E800)</f>
        <v/>
      </c>
      <c r="G800" s="18" t="str">
        <f t="shared" si="40"/>
        <v/>
      </c>
      <c r="H800" s="18" t="str">
        <f ca="1">VLOOKUP(线路!A800,OFFSET(架空线长度!$A$2,0,0,2000,2),2,FALSE)</f>
        <v/>
      </c>
      <c r="I800" s="18"/>
      <c r="J800" s="18"/>
      <c r="K800" s="18"/>
      <c r="L800" s="18" t="str">
        <f t="shared" si="41"/>
        <v/>
      </c>
      <c r="M800" t="str">
        <f>IF([1]线路!G800="","",[1]线路!G800)</f>
        <v/>
      </c>
      <c r="N800" t="str">
        <f>IF([1]线路!H800="","",[1]线路!H800)</f>
        <v/>
      </c>
    </row>
    <row r="801" spans="1:14" x14ac:dyDescent="0.15">
      <c r="A801" t="str">
        <f>IF([1]线路!A801="","",[1]线路!A801)</f>
        <v/>
      </c>
      <c r="B801" t="str">
        <f>IF([1]线路!B801="","",[1]线路!B801)</f>
        <v/>
      </c>
      <c r="C801" t="str">
        <f>IF([1]线路!C801="","",[1]线路!C801)</f>
        <v/>
      </c>
      <c r="D801" t="str">
        <f>IF([1]线路!D801="","",[1]线路!D801)</f>
        <v/>
      </c>
      <c r="E801" t="str">
        <f>IF([1]线路!F801="","",[1]线路!F801)</f>
        <v/>
      </c>
      <c r="F801" t="str">
        <f>IF([1]线路!E801="","",[1]线路!E801)</f>
        <v/>
      </c>
      <c r="G801" s="18" t="str">
        <f t="shared" si="40"/>
        <v/>
      </c>
      <c r="H801" s="18" t="str">
        <f ca="1">VLOOKUP(线路!A801,OFFSET(架空线长度!$A$2,0,0,2000,2),2,FALSE)</f>
        <v/>
      </c>
      <c r="I801" s="18"/>
      <c r="J801" s="18"/>
      <c r="K801" s="18"/>
      <c r="L801" s="18" t="str">
        <f t="shared" si="41"/>
        <v/>
      </c>
      <c r="M801" t="str">
        <f>IF([1]线路!G801="","",[1]线路!G801)</f>
        <v/>
      </c>
      <c r="N801" t="str">
        <f>IF([1]线路!H801="","",[1]线路!H801)</f>
        <v/>
      </c>
    </row>
    <row r="802" spans="1:14" x14ac:dyDescent="0.15">
      <c r="A802" t="str">
        <f>IF([1]线路!A802="","",[1]线路!A802)</f>
        <v/>
      </c>
      <c r="B802" t="str">
        <f>IF([1]线路!B802="","",[1]线路!B802)</f>
        <v/>
      </c>
      <c r="C802" t="str">
        <f>IF([1]线路!C802="","",[1]线路!C802)</f>
        <v/>
      </c>
      <c r="D802" t="str">
        <f>IF([1]线路!D802="","",[1]线路!D802)</f>
        <v/>
      </c>
      <c r="E802" t="str">
        <f>IF([1]线路!F802="","",[1]线路!F802)</f>
        <v/>
      </c>
      <c r="F802" t="str">
        <f>IF([1]线路!E802="","",[1]线路!E802)</f>
        <v/>
      </c>
      <c r="G802" s="18" t="str">
        <f t="shared" si="40"/>
        <v/>
      </c>
      <c r="H802" s="18" t="str">
        <f ca="1">VLOOKUP(线路!A802,OFFSET(架空线长度!$A$2,0,0,2000,2),2,FALSE)</f>
        <v/>
      </c>
      <c r="I802" s="18"/>
      <c r="J802" s="18"/>
      <c r="K802" s="18"/>
      <c r="L802" s="18" t="str">
        <f t="shared" si="41"/>
        <v/>
      </c>
      <c r="M802" t="str">
        <f>IF([1]线路!G802="","",[1]线路!G802)</f>
        <v/>
      </c>
      <c r="N802" t="str">
        <f>IF([1]线路!H802="","",[1]线路!H802)</f>
        <v/>
      </c>
    </row>
    <row r="803" spans="1:14" x14ac:dyDescent="0.15">
      <c r="A803" t="str">
        <f>IF([1]线路!A803="","",[1]线路!A803)</f>
        <v/>
      </c>
      <c r="B803" t="str">
        <f>IF([1]线路!B803="","",[1]线路!B803)</f>
        <v/>
      </c>
      <c r="C803" t="str">
        <f>IF([1]线路!C803="","",[1]线路!C803)</f>
        <v/>
      </c>
      <c r="D803" t="str">
        <f>IF([1]线路!D803="","",[1]线路!D803)</f>
        <v/>
      </c>
      <c r="E803" t="str">
        <f>IF([1]线路!F803="","",[1]线路!F803)</f>
        <v/>
      </c>
      <c r="F803" t="str">
        <f>IF([1]线路!E803="","",[1]线路!E803)</f>
        <v/>
      </c>
      <c r="G803" s="18" t="str">
        <f t="shared" si="40"/>
        <v/>
      </c>
      <c r="H803" s="18" t="str">
        <f ca="1">VLOOKUP(线路!A803,OFFSET(架空线长度!$A$2,0,0,2000,2),2,FALSE)</f>
        <v/>
      </c>
      <c r="I803" s="18"/>
      <c r="J803" s="18"/>
      <c r="K803" s="18"/>
      <c r="L803" s="18" t="str">
        <f t="shared" si="41"/>
        <v/>
      </c>
      <c r="M803" t="str">
        <f>IF([1]线路!G803="","",[1]线路!G803)</f>
        <v/>
      </c>
      <c r="N803" t="str">
        <f>IF([1]线路!H803="","",[1]线路!H803)</f>
        <v/>
      </c>
    </row>
    <row r="804" spans="1:14" x14ac:dyDescent="0.15">
      <c r="A804" t="str">
        <f>IF([1]线路!A804="","",[1]线路!A804)</f>
        <v/>
      </c>
      <c r="B804" t="str">
        <f>IF([1]线路!B804="","",[1]线路!B804)</f>
        <v/>
      </c>
      <c r="C804" t="str">
        <f>IF([1]线路!C804="","",[1]线路!C804)</f>
        <v/>
      </c>
      <c r="D804" t="str">
        <f>IF([1]线路!D804="","",[1]线路!D804)</f>
        <v/>
      </c>
      <c r="E804" t="str">
        <f>IF([1]线路!F804="","",[1]线路!F804)</f>
        <v/>
      </c>
      <c r="F804" t="str">
        <f>IF([1]线路!E804="","",[1]线路!E804)</f>
        <v/>
      </c>
      <c r="G804" s="18" t="str">
        <f t="shared" si="40"/>
        <v/>
      </c>
      <c r="H804" s="18" t="str">
        <f ca="1">VLOOKUP(线路!A804,OFFSET(架空线长度!$A$2,0,0,2000,2),2,FALSE)</f>
        <v/>
      </c>
      <c r="I804" s="18"/>
      <c r="J804" s="18"/>
      <c r="K804" s="18"/>
      <c r="L804" s="18" t="str">
        <f t="shared" si="41"/>
        <v/>
      </c>
      <c r="M804" t="str">
        <f>IF([1]线路!G804="","",[1]线路!G804)</f>
        <v/>
      </c>
      <c r="N804" t="str">
        <f>IF([1]线路!H804="","",[1]线路!H804)</f>
        <v/>
      </c>
    </row>
    <row r="805" spans="1:14" x14ac:dyDescent="0.15">
      <c r="A805" t="str">
        <f>IF([1]线路!A805="","",[1]线路!A805)</f>
        <v/>
      </c>
      <c r="B805" t="str">
        <f>IF([1]线路!B805="","",[1]线路!B805)</f>
        <v/>
      </c>
      <c r="C805" t="str">
        <f>IF([1]线路!C805="","",[1]线路!C805)</f>
        <v/>
      </c>
      <c r="D805" t="str">
        <f>IF([1]线路!D805="","",[1]线路!D805)</f>
        <v/>
      </c>
      <c r="E805" t="str">
        <f>IF([1]线路!F805="","",[1]线路!F805)</f>
        <v/>
      </c>
      <c r="F805" t="str">
        <f>IF([1]线路!E805="","",[1]线路!E805)</f>
        <v/>
      </c>
      <c r="G805" s="18" t="str">
        <f t="shared" si="40"/>
        <v/>
      </c>
      <c r="H805" s="18" t="str">
        <f ca="1">VLOOKUP(线路!A805,OFFSET(架空线长度!$A$2,0,0,2000,2),2,FALSE)</f>
        <v/>
      </c>
      <c r="I805" s="18"/>
      <c r="J805" s="18"/>
      <c r="K805" s="18"/>
      <c r="L805" s="18" t="str">
        <f t="shared" si="41"/>
        <v/>
      </c>
      <c r="M805" t="str">
        <f>IF([1]线路!G805="","",[1]线路!G805)</f>
        <v/>
      </c>
      <c r="N805" t="str">
        <f>IF([1]线路!H805="","",[1]线路!H805)</f>
        <v/>
      </c>
    </row>
    <row r="806" spans="1:14" x14ac:dyDescent="0.15">
      <c r="A806" t="str">
        <f>IF([1]线路!A806="","",[1]线路!A806)</f>
        <v/>
      </c>
      <c r="B806" t="str">
        <f>IF([1]线路!B806="","",[1]线路!B806)</f>
        <v/>
      </c>
      <c r="C806" t="str">
        <f>IF([1]线路!C806="","",[1]线路!C806)</f>
        <v/>
      </c>
      <c r="D806" t="str">
        <f>IF([1]线路!D806="","",[1]线路!D806)</f>
        <v/>
      </c>
      <c r="E806" t="str">
        <f>IF([1]线路!F806="","",[1]线路!F806)</f>
        <v/>
      </c>
      <c r="F806" t="str">
        <f>IF([1]线路!E806="","",[1]线路!E806)</f>
        <v/>
      </c>
      <c r="G806" s="18" t="str">
        <f t="shared" si="40"/>
        <v/>
      </c>
      <c r="H806" s="18" t="str">
        <f ca="1">VLOOKUP(线路!A806,OFFSET(架空线长度!$A$2,0,0,2000,2),2,FALSE)</f>
        <v/>
      </c>
      <c r="I806" s="18"/>
      <c r="J806" s="18"/>
      <c r="K806" s="18"/>
      <c r="L806" s="18" t="str">
        <f t="shared" si="41"/>
        <v/>
      </c>
      <c r="M806" t="str">
        <f>IF([1]线路!G806="","",[1]线路!G806)</f>
        <v/>
      </c>
      <c r="N806" t="str">
        <f>IF([1]线路!H806="","",[1]线路!H806)</f>
        <v/>
      </c>
    </row>
    <row r="807" spans="1:14" x14ac:dyDescent="0.15">
      <c r="A807" t="str">
        <f>IF([1]线路!A807="","",[1]线路!A807)</f>
        <v/>
      </c>
      <c r="B807" t="str">
        <f>IF([1]线路!B807="","",[1]线路!B807)</f>
        <v/>
      </c>
      <c r="C807" t="str">
        <f>IF([1]线路!C807="","",[1]线路!C807)</f>
        <v/>
      </c>
      <c r="D807" t="str">
        <f>IF([1]线路!D807="","",[1]线路!D807)</f>
        <v/>
      </c>
      <c r="E807" t="str">
        <f>IF([1]线路!F807="","",[1]线路!F807)</f>
        <v/>
      </c>
      <c r="F807" t="str">
        <f>IF([1]线路!E807="","",[1]线路!E807)</f>
        <v/>
      </c>
      <c r="G807" s="18" t="str">
        <f t="shared" si="40"/>
        <v/>
      </c>
      <c r="H807" s="18" t="str">
        <f ca="1">VLOOKUP(线路!A807,OFFSET(架空线长度!$A$2,0,0,2000,2),2,FALSE)</f>
        <v/>
      </c>
      <c r="I807" s="18"/>
      <c r="J807" s="18"/>
      <c r="K807" s="18"/>
      <c r="L807" s="18" t="str">
        <f t="shared" si="41"/>
        <v/>
      </c>
      <c r="M807" t="str">
        <f>IF([1]线路!G807="","",[1]线路!G807)</f>
        <v/>
      </c>
      <c r="N807" t="str">
        <f>IF([1]线路!H807="","",[1]线路!H807)</f>
        <v/>
      </c>
    </row>
    <row r="808" spans="1:14" x14ac:dyDescent="0.15">
      <c r="A808" t="str">
        <f>IF([1]线路!A808="","",[1]线路!A808)</f>
        <v/>
      </c>
      <c r="B808" t="str">
        <f>IF([1]线路!B808="","",[1]线路!B808)</f>
        <v/>
      </c>
      <c r="C808" t="str">
        <f>IF([1]线路!C808="","",[1]线路!C808)</f>
        <v/>
      </c>
      <c r="D808" t="str">
        <f>IF([1]线路!D808="","",[1]线路!D808)</f>
        <v/>
      </c>
      <c r="E808" t="str">
        <f>IF([1]线路!F808="","",[1]线路!F808)</f>
        <v/>
      </c>
      <c r="F808" t="str">
        <f>IF([1]线路!E808="","",[1]线路!E808)</f>
        <v/>
      </c>
      <c r="G808" s="18" t="str">
        <f t="shared" si="40"/>
        <v/>
      </c>
      <c r="H808" s="18" t="str">
        <f ca="1">VLOOKUP(线路!A808,OFFSET(架空线长度!$A$2,0,0,2000,2),2,FALSE)</f>
        <v/>
      </c>
      <c r="I808" s="18"/>
      <c r="J808" s="18"/>
      <c r="K808" s="18"/>
      <c r="L808" s="18" t="str">
        <f t="shared" si="41"/>
        <v/>
      </c>
      <c r="M808" t="str">
        <f>IF([1]线路!G808="","",[1]线路!G808)</f>
        <v/>
      </c>
      <c r="N808" t="str">
        <f>IF([1]线路!H808="","",[1]线路!H808)</f>
        <v/>
      </c>
    </row>
    <row r="809" spans="1:14" x14ac:dyDescent="0.15">
      <c r="A809" t="str">
        <f>IF([1]线路!A809="","",[1]线路!A809)</f>
        <v/>
      </c>
      <c r="B809" t="str">
        <f>IF([1]线路!B809="","",[1]线路!B809)</f>
        <v/>
      </c>
      <c r="C809" t="str">
        <f>IF([1]线路!C809="","",[1]线路!C809)</f>
        <v/>
      </c>
      <c r="D809" t="str">
        <f>IF([1]线路!D809="","",[1]线路!D809)</f>
        <v/>
      </c>
      <c r="E809" t="str">
        <f>IF([1]线路!F809="","",[1]线路!F809)</f>
        <v/>
      </c>
      <c r="F809" t="str">
        <f>IF([1]线路!E809="","",[1]线路!E809)</f>
        <v/>
      </c>
      <c r="G809" s="18" t="str">
        <f t="shared" si="40"/>
        <v/>
      </c>
      <c r="H809" s="18" t="str">
        <f ca="1">VLOOKUP(线路!A809,OFFSET(架空线长度!$A$2,0,0,2000,2),2,FALSE)</f>
        <v/>
      </c>
      <c r="I809" s="18"/>
      <c r="J809" s="18"/>
      <c r="K809" s="18"/>
      <c r="L809" s="18" t="str">
        <f t="shared" si="41"/>
        <v/>
      </c>
      <c r="M809" t="str">
        <f>IF([1]线路!G809="","",[1]线路!G809)</f>
        <v/>
      </c>
      <c r="N809" t="str">
        <f>IF([1]线路!H809="","",[1]线路!H809)</f>
        <v/>
      </c>
    </row>
    <row r="810" spans="1:14" x14ac:dyDescent="0.15">
      <c r="A810" t="str">
        <f>IF([1]线路!A810="","",[1]线路!A810)</f>
        <v/>
      </c>
      <c r="B810" t="str">
        <f>IF([1]线路!B810="","",[1]线路!B810)</f>
        <v/>
      </c>
      <c r="C810" t="str">
        <f>IF([1]线路!C810="","",[1]线路!C810)</f>
        <v/>
      </c>
      <c r="D810" t="str">
        <f>IF([1]线路!D810="","",[1]线路!D810)</f>
        <v/>
      </c>
      <c r="E810" t="str">
        <f>IF([1]线路!F810="","",[1]线路!F810)</f>
        <v/>
      </c>
      <c r="F810" t="str">
        <f>IF([1]线路!E810="","",[1]线路!E810)</f>
        <v/>
      </c>
      <c r="G810" s="18" t="str">
        <f t="shared" si="40"/>
        <v/>
      </c>
      <c r="H810" s="18" t="str">
        <f ca="1">VLOOKUP(线路!A810,OFFSET(架空线长度!$A$2,0,0,2000,2),2,FALSE)</f>
        <v/>
      </c>
      <c r="I810" s="18"/>
      <c r="J810" s="18"/>
      <c r="K810" s="18"/>
      <c r="L810" s="18" t="str">
        <f t="shared" si="41"/>
        <v/>
      </c>
      <c r="M810" t="str">
        <f>IF([1]线路!G810="","",[1]线路!G810)</f>
        <v/>
      </c>
      <c r="N810" t="str">
        <f>IF([1]线路!H810="","",[1]线路!H810)</f>
        <v/>
      </c>
    </row>
    <row r="811" spans="1:14" x14ac:dyDescent="0.15">
      <c r="A811" t="str">
        <f>IF([1]线路!A811="","",[1]线路!A811)</f>
        <v/>
      </c>
      <c r="B811" t="str">
        <f>IF([1]线路!B811="","",[1]线路!B811)</f>
        <v/>
      </c>
      <c r="C811" t="str">
        <f>IF([1]线路!C811="","",[1]线路!C811)</f>
        <v/>
      </c>
      <c r="D811" t="str">
        <f>IF([1]线路!D811="","",[1]线路!D811)</f>
        <v/>
      </c>
      <c r="E811" t="str">
        <f>IF([1]线路!F811="","",[1]线路!F811)</f>
        <v/>
      </c>
      <c r="F811" t="str">
        <f>IF([1]线路!E811="","",[1]线路!E811)</f>
        <v/>
      </c>
      <c r="G811" s="18" t="str">
        <f t="shared" si="40"/>
        <v/>
      </c>
      <c r="H811" s="18" t="str">
        <f ca="1">VLOOKUP(线路!A811,OFFSET(架空线长度!$A$2,0,0,2000,2),2,FALSE)</f>
        <v/>
      </c>
      <c r="I811" s="18"/>
      <c r="J811" s="18"/>
      <c r="K811" s="18"/>
      <c r="L811" s="18" t="str">
        <f t="shared" si="41"/>
        <v/>
      </c>
      <c r="M811" t="str">
        <f>IF([1]线路!G811="","",[1]线路!G811)</f>
        <v/>
      </c>
      <c r="N811" t="str">
        <f>IF([1]线路!H811="","",[1]线路!H811)</f>
        <v/>
      </c>
    </row>
    <row r="812" spans="1:14" x14ac:dyDescent="0.15">
      <c r="A812" t="str">
        <f>IF([1]线路!A812="","",[1]线路!A812)</f>
        <v/>
      </c>
      <c r="B812" t="str">
        <f>IF([1]线路!B812="","",[1]线路!B812)</f>
        <v/>
      </c>
      <c r="C812" t="str">
        <f>IF([1]线路!C812="","",[1]线路!C812)</f>
        <v/>
      </c>
      <c r="D812" t="str">
        <f>IF([1]线路!D812="","",[1]线路!D812)</f>
        <v/>
      </c>
      <c r="E812" t="str">
        <f>IF([1]线路!F812="","",[1]线路!F812)</f>
        <v/>
      </c>
      <c r="F812" t="str">
        <f>IF([1]线路!E812="","",[1]线路!E812)</f>
        <v/>
      </c>
      <c r="G812" s="18" t="str">
        <f t="shared" si="40"/>
        <v/>
      </c>
      <c r="H812" s="18" t="str">
        <f ca="1">VLOOKUP(线路!A812,OFFSET(架空线长度!$A$2,0,0,2000,2),2,FALSE)</f>
        <v/>
      </c>
      <c r="I812" s="18"/>
      <c r="J812" s="18"/>
      <c r="K812" s="18"/>
      <c r="L812" s="18" t="str">
        <f t="shared" si="41"/>
        <v/>
      </c>
      <c r="M812" t="str">
        <f>IF([1]线路!G812="","",[1]线路!G812)</f>
        <v/>
      </c>
      <c r="N812" t="str">
        <f>IF([1]线路!H812="","",[1]线路!H812)</f>
        <v/>
      </c>
    </row>
    <row r="813" spans="1:14" x14ac:dyDescent="0.15">
      <c r="A813" t="str">
        <f>IF([1]线路!A813="","",[1]线路!A813)</f>
        <v/>
      </c>
      <c r="B813" t="str">
        <f>IF([1]线路!B813="","",[1]线路!B813)</f>
        <v/>
      </c>
      <c r="C813" t="str">
        <f>IF([1]线路!C813="","",[1]线路!C813)</f>
        <v/>
      </c>
      <c r="D813" t="str">
        <f>IF([1]线路!D813="","",[1]线路!D813)</f>
        <v/>
      </c>
      <c r="E813" t="str">
        <f>IF([1]线路!F813="","",[1]线路!F813)</f>
        <v/>
      </c>
      <c r="F813" t="str">
        <f>IF([1]线路!E813="","",[1]线路!E813)</f>
        <v/>
      </c>
      <c r="G813" s="18" t="str">
        <f t="shared" si="40"/>
        <v/>
      </c>
      <c r="H813" s="18" t="str">
        <f ca="1">VLOOKUP(线路!A813,OFFSET(架空线长度!$A$2,0,0,2000,2),2,FALSE)</f>
        <v/>
      </c>
      <c r="I813" s="18"/>
      <c r="J813" s="18"/>
      <c r="K813" s="18"/>
      <c r="L813" s="18" t="str">
        <f t="shared" si="41"/>
        <v/>
      </c>
      <c r="M813" t="str">
        <f>IF([1]线路!G813="","",[1]线路!G813)</f>
        <v/>
      </c>
      <c r="N813" t="str">
        <f>IF([1]线路!H813="","",[1]线路!H813)</f>
        <v/>
      </c>
    </row>
    <row r="814" spans="1:14" x14ac:dyDescent="0.15">
      <c r="A814" t="str">
        <f>IF([1]线路!A814="","",[1]线路!A814)</f>
        <v/>
      </c>
      <c r="B814" t="str">
        <f>IF([1]线路!B814="","",[1]线路!B814)</f>
        <v/>
      </c>
      <c r="C814" t="str">
        <f>IF([1]线路!C814="","",[1]线路!C814)</f>
        <v/>
      </c>
      <c r="D814" t="str">
        <f>IF([1]线路!D814="","",[1]线路!D814)</f>
        <v/>
      </c>
      <c r="E814" t="str">
        <f>IF([1]线路!F814="","",[1]线路!F814)</f>
        <v/>
      </c>
      <c r="F814" t="str">
        <f>IF([1]线路!E814="","",[1]线路!E814)</f>
        <v/>
      </c>
      <c r="G814" s="18" t="str">
        <f t="shared" si="40"/>
        <v/>
      </c>
      <c r="H814" s="18" t="str">
        <f ca="1">VLOOKUP(线路!A814,OFFSET(架空线长度!$A$2,0,0,2000,2),2,FALSE)</f>
        <v/>
      </c>
      <c r="I814" s="18"/>
      <c r="J814" s="18"/>
      <c r="K814" s="18"/>
      <c r="L814" s="18" t="str">
        <f t="shared" si="41"/>
        <v/>
      </c>
      <c r="M814" t="str">
        <f>IF([1]线路!G814="","",[1]线路!G814)</f>
        <v/>
      </c>
      <c r="N814" t="str">
        <f>IF([1]线路!H814="","",[1]线路!H814)</f>
        <v/>
      </c>
    </row>
    <row r="815" spans="1:14" x14ac:dyDescent="0.15">
      <c r="A815" t="str">
        <f>IF([1]线路!A815="","",[1]线路!A815)</f>
        <v/>
      </c>
      <c r="B815" t="str">
        <f>IF([1]线路!B815="","",[1]线路!B815)</f>
        <v/>
      </c>
      <c r="C815" t="str">
        <f>IF([1]线路!C815="","",[1]线路!C815)</f>
        <v/>
      </c>
      <c r="D815" t="str">
        <f>IF([1]线路!D815="","",[1]线路!D815)</f>
        <v/>
      </c>
      <c r="E815" t="str">
        <f>IF([1]线路!F815="","",[1]线路!F815)</f>
        <v/>
      </c>
      <c r="F815" t="str">
        <f>IF([1]线路!E815="","",[1]线路!E815)</f>
        <v/>
      </c>
      <c r="G815" s="18" t="str">
        <f t="shared" si="40"/>
        <v/>
      </c>
      <c r="H815" s="18" t="str">
        <f ca="1">VLOOKUP(线路!A815,OFFSET(架空线长度!$A$2,0,0,2000,2),2,FALSE)</f>
        <v/>
      </c>
      <c r="I815" s="18"/>
      <c r="J815" s="18"/>
      <c r="K815" s="18"/>
      <c r="L815" s="18" t="str">
        <f t="shared" si="41"/>
        <v/>
      </c>
      <c r="M815" t="str">
        <f>IF([1]线路!G815="","",[1]线路!G815)</f>
        <v/>
      </c>
      <c r="N815" t="str">
        <f>IF([1]线路!H815="","",[1]线路!H815)</f>
        <v/>
      </c>
    </row>
    <row r="816" spans="1:14" x14ac:dyDescent="0.15">
      <c r="A816" t="str">
        <f>IF([1]线路!A816="","",[1]线路!A816)</f>
        <v/>
      </c>
      <c r="B816" t="str">
        <f>IF([1]线路!B816="","",[1]线路!B816)</f>
        <v/>
      </c>
      <c r="C816" t="str">
        <f>IF([1]线路!C816="","",[1]线路!C816)</f>
        <v/>
      </c>
      <c r="D816" t="str">
        <f>IF([1]线路!D816="","",[1]线路!D816)</f>
        <v/>
      </c>
      <c r="E816" t="str">
        <f>IF([1]线路!F816="","",[1]线路!F816)</f>
        <v/>
      </c>
      <c r="F816" t="str">
        <f>IF([1]线路!E816="","",[1]线路!E816)</f>
        <v/>
      </c>
      <c r="G816" s="18" t="str">
        <f t="shared" si="40"/>
        <v/>
      </c>
      <c r="H816" s="18" t="str">
        <f ca="1">VLOOKUP(线路!A816,OFFSET(架空线长度!$A$2,0,0,2000,2),2,FALSE)</f>
        <v/>
      </c>
      <c r="I816" s="18"/>
      <c r="J816" s="18"/>
      <c r="K816" s="18"/>
      <c r="L816" s="18" t="str">
        <f t="shared" si="41"/>
        <v/>
      </c>
      <c r="M816" t="str">
        <f>IF([1]线路!G816="","",[1]线路!G816)</f>
        <v/>
      </c>
      <c r="N816" t="str">
        <f>IF([1]线路!H816="","",[1]线路!H816)</f>
        <v/>
      </c>
    </row>
    <row r="817" spans="1:14" x14ac:dyDescent="0.15">
      <c r="A817" t="str">
        <f>IF([1]线路!A817="","",[1]线路!A817)</f>
        <v/>
      </c>
      <c r="B817" t="str">
        <f>IF([1]线路!B817="","",[1]线路!B817)</f>
        <v/>
      </c>
      <c r="C817" t="str">
        <f>IF([1]线路!C817="","",[1]线路!C817)</f>
        <v/>
      </c>
      <c r="D817" t="str">
        <f>IF([1]线路!D817="","",[1]线路!D817)</f>
        <v/>
      </c>
      <c r="E817" t="str">
        <f>IF([1]线路!F817="","",[1]线路!F817)</f>
        <v/>
      </c>
      <c r="F817" t="str">
        <f>IF([1]线路!E817="","",[1]线路!E817)</f>
        <v/>
      </c>
      <c r="G817" s="18" t="str">
        <f t="shared" si="40"/>
        <v/>
      </c>
      <c r="H817" s="18" t="str">
        <f ca="1">VLOOKUP(线路!A817,OFFSET(架空线长度!$A$2,0,0,2000,2),2,FALSE)</f>
        <v/>
      </c>
      <c r="I817" s="18"/>
      <c r="J817" s="18"/>
      <c r="K817" s="18"/>
      <c r="L817" s="18" t="str">
        <f t="shared" si="41"/>
        <v/>
      </c>
      <c r="M817" t="str">
        <f>IF([1]线路!G817="","",[1]线路!G817)</f>
        <v/>
      </c>
      <c r="N817" t="str">
        <f>IF([1]线路!H817="","",[1]线路!H817)</f>
        <v/>
      </c>
    </row>
    <row r="818" spans="1:14" x14ac:dyDescent="0.15">
      <c r="A818" t="str">
        <f>IF([1]线路!A818="","",[1]线路!A818)</f>
        <v/>
      </c>
      <c r="B818" t="str">
        <f>IF([1]线路!B818="","",[1]线路!B818)</f>
        <v/>
      </c>
      <c r="C818" t="str">
        <f>IF([1]线路!C818="","",[1]线路!C818)</f>
        <v/>
      </c>
      <c r="D818" t="str">
        <f>IF([1]线路!D818="","",[1]线路!D818)</f>
        <v/>
      </c>
      <c r="E818" t="str">
        <f>IF([1]线路!F818="","",[1]线路!F818)</f>
        <v/>
      </c>
      <c r="F818" t="str">
        <f>IF([1]线路!E818="","",[1]线路!E818)</f>
        <v/>
      </c>
      <c r="G818" s="18" t="str">
        <f t="shared" si="40"/>
        <v/>
      </c>
      <c r="H818" s="18" t="str">
        <f ca="1">VLOOKUP(线路!A818,OFFSET(架空线长度!$A$2,0,0,2000,2),2,FALSE)</f>
        <v/>
      </c>
      <c r="I818" s="18"/>
      <c r="J818" s="18"/>
      <c r="K818" s="18"/>
      <c r="L818" s="18" t="str">
        <f t="shared" si="41"/>
        <v/>
      </c>
      <c r="M818" t="str">
        <f>IF([1]线路!G818="","",[1]线路!G818)</f>
        <v/>
      </c>
      <c r="N818" t="str">
        <f>IF([1]线路!H818="","",[1]线路!H818)</f>
        <v/>
      </c>
    </row>
    <row r="819" spans="1:14" x14ac:dyDescent="0.15">
      <c r="A819" t="str">
        <f>IF([1]线路!A819="","",[1]线路!A819)</f>
        <v/>
      </c>
      <c r="B819" t="str">
        <f>IF([1]线路!B819="","",[1]线路!B819)</f>
        <v/>
      </c>
      <c r="C819" t="str">
        <f>IF([1]线路!C819="","",[1]线路!C819)</f>
        <v/>
      </c>
      <c r="D819" t="str">
        <f>IF([1]线路!D819="","",[1]线路!D819)</f>
        <v/>
      </c>
      <c r="E819" t="str">
        <f>IF([1]线路!F819="","",[1]线路!F819)</f>
        <v/>
      </c>
      <c r="F819" t="str">
        <f>IF([1]线路!E819="","",[1]线路!E819)</f>
        <v/>
      </c>
      <c r="G819" s="18" t="str">
        <f t="shared" si="40"/>
        <v/>
      </c>
      <c r="H819" s="18" t="str">
        <f ca="1">VLOOKUP(线路!A819,OFFSET(架空线长度!$A$2,0,0,2000,2),2,FALSE)</f>
        <v/>
      </c>
      <c r="I819" s="18"/>
      <c r="J819" s="18"/>
      <c r="K819" s="18"/>
      <c r="L819" s="18" t="str">
        <f t="shared" si="41"/>
        <v/>
      </c>
      <c r="M819" t="str">
        <f>IF([1]线路!G819="","",[1]线路!G819)</f>
        <v/>
      </c>
      <c r="N819" t="str">
        <f>IF([1]线路!H819="","",[1]线路!H819)</f>
        <v/>
      </c>
    </row>
    <row r="820" spans="1:14" x14ac:dyDescent="0.15">
      <c r="A820" t="str">
        <f>IF([1]线路!A820="","",[1]线路!A820)</f>
        <v/>
      </c>
      <c r="B820" t="str">
        <f>IF([1]线路!B820="","",[1]线路!B820)</f>
        <v/>
      </c>
      <c r="C820" t="str">
        <f>IF([1]线路!C820="","",[1]线路!C820)</f>
        <v/>
      </c>
      <c r="D820" t="str">
        <f>IF([1]线路!D820="","",[1]线路!D820)</f>
        <v/>
      </c>
      <c r="E820" t="str">
        <f>IF([1]线路!F820="","",[1]线路!F820)</f>
        <v/>
      </c>
      <c r="F820" t="str">
        <f>IF([1]线路!E820="","",[1]线路!E820)</f>
        <v/>
      </c>
      <c r="G820" s="18" t="str">
        <f t="shared" si="40"/>
        <v/>
      </c>
      <c r="H820" s="18" t="str">
        <f ca="1">VLOOKUP(线路!A820,OFFSET(架空线长度!$A$2,0,0,2000,2),2,FALSE)</f>
        <v/>
      </c>
      <c r="I820" s="18"/>
      <c r="J820" s="18"/>
      <c r="K820" s="18"/>
      <c r="L820" s="18" t="str">
        <f t="shared" si="41"/>
        <v/>
      </c>
      <c r="M820" t="str">
        <f>IF([1]线路!G820="","",[1]线路!G820)</f>
        <v/>
      </c>
      <c r="N820" t="str">
        <f>IF([1]线路!H820="","",[1]线路!H820)</f>
        <v/>
      </c>
    </row>
    <row r="821" spans="1:14" x14ac:dyDescent="0.15">
      <c r="A821" t="str">
        <f>IF([1]线路!A821="","",[1]线路!A821)</f>
        <v/>
      </c>
      <c r="B821" t="str">
        <f>IF([1]线路!B821="","",[1]线路!B821)</f>
        <v/>
      </c>
      <c r="C821" t="str">
        <f>IF([1]线路!C821="","",[1]线路!C821)</f>
        <v/>
      </c>
      <c r="D821" t="str">
        <f>IF([1]线路!D821="","",[1]线路!D821)</f>
        <v/>
      </c>
      <c r="E821" t="str">
        <f>IF([1]线路!F821="","",[1]线路!F821)</f>
        <v/>
      </c>
      <c r="F821" t="str">
        <f>IF([1]线路!E821="","",[1]线路!E821)</f>
        <v/>
      </c>
      <c r="G821" s="18" t="str">
        <f t="shared" si="40"/>
        <v/>
      </c>
      <c r="H821" s="18" t="str">
        <f ca="1">VLOOKUP(线路!A821,OFFSET(架空线长度!$A$2,0,0,2000,2),2,FALSE)</f>
        <v/>
      </c>
      <c r="I821" s="18"/>
      <c r="J821" s="18"/>
      <c r="K821" s="18"/>
      <c r="L821" s="18" t="str">
        <f t="shared" si="41"/>
        <v/>
      </c>
      <c r="M821" t="str">
        <f>IF([1]线路!G821="","",[1]线路!G821)</f>
        <v/>
      </c>
      <c r="N821" t="str">
        <f>IF([1]线路!H821="","",[1]线路!H821)</f>
        <v/>
      </c>
    </row>
    <row r="822" spans="1:14" x14ac:dyDescent="0.15">
      <c r="A822" t="str">
        <f>IF([1]线路!A822="","",[1]线路!A822)</f>
        <v/>
      </c>
      <c r="B822" t="str">
        <f>IF([1]线路!B822="","",[1]线路!B822)</f>
        <v/>
      </c>
      <c r="C822" t="str">
        <f>IF([1]线路!C822="","",[1]线路!C822)</f>
        <v/>
      </c>
      <c r="D822" t="str">
        <f>IF([1]线路!D822="","",[1]线路!D822)</f>
        <v/>
      </c>
      <c r="E822" t="str">
        <f>IF([1]线路!F822="","",[1]线路!F822)</f>
        <v/>
      </c>
      <c r="F822" t="str">
        <f>IF([1]线路!E822="","",[1]线路!E822)</f>
        <v/>
      </c>
      <c r="G822" s="18" t="str">
        <f t="shared" si="40"/>
        <v/>
      </c>
      <c r="H822" s="18" t="str">
        <f ca="1">VLOOKUP(线路!A822,OFFSET(架空线长度!$A$2,0,0,2000,2),2,FALSE)</f>
        <v/>
      </c>
      <c r="I822" s="18"/>
      <c r="J822" s="18"/>
      <c r="K822" s="18"/>
      <c r="L822" s="18" t="str">
        <f t="shared" si="41"/>
        <v/>
      </c>
      <c r="M822" t="str">
        <f>IF([1]线路!G822="","",[1]线路!G822)</f>
        <v/>
      </c>
      <c r="N822" t="str">
        <f>IF([1]线路!H822="","",[1]线路!H822)</f>
        <v/>
      </c>
    </row>
    <row r="823" spans="1:14" x14ac:dyDescent="0.15">
      <c r="A823" t="str">
        <f>IF([1]线路!A823="","",[1]线路!A823)</f>
        <v/>
      </c>
      <c r="B823" t="str">
        <f>IF([1]线路!B823="","",[1]线路!B823)</f>
        <v/>
      </c>
      <c r="C823" t="str">
        <f>IF([1]线路!C823="","",[1]线路!C823)</f>
        <v/>
      </c>
      <c r="D823" t="str">
        <f>IF([1]线路!D823="","",[1]线路!D823)</f>
        <v/>
      </c>
      <c r="E823" t="str">
        <f>IF([1]线路!F823="","",[1]线路!F823)</f>
        <v/>
      </c>
      <c r="F823" t="str">
        <f>IF([1]线路!E823="","",[1]线路!E823)</f>
        <v/>
      </c>
      <c r="G823" s="18" t="str">
        <f t="shared" si="40"/>
        <v/>
      </c>
      <c r="H823" s="18" t="str">
        <f ca="1">VLOOKUP(线路!A823,OFFSET(架空线长度!$A$2,0,0,2000,2),2,FALSE)</f>
        <v/>
      </c>
      <c r="I823" s="18"/>
      <c r="J823" s="18"/>
      <c r="K823" s="18"/>
      <c r="L823" s="18" t="str">
        <f t="shared" si="41"/>
        <v/>
      </c>
      <c r="M823" t="str">
        <f>IF([1]线路!G823="","",[1]线路!G823)</f>
        <v/>
      </c>
      <c r="N823" t="str">
        <f>IF([1]线路!H823="","",[1]线路!H823)</f>
        <v/>
      </c>
    </row>
    <row r="824" spans="1:14" x14ac:dyDescent="0.15">
      <c r="A824" t="str">
        <f>IF([1]线路!A824="","",[1]线路!A824)</f>
        <v/>
      </c>
      <c r="B824" t="str">
        <f>IF([1]线路!B824="","",[1]线路!B824)</f>
        <v/>
      </c>
      <c r="C824" t="str">
        <f>IF([1]线路!C824="","",[1]线路!C824)</f>
        <v/>
      </c>
      <c r="D824" t="str">
        <f>IF([1]线路!D824="","",[1]线路!D824)</f>
        <v/>
      </c>
      <c r="E824" t="str">
        <f>IF([1]线路!F824="","",[1]线路!F824)</f>
        <v/>
      </c>
      <c r="F824" t="str">
        <f>IF([1]线路!E824="","",[1]线路!E824)</f>
        <v/>
      </c>
      <c r="G824" s="18" t="str">
        <f t="shared" si="40"/>
        <v/>
      </c>
      <c r="H824" s="18" t="str">
        <f ca="1">VLOOKUP(线路!A824,OFFSET(架空线长度!$A$2,0,0,2000,2),2,FALSE)</f>
        <v/>
      </c>
      <c r="I824" s="18"/>
      <c r="J824" s="18"/>
      <c r="K824" s="18"/>
      <c r="L824" s="18" t="str">
        <f t="shared" si="41"/>
        <v/>
      </c>
      <c r="M824" t="str">
        <f>IF([1]线路!G824="","",[1]线路!G824)</f>
        <v/>
      </c>
      <c r="N824" t="str">
        <f>IF([1]线路!H824="","",[1]线路!H824)</f>
        <v/>
      </c>
    </row>
    <row r="825" spans="1:14" x14ac:dyDescent="0.15">
      <c r="A825" t="str">
        <f>IF([1]线路!A825="","",[1]线路!A825)</f>
        <v/>
      </c>
      <c r="B825" t="str">
        <f>IF([1]线路!B825="","",[1]线路!B825)</f>
        <v/>
      </c>
      <c r="C825" t="str">
        <f>IF([1]线路!C825="","",[1]线路!C825)</f>
        <v/>
      </c>
      <c r="D825" t="str">
        <f>IF([1]线路!D825="","",[1]线路!D825)</f>
        <v/>
      </c>
      <c r="E825" t="str">
        <f>IF([1]线路!F825="","",[1]线路!F825)</f>
        <v/>
      </c>
      <c r="F825" t="str">
        <f>IF([1]线路!E825="","",[1]线路!E825)</f>
        <v/>
      </c>
      <c r="G825" s="18" t="str">
        <f t="shared" si="40"/>
        <v/>
      </c>
      <c r="H825" s="18" t="str">
        <f ca="1">VLOOKUP(线路!A825,OFFSET(架空线长度!$A$2,0,0,2000,2),2,FALSE)</f>
        <v/>
      </c>
      <c r="I825" s="18"/>
      <c r="J825" s="18"/>
      <c r="K825" s="18"/>
      <c r="L825" s="18" t="str">
        <f t="shared" si="41"/>
        <v/>
      </c>
      <c r="M825" t="str">
        <f>IF([1]线路!G825="","",[1]线路!G825)</f>
        <v/>
      </c>
      <c r="N825" t="str">
        <f>IF([1]线路!H825="","",[1]线路!H825)</f>
        <v/>
      </c>
    </row>
    <row r="826" spans="1:14" x14ac:dyDescent="0.15">
      <c r="A826" t="str">
        <f>IF([1]线路!A826="","",[1]线路!A826)</f>
        <v/>
      </c>
      <c r="B826" t="str">
        <f>IF([1]线路!B826="","",[1]线路!B826)</f>
        <v/>
      </c>
      <c r="C826" t="str">
        <f>IF([1]线路!C826="","",[1]线路!C826)</f>
        <v/>
      </c>
      <c r="D826" t="str">
        <f>IF([1]线路!D826="","",[1]线路!D826)</f>
        <v/>
      </c>
      <c r="E826" t="str">
        <f>IF([1]线路!F826="","",[1]线路!F826)</f>
        <v/>
      </c>
      <c r="F826" t="str">
        <f>IF([1]线路!E826="","",[1]线路!E826)</f>
        <v/>
      </c>
      <c r="G826" s="18" t="str">
        <f t="shared" si="40"/>
        <v/>
      </c>
      <c r="H826" s="18" t="str">
        <f ca="1">VLOOKUP(线路!A826,OFFSET(架空线长度!$A$2,0,0,2000,2),2,FALSE)</f>
        <v/>
      </c>
      <c r="I826" s="18"/>
      <c r="J826" s="18"/>
      <c r="K826" s="18"/>
      <c r="L826" s="18" t="str">
        <f t="shared" si="41"/>
        <v/>
      </c>
      <c r="M826" t="str">
        <f>IF([1]线路!G826="","",[1]线路!G826)</f>
        <v/>
      </c>
      <c r="N826" t="str">
        <f>IF([1]线路!H826="","",[1]线路!H826)</f>
        <v/>
      </c>
    </row>
    <row r="827" spans="1:14" x14ac:dyDescent="0.15">
      <c r="A827" t="str">
        <f>IF([1]线路!A827="","",[1]线路!A827)</f>
        <v/>
      </c>
      <c r="B827" t="str">
        <f>IF([1]线路!B827="","",[1]线路!B827)</f>
        <v/>
      </c>
      <c r="C827" t="str">
        <f>IF([1]线路!C827="","",[1]线路!C827)</f>
        <v/>
      </c>
      <c r="D827" t="str">
        <f>IF([1]线路!D827="","",[1]线路!D827)</f>
        <v/>
      </c>
      <c r="E827" t="str">
        <f>IF([1]线路!F827="","",[1]线路!F827)</f>
        <v/>
      </c>
      <c r="F827" t="str">
        <f>IF([1]线路!E827="","",[1]线路!E827)</f>
        <v/>
      </c>
      <c r="G827" s="18" t="str">
        <f t="shared" si="40"/>
        <v/>
      </c>
      <c r="H827" s="18" t="str">
        <f ca="1">VLOOKUP(线路!A827,OFFSET(架空线长度!$A$2,0,0,2000,2),2,FALSE)</f>
        <v/>
      </c>
      <c r="I827" s="18"/>
      <c r="J827" s="18"/>
      <c r="K827" s="18"/>
      <c r="L827" s="18" t="str">
        <f t="shared" si="41"/>
        <v/>
      </c>
      <c r="M827" t="str">
        <f>IF([1]线路!G827="","",[1]线路!G827)</f>
        <v/>
      </c>
      <c r="N827" t="str">
        <f>IF([1]线路!H827="","",[1]线路!H827)</f>
        <v/>
      </c>
    </row>
    <row r="828" spans="1:14" x14ac:dyDescent="0.15">
      <c r="A828" t="str">
        <f>IF([1]线路!A828="","",[1]线路!A828)</f>
        <v/>
      </c>
      <c r="B828" t="str">
        <f>IF([1]线路!B828="","",[1]线路!B828)</f>
        <v/>
      </c>
      <c r="C828" t="str">
        <f>IF([1]线路!C828="","",[1]线路!C828)</f>
        <v/>
      </c>
      <c r="D828" t="str">
        <f>IF([1]线路!D828="","",[1]线路!D828)</f>
        <v/>
      </c>
      <c r="E828" t="str">
        <f>IF([1]线路!F828="","",[1]线路!F828)</f>
        <v/>
      </c>
      <c r="F828" t="str">
        <f>IF([1]线路!E828="","",[1]线路!E828)</f>
        <v/>
      </c>
      <c r="G828" s="18" t="str">
        <f t="shared" si="40"/>
        <v/>
      </c>
      <c r="H828" s="18" t="str">
        <f ca="1">VLOOKUP(线路!A828,OFFSET(架空线长度!$A$2,0,0,2000,2),2,FALSE)</f>
        <v/>
      </c>
      <c r="I828" s="18"/>
      <c r="J828" s="18"/>
      <c r="K828" s="18"/>
      <c r="L828" s="18" t="str">
        <f t="shared" si="41"/>
        <v/>
      </c>
      <c r="M828" t="str">
        <f>IF([1]线路!G828="","",[1]线路!G828)</f>
        <v/>
      </c>
      <c r="N828" t="str">
        <f>IF([1]线路!H828="","",[1]线路!H828)</f>
        <v/>
      </c>
    </row>
    <row r="829" spans="1:14" x14ac:dyDescent="0.15">
      <c r="A829" t="str">
        <f>IF([1]线路!A829="","",[1]线路!A829)</f>
        <v/>
      </c>
      <c r="B829" t="str">
        <f>IF([1]线路!B829="","",[1]线路!B829)</f>
        <v/>
      </c>
      <c r="C829" t="str">
        <f>IF([1]线路!C829="","",[1]线路!C829)</f>
        <v/>
      </c>
      <c r="D829" t="str">
        <f>IF([1]线路!D829="","",[1]线路!D829)</f>
        <v/>
      </c>
      <c r="E829" t="str">
        <f>IF([1]线路!F829="","",[1]线路!F829)</f>
        <v/>
      </c>
      <c r="F829" t="str">
        <f>IF([1]线路!E829="","",[1]线路!E829)</f>
        <v/>
      </c>
      <c r="G829" s="18" t="str">
        <f t="shared" si="40"/>
        <v/>
      </c>
      <c r="H829" s="18" t="str">
        <f ca="1">VLOOKUP(线路!A829,OFFSET(架空线长度!$A$2,0,0,2000,2),2,FALSE)</f>
        <v/>
      </c>
      <c r="I829" s="18"/>
      <c r="J829" s="18"/>
      <c r="K829" s="18"/>
      <c r="L829" s="18" t="str">
        <f t="shared" si="41"/>
        <v/>
      </c>
      <c r="M829" t="str">
        <f>IF([1]线路!G829="","",[1]线路!G829)</f>
        <v/>
      </c>
      <c r="N829" t="str">
        <f>IF([1]线路!H829="","",[1]线路!H829)</f>
        <v/>
      </c>
    </row>
    <row r="830" spans="1:14" x14ac:dyDescent="0.15">
      <c r="A830" t="str">
        <f>IF([1]线路!A830="","",[1]线路!A830)</f>
        <v/>
      </c>
      <c r="B830" t="str">
        <f>IF([1]线路!B830="","",[1]线路!B830)</f>
        <v/>
      </c>
      <c r="C830" t="str">
        <f>IF([1]线路!C830="","",[1]线路!C830)</f>
        <v/>
      </c>
      <c r="D830" t="str">
        <f>IF([1]线路!D830="","",[1]线路!D830)</f>
        <v/>
      </c>
      <c r="E830" t="str">
        <f>IF([1]线路!F830="","",[1]线路!F830)</f>
        <v/>
      </c>
      <c r="F830" t="str">
        <f>IF([1]线路!E830="","",[1]线路!E830)</f>
        <v/>
      </c>
      <c r="G830" s="18" t="str">
        <f t="shared" si="40"/>
        <v/>
      </c>
      <c r="H830" s="18" t="str">
        <f ca="1">VLOOKUP(线路!A830,OFFSET(架空线长度!$A$2,0,0,2000,2),2,FALSE)</f>
        <v/>
      </c>
      <c r="I830" s="18"/>
      <c r="J830" s="18"/>
      <c r="K830" s="18"/>
      <c r="L830" s="18" t="str">
        <f t="shared" si="41"/>
        <v/>
      </c>
      <c r="M830" t="str">
        <f>IF([1]线路!G830="","",[1]线路!G830)</f>
        <v/>
      </c>
      <c r="N830" t="str">
        <f>IF([1]线路!H830="","",[1]线路!H830)</f>
        <v/>
      </c>
    </row>
    <row r="831" spans="1:14" x14ac:dyDescent="0.15">
      <c r="A831" t="str">
        <f>IF([1]线路!A831="","",[1]线路!A831)</f>
        <v/>
      </c>
      <c r="B831" t="str">
        <f>IF([1]线路!B831="","",[1]线路!B831)</f>
        <v/>
      </c>
      <c r="C831" t="str">
        <f>IF([1]线路!C831="","",[1]线路!C831)</f>
        <v/>
      </c>
      <c r="D831" t="str">
        <f>IF([1]线路!D831="","",[1]线路!D831)</f>
        <v/>
      </c>
      <c r="E831" t="str">
        <f>IF([1]线路!F831="","",[1]线路!F831)</f>
        <v/>
      </c>
      <c r="F831" t="str">
        <f>IF([1]线路!E831="","",[1]线路!E831)</f>
        <v/>
      </c>
      <c r="G831" s="18" t="str">
        <f t="shared" si="40"/>
        <v/>
      </c>
      <c r="H831" s="18" t="str">
        <f ca="1">VLOOKUP(线路!A831,OFFSET(架空线长度!$A$2,0,0,2000,2),2,FALSE)</f>
        <v/>
      </c>
      <c r="I831" s="18"/>
      <c r="J831" s="18"/>
      <c r="K831" s="18"/>
      <c r="L831" s="18" t="str">
        <f t="shared" si="41"/>
        <v/>
      </c>
      <c r="M831" t="str">
        <f>IF([1]线路!G831="","",[1]线路!G831)</f>
        <v/>
      </c>
      <c r="N831" t="str">
        <f>IF([1]线路!H831="","",[1]线路!H831)</f>
        <v/>
      </c>
    </row>
    <row r="832" spans="1:14" x14ac:dyDescent="0.15">
      <c r="A832" t="str">
        <f>IF([1]线路!A832="","",[1]线路!A832)</f>
        <v/>
      </c>
      <c r="B832" t="str">
        <f>IF([1]线路!B832="","",[1]线路!B832)</f>
        <v/>
      </c>
      <c r="C832" t="str">
        <f>IF([1]线路!C832="","",[1]线路!C832)</f>
        <v/>
      </c>
      <c r="D832" t="str">
        <f>IF([1]线路!D832="","",[1]线路!D832)</f>
        <v/>
      </c>
      <c r="E832" t="str">
        <f>IF([1]线路!F832="","",[1]线路!F832)</f>
        <v/>
      </c>
      <c r="F832" t="str">
        <f>IF([1]线路!E832="","",[1]线路!E832)</f>
        <v/>
      </c>
      <c r="G832" s="18" t="str">
        <f t="shared" si="40"/>
        <v/>
      </c>
      <c r="H832" s="18" t="str">
        <f ca="1">VLOOKUP(线路!A832,OFFSET(架空线长度!$A$2,0,0,2000,2),2,FALSE)</f>
        <v/>
      </c>
      <c r="I832" s="18"/>
      <c r="J832" s="18"/>
      <c r="K832" s="18"/>
      <c r="L832" s="18" t="str">
        <f t="shared" si="41"/>
        <v/>
      </c>
      <c r="M832" t="str">
        <f>IF([1]线路!G832="","",[1]线路!G832)</f>
        <v/>
      </c>
      <c r="N832" t="str">
        <f>IF([1]线路!H832="","",[1]线路!H832)</f>
        <v/>
      </c>
    </row>
    <row r="833" spans="1:14" x14ac:dyDescent="0.15">
      <c r="A833" t="str">
        <f>IF([1]线路!A833="","",[1]线路!A833)</f>
        <v/>
      </c>
      <c r="B833" t="str">
        <f>IF([1]线路!B833="","",[1]线路!B833)</f>
        <v/>
      </c>
      <c r="C833" t="str">
        <f>IF([1]线路!C833="","",[1]线路!C833)</f>
        <v/>
      </c>
      <c r="D833" t="str">
        <f>IF([1]线路!D833="","",[1]线路!D833)</f>
        <v/>
      </c>
      <c r="E833" t="str">
        <f>IF([1]线路!F833="","",[1]线路!F833)</f>
        <v/>
      </c>
      <c r="F833" t="str">
        <f>IF([1]线路!E833="","",[1]线路!E833)</f>
        <v/>
      </c>
      <c r="G833" s="18" t="str">
        <f t="shared" si="40"/>
        <v/>
      </c>
      <c r="H833" s="18" t="str">
        <f ca="1">VLOOKUP(线路!A833,OFFSET(架空线长度!$A$2,0,0,2000,2),2,FALSE)</f>
        <v/>
      </c>
      <c r="I833" s="18"/>
      <c r="J833" s="18"/>
      <c r="K833" s="18"/>
      <c r="L833" s="18" t="str">
        <f t="shared" si="41"/>
        <v/>
      </c>
      <c r="M833" t="str">
        <f>IF([1]线路!G833="","",[1]线路!G833)</f>
        <v/>
      </c>
      <c r="N833" t="str">
        <f>IF([1]线路!H833="","",[1]线路!H833)</f>
        <v/>
      </c>
    </row>
    <row r="834" spans="1:14" x14ac:dyDescent="0.15">
      <c r="A834" t="str">
        <f>IF([1]线路!A834="","",[1]线路!A834)</f>
        <v/>
      </c>
      <c r="B834" t="str">
        <f>IF([1]线路!B834="","",[1]线路!B834)</f>
        <v/>
      </c>
      <c r="C834" t="str">
        <f>IF([1]线路!C834="","",[1]线路!C834)</f>
        <v/>
      </c>
      <c r="D834" t="str">
        <f>IF([1]线路!D834="","",[1]线路!D834)</f>
        <v/>
      </c>
      <c r="E834" t="str">
        <f>IF([1]线路!F834="","",[1]线路!F834)</f>
        <v/>
      </c>
      <c r="F834" t="str">
        <f>IF([1]线路!E834="","",[1]线路!E834)</f>
        <v/>
      </c>
      <c r="G834" s="18" t="str">
        <f t="shared" si="40"/>
        <v/>
      </c>
      <c r="H834" s="18" t="str">
        <f ca="1">VLOOKUP(线路!A834,OFFSET(架空线长度!$A$2,0,0,2000,2),2,FALSE)</f>
        <v/>
      </c>
      <c r="I834" s="18"/>
      <c r="J834" s="18"/>
      <c r="K834" s="18"/>
      <c r="L834" s="18" t="str">
        <f t="shared" si="41"/>
        <v/>
      </c>
      <c r="M834" t="str">
        <f>IF([1]线路!G834="","",[1]线路!G834)</f>
        <v/>
      </c>
      <c r="N834" t="str">
        <f>IF([1]线路!H834="","",[1]线路!H834)</f>
        <v/>
      </c>
    </row>
    <row r="835" spans="1:14" x14ac:dyDescent="0.15">
      <c r="A835" t="str">
        <f>IF([1]线路!A835="","",[1]线路!A835)</f>
        <v/>
      </c>
      <c r="B835" t="str">
        <f>IF([1]线路!B835="","",[1]线路!B835)</f>
        <v/>
      </c>
      <c r="C835" t="str">
        <f>IF([1]线路!C835="","",[1]线路!C835)</f>
        <v/>
      </c>
      <c r="D835" t="str">
        <f>IF([1]线路!D835="","",[1]线路!D835)</f>
        <v/>
      </c>
      <c r="E835" t="str">
        <f>IF([1]线路!F835="","",[1]线路!F835)</f>
        <v/>
      </c>
      <c r="F835" t="str">
        <f>IF([1]线路!E835="","",[1]线路!E835)</f>
        <v/>
      </c>
      <c r="G835" s="18" t="str">
        <f t="shared" ref="G835:G898" si="42">L835</f>
        <v/>
      </c>
      <c r="H835" s="18" t="str">
        <f ca="1">VLOOKUP(线路!A835,OFFSET(架空线长度!$A$2,0,0,2000,2),2,FALSE)</f>
        <v/>
      </c>
      <c r="I835" s="18"/>
      <c r="J835" s="18"/>
      <c r="K835" s="18"/>
      <c r="L835" s="18" t="str">
        <f t="shared" ref="L835:L898" si="43">IF(OR(I835="",K835=""),"",IF(I835/(I835+K835)&gt;0.5,0,1))</f>
        <v/>
      </c>
      <c r="M835" t="str">
        <f>IF([1]线路!G835="","",[1]线路!G835)</f>
        <v/>
      </c>
      <c r="N835" t="str">
        <f>IF([1]线路!H835="","",[1]线路!H835)</f>
        <v/>
      </c>
    </row>
    <row r="836" spans="1:14" x14ac:dyDescent="0.15">
      <c r="A836" t="str">
        <f>IF([1]线路!A836="","",[1]线路!A836)</f>
        <v/>
      </c>
      <c r="B836" t="str">
        <f>IF([1]线路!B836="","",[1]线路!B836)</f>
        <v/>
      </c>
      <c r="C836" t="str">
        <f>IF([1]线路!C836="","",[1]线路!C836)</f>
        <v/>
      </c>
      <c r="D836" t="str">
        <f>IF([1]线路!D836="","",[1]线路!D836)</f>
        <v/>
      </c>
      <c r="E836" t="str">
        <f>IF([1]线路!F836="","",[1]线路!F836)</f>
        <v/>
      </c>
      <c r="F836" t="str">
        <f>IF([1]线路!E836="","",[1]线路!E836)</f>
        <v/>
      </c>
      <c r="G836" s="18" t="str">
        <f t="shared" si="42"/>
        <v/>
      </c>
      <c r="H836" s="18" t="str">
        <f ca="1">VLOOKUP(线路!A836,OFFSET(架空线长度!$A$2,0,0,2000,2),2,FALSE)</f>
        <v/>
      </c>
      <c r="I836" s="18"/>
      <c r="J836" s="18"/>
      <c r="K836" s="18"/>
      <c r="L836" s="18" t="str">
        <f t="shared" si="43"/>
        <v/>
      </c>
      <c r="M836" t="str">
        <f>IF([1]线路!G836="","",[1]线路!G836)</f>
        <v/>
      </c>
      <c r="N836" t="str">
        <f>IF([1]线路!H836="","",[1]线路!H836)</f>
        <v/>
      </c>
    </row>
    <row r="837" spans="1:14" x14ac:dyDescent="0.15">
      <c r="A837" t="str">
        <f>IF([1]线路!A837="","",[1]线路!A837)</f>
        <v/>
      </c>
      <c r="B837" t="str">
        <f>IF([1]线路!B837="","",[1]线路!B837)</f>
        <v/>
      </c>
      <c r="C837" t="str">
        <f>IF([1]线路!C837="","",[1]线路!C837)</f>
        <v/>
      </c>
      <c r="D837" t="str">
        <f>IF([1]线路!D837="","",[1]线路!D837)</f>
        <v/>
      </c>
      <c r="E837" t="str">
        <f>IF([1]线路!F837="","",[1]线路!F837)</f>
        <v/>
      </c>
      <c r="F837" t="str">
        <f>IF([1]线路!E837="","",[1]线路!E837)</f>
        <v/>
      </c>
      <c r="G837" s="18" t="str">
        <f t="shared" si="42"/>
        <v/>
      </c>
      <c r="H837" s="18" t="str">
        <f ca="1">VLOOKUP(线路!A837,OFFSET(架空线长度!$A$2,0,0,2000,2),2,FALSE)</f>
        <v/>
      </c>
      <c r="I837" s="18"/>
      <c r="J837" s="18"/>
      <c r="K837" s="18"/>
      <c r="L837" s="18" t="str">
        <f t="shared" si="43"/>
        <v/>
      </c>
      <c r="M837" t="str">
        <f>IF([1]线路!G837="","",[1]线路!G837)</f>
        <v/>
      </c>
      <c r="N837" t="str">
        <f>IF([1]线路!H837="","",[1]线路!H837)</f>
        <v/>
      </c>
    </row>
    <row r="838" spans="1:14" x14ac:dyDescent="0.15">
      <c r="A838" t="str">
        <f>IF([1]线路!A838="","",[1]线路!A838)</f>
        <v/>
      </c>
      <c r="B838" t="str">
        <f>IF([1]线路!B838="","",[1]线路!B838)</f>
        <v/>
      </c>
      <c r="C838" t="str">
        <f>IF([1]线路!C838="","",[1]线路!C838)</f>
        <v/>
      </c>
      <c r="D838" t="str">
        <f>IF([1]线路!D838="","",[1]线路!D838)</f>
        <v/>
      </c>
      <c r="E838" t="str">
        <f>IF([1]线路!F838="","",[1]线路!F838)</f>
        <v/>
      </c>
      <c r="F838" t="str">
        <f>IF([1]线路!E838="","",[1]线路!E838)</f>
        <v/>
      </c>
      <c r="G838" s="18" t="str">
        <f t="shared" si="42"/>
        <v/>
      </c>
      <c r="H838" s="18" t="str">
        <f ca="1">VLOOKUP(线路!A838,OFFSET(架空线长度!$A$2,0,0,2000,2),2,FALSE)</f>
        <v/>
      </c>
      <c r="I838" s="18"/>
      <c r="J838" s="18"/>
      <c r="K838" s="18"/>
      <c r="L838" s="18" t="str">
        <f t="shared" si="43"/>
        <v/>
      </c>
      <c r="M838" t="str">
        <f>IF([1]线路!G838="","",[1]线路!G838)</f>
        <v/>
      </c>
      <c r="N838" t="str">
        <f>IF([1]线路!H838="","",[1]线路!H838)</f>
        <v/>
      </c>
    </row>
    <row r="839" spans="1:14" x14ac:dyDescent="0.15">
      <c r="A839" t="str">
        <f>IF([1]线路!A839="","",[1]线路!A839)</f>
        <v/>
      </c>
      <c r="B839" t="str">
        <f>IF([1]线路!B839="","",[1]线路!B839)</f>
        <v/>
      </c>
      <c r="C839" t="str">
        <f>IF([1]线路!C839="","",[1]线路!C839)</f>
        <v/>
      </c>
      <c r="D839" t="str">
        <f>IF([1]线路!D839="","",[1]线路!D839)</f>
        <v/>
      </c>
      <c r="E839" t="str">
        <f>IF([1]线路!F839="","",[1]线路!F839)</f>
        <v/>
      </c>
      <c r="F839" t="str">
        <f>IF([1]线路!E839="","",[1]线路!E839)</f>
        <v/>
      </c>
      <c r="G839" s="18" t="str">
        <f t="shared" si="42"/>
        <v/>
      </c>
      <c r="H839" s="18" t="str">
        <f ca="1">VLOOKUP(线路!A839,OFFSET(架空线长度!$A$2,0,0,2000,2),2,FALSE)</f>
        <v/>
      </c>
      <c r="I839" s="18"/>
      <c r="J839" s="18"/>
      <c r="K839" s="18"/>
      <c r="L839" s="18" t="str">
        <f t="shared" si="43"/>
        <v/>
      </c>
      <c r="M839" t="str">
        <f>IF([1]线路!G839="","",[1]线路!G839)</f>
        <v/>
      </c>
      <c r="N839" t="str">
        <f>IF([1]线路!H839="","",[1]线路!H839)</f>
        <v/>
      </c>
    </row>
    <row r="840" spans="1:14" x14ac:dyDescent="0.15">
      <c r="A840" t="str">
        <f>IF([1]线路!A840="","",[1]线路!A840)</f>
        <v/>
      </c>
      <c r="B840" t="str">
        <f>IF([1]线路!B840="","",[1]线路!B840)</f>
        <v/>
      </c>
      <c r="C840" t="str">
        <f>IF([1]线路!C840="","",[1]线路!C840)</f>
        <v/>
      </c>
      <c r="D840" t="str">
        <f>IF([1]线路!D840="","",[1]线路!D840)</f>
        <v/>
      </c>
      <c r="E840" t="str">
        <f>IF([1]线路!F840="","",[1]线路!F840)</f>
        <v/>
      </c>
      <c r="F840" t="str">
        <f>IF([1]线路!E840="","",[1]线路!E840)</f>
        <v/>
      </c>
      <c r="G840" s="18" t="str">
        <f t="shared" si="42"/>
        <v/>
      </c>
      <c r="H840" s="18" t="str">
        <f ca="1">VLOOKUP(线路!A840,OFFSET(架空线长度!$A$2,0,0,2000,2),2,FALSE)</f>
        <v/>
      </c>
      <c r="I840" s="18"/>
      <c r="J840" s="18"/>
      <c r="K840" s="18"/>
      <c r="L840" s="18" t="str">
        <f t="shared" si="43"/>
        <v/>
      </c>
      <c r="M840" t="str">
        <f>IF([1]线路!G840="","",[1]线路!G840)</f>
        <v/>
      </c>
      <c r="N840" t="str">
        <f>IF([1]线路!H840="","",[1]线路!H840)</f>
        <v/>
      </c>
    </row>
    <row r="841" spans="1:14" x14ac:dyDescent="0.15">
      <c r="A841" t="str">
        <f>IF([1]线路!A841="","",[1]线路!A841)</f>
        <v/>
      </c>
      <c r="B841" t="str">
        <f>IF([1]线路!B841="","",[1]线路!B841)</f>
        <v/>
      </c>
      <c r="C841" t="str">
        <f>IF([1]线路!C841="","",[1]线路!C841)</f>
        <v/>
      </c>
      <c r="D841" t="str">
        <f>IF([1]线路!D841="","",[1]线路!D841)</f>
        <v/>
      </c>
      <c r="E841" t="str">
        <f>IF([1]线路!F841="","",[1]线路!F841)</f>
        <v/>
      </c>
      <c r="F841" t="str">
        <f>IF([1]线路!E841="","",[1]线路!E841)</f>
        <v/>
      </c>
      <c r="G841" s="18" t="str">
        <f t="shared" si="42"/>
        <v/>
      </c>
      <c r="H841" s="18" t="str">
        <f ca="1">VLOOKUP(线路!A841,OFFSET(架空线长度!$A$2,0,0,2000,2),2,FALSE)</f>
        <v/>
      </c>
      <c r="I841" s="18"/>
      <c r="J841" s="18"/>
      <c r="K841" s="18"/>
      <c r="L841" s="18" t="str">
        <f t="shared" si="43"/>
        <v/>
      </c>
      <c r="M841" t="str">
        <f>IF([1]线路!G841="","",[1]线路!G841)</f>
        <v/>
      </c>
      <c r="N841" t="str">
        <f>IF([1]线路!H841="","",[1]线路!H841)</f>
        <v/>
      </c>
    </row>
    <row r="842" spans="1:14" x14ac:dyDescent="0.15">
      <c r="A842" t="str">
        <f>IF([1]线路!A842="","",[1]线路!A842)</f>
        <v/>
      </c>
      <c r="B842" t="str">
        <f>IF([1]线路!B842="","",[1]线路!B842)</f>
        <v/>
      </c>
      <c r="C842" t="str">
        <f>IF([1]线路!C842="","",[1]线路!C842)</f>
        <v/>
      </c>
      <c r="D842" t="str">
        <f>IF([1]线路!D842="","",[1]线路!D842)</f>
        <v/>
      </c>
      <c r="E842" t="str">
        <f>IF([1]线路!F842="","",[1]线路!F842)</f>
        <v/>
      </c>
      <c r="F842" t="str">
        <f>IF([1]线路!E842="","",[1]线路!E842)</f>
        <v/>
      </c>
      <c r="G842" s="18" t="str">
        <f t="shared" si="42"/>
        <v/>
      </c>
      <c r="H842" s="18" t="str">
        <f ca="1">VLOOKUP(线路!A842,OFFSET(架空线长度!$A$2,0,0,2000,2),2,FALSE)</f>
        <v/>
      </c>
      <c r="I842" s="18"/>
      <c r="J842" s="18"/>
      <c r="K842" s="18"/>
      <c r="L842" s="18" t="str">
        <f t="shared" si="43"/>
        <v/>
      </c>
      <c r="M842" t="str">
        <f>IF([1]线路!G842="","",[1]线路!G842)</f>
        <v/>
      </c>
      <c r="N842" t="str">
        <f>IF([1]线路!H842="","",[1]线路!H842)</f>
        <v/>
      </c>
    </row>
    <row r="843" spans="1:14" x14ac:dyDescent="0.15">
      <c r="A843" t="str">
        <f>IF([1]线路!A843="","",[1]线路!A843)</f>
        <v/>
      </c>
      <c r="B843" t="str">
        <f>IF([1]线路!B843="","",[1]线路!B843)</f>
        <v/>
      </c>
      <c r="C843" t="str">
        <f>IF([1]线路!C843="","",[1]线路!C843)</f>
        <v/>
      </c>
      <c r="D843" t="str">
        <f>IF([1]线路!D843="","",[1]线路!D843)</f>
        <v/>
      </c>
      <c r="E843" t="str">
        <f>IF([1]线路!F843="","",[1]线路!F843)</f>
        <v/>
      </c>
      <c r="F843" t="str">
        <f>IF([1]线路!E843="","",[1]线路!E843)</f>
        <v/>
      </c>
      <c r="G843" s="18" t="str">
        <f t="shared" si="42"/>
        <v/>
      </c>
      <c r="H843" s="18" t="str">
        <f ca="1">VLOOKUP(线路!A843,OFFSET(架空线长度!$A$2,0,0,2000,2),2,FALSE)</f>
        <v/>
      </c>
      <c r="I843" s="18"/>
      <c r="J843" s="18"/>
      <c r="K843" s="18"/>
      <c r="L843" s="18" t="str">
        <f t="shared" si="43"/>
        <v/>
      </c>
      <c r="M843" t="str">
        <f>IF([1]线路!G843="","",[1]线路!G843)</f>
        <v/>
      </c>
      <c r="N843" t="str">
        <f>IF([1]线路!H843="","",[1]线路!H843)</f>
        <v/>
      </c>
    </row>
    <row r="844" spans="1:14" x14ac:dyDescent="0.15">
      <c r="A844" t="str">
        <f>IF([1]线路!A844="","",[1]线路!A844)</f>
        <v/>
      </c>
      <c r="B844" t="str">
        <f>IF([1]线路!B844="","",[1]线路!B844)</f>
        <v/>
      </c>
      <c r="C844" t="str">
        <f>IF([1]线路!C844="","",[1]线路!C844)</f>
        <v/>
      </c>
      <c r="D844" t="str">
        <f>IF([1]线路!D844="","",[1]线路!D844)</f>
        <v/>
      </c>
      <c r="E844" t="str">
        <f>IF([1]线路!F844="","",[1]线路!F844)</f>
        <v/>
      </c>
      <c r="F844" t="str">
        <f>IF([1]线路!E844="","",[1]线路!E844)</f>
        <v/>
      </c>
      <c r="G844" s="18" t="str">
        <f t="shared" si="42"/>
        <v/>
      </c>
      <c r="H844" s="18" t="str">
        <f ca="1">VLOOKUP(线路!A844,OFFSET(架空线长度!$A$2,0,0,2000,2),2,FALSE)</f>
        <v/>
      </c>
      <c r="I844" s="18"/>
      <c r="J844" s="18"/>
      <c r="K844" s="18"/>
      <c r="L844" s="18" t="str">
        <f t="shared" si="43"/>
        <v/>
      </c>
      <c r="M844" t="str">
        <f>IF([1]线路!G844="","",[1]线路!G844)</f>
        <v/>
      </c>
      <c r="N844" t="str">
        <f>IF([1]线路!H844="","",[1]线路!H844)</f>
        <v/>
      </c>
    </row>
    <row r="845" spans="1:14" x14ac:dyDescent="0.15">
      <c r="A845" t="str">
        <f>IF([1]线路!A845="","",[1]线路!A845)</f>
        <v/>
      </c>
      <c r="B845" t="str">
        <f>IF([1]线路!B845="","",[1]线路!B845)</f>
        <v/>
      </c>
      <c r="C845" t="str">
        <f>IF([1]线路!C845="","",[1]线路!C845)</f>
        <v/>
      </c>
      <c r="D845" t="str">
        <f>IF([1]线路!D845="","",[1]线路!D845)</f>
        <v/>
      </c>
      <c r="E845" t="str">
        <f>IF([1]线路!F845="","",[1]线路!F845)</f>
        <v/>
      </c>
      <c r="F845" t="str">
        <f>IF([1]线路!E845="","",[1]线路!E845)</f>
        <v/>
      </c>
      <c r="G845" s="18" t="str">
        <f t="shared" si="42"/>
        <v/>
      </c>
      <c r="H845" s="18" t="str">
        <f ca="1">VLOOKUP(线路!A845,OFFSET(架空线长度!$A$2,0,0,2000,2),2,FALSE)</f>
        <v/>
      </c>
      <c r="I845" s="18"/>
      <c r="J845" s="18"/>
      <c r="K845" s="18"/>
      <c r="L845" s="18" t="str">
        <f t="shared" si="43"/>
        <v/>
      </c>
      <c r="M845" t="str">
        <f>IF([1]线路!G845="","",[1]线路!G845)</f>
        <v/>
      </c>
      <c r="N845" t="str">
        <f>IF([1]线路!H845="","",[1]线路!H845)</f>
        <v/>
      </c>
    </row>
    <row r="846" spans="1:14" x14ac:dyDescent="0.15">
      <c r="A846" t="str">
        <f>IF([1]线路!A846="","",[1]线路!A846)</f>
        <v/>
      </c>
      <c r="B846" t="str">
        <f>IF([1]线路!B846="","",[1]线路!B846)</f>
        <v/>
      </c>
      <c r="C846" t="str">
        <f>IF([1]线路!C846="","",[1]线路!C846)</f>
        <v/>
      </c>
      <c r="D846" t="str">
        <f>IF([1]线路!D846="","",[1]线路!D846)</f>
        <v/>
      </c>
      <c r="E846" t="str">
        <f>IF([1]线路!F846="","",[1]线路!F846)</f>
        <v/>
      </c>
      <c r="F846" t="str">
        <f>IF([1]线路!E846="","",[1]线路!E846)</f>
        <v/>
      </c>
      <c r="G846" s="18" t="str">
        <f t="shared" si="42"/>
        <v/>
      </c>
      <c r="H846" s="18" t="str">
        <f ca="1">VLOOKUP(线路!A846,OFFSET(架空线长度!$A$2,0,0,2000,2),2,FALSE)</f>
        <v/>
      </c>
      <c r="I846" s="18"/>
      <c r="J846" s="18"/>
      <c r="K846" s="18"/>
      <c r="L846" s="18" t="str">
        <f t="shared" si="43"/>
        <v/>
      </c>
      <c r="M846" t="str">
        <f>IF([1]线路!G846="","",[1]线路!G846)</f>
        <v/>
      </c>
      <c r="N846" t="str">
        <f>IF([1]线路!H846="","",[1]线路!H846)</f>
        <v/>
      </c>
    </row>
    <row r="847" spans="1:14" x14ac:dyDescent="0.15">
      <c r="A847" t="str">
        <f>IF([1]线路!A847="","",[1]线路!A847)</f>
        <v/>
      </c>
      <c r="B847" t="str">
        <f>IF([1]线路!B847="","",[1]线路!B847)</f>
        <v/>
      </c>
      <c r="C847" t="str">
        <f>IF([1]线路!C847="","",[1]线路!C847)</f>
        <v/>
      </c>
      <c r="D847" t="str">
        <f>IF([1]线路!D847="","",[1]线路!D847)</f>
        <v/>
      </c>
      <c r="E847" t="str">
        <f>IF([1]线路!F847="","",[1]线路!F847)</f>
        <v/>
      </c>
      <c r="F847" t="str">
        <f>IF([1]线路!E847="","",[1]线路!E847)</f>
        <v/>
      </c>
      <c r="G847" s="18" t="str">
        <f t="shared" si="42"/>
        <v/>
      </c>
      <c r="H847" s="18" t="str">
        <f ca="1">VLOOKUP(线路!A847,OFFSET(架空线长度!$A$2,0,0,2000,2),2,FALSE)</f>
        <v/>
      </c>
      <c r="I847" s="18"/>
      <c r="J847" s="18"/>
      <c r="K847" s="18"/>
      <c r="L847" s="18" t="str">
        <f t="shared" si="43"/>
        <v/>
      </c>
      <c r="M847" t="str">
        <f>IF([1]线路!G847="","",[1]线路!G847)</f>
        <v/>
      </c>
      <c r="N847" t="str">
        <f>IF([1]线路!H847="","",[1]线路!H847)</f>
        <v/>
      </c>
    </row>
    <row r="848" spans="1:14" x14ac:dyDescent="0.15">
      <c r="A848" t="str">
        <f>IF([1]线路!A848="","",[1]线路!A848)</f>
        <v/>
      </c>
      <c r="B848" t="str">
        <f>IF([1]线路!B848="","",[1]线路!B848)</f>
        <v/>
      </c>
      <c r="C848" t="str">
        <f>IF([1]线路!C848="","",[1]线路!C848)</f>
        <v/>
      </c>
      <c r="D848" t="str">
        <f>IF([1]线路!D848="","",[1]线路!D848)</f>
        <v/>
      </c>
      <c r="E848" t="str">
        <f>IF([1]线路!F848="","",[1]线路!F848)</f>
        <v/>
      </c>
      <c r="F848" t="str">
        <f>IF([1]线路!E848="","",[1]线路!E848)</f>
        <v/>
      </c>
      <c r="G848" s="18" t="str">
        <f t="shared" si="42"/>
        <v/>
      </c>
      <c r="H848" s="18" t="str">
        <f ca="1">VLOOKUP(线路!A848,OFFSET(架空线长度!$A$2,0,0,2000,2),2,FALSE)</f>
        <v/>
      </c>
      <c r="I848" s="18"/>
      <c r="J848" s="18"/>
      <c r="K848" s="18"/>
      <c r="L848" s="18" t="str">
        <f t="shared" si="43"/>
        <v/>
      </c>
      <c r="M848" t="str">
        <f>IF([1]线路!G848="","",[1]线路!G848)</f>
        <v/>
      </c>
      <c r="N848" t="str">
        <f>IF([1]线路!H848="","",[1]线路!H848)</f>
        <v/>
      </c>
    </row>
    <row r="849" spans="1:14" x14ac:dyDescent="0.15">
      <c r="A849" t="str">
        <f>IF([1]线路!A849="","",[1]线路!A849)</f>
        <v/>
      </c>
      <c r="B849" t="str">
        <f>IF([1]线路!B849="","",[1]线路!B849)</f>
        <v/>
      </c>
      <c r="C849" t="str">
        <f>IF([1]线路!C849="","",[1]线路!C849)</f>
        <v/>
      </c>
      <c r="D849" t="str">
        <f>IF([1]线路!D849="","",[1]线路!D849)</f>
        <v/>
      </c>
      <c r="E849" t="str">
        <f>IF([1]线路!F849="","",[1]线路!F849)</f>
        <v/>
      </c>
      <c r="F849" t="str">
        <f>IF([1]线路!E849="","",[1]线路!E849)</f>
        <v/>
      </c>
      <c r="G849" s="18" t="str">
        <f t="shared" si="42"/>
        <v/>
      </c>
      <c r="H849" s="18" t="str">
        <f ca="1">VLOOKUP(线路!A849,OFFSET(架空线长度!$A$2,0,0,2000,2),2,FALSE)</f>
        <v/>
      </c>
      <c r="I849" s="18"/>
      <c r="J849" s="18"/>
      <c r="K849" s="18"/>
      <c r="L849" s="18" t="str">
        <f t="shared" si="43"/>
        <v/>
      </c>
      <c r="M849" t="str">
        <f>IF([1]线路!G849="","",[1]线路!G849)</f>
        <v/>
      </c>
      <c r="N849" t="str">
        <f>IF([1]线路!H849="","",[1]线路!H849)</f>
        <v/>
      </c>
    </row>
    <row r="850" spans="1:14" x14ac:dyDescent="0.15">
      <c r="A850" t="str">
        <f>IF([1]线路!A850="","",[1]线路!A850)</f>
        <v/>
      </c>
      <c r="B850" t="str">
        <f>IF([1]线路!B850="","",[1]线路!B850)</f>
        <v/>
      </c>
      <c r="C850" t="str">
        <f>IF([1]线路!C850="","",[1]线路!C850)</f>
        <v/>
      </c>
      <c r="D850" t="str">
        <f>IF([1]线路!D850="","",[1]线路!D850)</f>
        <v/>
      </c>
      <c r="E850" t="str">
        <f>IF([1]线路!F850="","",[1]线路!F850)</f>
        <v/>
      </c>
      <c r="F850" t="str">
        <f>IF([1]线路!E850="","",[1]线路!E850)</f>
        <v/>
      </c>
      <c r="G850" s="18" t="str">
        <f t="shared" si="42"/>
        <v/>
      </c>
      <c r="H850" s="18" t="str">
        <f ca="1">VLOOKUP(线路!A850,OFFSET(架空线长度!$A$2,0,0,2000,2),2,FALSE)</f>
        <v/>
      </c>
      <c r="I850" s="18"/>
      <c r="J850" s="18"/>
      <c r="K850" s="18"/>
      <c r="L850" s="18" t="str">
        <f t="shared" si="43"/>
        <v/>
      </c>
      <c r="M850" t="str">
        <f>IF([1]线路!G850="","",[1]线路!G850)</f>
        <v/>
      </c>
      <c r="N850" t="str">
        <f>IF([1]线路!H850="","",[1]线路!H850)</f>
        <v/>
      </c>
    </row>
    <row r="851" spans="1:14" x14ac:dyDescent="0.15">
      <c r="A851" t="str">
        <f>IF([1]线路!A851="","",[1]线路!A851)</f>
        <v/>
      </c>
      <c r="B851" t="str">
        <f>IF([1]线路!B851="","",[1]线路!B851)</f>
        <v/>
      </c>
      <c r="C851" t="str">
        <f>IF([1]线路!C851="","",[1]线路!C851)</f>
        <v/>
      </c>
      <c r="D851" t="str">
        <f>IF([1]线路!D851="","",[1]线路!D851)</f>
        <v/>
      </c>
      <c r="E851" t="str">
        <f>IF([1]线路!F851="","",[1]线路!F851)</f>
        <v/>
      </c>
      <c r="F851" t="str">
        <f>IF([1]线路!E851="","",[1]线路!E851)</f>
        <v/>
      </c>
      <c r="G851" s="18" t="str">
        <f t="shared" si="42"/>
        <v/>
      </c>
      <c r="H851" s="18" t="str">
        <f ca="1">VLOOKUP(线路!A851,OFFSET(架空线长度!$A$2,0,0,2000,2),2,FALSE)</f>
        <v/>
      </c>
      <c r="I851" s="18"/>
      <c r="J851" s="18"/>
      <c r="K851" s="18"/>
      <c r="L851" s="18" t="str">
        <f t="shared" si="43"/>
        <v/>
      </c>
      <c r="M851" t="str">
        <f>IF([1]线路!G851="","",[1]线路!G851)</f>
        <v/>
      </c>
      <c r="N851" t="str">
        <f>IF([1]线路!H851="","",[1]线路!H851)</f>
        <v/>
      </c>
    </row>
    <row r="852" spans="1:14" x14ac:dyDescent="0.15">
      <c r="A852" t="str">
        <f>IF([1]线路!A852="","",[1]线路!A852)</f>
        <v/>
      </c>
      <c r="B852" t="str">
        <f>IF([1]线路!B852="","",[1]线路!B852)</f>
        <v/>
      </c>
      <c r="C852" t="str">
        <f>IF([1]线路!C852="","",[1]线路!C852)</f>
        <v/>
      </c>
      <c r="D852" t="str">
        <f>IF([1]线路!D852="","",[1]线路!D852)</f>
        <v/>
      </c>
      <c r="E852" t="str">
        <f>IF([1]线路!F852="","",[1]线路!F852)</f>
        <v/>
      </c>
      <c r="F852" t="str">
        <f>IF([1]线路!E852="","",[1]线路!E852)</f>
        <v/>
      </c>
      <c r="G852" s="18" t="str">
        <f t="shared" si="42"/>
        <v/>
      </c>
      <c r="H852" s="18" t="str">
        <f ca="1">VLOOKUP(线路!A852,OFFSET(架空线长度!$A$2,0,0,2000,2),2,FALSE)</f>
        <v/>
      </c>
      <c r="I852" s="18"/>
      <c r="J852" s="18"/>
      <c r="K852" s="18"/>
      <c r="L852" s="18" t="str">
        <f t="shared" si="43"/>
        <v/>
      </c>
      <c r="M852" t="str">
        <f>IF([1]线路!G852="","",[1]线路!G852)</f>
        <v/>
      </c>
      <c r="N852" t="str">
        <f>IF([1]线路!H852="","",[1]线路!H852)</f>
        <v/>
      </c>
    </row>
    <row r="853" spans="1:14" x14ac:dyDescent="0.15">
      <c r="A853" t="str">
        <f>IF([1]线路!A853="","",[1]线路!A853)</f>
        <v/>
      </c>
      <c r="B853" t="str">
        <f>IF([1]线路!B853="","",[1]线路!B853)</f>
        <v/>
      </c>
      <c r="C853" t="str">
        <f>IF([1]线路!C853="","",[1]线路!C853)</f>
        <v/>
      </c>
      <c r="D853" t="str">
        <f>IF([1]线路!D853="","",[1]线路!D853)</f>
        <v/>
      </c>
      <c r="E853" t="str">
        <f>IF([1]线路!F853="","",[1]线路!F853)</f>
        <v/>
      </c>
      <c r="F853" t="str">
        <f>IF([1]线路!E853="","",[1]线路!E853)</f>
        <v/>
      </c>
      <c r="G853" s="18" t="str">
        <f t="shared" si="42"/>
        <v/>
      </c>
      <c r="H853" s="18" t="str">
        <f ca="1">VLOOKUP(线路!A853,OFFSET(架空线长度!$A$2,0,0,2000,2),2,FALSE)</f>
        <v/>
      </c>
      <c r="I853" s="18"/>
      <c r="J853" s="18"/>
      <c r="K853" s="18"/>
      <c r="L853" s="18" t="str">
        <f t="shared" si="43"/>
        <v/>
      </c>
      <c r="M853" t="str">
        <f>IF([1]线路!G853="","",[1]线路!G853)</f>
        <v/>
      </c>
      <c r="N853" t="str">
        <f>IF([1]线路!H853="","",[1]线路!H853)</f>
        <v/>
      </c>
    </row>
    <row r="854" spans="1:14" x14ac:dyDescent="0.15">
      <c r="A854" t="str">
        <f>IF([1]线路!A854="","",[1]线路!A854)</f>
        <v/>
      </c>
      <c r="B854" t="str">
        <f>IF([1]线路!B854="","",[1]线路!B854)</f>
        <v/>
      </c>
      <c r="C854" t="str">
        <f>IF([1]线路!C854="","",[1]线路!C854)</f>
        <v/>
      </c>
      <c r="D854" t="str">
        <f>IF([1]线路!D854="","",[1]线路!D854)</f>
        <v/>
      </c>
      <c r="E854" t="str">
        <f>IF([1]线路!F854="","",[1]线路!F854)</f>
        <v/>
      </c>
      <c r="F854" t="str">
        <f>IF([1]线路!E854="","",[1]线路!E854)</f>
        <v/>
      </c>
      <c r="G854" s="18" t="str">
        <f t="shared" si="42"/>
        <v/>
      </c>
      <c r="H854" s="18" t="str">
        <f ca="1">VLOOKUP(线路!A854,OFFSET(架空线长度!$A$2,0,0,2000,2),2,FALSE)</f>
        <v/>
      </c>
      <c r="I854" s="18"/>
      <c r="J854" s="18"/>
      <c r="K854" s="18"/>
      <c r="L854" s="18" t="str">
        <f t="shared" si="43"/>
        <v/>
      </c>
      <c r="M854" t="str">
        <f>IF([1]线路!G854="","",[1]线路!G854)</f>
        <v/>
      </c>
      <c r="N854" t="str">
        <f>IF([1]线路!H854="","",[1]线路!H854)</f>
        <v/>
      </c>
    </row>
    <row r="855" spans="1:14" x14ac:dyDescent="0.15">
      <c r="A855" t="str">
        <f>IF([1]线路!A855="","",[1]线路!A855)</f>
        <v/>
      </c>
      <c r="B855" t="str">
        <f>IF([1]线路!B855="","",[1]线路!B855)</f>
        <v/>
      </c>
      <c r="C855" t="str">
        <f>IF([1]线路!C855="","",[1]线路!C855)</f>
        <v/>
      </c>
      <c r="D855" t="str">
        <f>IF([1]线路!D855="","",[1]线路!D855)</f>
        <v/>
      </c>
      <c r="E855" t="str">
        <f>IF([1]线路!F855="","",[1]线路!F855)</f>
        <v/>
      </c>
      <c r="F855" t="str">
        <f>IF([1]线路!E855="","",[1]线路!E855)</f>
        <v/>
      </c>
      <c r="G855" s="18" t="str">
        <f t="shared" si="42"/>
        <v/>
      </c>
      <c r="H855" s="18" t="str">
        <f ca="1">VLOOKUP(线路!A855,OFFSET(架空线长度!$A$2,0,0,2000,2),2,FALSE)</f>
        <v/>
      </c>
      <c r="I855" s="18"/>
      <c r="J855" s="18"/>
      <c r="K855" s="18"/>
      <c r="L855" s="18" t="str">
        <f t="shared" si="43"/>
        <v/>
      </c>
      <c r="M855" t="str">
        <f>IF([1]线路!G855="","",[1]线路!G855)</f>
        <v/>
      </c>
      <c r="N855" t="str">
        <f>IF([1]线路!H855="","",[1]线路!H855)</f>
        <v/>
      </c>
    </row>
    <row r="856" spans="1:14" x14ac:dyDescent="0.15">
      <c r="A856" t="str">
        <f>IF([1]线路!A856="","",[1]线路!A856)</f>
        <v/>
      </c>
      <c r="B856" t="str">
        <f>IF([1]线路!B856="","",[1]线路!B856)</f>
        <v/>
      </c>
      <c r="C856" t="str">
        <f>IF([1]线路!C856="","",[1]线路!C856)</f>
        <v/>
      </c>
      <c r="D856" t="str">
        <f>IF([1]线路!D856="","",[1]线路!D856)</f>
        <v/>
      </c>
      <c r="E856" t="str">
        <f>IF([1]线路!F856="","",[1]线路!F856)</f>
        <v/>
      </c>
      <c r="F856" t="str">
        <f>IF([1]线路!E856="","",[1]线路!E856)</f>
        <v/>
      </c>
      <c r="G856" s="18" t="str">
        <f t="shared" si="42"/>
        <v/>
      </c>
      <c r="H856" s="18" t="str">
        <f ca="1">VLOOKUP(线路!A856,OFFSET(架空线长度!$A$2,0,0,2000,2),2,FALSE)</f>
        <v/>
      </c>
      <c r="I856" s="18"/>
      <c r="J856" s="18"/>
      <c r="K856" s="18"/>
      <c r="L856" s="18" t="str">
        <f t="shared" si="43"/>
        <v/>
      </c>
      <c r="M856" t="str">
        <f>IF([1]线路!G856="","",[1]线路!G856)</f>
        <v/>
      </c>
      <c r="N856" t="str">
        <f>IF([1]线路!H856="","",[1]线路!H856)</f>
        <v/>
      </c>
    </row>
    <row r="857" spans="1:14" x14ac:dyDescent="0.15">
      <c r="A857" t="str">
        <f>IF([1]线路!A857="","",[1]线路!A857)</f>
        <v/>
      </c>
      <c r="B857" t="str">
        <f>IF([1]线路!B857="","",[1]线路!B857)</f>
        <v/>
      </c>
      <c r="C857" t="str">
        <f>IF([1]线路!C857="","",[1]线路!C857)</f>
        <v/>
      </c>
      <c r="D857" t="str">
        <f>IF([1]线路!D857="","",[1]线路!D857)</f>
        <v/>
      </c>
      <c r="E857" t="str">
        <f>IF([1]线路!F857="","",[1]线路!F857)</f>
        <v/>
      </c>
      <c r="F857" t="str">
        <f>IF([1]线路!E857="","",[1]线路!E857)</f>
        <v/>
      </c>
      <c r="G857" s="18" t="str">
        <f t="shared" si="42"/>
        <v/>
      </c>
      <c r="H857" s="18" t="str">
        <f ca="1">VLOOKUP(线路!A857,OFFSET(架空线长度!$A$2,0,0,2000,2),2,FALSE)</f>
        <v/>
      </c>
      <c r="I857" s="18"/>
      <c r="J857" s="18"/>
      <c r="K857" s="18"/>
      <c r="L857" s="18" t="str">
        <f t="shared" si="43"/>
        <v/>
      </c>
      <c r="M857" t="str">
        <f>IF([1]线路!G857="","",[1]线路!G857)</f>
        <v/>
      </c>
      <c r="N857" t="str">
        <f>IF([1]线路!H857="","",[1]线路!H857)</f>
        <v/>
      </c>
    </row>
    <row r="858" spans="1:14" x14ac:dyDescent="0.15">
      <c r="A858" t="str">
        <f>IF([1]线路!A858="","",[1]线路!A858)</f>
        <v/>
      </c>
      <c r="B858" t="str">
        <f>IF([1]线路!B858="","",[1]线路!B858)</f>
        <v/>
      </c>
      <c r="C858" t="str">
        <f>IF([1]线路!C858="","",[1]线路!C858)</f>
        <v/>
      </c>
      <c r="D858" t="str">
        <f>IF([1]线路!D858="","",[1]线路!D858)</f>
        <v/>
      </c>
      <c r="E858" t="str">
        <f>IF([1]线路!F858="","",[1]线路!F858)</f>
        <v/>
      </c>
      <c r="F858" t="str">
        <f>IF([1]线路!E858="","",[1]线路!E858)</f>
        <v/>
      </c>
      <c r="G858" s="18" t="str">
        <f t="shared" si="42"/>
        <v/>
      </c>
      <c r="H858" s="18" t="str">
        <f ca="1">VLOOKUP(线路!A858,OFFSET(架空线长度!$A$2,0,0,2000,2),2,FALSE)</f>
        <v/>
      </c>
      <c r="I858" s="18"/>
      <c r="J858" s="18"/>
      <c r="K858" s="18"/>
      <c r="L858" s="18" t="str">
        <f t="shared" si="43"/>
        <v/>
      </c>
      <c r="M858" t="str">
        <f>IF([1]线路!G858="","",[1]线路!G858)</f>
        <v/>
      </c>
      <c r="N858" t="str">
        <f>IF([1]线路!H858="","",[1]线路!H858)</f>
        <v/>
      </c>
    </row>
    <row r="859" spans="1:14" x14ac:dyDescent="0.15">
      <c r="A859" t="str">
        <f>IF([1]线路!A859="","",[1]线路!A859)</f>
        <v/>
      </c>
      <c r="B859" t="str">
        <f>IF([1]线路!B859="","",[1]线路!B859)</f>
        <v/>
      </c>
      <c r="C859" t="str">
        <f>IF([1]线路!C859="","",[1]线路!C859)</f>
        <v/>
      </c>
      <c r="D859" t="str">
        <f>IF([1]线路!D859="","",[1]线路!D859)</f>
        <v/>
      </c>
      <c r="E859" t="str">
        <f>IF([1]线路!F859="","",[1]线路!F859)</f>
        <v/>
      </c>
      <c r="F859" t="str">
        <f>IF([1]线路!E859="","",[1]线路!E859)</f>
        <v/>
      </c>
      <c r="G859" s="18" t="str">
        <f t="shared" si="42"/>
        <v/>
      </c>
      <c r="H859" s="18" t="str">
        <f ca="1">VLOOKUP(线路!A859,OFFSET(架空线长度!$A$2,0,0,2000,2),2,FALSE)</f>
        <v/>
      </c>
      <c r="I859" s="18"/>
      <c r="J859" s="18"/>
      <c r="K859" s="18"/>
      <c r="L859" s="18" t="str">
        <f t="shared" si="43"/>
        <v/>
      </c>
      <c r="M859" t="str">
        <f>IF([1]线路!G859="","",[1]线路!G859)</f>
        <v/>
      </c>
      <c r="N859" t="str">
        <f>IF([1]线路!H859="","",[1]线路!H859)</f>
        <v/>
      </c>
    </row>
    <row r="860" spans="1:14" x14ac:dyDescent="0.15">
      <c r="A860" t="str">
        <f>IF([1]线路!A860="","",[1]线路!A860)</f>
        <v/>
      </c>
      <c r="B860" t="str">
        <f>IF([1]线路!B860="","",[1]线路!B860)</f>
        <v/>
      </c>
      <c r="C860" t="str">
        <f>IF([1]线路!C860="","",[1]线路!C860)</f>
        <v/>
      </c>
      <c r="D860" t="str">
        <f>IF([1]线路!D860="","",[1]线路!D860)</f>
        <v/>
      </c>
      <c r="E860" t="str">
        <f>IF([1]线路!F860="","",[1]线路!F860)</f>
        <v/>
      </c>
      <c r="F860" t="str">
        <f>IF([1]线路!E860="","",[1]线路!E860)</f>
        <v/>
      </c>
      <c r="G860" s="18" t="str">
        <f t="shared" si="42"/>
        <v/>
      </c>
      <c r="H860" s="18" t="str">
        <f ca="1">VLOOKUP(线路!A860,OFFSET(架空线长度!$A$2,0,0,2000,2),2,FALSE)</f>
        <v/>
      </c>
      <c r="I860" s="18"/>
      <c r="J860" s="18"/>
      <c r="K860" s="18"/>
      <c r="L860" s="18" t="str">
        <f t="shared" si="43"/>
        <v/>
      </c>
      <c r="M860" t="str">
        <f>IF([1]线路!G860="","",[1]线路!G860)</f>
        <v/>
      </c>
      <c r="N860" t="str">
        <f>IF([1]线路!H860="","",[1]线路!H860)</f>
        <v/>
      </c>
    </row>
    <row r="861" spans="1:14" x14ac:dyDescent="0.15">
      <c r="A861" t="str">
        <f>IF([1]线路!A861="","",[1]线路!A861)</f>
        <v/>
      </c>
      <c r="B861" t="str">
        <f>IF([1]线路!B861="","",[1]线路!B861)</f>
        <v/>
      </c>
      <c r="C861" t="str">
        <f>IF([1]线路!C861="","",[1]线路!C861)</f>
        <v/>
      </c>
      <c r="D861" t="str">
        <f>IF([1]线路!D861="","",[1]线路!D861)</f>
        <v/>
      </c>
      <c r="E861" t="str">
        <f>IF([1]线路!F861="","",[1]线路!F861)</f>
        <v/>
      </c>
      <c r="F861" t="str">
        <f>IF([1]线路!E861="","",[1]线路!E861)</f>
        <v/>
      </c>
      <c r="G861" s="18" t="str">
        <f t="shared" si="42"/>
        <v/>
      </c>
      <c r="H861" s="18" t="str">
        <f ca="1">VLOOKUP(线路!A861,OFFSET(架空线长度!$A$2,0,0,2000,2),2,FALSE)</f>
        <v/>
      </c>
      <c r="I861" s="18"/>
      <c r="J861" s="18"/>
      <c r="K861" s="18"/>
      <c r="L861" s="18" t="str">
        <f t="shared" si="43"/>
        <v/>
      </c>
      <c r="M861" t="str">
        <f>IF([1]线路!G861="","",[1]线路!G861)</f>
        <v/>
      </c>
      <c r="N861" t="str">
        <f>IF([1]线路!H861="","",[1]线路!H861)</f>
        <v/>
      </c>
    </row>
    <row r="862" spans="1:14" x14ac:dyDescent="0.15">
      <c r="A862" t="str">
        <f>IF([1]线路!A862="","",[1]线路!A862)</f>
        <v/>
      </c>
      <c r="B862" t="str">
        <f>IF([1]线路!B862="","",[1]线路!B862)</f>
        <v/>
      </c>
      <c r="C862" t="str">
        <f>IF([1]线路!C862="","",[1]线路!C862)</f>
        <v/>
      </c>
      <c r="D862" t="str">
        <f>IF([1]线路!D862="","",[1]线路!D862)</f>
        <v/>
      </c>
      <c r="E862" t="str">
        <f>IF([1]线路!F862="","",[1]线路!F862)</f>
        <v/>
      </c>
      <c r="F862" t="str">
        <f>IF([1]线路!E862="","",[1]线路!E862)</f>
        <v/>
      </c>
      <c r="G862" s="18" t="str">
        <f t="shared" si="42"/>
        <v/>
      </c>
      <c r="H862" s="18" t="str">
        <f ca="1">VLOOKUP(线路!A862,OFFSET(架空线长度!$A$2,0,0,2000,2),2,FALSE)</f>
        <v/>
      </c>
      <c r="I862" s="18"/>
      <c r="J862" s="18"/>
      <c r="K862" s="18"/>
      <c r="L862" s="18" t="str">
        <f t="shared" si="43"/>
        <v/>
      </c>
      <c r="M862" t="str">
        <f>IF([1]线路!G862="","",[1]线路!G862)</f>
        <v/>
      </c>
      <c r="N862" t="str">
        <f>IF([1]线路!H862="","",[1]线路!H862)</f>
        <v/>
      </c>
    </row>
    <row r="863" spans="1:14" x14ac:dyDescent="0.15">
      <c r="A863" t="str">
        <f>IF([1]线路!A863="","",[1]线路!A863)</f>
        <v/>
      </c>
      <c r="B863" t="str">
        <f>IF([1]线路!B863="","",[1]线路!B863)</f>
        <v/>
      </c>
      <c r="C863" t="str">
        <f>IF([1]线路!C863="","",[1]线路!C863)</f>
        <v/>
      </c>
      <c r="D863" t="str">
        <f>IF([1]线路!D863="","",[1]线路!D863)</f>
        <v/>
      </c>
      <c r="E863" t="str">
        <f>IF([1]线路!F863="","",[1]线路!F863)</f>
        <v/>
      </c>
      <c r="F863" t="str">
        <f>IF([1]线路!E863="","",[1]线路!E863)</f>
        <v/>
      </c>
      <c r="G863" s="18" t="str">
        <f t="shared" si="42"/>
        <v/>
      </c>
      <c r="H863" s="18" t="str">
        <f ca="1">VLOOKUP(线路!A863,OFFSET(架空线长度!$A$2,0,0,2000,2),2,FALSE)</f>
        <v/>
      </c>
      <c r="I863" s="18"/>
      <c r="J863" s="18"/>
      <c r="K863" s="18"/>
      <c r="L863" s="18" t="str">
        <f t="shared" si="43"/>
        <v/>
      </c>
      <c r="M863" t="str">
        <f>IF([1]线路!G863="","",[1]线路!G863)</f>
        <v/>
      </c>
      <c r="N863" t="str">
        <f>IF([1]线路!H863="","",[1]线路!H863)</f>
        <v/>
      </c>
    </row>
    <row r="864" spans="1:14" x14ac:dyDescent="0.15">
      <c r="A864" t="str">
        <f>IF([1]线路!A864="","",[1]线路!A864)</f>
        <v/>
      </c>
      <c r="B864" t="str">
        <f>IF([1]线路!B864="","",[1]线路!B864)</f>
        <v/>
      </c>
      <c r="C864" t="str">
        <f>IF([1]线路!C864="","",[1]线路!C864)</f>
        <v/>
      </c>
      <c r="D864" t="str">
        <f>IF([1]线路!D864="","",[1]线路!D864)</f>
        <v/>
      </c>
      <c r="E864" t="str">
        <f>IF([1]线路!F864="","",[1]线路!F864)</f>
        <v/>
      </c>
      <c r="F864" t="str">
        <f>IF([1]线路!E864="","",[1]线路!E864)</f>
        <v/>
      </c>
      <c r="G864" s="18" t="str">
        <f t="shared" si="42"/>
        <v/>
      </c>
      <c r="H864" s="18" t="str">
        <f ca="1">VLOOKUP(线路!A864,OFFSET(架空线长度!$A$2,0,0,2000,2),2,FALSE)</f>
        <v/>
      </c>
      <c r="I864" s="18"/>
      <c r="J864" s="18"/>
      <c r="K864" s="18"/>
      <c r="L864" s="18" t="str">
        <f t="shared" si="43"/>
        <v/>
      </c>
      <c r="M864" t="str">
        <f>IF([1]线路!G864="","",[1]线路!G864)</f>
        <v/>
      </c>
      <c r="N864" t="str">
        <f>IF([1]线路!H864="","",[1]线路!H864)</f>
        <v/>
      </c>
    </row>
    <row r="865" spans="1:14" x14ac:dyDescent="0.15">
      <c r="A865" t="str">
        <f>IF([1]线路!A865="","",[1]线路!A865)</f>
        <v/>
      </c>
      <c r="B865" t="str">
        <f>IF([1]线路!B865="","",[1]线路!B865)</f>
        <v/>
      </c>
      <c r="C865" t="str">
        <f>IF([1]线路!C865="","",[1]线路!C865)</f>
        <v/>
      </c>
      <c r="D865" t="str">
        <f>IF([1]线路!D865="","",[1]线路!D865)</f>
        <v/>
      </c>
      <c r="E865" t="str">
        <f>IF([1]线路!F865="","",[1]线路!F865)</f>
        <v/>
      </c>
      <c r="F865" t="str">
        <f>IF([1]线路!E865="","",[1]线路!E865)</f>
        <v/>
      </c>
      <c r="G865" s="18" t="str">
        <f t="shared" si="42"/>
        <v/>
      </c>
      <c r="H865" s="18" t="str">
        <f ca="1">VLOOKUP(线路!A865,OFFSET(架空线长度!$A$2,0,0,2000,2),2,FALSE)</f>
        <v/>
      </c>
      <c r="I865" s="18"/>
      <c r="J865" s="18"/>
      <c r="K865" s="18"/>
      <c r="L865" s="18" t="str">
        <f t="shared" si="43"/>
        <v/>
      </c>
      <c r="M865" t="str">
        <f>IF([1]线路!G865="","",[1]线路!G865)</f>
        <v/>
      </c>
      <c r="N865" t="str">
        <f>IF([1]线路!H865="","",[1]线路!H865)</f>
        <v/>
      </c>
    </row>
    <row r="866" spans="1:14" x14ac:dyDescent="0.15">
      <c r="A866" t="str">
        <f>IF([1]线路!A866="","",[1]线路!A866)</f>
        <v/>
      </c>
      <c r="B866" t="str">
        <f>IF([1]线路!B866="","",[1]线路!B866)</f>
        <v/>
      </c>
      <c r="C866" t="str">
        <f>IF([1]线路!C866="","",[1]线路!C866)</f>
        <v/>
      </c>
      <c r="D866" t="str">
        <f>IF([1]线路!D866="","",[1]线路!D866)</f>
        <v/>
      </c>
      <c r="E866" t="str">
        <f>IF([1]线路!F866="","",[1]线路!F866)</f>
        <v/>
      </c>
      <c r="F866" t="str">
        <f>IF([1]线路!E866="","",[1]线路!E866)</f>
        <v/>
      </c>
      <c r="G866" s="18" t="str">
        <f t="shared" si="42"/>
        <v/>
      </c>
      <c r="H866" s="18" t="str">
        <f ca="1">VLOOKUP(线路!A866,OFFSET(架空线长度!$A$2,0,0,2000,2),2,FALSE)</f>
        <v/>
      </c>
      <c r="I866" s="18"/>
      <c r="J866" s="18"/>
      <c r="K866" s="18"/>
      <c r="L866" s="18" t="str">
        <f t="shared" si="43"/>
        <v/>
      </c>
      <c r="M866" t="str">
        <f>IF([1]线路!G866="","",[1]线路!G866)</f>
        <v/>
      </c>
      <c r="N866" t="str">
        <f>IF([1]线路!H866="","",[1]线路!H866)</f>
        <v/>
      </c>
    </row>
    <row r="867" spans="1:14" x14ac:dyDescent="0.15">
      <c r="A867" t="str">
        <f>IF([1]线路!A867="","",[1]线路!A867)</f>
        <v/>
      </c>
      <c r="B867" t="str">
        <f>IF([1]线路!B867="","",[1]线路!B867)</f>
        <v/>
      </c>
      <c r="C867" t="str">
        <f>IF([1]线路!C867="","",[1]线路!C867)</f>
        <v/>
      </c>
      <c r="D867" t="str">
        <f>IF([1]线路!D867="","",[1]线路!D867)</f>
        <v/>
      </c>
      <c r="E867" t="str">
        <f>IF([1]线路!F867="","",[1]线路!F867)</f>
        <v/>
      </c>
      <c r="F867" t="str">
        <f>IF([1]线路!E867="","",[1]线路!E867)</f>
        <v/>
      </c>
      <c r="G867" s="18" t="str">
        <f t="shared" si="42"/>
        <v/>
      </c>
      <c r="H867" s="18" t="str">
        <f ca="1">VLOOKUP(线路!A867,OFFSET(架空线长度!$A$2,0,0,2000,2),2,FALSE)</f>
        <v/>
      </c>
      <c r="I867" s="18"/>
      <c r="J867" s="18"/>
      <c r="K867" s="18"/>
      <c r="L867" s="18" t="str">
        <f t="shared" si="43"/>
        <v/>
      </c>
      <c r="M867" t="str">
        <f>IF([1]线路!G867="","",[1]线路!G867)</f>
        <v/>
      </c>
      <c r="N867" t="str">
        <f>IF([1]线路!H867="","",[1]线路!H867)</f>
        <v/>
      </c>
    </row>
    <row r="868" spans="1:14" x14ac:dyDescent="0.15">
      <c r="A868" t="str">
        <f>IF([1]线路!A868="","",[1]线路!A868)</f>
        <v/>
      </c>
      <c r="B868" t="str">
        <f>IF([1]线路!B868="","",[1]线路!B868)</f>
        <v/>
      </c>
      <c r="C868" t="str">
        <f>IF([1]线路!C868="","",[1]线路!C868)</f>
        <v/>
      </c>
      <c r="D868" t="str">
        <f>IF([1]线路!D868="","",[1]线路!D868)</f>
        <v/>
      </c>
      <c r="E868" t="str">
        <f>IF([1]线路!F868="","",[1]线路!F868)</f>
        <v/>
      </c>
      <c r="F868" t="str">
        <f>IF([1]线路!E868="","",[1]线路!E868)</f>
        <v/>
      </c>
      <c r="G868" s="18" t="str">
        <f t="shared" si="42"/>
        <v/>
      </c>
      <c r="H868" s="18" t="str">
        <f ca="1">VLOOKUP(线路!A868,OFFSET(架空线长度!$A$2,0,0,2000,2),2,FALSE)</f>
        <v/>
      </c>
      <c r="I868" s="18"/>
      <c r="J868" s="18"/>
      <c r="K868" s="18"/>
      <c r="L868" s="18" t="str">
        <f t="shared" si="43"/>
        <v/>
      </c>
      <c r="M868" t="str">
        <f>IF([1]线路!G868="","",[1]线路!G868)</f>
        <v/>
      </c>
      <c r="N868" t="str">
        <f>IF([1]线路!H868="","",[1]线路!H868)</f>
        <v/>
      </c>
    </row>
    <row r="869" spans="1:14" x14ac:dyDescent="0.15">
      <c r="A869" t="str">
        <f>IF([1]线路!A869="","",[1]线路!A869)</f>
        <v/>
      </c>
      <c r="B869" t="str">
        <f>IF([1]线路!B869="","",[1]线路!B869)</f>
        <v/>
      </c>
      <c r="C869" t="str">
        <f>IF([1]线路!C869="","",[1]线路!C869)</f>
        <v/>
      </c>
      <c r="D869" t="str">
        <f>IF([1]线路!D869="","",[1]线路!D869)</f>
        <v/>
      </c>
      <c r="E869" t="str">
        <f>IF([1]线路!F869="","",[1]线路!F869)</f>
        <v/>
      </c>
      <c r="F869" t="str">
        <f>IF([1]线路!E869="","",[1]线路!E869)</f>
        <v/>
      </c>
      <c r="G869" s="18" t="str">
        <f t="shared" si="42"/>
        <v/>
      </c>
      <c r="H869" s="18" t="str">
        <f ca="1">VLOOKUP(线路!A869,OFFSET(架空线长度!$A$2,0,0,2000,2),2,FALSE)</f>
        <v/>
      </c>
      <c r="I869" s="18"/>
      <c r="J869" s="18"/>
      <c r="K869" s="18"/>
      <c r="L869" s="18" t="str">
        <f t="shared" si="43"/>
        <v/>
      </c>
      <c r="M869" t="str">
        <f>IF([1]线路!G869="","",[1]线路!G869)</f>
        <v/>
      </c>
      <c r="N869" t="str">
        <f>IF([1]线路!H869="","",[1]线路!H869)</f>
        <v/>
      </c>
    </row>
    <row r="870" spans="1:14" x14ac:dyDescent="0.15">
      <c r="A870" t="str">
        <f>IF([1]线路!A870="","",[1]线路!A870)</f>
        <v/>
      </c>
      <c r="B870" t="str">
        <f>IF([1]线路!B870="","",[1]线路!B870)</f>
        <v/>
      </c>
      <c r="C870" t="str">
        <f>IF([1]线路!C870="","",[1]线路!C870)</f>
        <v/>
      </c>
      <c r="D870" t="str">
        <f>IF([1]线路!D870="","",[1]线路!D870)</f>
        <v/>
      </c>
      <c r="E870" t="str">
        <f>IF([1]线路!F870="","",[1]线路!F870)</f>
        <v/>
      </c>
      <c r="F870" t="str">
        <f>IF([1]线路!E870="","",[1]线路!E870)</f>
        <v/>
      </c>
      <c r="G870" s="18" t="str">
        <f t="shared" si="42"/>
        <v/>
      </c>
      <c r="H870" s="18" t="str">
        <f ca="1">VLOOKUP(线路!A870,OFFSET(架空线长度!$A$2,0,0,2000,2),2,FALSE)</f>
        <v/>
      </c>
      <c r="I870" s="18"/>
      <c r="J870" s="18"/>
      <c r="K870" s="18"/>
      <c r="L870" s="18" t="str">
        <f t="shared" si="43"/>
        <v/>
      </c>
      <c r="M870" t="str">
        <f>IF([1]线路!G870="","",[1]线路!G870)</f>
        <v/>
      </c>
      <c r="N870" t="str">
        <f>IF([1]线路!H870="","",[1]线路!H870)</f>
        <v/>
      </c>
    </row>
    <row r="871" spans="1:14" x14ac:dyDescent="0.15">
      <c r="A871" t="str">
        <f>IF([1]线路!A871="","",[1]线路!A871)</f>
        <v/>
      </c>
      <c r="B871" t="str">
        <f>IF([1]线路!B871="","",[1]线路!B871)</f>
        <v/>
      </c>
      <c r="C871" t="str">
        <f>IF([1]线路!C871="","",[1]线路!C871)</f>
        <v/>
      </c>
      <c r="D871" t="str">
        <f>IF([1]线路!D871="","",[1]线路!D871)</f>
        <v/>
      </c>
      <c r="E871" t="str">
        <f>IF([1]线路!F871="","",[1]线路!F871)</f>
        <v/>
      </c>
      <c r="F871" t="str">
        <f>IF([1]线路!E871="","",[1]线路!E871)</f>
        <v/>
      </c>
      <c r="G871" s="18" t="str">
        <f t="shared" si="42"/>
        <v/>
      </c>
      <c r="H871" s="18" t="str">
        <f ca="1">VLOOKUP(线路!A871,OFFSET(架空线长度!$A$2,0,0,2000,2),2,FALSE)</f>
        <v/>
      </c>
      <c r="I871" s="18"/>
      <c r="J871" s="18"/>
      <c r="K871" s="18"/>
      <c r="L871" s="18" t="str">
        <f t="shared" si="43"/>
        <v/>
      </c>
      <c r="M871" t="str">
        <f>IF([1]线路!G871="","",[1]线路!G871)</f>
        <v/>
      </c>
      <c r="N871" t="str">
        <f>IF([1]线路!H871="","",[1]线路!H871)</f>
        <v/>
      </c>
    </row>
    <row r="872" spans="1:14" x14ac:dyDescent="0.15">
      <c r="A872" t="str">
        <f>IF([1]线路!A872="","",[1]线路!A872)</f>
        <v/>
      </c>
      <c r="B872" t="str">
        <f>IF([1]线路!B872="","",[1]线路!B872)</f>
        <v/>
      </c>
      <c r="C872" t="str">
        <f>IF([1]线路!C872="","",[1]线路!C872)</f>
        <v/>
      </c>
      <c r="D872" t="str">
        <f>IF([1]线路!D872="","",[1]线路!D872)</f>
        <v/>
      </c>
      <c r="E872" t="str">
        <f>IF([1]线路!F872="","",[1]线路!F872)</f>
        <v/>
      </c>
      <c r="F872" t="str">
        <f>IF([1]线路!E872="","",[1]线路!E872)</f>
        <v/>
      </c>
      <c r="G872" s="18" t="str">
        <f t="shared" si="42"/>
        <v/>
      </c>
      <c r="H872" s="18" t="str">
        <f ca="1">VLOOKUP(线路!A872,OFFSET(架空线长度!$A$2,0,0,2000,2),2,FALSE)</f>
        <v/>
      </c>
      <c r="I872" s="18"/>
      <c r="J872" s="18"/>
      <c r="K872" s="18"/>
      <c r="L872" s="18" t="str">
        <f t="shared" si="43"/>
        <v/>
      </c>
      <c r="M872" t="str">
        <f>IF([1]线路!G872="","",[1]线路!G872)</f>
        <v/>
      </c>
      <c r="N872" t="str">
        <f>IF([1]线路!H872="","",[1]线路!H872)</f>
        <v/>
      </c>
    </row>
    <row r="873" spans="1:14" x14ac:dyDescent="0.15">
      <c r="A873" t="str">
        <f>IF([1]线路!A873="","",[1]线路!A873)</f>
        <v/>
      </c>
      <c r="B873" t="str">
        <f>IF([1]线路!B873="","",[1]线路!B873)</f>
        <v/>
      </c>
      <c r="C873" t="str">
        <f>IF([1]线路!C873="","",[1]线路!C873)</f>
        <v/>
      </c>
      <c r="D873" t="str">
        <f>IF([1]线路!D873="","",[1]线路!D873)</f>
        <v/>
      </c>
      <c r="E873" t="str">
        <f>IF([1]线路!F873="","",[1]线路!F873)</f>
        <v/>
      </c>
      <c r="F873" t="str">
        <f>IF([1]线路!E873="","",[1]线路!E873)</f>
        <v/>
      </c>
      <c r="G873" s="18" t="str">
        <f t="shared" si="42"/>
        <v/>
      </c>
      <c r="H873" s="18" t="str">
        <f ca="1">VLOOKUP(线路!A873,OFFSET(架空线长度!$A$2,0,0,2000,2),2,FALSE)</f>
        <v/>
      </c>
      <c r="I873" s="18"/>
      <c r="J873" s="18"/>
      <c r="K873" s="18"/>
      <c r="L873" s="18" t="str">
        <f t="shared" si="43"/>
        <v/>
      </c>
      <c r="M873" t="str">
        <f>IF([1]线路!G873="","",[1]线路!G873)</f>
        <v/>
      </c>
      <c r="N873" t="str">
        <f>IF([1]线路!H873="","",[1]线路!H873)</f>
        <v/>
      </c>
    </row>
    <row r="874" spans="1:14" x14ac:dyDescent="0.15">
      <c r="A874" t="str">
        <f>IF([1]线路!A874="","",[1]线路!A874)</f>
        <v/>
      </c>
      <c r="B874" t="str">
        <f>IF([1]线路!B874="","",[1]线路!B874)</f>
        <v/>
      </c>
      <c r="C874" t="str">
        <f>IF([1]线路!C874="","",[1]线路!C874)</f>
        <v/>
      </c>
      <c r="D874" t="str">
        <f>IF([1]线路!D874="","",[1]线路!D874)</f>
        <v/>
      </c>
      <c r="E874" t="str">
        <f>IF([1]线路!F874="","",[1]线路!F874)</f>
        <v/>
      </c>
      <c r="F874" t="str">
        <f>IF([1]线路!E874="","",[1]线路!E874)</f>
        <v/>
      </c>
      <c r="G874" s="18" t="str">
        <f t="shared" si="42"/>
        <v/>
      </c>
      <c r="H874" s="18" t="str">
        <f ca="1">VLOOKUP(线路!A874,OFFSET(架空线长度!$A$2,0,0,2000,2),2,FALSE)</f>
        <v/>
      </c>
      <c r="I874" s="18"/>
      <c r="J874" s="18"/>
      <c r="K874" s="18"/>
      <c r="L874" s="18" t="str">
        <f t="shared" si="43"/>
        <v/>
      </c>
      <c r="M874" t="str">
        <f>IF([1]线路!G874="","",[1]线路!G874)</f>
        <v/>
      </c>
      <c r="N874" t="str">
        <f>IF([1]线路!H874="","",[1]线路!H874)</f>
        <v/>
      </c>
    </row>
    <row r="875" spans="1:14" x14ac:dyDescent="0.15">
      <c r="A875" t="str">
        <f>IF([1]线路!A875="","",[1]线路!A875)</f>
        <v/>
      </c>
      <c r="B875" t="str">
        <f>IF([1]线路!B875="","",[1]线路!B875)</f>
        <v/>
      </c>
      <c r="C875" t="str">
        <f>IF([1]线路!C875="","",[1]线路!C875)</f>
        <v/>
      </c>
      <c r="D875" t="str">
        <f>IF([1]线路!D875="","",[1]线路!D875)</f>
        <v/>
      </c>
      <c r="E875" t="str">
        <f>IF([1]线路!F875="","",[1]线路!F875)</f>
        <v/>
      </c>
      <c r="F875" t="str">
        <f>IF([1]线路!E875="","",[1]线路!E875)</f>
        <v/>
      </c>
      <c r="G875" s="18" t="str">
        <f t="shared" si="42"/>
        <v/>
      </c>
      <c r="H875" s="18" t="str">
        <f ca="1">VLOOKUP(线路!A875,OFFSET(架空线长度!$A$2,0,0,2000,2),2,FALSE)</f>
        <v/>
      </c>
      <c r="I875" s="18"/>
      <c r="J875" s="18"/>
      <c r="K875" s="18"/>
      <c r="L875" s="18" t="str">
        <f t="shared" si="43"/>
        <v/>
      </c>
      <c r="M875" t="str">
        <f>IF([1]线路!G875="","",[1]线路!G875)</f>
        <v/>
      </c>
      <c r="N875" t="str">
        <f>IF([1]线路!H875="","",[1]线路!H875)</f>
        <v/>
      </c>
    </row>
    <row r="876" spans="1:14" x14ac:dyDescent="0.15">
      <c r="A876" t="str">
        <f>IF([1]线路!A876="","",[1]线路!A876)</f>
        <v/>
      </c>
      <c r="B876" t="str">
        <f>IF([1]线路!B876="","",[1]线路!B876)</f>
        <v/>
      </c>
      <c r="C876" t="str">
        <f>IF([1]线路!C876="","",[1]线路!C876)</f>
        <v/>
      </c>
      <c r="D876" t="str">
        <f>IF([1]线路!D876="","",[1]线路!D876)</f>
        <v/>
      </c>
      <c r="E876" t="str">
        <f>IF([1]线路!F876="","",[1]线路!F876)</f>
        <v/>
      </c>
      <c r="F876" t="str">
        <f>IF([1]线路!E876="","",[1]线路!E876)</f>
        <v/>
      </c>
      <c r="G876" s="18" t="str">
        <f t="shared" si="42"/>
        <v/>
      </c>
      <c r="H876" s="18" t="str">
        <f ca="1">VLOOKUP(线路!A876,OFFSET(架空线长度!$A$2,0,0,2000,2),2,FALSE)</f>
        <v/>
      </c>
      <c r="I876" s="18"/>
      <c r="J876" s="18"/>
      <c r="K876" s="18"/>
      <c r="L876" s="18" t="str">
        <f t="shared" si="43"/>
        <v/>
      </c>
      <c r="M876" t="str">
        <f>IF([1]线路!G876="","",[1]线路!G876)</f>
        <v/>
      </c>
      <c r="N876" t="str">
        <f>IF([1]线路!H876="","",[1]线路!H876)</f>
        <v/>
      </c>
    </row>
    <row r="877" spans="1:14" x14ac:dyDescent="0.15">
      <c r="A877" t="str">
        <f>IF([1]线路!A877="","",[1]线路!A877)</f>
        <v/>
      </c>
      <c r="B877" t="str">
        <f>IF([1]线路!B877="","",[1]线路!B877)</f>
        <v/>
      </c>
      <c r="C877" t="str">
        <f>IF([1]线路!C877="","",[1]线路!C877)</f>
        <v/>
      </c>
      <c r="D877" t="str">
        <f>IF([1]线路!D877="","",[1]线路!D877)</f>
        <v/>
      </c>
      <c r="E877" t="str">
        <f>IF([1]线路!F877="","",[1]线路!F877)</f>
        <v/>
      </c>
      <c r="F877" t="str">
        <f>IF([1]线路!E877="","",[1]线路!E877)</f>
        <v/>
      </c>
      <c r="G877" s="18" t="str">
        <f t="shared" si="42"/>
        <v/>
      </c>
      <c r="H877" s="18" t="str">
        <f ca="1">VLOOKUP(线路!A877,OFFSET(架空线长度!$A$2,0,0,2000,2),2,FALSE)</f>
        <v/>
      </c>
      <c r="I877" s="18"/>
      <c r="J877" s="18"/>
      <c r="K877" s="18"/>
      <c r="L877" s="18" t="str">
        <f t="shared" si="43"/>
        <v/>
      </c>
      <c r="M877" t="str">
        <f>IF([1]线路!G877="","",[1]线路!G877)</f>
        <v/>
      </c>
      <c r="N877" t="str">
        <f>IF([1]线路!H877="","",[1]线路!H877)</f>
        <v/>
      </c>
    </row>
    <row r="878" spans="1:14" x14ac:dyDescent="0.15">
      <c r="A878" t="str">
        <f>IF([1]线路!A878="","",[1]线路!A878)</f>
        <v/>
      </c>
      <c r="B878" t="str">
        <f>IF([1]线路!B878="","",[1]线路!B878)</f>
        <v/>
      </c>
      <c r="C878" t="str">
        <f>IF([1]线路!C878="","",[1]线路!C878)</f>
        <v/>
      </c>
      <c r="D878" t="str">
        <f>IF([1]线路!D878="","",[1]线路!D878)</f>
        <v/>
      </c>
      <c r="E878" t="str">
        <f>IF([1]线路!F878="","",[1]线路!F878)</f>
        <v/>
      </c>
      <c r="F878" t="str">
        <f>IF([1]线路!E878="","",[1]线路!E878)</f>
        <v/>
      </c>
      <c r="G878" s="18" t="str">
        <f t="shared" si="42"/>
        <v/>
      </c>
      <c r="H878" s="18" t="str">
        <f ca="1">VLOOKUP(线路!A878,OFFSET(架空线长度!$A$2,0,0,2000,2),2,FALSE)</f>
        <v/>
      </c>
      <c r="I878" s="18"/>
      <c r="J878" s="18"/>
      <c r="K878" s="18"/>
      <c r="L878" s="18" t="str">
        <f t="shared" si="43"/>
        <v/>
      </c>
      <c r="M878" t="str">
        <f>IF([1]线路!G878="","",[1]线路!G878)</f>
        <v/>
      </c>
      <c r="N878" t="str">
        <f>IF([1]线路!H878="","",[1]线路!H878)</f>
        <v/>
      </c>
    </row>
    <row r="879" spans="1:14" x14ac:dyDescent="0.15">
      <c r="A879" t="str">
        <f>IF([1]线路!A879="","",[1]线路!A879)</f>
        <v/>
      </c>
      <c r="B879" t="str">
        <f>IF([1]线路!B879="","",[1]线路!B879)</f>
        <v/>
      </c>
      <c r="C879" t="str">
        <f>IF([1]线路!C879="","",[1]线路!C879)</f>
        <v/>
      </c>
      <c r="D879" t="str">
        <f>IF([1]线路!D879="","",[1]线路!D879)</f>
        <v/>
      </c>
      <c r="E879" t="str">
        <f>IF([1]线路!F879="","",[1]线路!F879)</f>
        <v/>
      </c>
      <c r="F879" t="str">
        <f>IF([1]线路!E879="","",[1]线路!E879)</f>
        <v/>
      </c>
      <c r="G879" s="18" t="str">
        <f t="shared" si="42"/>
        <v/>
      </c>
      <c r="H879" s="18" t="str">
        <f ca="1">VLOOKUP(线路!A879,OFFSET(架空线长度!$A$2,0,0,2000,2),2,FALSE)</f>
        <v/>
      </c>
      <c r="I879" s="18"/>
      <c r="J879" s="18"/>
      <c r="K879" s="18"/>
      <c r="L879" s="18" t="str">
        <f t="shared" si="43"/>
        <v/>
      </c>
      <c r="M879" t="str">
        <f>IF([1]线路!G879="","",[1]线路!G879)</f>
        <v/>
      </c>
      <c r="N879" t="str">
        <f>IF([1]线路!H879="","",[1]线路!H879)</f>
        <v/>
      </c>
    </row>
    <row r="880" spans="1:14" x14ac:dyDescent="0.15">
      <c r="A880" t="str">
        <f>IF([1]线路!A880="","",[1]线路!A880)</f>
        <v/>
      </c>
      <c r="B880" t="str">
        <f>IF([1]线路!B880="","",[1]线路!B880)</f>
        <v/>
      </c>
      <c r="C880" t="str">
        <f>IF([1]线路!C880="","",[1]线路!C880)</f>
        <v/>
      </c>
      <c r="D880" t="str">
        <f>IF([1]线路!D880="","",[1]线路!D880)</f>
        <v/>
      </c>
      <c r="E880" t="str">
        <f>IF([1]线路!F880="","",[1]线路!F880)</f>
        <v/>
      </c>
      <c r="F880" t="str">
        <f>IF([1]线路!E880="","",[1]线路!E880)</f>
        <v/>
      </c>
      <c r="G880" s="18" t="str">
        <f t="shared" si="42"/>
        <v/>
      </c>
      <c r="H880" s="18" t="str">
        <f ca="1">VLOOKUP(线路!A880,OFFSET(架空线长度!$A$2,0,0,2000,2),2,FALSE)</f>
        <v/>
      </c>
      <c r="I880" s="18"/>
      <c r="J880" s="18"/>
      <c r="K880" s="18"/>
      <c r="L880" s="18" t="str">
        <f t="shared" si="43"/>
        <v/>
      </c>
      <c r="M880" t="str">
        <f>IF([1]线路!G880="","",[1]线路!G880)</f>
        <v/>
      </c>
      <c r="N880" t="str">
        <f>IF([1]线路!H880="","",[1]线路!H880)</f>
        <v/>
      </c>
    </row>
    <row r="881" spans="1:14" x14ac:dyDescent="0.15">
      <c r="A881" t="str">
        <f>IF([1]线路!A881="","",[1]线路!A881)</f>
        <v/>
      </c>
      <c r="B881" t="str">
        <f>IF([1]线路!B881="","",[1]线路!B881)</f>
        <v/>
      </c>
      <c r="C881" t="str">
        <f>IF([1]线路!C881="","",[1]线路!C881)</f>
        <v/>
      </c>
      <c r="D881" t="str">
        <f>IF([1]线路!D881="","",[1]线路!D881)</f>
        <v/>
      </c>
      <c r="E881" t="str">
        <f>IF([1]线路!F881="","",[1]线路!F881)</f>
        <v/>
      </c>
      <c r="F881" t="str">
        <f>IF([1]线路!E881="","",[1]线路!E881)</f>
        <v/>
      </c>
      <c r="G881" s="18" t="str">
        <f t="shared" si="42"/>
        <v/>
      </c>
      <c r="H881" s="18" t="str">
        <f ca="1">VLOOKUP(线路!A881,OFFSET(架空线长度!$A$2,0,0,2000,2),2,FALSE)</f>
        <v/>
      </c>
      <c r="I881" s="18"/>
      <c r="J881" s="18"/>
      <c r="K881" s="18"/>
      <c r="L881" s="18" t="str">
        <f t="shared" si="43"/>
        <v/>
      </c>
      <c r="M881" t="str">
        <f>IF([1]线路!G881="","",[1]线路!G881)</f>
        <v/>
      </c>
      <c r="N881" t="str">
        <f>IF([1]线路!H881="","",[1]线路!H881)</f>
        <v/>
      </c>
    </row>
    <row r="882" spans="1:14" x14ac:dyDescent="0.15">
      <c r="A882" t="str">
        <f>IF([1]线路!A882="","",[1]线路!A882)</f>
        <v/>
      </c>
      <c r="B882" t="str">
        <f>IF([1]线路!B882="","",[1]线路!B882)</f>
        <v/>
      </c>
      <c r="C882" t="str">
        <f>IF([1]线路!C882="","",[1]线路!C882)</f>
        <v/>
      </c>
      <c r="D882" t="str">
        <f>IF([1]线路!D882="","",[1]线路!D882)</f>
        <v/>
      </c>
      <c r="E882" t="str">
        <f>IF([1]线路!F882="","",[1]线路!F882)</f>
        <v/>
      </c>
      <c r="F882" t="str">
        <f>IF([1]线路!E882="","",[1]线路!E882)</f>
        <v/>
      </c>
      <c r="G882" s="18" t="str">
        <f t="shared" si="42"/>
        <v/>
      </c>
      <c r="H882" s="18" t="str">
        <f ca="1">VLOOKUP(线路!A882,OFFSET(架空线长度!$A$2,0,0,2000,2),2,FALSE)</f>
        <v/>
      </c>
      <c r="I882" s="18"/>
      <c r="J882" s="18"/>
      <c r="K882" s="18"/>
      <c r="L882" s="18" t="str">
        <f t="shared" si="43"/>
        <v/>
      </c>
      <c r="M882" t="str">
        <f>IF([1]线路!G882="","",[1]线路!G882)</f>
        <v/>
      </c>
      <c r="N882" t="str">
        <f>IF([1]线路!H882="","",[1]线路!H882)</f>
        <v/>
      </c>
    </row>
    <row r="883" spans="1:14" x14ac:dyDescent="0.15">
      <c r="A883" t="str">
        <f>IF([1]线路!A883="","",[1]线路!A883)</f>
        <v/>
      </c>
      <c r="B883" t="str">
        <f>IF([1]线路!B883="","",[1]线路!B883)</f>
        <v/>
      </c>
      <c r="C883" t="str">
        <f>IF([1]线路!C883="","",[1]线路!C883)</f>
        <v/>
      </c>
      <c r="D883" t="str">
        <f>IF([1]线路!D883="","",[1]线路!D883)</f>
        <v/>
      </c>
      <c r="E883" t="str">
        <f>IF([1]线路!F883="","",[1]线路!F883)</f>
        <v/>
      </c>
      <c r="F883" t="str">
        <f>IF([1]线路!E883="","",[1]线路!E883)</f>
        <v/>
      </c>
      <c r="G883" s="18" t="str">
        <f t="shared" si="42"/>
        <v/>
      </c>
      <c r="H883" s="18" t="str">
        <f ca="1">VLOOKUP(线路!A883,OFFSET(架空线长度!$A$2,0,0,2000,2),2,FALSE)</f>
        <v/>
      </c>
      <c r="I883" s="18"/>
      <c r="J883" s="18"/>
      <c r="K883" s="18"/>
      <c r="L883" s="18" t="str">
        <f t="shared" si="43"/>
        <v/>
      </c>
      <c r="M883" t="str">
        <f>IF([1]线路!G883="","",[1]线路!G883)</f>
        <v/>
      </c>
      <c r="N883" t="str">
        <f>IF([1]线路!H883="","",[1]线路!H883)</f>
        <v/>
      </c>
    </row>
    <row r="884" spans="1:14" x14ac:dyDescent="0.15">
      <c r="A884" t="str">
        <f>IF([1]线路!A884="","",[1]线路!A884)</f>
        <v/>
      </c>
      <c r="B884" t="str">
        <f>IF([1]线路!B884="","",[1]线路!B884)</f>
        <v/>
      </c>
      <c r="C884" t="str">
        <f>IF([1]线路!C884="","",[1]线路!C884)</f>
        <v/>
      </c>
      <c r="D884" t="str">
        <f>IF([1]线路!D884="","",[1]线路!D884)</f>
        <v/>
      </c>
      <c r="E884" t="str">
        <f>IF([1]线路!F884="","",[1]线路!F884)</f>
        <v/>
      </c>
      <c r="F884" t="str">
        <f>IF([1]线路!E884="","",[1]线路!E884)</f>
        <v/>
      </c>
      <c r="G884" s="18" t="str">
        <f t="shared" si="42"/>
        <v/>
      </c>
      <c r="H884" s="18" t="str">
        <f ca="1">VLOOKUP(线路!A884,OFFSET(架空线长度!$A$2,0,0,2000,2),2,FALSE)</f>
        <v/>
      </c>
      <c r="I884" s="18"/>
      <c r="J884" s="18"/>
      <c r="K884" s="18"/>
      <c r="L884" s="18" t="str">
        <f t="shared" si="43"/>
        <v/>
      </c>
      <c r="M884" t="str">
        <f>IF([1]线路!G884="","",[1]线路!G884)</f>
        <v/>
      </c>
      <c r="N884" t="str">
        <f>IF([1]线路!H884="","",[1]线路!H884)</f>
        <v/>
      </c>
    </row>
    <row r="885" spans="1:14" x14ac:dyDescent="0.15">
      <c r="A885" t="str">
        <f>IF([1]线路!A885="","",[1]线路!A885)</f>
        <v/>
      </c>
      <c r="B885" t="str">
        <f>IF([1]线路!B885="","",[1]线路!B885)</f>
        <v/>
      </c>
      <c r="C885" t="str">
        <f>IF([1]线路!C885="","",[1]线路!C885)</f>
        <v/>
      </c>
      <c r="D885" t="str">
        <f>IF([1]线路!D885="","",[1]线路!D885)</f>
        <v/>
      </c>
      <c r="E885" t="str">
        <f>IF([1]线路!F885="","",[1]线路!F885)</f>
        <v/>
      </c>
      <c r="F885" t="str">
        <f>IF([1]线路!E885="","",[1]线路!E885)</f>
        <v/>
      </c>
      <c r="G885" s="18" t="str">
        <f t="shared" si="42"/>
        <v/>
      </c>
      <c r="H885" s="18" t="str">
        <f ca="1">VLOOKUP(线路!A885,OFFSET(架空线长度!$A$2,0,0,2000,2),2,FALSE)</f>
        <v/>
      </c>
      <c r="I885" s="18"/>
      <c r="J885" s="18"/>
      <c r="K885" s="18"/>
      <c r="L885" s="18" t="str">
        <f t="shared" si="43"/>
        <v/>
      </c>
      <c r="M885" t="str">
        <f>IF([1]线路!G885="","",[1]线路!G885)</f>
        <v/>
      </c>
      <c r="N885" t="str">
        <f>IF([1]线路!H885="","",[1]线路!H885)</f>
        <v/>
      </c>
    </row>
    <row r="886" spans="1:14" x14ac:dyDescent="0.15">
      <c r="A886" t="str">
        <f>IF([1]线路!A886="","",[1]线路!A886)</f>
        <v/>
      </c>
      <c r="B886" t="str">
        <f>IF([1]线路!B886="","",[1]线路!B886)</f>
        <v/>
      </c>
      <c r="C886" t="str">
        <f>IF([1]线路!C886="","",[1]线路!C886)</f>
        <v/>
      </c>
      <c r="D886" t="str">
        <f>IF([1]线路!D886="","",[1]线路!D886)</f>
        <v/>
      </c>
      <c r="E886" t="str">
        <f>IF([1]线路!F886="","",[1]线路!F886)</f>
        <v/>
      </c>
      <c r="F886" t="str">
        <f>IF([1]线路!E886="","",[1]线路!E886)</f>
        <v/>
      </c>
      <c r="G886" s="18" t="str">
        <f t="shared" si="42"/>
        <v/>
      </c>
      <c r="H886" s="18" t="str">
        <f ca="1">VLOOKUP(线路!A886,OFFSET(架空线长度!$A$2,0,0,2000,2),2,FALSE)</f>
        <v/>
      </c>
      <c r="I886" s="18"/>
      <c r="J886" s="18"/>
      <c r="K886" s="18"/>
      <c r="L886" s="18" t="str">
        <f t="shared" si="43"/>
        <v/>
      </c>
      <c r="M886" t="str">
        <f>IF([1]线路!G886="","",[1]线路!G886)</f>
        <v/>
      </c>
      <c r="N886" t="str">
        <f>IF([1]线路!H886="","",[1]线路!H886)</f>
        <v/>
      </c>
    </row>
    <row r="887" spans="1:14" x14ac:dyDescent="0.15">
      <c r="A887" t="str">
        <f>IF([1]线路!A887="","",[1]线路!A887)</f>
        <v/>
      </c>
      <c r="B887" t="str">
        <f>IF([1]线路!B887="","",[1]线路!B887)</f>
        <v/>
      </c>
      <c r="C887" t="str">
        <f>IF([1]线路!C887="","",[1]线路!C887)</f>
        <v/>
      </c>
      <c r="D887" t="str">
        <f>IF([1]线路!D887="","",[1]线路!D887)</f>
        <v/>
      </c>
      <c r="E887" t="str">
        <f>IF([1]线路!F887="","",[1]线路!F887)</f>
        <v/>
      </c>
      <c r="F887" t="str">
        <f>IF([1]线路!E887="","",[1]线路!E887)</f>
        <v/>
      </c>
      <c r="G887" s="18" t="str">
        <f t="shared" si="42"/>
        <v/>
      </c>
      <c r="H887" s="18" t="str">
        <f ca="1">VLOOKUP(线路!A887,OFFSET(架空线长度!$A$2,0,0,2000,2),2,FALSE)</f>
        <v/>
      </c>
      <c r="I887" s="18"/>
      <c r="J887" s="18"/>
      <c r="K887" s="18"/>
      <c r="L887" s="18" t="str">
        <f t="shared" si="43"/>
        <v/>
      </c>
      <c r="M887" t="str">
        <f>IF([1]线路!G887="","",[1]线路!G887)</f>
        <v/>
      </c>
      <c r="N887" t="str">
        <f>IF([1]线路!H887="","",[1]线路!H887)</f>
        <v/>
      </c>
    </row>
    <row r="888" spans="1:14" x14ac:dyDescent="0.15">
      <c r="A888" t="str">
        <f>IF([1]线路!A888="","",[1]线路!A888)</f>
        <v/>
      </c>
      <c r="B888" t="str">
        <f>IF([1]线路!B888="","",[1]线路!B888)</f>
        <v/>
      </c>
      <c r="C888" t="str">
        <f>IF([1]线路!C888="","",[1]线路!C888)</f>
        <v/>
      </c>
      <c r="D888" t="str">
        <f>IF([1]线路!D888="","",[1]线路!D888)</f>
        <v/>
      </c>
      <c r="E888" t="str">
        <f>IF([1]线路!F888="","",[1]线路!F888)</f>
        <v/>
      </c>
      <c r="F888" t="str">
        <f>IF([1]线路!E888="","",[1]线路!E888)</f>
        <v/>
      </c>
      <c r="G888" s="18" t="str">
        <f t="shared" si="42"/>
        <v/>
      </c>
      <c r="H888" s="18" t="str">
        <f ca="1">VLOOKUP(线路!A888,OFFSET(架空线长度!$A$2,0,0,2000,2),2,FALSE)</f>
        <v/>
      </c>
      <c r="I888" s="18"/>
      <c r="J888" s="18"/>
      <c r="K888" s="18"/>
      <c r="L888" s="18" t="str">
        <f t="shared" si="43"/>
        <v/>
      </c>
      <c r="M888" t="str">
        <f>IF([1]线路!G888="","",[1]线路!G888)</f>
        <v/>
      </c>
      <c r="N888" t="str">
        <f>IF([1]线路!H888="","",[1]线路!H888)</f>
        <v/>
      </c>
    </row>
    <row r="889" spans="1:14" x14ac:dyDescent="0.15">
      <c r="A889" t="str">
        <f>IF([1]线路!A889="","",[1]线路!A889)</f>
        <v/>
      </c>
      <c r="B889" t="str">
        <f>IF([1]线路!B889="","",[1]线路!B889)</f>
        <v/>
      </c>
      <c r="C889" t="str">
        <f>IF([1]线路!C889="","",[1]线路!C889)</f>
        <v/>
      </c>
      <c r="D889" t="str">
        <f>IF([1]线路!D889="","",[1]线路!D889)</f>
        <v/>
      </c>
      <c r="E889" t="str">
        <f>IF([1]线路!F889="","",[1]线路!F889)</f>
        <v/>
      </c>
      <c r="F889" t="str">
        <f>IF([1]线路!E889="","",[1]线路!E889)</f>
        <v/>
      </c>
      <c r="G889" s="18" t="str">
        <f t="shared" si="42"/>
        <v/>
      </c>
      <c r="H889" s="18" t="str">
        <f ca="1">VLOOKUP(线路!A889,OFFSET(架空线长度!$A$2,0,0,2000,2),2,FALSE)</f>
        <v/>
      </c>
      <c r="I889" s="18"/>
      <c r="J889" s="18"/>
      <c r="K889" s="18"/>
      <c r="L889" s="18" t="str">
        <f t="shared" si="43"/>
        <v/>
      </c>
      <c r="M889" t="str">
        <f>IF([1]线路!G889="","",[1]线路!G889)</f>
        <v/>
      </c>
      <c r="N889" t="str">
        <f>IF([1]线路!H889="","",[1]线路!H889)</f>
        <v/>
      </c>
    </row>
    <row r="890" spans="1:14" x14ac:dyDescent="0.15">
      <c r="A890" t="str">
        <f>IF([1]线路!A890="","",[1]线路!A890)</f>
        <v/>
      </c>
      <c r="B890" t="str">
        <f>IF([1]线路!B890="","",[1]线路!B890)</f>
        <v/>
      </c>
      <c r="C890" t="str">
        <f>IF([1]线路!C890="","",[1]线路!C890)</f>
        <v/>
      </c>
      <c r="D890" t="str">
        <f>IF([1]线路!D890="","",[1]线路!D890)</f>
        <v/>
      </c>
      <c r="E890" t="str">
        <f>IF([1]线路!F890="","",[1]线路!F890)</f>
        <v/>
      </c>
      <c r="F890" t="str">
        <f>IF([1]线路!E890="","",[1]线路!E890)</f>
        <v/>
      </c>
      <c r="G890" s="18" t="str">
        <f t="shared" si="42"/>
        <v/>
      </c>
      <c r="H890" s="18" t="str">
        <f ca="1">VLOOKUP(线路!A890,OFFSET(架空线长度!$A$2,0,0,2000,2),2,FALSE)</f>
        <v/>
      </c>
      <c r="I890" s="18"/>
      <c r="J890" s="18"/>
      <c r="K890" s="18"/>
      <c r="L890" s="18" t="str">
        <f t="shared" si="43"/>
        <v/>
      </c>
      <c r="M890" t="str">
        <f>IF([1]线路!G890="","",[1]线路!G890)</f>
        <v/>
      </c>
      <c r="N890" t="str">
        <f>IF([1]线路!H890="","",[1]线路!H890)</f>
        <v/>
      </c>
    </row>
    <row r="891" spans="1:14" x14ac:dyDescent="0.15">
      <c r="A891" t="str">
        <f>IF([1]线路!A891="","",[1]线路!A891)</f>
        <v/>
      </c>
      <c r="B891" t="str">
        <f>IF([1]线路!B891="","",[1]线路!B891)</f>
        <v/>
      </c>
      <c r="C891" t="str">
        <f>IF([1]线路!C891="","",[1]线路!C891)</f>
        <v/>
      </c>
      <c r="D891" t="str">
        <f>IF([1]线路!D891="","",[1]线路!D891)</f>
        <v/>
      </c>
      <c r="E891" t="str">
        <f>IF([1]线路!F891="","",[1]线路!F891)</f>
        <v/>
      </c>
      <c r="F891" t="str">
        <f>IF([1]线路!E891="","",[1]线路!E891)</f>
        <v/>
      </c>
      <c r="G891" s="18" t="str">
        <f t="shared" si="42"/>
        <v/>
      </c>
      <c r="H891" s="18" t="str">
        <f ca="1">VLOOKUP(线路!A891,OFFSET(架空线长度!$A$2,0,0,2000,2),2,FALSE)</f>
        <v/>
      </c>
      <c r="I891" s="18"/>
      <c r="J891" s="18"/>
      <c r="K891" s="18"/>
      <c r="L891" s="18" t="str">
        <f t="shared" si="43"/>
        <v/>
      </c>
      <c r="M891" t="str">
        <f>IF([1]线路!G891="","",[1]线路!G891)</f>
        <v/>
      </c>
      <c r="N891" t="str">
        <f>IF([1]线路!H891="","",[1]线路!H891)</f>
        <v/>
      </c>
    </row>
    <row r="892" spans="1:14" x14ac:dyDescent="0.15">
      <c r="A892" t="str">
        <f>IF([1]线路!A892="","",[1]线路!A892)</f>
        <v/>
      </c>
      <c r="B892" t="str">
        <f>IF([1]线路!B892="","",[1]线路!B892)</f>
        <v/>
      </c>
      <c r="C892" t="str">
        <f>IF([1]线路!C892="","",[1]线路!C892)</f>
        <v/>
      </c>
      <c r="D892" t="str">
        <f>IF([1]线路!D892="","",[1]线路!D892)</f>
        <v/>
      </c>
      <c r="E892" t="str">
        <f>IF([1]线路!F892="","",[1]线路!F892)</f>
        <v/>
      </c>
      <c r="F892" t="str">
        <f>IF([1]线路!E892="","",[1]线路!E892)</f>
        <v/>
      </c>
      <c r="G892" s="18" t="str">
        <f t="shared" si="42"/>
        <v/>
      </c>
      <c r="H892" s="18" t="str">
        <f ca="1">VLOOKUP(线路!A892,OFFSET(架空线长度!$A$2,0,0,2000,2),2,FALSE)</f>
        <v/>
      </c>
      <c r="I892" s="18"/>
      <c r="J892" s="18"/>
      <c r="K892" s="18"/>
      <c r="L892" s="18" t="str">
        <f t="shared" si="43"/>
        <v/>
      </c>
      <c r="M892" t="str">
        <f>IF([1]线路!G892="","",[1]线路!G892)</f>
        <v/>
      </c>
      <c r="N892" t="str">
        <f>IF([1]线路!H892="","",[1]线路!H892)</f>
        <v/>
      </c>
    </row>
    <row r="893" spans="1:14" x14ac:dyDescent="0.15">
      <c r="A893" t="str">
        <f>IF([1]线路!A893="","",[1]线路!A893)</f>
        <v/>
      </c>
      <c r="B893" t="str">
        <f>IF([1]线路!B893="","",[1]线路!B893)</f>
        <v/>
      </c>
      <c r="C893" t="str">
        <f>IF([1]线路!C893="","",[1]线路!C893)</f>
        <v/>
      </c>
      <c r="D893" t="str">
        <f>IF([1]线路!D893="","",[1]线路!D893)</f>
        <v/>
      </c>
      <c r="E893" t="str">
        <f>IF([1]线路!F893="","",[1]线路!F893)</f>
        <v/>
      </c>
      <c r="F893" t="str">
        <f>IF([1]线路!E893="","",[1]线路!E893)</f>
        <v/>
      </c>
      <c r="G893" s="18" t="str">
        <f t="shared" si="42"/>
        <v/>
      </c>
      <c r="H893" s="18" t="str">
        <f ca="1">VLOOKUP(线路!A893,OFFSET(架空线长度!$A$2,0,0,2000,2),2,FALSE)</f>
        <v/>
      </c>
      <c r="I893" s="18"/>
      <c r="J893" s="18"/>
      <c r="K893" s="18"/>
      <c r="L893" s="18" t="str">
        <f t="shared" si="43"/>
        <v/>
      </c>
      <c r="M893" t="str">
        <f>IF([1]线路!G893="","",[1]线路!G893)</f>
        <v/>
      </c>
      <c r="N893" t="str">
        <f>IF([1]线路!H893="","",[1]线路!H893)</f>
        <v/>
      </c>
    </row>
    <row r="894" spans="1:14" x14ac:dyDescent="0.15">
      <c r="A894" t="str">
        <f>IF([1]线路!A894="","",[1]线路!A894)</f>
        <v/>
      </c>
      <c r="B894" t="str">
        <f>IF([1]线路!B894="","",[1]线路!B894)</f>
        <v/>
      </c>
      <c r="C894" t="str">
        <f>IF([1]线路!C894="","",[1]线路!C894)</f>
        <v/>
      </c>
      <c r="D894" t="str">
        <f>IF([1]线路!D894="","",[1]线路!D894)</f>
        <v/>
      </c>
      <c r="E894" t="str">
        <f>IF([1]线路!F894="","",[1]线路!F894)</f>
        <v/>
      </c>
      <c r="F894" t="str">
        <f>IF([1]线路!E894="","",[1]线路!E894)</f>
        <v/>
      </c>
      <c r="G894" s="18" t="str">
        <f t="shared" si="42"/>
        <v/>
      </c>
      <c r="H894" s="18" t="str">
        <f ca="1">VLOOKUP(线路!A894,OFFSET(架空线长度!$A$2,0,0,2000,2),2,FALSE)</f>
        <v/>
      </c>
      <c r="I894" s="18"/>
      <c r="J894" s="18"/>
      <c r="K894" s="18"/>
      <c r="L894" s="18" t="str">
        <f t="shared" si="43"/>
        <v/>
      </c>
      <c r="M894" t="str">
        <f>IF([1]线路!G894="","",[1]线路!G894)</f>
        <v/>
      </c>
      <c r="N894" t="str">
        <f>IF([1]线路!H894="","",[1]线路!H894)</f>
        <v/>
      </c>
    </row>
    <row r="895" spans="1:14" x14ac:dyDescent="0.15">
      <c r="A895" t="str">
        <f>IF([1]线路!A895="","",[1]线路!A895)</f>
        <v/>
      </c>
      <c r="B895" t="str">
        <f>IF([1]线路!B895="","",[1]线路!B895)</f>
        <v/>
      </c>
      <c r="C895" t="str">
        <f>IF([1]线路!C895="","",[1]线路!C895)</f>
        <v/>
      </c>
      <c r="D895" t="str">
        <f>IF([1]线路!D895="","",[1]线路!D895)</f>
        <v/>
      </c>
      <c r="E895" t="str">
        <f>IF([1]线路!F895="","",[1]线路!F895)</f>
        <v/>
      </c>
      <c r="F895" t="str">
        <f>IF([1]线路!E895="","",[1]线路!E895)</f>
        <v/>
      </c>
      <c r="G895" s="18" t="str">
        <f t="shared" si="42"/>
        <v/>
      </c>
      <c r="H895" s="18" t="str">
        <f ca="1">VLOOKUP(线路!A895,OFFSET(架空线长度!$A$2,0,0,2000,2),2,FALSE)</f>
        <v/>
      </c>
      <c r="I895" s="18"/>
      <c r="J895" s="18"/>
      <c r="K895" s="18"/>
      <c r="L895" s="18" t="str">
        <f t="shared" si="43"/>
        <v/>
      </c>
      <c r="M895" t="str">
        <f>IF([1]线路!G895="","",[1]线路!G895)</f>
        <v/>
      </c>
      <c r="N895" t="str">
        <f>IF([1]线路!H895="","",[1]线路!H895)</f>
        <v/>
      </c>
    </row>
    <row r="896" spans="1:14" x14ac:dyDescent="0.15">
      <c r="A896" t="str">
        <f>IF([1]线路!A896="","",[1]线路!A896)</f>
        <v/>
      </c>
      <c r="B896" t="str">
        <f>IF([1]线路!B896="","",[1]线路!B896)</f>
        <v/>
      </c>
      <c r="C896" t="str">
        <f>IF([1]线路!C896="","",[1]线路!C896)</f>
        <v/>
      </c>
      <c r="D896" t="str">
        <f>IF([1]线路!D896="","",[1]线路!D896)</f>
        <v/>
      </c>
      <c r="E896" t="str">
        <f>IF([1]线路!F896="","",[1]线路!F896)</f>
        <v/>
      </c>
      <c r="F896" t="str">
        <f>IF([1]线路!E896="","",[1]线路!E896)</f>
        <v/>
      </c>
      <c r="G896" s="18" t="str">
        <f t="shared" si="42"/>
        <v/>
      </c>
      <c r="H896" s="18" t="str">
        <f ca="1">VLOOKUP(线路!A896,OFFSET(架空线长度!$A$2,0,0,2000,2),2,FALSE)</f>
        <v/>
      </c>
      <c r="I896" s="18"/>
      <c r="J896" s="18"/>
      <c r="K896" s="18"/>
      <c r="L896" s="18" t="str">
        <f t="shared" si="43"/>
        <v/>
      </c>
      <c r="M896" t="str">
        <f>IF([1]线路!G896="","",[1]线路!G896)</f>
        <v/>
      </c>
      <c r="N896" t="str">
        <f>IF([1]线路!H896="","",[1]线路!H896)</f>
        <v/>
      </c>
    </row>
    <row r="897" spans="1:14" x14ac:dyDescent="0.15">
      <c r="A897" t="str">
        <f>IF([1]线路!A897="","",[1]线路!A897)</f>
        <v/>
      </c>
      <c r="B897" t="str">
        <f>IF([1]线路!B897="","",[1]线路!B897)</f>
        <v/>
      </c>
      <c r="C897" t="str">
        <f>IF([1]线路!C897="","",[1]线路!C897)</f>
        <v/>
      </c>
      <c r="D897" t="str">
        <f>IF([1]线路!D897="","",[1]线路!D897)</f>
        <v/>
      </c>
      <c r="E897" t="str">
        <f>IF([1]线路!F897="","",[1]线路!F897)</f>
        <v/>
      </c>
      <c r="F897" t="str">
        <f>IF([1]线路!E897="","",[1]线路!E897)</f>
        <v/>
      </c>
      <c r="G897" s="18" t="str">
        <f t="shared" si="42"/>
        <v/>
      </c>
      <c r="H897" s="18" t="str">
        <f ca="1">VLOOKUP(线路!A897,OFFSET(架空线长度!$A$2,0,0,2000,2),2,FALSE)</f>
        <v/>
      </c>
      <c r="I897" s="18"/>
      <c r="J897" s="18"/>
      <c r="K897" s="18"/>
      <c r="L897" s="18" t="str">
        <f t="shared" si="43"/>
        <v/>
      </c>
      <c r="M897" t="str">
        <f>IF([1]线路!G897="","",[1]线路!G897)</f>
        <v/>
      </c>
      <c r="N897" t="str">
        <f>IF([1]线路!H897="","",[1]线路!H897)</f>
        <v/>
      </c>
    </row>
    <row r="898" spans="1:14" x14ac:dyDescent="0.15">
      <c r="A898" t="str">
        <f>IF([1]线路!A898="","",[1]线路!A898)</f>
        <v/>
      </c>
      <c r="B898" t="str">
        <f>IF([1]线路!B898="","",[1]线路!B898)</f>
        <v/>
      </c>
      <c r="C898" t="str">
        <f>IF([1]线路!C898="","",[1]线路!C898)</f>
        <v/>
      </c>
      <c r="D898" t="str">
        <f>IF([1]线路!D898="","",[1]线路!D898)</f>
        <v/>
      </c>
      <c r="E898" t="str">
        <f>IF([1]线路!F898="","",[1]线路!F898)</f>
        <v/>
      </c>
      <c r="F898" t="str">
        <f>IF([1]线路!E898="","",[1]线路!E898)</f>
        <v/>
      </c>
      <c r="G898" s="18" t="str">
        <f t="shared" si="42"/>
        <v/>
      </c>
      <c r="H898" s="18" t="str">
        <f ca="1">VLOOKUP(线路!A898,OFFSET(架空线长度!$A$2,0,0,2000,2),2,FALSE)</f>
        <v/>
      </c>
      <c r="I898" s="18"/>
      <c r="J898" s="18"/>
      <c r="K898" s="18"/>
      <c r="L898" s="18" t="str">
        <f t="shared" si="43"/>
        <v/>
      </c>
      <c r="M898" t="str">
        <f>IF([1]线路!G898="","",[1]线路!G898)</f>
        <v/>
      </c>
      <c r="N898" t="str">
        <f>IF([1]线路!H898="","",[1]线路!H898)</f>
        <v/>
      </c>
    </row>
    <row r="899" spans="1:14" x14ac:dyDescent="0.15">
      <c r="A899" t="str">
        <f>IF([1]线路!A899="","",[1]线路!A899)</f>
        <v/>
      </c>
      <c r="B899" t="str">
        <f>IF([1]线路!B899="","",[1]线路!B899)</f>
        <v/>
      </c>
      <c r="C899" t="str">
        <f>IF([1]线路!C899="","",[1]线路!C899)</f>
        <v/>
      </c>
      <c r="D899" t="str">
        <f>IF([1]线路!D899="","",[1]线路!D899)</f>
        <v/>
      </c>
      <c r="E899" t="str">
        <f>IF([1]线路!F899="","",[1]线路!F899)</f>
        <v/>
      </c>
      <c r="F899" t="str">
        <f>IF([1]线路!E899="","",[1]线路!E899)</f>
        <v/>
      </c>
      <c r="G899" s="18" t="str">
        <f t="shared" ref="G899:G962" si="44">L899</f>
        <v/>
      </c>
      <c r="H899" s="18" t="str">
        <f ca="1">VLOOKUP(线路!A899,OFFSET(架空线长度!$A$2,0,0,2000,2),2,FALSE)</f>
        <v/>
      </c>
      <c r="I899" s="18"/>
      <c r="J899" s="18"/>
      <c r="K899" s="18"/>
      <c r="L899" s="18" t="str">
        <f t="shared" ref="L899:L962" si="45">IF(OR(I899="",K899=""),"",IF(I899/(I899+K899)&gt;0.5,0,1))</f>
        <v/>
      </c>
      <c r="M899" t="str">
        <f>IF([1]线路!G899="","",[1]线路!G899)</f>
        <v/>
      </c>
      <c r="N899" t="str">
        <f>IF([1]线路!H899="","",[1]线路!H899)</f>
        <v/>
      </c>
    </row>
    <row r="900" spans="1:14" x14ac:dyDescent="0.15">
      <c r="A900" t="str">
        <f>IF([1]线路!A900="","",[1]线路!A900)</f>
        <v/>
      </c>
      <c r="B900" t="str">
        <f>IF([1]线路!B900="","",[1]线路!B900)</f>
        <v/>
      </c>
      <c r="C900" t="str">
        <f>IF([1]线路!C900="","",[1]线路!C900)</f>
        <v/>
      </c>
      <c r="D900" t="str">
        <f>IF([1]线路!D900="","",[1]线路!D900)</f>
        <v/>
      </c>
      <c r="E900" t="str">
        <f>IF([1]线路!F900="","",[1]线路!F900)</f>
        <v/>
      </c>
      <c r="F900" t="str">
        <f>IF([1]线路!E900="","",[1]线路!E900)</f>
        <v/>
      </c>
      <c r="G900" s="18" t="str">
        <f t="shared" si="44"/>
        <v/>
      </c>
      <c r="H900" s="18" t="str">
        <f ca="1">VLOOKUP(线路!A900,OFFSET(架空线长度!$A$2,0,0,2000,2),2,FALSE)</f>
        <v/>
      </c>
      <c r="I900" s="18"/>
      <c r="J900" s="18"/>
      <c r="K900" s="18"/>
      <c r="L900" s="18" t="str">
        <f t="shared" si="45"/>
        <v/>
      </c>
      <c r="M900" t="str">
        <f>IF([1]线路!G900="","",[1]线路!G900)</f>
        <v/>
      </c>
      <c r="N900" t="str">
        <f>IF([1]线路!H900="","",[1]线路!H900)</f>
        <v/>
      </c>
    </row>
    <row r="901" spans="1:14" x14ac:dyDescent="0.15">
      <c r="A901" t="str">
        <f>IF([1]线路!A901="","",[1]线路!A901)</f>
        <v/>
      </c>
      <c r="B901" t="str">
        <f>IF([1]线路!B901="","",[1]线路!B901)</f>
        <v/>
      </c>
      <c r="C901" t="str">
        <f>IF([1]线路!C901="","",[1]线路!C901)</f>
        <v/>
      </c>
      <c r="D901" t="str">
        <f>IF([1]线路!D901="","",[1]线路!D901)</f>
        <v/>
      </c>
      <c r="E901" t="str">
        <f>IF([1]线路!F901="","",[1]线路!F901)</f>
        <v/>
      </c>
      <c r="F901" t="str">
        <f>IF([1]线路!E901="","",[1]线路!E901)</f>
        <v/>
      </c>
      <c r="G901" s="18" t="str">
        <f t="shared" si="44"/>
        <v/>
      </c>
      <c r="H901" s="18" t="str">
        <f ca="1">VLOOKUP(线路!A901,OFFSET(架空线长度!$A$2,0,0,2000,2),2,FALSE)</f>
        <v/>
      </c>
      <c r="I901" s="18"/>
      <c r="J901" s="18"/>
      <c r="K901" s="18"/>
      <c r="L901" s="18" t="str">
        <f t="shared" si="45"/>
        <v/>
      </c>
      <c r="M901" t="str">
        <f>IF([1]线路!G901="","",[1]线路!G901)</f>
        <v/>
      </c>
      <c r="N901" t="str">
        <f>IF([1]线路!H901="","",[1]线路!H901)</f>
        <v/>
      </c>
    </row>
    <row r="902" spans="1:14" x14ac:dyDescent="0.15">
      <c r="A902" t="str">
        <f>IF([1]线路!A902="","",[1]线路!A902)</f>
        <v/>
      </c>
      <c r="B902" t="str">
        <f>IF([1]线路!B902="","",[1]线路!B902)</f>
        <v/>
      </c>
      <c r="C902" t="str">
        <f>IF([1]线路!C902="","",[1]线路!C902)</f>
        <v/>
      </c>
      <c r="D902" t="str">
        <f>IF([1]线路!D902="","",[1]线路!D902)</f>
        <v/>
      </c>
      <c r="E902" t="str">
        <f>IF([1]线路!F902="","",[1]线路!F902)</f>
        <v/>
      </c>
      <c r="F902" t="str">
        <f>IF([1]线路!E902="","",[1]线路!E902)</f>
        <v/>
      </c>
      <c r="G902" s="18" t="str">
        <f t="shared" si="44"/>
        <v/>
      </c>
      <c r="H902" s="18" t="str">
        <f ca="1">VLOOKUP(线路!A902,OFFSET(架空线长度!$A$2,0,0,2000,2),2,FALSE)</f>
        <v/>
      </c>
      <c r="I902" s="18"/>
      <c r="J902" s="18"/>
      <c r="K902" s="18"/>
      <c r="L902" s="18" t="str">
        <f t="shared" si="45"/>
        <v/>
      </c>
      <c r="M902" t="str">
        <f>IF([1]线路!G902="","",[1]线路!G902)</f>
        <v/>
      </c>
      <c r="N902" t="str">
        <f>IF([1]线路!H902="","",[1]线路!H902)</f>
        <v/>
      </c>
    </row>
    <row r="903" spans="1:14" x14ac:dyDescent="0.15">
      <c r="A903" t="str">
        <f>IF([1]线路!A903="","",[1]线路!A903)</f>
        <v/>
      </c>
      <c r="B903" t="str">
        <f>IF([1]线路!B903="","",[1]线路!B903)</f>
        <v/>
      </c>
      <c r="C903" t="str">
        <f>IF([1]线路!C903="","",[1]线路!C903)</f>
        <v/>
      </c>
      <c r="D903" t="str">
        <f>IF([1]线路!D903="","",[1]线路!D903)</f>
        <v/>
      </c>
      <c r="E903" t="str">
        <f>IF([1]线路!F903="","",[1]线路!F903)</f>
        <v/>
      </c>
      <c r="F903" t="str">
        <f>IF([1]线路!E903="","",[1]线路!E903)</f>
        <v/>
      </c>
      <c r="G903" s="18" t="str">
        <f t="shared" si="44"/>
        <v/>
      </c>
      <c r="H903" s="18" t="str">
        <f ca="1">VLOOKUP(线路!A903,OFFSET(架空线长度!$A$2,0,0,2000,2),2,FALSE)</f>
        <v/>
      </c>
      <c r="I903" s="18"/>
      <c r="J903" s="18"/>
      <c r="K903" s="18"/>
      <c r="L903" s="18" t="str">
        <f t="shared" si="45"/>
        <v/>
      </c>
      <c r="M903" t="str">
        <f>IF([1]线路!G903="","",[1]线路!G903)</f>
        <v/>
      </c>
      <c r="N903" t="str">
        <f>IF([1]线路!H903="","",[1]线路!H903)</f>
        <v/>
      </c>
    </row>
    <row r="904" spans="1:14" x14ac:dyDescent="0.15">
      <c r="A904" t="str">
        <f>IF([1]线路!A904="","",[1]线路!A904)</f>
        <v/>
      </c>
      <c r="B904" t="str">
        <f>IF([1]线路!B904="","",[1]线路!B904)</f>
        <v/>
      </c>
      <c r="C904" t="str">
        <f>IF([1]线路!C904="","",[1]线路!C904)</f>
        <v/>
      </c>
      <c r="D904" t="str">
        <f>IF([1]线路!D904="","",[1]线路!D904)</f>
        <v/>
      </c>
      <c r="E904" t="str">
        <f>IF([1]线路!F904="","",[1]线路!F904)</f>
        <v/>
      </c>
      <c r="F904" t="str">
        <f>IF([1]线路!E904="","",[1]线路!E904)</f>
        <v/>
      </c>
      <c r="G904" s="18" t="str">
        <f t="shared" si="44"/>
        <v/>
      </c>
      <c r="H904" s="18" t="str">
        <f ca="1">VLOOKUP(线路!A904,OFFSET(架空线长度!$A$2,0,0,2000,2),2,FALSE)</f>
        <v/>
      </c>
      <c r="I904" s="18"/>
      <c r="J904" s="18"/>
      <c r="K904" s="18"/>
      <c r="L904" s="18" t="str">
        <f t="shared" si="45"/>
        <v/>
      </c>
      <c r="M904" t="str">
        <f>IF([1]线路!G904="","",[1]线路!G904)</f>
        <v/>
      </c>
      <c r="N904" t="str">
        <f>IF([1]线路!H904="","",[1]线路!H904)</f>
        <v/>
      </c>
    </row>
    <row r="905" spans="1:14" x14ac:dyDescent="0.15">
      <c r="A905" t="str">
        <f>IF([1]线路!A905="","",[1]线路!A905)</f>
        <v/>
      </c>
      <c r="B905" t="str">
        <f>IF([1]线路!B905="","",[1]线路!B905)</f>
        <v/>
      </c>
      <c r="C905" t="str">
        <f>IF([1]线路!C905="","",[1]线路!C905)</f>
        <v/>
      </c>
      <c r="D905" t="str">
        <f>IF([1]线路!D905="","",[1]线路!D905)</f>
        <v/>
      </c>
      <c r="E905" t="str">
        <f>IF([1]线路!F905="","",[1]线路!F905)</f>
        <v/>
      </c>
      <c r="F905" t="str">
        <f>IF([1]线路!E905="","",[1]线路!E905)</f>
        <v/>
      </c>
      <c r="G905" s="18" t="str">
        <f t="shared" si="44"/>
        <v/>
      </c>
      <c r="H905" s="18" t="str">
        <f ca="1">VLOOKUP(线路!A905,OFFSET(架空线长度!$A$2,0,0,2000,2),2,FALSE)</f>
        <v/>
      </c>
      <c r="I905" s="18"/>
      <c r="J905" s="18"/>
      <c r="K905" s="18"/>
      <c r="L905" s="18" t="str">
        <f t="shared" si="45"/>
        <v/>
      </c>
      <c r="M905" t="str">
        <f>IF([1]线路!G905="","",[1]线路!G905)</f>
        <v/>
      </c>
      <c r="N905" t="str">
        <f>IF([1]线路!H905="","",[1]线路!H905)</f>
        <v/>
      </c>
    </row>
    <row r="906" spans="1:14" x14ac:dyDescent="0.15">
      <c r="A906" t="str">
        <f>IF([1]线路!A906="","",[1]线路!A906)</f>
        <v/>
      </c>
      <c r="B906" t="str">
        <f>IF([1]线路!B906="","",[1]线路!B906)</f>
        <v/>
      </c>
      <c r="C906" t="str">
        <f>IF([1]线路!C906="","",[1]线路!C906)</f>
        <v/>
      </c>
      <c r="D906" t="str">
        <f>IF([1]线路!D906="","",[1]线路!D906)</f>
        <v/>
      </c>
      <c r="E906" t="str">
        <f>IF([1]线路!F906="","",[1]线路!F906)</f>
        <v/>
      </c>
      <c r="F906" t="str">
        <f>IF([1]线路!E906="","",[1]线路!E906)</f>
        <v/>
      </c>
      <c r="G906" s="18" t="str">
        <f t="shared" si="44"/>
        <v/>
      </c>
      <c r="H906" s="18" t="str">
        <f ca="1">VLOOKUP(线路!A906,OFFSET(架空线长度!$A$2,0,0,2000,2),2,FALSE)</f>
        <v/>
      </c>
      <c r="I906" s="18"/>
      <c r="J906" s="18"/>
      <c r="K906" s="18"/>
      <c r="L906" s="18" t="str">
        <f t="shared" si="45"/>
        <v/>
      </c>
      <c r="M906" t="str">
        <f>IF([1]线路!G906="","",[1]线路!G906)</f>
        <v/>
      </c>
      <c r="N906" t="str">
        <f>IF([1]线路!H906="","",[1]线路!H906)</f>
        <v/>
      </c>
    </row>
    <row r="907" spans="1:14" x14ac:dyDescent="0.15">
      <c r="A907" t="str">
        <f>IF([1]线路!A907="","",[1]线路!A907)</f>
        <v/>
      </c>
      <c r="B907" t="str">
        <f>IF([1]线路!B907="","",[1]线路!B907)</f>
        <v/>
      </c>
      <c r="C907" t="str">
        <f>IF([1]线路!C907="","",[1]线路!C907)</f>
        <v/>
      </c>
      <c r="D907" t="str">
        <f>IF([1]线路!D907="","",[1]线路!D907)</f>
        <v/>
      </c>
      <c r="E907" t="str">
        <f>IF([1]线路!F907="","",[1]线路!F907)</f>
        <v/>
      </c>
      <c r="F907" t="str">
        <f>IF([1]线路!E907="","",[1]线路!E907)</f>
        <v/>
      </c>
      <c r="G907" s="18" t="str">
        <f t="shared" si="44"/>
        <v/>
      </c>
      <c r="H907" s="18" t="str">
        <f ca="1">VLOOKUP(线路!A907,OFFSET(架空线长度!$A$2,0,0,2000,2),2,FALSE)</f>
        <v/>
      </c>
      <c r="I907" s="18"/>
      <c r="J907" s="18"/>
      <c r="K907" s="18"/>
      <c r="L907" s="18" t="str">
        <f t="shared" si="45"/>
        <v/>
      </c>
      <c r="M907" t="str">
        <f>IF([1]线路!G907="","",[1]线路!G907)</f>
        <v/>
      </c>
      <c r="N907" t="str">
        <f>IF([1]线路!H907="","",[1]线路!H907)</f>
        <v/>
      </c>
    </row>
    <row r="908" spans="1:14" x14ac:dyDescent="0.15">
      <c r="A908" t="str">
        <f>IF([1]线路!A908="","",[1]线路!A908)</f>
        <v/>
      </c>
      <c r="B908" t="str">
        <f>IF([1]线路!B908="","",[1]线路!B908)</f>
        <v/>
      </c>
      <c r="C908" t="str">
        <f>IF([1]线路!C908="","",[1]线路!C908)</f>
        <v/>
      </c>
      <c r="D908" t="str">
        <f>IF([1]线路!D908="","",[1]线路!D908)</f>
        <v/>
      </c>
      <c r="E908" t="str">
        <f>IF([1]线路!F908="","",[1]线路!F908)</f>
        <v/>
      </c>
      <c r="F908" t="str">
        <f>IF([1]线路!E908="","",[1]线路!E908)</f>
        <v/>
      </c>
      <c r="G908" s="18" t="str">
        <f t="shared" si="44"/>
        <v/>
      </c>
      <c r="H908" s="18" t="str">
        <f ca="1">VLOOKUP(线路!A908,OFFSET(架空线长度!$A$2,0,0,2000,2),2,FALSE)</f>
        <v/>
      </c>
      <c r="I908" s="18"/>
      <c r="J908" s="18"/>
      <c r="K908" s="18"/>
      <c r="L908" s="18" t="str">
        <f t="shared" si="45"/>
        <v/>
      </c>
      <c r="M908" t="str">
        <f>IF([1]线路!G908="","",[1]线路!G908)</f>
        <v/>
      </c>
      <c r="N908" t="str">
        <f>IF([1]线路!H908="","",[1]线路!H908)</f>
        <v/>
      </c>
    </row>
    <row r="909" spans="1:14" x14ac:dyDescent="0.15">
      <c r="A909" t="str">
        <f>IF([1]线路!A909="","",[1]线路!A909)</f>
        <v/>
      </c>
      <c r="B909" t="str">
        <f>IF([1]线路!B909="","",[1]线路!B909)</f>
        <v/>
      </c>
      <c r="C909" t="str">
        <f>IF([1]线路!C909="","",[1]线路!C909)</f>
        <v/>
      </c>
      <c r="D909" t="str">
        <f>IF([1]线路!D909="","",[1]线路!D909)</f>
        <v/>
      </c>
      <c r="E909" t="str">
        <f>IF([1]线路!F909="","",[1]线路!F909)</f>
        <v/>
      </c>
      <c r="F909" t="str">
        <f>IF([1]线路!E909="","",[1]线路!E909)</f>
        <v/>
      </c>
      <c r="G909" s="18" t="str">
        <f t="shared" si="44"/>
        <v/>
      </c>
      <c r="H909" s="18" t="str">
        <f ca="1">VLOOKUP(线路!A909,OFFSET(架空线长度!$A$2,0,0,2000,2),2,FALSE)</f>
        <v/>
      </c>
      <c r="I909" s="18"/>
      <c r="J909" s="18"/>
      <c r="K909" s="18"/>
      <c r="L909" s="18" t="str">
        <f t="shared" si="45"/>
        <v/>
      </c>
      <c r="M909" t="str">
        <f>IF([1]线路!G909="","",[1]线路!G909)</f>
        <v/>
      </c>
      <c r="N909" t="str">
        <f>IF([1]线路!H909="","",[1]线路!H909)</f>
        <v/>
      </c>
    </row>
    <row r="910" spans="1:14" x14ac:dyDescent="0.15">
      <c r="A910" t="str">
        <f>IF([1]线路!A910="","",[1]线路!A910)</f>
        <v/>
      </c>
      <c r="B910" t="str">
        <f>IF([1]线路!B910="","",[1]线路!B910)</f>
        <v/>
      </c>
      <c r="C910" t="str">
        <f>IF([1]线路!C910="","",[1]线路!C910)</f>
        <v/>
      </c>
      <c r="D910" t="str">
        <f>IF([1]线路!D910="","",[1]线路!D910)</f>
        <v/>
      </c>
      <c r="E910" t="str">
        <f>IF([1]线路!F910="","",[1]线路!F910)</f>
        <v/>
      </c>
      <c r="F910" t="str">
        <f>IF([1]线路!E910="","",[1]线路!E910)</f>
        <v/>
      </c>
      <c r="G910" s="18" t="str">
        <f t="shared" si="44"/>
        <v/>
      </c>
      <c r="H910" s="18" t="str">
        <f ca="1">VLOOKUP(线路!A910,OFFSET(架空线长度!$A$2,0,0,2000,2),2,FALSE)</f>
        <v/>
      </c>
      <c r="I910" s="18"/>
      <c r="J910" s="18"/>
      <c r="K910" s="18"/>
      <c r="L910" s="18" t="str">
        <f t="shared" si="45"/>
        <v/>
      </c>
      <c r="M910" t="str">
        <f>IF([1]线路!G910="","",[1]线路!G910)</f>
        <v/>
      </c>
      <c r="N910" t="str">
        <f>IF([1]线路!H910="","",[1]线路!H910)</f>
        <v/>
      </c>
    </row>
    <row r="911" spans="1:14" x14ac:dyDescent="0.15">
      <c r="A911" t="str">
        <f>IF([1]线路!A911="","",[1]线路!A911)</f>
        <v/>
      </c>
      <c r="B911" t="str">
        <f>IF([1]线路!B911="","",[1]线路!B911)</f>
        <v/>
      </c>
      <c r="C911" t="str">
        <f>IF([1]线路!C911="","",[1]线路!C911)</f>
        <v/>
      </c>
      <c r="D911" t="str">
        <f>IF([1]线路!D911="","",[1]线路!D911)</f>
        <v/>
      </c>
      <c r="E911" t="str">
        <f>IF([1]线路!F911="","",[1]线路!F911)</f>
        <v/>
      </c>
      <c r="F911" t="str">
        <f>IF([1]线路!E911="","",[1]线路!E911)</f>
        <v/>
      </c>
      <c r="G911" s="18" t="str">
        <f t="shared" si="44"/>
        <v/>
      </c>
      <c r="H911" s="18" t="str">
        <f ca="1">VLOOKUP(线路!A911,OFFSET(架空线长度!$A$2,0,0,2000,2),2,FALSE)</f>
        <v/>
      </c>
      <c r="I911" s="18"/>
      <c r="J911" s="18"/>
      <c r="K911" s="18"/>
      <c r="L911" s="18" t="str">
        <f t="shared" si="45"/>
        <v/>
      </c>
      <c r="M911" t="str">
        <f>IF([1]线路!G911="","",[1]线路!G911)</f>
        <v/>
      </c>
      <c r="N911" t="str">
        <f>IF([1]线路!H911="","",[1]线路!H911)</f>
        <v/>
      </c>
    </row>
    <row r="912" spans="1:14" x14ac:dyDescent="0.15">
      <c r="A912" t="str">
        <f>IF([1]线路!A912="","",[1]线路!A912)</f>
        <v/>
      </c>
      <c r="B912" t="str">
        <f>IF([1]线路!B912="","",[1]线路!B912)</f>
        <v/>
      </c>
      <c r="C912" t="str">
        <f>IF([1]线路!C912="","",[1]线路!C912)</f>
        <v/>
      </c>
      <c r="D912" t="str">
        <f>IF([1]线路!D912="","",[1]线路!D912)</f>
        <v/>
      </c>
      <c r="E912" t="str">
        <f>IF([1]线路!F912="","",[1]线路!F912)</f>
        <v/>
      </c>
      <c r="F912" t="str">
        <f>IF([1]线路!E912="","",[1]线路!E912)</f>
        <v/>
      </c>
      <c r="G912" s="18" t="str">
        <f t="shared" si="44"/>
        <v/>
      </c>
      <c r="H912" s="18" t="str">
        <f ca="1">VLOOKUP(线路!A912,OFFSET(架空线长度!$A$2,0,0,2000,2),2,FALSE)</f>
        <v/>
      </c>
      <c r="I912" s="18"/>
      <c r="J912" s="18"/>
      <c r="K912" s="18"/>
      <c r="L912" s="18" t="str">
        <f t="shared" si="45"/>
        <v/>
      </c>
      <c r="M912" t="str">
        <f>IF([1]线路!G912="","",[1]线路!G912)</f>
        <v/>
      </c>
      <c r="N912" t="str">
        <f>IF([1]线路!H912="","",[1]线路!H912)</f>
        <v/>
      </c>
    </row>
    <row r="913" spans="1:14" x14ac:dyDescent="0.15">
      <c r="A913" t="str">
        <f>IF([1]线路!A913="","",[1]线路!A913)</f>
        <v/>
      </c>
      <c r="B913" t="str">
        <f>IF([1]线路!B913="","",[1]线路!B913)</f>
        <v/>
      </c>
      <c r="C913" t="str">
        <f>IF([1]线路!C913="","",[1]线路!C913)</f>
        <v/>
      </c>
      <c r="D913" t="str">
        <f>IF([1]线路!D913="","",[1]线路!D913)</f>
        <v/>
      </c>
      <c r="E913" t="str">
        <f>IF([1]线路!F913="","",[1]线路!F913)</f>
        <v/>
      </c>
      <c r="F913" t="str">
        <f>IF([1]线路!E913="","",[1]线路!E913)</f>
        <v/>
      </c>
      <c r="G913" s="18" t="str">
        <f t="shared" si="44"/>
        <v/>
      </c>
      <c r="H913" s="18" t="str">
        <f ca="1">VLOOKUP(线路!A913,OFFSET(架空线长度!$A$2,0,0,2000,2),2,FALSE)</f>
        <v/>
      </c>
      <c r="I913" s="18"/>
      <c r="J913" s="18"/>
      <c r="K913" s="18"/>
      <c r="L913" s="18" t="str">
        <f t="shared" si="45"/>
        <v/>
      </c>
      <c r="M913" t="str">
        <f>IF([1]线路!G913="","",[1]线路!G913)</f>
        <v/>
      </c>
      <c r="N913" t="str">
        <f>IF([1]线路!H913="","",[1]线路!H913)</f>
        <v/>
      </c>
    </row>
    <row r="914" spans="1:14" x14ac:dyDescent="0.15">
      <c r="A914" t="str">
        <f>IF([1]线路!A914="","",[1]线路!A914)</f>
        <v/>
      </c>
      <c r="B914" t="str">
        <f>IF([1]线路!B914="","",[1]线路!B914)</f>
        <v/>
      </c>
      <c r="C914" t="str">
        <f>IF([1]线路!C914="","",[1]线路!C914)</f>
        <v/>
      </c>
      <c r="D914" t="str">
        <f>IF([1]线路!D914="","",[1]线路!D914)</f>
        <v/>
      </c>
      <c r="E914" t="str">
        <f>IF([1]线路!F914="","",[1]线路!F914)</f>
        <v/>
      </c>
      <c r="F914" t="str">
        <f>IF([1]线路!E914="","",[1]线路!E914)</f>
        <v/>
      </c>
      <c r="G914" s="18" t="str">
        <f t="shared" si="44"/>
        <v/>
      </c>
      <c r="H914" s="18" t="str">
        <f ca="1">VLOOKUP(线路!A914,OFFSET(架空线长度!$A$2,0,0,2000,2),2,FALSE)</f>
        <v/>
      </c>
      <c r="I914" s="18"/>
      <c r="J914" s="18"/>
      <c r="K914" s="18"/>
      <c r="L914" s="18" t="str">
        <f t="shared" si="45"/>
        <v/>
      </c>
      <c r="M914" t="str">
        <f>IF([1]线路!G914="","",[1]线路!G914)</f>
        <v/>
      </c>
      <c r="N914" t="str">
        <f>IF([1]线路!H914="","",[1]线路!H914)</f>
        <v/>
      </c>
    </row>
    <row r="915" spans="1:14" x14ac:dyDescent="0.15">
      <c r="A915" t="str">
        <f>IF([1]线路!A915="","",[1]线路!A915)</f>
        <v/>
      </c>
      <c r="B915" t="str">
        <f>IF([1]线路!B915="","",[1]线路!B915)</f>
        <v/>
      </c>
      <c r="C915" t="str">
        <f>IF([1]线路!C915="","",[1]线路!C915)</f>
        <v/>
      </c>
      <c r="D915" t="str">
        <f>IF([1]线路!D915="","",[1]线路!D915)</f>
        <v/>
      </c>
      <c r="E915" t="str">
        <f>IF([1]线路!F915="","",[1]线路!F915)</f>
        <v/>
      </c>
      <c r="F915" t="str">
        <f>IF([1]线路!E915="","",[1]线路!E915)</f>
        <v/>
      </c>
      <c r="G915" s="18" t="str">
        <f t="shared" si="44"/>
        <v/>
      </c>
      <c r="H915" s="18" t="str">
        <f ca="1">VLOOKUP(线路!A915,OFFSET(架空线长度!$A$2,0,0,2000,2),2,FALSE)</f>
        <v/>
      </c>
      <c r="I915" s="18"/>
      <c r="J915" s="18"/>
      <c r="K915" s="18"/>
      <c r="L915" s="18" t="str">
        <f t="shared" si="45"/>
        <v/>
      </c>
      <c r="M915" t="str">
        <f>IF([1]线路!G915="","",[1]线路!G915)</f>
        <v/>
      </c>
      <c r="N915" t="str">
        <f>IF([1]线路!H915="","",[1]线路!H915)</f>
        <v/>
      </c>
    </row>
    <row r="916" spans="1:14" x14ac:dyDescent="0.15">
      <c r="A916" t="str">
        <f>IF([1]线路!A916="","",[1]线路!A916)</f>
        <v/>
      </c>
      <c r="B916" t="str">
        <f>IF([1]线路!B916="","",[1]线路!B916)</f>
        <v/>
      </c>
      <c r="C916" t="str">
        <f>IF([1]线路!C916="","",[1]线路!C916)</f>
        <v/>
      </c>
      <c r="D916" t="str">
        <f>IF([1]线路!D916="","",[1]线路!D916)</f>
        <v/>
      </c>
      <c r="E916" t="str">
        <f>IF([1]线路!F916="","",[1]线路!F916)</f>
        <v/>
      </c>
      <c r="F916" t="str">
        <f>IF([1]线路!E916="","",[1]线路!E916)</f>
        <v/>
      </c>
      <c r="G916" s="18" t="str">
        <f t="shared" si="44"/>
        <v/>
      </c>
      <c r="H916" s="18" t="str">
        <f ca="1">VLOOKUP(线路!A916,OFFSET(架空线长度!$A$2,0,0,2000,2),2,FALSE)</f>
        <v/>
      </c>
      <c r="I916" s="18"/>
      <c r="J916" s="18"/>
      <c r="K916" s="18"/>
      <c r="L916" s="18" t="str">
        <f t="shared" si="45"/>
        <v/>
      </c>
      <c r="M916" t="str">
        <f>IF([1]线路!G916="","",[1]线路!G916)</f>
        <v/>
      </c>
      <c r="N916" t="str">
        <f>IF([1]线路!H916="","",[1]线路!H916)</f>
        <v/>
      </c>
    </row>
    <row r="917" spans="1:14" x14ac:dyDescent="0.15">
      <c r="A917" t="str">
        <f>IF([1]线路!A917="","",[1]线路!A917)</f>
        <v/>
      </c>
      <c r="B917" t="str">
        <f>IF([1]线路!B917="","",[1]线路!B917)</f>
        <v/>
      </c>
      <c r="C917" t="str">
        <f>IF([1]线路!C917="","",[1]线路!C917)</f>
        <v/>
      </c>
      <c r="D917" t="str">
        <f>IF([1]线路!D917="","",[1]线路!D917)</f>
        <v/>
      </c>
      <c r="E917" t="str">
        <f>IF([1]线路!F917="","",[1]线路!F917)</f>
        <v/>
      </c>
      <c r="F917" t="str">
        <f>IF([1]线路!E917="","",[1]线路!E917)</f>
        <v/>
      </c>
      <c r="G917" s="18" t="str">
        <f t="shared" si="44"/>
        <v/>
      </c>
      <c r="H917" s="18" t="str">
        <f ca="1">VLOOKUP(线路!A917,OFFSET(架空线长度!$A$2,0,0,2000,2),2,FALSE)</f>
        <v/>
      </c>
      <c r="I917" s="18"/>
      <c r="J917" s="18"/>
      <c r="K917" s="18"/>
      <c r="L917" s="18" t="str">
        <f t="shared" si="45"/>
        <v/>
      </c>
      <c r="M917" t="str">
        <f>IF([1]线路!G917="","",[1]线路!G917)</f>
        <v/>
      </c>
      <c r="N917" t="str">
        <f>IF([1]线路!H917="","",[1]线路!H917)</f>
        <v/>
      </c>
    </row>
    <row r="918" spans="1:14" x14ac:dyDescent="0.15">
      <c r="A918" t="str">
        <f>IF([1]线路!A918="","",[1]线路!A918)</f>
        <v/>
      </c>
      <c r="B918" t="str">
        <f>IF([1]线路!B918="","",[1]线路!B918)</f>
        <v/>
      </c>
      <c r="C918" t="str">
        <f>IF([1]线路!C918="","",[1]线路!C918)</f>
        <v/>
      </c>
      <c r="D918" t="str">
        <f>IF([1]线路!D918="","",[1]线路!D918)</f>
        <v/>
      </c>
      <c r="E918" t="str">
        <f>IF([1]线路!F918="","",[1]线路!F918)</f>
        <v/>
      </c>
      <c r="F918" t="str">
        <f>IF([1]线路!E918="","",[1]线路!E918)</f>
        <v/>
      </c>
      <c r="G918" s="18" t="str">
        <f t="shared" si="44"/>
        <v/>
      </c>
      <c r="H918" s="18" t="str">
        <f ca="1">VLOOKUP(线路!A918,OFFSET(架空线长度!$A$2,0,0,2000,2),2,FALSE)</f>
        <v/>
      </c>
      <c r="I918" s="18"/>
      <c r="J918" s="18"/>
      <c r="K918" s="18"/>
      <c r="L918" s="18" t="str">
        <f t="shared" si="45"/>
        <v/>
      </c>
      <c r="M918" t="str">
        <f>IF([1]线路!G918="","",[1]线路!G918)</f>
        <v/>
      </c>
      <c r="N918" t="str">
        <f>IF([1]线路!H918="","",[1]线路!H918)</f>
        <v/>
      </c>
    </row>
    <row r="919" spans="1:14" x14ac:dyDescent="0.15">
      <c r="A919" t="str">
        <f>IF([1]线路!A919="","",[1]线路!A919)</f>
        <v/>
      </c>
      <c r="B919" t="str">
        <f>IF([1]线路!B919="","",[1]线路!B919)</f>
        <v/>
      </c>
      <c r="C919" t="str">
        <f>IF([1]线路!C919="","",[1]线路!C919)</f>
        <v/>
      </c>
      <c r="D919" t="str">
        <f>IF([1]线路!D919="","",[1]线路!D919)</f>
        <v/>
      </c>
      <c r="E919" t="str">
        <f>IF([1]线路!F919="","",[1]线路!F919)</f>
        <v/>
      </c>
      <c r="F919" t="str">
        <f>IF([1]线路!E919="","",[1]线路!E919)</f>
        <v/>
      </c>
      <c r="G919" s="18" t="str">
        <f t="shared" si="44"/>
        <v/>
      </c>
      <c r="H919" s="18" t="str">
        <f ca="1">VLOOKUP(线路!A919,OFFSET(架空线长度!$A$2,0,0,2000,2),2,FALSE)</f>
        <v/>
      </c>
      <c r="I919" s="18"/>
      <c r="J919" s="18"/>
      <c r="K919" s="18"/>
      <c r="L919" s="18" t="str">
        <f t="shared" si="45"/>
        <v/>
      </c>
      <c r="M919" t="str">
        <f>IF([1]线路!G919="","",[1]线路!G919)</f>
        <v/>
      </c>
      <c r="N919" t="str">
        <f>IF([1]线路!H919="","",[1]线路!H919)</f>
        <v/>
      </c>
    </row>
    <row r="920" spans="1:14" x14ac:dyDescent="0.15">
      <c r="A920" t="str">
        <f>IF([1]线路!A920="","",[1]线路!A920)</f>
        <v/>
      </c>
      <c r="B920" t="str">
        <f>IF([1]线路!B920="","",[1]线路!B920)</f>
        <v/>
      </c>
      <c r="C920" t="str">
        <f>IF([1]线路!C920="","",[1]线路!C920)</f>
        <v/>
      </c>
      <c r="D920" t="str">
        <f>IF([1]线路!D920="","",[1]线路!D920)</f>
        <v/>
      </c>
      <c r="E920" t="str">
        <f>IF([1]线路!F920="","",[1]线路!F920)</f>
        <v/>
      </c>
      <c r="F920" t="str">
        <f>IF([1]线路!E920="","",[1]线路!E920)</f>
        <v/>
      </c>
      <c r="G920" s="18" t="str">
        <f t="shared" si="44"/>
        <v/>
      </c>
      <c r="H920" s="18" t="str">
        <f ca="1">VLOOKUP(线路!A920,OFFSET(架空线长度!$A$2,0,0,2000,2),2,FALSE)</f>
        <v/>
      </c>
      <c r="I920" s="18"/>
      <c r="J920" s="18"/>
      <c r="K920" s="18"/>
      <c r="L920" s="18" t="str">
        <f t="shared" si="45"/>
        <v/>
      </c>
      <c r="M920" t="str">
        <f>IF([1]线路!G920="","",[1]线路!G920)</f>
        <v/>
      </c>
      <c r="N920" t="str">
        <f>IF([1]线路!H920="","",[1]线路!H920)</f>
        <v/>
      </c>
    </row>
    <row r="921" spans="1:14" x14ac:dyDescent="0.15">
      <c r="A921" t="str">
        <f>IF([1]线路!A921="","",[1]线路!A921)</f>
        <v/>
      </c>
      <c r="B921" t="str">
        <f>IF([1]线路!B921="","",[1]线路!B921)</f>
        <v/>
      </c>
      <c r="C921" t="str">
        <f>IF([1]线路!C921="","",[1]线路!C921)</f>
        <v/>
      </c>
      <c r="D921" t="str">
        <f>IF([1]线路!D921="","",[1]线路!D921)</f>
        <v/>
      </c>
      <c r="E921" t="str">
        <f>IF([1]线路!F921="","",[1]线路!F921)</f>
        <v/>
      </c>
      <c r="F921" t="str">
        <f>IF([1]线路!E921="","",[1]线路!E921)</f>
        <v/>
      </c>
      <c r="G921" s="18" t="str">
        <f t="shared" si="44"/>
        <v/>
      </c>
      <c r="H921" s="18" t="str">
        <f ca="1">VLOOKUP(线路!A921,OFFSET(架空线长度!$A$2,0,0,2000,2),2,FALSE)</f>
        <v/>
      </c>
      <c r="I921" s="18"/>
      <c r="J921" s="18"/>
      <c r="K921" s="18"/>
      <c r="L921" s="18" t="str">
        <f t="shared" si="45"/>
        <v/>
      </c>
      <c r="M921" t="str">
        <f>IF([1]线路!G921="","",[1]线路!G921)</f>
        <v/>
      </c>
      <c r="N921" t="str">
        <f>IF([1]线路!H921="","",[1]线路!H921)</f>
        <v/>
      </c>
    </row>
    <row r="922" spans="1:14" x14ac:dyDescent="0.15">
      <c r="A922" t="str">
        <f>IF([1]线路!A922="","",[1]线路!A922)</f>
        <v/>
      </c>
      <c r="B922" t="str">
        <f>IF([1]线路!B922="","",[1]线路!B922)</f>
        <v/>
      </c>
      <c r="C922" t="str">
        <f>IF([1]线路!C922="","",[1]线路!C922)</f>
        <v/>
      </c>
      <c r="D922" t="str">
        <f>IF([1]线路!D922="","",[1]线路!D922)</f>
        <v/>
      </c>
      <c r="E922" t="str">
        <f>IF([1]线路!F922="","",[1]线路!F922)</f>
        <v/>
      </c>
      <c r="F922" t="str">
        <f>IF([1]线路!E922="","",[1]线路!E922)</f>
        <v/>
      </c>
      <c r="G922" s="18" t="str">
        <f t="shared" si="44"/>
        <v/>
      </c>
      <c r="H922" s="18" t="str">
        <f ca="1">VLOOKUP(线路!A922,OFFSET(架空线长度!$A$2,0,0,2000,2),2,FALSE)</f>
        <v/>
      </c>
      <c r="I922" s="18"/>
      <c r="J922" s="18"/>
      <c r="K922" s="18"/>
      <c r="L922" s="18" t="str">
        <f t="shared" si="45"/>
        <v/>
      </c>
      <c r="M922" t="str">
        <f>IF([1]线路!G922="","",[1]线路!G922)</f>
        <v/>
      </c>
      <c r="N922" t="str">
        <f>IF([1]线路!H922="","",[1]线路!H922)</f>
        <v/>
      </c>
    </row>
    <row r="923" spans="1:14" x14ac:dyDescent="0.15">
      <c r="A923" t="str">
        <f>IF([1]线路!A923="","",[1]线路!A923)</f>
        <v/>
      </c>
      <c r="B923" t="str">
        <f>IF([1]线路!B923="","",[1]线路!B923)</f>
        <v/>
      </c>
      <c r="C923" t="str">
        <f>IF([1]线路!C923="","",[1]线路!C923)</f>
        <v/>
      </c>
      <c r="D923" t="str">
        <f>IF([1]线路!D923="","",[1]线路!D923)</f>
        <v/>
      </c>
      <c r="E923" t="str">
        <f>IF([1]线路!F923="","",[1]线路!F923)</f>
        <v/>
      </c>
      <c r="F923" t="str">
        <f>IF([1]线路!E923="","",[1]线路!E923)</f>
        <v/>
      </c>
      <c r="G923" s="18" t="str">
        <f t="shared" si="44"/>
        <v/>
      </c>
      <c r="H923" s="18" t="str">
        <f ca="1">VLOOKUP(线路!A923,OFFSET(架空线长度!$A$2,0,0,2000,2),2,FALSE)</f>
        <v/>
      </c>
      <c r="I923" s="18"/>
      <c r="J923" s="18"/>
      <c r="K923" s="18"/>
      <c r="L923" s="18" t="str">
        <f t="shared" si="45"/>
        <v/>
      </c>
      <c r="M923" t="str">
        <f>IF([1]线路!G923="","",[1]线路!G923)</f>
        <v/>
      </c>
      <c r="N923" t="str">
        <f>IF([1]线路!H923="","",[1]线路!H923)</f>
        <v/>
      </c>
    </row>
    <row r="924" spans="1:14" x14ac:dyDescent="0.15">
      <c r="A924" t="str">
        <f>IF([1]线路!A924="","",[1]线路!A924)</f>
        <v/>
      </c>
      <c r="B924" t="str">
        <f>IF([1]线路!B924="","",[1]线路!B924)</f>
        <v/>
      </c>
      <c r="C924" t="str">
        <f>IF([1]线路!C924="","",[1]线路!C924)</f>
        <v/>
      </c>
      <c r="D924" t="str">
        <f>IF([1]线路!D924="","",[1]线路!D924)</f>
        <v/>
      </c>
      <c r="E924" t="str">
        <f>IF([1]线路!F924="","",[1]线路!F924)</f>
        <v/>
      </c>
      <c r="F924" t="str">
        <f>IF([1]线路!E924="","",[1]线路!E924)</f>
        <v/>
      </c>
      <c r="G924" s="18" t="str">
        <f t="shared" si="44"/>
        <v/>
      </c>
      <c r="H924" s="18" t="str">
        <f ca="1">VLOOKUP(线路!A924,OFFSET(架空线长度!$A$2,0,0,2000,2),2,FALSE)</f>
        <v/>
      </c>
      <c r="I924" s="18"/>
      <c r="J924" s="18"/>
      <c r="K924" s="18"/>
      <c r="L924" s="18" t="str">
        <f t="shared" si="45"/>
        <v/>
      </c>
      <c r="M924" t="str">
        <f>IF([1]线路!G924="","",[1]线路!G924)</f>
        <v/>
      </c>
      <c r="N924" t="str">
        <f>IF([1]线路!H924="","",[1]线路!H924)</f>
        <v/>
      </c>
    </row>
    <row r="925" spans="1:14" x14ac:dyDescent="0.15">
      <c r="A925" t="str">
        <f>IF([1]线路!A925="","",[1]线路!A925)</f>
        <v/>
      </c>
      <c r="B925" t="str">
        <f>IF([1]线路!B925="","",[1]线路!B925)</f>
        <v/>
      </c>
      <c r="C925" t="str">
        <f>IF([1]线路!C925="","",[1]线路!C925)</f>
        <v/>
      </c>
      <c r="D925" t="str">
        <f>IF([1]线路!D925="","",[1]线路!D925)</f>
        <v/>
      </c>
      <c r="E925" t="str">
        <f>IF([1]线路!F925="","",[1]线路!F925)</f>
        <v/>
      </c>
      <c r="F925" t="str">
        <f>IF([1]线路!E925="","",[1]线路!E925)</f>
        <v/>
      </c>
      <c r="G925" s="18" t="str">
        <f t="shared" si="44"/>
        <v/>
      </c>
      <c r="H925" s="18" t="str">
        <f ca="1">VLOOKUP(线路!A925,OFFSET(架空线长度!$A$2,0,0,2000,2),2,FALSE)</f>
        <v/>
      </c>
      <c r="I925" s="18"/>
      <c r="J925" s="18"/>
      <c r="K925" s="18"/>
      <c r="L925" s="18" t="str">
        <f t="shared" si="45"/>
        <v/>
      </c>
      <c r="M925" t="str">
        <f>IF([1]线路!G925="","",[1]线路!G925)</f>
        <v/>
      </c>
      <c r="N925" t="str">
        <f>IF([1]线路!H925="","",[1]线路!H925)</f>
        <v/>
      </c>
    </row>
    <row r="926" spans="1:14" x14ac:dyDescent="0.15">
      <c r="A926" t="str">
        <f>IF([1]线路!A926="","",[1]线路!A926)</f>
        <v/>
      </c>
      <c r="B926" t="str">
        <f>IF([1]线路!B926="","",[1]线路!B926)</f>
        <v/>
      </c>
      <c r="C926" t="str">
        <f>IF([1]线路!C926="","",[1]线路!C926)</f>
        <v/>
      </c>
      <c r="D926" t="str">
        <f>IF([1]线路!D926="","",[1]线路!D926)</f>
        <v/>
      </c>
      <c r="E926" t="str">
        <f>IF([1]线路!F926="","",[1]线路!F926)</f>
        <v/>
      </c>
      <c r="F926" t="str">
        <f>IF([1]线路!E926="","",[1]线路!E926)</f>
        <v/>
      </c>
      <c r="G926" s="18" t="str">
        <f t="shared" si="44"/>
        <v/>
      </c>
      <c r="H926" s="18" t="str">
        <f ca="1">VLOOKUP(线路!A926,OFFSET(架空线长度!$A$2,0,0,2000,2),2,FALSE)</f>
        <v/>
      </c>
      <c r="I926" s="18"/>
      <c r="J926" s="18"/>
      <c r="K926" s="18"/>
      <c r="L926" s="18" t="str">
        <f t="shared" si="45"/>
        <v/>
      </c>
      <c r="M926" t="str">
        <f>IF([1]线路!G926="","",[1]线路!G926)</f>
        <v/>
      </c>
      <c r="N926" t="str">
        <f>IF([1]线路!H926="","",[1]线路!H926)</f>
        <v/>
      </c>
    </row>
    <row r="927" spans="1:14" x14ac:dyDescent="0.15">
      <c r="A927" t="str">
        <f>IF([1]线路!A927="","",[1]线路!A927)</f>
        <v/>
      </c>
      <c r="B927" t="str">
        <f>IF([1]线路!B927="","",[1]线路!B927)</f>
        <v/>
      </c>
      <c r="C927" t="str">
        <f>IF([1]线路!C927="","",[1]线路!C927)</f>
        <v/>
      </c>
      <c r="D927" t="str">
        <f>IF([1]线路!D927="","",[1]线路!D927)</f>
        <v/>
      </c>
      <c r="E927" t="str">
        <f>IF([1]线路!F927="","",[1]线路!F927)</f>
        <v/>
      </c>
      <c r="F927" t="str">
        <f>IF([1]线路!E927="","",[1]线路!E927)</f>
        <v/>
      </c>
      <c r="G927" s="18" t="str">
        <f t="shared" si="44"/>
        <v/>
      </c>
      <c r="H927" s="18" t="str">
        <f ca="1">VLOOKUP(线路!A927,OFFSET(架空线长度!$A$2,0,0,2000,2),2,FALSE)</f>
        <v/>
      </c>
      <c r="I927" s="18"/>
      <c r="J927" s="18"/>
      <c r="K927" s="18"/>
      <c r="L927" s="18" t="str">
        <f t="shared" si="45"/>
        <v/>
      </c>
      <c r="M927" t="str">
        <f>IF([1]线路!G927="","",[1]线路!G927)</f>
        <v/>
      </c>
      <c r="N927" t="str">
        <f>IF([1]线路!H927="","",[1]线路!H927)</f>
        <v/>
      </c>
    </row>
    <row r="928" spans="1:14" x14ac:dyDescent="0.15">
      <c r="A928" t="str">
        <f>IF([1]线路!A928="","",[1]线路!A928)</f>
        <v/>
      </c>
      <c r="B928" t="str">
        <f>IF([1]线路!B928="","",[1]线路!B928)</f>
        <v/>
      </c>
      <c r="C928" t="str">
        <f>IF([1]线路!C928="","",[1]线路!C928)</f>
        <v/>
      </c>
      <c r="D928" t="str">
        <f>IF([1]线路!D928="","",[1]线路!D928)</f>
        <v/>
      </c>
      <c r="E928" t="str">
        <f>IF([1]线路!F928="","",[1]线路!F928)</f>
        <v/>
      </c>
      <c r="F928" t="str">
        <f>IF([1]线路!E928="","",[1]线路!E928)</f>
        <v/>
      </c>
      <c r="G928" s="18" t="str">
        <f t="shared" si="44"/>
        <v/>
      </c>
      <c r="H928" s="18" t="str">
        <f ca="1">VLOOKUP(线路!A928,OFFSET(架空线长度!$A$2,0,0,2000,2),2,FALSE)</f>
        <v/>
      </c>
      <c r="I928" s="18"/>
      <c r="J928" s="18"/>
      <c r="K928" s="18"/>
      <c r="L928" s="18" t="str">
        <f t="shared" si="45"/>
        <v/>
      </c>
      <c r="M928" t="str">
        <f>IF([1]线路!G928="","",[1]线路!G928)</f>
        <v/>
      </c>
      <c r="N928" t="str">
        <f>IF([1]线路!H928="","",[1]线路!H928)</f>
        <v/>
      </c>
    </row>
    <row r="929" spans="1:14" x14ac:dyDescent="0.15">
      <c r="A929" t="str">
        <f>IF([1]线路!A929="","",[1]线路!A929)</f>
        <v/>
      </c>
      <c r="B929" t="str">
        <f>IF([1]线路!B929="","",[1]线路!B929)</f>
        <v/>
      </c>
      <c r="C929" t="str">
        <f>IF([1]线路!C929="","",[1]线路!C929)</f>
        <v/>
      </c>
      <c r="D929" t="str">
        <f>IF([1]线路!D929="","",[1]线路!D929)</f>
        <v/>
      </c>
      <c r="E929" t="str">
        <f>IF([1]线路!F929="","",[1]线路!F929)</f>
        <v/>
      </c>
      <c r="F929" t="str">
        <f>IF([1]线路!E929="","",[1]线路!E929)</f>
        <v/>
      </c>
      <c r="G929" s="18" t="str">
        <f t="shared" si="44"/>
        <v/>
      </c>
      <c r="H929" s="18" t="str">
        <f ca="1">VLOOKUP(线路!A929,OFFSET(架空线长度!$A$2,0,0,2000,2),2,FALSE)</f>
        <v/>
      </c>
      <c r="I929" s="18"/>
      <c r="J929" s="18"/>
      <c r="K929" s="18"/>
      <c r="L929" s="18" t="str">
        <f t="shared" si="45"/>
        <v/>
      </c>
      <c r="M929" t="str">
        <f>IF([1]线路!G929="","",[1]线路!G929)</f>
        <v/>
      </c>
      <c r="N929" t="str">
        <f>IF([1]线路!H929="","",[1]线路!H929)</f>
        <v/>
      </c>
    </row>
    <row r="930" spans="1:14" x14ac:dyDescent="0.15">
      <c r="A930" t="str">
        <f>IF([1]线路!A930="","",[1]线路!A930)</f>
        <v/>
      </c>
      <c r="B930" t="str">
        <f>IF([1]线路!B930="","",[1]线路!B930)</f>
        <v/>
      </c>
      <c r="C930" t="str">
        <f>IF([1]线路!C930="","",[1]线路!C930)</f>
        <v/>
      </c>
      <c r="D930" t="str">
        <f>IF([1]线路!D930="","",[1]线路!D930)</f>
        <v/>
      </c>
      <c r="E930" t="str">
        <f>IF([1]线路!F930="","",[1]线路!F930)</f>
        <v/>
      </c>
      <c r="F930" t="str">
        <f>IF([1]线路!E930="","",[1]线路!E930)</f>
        <v/>
      </c>
      <c r="G930" s="18" t="str">
        <f t="shared" si="44"/>
        <v/>
      </c>
      <c r="H930" s="18" t="str">
        <f ca="1">VLOOKUP(线路!A930,OFFSET(架空线长度!$A$2,0,0,2000,2),2,FALSE)</f>
        <v/>
      </c>
      <c r="I930" s="18"/>
      <c r="J930" s="18"/>
      <c r="K930" s="18"/>
      <c r="L930" s="18" t="str">
        <f t="shared" si="45"/>
        <v/>
      </c>
      <c r="M930" t="str">
        <f>IF([1]线路!G930="","",[1]线路!G930)</f>
        <v/>
      </c>
      <c r="N930" t="str">
        <f>IF([1]线路!H930="","",[1]线路!H930)</f>
        <v/>
      </c>
    </row>
    <row r="931" spans="1:14" x14ac:dyDescent="0.15">
      <c r="A931" t="str">
        <f>IF([1]线路!A931="","",[1]线路!A931)</f>
        <v/>
      </c>
      <c r="B931" t="str">
        <f>IF([1]线路!B931="","",[1]线路!B931)</f>
        <v/>
      </c>
      <c r="C931" t="str">
        <f>IF([1]线路!C931="","",[1]线路!C931)</f>
        <v/>
      </c>
      <c r="D931" t="str">
        <f>IF([1]线路!D931="","",[1]线路!D931)</f>
        <v/>
      </c>
      <c r="E931" t="str">
        <f>IF([1]线路!F931="","",[1]线路!F931)</f>
        <v/>
      </c>
      <c r="F931" t="str">
        <f>IF([1]线路!E931="","",[1]线路!E931)</f>
        <v/>
      </c>
      <c r="G931" s="18" t="str">
        <f t="shared" si="44"/>
        <v/>
      </c>
      <c r="H931" s="18" t="str">
        <f ca="1">VLOOKUP(线路!A931,OFFSET(架空线长度!$A$2,0,0,2000,2),2,FALSE)</f>
        <v/>
      </c>
      <c r="I931" s="18"/>
      <c r="J931" s="18"/>
      <c r="K931" s="18"/>
      <c r="L931" s="18" t="str">
        <f t="shared" si="45"/>
        <v/>
      </c>
      <c r="M931" t="str">
        <f>IF([1]线路!G931="","",[1]线路!G931)</f>
        <v/>
      </c>
      <c r="N931" t="str">
        <f>IF([1]线路!H931="","",[1]线路!H931)</f>
        <v/>
      </c>
    </row>
    <row r="932" spans="1:14" x14ac:dyDescent="0.15">
      <c r="A932" t="str">
        <f>IF([1]线路!A932="","",[1]线路!A932)</f>
        <v/>
      </c>
      <c r="B932" t="str">
        <f>IF([1]线路!B932="","",[1]线路!B932)</f>
        <v/>
      </c>
      <c r="C932" t="str">
        <f>IF([1]线路!C932="","",[1]线路!C932)</f>
        <v/>
      </c>
      <c r="D932" t="str">
        <f>IF([1]线路!D932="","",[1]线路!D932)</f>
        <v/>
      </c>
      <c r="E932" t="str">
        <f>IF([1]线路!F932="","",[1]线路!F932)</f>
        <v/>
      </c>
      <c r="F932" t="str">
        <f>IF([1]线路!E932="","",[1]线路!E932)</f>
        <v/>
      </c>
      <c r="G932" s="18" t="str">
        <f t="shared" si="44"/>
        <v/>
      </c>
      <c r="H932" s="18" t="str">
        <f ca="1">VLOOKUP(线路!A932,OFFSET(架空线长度!$A$2,0,0,2000,2),2,FALSE)</f>
        <v/>
      </c>
      <c r="I932" s="18"/>
      <c r="J932" s="18"/>
      <c r="K932" s="18"/>
      <c r="L932" s="18" t="str">
        <f t="shared" si="45"/>
        <v/>
      </c>
      <c r="M932" t="str">
        <f>IF([1]线路!G932="","",[1]线路!G932)</f>
        <v/>
      </c>
      <c r="N932" t="str">
        <f>IF([1]线路!H932="","",[1]线路!H932)</f>
        <v/>
      </c>
    </row>
    <row r="933" spans="1:14" x14ac:dyDescent="0.15">
      <c r="A933" t="str">
        <f>IF([1]线路!A933="","",[1]线路!A933)</f>
        <v/>
      </c>
      <c r="B933" t="str">
        <f>IF([1]线路!B933="","",[1]线路!B933)</f>
        <v/>
      </c>
      <c r="C933" t="str">
        <f>IF([1]线路!C933="","",[1]线路!C933)</f>
        <v/>
      </c>
      <c r="D933" t="str">
        <f>IF([1]线路!D933="","",[1]线路!D933)</f>
        <v/>
      </c>
      <c r="E933" t="str">
        <f>IF([1]线路!F933="","",[1]线路!F933)</f>
        <v/>
      </c>
      <c r="F933" t="str">
        <f>IF([1]线路!E933="","",[1]线路!E933)</f>
        <v/>
      </c>
      <c r="G933" s="18" t="str">
        <f t="shared" si="44"/>
        <v/>
      </c>
      <c r="H933" s="18" t="str">
        <f ca="1">VLOOKUP(线路!A933,OFFSET(架空线长度!$A$2,0,0,2000,2),2,FALSE)</f>
        <v/>
      </c>
      <c r="I933" s="18"/>
      <c r="J933" s="18"/>
      <c r="K933" s="18"/>
      <c r="L933" s="18" t="str">
        <f t="shared" si="45"/>
        <v/>
      </c>
      <c r="M933" t="str">
        <f>IF([1]线路!G933="","",[1]线路!G933)</f>
        <v/>
      </c>
      <c r="N933" t="str">
        <f>IF([1]线路!H933="","",[1]线路!H933)</f>
        <v/>
      </c>
    </row>
    <row r="934" spans="1:14" x14ac:dyDescent="0.15">
      <c r="A934" t="str">
        <f>IF([1]线路!A934="","",[1]线路!A934)</f>
        <v/>
      </c>
      <c r="B934" t="str">
        <f>IF([1]线路!B934="","",[1]线路!B934)</f>
        <v/>
      </c>
      <c r="C934" t="str">
        <f>IF([1]线路!C934="","",[1]线路!C934)</f>
        <v/>
      </c>
      <c r="D934" t="str">
        <f>IF([1]线路!D934="","",[1]线路!D934)</f>
        <v/>
      </c>
      <c r="E934" t="str">
        <f>IF([1]线路!F934="","",[1]线路!F934)</f>
        <v/>
      </c>
      <c r="F934" t="str">
        <f>IF([1]线路!E934="","",[1]线路!E934)</f>
        <v/>
      </c>
      <c r="G934" s="18" t="str">
        <f t="shared" si="44"/>
        <v/>
      </c>
      <c r="H934" s="18" t="str">
        <f ca="1">VLOOKUP(线路!A934,OFFSET(架空线长度!$A$2,0,0,2000,2),2,FALSE)</f>
        <v/>
      </c>
      <c r="I934" s="18"/>
      <c r="J934" s="18"/>
      <c r="K934" s="18"/>
      <c r="L934" s="18" t="str">
        <f t="shared" si="45"/>
        <v/>
      </c>
      <c r="M934" t="str">
        <f>IF([1]线路!G934="","",[1]线路!G934)</f>
        <v/>
      </c>
      <c r="N934" t="str">
        <f>IF([1]线路!H934="","",[1]线路!H934)</f>
        <v/>
      </c>
    </row>
    <row r="935" spans="1:14" x14ac:dyDescent="0.15">
      <c r="A935" t="str">
        <f>IF([1]线路!A935="","",[1]线路!A935)</f>
        <v/>
      </c>
      <c r="B935" t="str">
        <f>IF([1]线路!B935="","",[1]线路!B935)</f>
        <v/>
      </c>
      <c r="C935" t="str">
        <f>IF([1]线路!C935="","",[1]线路!C935)</f>
        <v/>
      </c>
      <c r="D935" t="str">
        <f>IF([1]线路!D935="","",[1]线路!D935)</f>
        <v/>
      </c>
      <c r="E935" t="str">
        <f>IF([1]线路!F935="","",[1]线路!F935)</f>
        <v/>
      </c>
      <c r="F935" t="str">
        <f>IF([1]线路!E935="","",[1]线路!E935)</f>
        <v/>
      </c>
      <c r="G935" s="18" t="str">
        <f t="shared" si="44"/>
        <v/>
      </c>
      <c r="H935" s="18" t="str">
        <f ca="1">VLOOKUP(线路!A935,OFFSET(架空线长度!$A$2,0,0,2000,2),2,FALSE)</f>
        <v/>
      </c>
      <c r="I935" s="18"/>
      <c r="J935" s="18"/>
      <c r="K935" s="18"/>
      <c r="L935" s="18" t="str">
        <f t="shared" si="45"/>
        <v/>
      </c>
      <c r="M935" t="str">
        <f>IF([1]线路!G935="","",[1]线路!G935)</f>
        <v/>
      </c>
      <c r="N935" t="str">
        <f>IF([1]线路!H935="","",[1]线路!H935)</f>
        <v/>
      </c>
    </row>
    <row r="936" spans="1:14" x14ac:dyDescent="0.15">
      <c r="A936" t="str">
        <f>IF([1]线路!A936="","",[1]线路!A936)</f>
        <v/>
      </c>
      <c r="B936" t="str">
        <f>IF([1]线路!B936="","",[1]线路!B936)</f>
        <v/>
      </c>
      <c r="C936" t="str">
        <f>IF([1]线路!C936="","",[1]线路!C936)</f>
        <v/>
      </c>
      <c r="D936" t="str">
        <f>IF([1]线路!D936="","",[1]线路!D936)</f>
        <v/>
      </c>
      <c r="E936" t="str">
        <f>IF([1]线路!F936="","",[1]线路!F936)</f>
        <v/>
      </c>
      <c r="F936" t="str">
        <f>IF([1]线路!E936="","",[1]线路!E936)</f>
        <v/>
      </c>
      <c r="G936" s="18" t="str">
        <f t="shared" si="44"/>
        <v/>
      </c>
      <c r="H936" s="18" t="str">
        <f ca="1">VLOOKUP(线路!A936,OFFSET(架空线长度!$A$2,0,0,2000,2),2,FALSE)</f>
        <v/>
      </c>
      <c r="I936" s="18"/>
      <c r="J936" s="18"/>
      <c r="K936" s="18"/>
      <c r="L936" s="18" t="str">
        <f t="shared" si="45"/>
        <v/>
      </c>
      <c r="M936" t="str">
        <f>IF([1]线路!G936="","",[1]线路!G936)</f>
        <v/>
      </c>
      <c r="N936" t="str">
        <f>IF([1]线路!H936="","",[1]线路!H936)</f>
        <v/>
      </c>
    </row>
    <row r="937" spans="1:14" x14ac:dyDescent="0.15">
      <c r="A937" t="str">
        <f>IF([1]线路!A937="","",[1]线路!A937)</f>
        <v/>
      </c>
      <c r="B937" t="str">
        <f>IF([1]线路!B937="","",[1]线路!B937)</f>
        <v/>
      </c>
      <c r="C937" t="str">
        <f>IF([1]线路!C937="","",[1]线路!C937)</f>
        <v/>
      </c>
      <c r="D937" t="str">
        <f>IF([1]线路!D937="","",[1]线路!D937)</f>
        <v/>
      </c>
      <c r="E937" t="str">
        <f>IF([1]线路!F937="","",[1]线路!F937)</f>
        <v/>
      </c>
      <c r="F937" t="str">
        <f>IF([1]线路!E937="","",[1]线路!E937)</f>
        <v/>
      </c>
      <c r="G937" s="18" t="str">
        <f t="shared" si="44"/>
        <v/>
      </c>
      <c r="H937" s="18" t="str">
        <f ca="1">VLOOKUP(线路!A937,OFFSET(架空线长度!$A$2,0,0,2000,2),2,FALSE)</f>
        <v/>
      </c>
      <c r="I937" s="18"/>
      <c r="J937" s="18"/>
      <c r="K937" s="18"/>
      <c r="L937" s="18" t="str">
        <f t="shared" si="45"/>
        <v/>
      </c>
      <c r="M937" t="str">
        <f>IF([1]线路!G937="","",[1]线路!G937)</f>
        <v/>
      </c>
      <c r="N937" t="str">
        <f>IF([1]线路!H937="","",[1]线路!H937)</f>
        <v/>
      </c>
    </row>
    <row r="938" spans="1:14" x14ac:dyDescent="0.15">
      <c r="A938" t="str">
        <f>IF([1]线路!A938="","",[1]线路!A938)</f>
        <v/>
      </c>
      <c r="B938" t="str">
        <f>IF([1]线路!B938="","",[1]线路!B938)</f>
        <v/>
      </c>
      <c r="C938" t="str">
        <f>IF([1]线路!C938="","",[1]线路!C938)</f>
        <v/>
      </c>
      <c r="D938" t="str">
        <f>IF([1]线路!D938="","",[1]线路!D938)</f>
        <v/>
      </c>
      <c r="E938" t="str">
        <f>IF([1]线路!F938="","",[1]线路!F938)</f>
        <v/>
      </c>
      <c r="F938" t="str">
        <f>IF([1]线路!E938="","",[1]线路!E938)</f>
        <v/>
      </c>
      <c r="G938" s="18" t="str">
        <f t="shared" si="44"/>
        <v/>
      </c>
      <c r="H938" s="18" t="str">
        <f ca="1">VLOOKUP(线路!A938,OFFSET(架空线长度!$A$2,0,0,2000,2),2,FALSE)</f>
        <v/>
      </c>
      <c r="I938" s="18"/>
      <c r="J938" s="18"/>
      <c r="K938" s="18"/>
      <c r="L938" s="18" t="str">
        <f t="shared" si="45"/>
        <v/>
      </c>
      <c r="M938" t="str">
        <f>IF([1]线路!G938="","",[1]线路!G938)</f>
        <v/>
      </c>
      <c r="N938" t="str">
        <f>IF([1]线路!H938="","",[1]线路!H938)</f>
        <v/>
      </c>
    </row>
    <row r="939" spans="1:14" x14ac:dyDescent="0.15">
      <c r="A939" t="str">
        <f>IF([1]线路!A939="","",[1]线路!A939)</f>
        <v/>
      </c>
      <c r="B939" t="str">
        <f>IF([1]线路!B939="","",[1]线路!B939)</f>
        <v/>
      </c>
      <c r="C939" t="str">
        <f>IF([1]线路!C939="","",[1]线路!C939)</f>
        <v/>
      </c>
      <c r="D939" t="str">
        <f>IF([1]线路!D939="","",[1]线路!D939)</f>
        <v/>
      </c>
      <c r="E939" t="str">
        <f>IF([1]线路!F939="","",[1]线路!F939)</f>
        <v/>
      </c>
      <c r="F939" t="str">
        <f>IF([1]线路!E939="","",[1]线路!E939)</f>
        <v/>
      </c>
      <c r="G939" s="18" t="str">
        <f t="shared" si="44"/>
        <v/>
      </c>
      <c r="H939" s="18" t="str">
        <f ca="1">VLOOKUP(线路!A939,OFFSET(架空线长度!$A$2,0,0,2000,2),2,FALSE)</f>
        <v/>
      </c>
      <c r="I939" s="18"/>
      <c r="J939" s="18"/>
      <c r="K939" s="18"/>
      <c r="L939" s="18" t="str">
        <f t="shared" si="45"/>
        <v/>
      </c>
      <c r="M939" t="str">
        <f>IF([1]线路!G939="","",[1]线路!G939)</f>
        <v/>
      </c>
      <c r="N939" t="str">
        <f>IF([1]线路!H939="","",[1]线路!H939)</f>
        <v/>
      </c>
    </row>
    <row r="940" spans="1:14" x14ac:dyDescent="0.15">
      <c r="A940" t="str">
        <f>IF([1]线路!A940="","",[1]线路!A940)</f>
        <v/>
      </c>
      <c r="B940" t="str">
        <f>IF([1]线路!B940="","",[1]线路!B940)</f>
        <v/>
      </c>
      <c r="C940" t="str">
        <f>IF([1]线路!C940="","",[1]线路!C940)</f>
        <v/>
      </c>
      <c r="D940" t="str">
        <f>IF([1]线路!D940="","",[1]线路!D940)</f>
        <v/>
      </c>
      <c r="E940" t="str">
        <f>IF([1]线路!F940="","",[1]线路!F940)</f>
        <v/>
      </c>
      <c r="F940" t="str">
        <f>IF([1]线路!E940="","",[1]线路!E940)</f>
        <v/>
      </c>
      <c r="G940" s="18" t="str">
        <f t="shared" si="44"/>
        <v/>
      </c>
      <c r="H940" s="18" t="str">
        <f ca="1">VLOOKUP(线路!A940,OFFSET(架空线长度!$A$2,0,0,2000,2),2,FALSE)</f>
        <v/>
      </c>
      <c r="I940" s="18"/>
      <c r="J940" s="18"/>
      <c r="K940" s="18"/>
      <c r="L940" s="18" t="str">
        <f t="shared" si="45"/>
        <v/>
      </c>
      <c r="M940" t="str">
        <f>IF([1]线路!G940="","",[1]线路!G940)</f>
        <v/>
      </c>
      <c r="N940" t="str">
        <f>IF([1]线路!H940="","",[1]线路!H940)</f>
        <v/>
      </c>
    </row>
    <row r="941" spans="1:14" x14ac:dyDescent="0.15">
      <c r="A941" t="str">
        <f>IF([1]线路!A941="","",[1]线路!A941)</f>
        <v/>
      </c>
      <c r="B941" t="str">
        <f>IF([1]线路!B941="","",[1]线路!B941)</f>
        <v/>
      </c>
      <c r="C941" t="str">
        <f>IF([1]线路!C941="","",[1]线路!C941)</f>
        <v/>
      </c>
      <c r="D941" t="str">
        <f>IF([1]线路!D941="","",[1]线路!D941)</f>
        <v/>
      </c>
      <c r="E941" t="str">
        <f>IF([1]线路!F941="","",[1]线路!F941)</f>
        <v/>
      </c>
      <c r="F941" t="str">
        <f>IF([1]线路!E941="","",[1]线路!E941)</f>
        <v/>
      </c>
      <c r="G941" s="18" t="str">
        <f t="shared" si="44"/>
        <v/>
      </c>
      <c r="H941" s="18" t="str">
        <f ca="1">VLOOKUP(线路!A941,OFFSET(架空线长度!$A$2,0,0,2000,2),2,FALSE)</f>
        <v/>
      </c>
      <c r="I941" s="18"/>
      <c r="J941" s="18"/>
      <c r="K941" s="18"/>
      <c r="L941" s="18" t="str">
        <f t="shared" si="45"/>
        <v/>
      </c>
      <c r="M941" t="str">
        <f>IF([1]线路!G941="","",[1]线路!G941)</f>
        <v/>
      </c>
      <c r="N941" t="str">
        <f>IF([1]线路!H941="","",[1]线路!H941)</f>
        <v/>
      </c>
    </row>
    <row r="942" spans="1:14" x14ac:dyDescent="0.15">
      <c r="A942" t="str">
        <f>IF([1]线路!A942="","",[1]线路!A942)</f>
        <v/>
      </c>
      <c r="B942" t="str">
        <f>IF([1]线路!B942="","",[1]线路!B942)</f>
        <v/>
      </c>
      <c r="C942" t="str">
        <f>IF([1]线路!C942="","",[1]线路!C942)</f>
        <v/>
      </c>
      <c r="D942" t="str">
        <f>IF([1]线路!D942="","",[1]线路!D942)</f>
        <v/>
      </c>
      <c r="E942" t="str">
        <f>IF([1]线路!F942="","",[1]线路!F942)</f>
        <v/>
      </c>
      <c r="F942" t="str">
        <f>IF([1]线路!E942="","",[1]线路!E942)</f>
        <v/>
      </c>
      <c r="G942" s="18" t="str">
        <f t="shared" si="44"/>
        <v/>
      </c>
      <c r="H942" s="18" t="str">
        <f ca="1">VLOOKUP(线路!A942,OFFSET(架空线长度!$A$2,0,0,2000,2),2,FALSE)</f>
        <v/>
      </c>
      <c r="I942" s="18"/>
      <c r="J942" s="18"/>
      <c r="K942" s="18"/>
      <c r="L942" s="18" t="str">
        <f t="shared" si="45"/>
        <v/>
      </c>
      <c r="M942" t="str">
        <f>IF([1]线路!G942="","",[1]线路!G942)</f>
        <v/>
      </c>
      <c r="N942" t="str">
        <f>IF([1]线路!H942="","",[1]线路!H942)</f>
        <v/>
      </c>
    </row>
    <row r="943" spans="1:14" x14ac:dyDescent="0.15">
      <c r="A943" t="str">
        <f>IF([1]线路!A943="","",[1]线路!A943)</f>
        <v/>
      </c>
      <c r="B943" t="str">
        <f>IF([1]线路!B943="","",[1]线路!B943)</f>
        <v/>
      </c>
      <c r="C943" t="str">
        <f>IF([1]线路!C943="","",[1]线路!C943)</f>
        <v/>
      </c>
      <c r="D943" t="str">
        <f>IF([1]线路!D943="","",[1]线路!D943)</f>
        <v/>
      </c>
      <c r="E943" t="str">
        <f>IF([1]线路!F943="","",[1]线路!F943)</f>
        <v/>
      </c>
      <c r="F943" t="str">
        <f>IF([1]线路!E943="","",[1]线路!E943)</f>
        <v/>
      </c>
      <c r="G943" s="18" t="str">
        <f t="shared" si="44"/>
        <v/>
      </c>
      <c r="H943" s="18" t="str">
        <f ca="1">VLOOKUP(线路!A943,OFFSET(架空线长度!$A$2,0,0,2000,2),2,FALSE)</f>
        <v/>
      </c>
      <c r="I943" s="18"/>
      <c r="J943" s="18"/>
      <c r="K943" s="18"/>
      <c r="L943" s="18" t="str">
        <f t="shared" si="45"/>
        <v/>
      </c>
      <c r="M943" t="str">
        <f>IF([1]线路!G943="","",[1]线路!G943)</f>
        <v/>
      </c>
      <c r="N943" t="str">
        <f>IF([1]线路!H943="","",[1]线路!H943)</f>
        <v/>
      </c>
    </row>
    <row r="944" spans="1:14" x14ac:dyDescent="0.15">
      <c r="A944" t="str">
        <f>IF([1]线路!A944="","",[1]线路!A944)</f>
        <v/>
      </c>
      <c r="B944" t="str">
        <f>IF([1]线路!B944="","",[1]线路!B944)</f>
        <v/>
      </c>
      <c r="C944" t="str">
        <f>IF([1]线路!C944="","",[1]线路!C944)</f>
        <v/>
      </c>
      <c r="D944" t="str">
        <f>IF([1]线路!D944="","",[1]线路!D944)</f>
        <v/>
      </c>
      <c r="E944" t="str">
        <f>IF([1]线路!F944="","",[1]线路!F944)</f>
        <v/>
      </c>
      <c r="F944" t="str">
        <f>IF([1]线路!E944="","",[1]线路!E944)</f>
        <v/>
      </c>
      <c r="G944" s="18" t="str">
        <f t="shared" si="44"/>
        <v/>
      </c>
      <c r="H944" s="18" t="str">
        <f ca="1">VLOOKUP(线路!A944,OFFSET(架空线长度!$A$2,0,0,2000,2),2,FALSE)</f>
        <v/>
      </c>
      <c r="I944" s="18"/>
      <c r="J944" s="18"/>
      <c r="K944" s="18"/>
      <c r="L944" s="18" t="str">
        <f t="shared" si="45"/>
        <v/>
      </c>
      <c r="M944" t="str">
        <f>IF([1]线路!G944="","",[1]线路!G944)</f>
        <v/>
      </c>
      <c r="N944" t="str">
        <f>IF([1]线路!H944="","",[1]线路!H944)</f>
        <v/>
      </c>
    </row>
    <row r="945" spans="1:14" x14ac:dyDescent="0.15">
      <c r="A945" t="str">
        <f>IF([1]线路!A945="","",[1]线路!A945)</f>
        <v/>
      </c>
      <c r="B945" t="str">
        <f>IF([1]线路!B945="","",[1]线路!B945)</f>
        <v/>
      </c>
      <c r="C945" t="str">
        <f>IF([1]线路!C945="","",[1]线路!C945)</f>
        <v/>
      </c>
      <c r="D945" t="str">
        <f>IF([1]线路!D945="","",[1]线路!D945)</f>
        <v/>
      </c>
      <c r="E945" t="str">
        <f>IF([1]线路!F945="","",[1]线路!F945)</f>
        <v/>
      </c>
      <c r="F945" t="str">
        <f>IF([1]线路!E945="","",[1]线路!E945)</f>
        <v/>
      </c>
      <c r="G945" s="18" t="str">
        <f t="shared" si="44"/>
        <v/>
      </c>
      <c r="H945" s="18" t="str">
        <f ca="1">VLOOKUP(线路!A945,OFFSET(架空线长度!$A$2,0,0,2000,2),2,FALSE)</f>
        <v/>
      </c>
      <c r="I945" s="18"/>
      <c r="J945" s="18"/>
      <c r="K945" s="18"/>
      <c r="L945" s="18" t="str">
        <f t="shared" si="45"/>
        <v/>
      </c>
      <c r="M945" t="str">
        <f>IF([1]线路!G945="","",[1]线路!G945)</f>
        <v/>
      </c>
      <c r="N945" t="str">
        <f>IF([1]线路!H945="","",[1]线路!H945)</f>
        <v/>
      </c>
    </row>
    <row r="946" spans="1:14" x14ac:dyDescent="0.15">
      <c r="A946" t="str">
        <f>IF([1]线路!A946="","",[1]线路!A946)</f>
        <v/>
      </c>
      <c r="B946" t="str">
        <f>IF([1]线路!B946="","",[1]线路!B946)</f>
        <v/>
      </c>
      <c r="C946" t="str">
        <f>IF([1]线路!C946="","",[1]线路!C946)</f>
        <v/>
      </c>
      <c r="D946" t="str">
        <f>IF([1]线路!D946="","",[1]线路!D946)</f>
        <v/>
      </c>
      <c r="E946" t="str">
        <f>IF([1]线路!F946="","",[1]线路!F946)</f>
        <v/>
      </c>
      <c r="F946" t="str">
        <f>IF([1]线路!E946="","",[1]线路!E946)</f>
        <v/>
      </c>
      <c r="G946" s="18" t="str">
        <f t="shared" si="44"/>
        <v/>
      </c>
      <c r="H946" s="18" t="str">
        <f ca="1">VLOOKUP(线路!A946,OFFSET(架空线长度!$A$2,0,0,2000,2),2,FALSE)</f>
        <v/>
      </c>
      <c r="I946" s="18"/>
      <c r="J946" s="18"/>
      <c r="K946" s="18"/>
      <c r="L946" s="18" t="str">
        <f t="shared" si="45"/>
        <v/>
      </c>
      <c r="M946" t="str">
        <f>IF([1]线路!G946="","",[1]线路!G946)</f>
        <v/>
      </c>
      <c r="N946" t="str">
        <f>IF([1]线路!H946="","",[1]线路!H946)</f>
        <v/>
      </c>
    </row>
    <row r="947" spans="1:14" x14ac:dyDescent="0.15">
      <c r="A947" t="str">
        <f>IF([1]线路!A947="","",[1]线路!A947)</f>
        <v/>
      </c>
      <c r="B947" t="str">
        <f>IF([1]线路!B947="","",[1]线路!B947)</f>
        <v/>
      </c>
      <c r="C947" t="str">
        <f>IF([1]线路!C947="","",[1]线路!C947)</f>
        <v/>
      </c>
      <c r="D947" t="str">
        <f>IF([1]线路!D947="","",[1]线路!D947)</f>
        <v/>
      </c>
      <c r="E947" t="str">
        <f>IF([1]线路!F947="","",[1]线路!F947)</f>
        <v/>
      </c>
      <c r="F947" t="str">
        <f>IF([1]线路!E947="","",[1]线路!E947)</f>
        <v/>
      </c>
      <c r="G947" s="18" t="str">
        <f t="shared" si="44"/>
        <v/>
      </c>
      <c r="H947" s="18" t="str">
        <f ca="1">VLOOKUP(线路!A947,OFFSET(架空线长度!$A$2,0,0,2000,2),2,FALSE)</f>
        <v/>
      </c>
      <c r="I947" s="18"/>
      <c r="J947" s="18"/>
      <c r="K947" s="18"/>
      <c r="L947" s="18" t="str">
        <f t="shared" si="45"/>
        <v/>
      </c>
      <c r="M947" t="str">
        <f>IF([1]线路!G947="","",[1]线路!G947)</f>
        <v/>
      </c>
      <c r="N947" t="str">
        <f>IF([1]线路!H947="","",[1]线路!H947)</f>
        <v/>
      </c>
    </row>
    <row r="948" spans="1:14" x14ac:dyDescent="0.15">
      <c r="A948" t="str">
        <f>IF([1]线路!A948="","",[1]线路!A948)</f>
        <v/>
      </c>
      <c r="B948" t="str">
        <f>IF([1]线路!B948="","",[1]线路!B948)</f>
        <v/>
      </c>
      <c r="C948" t="str">
        <f>IF([1]线路!C948="","",[1]线路!C948)</f>
        <v/>
      </c>
      <c r="D948" t="str">
        <f>IF([1]线路!D948="","",[1]线路!D948)</f>
        <v/>
      </c>
      <c r="E948" t="str">
        <f>IF([1]线路!F948="","",[1]线路!F948)</f>
        <v/>
      </c>
      <c r="F948" t="str">
        <f>IF([1]线路!E948="","",[1]线路!E948)</f>
        <v/>
      </c>
      <c r="G948" s="18" t="str">
        <f t="shared" si="44"/>
        <v/>
      </c>
      <c r="H948" s="18" t="str">
        <f ca="1">VLOOKUP(线路!A948,OFFSET(架空线长度!$A$2,0,0,2000,2),2,FALSE)</f>
        <v/>
      </c>
      <c r="I948" s="18"/>
      <c r="J948" s="18"/>
      <c r="K948" s="18"/>
      <c r="L948" s="18" t="str">
        <f t="shared" si="45"/>
        <v/>
      </c>
      <c r="M948" t="str">
        <f>IF([1]线路!G948="","",[1]线路!G948)</f>
        <v/>
      </c>
      <c r="N948" t="str">
        <f>IF([1]线路!H948="","",[1]线路!H948)</f>
        <v/>
      </c>
    </row>
    <row r="949" spans="1:14" x14ac:dyDescent="0.15">
      <c r="A949" t="str">
        <f>IF([1]线路!A949="","",[1]线路!A949)</f>
        <v/>
      </c>
      <c r="B949" t="str">
        <f>IF([1]线路!B949="","",[1]线路!B949)</f>
        <v/>
      </c>
      <c r="C949" t="str">
        <f>IF([1]线路!C949="","",[1]线路!C949)</f>
        <v/>
      </c>
      <c r="D949" t="str">
        <f>IF([1]线路!D949="","",[1]线路!D949)</f>
        <v/>
      </c>
      <c r="E949" t="str">
        <f>IF([1]线路!F949="","",[1]线路!F949)</f>
        <v/>
      </c>
      <c r="F949" t="str">
        <f>IF([1]线路!E949="","",[1]线路!E949)</f>
        <v/>
      </c>
      <c r="G949" s="18" t="str">
        <f t="shared" si="44"/>
        <v/>
      </c>
      <c r="H949" s="18" t="str">
        <f ca="1">VLOOKUP(线路!A949,OFFSET(架空线长度!$A$2,0,0,2000,2),2,FALSE)</f>
        <v/>
      </c>
      <c r="I949" s="18"/>
      <c r="J949" s="18"/>
      <c r="K949" s="18"/>
      <c r="L949" s="18" t="str">
        <f t="shared" si="45"/>
        <v/>
      </c>
      <c r="M949" t="str">
        <f>IF([1]线路!G949="","",[1]线路!G949)</f>
        <v/>
      </c>
      <c r="N949" t="str">
        <f>IF([1]线路!H949="","",[1]线路!H949)</f>
        <v/>
      </c>
    </row>
    <row r="950" spans="1:14" x14ac:dyDescent="0.15">
      <c r="A950" t="str">
        <f>IF([1]线路!A950="","",[1]线路!A950)</f>
        <v/>
      </c>
      <c r="B950" t="str">
        <f>IF([1]线路!B950="","",[1]线路!B950)</f>
        <v/>
      </c>
      <c r="C950" t="str">
        <f>IF([1]线路!C950="","",[1]线路!C950)</f>
        <v/>
      </c>
      <c r="D950" t="str">
        <f>IF([1]线路!D950="","",[1]线路!D950)</f>
        <v/>
      </c>
      <c r="E950" t="str">
        <f>IF([1]线路!F950="","",[1]线路!F950)</f>
        <v/>
      </c>
      <c r="F950" t="str">
        <f>IF([1]线路!E950="","",[1]线路!E950)</f>
        <v/>
      </c>
      <c r="G950" s="18" t="str">
        <f t="shared" si="44"/>
        <v/>
      </c>
      <c r="H950" s="18" t="str">
        <f ca="1">VLOOKUP(线路!A950,OFFSET(架空线长度!$A$2,0,0,2000,2),2,FALSE)</f>
        <v/>
      </c>
      <c r="I950" s="18"/>
      <c r="J950" s="18"/>
      <c r="K950" s="18"/>
      <c r="L950" s="18" t="str">
        <f t="shared" si="45"/>
        <v/>
      </c>
      <c r="M950" t="str">
        <f>IF([1]线路!G950="","",[1]线路!G950)</f>
        <v/>
      </c>
      <c r="N950" t="str">
        <f>IF([1]线路!H950="","",[1]线路!H950)</f>
        <v/>
      </c>
    </row>
    <row r="951" spans="1:14" x14ac:dyDescent="0.15">
      <c r="A951" t="str">
        <f>IF([1]线路!A951="","",[1]线路!A951)</f>
        <v/>
      </c>
      <c r="B951" t="str">
        <f>IF([1]线路!B951="","",[1]线路!B951)</f>
        <v/>
      </c>
      <c r="C951" t="str">
        <f>IF([1]线路!C951="","",[1]线路!C951)</f>
        <v/>
      </c>
      <c r="D951" t="str">
        <f>IF([1]线路!D951="","",[1]线路!D951)</f>
        <v/>
      </c>
      <c r="E951" t="str">
        <f>IF([1]线路!F951="","",[1]线路!F951)</f>
        <v/>
      </c>
      <c r="F951" t="str">
        <f>IF([1]线路!E951="","",[1]线路!E951)</f>
        <v/>
      </c>
      <c r="G951" s="18" t="str">
        <f t="shared" si="44"/>
        <v/>
      </c>
      <c r="H951" s="18" t="str">
        <f ca="1">VLOOKUP(线路!A951,OFFSET(架空线长度!$A$2,0,0,2000,2),2,FALSE)</f>
        <v/>
      </c>
      <c r="I951" s="18"/>
      <c r="J951" s="18"/>
      <c r="K951" s="18"/>
      <c r="L951" s="18" t="str">
        <f t="shared" si="45"/>
        <v/>
      </c>
      <c r="M951" t="str">
        <f>IF([1]线路!G951="","",[1]线路!G951)</f>
        <v/>
      </c>
      <c r="N951" t="str">
        <f>IF([1]线路!H951="","",[1]线路!H951)</f>
        <v/>
      </c>
    </row>
    <row r="952" spans="1:14" x14ac:dyDescent="0.15">
      <c r="A952" t="str">
        <f>IF([1]线路!A952="","",[1]线路!A952)</f>
        <v/>
      </c>
      <c r="B952" t="str">
        <f>IF([1]线路!B952="","",[1]线路!B952)</f>
        <v/>
      </c>
      <c r="C952" t="str">
        <f>IF([1]线路!C952="","",[1]线路!C952)</f>
        <v/>
      </c>
      <c r="D952" t="str">
        <f>IF([1]线路!D952="","",[1]线路!D952)</f>
        <v/>
      </c>
      <c r="E952" t="str">
        <f>IF([1]线路!F952="","",[1]线路!F952)</f>
        <v/>
      </c>
      <c r="F952" t="str">
        <f>IF([1]线路!E952="","",[1]线路!E952)</f>
        <v/>
      </c>
      <c r="G952" s="18" t="str">
        <f t="shared" si="44"/>
        <v/>
      </c>
      <c r="H952" s="18" t="str">
        <f ca="1">VLOOKUP(线路!A952,OFFSET(架空线长度!$A$2,0,0,2000,2),2,FALSE)</f>
        <v/>
      </c>
      <c r="I952" s="18"/>
      <c r="J952" s="18"/>
      <c r="K952" s="18"/>
      <c r="L952" s="18" t="str">
        <f t="shared" si="45"/>
        <v/>
      </c>
      <c r="M952" t="str">
        <f>IF([1]线路!G952="","",[1]线路!G952)</f>
        <v/>
      </c>
      <c r="N952" t="str">
        <f>IF([1]线路!H952="","",[1]线路!H952)</f>
        <v/>
      </c>
    </row>
    <row r="953" spans="1:14" x14ac:dyDescent="0.15">
      <c r="A953" t="str">
        <f>IF([1]线路!A953="","",[1]线路!A953)</f>
        <v/>
      </c>
      <c r="B953" t="str">
        <f>IF([1]线路!B953="","",[1]线路!B953)</f>
        <v/>
      </c>
      <c r="C953" t="str">
        <f>IF([1]线路!C953="","",[1]线路!C953)</f>
        <v/>
      </c>
      <c r="D953" t="str">
        <f>IF([1]线路!D953="","",[1]线路!D953)</f>
        <v/>
      </c>
      <c r="E953" t="str">
        <f>IF([1]线路!F953="","",[1]线路!F953)</f>
        <v/>
      </c>
      <c r="F953" t="str">
        <f>IF([1]线路!E953="","",[1]线路!E953)</f>
        <v/>
      </c>
      <c r="G953" s="18" t="str">
        <f t="shared" si="44"/>
        <v/>
      </c>
      <c r="H953" s="18" t="str">
        <f ca="1">VLOOKUP(线路!A953,OFFSET(架空线长度!$A$2,0,0,2000,2),2,FALSE)</f>
        <v/>
      </c>
      <c r="I953" s="18"/>
      <c r="J953" s="18"/>
      <c r="K953" s="18"/>
      <c r="L953" s="18" t="str">
        <f t="shared" si="45"/>
        <v/>
      </c>
      <c r="M953" t="str">
        <f>IF([1]线路!G953="","",[1]线路!G953)</f>
        <v/>
      </c>
      <c r="N953" t="str">
        <f>IF([1]线路!H953="","",[1]线路!H953)</f>
        <v/>
      </c>
    </row>
    <row r="954" spans="1:14" x14ac:dyDescent="0.15">
      <c r="A954" t="str">
        <f>IF([1]线路!A954="","",[1]线路!A954)</f>
        <v/>
      </c>
      <c r="B954" t="str">
        <f>IF([1]线路!B954="","",[1]线路!B954)</f>
        <v/>
      </c>
      <c r="C954" t="str">
        <f>IF([1]线路!C954="","",[1]线路!C954)</f>
        <v/>
      </c>
      <c r="D954" t="str">
        <f>IF([1]线路!D954="","",[1]线路!D954)</f>
        <v/>
      </c>
      <c r="E954" t="str">
        <f>IF([1]线路!F954="","",[1]线路!F954)</f>
        <v/>
      </c>
      <c r="F954" t="str">
        <f>IF([1]线路!E954="","",[1]线路!E954)</f>
        <v/>
      </c>
      <c r="G954" s="18" t="str">
        <f t="shared" si="44"/>
        <v/>
      </c>
      <c r="H954" s="18" t="str">
        <f ca="1">VLOOKUP(线路!A954,OFFSET(架空线长度!$A$2,0,0,2000,2),2,FALSE)</f>
        <v/>
      </c>
      <c r="I954" s="18"/>
      <c r="J954" s="18"/>
      <c r="K954" s="18"/>
      <c r="L954" s="18" t="str">
        <f t="shared" si="45"/>
        <v/>
      </c>
      <c r="M954" t="str">
        <f>IF([1]线路!G954="","",[1]线路!G954)</f>
        <v/>
      </c>
      <c r="N954" t="str">
        <f>IF([1]线路!H954="","",[1]线路!H954)</f>
        <v/>
      </c>
    </row>
    <row r="955" spans="1:14" x14ac:dyDescent="0.15">
      <c r="A955" t="str">
        <f>IF([1]线路!A955="","",[1]线路!A955)</f>
        <v/>
      </c>
      <c r="B955" t="str">
        <f>IF([1]线路!B955="","",[1]线路!B955)</f>
        <v/>
      </c>
      <c r="C955" t="str">
        <f>IF([1]线路!C955="","",[1]线路!C955)</f>
        <v/>
      </c>
      <c r="D955" t="str">
        <f>IF([1]线路!D955="","",[1]线路!D955)</f>
        <v/>
      </c>
      <c r="E955" t="str">
        <f>IF([1]线路!F955="","",[1]线路!F955)</f>
        <v/>
      </c>
      <c r="F955" t="str">
        <f>IF([1]线路!E955="","",[1]线路!E955)</f>
        <v/>
      </c>
      <c r="G955" s="18" t="str">
        <f t="shared" si="44"/>
        <v/>
      </c>
      <c r="H955" s="18" t="str">
        <f ca="1">VLOOKUP(线路!A955,OFFSET(架空线长度!$A$2,0,0,2000,2),2,FALSE)</f>
        <v/>
      </c>
      <c r="I955" s="18"/>
      <c r="J955" s="18"/>
      <c r="K955" s="18"/>
      <c r="L955" s="18" t="str">
        <f t="shared" si="45"/>
        <v/>
      </c>
      <c r="M955" t="str">
        <f>IF([1]线路!G955="","",[1]线路!G955)</f>
        <v/>
      </c>
      <c r="N955" t="str">
        <f>IF([1]线路!H955="","",[1]线路!H955)</f>
        <v/>
      </c>
    </row>
    <row r="956" spans="1:14" x14ac:dyDescent="0.15">
      <c r="A956" t="str">
        <f>IF([1]线路!A956="","",[1]线路!A956)</f>
        <v/>
      </c>
      <c r="B956" t="str">
        <f>IF([1]线路!B956="","",[1]线路!B956)</f>
        <v/>
      </c>
      <c r="C956" t="str">
        <f>IF([1]线路!C956="","",[1]线路!C956)</f>
        <v/>
      </c>
      <c r="D956" t="str">
        <f>IF([1]线路!D956="","",[1]线路!D956)</f>
        <v/>
      </c>
      <c r="E956" t="str">
        <f>IF([1]线路!F956="","",[1]线路!F956)</f>
        <v/>
      </c>
      <c r="F956" t="str">
        <f>IF([1]线路!E956="","",[1]线路!E956)</f>
        <v/>
      </c>
      <c r="G956" s="18" t="str">
        <f t="shared" si="44"/>
        <v/>
      </c>
      <c r="H956" s="18" t="str">
        <f ca="1">VLOOKUP(线路!A956,OFFSET(架空线长度!$A$2,0,0,2000,2),2,FALSE)</f>
        <v/>
      </c>
      <c r="I956" s="18"/>
      <c r="J956" s="18"/>
      <c r="K956" s="18"/>
      <c r="L956" s="18" t="str">
        <f t="shared" si="45"/>
        <v/>
      </c>
      <c r="M956" t="str">
        <f>IF([1]线路!G956="","",[1]线路!G956)</f>
        <v/>
      </c>
      <c r="N956" t="str">
        <f>IF([1]线路!H956="","",[1]线路!H956)</f>
        <v/>
      </c>
    </row>
    <row r="957" spans="1:14" x14ac:dyDescent="0.15">
      <c r="A957" t="str">
        <f>IF([1]线路!A957="","",[1]线路!A957)</f>
        <v/>
      </c>
      <c r="B957" t="str">
        <f>IF([1]线路!B957="","",[1]线路!B957)</f>
        <v/>
      </c>
      <c r="C957" t="str">
        <f>IF([1]线路!C957="","",[1]线路!C957)</f>
        <v/>
      </c>
      <c r="D957" t="str">
        <f>IF([1]线路!D957="","",[1]线路!D957)</f>
        <v/>
      </c>
      <c r="E957" t="str">
        <f>IF([1]线路!F957="","",[1]线路!F957)</f>
        <v/>
      </c>
      <c r="F957" t="str">
        <f>IF([1]线路!E957="","",[1]线路!E957)</f>
        <v/>
      </c>
      <c r="G957" s="18" t="str">
        <f t="shared" si="44"/>
        <v/>
      </c>
      <c r="H957" s="18" t="str">
        <f ca="1">VLOOKUP(线路!A957,OFFSET(架空线长度!$A$2,0,0,2000,2),2,FALSE)</f>
        <v/>
      </c>
      <c r="I957" s="18"/>
      <c r="J957" s="18"/>
      <c r="K957" s="18"/>
      <c r="L957" s="18" t="str">
        <f t="shared" si="45"/>
        <v/>
      </c>
      <c r="M957" t="str">
        <f>IF([1]线路!G957="","",[1]线路!G957)</f>
        <v/>
      </c>
      <c r="N957" t="str">
        <f>IF([1]线路!H957="","",[1]线路!H957)</f>
        <v/>
      </c>
    </row>
    <row r="958" spans="1:14" x14ac:dyDescent="0.15">
      <c r="A958" t="str">
        <f>IF([1]线路!A958="","",[1]线路!A958)</f>
        <v/>
      </c>
      <c r="B958" t="str">
        <f>IF([1]线路!B958="","",[1]线路!B958)</f>
        <v/>
      </c>
      <c r="C958" t="str">
        <f>IF([1]线路!C958="","",[1]线路!C958)</f>
        <v/>
      </c>
      <c r="D958" t="str">
        <f>IF([1]线路!D958="","",[1]线路!D958)</f>
        <v/>
      </c>
      <c r="E958" t="str">
        <f>IF([1]线路!F958="","",[1]线路!F958)</f>
        <v/>
      </c>
      <c r="F958" t="str">
        <f>IF([1]线路!E958="","",[1]线路!E958)</f>
        <v/>
      </c>
      <c r="G958" s="18" t="str">
        <f t="shared" si="44"/>
        <v/>
      </c>
      <c r="H958" s="18" t="str">
        <f ca="1">VLOOKUP(线路!A958,OFFSET(架空线长度!$A$2,0,0,2000,2),2,FALSE)</f>
        <v/>
      </c>
      <c r="I958" s="18"/>
      <c r="J958" s="18"/>
      <c r="K958" s="18"/>
      <c r="L958" s="18" t="str">
        <f t="shared" si="45"/>
        <v/>
      </c>
      <c r="M958" t="str">
        <f>IF([1]线路!G958="","",[1]线路!G958)</f>
        <v/>
      </c>
      <c r="N958" t="str">
        <f>IF([1]线路!H958="","",[1]线路!H958)</f>
        <v/>
      </c>
    </row>
    <row r="959" spans="1:14" x14ac:dyDescent="0.15">
      <c r="A959" t="str">
        <f>IF([1]线路!A959="","",[1]线路!A959)</f>
        <v/>
      </c>
      <c r="B959" t="str">
        <f>IF([1]线路!B959="","",[1]线路!B959)</f>
        <v/>
      </c>
      <c r="C959" t="str">
        <f>IF([1]线路!C959="","",[1]线路!C959)</f>
        <v/>
      </c>
      <c r="D959" t="str">
        <f>IF([1]线路!D959="","",[1]线路!D959)</f>
        <v/>
      </c>
      <c r="E959" t="str">
        <f>IF([1]线路!F959="","",[1]线路!F959)</f>
        <v/>
      </c>
      <c r="F959" t="str">
        <f>IF([1]线路!E959="","",[1]线路!E959)</f>
        <v/>
      </c>
      <c r="G959" s="18" t="str">
        <f t="shared" si="44"/>
        <v/>
      </c>
      <c r="H959" s="18" t="str">
        <f ca="1">VLOOKUP(线路!A959,OFFSET(架空线长度!$A$2,0,0,2000,2),2,FALSE)</f>
        <v/>
      </c>
      <c r="I959" s="18"/>
      <c r="J959" s="18"/>
      <c r="K959" s="18"/>
      <c r="L959" s="18" t="str">
        <f t="shared" si="45"/>
        <v/>
      </c>
      <c r="M959" t="str">
        <f>IF([1]线路!G959="","",[1]线路!G959)</f>
        <v/>
      </c>
      <c r="N959" t="str">
        <f>IF([1]线路!H959="","",[1]线路!H959)</f>
        <v/>
      </c>
    </row>
    <row r="960" spans="1:14" x14ac:dyDescent="0.15">
      <c r="A960" t="str">
        <f>IF([1]线路!A960="","",[1]线路!A960)</f>
        <v/>
      </c>
      <c r="B960" t="str">
        <f>IF([1]线路!B960="","",[1]线路!B960)</f>
        <v/>
      </c>
      <c r="C960" t="str">
        <f>IF([1]线路!C960="","",[1]线路!C960)</f>
        <v/>
      </c>
      <c r="D960" t="str">
        <f>IF([1]线路!D960="","",[1]线路!D960)</f>
        <v/>
      </c>
      <c r="E960" t="str">
        <f>IF([1]线路!F960="","",[1]线路!F960)</f>
        <v/>
      </c>
      <c r="F960" t="str">
        <f>IF([1]线路!E960="","",[1]线路!E960)</f>
        <v/>
      </c>
      <c r="G960" s="18" t="str">
        <f t="shared" si="44"/>
        <v/>
      </c>
      <c r="H960" s="18" t="str">
        <f ca="1">VLOOKUP(线路!A960,OFFSET(架空线长度!$A$2,0,0,2000,2),2,FALSE)</f>
        <v/>
      </c>
      <c r="I960" s="18"/>
      <c r="J960" s="18"/>
      <c r="K960" s="18"/>
      <c r="L960" s="18" t="str">
        <f t="shared" si="45"/>
        <v/>
      </c>
      <c r="M960" t="str">
        <f>IF([1]线路!G960="","",[1]线路!G960)</f>
        <v/>
      </c>
      <c r="N960" t="str">
        <f>IF([1]线路!H960="","",[1]线路!H960)</f>
        <v/>
      </c>
    </row>
    <row r="961" spans="1:14" x14ac:dyDescent="0.15">
      <c r="A961" t="str">
        <f>IF([1]线路!A961="","",[1]线路!A961)</f>
        <v/>
      </c>
      <c r="B961" t="str">
        <f>IF([1]线路!B961="","",[1]线路!B961)</f>
        <v/>
      </c>
      <c r="C961" t="str">
        <f>IF([1]线路!C961="","",[1]线路!C961)</f>
        <v/>
      </c>
      <c r="D961" t="str">
        <f>IF([1]线路!D961="","",[1]线路!D961)</f>
        <v/>
      </c>
      <c r="E961" t="str">
        <f>IF([1]线路!F961="","",[1]线路!F961)</f>
        <v/>
      </c>
      <c r="F961" t="str">
        <f>IF([1]线路!E961="","",[1]线路!E961)</f>
        <v/>
      </c>
      <c r="G961" s="18" t="str">
        <f t="shared" si="44"/>
        <v/>
      </c>
      <c r="H961" s="18" t="str">
        <f ca="1">VLOOKUP(线路!A961,OFFSET(架空线长度!$A$2,0,0,2000,2),2,FALSE)</f>
        <v/>
      </c>
      <c r="I961" s="18"/>
      <c r="J961" s="18"/>
      <c r="K961" s="18"/>
      <c r="L961" s="18" t="str">
        <f t="shared" si="45"/>
        <v/>
      </c>
      <c r="M961" t="str">
        <f>IF([1]线路!G961="","",[1]线路!G961)</f>
        <v/>
      </c>
      <c r="N961" t="str">
        <f>IF([1]线路!H961="","",[1]线路!H961)</f>
        <v/>
      </c>
    </row>
    <row r="962" spans="1:14" x14ac:dyDescent="0.15">
      <c r="A962" t="str">
        <f>IF([1]线路!A962="","",[1]线路!A962)</f>
        <v/>
      </c>
      <c r="B962" t="str">
        <f>IF([1]线路!B962="","",[1]线路!B962)</f>
        <v/>
      </c>
      <c r="C962" t="str">
        <f>IF([1]线路!C962="","",[1]线路!C962)</f>
        <v/>
      </c>
      <c r="D962" t="str">
        <f>IF([1]线路!D962="","",[1]线路!D962)</f>
        <v/>
      </c>
      <c r="E962" t="str">
        <f>IF([1]线路!F962="","",[1]线路!F962)</f>
        <v/>
      </c>
      <c r="F962" t="str">
        <f>IF([1]线路!E962="","",[1]线路!E962)</f>
        <v/>
      </c>
      <c r="G962" s="18" t="str">
        <f t="shared" si="44"/>
        <v/>
      </c>
      <c r="H962" s="18" t="str">
        <f ca="1">VLOOKUP(线路!A962,OFFSET(架空线长度!$A$2,0,0,2000,2),2,FALSE)</f>
        <v/>
      </c>
      <c r="I962" s="18"/>
      <c r="J962" s="18"/>
      <c r="K962" s="18"/>
      <c r="L962" s="18" t="str">
        <f t="shared" si="45"/>
        <v/>
      </c>
      <c r="M962" t="str">
        <f>IF([1]线路!G962="","",[1]线路!G962)</f>
        <v/>
      </c>
      <c r="N962" t="str">
        <f>IF([1]线路!H962="","",[1]线路!H962)</f>
        <v/>
      </c>
    </row>
    <row r="963" spans="1:14" x14ac:dyDescent="0.15">
      <c r="A963" t="str">
        <f>IF([1]线路!A963="","",[1]线路!A963)</f>
        <v/>
      </c>
      <c r="B963" t="str">
        <f>IF([1]线路!B963="","",[1]线路!B963)</f>
        <v/>
      </c>
      <c r="C963" t="str">
        <f>IF([1]线路!C963="","",[1]线路!C963)</f>
        <v/>
      </c>
      <c r="D963" t="str">
        <f>IF([1]线路!D963="","",[1]线路!D963)</f>
        <v/>
      </c>
      <c r="E963" t="str">
        <f>IF([1]线路!F963="","",[1]线路!F963)</f>
        <v/>
      </c>
      <c r="F963" t="str">
        <f>IF([1]线路!E963="","",[1]线路!E963)</f>
        <v/>
      </c>
      <c r="G963" s="18" t="str">
        <f t="shared" ref="G963:G1026" si="46">L963</f>
        <v/>
      </c>
      <c r="H963" s="18" t="str">
        <f ca="1">VLOOKUP(线路!A963,OFFSET(架空线长度!$A$2,0,0,2000,2),2,FALSE)</f>
        <v/>
      </c>
      <c r="I963" s="18"/>
      <c r="J963" s="18"/>
      <c r="K963" s="18"/>
      <c r="L963" s="18" t="str">
        <f t="shared" ref="L963:L1026" si="47">IF(OR(I963="",K963=""),"",IF(I963/(I963+K963)&gt;0.5,0,1))</f>
        <v/>
      </c>
      <c r="M963" t="str">
        <f>IF([1]线路!G963="","",[1]线路!G963)</f>
        <v/>
      </c>
      <c r="N963" t="str">
        <f>IF([1]线路!H963="","",[1]线路!H963)</f>
        <v/>
      </c>
    </row>
    <row r="964" spans="1:14" x14ac:dyDescent="0.15">
      <c r="A964" t="str">
        <f>IF([1]线路!A964="","",[1]线路!A964)</f>
        <v/>
      </c>
      <c r="B964" t="str">
        <f>IF([1]线路!B964="","",[1]线路!B964)</f>
        <v/>
      </c>
      <c r="C964" t="str">
        <f>IF([1]线路!C964="","",[1]线路!C964)</f>
        <v/>
      </c>
      <c r="D964" t="str">
        <f>IF([1]线路!D964="","",[1]线路!D964)</f>
        <v/>
      </c>
      <c r="E964" t="str">
        <f>IF([1]线路!F964="","",[1]线路!F964)</f>
        <v/>
      </c>
      <c r="F964" t="str">
        <f>IF([1]线路!E964="","",[1]线路!E964)</f>
        <v/>
      </c>
      <c r="G964" s="18" t="str">
        <f t="shared" si="46"/>
        <v/>
      </c>
      <c r="H964" s="18" t="str">
        <f ca="1">VLOOKUP(线路!A964,OFFSET(架空线长度!$A$2,0,0,2000,2),2,FALSE)</f>
        <v/>
      </c>
      <c r="I964" s="18"/>
      <c r="J964" s="18"/>
      <c r="K964" s="18"/>
      <c r="L964" s="18" t="str">
        <f t="shared" si="47"/>
        <v/>
      </c>
      <c r="M964" t="str">
        <f>IF([1]线路!G964="","",[1]线路!G964)</f>
        <v/>
      </c>
      <c r="N964" t="str">
        <f>IF([1]线路!H964="","",[1]线路!H964)</f>
        <v/>
      </c>
    </row>
    <row r="965" spans="1:14" x14ac:dyDescent="0.15">
      <c r="A965" t="str">
        <f>IF([1]线路!A965="","",[1]线路!A965)</f>
        <v/>
      </c>
      <c r="B965" t="str">
        <f>IF([1]线路!B965="","",[1]线路!B965)</f>
        <v/>
      </c>
      <c r="C965" t="str">
        <f>IF([1]线路!C965="","",[1]线路!C965)</f>
        <v/>
      </c>
      <c r="D965" t="str">
        <f>IF([1]线路!D965="","",[1]线路!D965)</f>
        <v/>
      </c>
      <c r="E965" t="str">
        <f>IF([1]线路!F965="","",[1]线路!F965)</f>
        <v/>
      </c>
      <c r="F965" t="str">
        <f>IF([1]线路!E965="","",[1]线路!E965)</f>
        <v/>
      </c>
      <c r="G965" s="18" t="str">
        <f t="shared" si="46"/>
        <v/>
      </c>
      <c r="H965" s="18" t="str">
        <f ca="1">VLOOKUP(线路!A965,OFFSET(架空线长度!$A$2,0,0,2000,2),2,FALSE)</f>
        <v/>
      </c>
      <c r="I965" s="18"/>
      <c r="J965" s="18"/>
      <c r="K965" s="18"/>
      <c r="L965" s="18" t="str">
        <f t="shared" si="47"/>
        <v/>
      </c>
      <c r="M965" t="str">
        <f>IF([1]线路!G965="","",[1]线路!G965)</f>
        <v/>
      </c>
      <c r="N965" t="str">
        <f>IF([1]线路!H965="","",[1]线路!H965)</f>
        <v/>
      </c>
    </row>
    <row r="966" spans="1:14" x14ac:dyDescent="0.15">
      <c r="A966" t="str">
        <f>IF([1]线路!A966="","",[1]线路!A966)</f>
        <v/>
      </c>
      <c r="B966" t="str">
        <f>IF([1]线路!B966="","",[1]线路!B966)</f>
        <v/>
      </c>
      <c r="C966" t="str">
        <f>IF([1]线路!C966="","",[1]线路!C966)</f>
        <v/>
      </c>
      <c r="D966" t="str">
        <f>IF([1]线路!D966="","",[1]线路!D966)</f>
        <v/>
      </c>
      <c r="E966" t="str">
        <f>IF([1]线路!F966="","",[1]线路!F966)</f>
        <v/>
      </c>
      <c r="F966" t="str">
        <f>IF([1]线路!E966="","",[1]线路!E966)</f>
        <v/>
      </c>
      <c r="G966" s="18" t="str">
        <f t="shared" si="46"/>
        <v/>
      </c>
      <c r="H966" s="18" t="str">
        <f ca="1">VLOOKUP(线路!A966,OFFSET(架空线长度!$A$2,0,0,2000,2),2,FALSE)</f>
        <v/>
      </c>
      <c r="I966" s="18"/>
      <c r="J966" s="18"/>
      <c r="K966" s="18"/>
      <c r="L966" s="18" t="str">
        <f t="shared" si="47"/>
        <v/>
      </c>
      <c r="M966" t="str">
        <f>IF([1]线路!G966="","",[1]线路!G966)</f>
        <v/>
      </c>
      <c r="N966" t="str">
        <f>IF([1]线路!H966="","",[1]线路!H966)</f>
        <v/>
      </c>
    </row>
    <row r="967" spans="1:14" x14ac:dyDescent="0.15">
      <c r="A967" t="str">
        <f>IF([1]线路!A967="","",[1]线路!A967)</f>
        <v/>
      </c>
      <c r="B967" t="str">
        <f>IF([1]线路!B967="","",[1]线路!B967)</f>
        <v/>
      </c>
      <c r="C967" t="str">
        <f>IF([1]线路!C967="","",[1]线路!C967)</f>
        <v/>
      </c>
      <c r="D967" t="str">
        <f>IF([1]线路!D967="","",[1]线路!D967)</f>
        <v/>
      </c>
      <c r="E967" t="str">
        <f>IF([1]线路!F967="","",[1]线路!F967)</f>
        <v/>
      </c>
      <c r="F967" t="str">
        <f>IF([1]线路!E967="","",[1]线路!E967)</f>
        <v/>
      </c>
      <c r="G967" s="18" t="str">
        <f t="shared" si="46"/>
        <v/>
      </c>
      <c r="H967" s="18" t="str">
        <f ca="1">VLOOKUP(线路!A967,OFFSET(架空线长度!$A$2,0,0,2000,2),2,FALSE)</f>
        <v/>
      </c>
      <c r="I967" s="18"/>
      <c r="J967" s="18"/>
      <c r="K967" s="18"/>
      <c r="L967" s="18" t="str">
        <f t="shared" si="47"/>
        <v/>
      </c>
      <c r="M967" t="str">
        <f>IF([1]线路!G967="","",[1]线路!G967)</f>
        <v/>
      </c>
      <c r="N967" t="str">
        <f>IF([1]线路!H967="","",[1]线路!H967)</f>
        <v/>
      </c>
    </row>
    <row r="968" spans="1:14" x14ac:dyDescent="0.15">
      <c r="A968" t="str">
        <f>IF([1]线路!A968="","",[1]线路!A968)</f>
        <v/>
      </c>
      <c r="B968" t="str">
        <f>IF([1]线路!B968="","",[1]线路!B968)</f>
        <v/>
      </c>
      <c r="C968" t="str">
        <f>IF([1]线路!C968="","",[1]线路!C968)</f>
        <v/>
      </c>
      <c r="D968" t="str">
        <f>IF([1]线路!D968="","",[1]线路!D968)</f>
        <v/>
      </c>
      <c r="E968" t="str">
        <f>IF([1]线路!F968="","",[1]线路!F968)</f>
        <v/>
      </c>
      <c r="F968" t="str">
        <f>IF([1]线路!E968="","",[1]线路!E968)</f>
        <v/>
      </c>
      <c r="G968" s="18" t="str">
        <f t="shared" si="46"/>
        <v/>
      </c>
      <c r="H968" s="18" t="str">
        <f ca="1">VLOOKUP(线路!A968,OFFSET(架空线长度!$A$2,0,0,2000,2),2,FALSE)</f>
        <v/>
      </c>
      <c r="I968" s="18"/>
      <c r="J968" s="18"/>
      <c r="K968" s="18"/>
      <c r="L968" s="18" t="str">
        <f t="shared" si="47"/>
        <v/>
      </c>
      <c r="M968" t="str">
        <f>IF([1]线路!G968="","",[1]线路!G968)</f>
        <v/>
      </c>
      <c r="N968" t="str">
        <f>IF([1]线路!H968="","",[1]线路!H968)</f>
        <v/>
      </c>
    </row>
    <row r="969" spans="1:14" x14ac:dyDescent="0.15">
      <c r="A969" t="str">
        <f>IF([1]线路!A969="","",[1]线路!A969)</f>
        <v/>
      </c>
      <c r="B969" t="str">
        <f>IF([1]线路!B969="","",[1]线路!B969)</f>
        <v/>
      </c>
      <c r="C969" t="str">
        <f>IF([1]线路!C969="","",[1]线路!C969)</f>
        <v/>
      </c>
      <c r="D969" t="str">
        <f>IF([1]线路!D969="","",[1]线路!D969)</f>
        <v/>
      </c>
      <c r="E969" t="str">
        <f>IF([1]线路!F969="","",[1]线路!F969)</f>
        <v/>
      </c>
      <c r="F969" t="str">
        <f>IF([1]线路!E969="","",[1]线路!E969)</f>
        <v/>
      </c>
      <c r="G969" s="18" t="str">
        <f t="shared" si="46"/>
        <v/>
      </c>
      <c r="H969" s="18" t="str">
        <f ca="1">VLOOKUP(线路!A969,OFFSET(架空线长度!$A$2,0,0,2000,2),2,FALSE)</f>
        <v/>
      </c>
      <c r="I969" s="18"/>
      <c r="J969" s="18"/>
      <c r="K969" s="18"/>
      <c r="L969" s="18" t="str">
        <f t="shared" si="47"/>
        <v/>
      </c>
      <c r="M969" t="str">
        <f>IF([1]线路!G969="","",[1]线路!G969)</f>
        <v/>
      </c>
      <c r="N969" t="str">
        <f>IF([1]线路!H969="","",[1]线路!H969)</f>
        <v/>
      </c>
    </row>
    <row r="970" spans="1:14" x14ac:dyDescent="0.15">
      <c r="A970" t="str">
        <f>IF([1]线路!A970="","",[1]线路!A970)</f>
        <v/>
      </c>
      <c r="B970" t="str">
        <f>IF([1]线路!B970="","",[1]线路!B970)</f>
        <v/>
      </c>
      <c r="C970" t="str">
        <f>IF([1]线路!C970="","",[1]线路!C970)</f>
        <v/>
      </c>
      <c r="D970" t="str">
        <f>IF([1]线路!D970="","",[1]线路!D970)</f>
        <v/>
      </c>
      <c r="E970" t="str">
        <f>IF([1]线路!F970="","",[1]线路!F970)</f>
        <v/>
      </c>
      <c r="F970" t="str">
        <f>IF([1]线路!E970="","",[1]线路!E970)</f>
        <v/>
      </c>
      <c r="G970" s="18" t="str">
        <f t="shared" si="46"/>
        <v/>
      </c>
      <c r="H970" s="18" t="str">
        <f ca="1">VLOOKUP(线路!A970,OFFSET(架空线长度!$A$2,0,0,2000,2),2,FALSE)</f>
        <v/>
      </c>
      <c r="I970" s="18"/>
      <c r="J970" s="18"/>
      <c r="K970" s="18"/>
      <c r="L970" s="18" t="str">
        <f t="shared" si="47"/>
        <v/>
      </c>
      <c r="M970" t="str">
        <f>IF([1]线路!G970="","",[1]线路!G970)</f>
        <v/>
      </c>
      <c r="N970" t="str">
        <f>IF([1]线路!H970="","",[1]线路!H970)</f>
        <v/>
      </c>
    </row>
    <row r="971" spans="1:14" x14ac:dyDescent="0.15">
      <c r="A971" t="str">
        <f>IF([1]线路!A971="","",[1]线路!A971)</f>
        <v/>
      </c>
      <c r="B971" t="str">
        <f>IF([1]线路!B971="","",[1]线路!B971)</f>
        <v/>
      </c>
      <c r="C971" t="str">
        <f>IF([1]线路!C971="","",[1]线路!C971)</f>
        <v/>
      </c>
      <c r="D971" t="str">
        <f>IF([1]线路!D971="","",[1]线路!D971)</f>
        <v/>
      </c>
      <c r="E971" t="str">
        <f>IF([1]线路!F971="","",[1]线路!F971)</f>
        <v/>
      </c>
      <c r="F971" t="str">
        <f>IF([1]线路!E971="","",[1]线路!E971)</f>
        <v/>
      </c>
      <c r="G971" s="18" t="str">
        <f t="shared" si="46"/>
        <v/>
      </c>
      <c r="H971" s="18" t="str">
        <f ca="1">VLOOKUP(线路!A971,OFFSET(架空线长度!$A$2,0,0,2000,2),2,FALSE)</f>
        <v/>
      </c>
      <c r="I971" s="18"/>
      <c r="J971" s="18"/>
      <c r="K971" s="18"/>
      <c r="L971" s="18" t="str">
        <f t="shared" si="47"/>
        <v/>
      </c>
      <c r="M971" t="str">
        <f>IF([1]线路!G971="","",[1]线路!G971)</f>
        <v/>
      </c>
      <c r="N971" t="str">
        <f>IF([1]线路!H971="","",[1]线路!H971)</f>
        <v/>
      </c>
    </row>
    <row r="972" spans="1:14" x14ac:dyDescent="0.15">
      <c r="A972" t="str">
        <f>IF([1]线路!A972="","",[1]线路!A972)</f>
        <v/>
      </c>
      <c r="B972" t="str">
        <f>IF([1]线路!B972="","",[1]线路!B972)</f>
        <v/>
      </c>
      <c r="C972" t="str">
        <f>IF([1]线路!C972="","",[1]线路!C972)</f>
        <v/>
      </c>
      <c r="D972" t="str">
        <f>IF([1]线路!D972="","",[1]线路!D972)</f>
        <v/>
      </c>
      <c r="E972" t="str">
        <f>IF([1]线路!F972="","",[1]线路!F972)</f>
        <v/>
      </c>
      <c r="F972" t="str">
        <f>IF([1]线路!E972="","",[1]线路!E972)</f>
        <v/>
      </c>
      <c r="G972" s="18" t="str">
        <f t="shared" si="46"/>
        <v/>
      </c>
      <c r="H972" s="18" t="str">
        <f ca="1">VLOOKUP(线路!A972,OFFSET(架空线长度!$A$2,0,0,2000,2),2,FALSE)</f>
        <v/>
      </c>
      <c r="I972" s="18"/>
      <c r="J972" s="18"/>
      <c r="K972" s="18"/>
      <c r="L972" s="18" t="str">
        <f t="shared" si="47"/>
        <v/>
      </c>
      <c r="M972" t="str">
        <f>IF([1]线路!G972="","",[1]线路!G972)</f>
        <v/>
      </c>
      <c r="N972" t="str">
        <f>IF([1]线路!H972="","",[1]线路!H972)</f>
        <v/>
      </c>
    </row>
    <row r="973" spans="1:14" x14ac:dyDescent="0.15">
      <c r="A973" t="str">
        <f>IF([1]线路!A973="","",[1]线路!A973)</f>
        <v/>
      </c>
      <c r="B973" t="str">
        <f>IF([1]线路!B973="","",[1]线路!B973)</f>
        <v/>
      </c>
      <c r="C973" t="str">
        <f>IF([1]线路!C973="","",[1]线路!C973)</f>
        <v/>
      </c>
      <c r="D973" t="str">
        <f>IF([1]线路!D973="","",[1]线路!D973)</f>
        <v/>
      </c>
      <c r="E973" t="str">
        <f>IF([1]线路!F973="","",[1]线路!F973)</f>
        <v/>
      </c>
      <c r="F973" t="str">
        <f>IF([1]线路!E973="","",[1]线路!E973)</f>
        <v/>
      </c>
      <c r="G973" s="18" t="str">
        <f t="shared" si="46"/>
        <v/>
      </c>
      <c r="H973" s="18" t="str">
        <f ca="1">VLOOKUP(线路!A973,OFFSET(架空线长度!$A$2,0,0,2000,2),2,FALSE)</f>
        <v/>
      </c>
      <c r="I973" s="18"/>
      <c r="J973" s="18"/>
      <c r="K973" s="18"/>
      <c r="L973" s="18" t="str">
        <f t="shared" si="47"/>
        <v/>
      </c>
      <c r="M973" t="str">
        <f>IF([1]线路!G973="","",[1]线路!G973)</f>
        <v/>
      </c>
      <c r="N973" t="str">
        <f>IF([1]线路!H973="","",[1]线路!H973)</f>
        <v/>
      </c>
    </row>
    <row r="974" spans="1:14" x14ac:dyDescent="0.15">
      <c r="A974" t="str">
        <f>IF([1]线路!A974="","",[1]线路!A974)</f>
        <v/>
      </c>
      <c r="B974" t="str">
        <f>IF([1]线路!B974="","",[1]线路!B974)</f>
        <v/>
      </c>
      <c r="C974" t="str">
        <f>IF([1]线路!C974="","",[1]线路!C974)</f>
        <v/>
      </c>
      <c r="D974" t="str">
        <f>IF([1]线路!D974="","",[1]线路!D974)</f>
        <v/>
      </c>
      <c r="E974" t="str">
        <f>IF([1]线路!F974="","",[1]线路!F974)</f>
        <v/>
      </c>
      <c r="F974" t="str">
        <f>IF([1]线路!E974="","",[1]线路!E974)</f>
        <v/>
      </c>
      <c r="G974" s="18" t="str">
        <f t="shared" si="46"/>
        <v/>
      </c>
      <c r="H974" s="18" t="str">
        <f ca="1">VLOOKUP(线路!A974,OFFSET(架空线长度!$A$2,0,0,2000,2),2,FALSE)</f>
        <v/>
      </c>
      <c r="I974" s="18"/>
      <c r="J974" s="18"/>
      <c r="K974" s="18"/>
      <c r="L974" s="18" t="str">
        <f t="shared" si="47"/>
        <v/>
      </c>
      <c r="M974" t="str">
        <f>IF([1]线路!G974="","",[1]线路!G974)</f>
        <v/>
      </c>
      <c r="N974" t="str">
        <f>IF([1]线路!H974="","",[1]线路!H974)</f>
        <v/>
      </c>
    </row>
    <row r="975" spans="1:14" x14ac:dyDescent="0.15">
      <c r="A975" t="str">
        <f>IF([1]线路!A975="","",[1]线路!A975)</f>
        <v/>
      </c>
      <c r="B975" t="str">
        <f>IF([1]线路!B975="","",[1]线路!B975)</f>
        <v/>
      </c>
      <c r="C975" t="str">
        <f>IF([1]线路!C975="","",[1]线路!C975)</f>
        <v/>
      </c>
      <c r="D975" t="str">
        <f>IF([1]线路!D975="","",[1]线路!D975)</f>
        <v/>
      </c>
      <c r="E975" t="str">
        <f>IF([1]线路!F975="","",[1]线路!F975)</f>
        <v/>
      </c>
      <c r="F975" t="str">
        <f>IF([1]线路!E975="","",[1]线路!E975)</f>
        <v/>
      </c>
      <c r="G975" s="18" t="str">
        <f t="shared" si="46"/>
        <v/>
      </c>
      <c r="H975" s="18" t="str">
        <f ca="1">VLOOKUP(线路!A975,OFFSET(架空线长度!$A$2,0,0,2000,2),2,FALSE)</f>
        <v/>
      </c>
      <c r="I975" s="18"/>
      <c r="J975" s="18"/>
      <c r="K975" s="18"/>
      <c r="L975" s="18" t="str">
        <f t="shared" si="47"/>
        <v/>
      </c>
      <c r="M975" t="str">
        <f>IF([1]线路!G975="","",[1]线路!G975)</f>
        <v/>
      </c>
      <c r="N975" t="str">
        <f>IF([1]线路!H975="","",[1]线路!H975)</f>
        <v/>
      </c>
    </row>
    <row r="976" spans="1:14" x14ac:dyDescent="0.15">
      <c r="A976" t="str">
        <f>IF([1]线路!A976="","",[1]线路!A976)</f>
        <v/>
      </c>
      <c r="B976" t="str">
        <f>IF([1]线路!B976="","",[1]线路!B976)</f>
        <v/>
      </c>
      <c r="C976" t="str">
        <f>IF([1]线路!C976="","",[1]线路!C976)</f>
        <v/>
      </c>
      <c r="D976" t="str">
        <f>IF([1]线路!D976="","",[1]线路!D976)</f>
        <v/>
      </c>
      <c r="E976" t="str">
        <f>IF([1]线路!F976="","",[1]线路!F976)</f>
        <v/>
      </c>
      <c r="F976" t="str">
        <f>IF([1]线路!E976="","",[1]线路!E976)</f>
        <v/>
      </c>
      <c r="G976" s="18" t="str">
        <f t="shared" si="46"/>
        <v/>
      </c>
      <c r="H976" s="18" t="str">
        <f ca="1">VLOOKUP(线路!A976,OFFSET(架空线长度!$A$2,0,0,2000,2),2,FALSE)</f>
        <v/>
      </c>
      <c r="I976" s="18"/>
      <c r="J976" s="18"/>
      <c r="K976" s="18"/>
      <c r="L976" s="18" t="str">
        <f t="shared" si="47"/>
        <v/>
      </c>
      <c r="M976" t="str">
        <f>IF([1]线路!G976="","",[1]线路!G976)</f>
        <v/>
      </c>
      <c r="N976" t="str">
        <f>IF([1]线路!H976="","",[1]线路!H976)</f>
        <v/>
      </c>
    </row>
    <row r="977" spans="1:14" x14ac:dyDescent="0.15">
      <c r="A977" t="str">
        <f>IF([1]线路!A977="","",[1]线路!A977)</f>
        <v/>
      </c>
      <c r="B977" t="str">
        <f>IF([1]线路!B977="","",[1]线路!B977)</f>
        <v/>
      </c>
      <c r="C977" t="str">
        <f>IF([1]线路!C977="","",[1]线路!C977)</f>
        <v/>
      </c>
      <c r="D977" t="str">
        <f>IF([1]线路!D977="","",[1]线路!D977)</f>
        <v/>
      </c>
      <c r="E977" t="str">
        <f>IF([1]线路!F977="","",[1]线路!F977)</f>
        <v/>
      </c>
      <c r="F977" t="str">
        <f>IF([1]线路!E977="","",[1]线路!E977)</f>
        <v/>
      </c>
      <c r="G977" s="18" t="str">
        <f t="shared" si="46"/>
        <v/>
      </c>
      <c r="H977" s="18" t="str">
        <f ca="1">VLOOKUP(线路!A977,OFFSET(架空线长度!$A$2,0,0,2000,2),2,FALSE)</f>
        <v/>
      </c>
      <c r="I977" s="18"/>
      <c r="J977" s="18"/>
      <c r="K977" s="18"/>
      <c r="L977" s="18" t="str">
        <f t="shared" si="47"/>
        <v/>
      </c>
      <c r="M977" t="str">
        <f>IF([1]线路!G977="","",[1]线路!G977)</f>
        <v/>
      </c>
      <c r="N977" t="str">
        <f>IF([1]线路!H977="","",[1]线路!H977)</f>
        <v/>
      </c>
    </row>
    <row r="978" spans="1:14" x14ac:dyDescent="0.15">
      <c r="A978" t="str">
        <f>IF([1]线路!A978="","",[1]线路!A978)</f>
        <v/>
      </c>
      <c r="B978" t="str">
        <f>IF([1]线路!B978="","",[1]线路!B978)</f>
        <v/>
      </c>
      <c r="C978" t="str">
        <f>IF([1]线路!C978="","",[1]线路!C978)</f>
        <v/>
      </c>
      <c r="D978" t="str">
        <f>IF([1]线路!D978="","",[1]线路!D978)</f>
        <v/>
      </c>
      <c r="E978" t="str">
        <f>IF([1]线路!F978="","",[1]线路!F978)</f>
        <v/>
      </c>
      <c r="F978" t="str">
        <f>IF([1]线路!E978="","",[1]线路!E978)</f>
        <v/>
      </c>
      <c r="G978" s="18" t="str">
        <f t="shared" si="46"/>
        <v/>
      </c>
      <c r="H978" s="18" t="str">
        <f ca="1">VLOOKUP(线路!A978,OFFSET(架空线长度!$A$2,0,0,2000,2),2,FALSE)</f>
        <v/>
      </c>
      <c r="I978" s="18"/>
      <c r="J978" s="18"/>
      <c r="K978" s="18"/>
      <c r="L978" s="18" t="str">
        <f t="shared" si="47"/>
        <v/>
      </c>
      <c r="M978" t="str">
        <f>IF([1]线路!G978="","",[1]线路!G978)</f>
        <v/>
      </c>
      <c r="N978" t="str">
        <f>IF([1]线路!H978="","",[1]线路!H978)</f>
        <v/>
      </c>
    </row>
    <row r="979" spans="1:14" x14ac:dyDescent="0.15">
      <c r="A979" t="str">
        <f>IF([1]线路!A979="","",[1]线路!A979)</f>
        <v/>
      </c>
      <c r="B979" t="str">
        <f>IF([1]线路!B979="","",[1]线路!B979)</f>
        <v/>
      </c>
      <c r="C979" t="str">
        <f>IF([1]线路!C979="","",[1]线路!C979)</f>
        <v/>
      </c>
      <c r="D979" t="str">
        <f>IF([1]线路!D979="","",[1]线路!D979)</f>
        <v/>
      </c>
      <c r="E979" t="str">
        <f>IF([1]线路!F979="","",[1]线路!F979)</f>
        <v/>
      </c>
      <c r="F979" t="str">
        <f>IF([1]线路!E979="","",[1]线路!E979)</f>
        <v/>
      </c>
      <c r="G979" s="18" t="str">
        <f t="shared" si="46"/>
        <v/>
      </c>
      <c r="H979" s="18" t="str">
        <f ca="1">VLOOKUP(线路!A979,OFFSET(架空线长度!$A$2,0,0,2000,2),2,FALSE)</f>
        <v/>
      </c>
      <c r="I979" s="18"/>
      <c r="J979" s="18"/>
      <c r="K979" s="18"/>
      <c r="L979" s="18" t="str">
        <f t="shared" si="47"/>
        <v/>
      </c>
      <c r="M979" t="str">
        <f>IF([1]线路!G979="","",[1]线路!G979)</f>
        <v/>
      </c>
      <c r="N979" t="str">
        <f>IF([1]线路!H979="","",[1]线路!H979)</f>
        <v/>
      </c>
    </row>
    <row r="980" spans="1:14" x14ac:dyDescent="0.15">
      <c r="A980" t="str">
        <f>IF([1]线路!A980="","",[1]线路!A980)</f>
        <v/>
      </c>
      <c r="B980" t="str">
        <f>IF([1]线路!B980="","",[1]线路!B980)</f>
        <v/>
      </c>
      <c r="C980" t="str">
        <f>IF([1]线路!C980="","",[1]线路!C980)</f>
        <v/>
      </c>
      <c r="D980" t="str">
        <f>IF([1]线路!D980="","",[1]线路!D980)</f>
        <v/>
      </c>
      <c r="E980" t="str">
        <f>IF([1]线路!F980="","",[1]线路!F980)</f>
        <v/>
      </c>
      <c r="F980" t="str">
        <f>IF([1]线路!E980="","",[1]线路!E980)</f>
        <v/>
      </c>
      <c r="G980" s="18" t="str">
        <f t="shared" si="46"/>
        <v/>
      </c>
      <c r="H980" s="18" t="str">
        <f ca="1">VLOOKUP(线路!A980,OFFSET(架空线长度!$A$2,0,0,2000,2),2,FALSE)</f>
        <v/>
      </c>
      <c r="I980" s="18"/>
      <c r="J980" s="18"/>
      <c r="K980" s="18"/>
      <c r="L980" s="18" t="str">
        <f t="shared" si="47"/>
        <v/>
      </c>
      <c r="M980" t="str">
        <f>IF([1]线路!G980="","",[1]线路!G980)</f>
        <v/>
      </c>
      <c r="N980" t="str">
        <f>IF([1]线路!H980="","",[1]线路!H980)</f>
        <v/>
      </c>
    </row>
    <row r="981" spans="1:14" x14ac:dyDescent="0.15">
      <c r="A981" t="str">
        <f>IF([1]线路!A981="","",[1]线路!A981)</f>
        <v/>
      </c>
      <c r="B981" t="str">
        <f>IF([1]线路!B981="","",[1]线路!B981)</f>
        <v/>
      </c>
      <c r="C981" t="str">
        <f>IF([1]线路!C981="","",[1]线路!C981)</f>
        <v/>
      </c>
      <c r="D981" t="str">
        <f>IF([1]线路!D981="","",[1]线路!D981)</f>
        <v/>
      </c>
      <c r="E981" t="str">
        <f>IF([1]线路!F981="","",[1]线路!F981)</f>
        <v/>
      </c>
      <c r="F981" t="str">
        <f>IF([1]线路!E981="","",[1]线路!E981)</f>
        <v/>
      </c>
      <c r="G981" s="18" t="str">
        <f t="shared" si="46"/>
        <v/>
      </c>
      <c r="H981" s="18" t="str">
        <f ca="1">VLOOKUP(线路!A981,OFFSET(架空线长度!$A$2,0,0,2000,2),2,FALSE)</f>
        <v/>
      </c>
      <c r="I981" s="18"/>
      <c r="J981" s="18"/>
      <c r="K981" s="18"/>
      <c r="L981" s="18" t="str">
        <f t="shared" si="47"/>
        <v/>
      </c>
      <c r="M981" t="str">
        <f>IF([1]线路!G981="","",[1]线路!G981)</f>
        <v/>
      </c>
      <c r="N981" t="str">
        <f>IF([1]线路!H981="","",[1]线路!H981)</f>
        <v/>
      </c>
    </row>
    <row r="982" spans="1:14" x14ac:dyDescent="0.15">
      <c r="A982" t="str">
        <f>IF([1]线路!A982="","",[1]线路!A982)</f>
        <v/>
      </c>
      <c r="B982" t="str">
        <f>IF([1]线路!B982="","",[1]线路!B982)</f>
        <v/>
      </c>
      <c r="C982" t="str">
        <f>IF([1]线路!C982="","",[1]线路!C982)</f>
        <v/>
      </c>
      <c r="D982" t="str">
        <f>IF([1]线路!D982="","",[1]线路!D982)</f>
        <v/>
      </c>
      <c r="E982" t="str">
        <f>IF([1]线路!F982="","",[1]线路!F982)</f>
        <v/>
      </c>
      <c r="F982" t="str">
        <f>IF([1]线路!E982="","",[1]线路!E982)</f>
        <v/>
      </c>
      <c r="G982" s="18" t="str">
        <f t="shared" si="46"/>
        <v/>
      </c>
      <c r="H982" s="18" t="str">
        <f ca="1">VLOOKUP(线路!A982,OFFSET(架空线长度!$A$2,0,0,2000,2),2,FALSE)</f>
        <v/>
      </c>
      <c r="I982" s="18"/>
      <c r="J982" s="18"/>
      <c r="K982" s="18"/>
      <c r="L982" s="18" t="str">
        <f t="shared" si="47"/>
        <v/>
      </c>
      <c r="M982" t="str">
        <f>IF([1]线路!G982="","",[1]线路!G982)</f>
        <v/>
      </c>
      <c r="N982" t="str">
        <f>IF([1]线路!H982="","",[1]线路!H982)</f>
        <v/>
      </c>
    </row>
    <row r="983" spans="1:14" x14ac:dyDescent="0.15">
      <c r="A983" t="str">
        <f>IF([1]线路!A983="","",[1]线路!A983)</f>
        <v/>
      </c>
      <c r="B983" t="str">
        <f>IF([1]线路!B983="","",[1]线路!B983)</f>
        <v/>
      </c>
      <c r="C983" t="str">
        <f>IF([1]线路!C983="","",[1]线路!C983)</f>
        <v/>
      </c>
      <c r="D983" t="str">
        <f>IF([1]线路!D983="","",[1]线路!D983)</f>
        <v/>
      </c>
      <c r="E983" t="str">
        <f>IF([1]线路!F983="","",[1]线路!F983)</f>
        <v/>
      </c>
      <c r="F983" t="str">
        <f>IF([1]线路!E983="","",[1]线路!E983)</f>
        <v/>
      </c>
      <c r="G983" s="18" t="str">
        <f t="shared" si="46"/>
        <v/>
      </c>
      <c r="H983" s="18" t="str">
        <f ca="1">VLOOKUP(线路!A983,OFFSET(架空线长度!$A$2,0,0,2000,2),2,FALSE)</f>
        <v/>
      </c>
      <c r="I983" s="18"/>
      <c r="J983" s="18"/>
      <c r="K983" s="18"/>
      <c r="L983" s="18" t="str">
        <f t="shared" si="47"/>
        <v/>
      </c>
      <c r="M983" t="str">
        <f>IF([1]线路!G983="","",[1]线路!G983)</f>
        <v/>
      </c>
      <c r="N983" t="str">
        <f>IF([1]线路!H983="","",[1]线路!H983)</f>
        <v/>
      </c>
    </row>
    <row r="984" spans="1:14" x14ac:dyDescent="0.15">
      <c r="A984" t="str">
        <f>IF([1]线路!A984="","",[1]线路!A984)</f>
        <v/>
      </c>
      <c r="B984" t="str">
        <f>IF([1]线路!B984="","",[1]线路!B984)</f>
        <v/>
      </c>
      <c r="C984" t="str">
        <f>IF([1]线路!C984="","",[1]线路!C984)</f>
        <v/>
      </c>
      <c r="D984" t="str">
        <f>IF([1]线路!D984="","",[1]线路!D984)</f>
        <v/>
      </c>
      <c r="E984" t="str">
        <f>IF([1]线路!F984="","",[1]线路!F984)</f>
        <v/>
      </c>
      <c r="F984" t="str">
        <f>IF([1]线路!E984="","",[1]线路!E984)</f>
        <v/>
      </c>
      <c r="G984" s="18" t="str">
        <f t="shared" si="46"/>
        <v/>
      </c>
      <c r="H984" s="18" t="str">
        <f ca="1">VLOOKUP(线路!A984,OFFSET(架空线长度!$A$2,0,0,2000,2),2,FALSE)</f>
        <v/>
      </c>
      <c r="I984" s="18"/>
      <c r="J984" s="18"/>
      <c r="K984" s="18"/>
      <c r="L984" s="18" t="str">
        <f t="shared" si="47"/>
        <v/>
      </c>
      <c r="M984" t="str">
        <f>IF([1]线路!G984="","",[1]线路!G984)</f>
        <v/>
      </c>
      <c r="N984" t="str">
        <f>IF([1]线路!H984="","",[1]线路!H984)</f>
        <v/>
      </c>
    </row>
    <row r="985" spans="1:14" x14ac:dyDescent="0.15">
      <c r="A985" t="str">
        <f>IF([1]线路!A985="","",[1]线路!A985)</f>
        <v/>
      </c>
      <c r="B985" t="str">
        <f>IF([1]线路!B985="","",[1]线路!B985)</f>
        <v/>
      </c>
      <c r="C985" t="str">
        <f>IF([1]线路!C985="","",[1]线路!C985)</f>
        <v/>
      </c>
      <c r="D985" t="str">
        <f>IF([1]线路!D985="","",[1]线路!D985)</f>
        <v/>
      </c>
      <c r="E985" t="str">
        <f>IF([1]线路!F985="","",[1]线路!F985)</f>
        <v/>
      </c>
      <c r="F985" t="str">
        <f>IF([1]线路!E985="","",[1]线路!E985)</f>
        <v/>
      </c>
      <c r="G985" s="18" t="str">
        <f t="shared" si="46"/>
        <v/>
      </c>
      <c r="H985" s="18" t="str">
        <f ca="1">VLOOKUP(线路!A985,OFFSET(架空线长度!$A$2,0,0,2000,2),2,FALSE)</f>
        <v/>
      </c>
      <c r="I985" s="18"/>
      <c r="J985" s="18"/>
      <c r="K985" s="18"/>
      <c r="L985" s="18" t="str">
        <f t="shared" si="47"/>
        <v/>
      </c>
      <c r="M985" t="str">
        <f>IF([1]线路!G985="","",[1]线路!G985)</f>
        <v/>
      </c>
      <c r="N985" t="str">
        <f>IF([1]线路!H985="","",[1]线路!H985)</f>
        <v/>
      </c>
    </row>
    <row r="986" spans="1:14" x14ac:dyDescent="0.15">
      <c r="A986" t="str">
        <f>IF([1]线路!A986="","",[1]线路!A986)</f>
        <v/>
      </c>
      <c r="B986" t="str">
        <f>IF([1]线路!B986="","",[1]线路!B986)</f>
        <v/>
      </c>
      <c r="C986" t="str">
        <f>IF([1]线路!C986="","",[1]线路!C986)</f>
        <v/>
      </c>
      <c r="D986" t="str">
        <f>IF([1]线路!D986="","",[1]线路!D986)</f>
        <v/>
      </c>
      <c r="E986" t="str">
        <f>IF([1]线路!F986="","",[1]线路!F986)</f>
        <v/>
      </c>
      <c r="F986" t="str">
        <f>IF([1]线路!E986="","",[1]线路!E986)</f>
        <v/>
      </c>
      <c r="G986" s="18" t="str">
        <f t="shared" si="46"/>
        <v/>
      </c>
      <c r="H986" s="18" t="str">
        <f ca="1">VLOOKUP(线路!A986,OFFSET(架空线长度!$A$2,0,0,2000,2),2,FALSE)</f>
        <v/>
      </c>
      <c r="I986" s="18"/>
      <c r="J986" s="18"/>
      <c r="K986" s="18"/>
      <c r="L986" s="18" t="str">
        <f t="shared" si="47"/>
        <v/>
      </c>
      <c r="M986" t="str">
        <f>IF([1]线路!G986="","",[1]线路!G986)</f>
        <v/>
      </c>
      <c r="N986" t="str">
        <f>IF([1]线路!H986="","",[1]线路!H986)</f>
        <v/>
      </c>
    </row>
    <row r="987" spans="1:14" x14ac:dyDescent="0.15">
      <c r="A987" t="str">
        <f>IF([1]线路!A987="","",[1]线路!A987)</f>
        <v/>
      </c>
      <c r="B987" t="str">
        <f>IF([1]线路!B987="","",[1]线路!B987)</f>
        <v/>
      </c>
      <c r="C987" t="str">
        <f>IF([1]线路!C987="","",[1]线路!C987)</f>
        <v/>
      </c>
      <c r="D987" t="str">
        <f>IF([1]线路!D987="","",[1]线路!D987)</f>
        <v/>
      </c>
      <c r="E987" t="str">
        <f>IF([1]线路!F987="","",[1]线路!F987)</f>
        <v/>
      </c>
      <c r="F987" t="str">
        <f>IF([1]线路!E987="","",[1]线路!E987)</f>
        <v/>
      </c>
      <c r="G987" s="18" t="str">
        <f t="shared" si="46"/>
        <v/>
      </c>
      <c r="H987" s="18" t="str">
        <f ca="1">VLOOKUP(线路!A987,OFFSET(架空线长度!$A$2,0,0,2000,2),2,FALSE)</f>
        <v/>
      </c>
      <c r="I987" s="18"/>
      <c r="J987" s="18"/>
      <c r="K987" s="18"/>
      <c r="L987" s="18" t="str">
        <f t="shared" si="47"/>
        <v/>
      </c>
      <c r="M987" t="str">
        <f>IF([1]线路!G987="","",[1]线路!G987)</f>
        <v/>
      </c>
      <c r="N987" t="str">
        <f>IF([1]线路!H987="","",[1]线路!H987)</f>
        <v/>
      </c>
    </row>
    <row r="988" spans="1:14" x14ac:dyDescent="0.15">
      <c r="A988" t="str">
        <f>IF([1]线路!A988="","",[1]线路!A988)</f>
        <v/>
      </c>
      <c r="B988" t="str">
        <f>IF([1]线路!B988="","",[1]线路!B988)</f>
        <v/>
      </c>
      <c r="C988" t="str">
        <f>IF([1]线路!C988="","",[1]线路!C988)</f>
        <v/>
      </c>
      <c r="D988" t="str">
        <f>IF([1]线路!D988="","",[1]线路!D988)</f>
        <v/>
      </c>
      <c r="E988" t="str">
        <f>IF([1]线路!F988="","",[1]线路!F988)</f>
        <v/>
      </c>
      <c r="F988" t="str">
        <f>IF([1]线路!E988="","",[1]线路!E988)</f>
        <v/>
      </c>
      <c r="G988" s="18" t="str">
        <f t="shared" si="46"/>
        <v/>
      </c>
      <c r="H988" s="18" t="str">
        <f ca="1">VLOOKUP(线路!A988,OFFSET(架空线长度!$A$2,0,0,2000,2),2,FALSE)</f>
        <v/>
      </c>
      <c r="I988" s="18"/>
      <c r="J988" s="18"/>
      <c r="K988" s="18"/>
      <c r="L988" s="18" t="str">
        <f t="shared" si="47"/>
        <v/>
      </c>
      <c r="M988" t="str">
        <f>IF([1]线路!G988="","",[1]线路!G988)</f>
        <v/>
      </c>
      <c r="N988" t="str">
        <f>IF([1]线路!H988="","",[1]线路!H988)</f>
        <v/>
      </c>
    </row>
    <row r="989" spans="1:14" x14ac:dyDescent="0.15">
      <c r="A989" t="str">
        <f>IF([1]线路!A989="","",[1]线路!A989)</f>
        <v/>
      </c>
      <c r="B989" t="str">
        <f>IF([1]线路!B989="","",[1]线路!B989)</f>
        <v/>
      </c>
      <c r="C989" t="str">
        <f>IF([1]线路!C989="","",[1]线路!C989)</f>
        <v/>
      </c>
      <c r="D989" t="str">
        <f>IF([1]线路!D989="","",[1]线路!D989)</f>
        <v/>
      </c>
      <c r="E989" t="str">
        <f>IF([1]线路!F989="","",[1]线路!F989)</f>
        <v/>
      </c>
      <c r="F989" t="str">
        <f>IF([1]线路!E989="","",[1]线路!E989)</f>
        <v/>
      </c>
      <c r="G989" s="18" t="str">
        <f t="shared" si="46"/>
        <v/>
      </c>
      <c r="H989" s="18" t="str">
        <f ca="1">VLOOKUP(线路!A989,OFFSET(架空线长度!$A$2,0,0,2000,2),2,FALSE)</f>
        <v/>
      </c>
      <c r="I989" s="18"/>
      <c r="J989" s="18"/>
      <c r="K989" s="18"/>
      <c r="L989" s="18" t="str">
        <f t="shared" si="47"/>
        <v/>
      </c>
      <c r="M989" t="str">
        <f>IF([1]线路!G989="","",[1]线路!G989)</f>
        <v/>
      </c>
      <c r="N989" t="str">
        <f>IF([1]线路!H989="","",[1]线路!H989)</f>
        <v/>
      </c>
    </row>
    <row r="990" spans="1:14" x14ac:dyDescent="0.15">
      <c r="A990" t="str">
        <f>IF([1]线路!A990="","",[1]线路!A990)</f>
        <v/>
      </c>
      <c r="B990" t="str">
        <f>IF([1]线路!B990="","",[1]线路!B990)</f>
        <v/>
      </c>
      <c r="C990" t="str">
        <f>IF([1]线路!C990="","",[1]线路!C990)</f>
        <v/>
      </c>
      <c r="D990" t="str">
        <f>IF([1]线路!D990="","",[1]线路!D990)</f>
        <v/>
      </c>
      <c r="E990" t="str">
        <f>IF([1]线路!F990="","",[1]线路!F990)</f>
        <v/>
      </c>
      <c r="F990" t="str">
        <f>IF([1]线路!E990="","",[1]线路!E990)</f>
        <v/>
      </c>
      <c r="G990" s="18" t="str">
        <f t="shared" si="46"/>
        <v/>
      </c>
      <c r="H990" s="18" t="str">
        <f ca="1">VLOOKUP(线路!A990,OFFSET(架空线长度!$A$2,0,0,2000,2),2,FALSE)</f>
        <v/>
      </c>
      <c r="I990" s="18"/>
      <c r="J990" s="18"/>
      <c r="K990" s="18"/>
      <c r="L990" s="18" t="str">
        <f t="shared" si="47"/>
        <v/>
      </c>
      <c r="M990" t="str">
        <f>IF([1]线路!G990="","",[1]线路!G990)</f>
        <v/>
      </c>
      <c r="N990" t="str">
        <f>IF([1]线路!H990="","",[1]线路!H990)</f>
        <v/>
      </c>
    </row>
    <row r="991" spans="1:14" x14ac:dyDescent="0.15">
      <c r="A991" t="str">
        <f>IF([1]线路!A991="","",[1]线路!A991)</f>
        <v/>
      </c>
      <c r="B991" t="str">
        <f>IF([1]线路!B991="","",[1]线路!B991)</f>
        <v/>
      </c>
      <c r="C991" t="str">
        <f>IF([1]线路!C991="","",[1]线路!C991)</f>
        <v/>
      </c>
      <c r="D991" t="str">
        <f>IF([1]线路!D991="","",[1]线路!D991)</f>
        <v/>
      </c>
      <c r="E991" t="str">
        <f>IF([1]线路!F991="","",[1]线路!F991)</f>
        <v/>
      </c>
      <c r="F991" t="str">
        <f>IF([1]线路!E991="","",[1]线路!E991)</f>
        <v/>
      </c>
      <c r="G991" s="18" t="str">
        <f t="shared" si="46"/>
        <v/>
      </c>
      <c r="H991" s="18" t="str">
        <f ca="1">VLOOKUP(线路!A991,OFFSET(架空线长度!$A$2,0,0,2000,2),2,FALSE)</f>
        <v/>
      </c>
      <c r="I991" s="18"/>
      <c r="J991" s="18"/>
      <c r="K991" s="18"/>
      <c r="L991" s="18" t="str">
        <f t="shared" si="47"/>
        <v/>
      </c>
      <c r="M991" t="str">
        <f>IF([1]线路!G991="","",[1]线路!G991)</f>
        <v/>
      </c>
      <c r="N991" t="str">
        <f>IF([1]线路!H991="","",[1]线路!H991)</f>
        <v/>
      </c>
    </row>
    <row r="992" spans="1:14" x14ac:dyDescent="0.15">
      <c r="A992" t="str">
        <f>IF([1]线路!A992="","",[1]线路!A992)</f>
        <v/>
      </c>
      <c r="B992" t="str">
        <f>IF([1]线路!B992="","",[1]线路!B992)</f>
        <v/>
      </c>
      <c r="C992" t="str">
        <f>IF([1]线路!C992="","",[1]线路!C992)</f>
        <v/>
      </c>
      <c r="D992" t="str">
        <f>IF([1]线路!D992="","",[1]线路!D992)</f>
        <v/>
      </c>
      <c r="E992" t="str">
        <f>IF([1]线路!F992="","",[1]线路!F992)</f>
        <v/>
      </c>
      <c r="F992" t="str">
        <f>IF([1]线路!E992="","",[1]线路!E992)</f>
        <v/>
      </c>
      <c r="G992" s="18" t="str">
        <f t="shared" si="46"/>
        <v/>
      </c>
      <c r="H992" s="18" t="str">
        <f ca="1">VLOOKUP(线路!A992,OFFSET(架空线长度!$A$2,0,0,2000,2),2,FALSE)</f>
        <v/>
      </c>
      <c r="I992" s="18"/>
      <c r="J992" s="18"/>
      <c r="K992" s="18"/>
      <c r="L992" s="18" t="str">
        <f t="shared" si="47"/>
        <v/>
      </c>
      <c r="M992" t="str">
        <f>IF([1]线路!G992="","",[1]线路!G992)</f>
        <v/>
      </c>
      <c r="N992" t="str">
        <f>IF([1]线路!H992="","",[1]线路!H992)</f>
        <v/>
      </c>
    </row>
    <row r="993" spans="1:14" x14ac:dyDescent="0.15">
      <c r="A993" t="str">
        <f>IF([1]线路!A993="","",[1]线路!A993)</f>
        <v/>
      </c>
      <c r="B993" t="str">
        <f>IF([1]线路!B993="","",[1]线路!B993)</f>
        <v/>
      </c>
      <c r="C993" t="str">
        <f>IF([1]线路!C993="","",[1]线路!C993)</f>
        <v/>
      </c>
      <c r="D993" t="str">
        <f>IF([1]线路!D993="","",[1]线路!D993)</f>
        <v/>
      </c>
      <c r="E993" t="str">
        <f>IF([1]线路!F993="","",[1]线路!F993)</f>
        <v/>
      </c>
      <c r="F993" t="str">
        <f>IF([1]线路!E993="","",[1]线路!E993)</f>
        <v/>
      </c>
      <c r="G993" s="18" t="str">
        <f t="shared" si="46"/>
        <v/>
      </c>
      <c r="H993" s="18" t="str">
        <f ca="1">VLOOKUP(线路!A993,OFFSET(架空线长度!$A$2,0,0,2000,2),2,FALSE)</f>
        <v/>
      </c>
      <c r="I993" s="18"/>
      <c r="J993" s="18"/>
      <c r="K993" s="18"/>
      <c r="L993" s="18" t="str">
        <f t="shared" si="47"/>
        <v/>
      </c>
      <c r="M993" t="str">
        <f>IF([1]线路!G993="","",[1]线路!G993)</f>
        <v/>
      </c>
      <c r="N993" t="str">
        <f>IF([1]线路!H993="","",[1]线路!H993)</f>
        <v/>
      </c>
    </row>
    <row r="994" spans="1:14" x14ac:dyDescent="0.15">
      <c r="A994" t="str">
        <f>IF([1]线路!A994="","",[1]线路!A994)</f>
        <v/>
      </c>
      <c r="B994" t="str">
        <f>IF([1]线路!B994="","",[1]线路!B994)</f>
        <v/>
      </c>
      <c r="C994" t="str">
        <f>IF([1]线路!C994="","",[1]线路!C994)</f>
        <v/>
      </c>
      <c r="D994" t="str">
        <f>IF([1]线路!D994="","",[1]线路!D994)</f>
        <v/>
      </c>
      <c r="E994" t="str">
        <f>IF([1]线路!F994="","",[1]线路!F994)</f>
        <v/>
      </c>
      <c r="F994" t="str">
        <f>IF([1]线路!E994="","",[1]线路!E994)</f>
        <v/>
      </c>
      <c r="G994" s="18" t="str">
        <f t="shared" si="46"/>
        <v/>
      </c>
      <c r="H994" s="18" t="str">
        <f ca="1">VLOOKUP(线路!A994,OFFSET(架空线长度!$A$2,0,0,2000,2),2,FALSE)</f>
        <v/>
      </c>
      <c r="I994" s="18"/>
      <c r="J994" s="18"/>
      <c r="K994" s="18"/>
      <c r="L994" s="18" t="str">
        <f t="shared" si="47"/>
        <v/>
      </c>
      <c r="M994" t="str">
        <f>IF([1]线路!G994="","",[1]线路!G994)</f>
        <v/>
      </c>
      <c r="N994" t="str">
        <f>IF([1]线路!H994="","",[1]线路!H994)</f>
        <v/>
      </c>
    </row>
    <row r="995" spans="1:14" x14ac:dyDescent="0.15">
      <c r="A995" t="str">
        <f>IF([1]线路!A995="","",[1]线路!A995)</f>
        <v/>
      </c>
      <c r="B995" t="str">
        <f>IF([1]线路!B995="","",[1]线路!B995)</f>
        <v/>
      </c>
      <c r="C995" t="str">
        <f>IF([1]线路!C995="","",[1]线路!C995)</f>
        <v/>
      </c>
      <c r="D995" t="str">
        <f>IF([1]线路!D995="","",[1]线路!D995)</f>
        <v/>
      </c>
      <c r="E995" t="str">
        <f>IF([1]线路!F995="","",[1]线路!F995)</f>
        <v/>
      </c>
      <c r="F995" t="str">
        <f>IF([1]线路!E995="","",[1]线路!E995)</f>
        <v/>
      </c>
      <c r="G995" s="18" t="str">
        <f t="shared" si="46"/>
        <v/>
      </c>
      <c r="H995" s="18" t="str">
        <f ca="1">VLOOKUP(线路!A995,OFFSET(架空线长度!$A$2,0,0,2000,2),2,FALSE)</f>
        <v/>
      </c>
      <c r="I995" s="18"/>
      <c r="J995" s="18"/>
      <c r="K995" s="18"/>
      <c r="L995" s="18" t="str">
        <f t="shared" si="47"/>
        <v/>
      </c>
      <c r="M995" t="str">
        <f>IF([1]线路!G995="","",[1]线路!G995)</f>
        <v/>
      </c>
      <c r="N995" t="str">
        <f>IF([1]线路!H995="","",[1]线路!H995)</f>
        <v/>
      </c>
    </row>
    <row r="996" spans="1:14" x14ac:dyDescent="0.15">
      <c r="A996" t="str">
        <f>IF([1]线路!A996="","",[1]线路!A996)</f>
        <v/>
      </c>
      <c r="B996" t="str">
        <f>IF([1]线路!B996="","",[1]线路!B996)</f>
        <v/>
      </c>
      <c r="C996" t="str">
        <f>IF([1]线路!C996="","",[1]线路!C996)</f>
        <v/>
      </c>
      <c r="D996" t="str">
        <f>IF([1]线路!D996="","",[1]线路!D996)</f>
        <v/>
      </c>
      <c r="E996" t="str">
        <f>IF([1]线路!F996="","",[1]线路!F996)</f>
        <v/>
      </c>
      <c r="F996" t="str">
        <f>IF([1]线路!E996="","",[1]线路!E996)</f>
        <v/>
      </c>
      <c r="G996" s="18" t="str">
        <f t="shared" si="46"/>
        <v/>
      </c>
      <c r="H996" s="18" t="str">
        <f ca="1">VLOOKUP(线路!A996,OFFSET(架空线长度!$A$2,0,0,2000,2),2,FALSE)</f>
        <v/>
      </c>
      <c r="I996" s="18"/>
      <c r="J996" s="18"/>
      <c r="K996" s="18"/>
      <c r="L996" s="18" t="str">
        <f t="shared" si="47"/>
        <v/>
      </c>
      <c r="M996" t="str">
        <f>IF([1]线路!G996="","",[1]线路!G996)</f>
        <v/>
      </c>
      <c r="N996" t="str">
        <f>IF([1]线路!H996="","",[1]线路!H996)</f>
        <v/>
      </c>
    </row>
    <row r="997" spans="1:14" x14ac:dyDescent="0.15">
      <c r="A997" t="str">
        <f>IF([1]线路!A997="","",[1]线路!A997)</f>
        <v/>
      </c>
      <c r="B997" t="str">
        <f>IF([1]线路!B997="","",[1]线路!B997)</f>
        <v/>
      </c>
      <c r="C997" t="str">
        <f>IF([1]线路!C997="","",[1]线路!C997)</f>
        <v/>
      </c>
      <c r="D997" t="str">
        <f>IF([1]线路!D997="","",[1]线路!D997)</f>
        <v/>
      </c>
      <c r="E997" t="str">
        <f>IF([1]线路!F997="","",[1]线路!F997)</f>
        <v/>
      </c>
      <c r="F997" t="str">
        <f>IF([1]线路!E997="","",[1]线路!E997)</f>
        <v/>
      </c>
      <c r="G997" s="18" t="str">
        <f t="shared" si="46"/>
        <v/>
      </c>
      <c r="H997" s="18" t="str">
        <f ca="1">VLOOKUP(线路!A997,OFFSET(架空线长度!$A$2,0,0,2000,2),2,FALSE)</f>
        <v/>
      </c>
      <c r="I997" s="18"/>
      <c r="J997" s="18"/>
      <c r="K997" s="18"/>
      <c r="L997" s="18" t="str">
        <f t="shared" si="47"/>
        <v/>
      </c>
      <c r="M997" t="str">
        <f>IF([1]线路!G997="","",[1]线路!G997)</f>
        <v/>
      </c>
      <c r="N997" t="str">
        <f>IF([1]线路!H997="","",[1]线路!H997)</f>
        <v/>
      </c>
    </row>
    <row r="998" spans="1:14" x14ac:dyDescent="0.15">
      <c r="A998" t="str">
        <f>IF([1]线路!A998="","",[1]线路!A998)</f>
        <v/>
      </c>
      <c r="B998" t="str">
        <f>IF([1]线路!B998="","",[1]线路!B998)</f>
        <v/>
      </c>
      <c r="C998" t="str">
        <f>IF([1]线路!C998="","",[1]线路!C998)</f>
        <v/>
      </c>
      <c r="D998" t="str">
        <f>IF([1]线路!D998="","",[1]线路!D998)</f>
        <v/>
      </c>
      <c r="E998" t="str">
        <f>IF([1]线路!F998="","",[1]线路!F998)</f>
        <v/>
      </c>
      <c r="F998" t="str">
        <f>IF([1]线路!E998="","",[1]线路!E998)</f>
        <v/>
      </c>
      <c r="G998" s="18" t="str">
        <f t="shared" si="46"/>
        <v/>
      </c>
      <c r="H998" s="18" t="str">
        <f ca="1">VLOOKUP(线路!A998,OFFSET(架空线长度!$A$2,0,0,2000,2),2,FALSE)</f>
        <v/>
      </c>
      <c r="I998" s="18"/>
      <c r="J998" s="18"/>
      <c r="K998" s="18"/>
      <c r="L998" s="18" t="str">
        <f t="shared" si="47"/>
        <v/>
      </c>
      <c r="M998" t="str">
        <f>IF([1]线路!G998="","",[1]线路!G998)</f>
        <v/>
      </c>
      <c r="N998" t="str">
        <f>IF([1]线路!H998="","",[1]线路!H998)</f>
        <v/>
      </c>
    </row>
    <row r="999" spans="1:14" x14ac:dyDescent="0.15">
      <c r="A999" t="str">
        <f>IF([1]线路!A999="","",[1]线路!A999)</f>
        <v/>
      </c>
      <c r="B999" t="str">
        <f>IF([1]线路!B999="","",[1]线路!B999)</f>
        <v/>
      </c>
      <c r="C999" t="str">
        <f>IF([1]线路!C999="","",[1]线路!C999)</f>
        <v/>
      </c>
      <c r="D999" t="str">
        <f>IF([1]线路!D999="","",[1]线路!D999)</f>
        <v/>
      </c>
      <c r="E999" t="str">
        <f>IF([1]线路!F999="","",[1]线路!F999)</f>
        <v/>
      </c>
      <c r="F999" t="str">
        <f>IF([1]线路!E999="","",[1]线路!E999)</f>
        <v/>
      </c>
      <c r="G999" s="18" t="str">
        <f t="shared" si="46"/>
        <v/>
      </c>
      <c r="H999" s="18" t="str">
        <f ca="1">VLOOKUP(线路!A999,OFFSET(架空线长度!$A$2,0,0,2000,2),2,FALSE)</f>
        <v/>
      </c>
      <c r="I999" s="18"/>
      <c r="J999" s="18"/>
      <c r="K999" s="18"/>
      <c r="L999" s="18" t="str">
        <f t="shared" si="47"/>
        <v/>
      </c>
      <c r="M999" t="str">
        <f>IF([1]线路!G999="","",[1]线路!G999)</f>
        <v/>
      </c>
      <c r="N999" t="str">
        <f>IF([1]线路!H999="","",[1]线路!H999)</f>
        <v/>
      </c>
    </row>
    <row r="1000" spans="1:14" x14ac:dyDescent="0.15">
      <c r="A1000" t="str">
        <f>IF([1]线路!A1000="","",[1]线路!A1000)</f>
        <v/>
      </c>
      <c r="B1000" t="str">
        <f>IF([1]线路!B1000="","",[1]线路!B1000)</f>
        <v/>
      </c>
      <c r="C1000" t="str">
        <f>IF([1]线路!C1000="","",[1]线路!C1000)</f>
        <v/>
      </c>
      <c r="D1000" t="str">
        <f>IF([1]线路!D1000="","",[1]线路!D1000)</f>
        <v/>
      </c>
      <c r="E1000" t="str">
        <f>IF([1]线路!F1000="","",[1]线路!F1000)</f>
        <v/>
      </c>
      <c r="F1000" t="str">
        <f>IF([1]线路!E1000="","",[1]线路!E1000)</f>
        <v/>
      </c>
      <c r="G1000" s="18" t="str">
        <f t="shared" si="46"/>
        <v/>
      </c>
      <c r="H1000" s="18" t="str">
        <f ca="1">VLOOKUP(线路!A1000,OFFSET(架空线长度!$A$2,0,0,2000,2),2,FALSE)</f>
        <v/>
      </c>
      <c r="I1000" s="18"/>
      <c r="J1000" s="18"/>
      <c r="K1000" s="18"/>
      <c r="L1000" s="18" t="str">
        <f t="shared" si="47"/>
        <v/>
      </c>
      <c r="M1000" t="str">
        <f>IF([1]线路!G1000="","",[1]线路!G1000)</f>
        <v/>
      </c>
      <c r="N1000" t="str">
        <f>IF([1]线路!H1000="","",[1]线路!H1000)</f>
        <v/>
      </c>
    </row>
    <row r="1001" spans="1:14" x14ac:dyDescent="0.15">
      <c r="A1001" t="str">
        <f>IF([1]线路!A1001="","",[1]线路!A1001)</f>
        <v/>
      </c>
      <c r="B1001" t="str">
        <f>IF([1]线路!B1001="","",[1]线路!B1001)</f>
        <v/>
      </c>
      <c r="C1001" t="str">
        <f>IF([1]线路!C1001="","",[1]线路!C1001)</f>
        <v/>
      </c>
      <c r="D1001" t="str">
        <f>IF([1]线路!D1001="","",[1]线路!D1001)</f>
        <v/>
      </c>
      <c r="E1001" t="str">
        <f>IF([1]线路!F1001="","",[1]线路!F1001)</f>
        <v/>
      </c>
      <c r="F1001" t="str">
        <f>IF([1]线路!E1001="","",[1]线路!E1001)</f>
        <v/>
      </c>
      <c r="G1001" s="18" t="str">
        <f t="shared" si="46"/>
        <v/>
      </c>
      <c r="H1001" s="18" t="str">
        <f ca="1">VLOOKUP(线路!A1001,OFFSET(架空线长度!$A$2,0,0,2000,2),2,FALSE)</f>
        <v/>
      </c>
      <c r="I1001" s="18"/>
      <c r="J1001" s="18"/>
      <c r="K1001" s="18"/>
      <c r="L1001" s="18" t="str">
        <f t="shared" si="47"/>
        <v/>
      </c>
      <c r="M1001" t="str">
        <f>IF([1]线路!G1001="","",[1]线路!G1001)</f>
        <v/>
      </c>
      <c r="N1001" t="str">
        <f>IF([1]线路!H1001="","",[1]线路!H1001)</f>
        <v/>
      </c>
    </row>
    <row r="1002" spans="1:14" x14ac:dyDescent="0.15">
      <c r="A1002" t="str">
        <f>IF([1]线路!A1002="","",[1]线路!A1002)</f>
        <v/>
      </c>
      <c r="B1002" t="str">
        <f>IF([1]线路!B1002="","",[1]线路!B1002)</f>
        <v/>
      </c>
      <c r="C1002" t="str">
        <f>IF([1]线路!C1002="","",[1]线路!C1002)</f>
        <v/>
      </c>
      <c r="D1002" t="str">
        <f>IF([1]线路!D1002="","",[1]线路!D1002)</f>
        <v/>
      </c>
      <c r="E1002" t="str">
        <f>IF([1]线路!F1002="","",[1]线路!F1002)</f>
        <v/>
      </c>
      <c r="F1002" t="str">
        <f>IF([1]线路!E1002="","",[1]线路!E1002)</f>
        <v/>
      </c>
      <c r="G1002" s="18" t="str">
        <f t="shared" si="46"/>
        <v/>
      </c>
      <c r="H1002" s="18" t="str">
        <f ca="1">VLOOKUP(线路!A1002,OFFSET(架空线长度!$A$2,0,0,2000,2),2,FALSE)</f>
        <v/>
      </c>
      <c r="I1002" s="18"/>
      <c r="J1002" s="18"/>
      <c r="K1002" s="18"/>
      <c r="L1002" s="18" t="str">
        <f t="shared" si="47"/>
        <v/>
      </c>
      <c r="M1002" t="str">
        <f>IF([1]线路!G1002="","",[1]线路!G1002)</f>
        <v/>
      </c>
      <c r="N1002" t="str">
        <f>IF([1]线路!H1002="","",[1]线路!H1002)</f>
        <v/>
      </c>
    </row>
    <row r="1003" spans="1:14" x14ac:dyDescent="0.15">
      <c r="A1003" t="str">
        <f>IF([1]线路!A1003="","",[1]线路!A1003)</f>
        <v/>
      </c>
      <c r="B1003" t="str">
        <f>IF([1]线路!B1003="","",[1]线路!B1003)</f>
        <v/>
      </c>
      <c r="C1003" t="str">
        <f>IF([1]线路!C1003="","",[1]线路!C1003)</f>
        <v/>
      </c>
      <c r="D1003" t="str">
        <f>IF([1]线路!D1003="","",[1]线路!D1003)</f>
        <v/>
      </c>
      <c r="E1003" t="str">
        <f>IF([1]线路!F1003="","",[1]线路!F1003)</f>
        <v/>
      </c>
      <c r="F1003" t="str">
        <f>IF([1]线路!E1003="","",[1]线路!E1003)</f>
        <v/>
      </c>
      <c r="G1003" s="18" t="str">
        <f t="shared" si="46"/>
        <v/>
      </c>
      <c r="H1003" s="18" t="str">
        <f ca="1">VLOOKUP(线路!A1003,OFFSET(架空线长度!$A$2,0,0,2000,2),2,FALSE)</f>
        <v/>
      </c>
      <c r="I1003" s="18"/>
      <c r="J1003" s="18"/>
      <c r="K1003" s="18"/>
      <c r="L1003" s="18" t="str">
        <f t="shared" si="47"/>
        <v/>
      </c>
      <c r="M1003" t="str">
        <f>IF([1]线路!G1003="","",[1]线路!G1003)</f>
        <v/>
      </c>
      <c r="N1003" t="str">
        <f>IF([1]线路!H1003="","",[1]线路!H1003)</f>
        <v/>
      </c>
    </row>
    <row r="1004" spans="1:14" x14ac:dyDescent="0.15">
      <c r="A1004" t="str">
        <f>IF([1]线路!A1004="","",[1]线路!A1004)</f>
        <v/>
      </c>
      <c r="B1004" t="str">
        <f>IF([1]线路!B1004="","",[1]线路!B1004)</f>
        <v/>
      </c>
      <c r="C1004" t="str">
        <f>IF([1]线路!C1004="","",[1]线路!C1004)</f>
        <v/>
      </c>
      <c r="D1004" t="str">
        <f>IF([1]线路!D1004="","",[1]线路!D1004)</f>
        <v/>
      </c>
      <c r="E1004" t="str">
        <f>IF([1]线路!F1004="","",[1]线路!F1004)</f>
        <v/>
      </c>
      <c r="F1004" t="str">
        <f>IF([1]线路!E1004="","",[1]线路!E1004)</f>
        <v/>
      </c>
      <c r="G1004" s="18" t="str">
        <f t="shared" si="46"/>
        <v/>
      </c>
      <c r="H1004" s="18" t="str">
        <f ca="1">VLOOKUP(线路!A1004,OFFSET(架空线长度!$A$2,0,0,2000,2),2,FALSE)</f>
        <v/>
      </c>
      <c r="I1004" s="18"/>
      <c r="J1004" s="18"/>
      <c r="K1004" s="18"/>
      <c r="L1004" s="18" t="str">
        <f t="shared" si="47"/>
        <v/>
      </c>
      <c r="M1004" t="str">
        <f>IF([1]线路!G1004="","",[1]线路!G1004)</f>
        <v/>
      </c>
      <c r="N1004" t="str">
        <f>IF([1]线路!H1004="","",[1]线路!H1004)</f>
        <v/>
      </c>
    </row>
    <row r="1005" spans="1:14" x14ac:dyDescent="0.15">
      <c r="A1005" t="str">
        <f>IF([1]线路!A1005="","",[1]线路!A1005)</f>
        <v/>
      </c>
      <c r="B1005" t="str">
        <f>IF([1]线路!B1005="","",[1]线路!B1005)</f>
        <v/>
      </c>
      <c r="C1005" t="str">
        <f>IF([1]线路!C1005="","",[1]线路!C1005)</f>
        <v/>
      </c>
      <c r="D1005" t="str">
        <f>IF([1]线路!D1005="","",[1]线路!D1005)</f>
        <v/>
      </c>
      <c r="E1005" t="str">
        <f>IF([1]线路!F1005="","",[1]线路!F1005)</f>
        <v/>
      </c>
      <c r="F1005" t="str">
        <f>IF([1]线路!E1005="","",[1]线路!E1005)</f>
        <v/>
      </c>
      <c r="G1005" s="18" t="str">
        <f t="shared" si="46"/>
        <v/>
      </c>
      <c r="H1005" s="18" t="str">
        <f ca="1">VLOOKUP(线路!A1005,OFFSET(架空线长度!$A$2,0,0,2000,2),2,FALSE)</f>
        <v/>
      </c>
      <c r="I1005" s="18"/>
      <c r="J1005" s="18"/>
      <c r="K1005" s="18"/>
      <c r="L1005" s="18" t="str">
        <f t="shared" si="47"/>
        <v/>
      </c>
      <c r="M1005" t="str">
        <f>IF([1]线路!G1005="","",[1]线路!G1005)</f>
        <v/>
      </c>
      <c r="N1005" t="str">
        <f>IF([1]线路!H1005="","",[1]线路!H1005)</f>
        <v/>
      </c>
    </row>
    <row r="1006" spans="1:14" x14ac:dyDescent="0.15">
      <c r="A1006" t="str">
        <f>IF([1]线路!A1006="","",[1]线路!A1006)</f>
        <v/>
      </c>
      <c r="B1006" t="str">
        <f>IF([1]线路!B1006="","",[1]线路!B1006)</f>
        <v/>
      </c>
      <c r="C1006" t="str">
        <f>IF([1]线路!C1006="","",[1]线路!C1006)</f>
        <v/>
      </c>
      <c r="D1006" t="str">
        <f>IF([1]线路!D1006="","",[1]线路!D1006)</f>
        <v/>
      </c>
      <c r="E1006" t="str">
        <f>IF([1]线路!F1006="","",[1]线路!F1006)</f>
        <v/>
      </c>
      <c r="F1006" t="str">
        <f>IF([1]线路!E1006="","",[1]线路!E1006)</f>
        <v/>
      </c>
      <c r="G1006" s="18" t="str">
        <f t="shared" si="46"/>
        <v/>
      </c>
      <c r="H1006" s="18" t="str">
        <f ca="1">VLOOKUP(线路!A1006,OFFSET(架空线长度!$A$2,0,0,2000,2),2,FALSE)</f>
        <v/>
      </c>
      <c r="I1006" s="18"/>
      <c r="J1006" s="18"/>
      <c r="K1006" s="18"/>
      <c r="L1006" s="18" t="str">
        <f t="shared" si="47"/>
        <v/>
      </c>
      <c r="M1006" t="str">
        <f>IF([1]线路!G1006="","",[1]线路!G1006)</f>
        <v/>
      </c>
      <c r="N1006" t="str">
        <f>IF([1]线路!H1006="","",[1]线路!H1006)</f>
        <v/>
      </c>
    </row>
    <row r="1007" spans="1:14" x14ac:dyDescent="0.15">
      <c r="A1007" t="str">
        <f>IF([1]线路!A1007="","",[1]线路!A1007)</f>
        <v/>
      </c>
      <c r="B1007" t="str">
        <f>IF([1]线路!B1007="","",[1]线路!B1007)</f>
        <v/>
      </c>
      <c r="C1007" t="str">
        <f>IF([1]线路!C1007="","",[1]线路!C1007)</f>
        <v/>
      </c>
      <c r="D1007" t="str">
        <f>IF([1]线路!D1007="","",[1]线路!D1007)</f>
        <v/>
      </c>
      <c r="E1007" t="str">
        <f>IF([1]线路!F1007="","",[1]线路!F1007)</f>
        <v/>
      </c>
      <c r="F1007" t="str">
        <f>IF([1]线路!E1007="","",[1]线路!E1007)</f>
        <v/>
      </c>
      <c r="G1007" s="18" t="str">
        <f t="shared" si="46"/>
        <v/>
      </c>
      <c r="H1007" s="18" t="str">
        <f ca="1">VLOOKUP(线路!A1007,OFFSET(架空线长度!$A$2,0,0,2000,2),2,FALSE)</f>
        <v/>
      </c>
      <c r="I1007" s="18"/>
      <c r="J1007" s="18"/>
      <c r="K1007" s="18"/>
      <c r="L1007" s="18" t="str">
        <f t="shared" si="47"/>
        <v/>
      </c>
      <c r="M1007" t="str">
        <f>IF([1]线路!G1007="","",[1]线路!G1007)</f>
        <v/>
      </c>
      <c r="N1007" t="str">
        <f>IF([1]线路!H1007="","",[1]线路!H1007)</f>
        <v/>
      </c>
    </row>
    <row r="1008" spans="1:14" x14ac:dyDescent="0.15">
      <c r="A1008" t="str">
        <f>IF([1]线路!A1008="","",[1]线路!A1008)</f>
        <v/>
      </c>
      <c r="B1008" t="str">
        <f>IF([1]线路!B1008="","",[1]线路!B1008)</f>
        <v/>
      </c>
      <c r="C1008" t="str">
        <f>IF([1]线路!C1008="","",[1]线路!C1008)</f>
        <v/>
      </c>
      <c r="D1008" t="str">
        <f>IF([1]线路!D1008="","",[1]线路!D1008)</f>
        <v/>
      </c>
      <c r="E1008" t="str">
        <f>IF([1]线路!F1008="","",[1]线路!F1008)</f>
        <v/>
      </c>
      <c r="F1008" t="str">
        <f>IF([1]线路!E1008="","",[1]线路!E1008)</f>
        <v/>
      </c>
      <c r="G1008" s="18" t="str">
        <f t="shared" si="46"/>
        <v/>
      </c>
      <c r="H1008" s="18" t="str">
        <f ca="1">VLOOKUP(线路!A1008,OFFSET(架空线长度!$A$2,0,0,2000,2),2,FALSE)</f>
        <v/>
      </c>
      <c r="I1008" s="18"/>
      <c r="J1008" s="18"/>
      <c r="K1008" s="18"/>
      <c r="L1008" s="18" t="str">
        <f t="shared" si="47"/>
        <v/>
      </c>
      <c r="M1008" t="str">
        <f>IF([1]线路!G1008="","",[1]线路!G1008)</f>
        <v/>
      </c>
      <c r="N1008" t="str">
        <f>IF([1]线路!H1008="","",[1]线路!H1008)</f>
        <v/>
      </c>
    </row>
    <row r="1009" spans="1:14" x14ac:dyDescent="0.15">
      <c r="A1009" t="str">
        <f>IF([1]线路!A1009="","",[1]线路!A1009)</f>
        <v/>
      </c>
      <c r="B1009" t="str">
        <f>IF([1]线路!B1009="","",[1]线路!B1009)</f>
        <v/>
      </c>
      <c r="C1009" t="str">
        <f>IF([1]线路!C1009="","",[1]线路!C1009)</f>
        <v/>
      </c>
      <c r="D1009" t="str">
        <f>IF([1]线路!D1009="","",[1]线路!D1009)</f>
        <v/>
      </c>
      <c r="E1009" t="str">
        <f>IF([1]线路!F1009="","",[1]线路!F1009)</f>
        <v/>
      </c>
      <c r="F1009" t="str">
        <f>IF([1]线路!E1009="","",[1]线路!E1009)</f>
        <v/>
      </c>
      <c r="G1009" s="18" t="str">
        <f t="shared" si="46"/>
        <v/>
      </c>
      <c r="H1009" s="18" t="str">
        <f ca="1">VLOOKUP(线路!A1009,OFFSET(架空线长度!$A$2,0,0,2000,2),2,FALSE)</f>
        <v/>
      </c>
      <c r="I1009" s="18"/>
      <c r="J1009" s="18"/>
      <c r="K1009" s="18"/>
      <c r="L1009" s="18" t="str">
        <f t="shared" si="47"/>
        <v/>
      </c>
      <c r="M1009" t="str">
        <f>IF([1]线路!G1009="","",[1]线路!G1009)</f>
        <v/>
      </c>
      <c r="N1009" t="str">
        <f>IF([1]线路!H1009="","",[1]线路!H1009)</f>
        <v/>
      </c>
    </row>
    <row r="1010" spans="1:14" x14ac:dyDescent="0.15">
      <c r="A1010" t="str">
        <f>IF([1]线路!A1010="","",[1]线路!A1010)</f>
        <v/>
      </c>
      <c r="B1010" t="str">
        <f>IF([1]线路!B1010="","",[1]线路!B1010)</f>
        <v/>
      </c>
      <c r="C1010" t="str">
        <f>IF([1]线路!C1010="","",[1]线路!C1010)</f>
        <v/>
      </c>
      <c r="D1010" t="str">
        <f>IF([1]线路!D1010="","",[1]线路!D1010)</f>
        <v/>
      </c>
      <c r="E1010" t="str">
        <f>IF([1]线路!F1010="","",[1]线路!F1010)</f>
        <v/>
      </c>
      <c r="F1010" t="str">
        <f>IF([1]线路!E1010="","",[1]线路!E1010)</f>
        <v/>
      </c>
      <c r="G1010" s="18" t="str">
        <f t="shared" si="46"/>
        <v/>
      </c>
      <c r="H1010" s="18" t="str">
        <f ca="1">VLOOKUP(线路!A1010,OFFSET(架空线长度!$A$2,0,0,2000,2),2,FALSE)</f>
        <v/>
      </c>
      <c r="I1010" s="18"/>
      <c r="J1010" s="18"/>
      <c r="K1010" s="18"/>
      <c r="L1010" s="18" t="str">
        <f t="shared" si="47"/>
        <v/>
      </c>
      <c r="M1010" t="str">
        <f>IF([1]线路!G1010="","",[1]线路!G1010)</f>
        <v/>
      </c>
      <c r="N1010" t="str">
        <f>IF([1]线路!H1010="","",[1]线路!H1010)</f>
        <v/>
      </c>
    </row>
    <row r="1011" spans="1:14" x14ac:dyDescent="0.15">
      <c r="A1011" t="str">
        <f>IF([1]线路!A1011="","",[1]线路!A1011)</f>
        <v/>
      </c>
      <c r="B1011" t="str">
        <f>IF([1]线路!B1011="","",[1]线路!B1011)</f>
        <v/>
      </c>
      <c r="C1011" t="str">
        <f>IF([1]线路!C1011="","",[1]线路!C1011)</f>
        <v/>
      </c>
      <c r="D1011" t="str">
        <f>IF([1]线路!D1011="","",[1]线路!D1011)</f>
        <v/>
      </c>
      <c r="E1011" t="str">
        <f>IF([1]线路!F1011="","",[1]线路!F1011)</f>
        <v/>
      </c>
      <c r="F1011" t="str">
        <f>IF([1]线路!E1011="","",[1]线路!E1011)</f>
        <v/>
      </c>
      <c r="G1011" s="18" t="str">
        <f t="shared" si="46"/>
        <v/>
      </c>
      <c r="H1011" s="18" t="str">
        <f ca="1">VLOOKUP(线路!A1011,OFFSET(架空线长度!$A$2,0,0,2000,2),2,FALSE)</f>
        <v/>
      </c>
      <c r="I1011" s="18"/>
      <c r="J1011" s="18"/>
      <c r="K1011" s="18"/>
      <c r="L1011" s="18" t="str">
        <f t="shared" si="47"/>
        <v/>
      </c>
      <c r="M1011" t="str">
        <f>IF([1]线路!G1011="","",[1]线路!G1011)</f>
        <v/>
      </c>
      <c r="N1011" t="str">
        <f>IF([1]线路!H1011="","",[1]线路!H1011)</f>
        <v/>
      </c>
    </row>
    <row r="1012" spans="1:14" x14ac:dyDescent="0.15">
      <c r="A1012" t="str">
        <f>IF([1]线路!A1012="","",[1]线路!A1012)</f>
        <v/>
      </c>
      <c r="B1012" t="str">
        <f>IF([1]线路!B1012="","",[1]线路!B1012)</f>
        <v/>
      </c>
      <c r="C1012" t="str">
        <f>IF([1]线路!C1012="","",[1]线路!C1012)</f>
        <v/>
      </c>
      <c r="D1012" t="str">
        <f>IF([1]线路!D1012="","",[1]线路!D1012)</f>
        <v/>
      </c>
      <c r="E1012" t="str">
        <f>IF([1]线路!F1012="","",[1]线路!F1012)</f>
        <v/>
      </c>
      <c r="F1012" t="str">
        <f>IF([1]线路!E1012="","",[1]线路!E1012)</f>
        <v/>
      </c>
      <c r="G1012" s="18" t="str">
        <f t="shared" si="46"/>
        <v/>
      </c>
      <c r="H1012" s="18" t="str">
        <f ca="1">VLOOKUP(线路!A1012,OFFSET(架空线长度!$A$2,0,0,2000,2),2,FALSE)</f>
        <v/>
      </c>
      <c r="I1012" s="18"/>
      <c r="J1012" s="18"/>
      <c r="K1012" s="18"/>
      <c r="L1012" s="18" t="str">
        <f t="shared" si="47"/>
        <v/>
      </c>
      <c r="M1012" t="str">
        <f>IF([1]线路!G1012="","",[1]线路!G1012)</f>
        <v/>
      </c>
      <c r="N1012" t="str">
        <f>IF([1]线路!H1012="","",[1]线路!H1012)</f>
        <v/>
      </c>
    </row>
    <row r="1013" spans="1:14" x14ac:dyDescent="0.15">
      <c r="A1013" t="str">
        <f>IF([1]线路!A1013="","",[1]线路!A1013)</f>
        <v/>
      </c>
      <c r="B1013" t="str">
        <f>IF([1]线路!B1013="","",[1]线路!B1013)</f>
        <v/>
      </c>
      <c r="C1013" t="str">
        <f>IF([1]线路!C1013="","",[1]线路!C1013)</f>
        <v/>
      </c>
      <c r="D1013" t="str">
        <f>IF([1]线路!D1013="","",[1]线路!D1013)</f>
        <v/>
      </c>
      <c r="E1013" t="str">
        <f>IF([1]线路!F1013="","",[1]线路!F1013)</f>
        <v/>
      </c>
      <c r="F1013" t="str">
        <f>IF([1]线路!E1013="","",[1]线路!E1013)</f>
        <v/>
      </c>
      <c r="G1013" s="18" t="str">
        <f t="shared" si="46"/>
        <v/>
      </c>
      <c r="H1013" s="18" t="str">
        <f ca="1">VLOOKUP(线路!A1013,OFFSET(架空线长度!$A$2,0,0,2000,2),2,FALSE)</f>
        <v/>
      </c>
      <c r="I1013" s="18"/>
      <c r="J1013" s="18"/>
      <c r="K1013" s="18"/>
      <c r="L1013" s="18" t="str">
        <f t="shared" si="47"/>
        <v/>
      </c>
      <c r="M1013" t="str">
        <f>IF([1]线路!G1013="","",[1]线路!G1013)</f>
        <v/>
      </c>
      <c r="N1013" t="str">
        <f>IF([1]线路!H1013="","",[1]线路!H1013)</f>
        <v/>
      </c>
    </row>
    <row r="1014" spans="1:14" x14ac:dyDescent="0.15">
      <c r="A1014" t="str">
        <f>IF([1]线路!A1014="","",[1]线路!A1014)</f>
        <v/>
      </c>
      <c r="B1014" t="str">
        <f>IF([1]线路!B1014="","",[1]线路!B1014)</f>
        <v/>
      </c>
      <c r="C1014" t="str">
        <f>IF([1]线路!C1014="","",[1]线路!C1014)</f>
        <v/>
      </c>
      <c r="D1014" t="str">
        <f>IF([1]线路!D1014="","",[1]线路!D1014)</f>
        <v/>
      </c>
      <c r="E1014" t="str">
        <f>IF([1]线路!F1014="","",[1]线路!F1014)</f>
        <v/>
      </c>
      <c r="F1014" t="str">
        <f>IF([1]线路!E1014="","",[1]线路!E1014)</f>
        <v/>
      </c>
      <c r="G1014" s="18" t="str">
        <f t="shared" si="46"/>
        <v/>
      </c>
      <c r="H1014" s="18" t="str">
        <f ca="1">VLOOKUP(线路!A1014,OFFSET(架空线长度!$A$2,0,0,2000,2),2,FALSE)</f>
        <v/>
      </c>
      <c r="I1014" s="18"/>
      <c r="J1014" s="18"/>
      <c r="K1014" s="18"/>
      <c r="L1014" s="18" t="str">
        <f t="shared" si="47"/>
        <v/>
      </c>
      <c r="M1014" t="str">
        <f>IF([1]线路!G1014="","",[1]线路!G1014)</f>
        <v/>
      </c>
      <c r="N1014" t="str">
        <f>IF([1]线路!H1014="","",[1]线路!H1014)</f>
        <v/>
      </c>
    </row>
    <row r="1015" spans="1:14" x14ac:dyDescent="0.15">
      <c r="A1015" t="str">
        <f>IF([1]线路!A1015="","",[1]线路!A1015)</f>
        <v/>
      </c>
      <c r="B1015" t="str">
        <f>IF([1]线路!B1015="","",[1]线路!B1015)</f>
        <v/>
      </c>
      <c r="C1015" t="str">
        <f>IF([1]线路!C1015="","",[1]线路!C1015)</f>
        <v/>
      </c>
      <c r="D1015" t="str">
        <f>IF([1]线路!D1015="","",[1]线路!D1015)</f>
        <v/>
      </c>
      <c r="E1015" t="str">
        <f>IF([1]线路!F1015="","",[1]线路!F1015)</f>
        <v/>
      </c>
      <c r="F1015" t="str">
        <f>IF([1]线路!E1015="","",[1]线路!E1015)</f>
        <v/>
      </c>
      <c r="G1015" s="18" t="str">
        <f t="shared" si="46"/>
        <v/>
      </c>
      <c r="H1015" s="18" t="str">
        <f ca="1">VLOOKUP(线路!A1015,OFFSET(架空线长度!$A$2,0,0,2000,2),2,FALSE)</f>
        <v/>
      </c>
      <c r="I1015" s="18"/>
      <c r="J1015" s="18"/>
      <c r="K1015" s="18"/>
      <c r="L1015" s="18" t="str">
        <f t="shared" si="47"/>
        <v/>
      </c>
      <c r="M1015" t="str">
        <f>IF([1]线路!G1015="","",[1]线路!G1015)</f>
        <v/>
      </c>
      <c r="N1015" t="str">
        <f>IF([1]线路!H1015="","",[1]线路!H1015)</f>
        <v/>
      </c>
    </row>
    <row r="1016" spans="1:14" x14ac:dyDescent="0.15">
      <c r="A1016" t="str">
        <f>IF([1]线路!A1016="","",[1]线路!A1016)</f>
        <v/>
      </c>
      <c r="B1016" t="str">
        <f>IF([1]线路!B1016="","",[1]线路!B1016)</f>
        <v/>
      </c>
      <c r="C1016" t="str">
        <f>IF([1]线路!C1016="","",[1]线路!C1016)</f>
        <v/>
      </c>
      <c r="D1016" t="str">
        <f>IF([1]线路!D1016="","",[1]线路!D1016)</f>
        <v/>
      </c>
      <c r="E1016" t="str">
        <f>IF([1]线路!F1016="","",[1]线路!F1016)</f>
        <v/>
      </c>
      <c r="F1016" t="str">
        <f>IF([1]线路!E1016="","",[1]线路!E1016)</f>
        <v/>
      </c>
      <c r="G1016" s="18" t="str">
        <f t="shared" si="46"/>
        <v/>
      </c>
      <c r="H1016" s="18" t="str">
        <f ca="1">VLOOKUP(线路!A1016,OFFSET(架空线长度!$A$2,0,0,2000,2),2,FALSE)</f>
        <v/>
      </c>
      <c r="I1016" s="18"/>
      <c r="J1016" s="18"/>
      <c r="K1016" s="18"/>
      <c r="L1016" s="18" t="str">
        <f t="shared" si="47"/>
        <v/>
      </c>
      <c r="M1016" t="str">
        <f>IF([1]线路!G1016="","",[1]线路!G1016)</f>
        <v/>
      </c>
      <c r="N1016" t="str">
        <f>IF([1]线路!H1016="","",[1]线路!H1016)</f>
        <v/>
      </c>
    </row>
    <row r="1017" spans="1:14" x14ac:dyDescent="0.15">
      <c r="A1017" t="str">
        <f>IF([1]线路!A1017="","",[1]线路!A1017)</f>
        <v/>
      </c>
      <c r="B1017" t="str">
        <f>IF([1]线路!B1017="","",[1]线路!B1017)</f>
        <v/>
      </c>
      <c r="C1017" t="str">
        <f>IF([1]线路!C1017="","",[1]线路!C1017)</f>
        <v/>
      </c>
      <c r="D1017" t="str">
        <f>IF([1]线路!D1017="","",[1]线路!D1017)</f>
        <v/>
      </c>
      <c r="E1017" t="str">
        <f>IF([1]线路!F1017="","",[1]线路!F1017)</f>
        <v/>
      </c>
      <c r="F1017" t="str">
        <f>IF([1]线路!E1017="","",[1]线路!E1017)</f>
        <v/>
      </c>
      <c r="G1017" s="18" t="str">
        <f t="shared" si="46"/>
        <v/>
      </c>
      <c r="H1017" s="18" t="str">
        <f ca="1">VLOOKUP(线路!A1017,OFFSET(架空线长度!$A$2,0,0,2000,2),2,FALSE)</f>
        <v/>
      </c>
      <c r="I1017" s="18"/>
      <c r="J1017" s="18"/>
      <c r="K1017" s="18"/>
      <c r="L1017" s="18" t="str">
        <f t="shared" si="47"/>
        <v/>
      </c>
      <c r="M1017" t="str">
        <f>IF([1]线路!G1017="","",[1]线路!G1017)</f>
        <v/>
      </c>
      <c r="N1017" t="str">
        <f>IF([1]线路!H1017="","",[1]线路!H1017)</f>
        <v/>
      </c>
    </row>
    <row r="1018" spans="1:14" x14ac:dyDescent="0.15">
      <c r="A1018" t="str">
        <f>IF([1]线路!A1018="","",[1]线路!A1018)</f>
        <v/>
      </c>
      <c r="B1018" t="str">
        <f>IF([1]线路!B1018="","",[1]线路!B1018)</f>
        <v/>
      </c>
      <c r="C1018" t="str">
        <f>IF([1]线路!C1018="","",[1]线路!C1018)</f>
        <v/>
      </c>
      <c r="D1018" t="str">
        <f>IF([1]线路!D1018="","",[1]线路!D1018)</f>
        <v/>
      </c>
      <c r="E1018" t="str">
        <f>IF([1]线路!F1018="","",[1]线路!F1018)</f>
        <v/>
      </c>
      <c r="F1018" t="str">
        <f>IF([1]线路!E1018="","",[1]线路!E1018)</f>
        <v/>
      </c>
      <c r="G1018" s="18" t="str">
        <f t="shared" si="46"/>
        <v/>
      </c>
      <c r="H1018" s="18" t="str">
        <f ca="1">VLOOKUP(线路!A1018,OFFSET(架空线长度!$A$2,0,0,2000,2),2,FALSE)</f>
        <v/>
      </c>
      <c r="I1018" s="18"/>
      <c r="J1018" s="18"/>
      <c r="K1018" s="18"/>
      <c r="L1018" s="18" t="str">
        <f t="shared" si="47"/>
        <v/>
      </c>
      <c r="M1018" t="str">
        <f>IF([1]线路!G1018="","",[1]线路!G1018)</f>
        <v/>
      </c>
      <c r="N1018" t="str">
        <f>IF([1]线路!H1018="","",[1]线路!H1018)</f>
        <v/>
      </c>
    </row>
    <row r="1019" spans="1:14" x14ac:dyDescent="0.15">
      <c r="A1019" t="str">
        <f>IF([1]线路!A1019="","",[1]线路!A1019)</f>
        <v/>
      </c>
      <c r="B1019" t="str">
        <f>IF([1]线路!B1019="","",[1]线路!B1019)</f>
        <v/>
      </c>
      <c r="C1019" t="str">
        <f>IF([1]线路!C1019="","",[1]线路!C1019)</f>
        <v/>
      </c>
      <c r="D1019" t="str">
        <f>IF([1]线路!D1019="","",[1]线路!D1019)</f>
        <v/>
      </c>
      <c r="E1019" t="str">
        <f>IF([1]线路!F1019="","",[1]线路!F1019)</f>
        <v/>
      </c>
      <c r="F1019" t="str">
        <f>IF([1]线路!E1019="","",[1]线路!E1019)</f>
        <v/>
      </c>
      <c r="G1019" s="18" t="str">
        <f t="shared" si="46"/>
        <v/>
      </c>
      <c r="H1019" s="18" t="str">
        <f ca="1">VLOOKUP(线路!A1019,OFFSET(架空线长度!$A$2,0,0,2000,2),2,FALSE)</f>
        <v/>
      </c>
      <c r="I1019" s="18"/>
      <c r="J1019" s="18"/>
      <c r="K1019" s="18"/>
      <c r="L1019" s="18" t="str">
        <f t="shared" si="47"/>
        <v/>
      </c>
      <c r="M1019" t="str">
        <f>IF([1]线路!G1019="","",[1]线路!G1019)</f>
        <v/>
      </c>
      <c r="N1019" t="str">
        <f>IF([1]线路!H1019="","",[1]线路!H1019)</f>
        <v/>
      </c>
    </row>
    <row r="1020" spans="1:14" x14ac:dyDescent="0.15">
      <c r="A1020" t="str">
        <f>IF([1]线路!A1020="","",[1]线路!A1020)</f>
        <v/>
      </c>
      <c r="B1020" t="str">
        <f>IF([1]线路!B1020="","",[1]线路!B1020)</f>
        <v/>
      </c>
      <c r="C1020" t="str">
        <f>IF([1]线路!C1020="","",[1]线路!C1020)</f>
        <v/>
      </c>
      <c r="D1020" t="str">
        <f>IF([1]线路!D1020="","",[1]线路!D1020)</f>
        <v/>
      </c>
      <c r="E1020" t="str">
        <f>IF([1]线路!F1020="","",[1]线路!F1020)</f>
        <v/>
      </c>
      <c r="F1020" t="str">
        <f>IF([1]线路!E1020="","",[1]线路!E1020)</f>
        <v/>
      </c>
      <c r="G1020" s="18" t="str">
        <f t="shared" si="46"/>
        <v/>
      </c>
      <c r="H1020" s="18" t="str">
        <f ca="1">VLOOKUP(线路!A1020,OFFSET(架空线长度!$A$2,0,0,2000,2),2,FALSE)</f>
        <v/>
      </c>
      <c r="I1020" s="18"/>
      <c r="J1020" s="18"/>
      <c r="K1020" s="18"/>
      <c r="L1020" s="18" t="str">
        <f t="shared" si="47"/>
        <v/>
      </c>
      <c r="M1020" t="str">
        <f>IF([1]线路!G1020="","",[1]线路!G1020)</f>
        <v/>
      </c>
      <c r="N1020" t="str">
        <f>IF([1]线路!H1020="","",[1]线路!H1020)</f>
        <v/>
      </c>
    </row>
    <row r="1021" spans="1:14" x14ac:dyDescent="0.15">
      <c r="A1021" t="str">
        <f>IF([1]线路!A1021="","",[1]线路!A1021)</f>
        <v/>
      </c>
      <c r="B1021" t="str">
        <f>IF([1]线路!B1021="","",[1]线路!B1021)</f>
        <v/>
      </c>
      <c r="C1021" t="str">
        <f>IF([1]线路!C1021="","",[1]线路!C1021)</f>
        <v/>
      </c>
      <c r="D1021" t="str">
        <f>IF([1]线路!D1021="","",[1]线路!D1021)</f>
        <v/>
      </c>
      <c r="E1021" t="str">
        <f>IF([1]线路!F1021="","",[1]线路!F1021)</f>
        <v/>
      </c>
      <c r="F1021" t="str">
        <f>IF([1]线路!E1021="","",[1]线路!E1021)</f>
        <v/>
      </c>
      <c r="G1021" s="18" t="str">
        <f t="shared" si="46"/>
        <v/>
      </c>
      <c r="H1021" s="18" t="str">
        <f ca="1">VLOOKUP(线路!A1021,OFFSET(架空线长度!$A$2,0,0,2000,2),2,FALSE)</f>
        <v/>
      </c>
      <c r="I1021" s="18"/>
      <c r="J1021" s="18"/>
      <c r="K1021" s="18"/>
      <c r="L1021" s="18" t="str">
        <f t="shared" si="47"/>
        <v/>
      </c>
      <c r="M1021" t="str">
        <f>IF([1]线路!G1021="","",[1]线路!G1021)</f>
        <v/>
      </c>
      <c r="N1021" t="str">
        <f>IF([1]线路!H1021="","",[1]线路!H1021)</f>
        <v/>
      </c>
    </row>
    <row r="1022" spans="1:14" x14ac:dyDescent="0.15">
      <c r="A1022" t="str">
        <f>IF([1]线路!A1022="","",[1]线路!A1022)</f>
        <v/>
      </c>
      <c r="B1022" t="str">
        <f>IF([1]线路!B1022="","",[1]线路!B1022)</f>
        <v/>
      </c>
      <c r="C1022" t="str">
        <f>IF([1]线路!C1022="","",[1]线路!C1022)</f>
        <v/>
      </c>
      <c r="D1022" t="str">
        <f>IF([1]线路!D1022="","",[1]线路!D1022)</f>
        <v/>
      </c>
      <c r="E1022" t="str">
        <f>IF([1]线路!F1022="","",[1]线路!F1022)</f>
        <v/>
      </c>
      <c r="F1022" t="str">
        <f>IF([1]线路!E1022="","",[1]线路!E1022)</f>
        <v/>
      </c>
      <c r="G1022" s="18" t="str">
        <f t="shared" si="46"/>
        <v/>
      </c>
      <c r="H1022" s="18" t="str">
        <f ca="1">VLOOKUP(线路!A1022,OFFSET(架空线长度!$A$2,0,0,2000,2),2,FALSE)</f>
        <v/>
      </c>
      <c r="I1022" s="18"/>
      <c r="J1022" s="18"/>
      <c r="K1022" s="18"/>
      <c r="L1022" s="18" t="str">
        <f t="shared" si="47"/>
        <v/>
      </c>
      <c r="M1022" t="str">
        <f>IF([1]线路!G1022="","",[1]线路!G1022)</f>
        <v/>
      </c>
      <c r="N1022" t="str">
        <f>IF([1]线路!H1022="","",[1]线路!H1022)</f>
        <v/>
      </c>
    </row>
    <row r="1023" spans="1:14" x14ac:dyDescent="0.15">
      <c r="A1023" t="str">
        <f>IF([1]线路!A1023="","",[1]线路!A1023)</f>
        <v/>
      </c>
      <c r="B1023" t="str">
        <f>IF([1]线路!B1023="","",[1]线路!B1023)</f>
        <v/>
      </c>
      <c r="C1023" t="str">
        <f>IF([1]线路!C1023="","",[1]线路!C1023)</f>
        <v/>
      </c>
      <c r="D1023" t="str">
        <f>IF([1]线路!D1023="","",[1]线路!D1023)</f>
        <v/>
      </c>
      <c r="E1023" t="str">
        <f>IF([1]线路!F1023="","",[1]线路!F1023)</f>
        <v/>
      </c>
      <c r="F1023" t="str">
        <f>IF([1]线路!E1023="","",[1]线路!E1023)</f>
        <v/>
      </c>
      <c r="G1023" s="18" t="str">
        <f t="shared" si="46"/>
        <v/>
      </c>
      <c r="H1023" s="18" t="str">
        <f ca="1">VLOOKUP(线路!A1023,OFFSET(架空线长度!$A$2,0,0,2000,2),2,FALSE)</f>
        <v/>
      </c>
      <c r="I1023" s="18"/>
      <c r="J1023" s="18"/>
      <c r="K1023" s="18"/>
      <c r="L1023" s="18" t="str">
        <f t="shared" si="47"/>
        <v/>
      </c>
      <c r="M1023" t="str">
        <f>IF([1]线路!G1023="","",[1]线路!G1023)</f>
        <v/>
      </c>
      <c r="N1023" t="str">
        <f>IF([1]线路!H1023="","",[1]线路!H1023)</f>
        <v/>
      </c>
    </row>
    <row r="1024" spans="1:14" x14ac:dyDescent="0.15">
      <c r="A1024" t="str">
        <f>IF([1]线路!A1024="","",[1]线路!A1024)</f>
        <v/>
      </c>
      <c r="B1024" t="str">
        <f>IF([1]线路!B1024="","",[1]线路!B1024)</f>
        <v/>
      </c>
      <c r="C1024" t="str">
        <f>IF([1]线路!C1024="","",[1]线路!C1024)</f>
        <v/>
      </c>
      <c r="D1024" t="str">
        <f>IF([1]线路!D1024="","",[1]线路!D1024)</f>
        <v/>
      </c>
      <c r="E1024" t="str">
        <f>IF([1]线路!F1024="","",[1]线路!F1024)</f>
        <v/>
      </c>
      <c r="F1024" t="str">
        <f>IF([1]线路!E1024="","",[1]线路!E1024)</f>
        <v/>
      </c>
      <c r="G1024" s="18" t="str">
        <f t="shared" si="46"/>
        <v/>
      </c>
      <c r="H1024" s="18" t="str">
        <f ca="1">VLOOKUP(线路!A1024,OFFSET(架空线长度!$A$2,0,0,2000,2),2,FALSE)</f>
        <v/>
      </c>
      <c r="I1024" s="18"/>
      <c r="J1024" s="18"/>
      <c r="K1024" s="18"/>
      <c r="L1024" s="18" t="str">
        <f t="shared" si="47"/>
        <v/>
      </c>
      <c r="M1024" t="str">
        <f>IF([1]线路!G1024="","",[1]线路!G1024)</f>
        <v/>
      </c>
      <c r="N1024" t="str">
        <f>IF([1]线路!H1024="","",[1]线路!H1024)</f>
        <v/>
      </c>
    </row>
    <row r="1025" spans="1:14" x14ac:dyDescent="0.15">
      <c r="A1025" t="str">
        <f>IF([1]线路!A1025="","",[1]线路!A1025)</f>
        <v/>
      </c>
      <c r="B1025" t="str">
        <f>IF([1]线路!B1025="","",[1]线路!B1025)</f>
        <v/>
      </c>
      <c r="C1025" t="str">
        <f>IF([1]线路!C1025="","",[1]线路!C1025)</f>
        <v/>
      </c>
      <c r="D1025" t="str">
        <f>IF([1]线路!D1025="","",[1]线路!D1025)</f>
        <v/>
      </c>
      <c r="E1025" t="str">
        <f>IF([1]线路!F1025="","",[1]线路!F1025)</f>
        <v/>
      </c>
      <c r="F1025" t="str">
        <f>IF([1]线路!E1025="","",[1]线路!E1025)</f>
        <v/>
      </c>
      <c r="G1025" s="18" t="str">
        <f t="shared" si="46"/>
        <v/>
      </c>
      <c r="H1025" s="18" t="str">
        <f ca="1">VLOOKUP(线路!A1025,OFFSET(架空线长度!$A$2,0,0,2000,2),2,FALSE)</f>
        <v/>
      </c>
      <c r="I1025" s="18"/>
      <c r="J1025" s="18"/>
      <c r="K1025" s="18"/>
      <c r="L1025" s="18" t="str">
        <f t="shared" si="47"/>
        <v/>
      </c>
      <c r="M1025" t="str">
        <f>IF([1]线路!G1025="","",[1]线路!G1025)</f>
        <v/>
      </c>
      <c r="N1025" t="str">
        <f>IF([1]线路!H1025="","",[1]线路!H1025)</f>
        <v/>
      </c>
    </row>
    <row r="1026" spans="1:14" x14ac:dyDescent="0.15">
      <c r="A1026" t="str">
        <f>IF([1]线路!A1026="","",[1]线路!A1026)</f>
        <v/>
      </c>
      <c r="B1026" t="str">
        <f>IF([1]线路!B1026="","",[1]线路!B1026)</f>
        <v/>
      </c>
      <c r="C1026" t="str">
        <f>IF([1]线路!C1026="","",[1]线路!C1026)</f>
        <v/>
      </c>
      <c r="D1026" t="str">
        <f>IF([1]线路!D1026="","",[1]线路!D1026)</f>
        <v/>
      </c>
      <c r="E1026" t="str">
        <f>IF([1]线路!F1026="","",[1]线路!F1026)</f>
        <v/>
      </c>
      <c r="F1026" t="str">
        <f>IF([1]线路!E1026="","",[1]线路!E1026)</f>
        <v/>
      </c>
      <c r="G1026" s="18" t="str">
        <f t="shared" si="46"/>
        <v/>
      </c>
      <c r="H1026" s="18" t="str">
        <f ca="1">VLOOKUP(线路!A1026,OFFSET(架空线长度!$A$2,0,0,2000,2),2,FALSE)</f>
        <v/>
      </c>
      <c r="I1026" s="18"/>
      <c r="J1026" s="18"/>
      <c r="K1026" s="18"/>
      <c r="L1026" s="18" t="str">
        <f t="shared" si="47"/>
        <v/>
      </c>
      <c r="M1026" t="str">
        <f>IF([1]线路!G1026="","",[1]线路!G1026)</f>
        <v/>
      </c>
      <c r="N1026" t="str">
        <f>IF([1]线路!H1026="","",[1]线路!H1026)</f>
        <v/>
      </c>
    </row>
    <row r="1027" spans="1:14" x14ac:dyDescent="0.15">
      <c r="A1027" t="str">
        <f>IF([1]线路!A1027="","",[1]线路!A1027)</f>
        <v/>
      </c>
      <c r="B1027" t="str">
        <f>IF([1]线路!B1027="","",[1]线路!B1027)</f>
        <v/>
      </c>
      <c r="C1027" t="str">
        <f>IF([1]线路!C1027="","",[1]线路!C1027)</f>
        <v/>
      </c>
      <c r="D1027" t="str">
        <f>IF([1]线路!D1027="","",[1]线路!D1027)</f>
        <v/>
      </c>
      <c r="E1027" t="str">
        <f>IF([1]线路!F1027="","",[1]线路!F1027)</f>
        <v/>
      </c>
      <c r="F1027" t="str">
        <f>IF([1]线路!E1027="","",[1]线路!E1027)</f>
        <v/>
      </c>
      <c r="G1027" s="18" t="str">
        <f t="shared" ref="G1027:G1090" si="48">L1027</f>
        <v/>
      </c>
      <c r="H1027" s="18" t="str">
        <f ca="1">VLOOKUP(线路!A1027,OFFSET(架空线长度!$A$2,0,0,2000,2),2,FALSE)</f>
        <v/>
      </c>
      <c r="I1027" s="18"/>
      <c r="J1027" s="18"/>
      <c r="K1027" s="18"/>
      <c r="L1027" s="18" t="str">
        <f t="shared" ref="L1027:L1090" si="49">IF(OR(I1027="",K1027=""),"",IF(I1027/(I1027+K1027)&gt;0.5,0,1))</f>
        <v/>
      </c>
      <c r="M1027" t="str">
        <f>IF([1]线路!G1027="","",[1]线路!G1027)</f>
        <v/>
      </c>
      <c r="N1027" t="str">
        <f>IF([1]线路!H1027="","",[1]线路!H1027)</f>
        <v/>
      </c>
    </row>
    <row r="1028" spans="1:14" x14ac:dyDescent="0.15">
      <c r="A1028" t="str">
        <f>IF([1]线路!A1028="","",[1]线路!A1028)</f>
        <v/>
      </c>
      <c r="B1028" t="str">
        <f>IF([1]线路!B1028="","",[1]线路!B1028)</f>
        <v/>
      </c>
      <c r="C1028" t="str">
        <f>IF([1]线路!C1028="","",[1]线路!C1028)</f>
        <v/>
      </c>
      <c r="D1028" t="str">
        <f>IF([1]线路!D1028="","",[1]线路!D1028)</f>
        <v/>
      </c>
      <c r="E1028" t="str">
        <f>IF([1]线路!F1028="","",[1]线路!F1028)</f>
        <v/>
      </c>
      <c r="F1028" t="str">
        <f>IF([1]线路!E1028="","",[1]线路!E1028)</f>
        <v/>
      </c>
      <c r="G1028" s="18" t="str">
        <f t="shared" si="48"/>
        <v/>
      </c>
      <c r="H1028" s="18" t="str">
        <f ca="1">VLOOKUP(线路!A1028,OFFSET(架空线长度!$A$2,0,0,2000,2),2,FALSE)</f>
        <v/>
      </c>
      <c r="I1028" s="18"/>
      <c r="J1028" s="18"/>
      <c r="K1028" s="18"/>
      <c r="L1028" s="18" t="str">
        <f t="shared" si="49"/>
        <v/>
      </c>
      <c r="M1028" t="str">
        <f>IF([1]线路!G1028="","",[1]线路!G1028)</f>
        <v/>
      </c>
      <c r="N1028" t="str">
        <f>IF([1]线路!H1028="","",[1]线路!H1028)</f>
        <v/>
      </c>
    </row>
    <row r="1029" spans="1:14" x14ac:dyDescent="0.15">
      <c r="A1029" t="str">
        <f>IF([1]线路!A1029="","",[1]线路!A1029)</f>
        <v/>
      </c>
      <c r="B1029" t="str">
        <f>IF([1]线路!B1029="","",[1]线路!B1029)</f>
        <v/>
      </c>
      <c r="C1029" t="str">
        <f>IF([1]线路!C1029="","",[1]线路!C1029)</f>
        <v/>
      </c>
      <c r="D1029" t="str">
        <f>IF([1]线路!D1029="","",[1]线路!D1029)</f>
        <v/>
      </c>
      <c r="E1029" t="str">
        <f>IF([1]线路!F1029="","",[1]线路!F1029)</f>
        <v/>
      </c>
      <c r="F1029" t="str">
        <f>IF([1]线路!E1029="","",[1]线路!E1029)</f>
        <v/>
      </c>
      <c r="G1029" s="18" t="str">
        <f t="shared" si="48"/>
        <v/>
      </c>
      <c r="H1029" s="18" t="str">
        <f ca="1">VLOOKUP(线路!A1029,OFFSET(架空线长度!$A$2,0,0,2000,2),2,FALSE)</f>
        <v/>
      </c>
      <c r="I1029" s="18"/>
      <c r="J1029" s="18"/>
      <c r="K1029" s="18"/>
      <c r="L1029" s="18" t="str">
        <f t="shared" si="49"/>
        <v/>
      </c>
      <c r="M1029" t="str">
        <f>IF([1]线路!G1029="","",[1]线路!G1029)</f>
        <v/>
      </c>
      <c r="N1029" t="str">
        <f>IF([1]线路!H1029="","",[1]线路!H1029)</f>
        <v/>
      </c>
    </row>
    <row r="1030" spans="1:14" x14ac:dyDescent="0.15">
      <c r="A1030" t="str">
        <f>IF([1]线路!A1030="","",[1]线路!A1030)</f>
        <v/>
      </c>
      <c r="B1030" t="str">
        <f>IF([1]线路!B1030="","",[1]线路!B1030)</f>
        <v/>
      </c>
      <c r="C1030" t="str">
        <f>IF([1]线路!C1030="","",[1]线路!C1030)</f>
        <v/>
      </c>
      <c r="D1030" t="str">
        <f>IF([1]线路!D1030="","",[1]线路!D1030)</f>
        <v/>
      </c>
      <c r="E1030" t="str">
        <f>IF([1]线路!F1030="","",[1]线路!F1030)</f>
        <v/>
      </c>
      <c r="F1030" t="str">
        <f>IF([1]线路!E1030="","",[1]线路!E1030)</f>
        <v/>
      </c>
      <c r="G1030" s="18" t="str">
        <f t="shared" si="48"/>
        <v/>
      </c>
      <c r="H1030" s="18" t="str">
        <f ca="1">VLOOKUP(线路!A1030,OFFSET(架空线长度!$A$2,0,0,2000,2),2,FALSE)</f>
        <v/>
      </c>
      <c r="I1030" s="18"/>
      <c r="J1030" s="18"/>
      <c r="K1030" s="18"/>
      <c r="L1030" s="18" t="str">
        <f t="shared" si="49"/>
        <v/>
      </c>
      <c r="M1030" t="str">
        <f>IF([1]线路!G1030="","",[1]线路!G1030)</f>
        <v/>
      </c>
      <c r="N1030" t="str">
        <f>IF([1]线路!H1030="","",[1]线路!H1030)</f>
        <v/>
      </c>
    </row>
    <row r="1031" spans="1:14" x14ac:dyDescent="0.15">
      <c r="A1031" t="str">
        <f>IF([1]线路!A1031="","",[1]线路!A1031)</f>
        <v/>
      </c>
      <c r="B1031" t="str">
        <f>IF([1]线路!B1031="","",[1]线路!B1031)</f>
        <v/>
      </c>
      <c r="C1031" t="str">
        <f>IF([1]线路!C1031="","",[1]线路!C1031)</f>
        <v/>
      </c>
      <c r="D1031" t="str">
        <f>IF([1]线路!D1031="","",[1]线路!D1031)</f>
        <v/>
      </c>
      <c r="E1031" t="str">
        <f>IF([1]线路!F1031="","",[1]线路!F1031)</f>
        <v/>
      </c>
      <c r="F1031" t="str">
        <f>IF([1]线路!E1031="","",[1]线路!E1031)</f>
        <v/>
      </c>
      <c r="G1031" s="18" t="str">
        <f t="shared" si="48"/>
        <v/>
      </c>
      <c r="H1031" s="18" t="str">
        <f ca="1">VLOOKUP(线路!A1031,OFFSET(架空线长度!$A$2,0,0,2000,2),2,FALSE)</f>
        <v/>
      </c>
      <c r="I1031" s="18"/>
      <c r="J1031" s="18"/>
      <c r="K1031" s="18"/>
      <c r="L1031" s="18" t="str">
        <f t="shared" si="49"/>
        <v/>
      </c>
      <c r="M1031" t="str">
        <f>IF([1]线路!G1031="","",[1]线路!G1031)</f>
        <v/>
      </c>
      <c r="N1031" t="str">
        <f>IF([1]线路!H1031="","",[1]线路!H1031)</f>
        <v/>
      </c>
    </row>
    <row r="1032" spans="1:14" x14ac:dyDescent="0.15">
      <c r="A1032" t="str">
        <f>IF([1]线路!A1032="","",[1]线路!A1032)</f>
        <v/>
      </c>
      <c r="B1032" t="str">
        <f>IF([1]线路!B1032="","",[1]线路!B1032)</f>
        <v/>
      </c>
      <c r="C1032" t="str">
        <f>IF([1]线路!C1032="","",[1]线路!C1032)</f>
        <v/>
      </c>
      <c r="D1032" t="str">
        <f>IF([1]线路!D1032="","",[1]线路!D1032)</f>
        <v/>
      </c>
      <c r="E1032" t="str">
        <f>IF([1]线路!F1032="","",[1]线路!F1032)</f>
        <v/>
      </c>
      <c r="F1032" t="str">
        <f>IF([1]线路!E1032="","",[1]线路!E1032)</f>
        <v/>
      </c>
      <c r="G1032" s="18" t="str">
        <f t="shared" si="48"/>
        <v/>
      </c>
      <c r="H1032" s="18" t="str">
        <f ca="1">VLOOKUP(线路!A1032,OFFSET(架空线长度!$A$2,0,0,2000,2),2,FALSE)</f>
        <v/>
      </c>
      <c r="I1032" s="18"/>
      <c r="J1032" s="18"/>
      <c r="K1032" s="18"/>
      <c r="L1032" s="18" t="str">
        <f t="shared" si="49"/>
        <v/>
      </c>
      <c r="M1032" t="str">
        <f>IF([1]线路!G1032="","",[1]线路!G1032)</f>
        <v/>
      </c>
      <c r="N1032" t="str">
        <f>IF([1]线路!H1032="","",[1]线路!H1032)</f>
        <v/>
      </c>
    </row>
    <row r="1033" spans="1:14" x14ac:dyDescent="0.15">
      <c r="A1033" t="str">
        <f>IF([1]线路!A1033="","",[1]线路!A1033)</f>
        <v/>
      </c>
      <c r="B1033" t="str">
        <f>IF([1]线路!B1033="","",[1]线路!B1033)</f>
        <v/>
      </c>
      <c r="C1033" t="str">
        <f>IF([1]线路!C1033="","",[1]线路!C1033)</f>
        <v/>
      </c>
      <c r="D1033" t="str">
        <f>IF([1]线路!D1033="","",[1]线路!D1033)</f>
        <v/>
      </c>
      <c r="E1033" t="str">
        <f>IF([1]线路!F1033="","",[1]线路!F1033)</f>
        <v/>
      </c>
      <c r="F1033" t="str">
        <f>IF([1]线路!E1033="","",[1]线路!E1033)</f>
        <v/>
      </c>
      <c r="G1033" s="18" t="str">
        <f t="shared" si="48"/>
        <v/>
      </c>
      <c r="H1033" s="18" t="str">
        <f ca="1">VLOOKUP(线路!A1033,OFFSET(架空线长度!$A$2,0,0,2000,2),2,FALSE)</f>
        <v/>
      </c>
      <c r="I1033" s="18"/>
      <c r="J1033" s="18"/>
      <c r="K1033" s="18"/>
      <c r="L1033" s="18" t="str">
        <f t="shared" si="49"/>
        <v/>
      </c>
      <c r="M1033" t="str">
        <f>IF([1]线路!G1033="","",[1]线路!G1033)</f>
        <v/>
      </c>
      <c r="N1033" t="str">
        <f>IF([1]线路!H1033="","",[1]线路!H1033)</f>
        <v/>
      </c>
    </row>
    <row r="1034" spans="1:14" x14ac:dyDescent="0.15">
      <c r="A1034" t="str">
        <f>IF([1]线路!A1034="","",[1]线路!A1034)</f>
        <v/>
      </c>
      <c r="B1034" t="str">
        <f>IF([1]线路!B1034="","",[1]线路!B1034)</f>
        <v/>
      </c>
      <c r="C1034" t="str">
        <f>IF([1]线路!C1034="","",[1]线路!C1034)</f>
        <v/>
      </c>
      <c r="D1034" t="str">
        <f>IF([1]线路!D1034="","",[1]线路!D1034)</f>
        <v/>
      </c>
      <c r="E1034" t="str">
        <f>IF([1]线路!F1034="","",[1]线路!F1034)</f>
        <v/>
      </c>
      <c r="F1034" t="str">
        <f>IF([1]线路!E1034="","",[1]线路!E1034)</f>
        <v/>
      </c>
      <c r="G1034" s="18" t="str">
        <f t="shared" si="48"/>
        <v/>
      </c>
      <c r="H1034" s="18" t="str">
        <f ca="1">VLOOKUP(线路!A1034,OFFSET(架空线长度!$A$2,0,0,2000,2),2,FALSE)</f>
        <v/>
      </c>
      <c r="I1034" s="18"/>
      <c r="J1034" s="18"/>
      <c r="K1034" s="18"/>
      <c r="L1034" s="18" t="str">
        <f t="shared" si="49"/>
        <v/>
      </c>
      <c r="M1034" t="str">
        <f>IF([1]线路!G1034="","",[1]线路!G1034)</f>
        <v/>
      </c>
      <c r="N1034" t="str">
        <f>IF([1]线路!H1034="","",[1]线路!H1034)</f>
        <v/>
      </c>
    </row>
    <row r="1035" spans="1:14" x14ac:dyDescent="0.15">
      <c r="A1035" t="str">
        <f>IF([1]线路!A1035="","",[1]线路!A1035)</f>
        <v/>
      </c>
      <c r="B1035" t="str">
        <f>IF([1]线路!B1035="","",[1]线路!B1035)</f>
        <v/>
      </c>
      <c r="C1035" t="str">
        <f>IF([1]线路!C1035="","",[1]线路!C1035)</f>
        <v/>
      </c>
      <c r="D1035" t="str">
        <f>IF([1]线路!D1035="","",[1]线路!D1035)</f>
        <v/>
      </c>
      <c r="E1035" t="str">
        <f>IF([1]线路!F1035="","",[1]线路!F1035)</f>
        <v/>
      </c>
      <c r="F1035" t="str">
        <f>IF([1]线路!E1035="","",[1]线路!E1035)</f>
        <v/>
      </c>
      <c r="G1035" s="18" t="str">
        <f t="shared" si="48"/>
        <v/>
      </c>
      <c r="H1035" s="18" t="str">
        <f ca="1">VLOOKUP(线路!A1035,OFFSET(架空线长度!$A$2,0,0,2000,2),2,FALSE)</f>
        <v/>
      </c>
      <c r="I1035" s="18"/>
      <c r="J1035" s="18"/>
      <c r="K1035" s="18"/>
      <c r="L1035" s="18" t="str">
        <f t="shared" si="49"/>
        <v/>
      </c>
      <c r="M1035" t="str">
        <f>IF([1]线路!G1035="","",[1]线路!G1035)</f>
        <v/>
      </c>
      <c r="N1035" t="str">
        <f>IF([1]线路!H1035="","",[1]线路!H1035)</f>
        <v/>
      </c>
    </row>
    <row r="1036" spans="1:14" x14ac:dyDescent="0.15">
      <c r="A1036" t="str">
        <f>IF([1]线路!A1036="","",[1]线路!A1036)</f>
        <v/>
      </c>
      <c r="B1036" t="str">
        <f>IF([1]线路!B1036="","",[1]线路!B1036)</f>
        <v/>
      </c>
      <c r="C1036" t="str">
        <f>IF([1]线路!C1036="","",[1]线路!C1036)</f>
        <v/>
      </c>
      <c r="D1036" t="str">
        <f>IF([1]线路!D1036="","",[1]线路!D1036)</f>
        <v/>
      </c>
      <c r="E1036" t="str">
        <f>IF([1]线路!F1036="","",[1]线路!F1036)</f>
        <v/>
      </c>
      <c r="F1036" t="str">
        <f>IF([1]线路!E1036="","",[1]线路!E1036)</f>
        <v/>
      </c>
      <c r="G1036" s="18" t="str">
        <f t="shared" si="48"/>
        <v/>
      </c>
      <c r="H1036" s="18" t="str">
        <f ca="1">VLOOKUP(线路!A1036,OFFSET(架空线长度!$A$2,0,0,2000,2),2,FALSE)</f>
        <v/>
      </c>
      <c r="I1036" s="18"/>
      <c r="J1036" s="18"/>
      <c r="K1036" s="18"/>
      <c r="L1036" s="18" t="str">
        <f t="shared" si="49"/>
        <v/>
      </c>
      <c r="M1036" t="str">
        <f>IF([1]线路!G1036="","",[1]线路!G1036)</f>
        <v/>
      </c>
      <c r="N1036" t="str">
        <f>IF([1]线路!H1036="","",[1]线路!H1036)</f>
        <v/>
      </c>
    </row>
    <row r="1037" spans="1:14" x14ac:dyDescent="0.15">
      <c r="A1037" t="str">
        <f>IF([1]线路!A1037="","",[1]线路!A1037)</f>
        <v/>
      </c>
      <c r="B1037" t="str">
        <f>IF([1]线路!B1037="","",[1]线路!B1037)</f>
        <v/>
      </c>
      <c r="C1037" t="str">
        <f>IF([1]线路!C1037="","",[1]线路!C1037)</f>
        <v/>
      </c>
      <c r="D1037" t="str">
        <f>IF([1]线路!D1037="","",[1]线路!D1037)</f>
        <v/>
      </c>
      <c r="E1037" t="str">
        <f>IF([1]线路!F1037="","",[1]线路!F1037)</f>
        <v/>
      </c>
      <c r="F1037" t="str">
        <f>IF([1]线路!E1037="","",[1]线路!E1037)</f>
        <v/>
      </c>
      <c r="G1037" s="18" t="str">
        <f t="shared" si="48"/>
        <v/>
      </c>
      <c r="H1037" s="18" t="str">
        <f ca="1">VLOOKUP(线路!A1037,OFFSET(架空线长度!$A$2,0,0,2000,2),2,FALSE)</f>
        <v/>
      </c>
      <c r="I1037" s="18"/>
      <c r="J1037" s="18"/>
      <c r="K1037" s="18"/>
      <c r="L1037" s="18" t="str">
        <f t="shared" si="49"/>
        <v/>
      </c>
      <c r="M1037" t="str">
        <f>IF([1]线路!G1037="","",[1]线路!G1037)</f>
        <v/>
      </c>
      <c r="N1037" t="str">
        <f>IF([1]线路!H1037="","",[1]线路!H1037)</f>
        <v/>
      </c>
    </row>
    <row r="1038" spans="1:14" x14ac:dyDescent="0.15">
      <c r="A1038" t="str">
        <f>IF([1]线路!A1038="","",[1]线路!A1038)</f>
        <v/>
      </c>
      <c r="B1038" t="str">
        <f>IF([1]线路!B1038="","",[1]线路!B1038)</f>
        <v/>
      </c>
      <c r="C1038" t="str">
        <f>IF([1]线路!C1038="","",[1]线路!C1038)</f>
        <v/>
      </c>
      <c r="D1038" t="str">
        <f>IF([1]线路!D1038="","",[1]线路!D1038)</f>
        <v/>
      </c>
      <c r="E1038" t="str">
        <f>IF([1]线路!F1038="","",[1]线路!F1038)</f>
        <v/>
      </c>
      <c r="F1038" t="str">
        <f>IF([1]线路!E1038="","",[1]线路!E1038)</f>
        <v/>
      </c>
      <c r="G1038" s="18" t="str">
        <f t="shared" si="48"/>
        <v/>
      </c>
      <c r="H1038" s="18" t="str">
        <f ca="1">VLOOKUP(线路!A1038,OFFSET(架空线长度!$A$2,0,0,2000,2),2,FALSE)</f>
        <v/>
      </c>
      <c r="I1038" s="18"/>
      <c r="J1038" s="18"/>
      <c r="K1038" s="18"/>
      <c r="L1038" s="18" t="str">
        <f t="shared" si="49"/>
        <v/>
      </c>
      <c r="M1038" t="str">
        <f>IF([1]线路!G1038="","",[1]线路!G1038)</f>
        <v/>
      </c>
      <c r="N1038" t="str">
        <f>IF([1]线路!H1038="","",[1]线路!H1038)</f>
        <v/>
      </c>
    </row>
    <row r="1039" spans="1:14" x14ac:dyDescent="0.15">
      <c r="A1039" t="str">
        <f>IF([1]线路!A1039="","",[1]线路!A1039)</f>
        <v/>
      </c>
      <c r="B1039" t="str">
        <f>IF([1]线路!B1039="","",[1]线路!B1039)</f>
        <v/>
      </c>
      <c r="C1039" t="str">
        <f>IF([1]线路!C1039="","",[1]线路!C1039)</f>
        <v/>
      </c>
      <c r="D1039" t="str">
        <f>IF([1]线路!D1039="","",[1]线路!D1039)</f>
        <v/>
      </c>
      <c r="E1039" t="str">
        <f>IF([1]线路!F1039="","",[1]线路!F1039)</f>
        <v/>
      </c>
      <c r="F1039" t="str">
        <f>IF([1]线路!E1039="","",[1]线路!E1039)</f>
        <v/>
      </c>
      <c r="G1039" s="18" t="str">
        <f t="shared" si="48"/>
        <v/>
      </c>
      <c r="H1039" s="18" t="str">
        <f ca="1">VLOOKUP(线路!A1039,OFFSET(架空线长度!$A$2,0,0,2000,2),2,FALSE)</f>
        <v/>
      </c>
      <c r="I1039" s="18"/>
      <c r="J1039" s="18"/>
      <c r="K1039" s="18"/>
      <c r="L1039" s="18" t="str">
        <f t="shared" si="49"/>
        <v/>
      </c>
      <c r="M1039" t="str">
        <f>IF([1]线路!G1039="","",[1]线路!G1039)</f>
        <v/>
      </c>
      <c r="N1039" t="str">
        <f>IF([1]线路!H1039="","",[1]线路!H1039)</f>
        <v/>
      </c>
    </row>
    <row r="1040" spans="1:14" x14ac:dyDescent="0.15">
      <c r="A1040" t="str">
        <f>IF([1]线路!A1040="","",[1]线路!A1040)</f>
        <v/>
      </c>
      <c r="B1040" t="str">
        <f>IF([1]线路!B1040="","",[1]线路!B1040)</f>
        <v/>
      </c>
      <c r="C1040" t="str">
        <f>IF([1]线路!C1040="","",[1]线路!C1040)</f>
        <v/>
      </c>
      <c r="D1040" t="str">
        <f>IF([1]线路!D1040="","",[1]线路!D1040)</f>
        <v/>
      </c>
      <c r="E1040" t="str">
        <f>IF([1]线路!F1040="","",[1]线路!F1040)</f>
        <v/>
      </c>
      <c r="F1040" t="str">
        <f>IF([1]线路!E1040="","",[1]线路!E1040)</f>
        <v/>
      </c>
      <c r="G1040" s="18" t="str">
        <f t="shared" si="48"/>
        <v/>
      </c>
      <c r="H1040" s="18" t="str">
        <f ca="1">VLOOKUP(线路!A1040,OFFSET(架空线长度!$A$2,0,0,2000,2),2,FALSE)</f>
        <v/>
      </c>
      <c r="I1040" s="18"/>
      <c r="J1040" s="18"/>
      <c r="K1040" s="18"/>
      <c r="L1040" s="18" t="str">
        <f t="shared" si="49"/>
        <v/>
      </c>
      <c r="M1040" t="str">
        <f>IF([1]线路!G1040="","",[1]线路!G1040)</f>
        <v/>
      </c>
      <c r="N1040" t="str">
        <f>IF([1]线路!H1040="","",[1]线路!H1040)</f>
        <v/>
      </c>
    </row>
    <row r="1041" spans="1:14" x14ac:dyDescent="0.15">
      <c r="A1041" t="str">
        <f>IF([1]线路!A1041="","",[1]线路!A1041)</f>
        <v/>
      </c>
      <c r="B1041" t="str">
        <f>IF([1]线路!B1041="","",[1]线路!B1041)</f>
        <v/>
      </c>
      <c r="C1041" t="str">
        <f>IF([1]线路!C1041="","",[1]线路!C1041)</f>
        <v/>
      </c>
      <c r="D1041" t="str">
        <f>IF([1]线路!D1041="","",[1]线路!D1041)</f>
        <v/>
      </c>
      <c r="E1041" t="str">
        <f>IF([1]线路!F1041="","",[1]线路!F1041)</f>
        <v/>
      </c>
      <c r="F1041" t="str">
        <f>IF([1]线路!E1041="","",[1]线路!E1041)</f>
        <v/>
      </c>
      <c r="G1041" s="18" t="str">
        <f t="shared" si="48"/>
        <v/>
      </c>
      <c r="H1041" s="18" t="str">
        <f ca="1">VLOOKUP(线路!A1041,OFFSET(架空线长度!$A$2,0,0,2000,2),2,FALSE)</f>
        <v/>
      </c>
      <c r="I1041" s="18"/>
      <c r="J1041" s="18"/>
      <c r="K1041" s="18"/>
      <c r="L1041" s="18" t="str">
        <f t="shared" si="49"/>
        <v/>
      </c>
      <c r="M1041" t="str">
        <f>IF([1]线路!G1041="","",[1]线路!G1041)</f>
        <v/>
      </c>
      <c r="N1041" t="str">
        <f>IF([1]线路!H1041="","",[1]线路!H1041)</f>
        <v/>
      </c>
    </row>
    <row r="1042" spans="1:14" x14ac:dyDescent="0.15">
      <c r="A1042" t="str">
        <f>IF([1]线路!A1042="","",[1]线路!A1042)</f>
        <v/>
      </c>
      <c r="B1042" t="str">
        <f>IF([1]线路!B1042="","",[1]线路!B1042)</f>
        <v/>
      </c>
      <c r="C1042" t="str">
        <f>IF([1]线路!C1042="","",[1]线路!C1042)</f>
        <v/>
      </c>
      <c r="D1042" t="str">
        <f>IF([1]线路!D1042="","",[1]线路!D1042)</f>
        <v/>
      </c>
      <c r="E1042" t="str">
        <f>IF([1]线路!F1042="","",[1]线路!F1042)</f>
        <v/>
      </c>
      <c r="F1042" t="str">
        <f>IF([1]线路!E1042="","",[1]线路!E1042)</f>
        <v/>
      </c>
      <c r="G1042" s="18" t="str">
        <f t="shared" si="48"/>
        <v/>
      </c>
      <c r="H1042" s="18" t="str">
        <f ca="1">VLOOKUP(线路!A1042,OFFSET(架空线长度!$A$2,0,0,2000,2),2,FALSE)</f>
        <v/>
      </c>
      <c r="I1042" s="18"/>
      <c r="J1042" s="18"/>
      <c r="K1042" s="18"/>
      <c r="L1042" s="18" t="str">
        <f t="shared" si="49"/>
        <v/>
      </c>
      <c r="M1042" t="str">
        <f>IF([1]线路!G1042="","",[1]线路!G1042)</f>
        <v/>
      </c>
      <c r="N1042" t="str">
        <f>IF([1]线路!H1042="","",[1]线路!H1042)</f>
        <v/>
      </c>
    </row>
    <row r="1043" spans="1:14" x14ac:dyDescent="0.15">
      <c r="A1043" t="str">
        <f>IF([1]线路!A1043="","",[1]线路!A1043)</f>
        <v/>
      </c>
      <c r="B1043" t="str">
        <f>IF([1]线路!B1043="","",[1]线路!B1043)</f>
        <v/>
      </c>
      <c r="C1043" t="str">
        <f>IF([1]线路!C1043="","",[1]线路!C1043)</f>
        <v/>
      </c>
      <c r="D1043" t="str">
        <f>IF([1]线路!D1043="","",[1]线路!D1043)</f>
        <v/>
      </c>
      <c r="E1043" t="str">
        <f>IF([1]线路!F1043="","",[1]线路!F1043)</f>
        <v/>
      </c>
      <c r="F1043" t="str">
        <f>IF([1]线路!E1043="","",[1]线路!E1043)</f>
        <v/>
      </c>
      <c r="G1043" s="18" t="str">
        <f t="shared" si="48"/>
        <v/>
      </c>
      <c r="H1043" s="18" t="str">
        <f ca="1">VLOOKUP(线路!A1043,OFFSET(架空线长度!$A$2,0,0,2000,2),2,FALSE)</f>
        <v/>
      </c>
      <c r="I1043" s="18"/>
      <c r="J1043" s="18"/>
      <c r="K1043" s="18"/>
      <c r="L1043" s="18" t="str">
        <f t="shared" si="49"/>
        <v/>
      </c>
      <c r="M1043" t="str">
        <f>IF([1]线路!G1043="","",[1]线路!G1043)</f>
        <v/>
      </c>
      <c r="N1043" t="str">
        <f>IF([1]线路!H1043="","",[1]线路!H1043)</f>
        <v/>
      </c>
    </row>
    <row r="1044" spans="1:14" x14ac:dyDescent="0.15">
      <c r="A1044" t="str">
        <f>IF([1]线路!A1044="","",[1]线路!A1044)</f>
        <v/>
      </c>
      <c r="B1044" t="str">
        <f>IF([1]线路!B1044="","",[1]线路!B1044)</f>
        <v/>
      </c>
      <c r="C1044" t="str">
        <f>IF([1]线路!C1044="","",[1]线路!C1044)</f>
        <v/>
      </c>
      <c r="D1044" t="str">
        <f>IF([1]线路!D1044="","",[1]线路!D1044)</f>
        <v/>
      </c>
      <c r="E1044" t="str">
        <f>IF([1]线路!F1044="","",[1]线路!F1044)</f>
        <v/>
      </c>
      <c r="F1044" t="str">
        <f>IF([1]线路!E1044="","",[1]线路!E1044)</f>
        <v/>
      </c>
      <c r="G1044" s="18" t="str">
        <f t="shared" si="48"/>
        <v/>
      </c>
      <c r="H1044" s="18" t="str">
        <f ca="1">VLOOKUP(线路!A1044,OFFSET(架空线长度!$A$2,0,0,2000,2),2,FALSE)</f>
        <v/>
      </c>
      <c r="I1044" s="18"/>
      <c r="J1044" s="18"/>
      <c r="K1044" s="18"/>
      <c r="L1044" s="18" t="str">
        <f t="shared" si="49"/>
        <v/>
      </c>
      <c r="M1044" t="str">
        <f>IF([1]线路!G1044="","",[1]线路!G1044)</f>
        <v/>
      </c>
      <c r="N1044" t="str">
        <f>IF([1]线路!H1044="","",[1]线路!H1044)</f>
        <v/>
      </c>
    </row>
    <row r="1045" spans="1:14" x14ac:dyDescent="0.15">
      <c r="A1045" t="str">
        <f>IF([1]线路!A1045="","",[1]线路!A1045)</f>
        <v/>
      </c>
      <c r="B1045" t="str">
        <f>IF([1]线路!B1045="","",[1]线路!B1045)</f>
        <v/>
      </c>
      <c r="C1045" t="str">
        <f>IF([1]线路!C1045="","",[1]线路!C1045)</f>
        <v/>
      </c>
      <c r="D1045" t="str">
        <f>IF([1]线路!D1045="","",[1]线路!D1045)</f>
        <v/>
      </c>
      <c r="E1045" t="str">
        <f>IF([1]线路!F1045="","",[1]线路!F1045)</f>
        <v/>
      </c>
      <c r="F1045" t="str">
        <f>IF([1]线路!E1045="","",[1]线路!E1045)</f>
        <v/>
      </c>
      <c r="G1045" s="18" t="str">
        <f t="shared" si="48"/>
        <v/>
      </c>
      <c r="H1045" s="18" t="str">
        <f ca="1">VLOOKUP(线路!A1045,OFFSET(架空线长度!$A$2,0,0,2000,2),2,FALSE)</f>
        <v/>
      </c>
      <c r="I1045" s="18"/>
      <c r="J1045" s="18"/>
      <c r="K1045" s="18"/>
      <c r="L1045" s="18" t="str">
        <f t="shared" si="49"/>
        <v/>
      </c>
      <c r="M1045" t="str">
        <f>IF([1]线路!G1045="","",[1]线路!G1045)</f>
        <v/>
      </c>
      <c r="N1045" t="str">
        <f>IF([1]线路!H1045="","",[1]线路!H1045)</f>
        <v/>
      </c>
    </row>
    <row r="1046" spans="1:14" x14ac:dyDescent="0.15">
      <c r="A1046" t="str">
        <f>IF([1]线路!A1046="","",[1]线路!A1046)</f>
        <v/>
      </c>
      <c r="B1046" t="str">
        <f>IF([1]线路!B1046="","",[1]线路!B1046)</f>
        <v/>
      </c>
      <c r="C1046" t="str">
        <f>IF([1]线路!C1046="","",[1]线路!C1046)</f>
        <v/>
      </c>
      <c r="D1046" t="str">
        <f>IF([1]线路!D1046="","",[1]线路!D1046)</f>
        <v/>
      </c>
      <c r="E1046" t="str">
        <f>IF([1]线路!F1046="","",[1]线路!F1046)</f>
        <v/>
      </c>
      <c r="F1046" t="str">
        <f>IF([1]线路!E1046="","",[1]线路!E1046)</f>
        <v/>
      </c>
      <c r="G1046" s="18" t="str">
        <f t="shared" si="48"/>
        <v/>
      </c>
      <c r="H1046" s="18" t="str">
        <f ca="1">VLOOKUP(线路!A1046,OFFSET(架空线长度!$A$2,0,0,2000,2),2,FALSE)</f>
        <v/>
      </c>
      <c r="I1046" s="18"/>
      <c r="J1046" s="18"/>
      <c r="K1046" s="18"/>
      <c r="L1046" s="18" t="str">
        <f t="shared" si="49"/>
        <v/>
      </c>
      <c r="M1046" t="str">
        <f>IF([1]线路!G1046="","",[1]线路!G1046)</f>
        <v/>
      </c>
      <c r="N1046" t="str">
        <f>IF([1]线路!H1046="","",[1]线路!H1046)</f>
        <v/>
      </c>
    </row>
    <row r="1047" spans="1:14" x14ac:dyDescent="0.15">
      <c r="A1047" t="str">
        <f>IF([1]线路!A1047="","",[1]线路!A1047)</f>
        <v/>
      </c>
      <c r="B1047" t="str">
        <f>IF([1]线路!B1047="","",[1]线路!B1047)</f>
        <v/>
      </c>
      <c r="C1047" t="str">
        <f>IF([1]线路!C1047="","",[1]线路!C1047)</f>
        <v/>
      </c>
      <c r="D1047" t="str">
        <f>IF([1]线路!D1047="","",[1]线路!D1047)</f>
        <v/>
      </c>
      <c r="E1047" t="str">
        <f>IF([1]线路!F1047="","",[1]线路!F1047)</f>
        <v/>
      </c>
      <c r="F1047" t="str">
        <f>IF([1]线路!E1047="","",[1]线路!E1047)</f>
        <v/>
      </c>
      <c r="G1047" s="18" t="str">
        <f t="shared" si="48"/>
        <v/>
      </c>
      <c r="H1047" s="18" t="str">
        <f ca="1">VLOOKUP(线路!A1047,OFFSET(架空线长度!$A$2,0,0,2000,2),2,FALSE)</f>
        <v/>
      </c>
      <c r="I1047" s="18"/>
      <c r="J1047" s="18"/>
      <c r="K1047" s="18"/>
      <c r="L1047" s="18" t="str">
        <f t="shared" si="49"/>
        <v/>
      </c>
      <c r="M1047" t="str">
        <f>IF([1]线路!G1047="","",[1]线路!G1047)</f>
        <v/>
      </c>
      <c r="N1047" t="str">
        <f>IF([1]线路!H1047="","",[1]线路!H1047)</f>
        <v/>
      </c>
    </row>
    <row r="1048" spans="1:14" x14ac:dyDescent="0.15">
      <c r="A1048" t="str">
        <f>IF([1]线路!A1048="","",[1]线路!A1048)</f>
        <v/>
      </c>
      <c r="B1048" t="str">
        <f>IF([1]线路!B1048="","",[1]线路!B1048)</f>
        <v/>
      </c>
      <c r="C1048" t="str">
        <f>IF([1]线路!C1048="","",[1]线路!C1048)</f>
        <v/>
      </c>
      <c r="D1048" t="str">
        <f>IF([1]线路!D1048="","",[1]线路!D1048)</f>
        <v/>
      </c>
      <c r="E1048" t="str">
        <f>IF([1]线路!F1048="","",[1]线路!F1048)</f>
        <v/>
      </c>
      <c r="F1048" t="str">
        <f>IF([1]线路!E1048="","",[1]线路!E1048)</f>
        <v/>
      </c>
      <c r="G1048" s="18" t="str">
        <f t="shared" si="48"/>
        <v/>
      </c>
      <c r="H1048" s="18" t="str">
        <f ca="1">VLOOKUP(线路!A1048,OFFSET(架空线长度!$A$2,0,0,2000,2),2,FALSE)</f>
        <v/>
      </c>
      <c r="I1048" s="18"/>
      <c r="J1048" s="18"/>
      <c r="K1048" s="18"/>
      <c r="L1048" s="18" t="str">
        <f t="shared" si="49"/>
        <v/>
      </c>
      <c r="M1048" t="str">
        <f>IF([1]线路!G1048="","",[1]线路!G1048)</f>
        <v/>
      </c>
      <c r="N1048" t="str">
        <f>IF([1]线路!H1048="","",[1]线路!H1048)</f>
        <v/>
      </c>
    </row>
    <row r="1049" spans="1:14" x14ac:dyDescent="0.15">
      <c r="A1049" t="str">
        <f>IF([1]线路!A1049="","",[1]线路!A1049)</f>
        <v/>
      </c>
      <c r="B1049" t="str">
        <f>IF([1]线路!B1049="","",[1]线路!B1049)</f>
        <v/>
      </c>
      <c r="C1049" t="str">
        <f>IF([1]线路!C1049="","",[1]线路!C1049)</f>
        <v/>
      </c>
      <c r="D1049" t="str">
        <f>IF([1]线路!D1049="","",[1]线路!D1049)</f>
        <v/>
      </c>
      <c r="E1049" t="str">
        <f>IF([1]线路!F1049="","",[1]线路!F1049)</f>
        <v/>
      </c>
      <c r="F1049" t="str">
        <f>IF([1]线路!E1049="","",[1]线路!E1049)</f>
        <v/>
      </c>
      <c r="G1049" s="18" t="str">
        <f t="shared" si="48"/>
        <v/>
      </c>
      <c r="H1049" s="18" t="str">
        <f ca="1">VLOOKUP(线路!A1049,OFFSET(架空线长度!$A$2,0,0,2000,2),2,FALSE)</f>
        <v/>
      </c>
      <c r="I1049" s="18"/>
      <c r="J1049" s="18"/>
      <c r="K1049" s="18"/>
      <c r="L1049" s="18" t="str">
        <f t="shared" si="49"/>
        <v/>
      </c>
      <c r="M1049" t="str">
        <f>IF([1]线路!G1049="","",[1]线路!G1049)</f>
        <v/>
      </c>
      <c r="N1049" t="str">
        <f>IF([1]线路!H1049="","",[1]线路!H1049)</f>
        <v/>
      </c>
    </row>
    <row r="1050" spans="1:14" x14ac:dyDescent="0.15">
      <c r="A1050" t="str">
        <f>IF([1]线路!A1050="","",[1]线路!A1050)</f>
        <v/>
      </c>
      <c r="B1050" t="str">
        <f>IF([1]线路!B1050="","",[1]线路!B1050)</f>
        <v/>
      </c>
      <c r="C1050" t="str">
        <f>IF([1]线路!C1050="","",[1]线路!C1050)</f>
        <v/>
      </c>
      <c r="D1050" t="str">
        <f>IF([1]线路!D1050="","",[1]线路!D1050)</f>
        <v/>
      </c>
      <c r="E1050" t="str">
        <f>IF([1]线路!F1050="","",[1]线路!F1050)</f>
        <v/>
      </c>
      <c r="F1050" t="str">
        <f>IF([1]线路!E1050="","",[1]线路!E1050)</f>
        <v/>
      </c>
      <c r="G1050" s="18" t="str">
        <f t="shared" si="48"/>
        <v/>
      </c>
      <c r="H1050" s="18" t="str">
        <f ca="1">VLOOKUP(线路!A1050,OFFSET(架空线长度!$A$2,0,0,2000,2),2,FALSE)</f>
        <v/>
      </c>
      <c r="I1050" s="18"/>
      <c r="J1050" s="18"/>
      <c r="K1050" s="18"/>
      <c r="L1050" s="18" t="str">
        <f t="shared" si="49"/>
        <v/>
      </c>
      <c r="M1050" t="str">
        <f>IF([1]线路!G1050="","",[1]线路!G1050)</f>
        <v/>
      </c>
      <c r="N1050" t="str">
        <f>IF([1]线路!H1050="","",[1]线路!H1050)</f>
        <v/>
      </c>
    </row>
    <row r="1051" spans="1:14" x14ac:dyDescent="0.15">
      <c r="A1051" t="str">
        <f>IF([1]线路!A1051="","",[1]线路!A1051)</f>
        <v/>
      </c>
      <c r="B1051" t="str">
        <f>IF([1]线路!B1051="","",[1]线路!B1051)</f>
        <v/>
      </c>
      <c r="C1051" t="str">
        <f>IF([1]线路!C1051="","",[1]线路!C1051)</f>
        <v/>
      </c>
      <c r="D1051" t="str">
        <f>IF([1]线路!D1051="","",[1]线路!D1051)</f>
        <v/>
      </c>
      <c r="E1051" t="str">
        <f>IF([1]线路!F1051="","",[1]线路!F1051)</f>
        <v/>
      </c>
      <c r="F1051" t="str">
        <f>IF([1]线路!E1051="","",[1]线路!E1051)</f>
        <v/>
      </c>
      <c r="G1051" s="18" t="str">
        <f t="shared" si="48"/>
        <v/>
      </c>
      <c r="H1051" s="18" t="str">
        <f ca="1">VLOOKUP(线路!A1051,OFFSET(架空线长度!$A$2,0,0,2000,2),2,FALSE)</f>
        <v/>
      </c>
      <c r="I1051" s="18"/>
      <c r="J1051" s="18"/>
      <c r="K1051" s="18"/>
      <c r="L1051" s="18" t="str">
        <f t="shared" si="49"/>
        <v/>
      </c>
      <c r="M1051" t="str">
        <f>IF([1]线路!G1051="","",[1]线路!G1051)</f>
        <v/>
      </c>
      <c r="N1051" t="str">
        <f>IF([1]线路!H1051="","",[1]线路!H1051)</f>
        <v/>
      </c>
    </row>
    <row r="1052" spans="1:14" x14ac:dyDescent="0.15">
      <c r="A1052" t="str">
        <f>IF([1]线路!A1052="","",[1]线路!A1052)</f>
        <v/>
      </c>
      <c r="B1052" t="str">
        <f>IF([1]线路!B1052="","",[1]线路!B1052)</f>
        <v/>
      </c>
      <c r="C1052" t="str">
        <f>IF([1]线路!C1052="","",[1]线路!C1052)</f>
        <v/>
      </c>
      <c r="D1052" t="str">
        <f>IF([1]线路!D1052="","",[1]线路!D1052)</f>
        <v/>
      </c>
      <c r="E1052" t="str">
        <f>IF([1]线路!F1052="","",[1]线路!F1052)</f>
        <v/>
      </c>
      <c r="F1052" t="str">
        <f>IF([1]线路!E1052="","",[1]线路!E1052)</f>
        <v/>
      </c>
      <c r="G1052" s="18" t="str">
        <f t="shared" si="48"/>
        <v/>
      </c>
      <c r="H1052" s="18" t="str">
        <f ca="1">VLOOKUP(线路!A1052,OFFSET(架空线长度!$A$2,0,0,2000,2),2,FALSE)</f>
        <v/>
      </c>
      <c r="I1052" s="18"/>
      <c r="J1052" s="18"/>
      <c r="K1052" s="18"/>
      <c r="L1052" s="18" t="str">
        <f t="shared" si="49"/>
        <v/>
      </c>
      <c r="M1052" t="str">
        <f>IF([1]线路!G1052="","",[1]线路!G1052)</f>
        <v/>
      </c>
      <c r="N1052" t="str">
        <f>IF([1]线路!H1052="","",[1]线路!H1052)</f>
        <v/>
      </c>
    </row>
    <row r="1053" spans="1:14" x14ac:dyDescent="0.15">
      <c r="A1053" t="str">
        <f>IF([1]线路!A1053="","",[1]线路!A1053)</f>
        <v/>
      </c>
      <c r="B1053" t="str">
        <f>IF([1]线路!B1053="","",[1]线路!B1053)</f>
        <v/>
      </c>
      <c r="C1053" t="str">
        <f>IF([1]线路!C1053="","",[1]线路!C1053)</f>
        <v/>
      </c>
      <c r="D1053" t="str">
        <f>IF([1]线路!D1053="","",[1]线路!D1053)</f>
        <v/>
      </c>
      <c r="E1053" t="str">
        <f>IF([1]线路!F1053="","",[1]线路!F1053)</f>
        <v/>
      </c>
      <c r="F1053" t="str">
        <f>IF([1]线路!E1053="","",[1]线路!E1053)</f>
        <v/>
      </c>
      <c r="G1053" s="18" t="str">
        <f t="shared" si="48"/>
        <v/>
      </c>
      <c r="H1053" s="18" t="str">
        <f ca="1">VLOOKUP(线路!A1053,OFFSET(架空线长度!$A$2,0,0,2000,2),2,FALSE)</f>
        <v/>
      </c>
      <c r="I1053" s="18"/>
      <c r="J1053" s="18"/>
      <c r="K1053" s="18"/>
      <c r="L1053" s="18" t="str">
        <f t="shared" si="49"/>
        <v/>
      </c>
      <c r="M1053" t="str">
        <f>IF([1]线路!G1053="","",[1]线路!G1053)</f>
        <v/>
      </c>
      <c r="N1053" t="str">
        <f>IF([1]线路!H1053="","",[1]线路!H1053)</f>
        <v/>
      </c>
    </row>
    <row r="1054" spans="1:14" x14ac:dyDescent="0.15">
      <c r="A1054" t="str">
        <f>IF([1]线路!A1054="","",[1]线路!A1054)</f>
        <v/>
      </c>
      <c r="B1054" t="str">
        <f>IF([1]线路!B1054="","",[1]线路!B1054)</f>
        <v/>
      </c>
      <c r="C1054" t="str">
        <f>IF([1]线路!C1054="","",[1]线路!C1054)</f>
        <v/>
      </c>
      <c r="D1054" t="str">
        <f>IF([1]线路!D1054="","",[1]线路!D1054)</f>
        <v/>
      </c>
      <c r="E1054" t="str">
        <f>IF([1]线路!F1054="","",[1]线路!F1054)</f>
        <v/>
      </c>
      <c r="F1054" t="str">
        <f>IF([1]线路!E1054="","",[1]线路!E1054)</f>
        <v/>
      </c>
      <c r="G1054" s="18" t="str">
        <f t="shared" si="48"/>
        <v/>
      </c>
      <c r="H1054" s="18" t="str">
        <f ca="1">VLOOKUP(线路!A1054,OFFSET(架空线长度!$A$2,0,0,2000,2),2,FALSE)</f>
        <v/>
      </c>
      <c r="I1054" s="18"/>
      <c r="J1054" s="18"/>
      <c r="K1054" s="18"/>
      <c r="L1054" s="18" t="str">
        <f t="shared" si="49"/>
        <v/>
      </c>
      <c r="M1054" t="str">
        <f>IF([1]线路!G1054="","",[1]线路!G1054)</f>
        <v/>
      </c>
      <c r="N1054" t="str">
        <f>IF([1]线路!H1054="","",[1]线路!H1054)</f>
        <v/>
      </c>
    </row>
    <row r="1055" spans="1:14" x14ac:dyDescent="0.15">
      <c r="A1055" t="str">
        <f>IF([1]线路!A1055="","",[1]线路!A1055)</f>
        <v/>
      </c>
      <c r="B1055" t="str">
        <f>IF([1]线路!B1055="","",[1]线路!B1055)</f>
        <v/>
      </c>
      <c r="C1055" t="str">
        <f>IF([1]线路!C1055="","",[1]线路!C1055)</f>
        <v/>
      </c>
      <c r="D1055" t="str">
        <f>IF([1]线路!D1055="","",[1]线路!D1055)</f>
        <v/>
      </c>
      <c r="E1055" t="str">
        <f>IF([1]线路!F1055="","",[1]线路!F1055)</f>
        <v/>
      </c>
      <c r="F1055" t="str">
        <f>IF([1]线路!E1055="","",[1]线路!E1055)</f>
        <v/>
      </c>
      <c r="G1055" s="18" t="str">
        <f t="shared" si="48"/>
        <v/>
      </c>
      <c r="H1055" s="18" t="str">
        <f ca="1">VLOOKUP(线路!A1055,OFFSET(架空线长度!$A$2,0,0,2000,2),2,FALSE)</f>
        <v/>
      </c>
      <c r="I1055" s="18"/>
      <c r="J1055" s="18"/>
      <c r="K1055" s="18"/>
      <c r="L1055" s="18" t="str">
        <f t="shared" si="49"/>
        <v/>
      </c>
      <c r="M1055" t="str">
        <f>IF([1]线路!G1055="","",[1]线路!G1055)</f>
        <v/>
      </c>
      <c r="N1055" t="str">
        <f>IF([1]线路!H1055="","",[1]线路!H1055)</f>
        <v/>
      </c>
    </row>
    <row r="1056" spans="1:14" x14ac:dyDescent="0.15">
      <c r="A1056" t="str">
        <f>IF([1]线路!A1056="","",[1]线路!A1056)</f>
        <v/>
      </c>
      <c r="B1056" t="str">
        <f>IF([1]线路!B1056="","",[1]线路!B1056)</f>
        <v/>
      </c>
      <c r="C1056" t="str">
        <f>IF([1]线路!C1056="","",[1]线路!C1056)</f>
        <v/>
      </c>
      <c r="D1056" t="str">
        <f>IF([1]线路!D1056="","",[1]线路!D1056)</f>
        <v/>
      </c>
      <c r="E1056" t="str">
        <f>IF([1]线路!F1056="","",[1]线路!F1056)</f>
        <v/>
      </c>
      <c r="F1056" t="str">
        <f>IF([1]线路!E1056="","",[1]线路!E1056)</f>
        <v/>
      </c>
      <c r="G1056" s="18" t="str">
        <f t="shared" si="48"/>
        <v/>
      </c>
      <c r="H1056" s="18" t="str">
        <f ca="1">VLOOKUP(线路!A1056,OFFSET(架空线长度!$A$2,0,0,2000,2),2,FALSE)</f>
        <v/>
      </c>
      <c r="I1056" s="18"/>
      <c r="J1056" s="18"/>
      <c r="K1056" s="18"/>
      <c r="L1056" s="18" t="str">
        <f t="shared" si="49"/>
        <v/>
      </c>
      <c r="M1056" t="str">
        <f>IF([1]线路!G1056="","",[1]线路!G1056)</f>
        <v/>
      </c>
      <c r="N1056" t="str">
        <f>IF([1]线路!H1056="","",[1]线路!H1056)</f>
        <v/>
      </c>
    </row>
    <row r="1057" spans="1:14" x14ac:dyDescent="0.15">
      <c r="A1057" t="str">
        <f>IF([1]线路!A1057="","",[1]线路!A1057)</f>
        <v/>
      </c>
      <c r="B1057" t="str">
        <f>IF([1]线路!B1057="","",[1]线路!B1057)</f>
        <v/>
      </c>
      <c r="C1057" t="str">
        <f>IF([1]线路!C1057="","",[1]线路!C1057)</f>
        <v/>
      </c>
      <c r="D1057" t="str">
        <f>IF([1]线路!D1057="","",[1]线路!D1057)</f>
        <v/>
      </c>
      <c r="E1057" t="str">
        <f>IF([1]线路!F1057="","",[1]线路!F1057)</f>
        <v/>
      </c>
      <c r="F1057" t="str">
        <f>IF([1]线路!E1057="","",[1]线路!E1057)</f>
        <v/>
      </c>
      <c r="G1057" s="18" t="str">
        <f t="shared" si="48"/>
        <v/>
      </c>
      <c r="H1057" s="18" t="str">
        <f ca="1">VLOOKUP(线路!A1057,OFFSET(架空线长度!$A$2,0,0,2000,2),2,FALSE)</f>
        <v/>
      </c>
      <c r="I1057" s="18"/>
      <c r="J1057" s="18"/>
      <c r="K1057" s="18"/>
      <c r="L1057" s="18" t="str">
        <f t="shared" si="49"/>
        <v/>
      </c>
      <c r="M1057" t="str">
        <f>IF([1]线路!G1057="","",[1]线路!G1057)</f>
        <v/>
      </c>
      <c r="N1057" t="str">
        <f>IF([1]线路!H1057="","",[1]线路!H1057)</f>
        <v/>
      </c>
    </row>
    <row r="1058" spans="1:14" x14ac:dyDescent="0.15">
      <c r="A1058" t="str">
        <f>IF([1]线路!A1058="","",[1]线路!A1058)</f>
        <v/>
      </c>
      <c r="B1058" t="str">
        <f>IF([1]线路!B1058="","",[1]线路!B1058)</f>
        <v/>
      </c>
      <c r="C1058" t="str">
        <f>IF([1]线路!C1058="","",[1]线路!C1058)</f>
        <v/>
      </c>
      <c r="D1058" t="str">
        <f>IF([1]线路!D1058="","",[1]线路!D1058)</f>
        <v/>
      </c>
      <c r="E1058" t="str">
        <f>IF([1]线路!F1058="","",[1]线路!F1058)</f>
        <v/>
      </c>
      <c r="F1058" t="str">
        <f>IF([1]线路!E1058="","",[1]线路!E1058)</f>
        <v/>
      </c>
      <c r="G1058" s="18" t="str">
        <f t="shared" si="48"/>
        <v/>
      </c>
      <c r="H1058" s="18" t="str">
        <f ca="1">VLOOKUP(线路!A1058,OFFSET(架空线长度!$A$2,0,0,2000,2),2,FALSE)</f>
        <v/>
      </c>
      <c r="I1058" s="18"/>
      <c r="J1058" s="18"/>
      <c r="K1058" s="18"/>
      <c r="L1058" s="18" t="str">
        <f t="shared" si="49"/>
        <v/>
      </c>
      <c r="M1058" t="str">
        <f>IF([1]线路!G1058="","",[1]线路!G1058)</f>
        <v/>
      </c>
      <c r="N1058" t="str">
        <f>IF([1]线路!H1058="","",[1]线路!H1058)</f>
        <v/>
      </c>
    </row>
    <row r="1059" spans="1:14" x14ac:dyDescent="0.15">
      <c r="A1059" t="str">
        <f>IF([1]线路!A1059="","",[1]线路!A1059)</f>
        <v/>
      </c>
      <c r="B1059" t="str">
        <f>IF([1]线路!B1059="","",[1]线路!B1059)</f>
        <v/>
      </c>
      <c r="C1059" t="str">
        <f>IF([1]线路!C1059="","",[1]线路!C1059)</f>
        <v/>
      </c>
      <c r="D1059" t="str">
        <f>IF([1]线路!D1059="","",[1]线路!D1059)</f>
        <v/>
      </c>
      <c r="E1059" t="str">
        <f>IF([1]线路!F1059="","",[1]线路!F1059)</f>
        <v/>
      </c>
      <c r="F1059" t="str">
        <f>IF([1]线路!E1059="","",[1]线路!E1059)</f>
        <v/>
      </c>
      <c r="G1059" s="18" t="str">
        <f t="shared" si="48"/>
        <v/>
      </c>
      <c r="H1059" s="18" t="str">
        <f ca="1">VLOOKUP(线路!A1059,OFFSET(架空线长度!$A$2,0,0,2000,2),2,FALSE)</f>
        <v/>
      </c>
      <c r="I1059" s="18"/>
      <c r="J1059" s="18"/>
      <c r="K1059" s="18"/>
      <c r="L1059" s="18" t="str">
        <f t="shared" si="49"/>
        <v/>
      </c>
      <c r="M1059" t="str">
        <f>IF([1]线路!G1059="","",[1]线路!G1059)</f>
        <v/>
      </c>
      <c r="N1059" t="str">
        <f>IF([1]线路!H1059="","",[1]线路!H1059)</f>
        <v/>
      </c>
    </row>
    <row r="1060" spans="1:14" x14ac:dyDescent="0.15">
      <c r="A1060" t="str">
        <f>IF([1]线路!A1060="","",[1]线路!A1060)</f>
        <v/>
      </c>
      <c r="B1060" t="str">
        <f>IF([1]线路!B1060="","",[1]线路!B1060)</f>
        <v/>
      </c>
      <c r="C1060" t="str">
        <f>IF([1]线路!C1060="","",[1]线路!C1060)</f>
        <v/>
      </c>
      <c r="D1060" t="str">
        <f>IF([1]线路!D1060="","",[1]线路!D1060)</f>
        <v/>
      </c>
      <c r="E1060" t="str">
        <f>IF([1]线路!F1060="","",[1]线路!F1060)</f>
        <v/>
      </c>
      <c r="F1060" t="str">
        <f>IF([1]线路!E1060="","",[1]线路!E1060)</f>
        <v/>
      </c>
      <c r="G1060" s="18" t="str">
        <f t="shared" si="48"/>
        <v/>
      </c>
      <c r="H1060" s="18" t="str">
        <f ca="1">VLOOKUP(线路!A1060,OFFSET(架空线长度!$A$2,0,0,2000,2),2,FALSE)</f>
        <v/>
      </c>
      <c r="I1060" s="18"/>
      <c r="J1060" s="18"/>
      <c r="K1060" s="18"/>
      <c r="L1060" s="18" t="str">
        <f t="shared" si="49"/>
        <v/>
      </c>
      <c r="M1060" t="str">
        <f>IF([1]线路!G1060="","",[1]线路!G1060)</f>
        <v/>
      </c>
      <c r="N1060" t="str">
        <f>IF([1]线路!H1060="","",[1]线路!H1060)</f>
        <v/>
      </c>
    </row>
    <row r="1061" spans="1:14" x14ac:dyDescent="0.15">
      <c r="A1061" t="str">
        <f>IF([1]线路!A1061="","",[1]线路!A1061)</f>
        <v/>
      </c>
      <c r="B1061" t="str">
        <f>IF([1]线路!B1061="","",[1]线路!B1061)</f>
        <v/>
      </c>
      <c r="C1061" t="str">
        <f>IF([1]线路!C1061="","",[1]线路!C1061)</f>
        <v/>
      </c>
      <c r="D1061" t="str">
        <f>IF([1]线路!D1061="","",[1]线路!D1061)</f>
        <v/>
      </c>
      <c r="E1061" t="str">
        <f>IF([1]线路!F1061="","",[1]线路!F1061)</f>
        <v/>
      </c>
      <c r="F1061" t="str">
        <f>IF([1]线路!E1061="","",[1]线路!E1061)</f>
        <v/>
      </c>
      <c r="G1061" s="18" t="str">
        <f t="shared" si="48"/>
        <v/>
      </c>
      <c r="H1061" s="18" t="str">
        <f ca="1">VLOOKUP(线路!A1061,OFFSET(架空线长度!$A$2,0,0,2000,2),2,FALSE)</f>
        <v/>
      </c>
      <c r="I1061" s="18"/>
      <c r="J1061" s="18"/>
      <c r="K1061" s="18"/>
      <c r="L1061" s="18" t="str">
        <f t="shared" si="49"/>
        <v/>
      </c>
      <c r="M1061" t="str">
        <f>IF([1]线路!G1061="","",[1]线路!G1061)</f>
        <v/>
      </c>
      <c r="N1061" t="str">
        <f>IF([1]线路!H1061="","",[1]线路!H1061)</f>
        <v/>
      </c>
    </row>
    <row r="1062" spans="1:14" x14ac:dyDescent="0.15">
      <c r="A1062" t="str">
        <f>IF([1]线路!A1062="","",[1]线路!A1062)</f>
        <v/>
      </c>
      <c r="B1062" t="str">
        <f>IF([1]线路!B1062="","",[1]线路!B1062)</f>
        <v/>
      </c>
      <c r="C1062" t="str">
        <f>IF([1]线路!C1062="","",[1]线路!C1062)</f>
        <v/>
      </c>
      <c r="D1062" t="str">
        <f>IF([1]线路!D1062="","",[1]线路!D1062)</f>
        <v/>
      </c>
      <c r="E1062" t="str">
        <f>IF([1]线路!F1062="","",[1]线路!F1062)</f>
        <v/>
      </c>
      <c r="F1062" t="str">
        <f>IF([1]线路!E1062="","",[1]线路!E1062)</f>
        <v/>
      </c>
      <c r="G1062" s="18" t="str">
        <f t="shared" si="48"/>
        <v/>
      </c>
      <c r="H1062" s="18" t="str">
        <f ca="1">VLOOKUP(线路!A1062,OFFSET(架空线长度!$A$2,0,0,2000,2),2,FALSE)</f>
        <v/>
      </c>
      <c r="I1062" s="18"/>
      <c r="J1062" s="18"/>
      <c r="K1062" s="18"/>
      <c r="L1062" s="18" t="str">
        <f t="shared" si="49"/>
        <v/>
      </c>
      <c r="M1062" t="str">
        <f>IF([1]线路!G1062="","",[1]线路!G1062)</f>
        <v/>
      </c>
      <c r="N1062" t="str">
        <f>IF([1]线路!H1062="","",[1]线路!H1062)</f>
        <v/>
      </c>
    </row>
    <row r="1063" spans="1:14" x14ac:dyDescent="0.15">
      <c r="A1063" t="str">
        <f>IF([1]线路!A1063="","",[1]线路!A1063)</f>
        <v/>
      </c>
      <c r="B1063" t="str">
        <f>IF([1]线路!B1063="","",[1]线路!B1063)</f>
        <v/>
      </c>
      <c r="C1063" t="str">
        <f>IF([1]线路!C1063="","",[1]线路!C1063)</f>
        <v/>
      </c>
      <c r="D1063" t="str">
        <f>IF([1]线路!D1063="","",[1]线路!D1063)</f>
        <v/>
      </c>
      <c r="E1063" t="str">
        <f>IF([1]线路!F1063="","",[1]线路!F1063)</f>
        <v/>
      </c>
      <c r="F1063" t="str">
        <f>IF([1]线路!E1063="","",[1]线路!E1063)</f>
        <v/>
      </c>
      <c r="G1063" s="18" t="str">
        <f t="shared" si="48"/>
        <v/>
      </c>
      <c r="H1063" s="18" t="str">
        <f ca="1">VLOOKUP(线路!A1063,OFFSET(架空线长度!$A$2,0,0,2000,2),2,FALSE)</f>
        <v/>
      </c>
      <c r="I1063" s="18"/>
      <c r="J1063" s="18"/>
      <c r="K1063" s="18"/>
      <c r="L1063" s="18" t="str">
        <f t="shared" si="49"/>
        <v/>
      </c>
      <c r="M1063" t="str">
        <f>IF([1]线路!G1063="","",[1]线路!G1063)</f>
        <v/>
      </c>
      <c r="N1063" t="str">
        <f>IF([1]线路!H1063="","",[1]线路!H1063)</f>
        <v/>
      </c>
    </row>
    <row r="1064" spans="1:14" x14ac:dyDescent="0.15">
      <c r="A1064" t="str">
        <f>IF([1]线路!A1064="","",[1]线路!A1064)</f>
        <v/>
      </c>
      <c r="B1064" t="str">
        <f>IF([1]线路!B1064="","",[1]线路!B1064)</f>
        <v/>
      </c>
      <c r="C1064" t="str">
        <f>IF([1]线路!C1064="","",[1]线路!C1064)</f>
        <v/>
      </c>
      <c r="D1064" t="str">
        <f>IF([1]线路!D1064="","",[1]线路!D1064)</f>
        <v/>
      </c>
      <c r="E1064" t="str">
        <f>IF([1]线路!F1064="","",[1]线路!F1064)</f>
        <v/>
      </c>
      <c r="F1064" t="str">
        <f>IF([1]线路!E1064="","",[1]线路!E1064)</f>
        <v/>
      </c>
      <c r="G1064" s="18" t="str">
        <f t="shared" si="48"/>
        <v/>
      </c>
      <c r="H1064" s="18" t="str">
        <f ca="1">VLOOKUP(线路!A1064,OFFSET(架空线长度!$A$2,0,0,2000,2),2,FALSE)</f>
        <v/>
      </c>
      <c r="I1064" s="18"/>
      <c r="J1064" s="18"/>
      <c r="K1064" s="18"/>
      <c r="L1064" s="18" t="str">
        <f t="shared" si="49"/>
        <v/>
      </c>
      <c r="M1064" t="str">
        <f>IF([1]线路!G1064="","",[1]线路!G1064)</f>
        <v/>
      </c>
      <c r="N1064" t="str">
        <f>IF([1]线路!H1064="","",[1]线路!H1064)</f>
        <v/>
      </c>
    </row>
    <row r="1065" spans="1:14" x14ac:dyDescent="0.15">
      <c r="A1065" t="str">
        <f>IF([1]线路!A1065="","",[1]线路!A1065)</f>
        <v/>
      </c>
      <c r="B1065" t="str">
        <f>IF([1]线路!B1065="","",[1]线路!B1065)</f>
        <v/>
      </c>
      <c r="C1065" t="str">
        <f>IF([1]线路!C1065="","",[1]线路!C1065)</f>
        <v/>
      </c>
      <c r="D1065" t="str">
        <f>IF([1]线路!D1065="","",[1]线路!D1065)</f>
        <v/>
      </c>
      <c r="E1065" t="str">
        <f>IF([1]线路!F1065="","",[1]线路!F1065)</f>
        <v/>
      </c>
      <c r="F1065" t="str">
        <f>IF([1]线路!E1065="","",[1]线路!E1065)</f>
        <v/>
      </c>
      <c r="G1065" s="18" t="str">
        <f t="shared" si="48"/>
        <v/>
      </c>
      <c r="H1065" s="18" t="str">
        <f ca="1">VLOOKUP(线路!A1065,OFFSET(架空线长度!$A$2,0,0,2000,2),2,FALSE)</f>
        <v/>
      </c>
      <c r="I1065" s="18"/>
      <c r="J1065" s="18"/>
      <c r="K1065" s="18"/>
      <c r="L1065" s="18" t="str">
        <f t="shared" si="49"/>
        <v/>
      </c>
      <c r="M1065" t="str">
        <f>IF([1]线路!G1065="","",[1]线路!G1065)</f>
        <v/>
      </c>
      <c r="N1065" t="str">
        <f>IF([1]线路!H1065="","",[1]线路!H1065)</f>
        <v/>
      </c>
    </row>
    <row r="1066" spans="1:14" x14ac:dyDescent="0.15">
      <c r="A1066" t="str">
        <f>IF([1]线路!A1066="","",[1]线路!A1066)</f>
        <v/>
      </c>
      <c r="B1066" t="str">
        <f>IF([1]线路!B1066="","",[1]线路!B1066)</f>
        <v/>
      </c>
      <c r="C1066" t="str">
        <f>IF([1]线路!C1066="","",[1]线路!C1066)</f>
        <v/>
      </c>
      <c r="D1066" t="str">
        <f>IF([1]线路!D1066="","",[1]线路!D1066)</f>
        <v/>
      </c>
      <c r="E1066" t="str">
        <f>IF([1]线路!F1066="","",[1]线路!F1066)</f>
        <v/>
      </c>
      <c r="F1066" t="str">
        <f>IF([1]线路!E1066="","",[1]线路!E1066)</f>
        <v/>
      </c>
      <c r="G1066" s="18" t="str">
        <f t="shared" si="48"/>
        <v/>
      </c>
      <c r="H1066" s="18" t="str">
        <f ca="1">VLOOKUP(线路!A1066,OFFSET(架空线长度!$A$2,0,0,2000,2),2,FALSE)</f>
        <v/>
      </c>
      <c r="I1066" s="18"/>
      <c r="J1066" s="18"/>
      <c r="K1066" s="18"/>
      <c r="L1066" s="18" t="str">
        <f t="shared" si="49"/>
        <v/>
      </c>
      <c r="M1066" t="str">
        <f>IF([1]线路!G1066="","",[1]线路!G1066)</f>
        <v/>
      </c>
      <c r="N1066" t="str">
        <f>IF([1]线路!H1066="","",[1]线路!H1066)</f>
        <v/>
      </c>
    </row>
    <row r="1067" spans="1:14" x14ac:dyDescent="0.15">
      <c r="A1067" t="str">
        <f>IF([1]线路!A1067="","",[1]线路!A1067)</f>
        <v/>
      </c>
      <c r="B1067" t="str">
        <f>IF([1]线路!B1067="","",[1]线路!B1067)</f>
        <v/>
      </c>
      <c r="C1067" t="str">
        <f>IF([1]线路!C1067="","",[1]线路!C1067)</f>
        <v/>
      </c>
      <c r="D1067" t="str">
        <f>IF([1]线路!D1067="","",[1]线路!D1067)</f>
        <v/>
      </c>
      <c r="E1067" t="str">
        <f>IF([1]线路!F1067="","",[1]线路!F1067)</f>
        <v/>
      </c>
      <c r="F1067" t="str">
        <f>IF([1]线路!E1067="","",[1]线路!E1067)</f>
        <v/>
      </c>
      <c r="G1067" s="18" t="str">
        <f t="shared" si="48"/>
        <v/>
      </c>
      <c r="H1067" s="18" t="str">
        <f ca="1">VLOOKUP(线路!A1067,OFFSET(架空线长度!$A$2,0,0,2000,2),2,FALSE)</f>
        <v/>
      </c>
      <c r="I1067" s="18"/>
      <c r="J1067" s="18"/>
      <c r="K1067" s="18"/>
      <c r="L1067" s="18" t="str">
        <f t="shared" si="49"/>
        <v/>
      </c>
      <c r="M1067" t="str">
        <f>IF([1]线路!G1067="","",[1]线路!G1067)</f>
        <v/>
      </c>
      <c r="N1067" t="str">
        <f>IF([1]线路!H1067="","",[1]线路!H1067)</f>
        <v/>
      </c>
    </row>
    <row r="1068" spans="1:14" x14ac:dyDescent="0.15">
      <c r="A1068" t="str">
        <f>IF([1]线路!A1068="","",[1]线路!A1068)</f>
        <v/>
      </c>
      <c r="B1068" t="str">
        <f>IF([1]线路!B1068="","",[1]线路!B1068)</f>
        <v/>
      </c>
      <c r="C1068" t="str">
        <f>IF([1]线路!C1068="","",[1]线路!C1068)</f>
        <v/>
      </c>
      <c r="D1068" t="str">
        <f>IF([1]线路!D1068="","",[1]线路!D1068)</f>
        <v/>
      </c>
      <c r="E1068" t="str">
        <f>IF([1]线路!F1068="","",[1]线路!F1068)</f>
        <v/>
      </c>
      <c r="F1068" t="str">
        <f>IF([1]线路!E1068="","",[1]线路!E1068)</f>
        <v/>
      </c>
      <c r="G1068" s="18" t="str">
        <f t="shared" si="48"/>
        <v/>
      </c>
      <c r="H1068" s="18" t="str">
        <f ca="1">VLOOKUP(线路!A1068,OFFSET(架空线长度!$A$2,0,0,2000,2),2,FALSE)</f>
        <v/>
      </c>
      <c r="I1068" s="18"/>
      <c r="J1068" s="18"/>
      <c r="K1068" s="18"/>
      <c r="L1068" s="18" t="str">
        <f t="shared" si="49"/>
        <v/>
      </c>
      <c r="M1068" t="str">
        <f>IF([1]线路!G1068="","",[1]线路!G1068)</f>
        <v/>
      </c>
      <c r="N1068" t="str">
        <f>IF([1]线路!H1068="","",[1]线路!H1068)</f>
        <v/>
      </c>
    </row>
    <row r="1069" spans="1:14" x14ac:dyDescent="0.15">
      <c r="A1069" t="str">
        <f>IF([1]线路!A1069="","",[1]线路!A1069)</f>
        <v/>
      </c>
      <c r="B1069" t="str">
        <f>IF([1]线路!B1069="","",[1]线路!B1069)</f>
        <v/>
      </c>
      <c r="C1069" t="str">
        <f>IF([1]线路!C1069="","",[1]线路!C1069)</f>
        <v/>
      </c>
      <c r="D1069" t="str">
        <f>IF([1]线路!D1069="","",[1]线路!D1069)</f>
        <v/>
      </c>
      <c r="E1069" t="str">
        <f>IF([1]线路!F1069="","",[1]线路!F1069)</f>
        <v/>
      </c>
      <c r="F1069" t="str">
        <f>IF([1]线路!E1069="","",[1]线路!E1069)</f>
        <v/>
      </c>
      <c r="G1069" s="18" t="str">
        <f t="shared" si="48"/>
        <v/>
      </c>
      <c r="H1069" s="18" t="str">
        <f ca="1">VLOOKUP(线路!A1069,OFFSET(架空线长度!$A$2,0,0,2000,2),2,FALSE)</f>
        <v/>
      </c>
      <c r="I1069" s="18"/>
      <c r="J1069" s="18"/>
      <c r="K1069" s="18"/>
      <c r="L1069" s="18" t="str">
        <f t="shared" si="49"/>
        <v/>
      </c>
      <c r="M1069" t="str">
        <f>IF([1]线路!G1069="","",[1]线路!G1069)</f>
        <v/>
      </c>
      <c r="N1069" t="str">
        <f>IF([1]线路!H1069="","",[1]线路!H1069)</f>
        <v/>
      </c>
    </row>
    <row r="1070" spans="1:14" x14ac:dyDescent="0.15">
      <c r="A1070" t="str">
        <f>IF([1]线路!A1070="","",[1]线路!A1070)</f>
        <v/>
      </c>
      <c r="B1070" t="str">
        <f>IF([1]线路!B1070="","",[1]线路!B1070)</f>
        <v/>
      </c>
      <c r="C1070" t="str">
        <f>IF([1]线路!C1070="","",[1]线路!C1070)</f>
        <v/>
      </c>
      <c r="D1070" t="str">
        <f>IF([1]线路!D1070="","",[1]线路!D1070)</f>
        <v/>
      </c>
      <c r="E1070" t="str">
        <f>IF([1]线路!F1070="","",[1]线路!F1070)</f>
        <v/>
      </c>
      <c r="F1070" t="str">
        <f>IF([1]线路!E1070="","",[1]线路!E1070)</f>
        <v/>
      </c>
      <c r="G1070" s="18" t="str">
        <f t="shared" si="48"/>
        <v/>
      </c>
      <c r="H1070" s="18" t="str">
        <f ca="1">VLOOKUP(线路!A1070,OFFSET(架空线长度!$A$2,0,0,2000,2),2,FALSE)</f>
        <v/>
      </c>
      <c r="I1070" s="18"/>
      <c r="J1070" s="18"/>
      <c r="K1070" s="18"/>
      <c r="L1070" s="18" t="str">
        <f t="shared" si="49"/>
        <v/>
      </c>
      <c r="M1070" t="str">
        <f>IF([1]线路!G1070="","",[1]线路!G1070)</f>
        <v/>
      </c>
      <c r="N1070" t="str">
        <f>IF([1]线路!H1070="","",[1]线路!H1070)</f>
        <v/>
      </c>
    </row>
    <row r="1071" spans="1:14" x14ac:dyDescent="0.15">
      <c r="A1071" t="str">
        <f>IF([1]线路!A1071="","",[1]线路!A1071)</f>
        <v/>
      </c>
      <c r="B1071" t="str">
        <f>IF([1]线路!B1071="","",[1]线路!B1071)</f>
        <v/>
      </c>
      <c r="C1071" t="str">
        <f>IF([1]线路!C1071="","",[1]线路!C1071)</f>
        <v/>
      </c>
      <c r="D1071" t="str">
        <f>IF([1]线路!D1071="","",[1]线路!D1071)</f>
        <v/>
      </c>
      <c r="E1071" t="str">
        <f>IF([1]线路!F1071="","",[1]线路!F1071)</f>
        <v/>
      </c>
      <c r="F1071" t="str">
        <f>IF([1]线路!E1071="","",[1]线路!E1071)</f>
        <v/>
      </c>
      <c r="G1071" s="18" t="str">
        <f t="shared" si="48"/>
        <v/>
      </c>
      <c r="H1071" s="18" t="str">
        <f ca="1">VLOOKUP(线路!A1071,OFFSET(架空线长度!$A$2,0,0,2000,2),2,FALSE)</f>
        <v/>
      </c>
      <c r="I1071" s="18"/>
      <c r="J1071" s="18"/>
      <c r="K1071" s="18"/>
      <c r="L1071" s="18" t="str">
        <f t="shared" si="49"/>
        <v/>
      </c>
      <c r="M1071" t="str">
        <f>IF([1]线路!G1071="","",[1]线路!G1071)</f>
        <v/>
      </c>
      <c r="N1071" t="str">
        <f>IF([1]线路!H1071="","",[1]线路!H1071)</f>
        <v/>
      </c>
    </row>
    <row r="1072" spans="1:14" x14ac:dyDescent="0.15">
      <c r="A1072" t="str">
        <f>IF([1]线路!A1072="","",[1]线路!A1072)</f>
        <v/>
      </c>
      <c r="B1072" t="str">
        <f>IF([1]线路!B1072="","",[1]线路!B1072)</f>
        <v/>
      </c>
      <c r="C1072" t="str">
        <f>IF([1]线路!C1072="","",[1]线路!C1072)</f>
        <v/>
      </c>
      <c r="D1072" t="str">
        <f>IF([1]线路!D1072="","",[1]线路!D1072)</f>
        <v/>
      </c>
      <c r="E1072" t="str">
        <f>IF([1]线路!F1072="","",[1]线路!F1072)</f>
        <v/>
      </c>
      <c r="F1072" t="str">
        <f>IF([1]线路!E1072="","",[1]线路!E1072)</f>
        <v/>
      </c>
      <c r="G1072" s="18" t="str">
        <f t="shared" si="48"/>
        <v/>
      </c>
      <c r="H1072" s="18" t="str">
        <f ca="1">VLOOKUP(线路!A1072,OFFSET(架空线长度!$A$2,0,0,2000,2),2,FALSE)</f>
        <v/>
      </c>
      <c r="I1072" s="18"/>
      <c r="J1072" s="18"/>
      <c r="K1072" s="18"/>
      <c r="L1072" s="18" t="str">
        <f t="shared" si="49"/>
        <v/>
      </c>
      <c r="M1072" t="str">
        <f>IF([1]线路!G1072="","",[1]线路!G1072)</f>
        <v/>
      </c>
      <c r="N1072" t="str">
        <f>IF([1]线路!H1072="","",[1]线路!H1072)</f>
        <v/>
      </c>
    </row>
    <row r="1073" spans="1:14" x14ac:dyDescent="0.15">
      <c r="A1073" t="str">
        <f>IF([1]线路!A1073="","",[1]线路!A1073)</f>
        <v/>
      </c>
      <c r="B1073" t="str">
        <f>IF([1]线路!B1073="","",[1]线路!B1073)</f>
        <v/>
      </c>
      <c r="C1073" t="str">
        <f>IF([1]线路!C1073="","",[1]线路!C1073)</f>
        <v/>
      </c>
      <c r="D1073" t="str">
        <f>IF([1]线路!D1073="","",[1]线路!D1073)</f>
        <v/>
      </c>
      <c r="E1073" t="str">
        <f>IF([1]线路!F1073="","",[1]线路!F1073)</f>
        <v/>
      </c>
      <c r="F1073" t="str">
        <f>IF([1]线路!E1073="","",[1]线路!E1073)</f>
        <v/>
      </c>
      <c r="G1073" s="18" t="str">
        <f t="shared" si="48"/>
        <v/>
      </c>
      <c r="H1073" s="18" t="str">
        <f ca="1">VLOOKUP(线路!A1073,OFFSET(架空线长度!$A$2,0,0,2000,2),2,FALSE)</f>
        <v/>
      </c>
      <c r="I1073" s="18"/>
      <c r="J1073" s="18"/>
      <c r="K1073" s="18"/>
      <c r="L1073" s="18" t="str">
        <f t="shared" si="49"/>
        <v/>
      </c>
      <c r="M1073" t="str">
        <f>IF([1]线路!G1073="","",[1]线路!G1073)</f>
        <v/>
      </c>
      <c r="N1073" t="str">
        <f>IF([1]线路!H1073="","",[1]线路!H1073)</f>
        <v/>
      </c>
    </row>
    <row r="1074" spans="1:14" x14ac:dyDescent="0.15">
      <c r="A1074" t="str">
        <f>IF([1]线路!A1074="","",[1]线路!A1074)</f>
        <v/>
      </c>
      <c r="B1074" t="str">
        <f>IF([1]线路!B1074="","",[1]线路!B1074)</f>
        <v/>
      </c>
      <c r="C1074" t="str">
        <f>IF([1]线路!C1074="","",[1]线路!C1074)</f>
        <v/>
      </c>
      <c r="D1074" t="str">
        <f>IF([1]线路!D1074="","",[1]线路!D1074)</f>
        <v/>
      </c>
      <c r="E1074" t="str">
        <f>IF([1]线路!F1074="","",[1]线路!F1074)</f>
        <v/>
      </c>
      <c r="F1074" t="str">
        <f>IF([1]线路!E1074="","",[1]线路!E1074)</f>
        <v/>
      </c>
      <c r="G1074" s="18" t="str">
        <f t="shared" si="48"/>
        <v/>
      </c>
      <c r="H1074" s="18" t="str">
        <f ca="1">VLOOKUP(线路!A1074,OFFSET(架空线长度!$A$2,0,0,2000,2),2,FALSE)</f>
        <v/>
      </c>
      <c r="I1074" s="18"/>
      <c r="J1074" s="18"/>
      <c r="K1074" s="18"/>
      <c r="L1074" s="18" t="str">
        <f t="shared" si="49"/>
        <v/>
      </c>
      <c r="M1074" t="str">
        <f>IF([1]线路!G1074="","",[1]线路!G1074)</f>
        <v/>
      </c>
      <c r="N1074" t="str">
        <f>IF([1]线路!H1074="","",[1]线路!H1074)</f>
        <v/>
      </c>
    </row>
    <row r="1075" spans="1:14" x14ac:dyDescent="0.15">
      <c r="A1075" t="str">
        <f>IF([1]线路!A1075="","",[1]线路!A1075)</f>
        <v/>
      </c>
      <c r="B1075" t="str">
        <f>IF([1]线路!B1075="","",[1]线路!B1075)</f>
        <v/>
      </c>
      <c r="C1075" t="str">
        <f>IF([1]线路!C1075="","",[1]线路!C1075)</f>
        <v/>
      </c>
      <c r="D1075" t="str">
        <f>IF([1]线路!D1075="","",[1]线路!D1075)</f>
        <v/>
      </c>
      <c r="E1075" t="str">
        <f>IF([1]线路!F1075="","",[1]线路!F1075)</f>
        <v/>
      </c>
      <c r="F1075" t="str">
        <f>IF([1]线路!E1075="","",[1]线路!E1075)</f>
        <v/>
      </c>
      <c r="G1075" s="18" t="str">
        <f t="shared" si="48"/>
        <v/>
      </c>
      <c r="H1075" s="18" t="str">
        <f ca="1">VLOOKUP(线路!A1075,OFFSET(架空线长度!$A$2,0,0,2000,2),2,FALSE)</f>
        <v/>
      </c>
      <c r="I1075" s="18"/>
      <c r="J1075" s="18"/>
      <c r="K1075" s="18"/>
      <c r="L1075" s="18" t="str">
        <f t="shared" si="49"/>
        <v/>
      </c>
      <c r="M1075" t="str">
        <f>IF([1]线路!G1075="","",[1]线路!G1075)</f>
        <v/>
      </c>
      <c r="N1075" t="str">
        <f>IF([1]线路!H1075="","",[1]线路!H1075)</f>
        <v/>
      </c>
    </row>
    <row r="1076" spans="1:14" x14ac:dyDescent="0.15">
      <c r="A1076" t="str">
        <f>IF([1]线路!A1076="","",[1]线路!A1076)</f>
        <v/>
      </c>
      <c r="B1076" t="str">
        <f>IF([1]线路!B1076="","",[1]线路!B1076)</f>
        <v/>
      </c>
      <c r="C1076" t="str">
        <f>IF([1]线路!C1076="","",[1]线路!C1076)</f>
        <v/>
      </c>
      <c r="D1076" t="str">
        <f>IF([1]线路!D1076="","",[1]线路!D1076)</f>
        <v/>
      </c>
      <c r="E1076" t="str">
        <f>IF([1]线路!F1076="","",[1]线路!F1076)</f>
        <v/>
      </c>
      <c r="F1076" t="str">
        <f>IF([1]线路!E1076="","",[1]线路!E1076)</f>
        <v/>
      </c>
      <c r="G1076" s="18" t="str">
        <f t="shared" si="48"/>
        <v/>
      </c>
      <c r="H1076" s="18" t="str">
        <f ca="1">VLOOKUP(线路!A1076,OFFSET(架空线长度!$A$2,0,0,2000,2),2,FALSE)</f>
        <v/>
      </c>
      <c r="I1076" s="18"/>
      <c r="J1076" s="18"/>
      <c r="K1076" s="18"/>
      <c r="L1076" s="18" t="str">
        <f t="shared" si="49"/>
        <v/>
      </c>
      <c r="M1076" t="str">
        <f>IF([1]线路!G1076="","",[1]线路!G1076)</f>
        <v/>
      </c>
      <c r="N1076" t="str">
        <f>IF([1]线路!H1076="","",[1]线路!H1076)</f>
        <v/>
      </c>
    </row>
    <row r="1077" spans="1:14" x14ac:dyDescent="0.15">
      <c r="A1077" t="str">
        <f>IF([1]线路!A1077="","",[1]线路!A1077)</f>
        <v/>
      </c>
      <c r="B1077" t="str">
        <f>IF([1]线路!B1077="","",[1]线路!B1077)</f>
        <v/>
      </c>
      <c r="C1077" t="str">
        <f>IF([1]线路!C1077="","",[1]线路!C1077)</f>
        <v/>
      </c>
      <c r="D1077" t="str">
        <f>IF([1]线路!D1077="","",[1]线路!D1077)</f>
        <v/>
      </c>
      <c r="E1077" t="str">
        <f>IF([1]线路!F1077="","",[1]线路!F1077)</f>
        <v/>
      </c>
      <c r="F1077" t="str">
        <f>IF([1]线路!E1077="","",[1]线路!E1077)</f>
        <v/>
      </c>
      <c r="G1077" s="18" t="str">
        <f t="shared" si="48"/>
        <v/>
      </c>
      <c r="H1077" s="18" t="str">
        <f ca="1">VLOOKUP(线路!A1077,OFFSET(架空线长度!$A$2,0,0,2000,2),2,FALSE)</f>
        <v/>
      </c>
      <c r="I1077" s="18"/>
      <c r="J1077" s="18"/>
      <c r="K1077" s="18"/>
      <c r="L1077" s="18" t="str">
        <f t="shared" si="49"/>
        <v/>
      </c>
      <c r="M1077" t="str">
        <f>IF([1]线路!G1077="","",[1]线路!G1077)</f>
        <v/>
      </c>
      <c r="N1077" t="str">
        <f>IF([1]线路!H1077="","",[1]线路!H1077)</f>
        <v/>
      </c>
    </row>
    <row r="1078" spans="1:14" x14ac:dyDescent="0.15">
      <c r="A1078" t="str">
        <f>IF([1]线路!A1078="","",[1]线路!A1078)</f>
        <v/>
      </c>
      <c r="B1078" t="str">
        <f>IF([1]线路!B1078="","",[1]线路!B1078)</f>
        <v/>
      </c>
      <c r="C1078" t="str">
        <f>IF([1]线路!C1078="","",[1]线路!C1078)</f>
        <v/>
      </c>
      <c r="D1078" t="str">
        <f>IF([1]线路!D1078="","",[1]线路!D1078)</f>
        <v/>
      </c>
      <c r="E1078" t="str">
        <f>IF([1]线路!F1078="","",[1]线路!F1078)</f>
        <v/>
      </c>
      <c r="F1078" t="str">
        <f>IF([1]线路!E1078="","",[1]线路!E1078)</f>
        <v/>
      </c>
      <c r="G1078" s="18" t="str">
        <f t="shared" si="48"/>
        <v/>
      </c>
      <c r="H1078" s="18" t="str">
        <f ca="1">VLOOKUP(线路!A1078,OFFSET(架空线长度!$A$2,0,0,2000,2),2,FALSE)</f>
        <v/>
      </c>
      <c r="I1078" s="18"/>
      <c r="J1078" s="18"/>
      <c r="K1078" s="18"/>
      <c r="L1078" s="18" t="str">
        <f t="shared" si="49"/>
        <v/>
      </c>
      <c r="M1078" t="str">
        <f>IF([1]线路!G1078="","",[1]线路!G1078)</f>
        <v/>
      </c>
      <c r="N1078" t="str">
        <f>IF([1]线路!H1078="","",[1]线路!H1078)</f>
        <v/>
      </c>
    </row>
    <row r="1079" spans="1:14" x14ac:dyDescent="0.15">
      <c r="A1079" t="str">
        <f>IF([1]线路!A1079="","",[1]线路!A1079)</f>
        <v/>
      </c>
      <c r="B1079" t="str">
        <f>IF([1]线路!B1079="","",[1]线路!B1079)</f>
        <v/>
      </c>
      <c r="C1079" t="str">
        <f>IF([1]线路!C1079="","",[1]线路!C1079)</f>
        <v/>
      </c>
      <c r="D1079" t="str">
        <f>IF([1]线路!D1079="","",[1]线路!D1079)</f>
        <v/>
      </c>
      <c r="E1079" t="str">
        <f>IF([1]线路!F1079="","",[1]线路!F1079)</f>
        <v/>
      </c>
      <c r="F1079" t="str">
        <f>IF([1]线路!E1079="","",[1]线路!E1079)</f>
        <v/>
      </c>
      <c r="G1079" s="18" t="str">
        <f t="shared" si="48"/>
        <v/>
      </c>
      <c r="H1079" s="18" t="str">
        <f ca="1">VLOOKUP(线路!A1079,OFFSET(架空线长度!$A$2,0,0,2000,2),2,FALSE)</f>
        <v/>
      </c>
      <c r="I1079" s="18"/>
      <c r="J1079" s="18"/>
      <c r="K1079" s="18"/>
      <c r="L1079" s="18" t="str">
        <f t="shared" si="49"/>
        <v/>
      </c>
      <c r="M1079" t="str">
        <f>IF([1]线路!G1079="","",[1]线路!G1079)</f>
        <v/>
      </c>
      <c r="N1079" t="str">
        <f>IF([1]线路!H1079="","",[1]线路!H1079)</f>
        <v/>
      </c>
    </row>
    <row r="1080" spans="1:14" x14ac:dyDescent="0.15">
      <c r="A1080" t="str">
        <f>IF([1]线路!A1080="","",[1]线路!A1080)</f>
        <v/>
      </c>
      <c r="B1080" t="str">
        <f>IF([1]线路!B1080="","",[1]线路!B1080)</f>
        <v/>
      </c>
      <c r="C1080" t="str">
        <f>IF([1]线路!C1080="","",[1]线路!C1080)</f>
        <v/>
      </c>
      <c r="D1080" t="str">
        <f>IF([1]线路!D1080="","",[1]线路!D1080)</f>
        <v/>
      </c>
      <c r="E1080" t="str">
        <f>IF([1]线路!F1080="","",[1]线路!F1080)</f>
        <v/>
      </c>
      <c r="F1080" t="str">
        <f>IF([1]线路!E1080="","",[1]线路!E1080)</f>
        <v/>
      </c>
      <c r="G1080" s="18" t="str">
        <f t="shared" si="48"/>
        <v/>
      </c>
      <c r="H1080" s="18" t="str">
        <f ca="1">VLOOKUP(线路!A1080,OFFSET(架空线长度!$A$2,0,0,2000,2),2,FALSE)</f>
        <v/>
      </c>
      <c r="I1080" s="18"/>
      <c r="J1080" s="18"/>
      <c r="K1080" s="18"/>
      <c r="L1080" s="18" t="str">
        <f t="shared" si="49"/>
        <v/>
      </c>
      <c r="M1080" t="str">
        <f>IF([1]线路!G1080="","",[1]线路!G1080)</f>
        <v/>
      </c>
      <c r="N1080" t="str">
        <f>IF([1]线路!H1080="","",[1]线路!H1080)</f>
        <v/>
      </c>
    </row>
    <row r="1081" spans="1:14" x14ac:dyDescent="0.15">
      <c r="A1081" t="str">
        <f>IF([1]线路!A1081="","",[1]线路!A1081)</f>
        <v/>
      </c>
      <c r="B1081" t="str">
        <f>IF([1]线路!B1081="","",[1]线路!B1081)</f>
        <v/>
      </c>
      <c r="C1081" t="str">
        <f>IF([1]线路!C1081="","",[1]线路!C1081)</f>
        <v/>
      </c>
      <c r="D1081" t="str">
        <f>IF([1]线路!D1081="","",[1]线路!D1081)</f>
        <v/>
      </c>
      <c r="E1081" t="str">
        <f>IF([1]线路!F1081="","",[1]线路!F1081)</f>
        <v/>
      </c>
      <c r="F1081" t="str">
        <f>IF([1]线路!E1081="","",[1]线路!E1081)</f>
        <v/>
      </c>
      <c r="G1081" s="18" t="str">
        <f t="shared" si="48"/>
        <v/>
      </c>
      <c r="H1081" s="18" t="str">
        <f ca="1">VLOOKUP(线路!A1081,OFFSET(架空线长度!$A$2,0,0,2000,2),2,FALSE)</f>
        <v/>
      </c>
      <c r="I1081" s="18"/>
      <c r="J1081" s="18"/>
      <c r="K1081" s="18"/>
      <c r="L1081" s="18" t="str">
        <f t="shared" si="49"/>
        <v/>
      </c>
      <c r="M1081" t="str">
        <f>IF([1]线路!G1081="","",[1]线路!G1081)</f>
        <v/>
      </c>
      <c r="N1081" t="str">
        <f>IF([1]线路!H1081="","",[1]线路!H1081)</f>
        <v/>
      </c>
    </row>
    <row r="1082" spans="1:14" x14ac:dyDescent="0.15">
      <c r="A1082" t="str">
        <f>IF([1]线路!A1082="","",[1]线路!A1082)</f>
        <v/>
      </c>
      <c r="B1082" t="str">
        <f>IF([1]线路!B1082="","",[1]线路!B1082)</f>
        <v/>
      </c>
      <c r="C1082" t="str">
        <f>IF([1]线路!C1082="","",[1]线路!C1082)</f>
        <v/>
      </c>
      <c r="D1082" t="str">
        <f>IF([1]线路!D1082="","",[1]线路!D1082)</f>
        <v/>
      </c>
      <c r="E1082" t="str">
        <f>IF([1]线路!F1082="","",[1]线路!F1082)</f>
        <v/>
      </c>
      <c r="F1082" t="str">
        <f>IF([1]线路!E1082="","",[1]线路!E1082)</f>
        <v/>
      </c>
      <c r="G1082" s="18" t="str">
        <f t="shared" si="48"/>
        <v/>
      </c>
      <c r="H1082" s="18" t="str">
        <f ca="1">VLOOKUP(线路!A1082,OFFSET(架空线长度!$A$2,0,0,2000,2),2,FALSE)</f>
        <v/>
      </c>
      <c r="I1082" s="18"/>
      <c r="J1082" s="18"/>
      <c r="K1082" s="18"/>
      <c r="L1082" s="18" t="str">
        <f t="shared" si="49"/>
        <v/>
      </c>
      <c r="M1082" t="str">
        <f>IF([1]线路!G1082="","",[1]线路!G1082)</f>
        <v/>
      </c>
      <c r="N1082" t="str">
        <f>IF([1]线路!H1082="","",[1]线路!H1082)</f>
        <v/>
      </c>
    </row>
    <row r="1083" spans="1:14" x14ac:dyDescent="0.15">
      <c r="A1083" t="str">
        <f>IF([1]线路!A1083="","",[1]线路!A1083)</f>
        <v/>
      </c>
      <c r="B1083" t="str">
        <f>IF([1]线路!B1083="","",[1]线路!B1083)</f>
        <v/>
      </c>
      <c r="C1083" t="str">
        <f>IF([1]线路!C1083="","",[1]线路!C1083)</f>
        <v/>
      </c>
      <c r="D1083" t="str">
        <f>IF([1]线路!D1083="","",[1]线路!D1083)</f>
        <v/>
      </c>
      <c r="E1083" t="str">
        <f>IF([1]线路!F1083="","",[1]线路!F1083)</f>
        <v/>
      </c>
      <c r="F1083" t="str">
        <f>IF([1]线路!E1083="","",[1]线路!E1083)</f>
        <v/>
      </c>
      <c r="G1083" s="18" t="str">
        <f t="shared" si="48"/>
        <v/>
      </c>
      <c r="H1083" s="18" t="str">
        <f ca="1">VLOOKUP(线路!A1083,OFFSET(架空线长度!$A$2,0,0,2000,2),2,FALSE)</f>
        <v/>
      </c>
      <c r="I1083" s="18"/>
      <c r="J1083" s="18"/>
      <c r="K1083" s="18"/>
      <c r="L1083" s="18" t="str">
        <f t="shared" si="49"/>
        <v/>
      </c>
      <c r="M1083" t="str">
        <f>IF([1]线路!G1083="","",[1]线路!G1083)</f>
        <v/>
      </c>
      <c r="N1083" t="str">
        <f>IF([1]线路!H1083="","",[1]线路!H1083)</f>
        <v/>
      </c>
    </row>
    <row r="1084" spans="1:14" x14ac:dyDescent="0.15">
      <c r="A1084" t="str">
        <f>IF([1]线路!A1084="","",[1]线路!A1084)</f>
        <v/>
      </c>
      <c r="B1084" t="str">
        <f>IF([1]线路!B1084="","",[1]线路!B1084)</f>
        <v/>
      </c>
      <c r="C1084" t="str">
        <f>IF([1]线路!C1084="","",[1]线路!C1084)</f>
        <v/>
      </c>
      <c r="D1084" t="str">
        <f>IF([1]线路!D1084="","",[1]线路!D1084)</f>
        <v/>
      </c>
      <c r="E1084" t="str">
        <f>IF([1]线路!F1084="","",[1]线路!F1084)</f>
        <v/>
      </c>
      <c r="F1084" t="str">
        <f>IF([1]线路!E1084="","",[1]线路!E1084)</f>
        <v/>
      </c>
      <c r="G1084" s="18" t="str">
        <f t="shared" si="48"/>
        <v/>
      </c>
      <c r="H1084" s="18" t="str">
        <f ca="1">VLOOKUP(线路!A1084,OFFSET(架空线长度!$A$2,0,0,2000,2),2,FALSE)</f>
        <v/>
      </c>
      <c r="I1084" s="18"/>
      <c r="J1084" s="18"/>
      <c r="K1084" s="18"/>
      <c r="L1084" s="18" t="str">
        <f t="shared" si="49"/>
        <v/>
      </c>
      <c r="M1084" t="str">
        <f>IF([1]线路!G1084="","",[1]线路!G1084)</f>
        <v/>
      </c>
      <c r="N1084" t="str">
        <f>IF([1]线路!H1084="","",[1]线路!H1084)</f>
        <v/>
      </c>
    </row>
    <row r="1085" spans="1:14" x14ac:dyDescent="0.15">
      <c r="A1085" t="str">
        <f>IF([1]线路!A1085="","",[1]线路!A1085)</f>
        <v/>
      </c>
      <c r="B1085" t="str">
        <f>IF([1]线路!B1085="","",[1]线路!B1085)</f>
        <v/>
      </c>
      <c r="C1085" t="str">
        <f>IF([1]线路!C1085="","",[1]线路!C1085)</f>
        <v/>
      </c>
      <c r="D1085" t="str">
        <f>IF([1]线路!D1085="","",[1]线路!D1085)</f>
        <v/>
      </c>
      <c r="E1085" t="str">
        <f>IF([1]线路!F1085="","",[1]线路!F1085)</f>
        <v/>
      </c>
      <c r="F1085" t="str">
        <f>IF([1]线路!E1085="","",[1]线路!E1085)</f>
        <v/>
      </c>
      <c r="G1085" s="18" t="str">
        <f t="shared" si="48"/>
        <v/>
      </c>
      <c r="H1085" s="18" t="str">
        <f ca="1">VLOOKUP(线路!A1085,OFFSET(架空线长度!$A$2,0,0,2000,2),2,FALSE)</f>
        <v/>
      </c>
      <c r="I1085" s="18"/>
      <c r="J1085" s="18"/>
      <c r="K1085" s="18"/>
      <c r="L1085" s="18" t="str">
        <f t="shared" si="49"/>
        <v/>
      </c>
      <c r="M1085" t="str">
        <f>IF([1]线路!G1085="","",[1]线路!G1085)</f>
        <v/>
      </c>
      <c r="N1085" t="str">
        <f>IF([1]线路!H1085="","",[1]线路!H1085)</f>
        <v/>
      </c>
    </row>
    <row r="1086" spans="1:14" x14ac:dyDescent="0.15">
      <c r="A1086" t="str">
        <f>IF([1]线路!A1086="","",[1]线路!A1086)</f>
        <v/>
      </c>
      <c r="B1086" t="str">
        <f>IF([1]线路!B1086="","",[1]线路!B1086)</f>
        <v/>
      </c>
      <c r="C1086" t="str">
        <f>IF([1]线路!C1086="","",[1]线路!C1086)</f>
        <v/>
      </c>
      <c r="D1086" t="str">
        <f>IF([1]线路!D1086="","",[1]线路!D1086)</f>
        <v/>
      </c>
      <c r="E1086" t="str">
        <f>IF([1]线路!F1086="","",[1]线路!F1086)</f>
        <v/>
      </c>
      <c r="F1086" t="str">
        <f>IF([1]线路!E1086="","",[1]线路!E1086)</f>
        <v/>
      </c>
      <c r="G1086" s="18" t="str">
        <f t="shared" si="48"/>
        <v/>
      </c>
      <c r="H1086" s="18" t="str">
        <f ca="1">VLOOKUP(线路!A1086,OFFSET(架空线长度!$A$2,0,0,2000,2),2,FALSE)</f>
        <v/>
      </c>
      <c r="I1086" s="18"/>
      <c r="J1086" s="18"/>
      <c r="K1086" s="18"/>
      <c r="L1086" s="18" t="str">
        <f t="shared" si="49"/>
        <v/>
      </c>
      <c r="M1086" t="str">
        <f>IF([1]线路!G1086="","",[1]线路!G1086)</f>
        <v/>
      </c>
      <c r="N1086" t="str">
        <f>IF([1]线路!H1086="","",[1]线路!H1086)</f>
        <v/>
      </c>
    </row>
    <row r="1087" spans="1:14" x14ac:dyDescent="0.15">
      <c r="A1087" t="str">
        <f>IF([1]线路!A1087="","",[1]线路!A1087)</f>
        <v/>
      </c>
      <c r="B1087" t="str">
        <f>IF([1]线路!B1087="","",[1]线路!B1087)</f>
        <v/>
      </c>
      <c r="C1087" t="str">
        <f>IF([1]线路!C1087="","",[1]线路!C1087)</f>
        <v/>
      </c>
      <c r="D1087" t="str">
        <f>IF([1]线路!D1087="","",[1]线路!D1087)</f>
        <v/>
      </c>
      <c r="E1087" t="str">
        <f>IF([1]线路!F1087="","",[1]线路!F1087)</f>
        <v/>
      </c>
      <c r="F1087" t="str">
        <f>IF([1]线路!E1087="","",[1]线路!E1087)</f>
        <v/>
      </c>
      <c r="G1087" s="18" t="str">
        <f t="shared" si="48"/>
        <v/>
      </c>
      <c r="H1087" s="18" t="str">
        <f ca="1">VLOOKUP(线路!A1087,OFFSET(架空线长度!$A$2,0,0,2000,2),2,FALSE)</f>
        <v/>
      </c>
      <c r="I1087" s="18"/>
      <c r="J1087" s="18"/>
      <c r="K1087" s="18"/>
      <c r="L1087" s="18" t="str">
        <f t="shared" si="49"/>
        <v/>
      </c>
      <c r="M1087" t="str">
        <f>IF([1]线路!G1087="","",[1]线路!G1087)</f>
        <v/>
      </c>
      <c r="N1087" t="str">
        <f>IF([1]线路!H1087="","",[1]线路!H1087)</f>
        <v/>
      </c>
    </row>
    <row r="1088" spans="1:14" x14ac:dyDescent="0.15">
      <c r="A1088" t="str">
        <f>IF([1]线路!A1088="","",[1]线路!A1088)</f>
        <v/>
      </c>
      <c r="B1088" t="str">
        <f>IF([1]线路!B1088="","",[1]线路!B1088)</f>
        <v/>
      </c>
      <c r="C1088" t="str">
        <f>IF([1]线路!C1088="","",[1]线路!C1088)</f>
        <v/>
      </c>
      <c r="D1088" t="str">
        <f>IF([1]线路!D1088="","",[1]线路!D1088)</f>
        <v/>
      </c>
      <c r="E1088" t="str">
        <f>IF([1]线路!F1088="","",[1]线路!F1088)</f>
        <v/>
      </c>
      <c r="F1088" t="str">
        <f>IF([1]线路!E1088="","",[1]线路!E1088)</f>
        <v/>
      </c>
      <c r="G1088" s="18" t="str">
        <f t="shared" si="48"/>
        <v/>
      </c>
      <c r="H1088" s="18" t="str">
        <f ca="1">VLOOKUP(线路!A1088,OFFSET(架空线长度!$A$2,0,0,2000,2),2,FALSE)</f>
        <v/>
      </c>
      <c r="I1088" s="18"/>
      <c r="J1088" s="18"/>
      <c r="K1088" s="18"/>
      <c r="L1088" s="18" t="str">
        <f t="shared" si="49"/>
        <v/>
      </c>
      <c r="M1088" t="str">
        <f>IF([1]线路!G1088="","",[1]线路!G1088)</f>
        <v/>
      </c>
      <c r="N1088" t="str">
        <f>IF([1]线路!H1088="","",[1]线路!H1088)</f>
        <v/>
      </c>
    </row>
    <row r="1089" spans="1:14" x14ac:dyDescent="0.15">
      <c r="A1089" t="str">
        <f>IF([1]线路!A1089="","",[1]线路!A1089)</f>
        <v/>
      </c>
      <c r="B1089" t="str">
        <f>IF([1]线路!B1089="","",[1]线路!B1089)</f>
        <v/>
      </c>
      <c r="C1089" t="str">
        <f>IF([1]线路!C1089="","",[1]线路!C1089)</f>
        <v/>
      </c>
      <c r="D1089" t="str">
        <f>IF([1]线路!D1089="","",[1]线路!D1089)</f>
        <v/>
      </c>
      <c r="E1089" t="str">
        <f>IF([1]线路!F1089="","",[1]线路!F1089)</f>
        <v/>
      </c>
      <c r="F1089" t="str">
        <f>IF([1]线路!E1089="","",[1]线路!E1089)</f>
        <v/>
      </c>
      <c r="G1089" s="18" t="str">
        <f t="shared" si="48"/>
        <v/>
      </c>
      <c r="H1089" s="18" t="str">
        <f ca="1">VLOOKUP(线路!A1089,OFFSET(架空线长度!$A$2,0,0,2000,2),2,FALSE)</f>
        <v/>
      </c>
      <c r="I1089" s="18"/>
      <c r="J1089" s="18"/>
      <c r="K1089" s="18"/>
      <c r="L1089" s="18" t="str">
        <f t="shared" si="49"/>
        <v/>
      </c>
      <c r="M1089" t="str">
        <f>IF([1]线路!G1089="","",[1]线路!G1089)</f>
        <v/>
      </c>
      <c r="N1089" t="str">
        <f>IF([1]线路!H1089="","",[1]线路!H1089)</f>
        <v/>
      </c>
    </row>
    <row r="1090" spans="1:14" x14ac:dyDescent="0.15">
      <c r="A1090" t="str">
        <f>IF([1]线路!A1090="","",[1]线路!A1090)</f>
        <v/>
      </c>
      <c r="B1090" t="str">
        <f>IF([1]线路!B1090="","",[1]线路!B1090)</f>
        <v/>
      </c>
      <c r="C1090" t="str">
        <f>IF([1]线路!C1090="","",[1]线路!C1090)</f>
        <v/>
      </c>
      <c r="D1090" t="str">
        <f>IF([1]线路!D1090="","",[1]线路!D1090)</f>
        <v/>
      </c>
      <c r="E1090" t="str">
        <f>IF([1]线路!F1090="","",[1]线路!F1090)</f>
        <v/>
      </c>
      <c r="F1090" t="str">
        <f>IF([1]线路!E1090="","",[1]线路!E1090)</f>
        <v/>
      </c>
      <c r="G1090" s="18" t="str">
        <f t="shared" si="48"/>
        <v/>
      </c>
      <c r="H1090" s="18" t="str">
        <f ca="1">VLOOKUP(线路!A1090,OFFSET(架空线长度!$A$2,0,0,2000,2),2,FALSE)</f>
        <v/>
      </c>
      <c r="I1090" s="18"/>
      <c r="J1090" s="18"/>
      <c r="K1090" s="18"/>
      <c r="L1090" s="18" t="str">
        <f t="shared" si="49"/>
        <v/>
      </c>
      <c r="M1090" t="str">
        <f>IF([1]线路!G1090="","",[1]线路!G1090)</f>
        <v/>
      </c>
      <c r="N1090" t="str">
        <f>IF([1]线路!H1090="","",[1]线路!H1090)</f>
        <v/>
      </c>
    </row>
    <row r="1091" spans="1:14" x14ac:dyDescent="0.15">
      <c r="A1091" t="str">
        <f>IF([1]线路!A1091="","",[1]线路!A1091)</f>
        <v/>
      </c>
      <c r="B1091" t="str">
        <f>IF([1]线路!B1091="","",[1]线路!B1091)</f>
        <v/>
      </c>
      <c r="C1091" t="str">
        <f>IF([1]线路!C1091="","",[1]线路!C1091)</f>
        <v/>
      </c>
      <c r="D1091" t="str">
        <f>IF([1]线路!D1091="","",[1]线路!D1091)</f>
        <v/>
      </c>
      <c r="E1091" t="str">
        <f>IF([1]线路!F1091="","",[1]线路!F1091)</f>
        <v/>
      </c>
      <c r="F1091" t="str">
        <f>IF([1]线路!E1091="","",[1]线路!E1091)</f>
        <v/>
      </c>
      <c r="G1091" s="18" t="str">
        <f t="shared" ref="G1091:G1154" si="50">L1091</f>
        <v/>
      </c>
      <c r="H1091" s="18" t="str">
        <f ca="1">VLOOKUP(线路!A1091,OFFSET(架空线长度!$A$2,0,0,2000,2),2,FALSE)</f>
        <v/>
      </c>
      <c r="I1091" s="18"/>
      <c r="J1091" s="18"/>
      <c r="K1091" s="18"/>
      <c r="L1091" s="18" t="str">
        <f t="shared" ref="L1091:L1154" si="51">IF(OR(I1091="",K1091=""),"",IF(I1091/(I1091+K1091)&gt;0.5,0,1))</f>
        <v/>
      </c>
      <c r="M1091" t="str">
        <f>IF([1]线路!G1091="","",[1]线路!G1091)</f>
        <v/>
      </c>
      <c r="N1091" t="str">
        <f>IF([1]线路!H1091="","",[1]线路!H1091)</f>
        <v/>
      </c>
    </row>
    <row r="1092" spans="1:14" x14ac:dyDescent="0.15">
      <c r="A1092" t="str">
        <f>IF([1]线路!A1092="","",[1]线路!A1092)</f>
        <v/>
      </c>
      <c r="B1092" t="str">
        <f>IF([1]线路!B1092="","",[1]线路!B1092)</f>
        <v/>
      </c>
      <c r="C1092" t="str">
        <f>IF([1]线路!C1092="","",[1]线路!C1092)</f>
        <v/>
      </c>
      <c r="D1092" t="str">
        <f>IF([1]线路!D1092="","",[1]线路!D1092)</f>
        <v/>
      </c>
      <c r="E1092" t="str">
        <f>IF([1]线路!F1092="","",[1]线路!F1092)</f>
        <v/>
      </c>
      <c r="F1092" t="str">
        <f>IF([1]线路!E1092="","",[1]线路!E1092)</f>
        <v/>
      </c>
      <c r="G1092" s="18" t="str">
        <f t="shared" si="50"/>
        <v/>
      </c>
      <c r="H1092" s="18" t="str">
        <f ca="1">VLOOKUP(线路!A1092,OFFSET(架空线长度!$A$2,0,0,2000,2),2,FALSE)</f>
        <v/>
      </c>
      <c r="I1092" s="18"/>
      <c r="J1092" s="18"/>
      <c r="K1092" s="18"/>
      <c r="L1092" s="18" t="str">
        <f t="shared" si="51"/>
        <v/>
      </c>
      <c r="M1092" t="str">
        <f>IF([1]线路!G1092="","",[1]线路!G1092)</f>
        <v/>
      </c>
      <c r="N1092" t="str">
        <f>IF([1]线路!H1092="","",[1]线路!H1092)</f>
        <v/>
      </c>
    </row>
    <row r="1093" spans="1:14" x14ac:dyDescent="0.15">
      <c r="A1093" t="str">
        <f>IF([1]线路!A1093="","",[1]线路!A1093)</f>
        <v/>
      </c>
      <c r="B1093" t="str">
        <f>IF([1]线路!B1093="","",[1]线路!B1093)</f>
        <v/>
      </c>
      <c r="C1093" t="str">
        <f>IF([1]线路!C1093="","",[1]线路!C1093)</f>
        <v/>
      </c>
      <c r="D1093" t="str">
        <f>IF([1]线路!D1093="","",[1]线路!D1093)</f>
        <v/>
      </c>
      <c r="E1093" t="str">
        <f>IF([1]线路!F1093="","",[1]线路!F1093)</f>
        <v/>
      </c>
      <c r="F1093" t="str">
        <f>IF([1]线路!E1093="","",[1]线路!E1093)</f>
        <v/>
      </c>
      <c r="G1093" s="18" t="str">
        <f t="shared" si="50"/>
        <v/>
      </c>
      <c r="H1093" s="18" t="str">
        <f ca="1">VLOOKUP(线路!A1093,OFFSET(架空线长度!$A$2,0,0,2000,2),2,FALSE)</f>
        <v/>
      </c>
      <c r="I1093" s="18"/>
      <c r="J1093" s="18"/>
      <c r="K1093" s="18"/>
      <c r="L1093" s="18" t="str">
        <f t="shared" si="51"/>
        <v/>
      </c>
      <c r="M1093" t="str">
        <f>IF([1]线路!G1093="","",[1]线路!G1093)</f>
        <v/>
      </c>
      <c r="N1093" t="str">
        <f>IF([1]线路!H1093="","",[1]线路!H1093)</f>
        <v/>
      </c>
    </row>
    <row r="1094" spans="1:14" x14ac:dyDescent="0.15">
      <c r="A1094" t="str">
        <f>IF([1]线路!A1094="","",[1]线路!A1094)</f>
        <v/>
      </c>
      <c r="B1094" t="str">
        <f>IF([1]线路!B1094="","",[1]线路!B1094)</f>
        <v/>
      </c>
      <c r="C1094" t="str">
        <f>IF([1]线路!C1094="","",[1]线路!C1094)</f>
        <v/>
      </c>
      <c r="D1094" t="str">
        <f>IF([1]线路!D1094="","",[1]线路!D1094)</f>
        <v/>
      </c>
      <c r="E1094" t="str">
        <f>IF([1]线路!F1094="","",[1]线路!F1094)</f>
        <v/>
      </c>
      <c r="F1094" t="str">
        <f>IF([1]线路!E1094="","",[1]线路!E1094)</f>
        <v/>
      </c>
      <c r="G1094" s="18" t="str">
        <f t="shared" si="50"/>
        <v/>
      </c>
      <c r="H1094" s="18" t="str">
        <f ca="1">VLOOKUP(线路!A1094,OFFSET(架空线长度!$A$2,0,0,2000,2),2,FALSE)</f>
        <v/>
      </c>
      <c r="I1094" s="18"/>
      <c r="J1094" s="18"/>
      <c r="K1094" s="18"/>
      <c r="L1094" s="18" t="str">
        <f t="shared" si="51"/>
        <v/>
      </c>
      <c r="M1094" t="str">
        <f>IF([1]线路!G1094="","",[1]线路!G1094)</f>
        <v/>
      </c>
      <c r="N1094" t="str">
        <f>IF([1]线路!H1094="","",[1]线路!H1094)</f>
        <v/>
      </c>
    </row>
    <row r="1095" spans="1:14" x14ac:dyDescent="0.15">
      <c r="A1095" t="str">
        <f>IF([1]线路!A1095="","",[1]线路!A1095)</f>
        <v/>
      </c>
      <c r="B1095" t="str">
        <f>IF([1]线路!B1095="","",[1]线路!B1095)</f>
        <v/>
      </c>
      <c r="C1095" t="str">
        <f>IF([1]线路!C1095="","",[1]线路!C1095)</f>
        <v/>
      </c>
      <c r="D1095" t="str">
        <f>IF([1]线路!D1095="","",[1]线路!D1095)</f>
        <v/>
      </c>
      <c r="E1095" t="str">
        <f>IF([1]线路!F1095="","",[1]线路!F1095)</f>
        <v/>
      </c>
      <c r="F1095" t="str">
        <f>IF([1]线路!E1095="","",[1]线路!E1095)</f>
        <v/>
      </c>
      <c r="G1095" s="18" t="str">
        <f t="shared" si="50"/>
        <v/>
      </c>
      <c r="H1095" s="18" t="str">
        <f ca="1">VLOOKUP(线路!A1095,OFFSET(架空线长度!$A$2,0,0,2000,2),2,FALSE)</f>
        <v/>
      </c>
      <c r="I1095" s="18"/>
      <c r="J1095" s="18"/>
      <c r="K1095" s="18"/>
      <c r="L1095" s="18" t="str">
        <f t="shared" si="51"/>
        <v/>
      </c>
      <c r="M1095" t="str">
        <f>IF([1]线路!G1095="","",[1]线路!G1095)</f>
        <v/>
      </c>
      <c r="N1095" t="str">
        <f>IF([1]线路!H1095="","",[1]线路!H1095)</f>
        <v/>
      </c>
    </row>
    <row r="1096" spans="1:14" x14ac:dyDescent="0.15">
      <c r="A1096" t="str">
        <f>IF([1]线路!A1096="","",[1]线路!A1096)</f>
        <v/>
      </c>
      <c r="B1096" t="str">
        <f>IF([1]线路!B1096="","",[1]线路!B1096)</f>
        <v/>
      </c>
      <c r="C1096" t="str">
        <f>IF([1]线路!C1096="","",[1]线路!C1096)</f>
        <v/>
      </c>
      <c r="D1096" t="str">
        <f>IF([1]线路!D1096="","",[1]线路!D1096)</f>
        <v/>
      </c>
      <c r="E1096" t="str">
        <f>IF([1]线路!F1096="","",[1]线路!F1096)</f>
        <v/>
      </c>
      <c r="F1096" t="str">
        <f>IF([1]线路!E1096="","",[1]线路!E1096)</f>
        <v/>
      </c>
      <c r="G1096" s="18" t="str">
        <f t="shared" si="50"/>
        <v/>
      </c>
      <c r="H1096" s="18" t="str">
        <f ca="1">VLOOKUP(线路!A1096,OFFSET(架空线长度!$A$2,0,0,2000,2),2,FALSE)</f>
        <v/>
      </c>
      <c r="I1096" s="18"/>
      <c r="J1096" s="18"/>
      <c r="K1096" s="18"/>
      <c r="L1096" s="18" t="str">
        <f t="shared" si="51"/>
        <v/>
      </c>
      <c r="M1096" t="str">
        <f>IF([1]线路!G1096="","",[1]线路!G1096)</f>
        <v/>
      </c>
      <c r="N1096" t="str">
        <f>IF([1]线路!H1096="","",[1]线路!H1096)</f>
        <v/>
      </c>
    </row>
    <row r="1097" spans="1:14" x14ac:dyDescent="0.15">
      <c r="A1097" t="str">
        <f>IF([1]线路!A1097="","",[1]线路!A1097)</f>
        <v/>
      </c>
      <c r="B1097" t="str">
        <f>IF([1]线路!B1097="","",[1]线路!B1097)</f>
        <v/>
      </c>
      <c r="C1097" t="str">
        <f>IF([1]线路!C1097="","",[1]线路!C1097)</f>
        <v/>
      </c>
      <c r="D1097" t="str">
        <f>IF([1]线路!D1097="","",[1]线路!D1097)</f>
        <v/>
      </c>
      <c r="E1097" t="str">
        <f>IF([1]线路!F1097="","",[1]线路!F1097)</f>
        <v/>
      </c>
      <c r="F1097" t="str">
        <f>IF([1]线路!E1097="","",[1]线路!E1097)</f>
        <v/>
      </c>
      <c r="G1097" s="18" t="str">
        <f t="shared" si="50"/>
        <v/>
      </c>
      <c r="H1097" s="18" t="str">
        <f ca="1">VLOOKUP(线路!A1097,OFFSET(架空线长度!$A$2,0,0,2000,2),2,FALSE)</f>
        <v/>
      </c>
      <c r="I1097" s="18"/>
      <c r="J1097" s="18"/>
      <c r="K1097" s="18"/>
      <c r="L1097" s="18" t="str">
        <f t="shared" si="51"/>
        <v/>
      </c>
      <c r="M1097" t="str">
        <f>IF([1]线路!G1097="","",[1]线路!G1097)</f>
        <v/>
      </c>
      <c r="N1097" t="str">
        <f>IF([1]线路!H1097="","",[1]线路!H1097)</f>
        <v/>
      </c>
    </row>
    <row r="1098" spans="1:14" x14ac:dyDescent="0.15">
      <c r="A1098" t="str">
        <f>IF([1]线路!A1098="","",[1]线路!A1098)</f>
        <v/>
      </c>
      <c r="B1098" t="str">
        <f>IF([1]线路!B1098="","",[1]线路!B1098)</f>
        <v/>
      </c>
      <c r="C1098" t="str">
        <f>IF([1]线路!C1098="","",[1]线路!C1098)</f>
        <v/>
      </c>
      <c r="D1098" t="str">
        <f>IF([1]线路!D1098="","",[1]线路!D1098)</f>
        <v/>
      </c>
      <c r="E1098" t="str">
        <f>IF([1]线路!F1098="","",[1]线路!F1098)</f>
        <v/>
      </c>
      <c r="F1098" t="str">
        <f>IF([1]线路!E1098="","",[1]线路!E1098)</f>
        <v/>
      </c>
      <c r="G1098" s="18" t="str">
        <f t="shared" si="50"/>
        <v/>
      </c>
      <c r="H1098" s="18" t="str">
        <f ca="1">VLOOKUP(线路!A1098,OFFSET(架空线长度!$A$2,0,0,2000,2),2,FALSE)</f>
        <v/>
      </c>
      <c r="I1098" s="18"/>
      <c r="J1098" s="18"/>
      <c r="K1098" s="18"/>
      <c r="L1098" s="18" t="str">
        <f t="shared" si="51"/>
        <v/>
      </c>
      <c r="M1098" t="str">
        <f>IF([1]线路!G1098="","",[1]线路!G1098)</f>
        <v/>
      </c>
      <c r="N1098" t="str">
        <f>IF([1]线路!H1098="","",[1]线路!H1098)</f>
        <v/>
      </c>
    </row>
    <row r="1099" spans="1:14" x14ac:dyDescent="0.15">
      <c r="A1099" t="str">
        <f>IF([1]线路!A1099="","",[1]线路!A1099)</f>
        <v/>
      </c>
      <c r="B1099" t="str">
        <f>IF([1]线路!B1099="","",[1]线路!B1099)</f>
        <v/>
      </c>
      <c r="C1099" t="str">
        <f>IF([1]线路!C1099="","",[1]线路!C1099)</f>
        <v/>
      </c>
      <c r="D1099" t="str">
        <f>IF([1]线路!D1099="","",[1]线路!D1099)</f>
        <v/>
      </c>
      <c r="E1099" t="str">
        <f>IF([1]线路!F1099="","",[1]线路!F1099)</f>
        <v/>
      </c>
      <c r="F1099" t="str">
        <f>IF([1]线路!E1099="","",[1]线路!E1099)</f>
        <v/>
      </c>
      <c r="G1099" s="18" t="str">
        <f t="shared" si="50"/>
        <v/>
      </c>
      <c r="H1099" s="18" t="str">
        <f ca="1">VLOOKUP(线路!A1099,OFFSET(架空线长度!$A$2,0,0,2000,2),2,FALSE)</f>
        <v/>
      </c>
      <c r="I1099" s="18"/>
      <c r="J1099" s="18"/>
      <c r="K1099" s="18"/>
      <c r="L1099" s="18" t="str">
        <f t="shared" si="51"/>
        <v/>
      </c>
      <c r="M1099" t="str">
        <f>IF([1]线路!G1099="","",[1]线路!G1099)</f>
        <v/>
      </c>
      <c r="N1099" t="str">
        <f>IF([1]线路!H1099="","",[1]线路!H1099)</f>
        <v/>
      </c>
    </row>
    <row r="1100" spans="1:14" x14ac:dyDescent="0.15">
      <c r="A1100" t="str">
        <f>IF([1]线路!A1100="","",[1]线路!A1100)</f>
        <v/>
      </c>
      <c r="B1100" t="str">
        <f>IF([1]线路!B1100="","",[1]线路!B1100)</f>
        <v/>
      </c>
      <c r="C1100" t="str">
        <f>IF([1]线路!C1100="","",[1]线路!C1100)</f>
        <v/>
      </c>
      <c r="D1100" t="str">
        <f>IF([1]线路!D1100="","",[1]线路!D1100)</f>
        <v/>
      </c>
      <c r="E1100" t="str">
        <f>IF([1]线路!F1100="","",[1]线路!F1100)</f>
        <v/>
      </c>
      <c r="F1100" t="str">
        <f>IF([1]线路!E1100="","",[1]线路!E1100)</f>
        <v/>
      </c>
      <c r="G1100" s="18" t="str">
        <f t="shared" si="50"/>
        <v/>
      </c>
      <c r="H1100" s="18" t="str">
        <f ca="1">VLOOKUP(线路!A1100,OFFSET(架空线长度!$A$2,0,0,2000,2),2,FALSE)</f>
        <v/>
      </c>
      <c r="I1100" s="18"/>
      <c r="J1100" s="18"/>
      <c r="K1100" s="18"/>
      <c r="L1100" s="18" t="str">
        <f t="shared" si="51"/>
        <v/>
      </c>
      <c r="M1100" t="str">
        <f>IF([1]线路!G1100="","",[1]线路!G1100)</f>
        <v/>
      </c>
      <c r="N1100" t="str">
        <f>IF([1]线路!H1100="","",[1]线路!H1100)</f>
        <v/>
      </c>
    </row>
    <row r="1101" spans="1:14" x14ac:dyDescent="0.15">
      <c r="A1101" t="str">
        <f>IF([1]线路!A1101="","",[1]线路!A1101)</f>
        <v/>
      </c>
      <c r="B1101" t="str">
        <f>IF([1]线路!B1101="","",[1]线路!B1101)</f>
        <v/>
      </c>
      <c r="C1101" t="str">
        <f>IF([1]线路!C1101="","",[1]线路!C1101)</f>
        <v/>
      </c>
      <c r="D1101" t="str">
        <f>IF([1]线路!D1101="","",[1]线路!D1101)</f>
        <v/>
      </c>
      <c r="E1101" t="str">
        <f>IF([1]线路!F1101="","",[1]线路!F1101)</f>
        <v/>
      </c>
      <c r="F1101" t="str">
        <f>IF([1]线路!E1101="","",[1]线路!E1101)</f>
        <v/>
      </c>
      <c r="G1101" s="18" t="str">
        <f t="shared" si="50"/>
        <v/>
      </c>
      <c r="H1101" s="18" t="str">
        <f ca="1">VLOOKUP(线路!A1101,OFFSET(架空线长度!$A$2,0,0,2000,2),2,FALSE)</f>
        <v/>
      </c>
      <c r="I1101" s="18"/>
      <c r="J1101" s="18"/>
      <c r="K1101" s="18"/>
      <c r="L1101" s="18" t="str">
        <f t="shared" si="51"/>
        <v/>
      </c>
      <c r="M1101" t="str">
        <f>IF([1]线路!G1101="","",[1]线路!G1101)</f>
        <v/>
      </c>
      <c r="N1101" t="str">
        <f>IF([1]线路!H1101="","",[1]线路!H1101)</f>
        <v/>
      </c>
    </row>
    <row r="1102" spans="1:14" x14ac:dyDescent="0.15">
      <c r="A1102" t="str">
        <f>IF([1]线路!A1102="","",[1]线路!A1102)</f>
        <v/>
      </c>
      <c r="B1102" t="str">
        <f>IF([1]线路!B1102="","",[1]线路!B1102)</f>
        <v/>
      </c>
      <c r="C1102" t="str">
        <f>IF([1]线路!C1102="","",[1]线路!C1102)</f>
        <v/>
      </c>
      <c r="D1102" t="str">
        <f>IF([1]线路!D1102="","",[1]线路!D1102)</f>
        <v/>
      </c>
      <c r="E1102" t="str">
        <f>IF([1]线路!F1102="","",[1]线路!F1102)</f>
        <v/>
      </c>
      <c r="F1102" t="str">
        <f>IF([1]线路!E1102="","",[1]线路!E1102)</f>
        <v/>
      </c>
      <c r="G1102" s="18" t="str">
        <f t="shared" si="50"/>
        <v/>
      </c>
      <c r="H1102" s="18" t="str">
        <f ca="1">VLOOKUP(线路!A1102,OFFSET(架空线长度!$A$2,0,0,2000,2),2,FALSE)</f>
        <v/>
      </c>
      <c r="I1102" s="18"/>
      <c r="J1102" s="18"/>
      <c r="K1102" s="18"/>
      <c r="L1102" s="18" t="str">
        <f t="shared" si="51"/>
        <v/>
      </c>
      <c r="M1102" t="str">
        <f>IF([1]线路!G1102="","",[1]线路!G1102)</f>
        <v/>
      </c>
      <c r="N1102" t="str">
        <f>IF([1]线路!H1102="","",[1]线路!H1102)</f>
        <v/>
      </c>
    </row>
    <row r="1103" spans="1:14" x14ac:dyDescent="0.15">
      <c r="A1103" t="str">
        <f>IF([1]线路!A1103="","",[1]线路!A1103)</f>
        <v/>
      </c>
      <c r="B1103" t="str">
        <f>IF([1]线路!B1103="","",[1]线路!B1103)</f>
        <v/>
      </c>
      <c r="C1103" t="str">
        <f>IF([1]线路!C1103="","",[1]线路!C1103)</f>
        <v/>
      </c>
      <c r="D1103" t="str">
        <f>IF([1]线路!D1103="","",[1]线路!D1103)</f>
        <v/>
      </c>
      <c r="E1103" t="str">
        <f>IF([1]线路!F1103="","",[1]线路!F1103)</f>
        <v/>
      </c>
      <c r="F1103" t="str">
        <f>IF([1]线路!E1103="","",[1]线路!E1103)</f>
        <v/>
      </c>
      <c r="G1103" s="18" t="str">
        <f t="shared" si="50"/>
        <v/>
      </c>
      <c r="H1103" s="18" t="str">
        <f ca="1">VLOOKUP(线路!A1103,OFFSET(架空线长度!$A$2,0,0,2000,2),2,FALSE)</f>
        <v/>
      </c>
      <c r="I1103" s="18"/>
      <c r="J1103" s="18"/>
      <c r="K1103" s="18"/>
      <c r="L1103" s="18" t="str">
        <f t="shared" si="51"/>
        <v/>
      </c>
      <c r="M1103" t="str">
        <f>IF([1]线路!G1103="","",[1]线路!G1103)</f>
        <v/>
      </c>
      <c r="N1103" t="str">
        <f>IF([1]线路!H1103="","",[1]线路!H1103)</f>
        <v/>
      </c>
    </row>
    <row r="1104" spans="1:14" x14ac:dyDescent="0.15">
      <c r="A1104" t="str">
        <f>IF([1]线路!A1104="","",[1]线路!A1104)</f>
        <v/>
      </c>
      <c r="B1104" t="str">
        <f>IF([1]线路!B1104="","",[1]线路!B1104)</f>
        <v/>
      </c>
      <c r="C1104" t="str">
        <f>IF([1]线路!C1104="","",[1]线路!C1104)</f>
        <v/>
      </c>
      <c r="D1104" t="str">
        <f>IF([1]线路!D1104="","",[1]线路!D1104)</f>
        <v/>
      </c>
      <c r="E1104" t="str">
        <f>IF([1]线路!F1104="","",[1]线路!F1104)</f>
        <v/>
      </c>
      <c r="F1104" t="str">
        <f>IF([1]线路!E1104="","",[1]线路!E1104)</f>
        <v/>
      </c>
      <c r="G1104" s="18" t="str">
        <f t="shared" si="50"/>
        <v/>
      </c>
      <c r="H1104" s="18" t="str">
        <f ca="1">VLOOKUP(线路!A1104,OFFSET(架空线长度!$A$2,0,0,2000,2),2,FALSE)</f>
        <v/>
      </c>
      <c r="I1104" s="18"/>
      <c r="J1104" s="18"/>
      <c r="K1104" s="18"/>
      <c r="L1104" s="18" t="str">
        <f t="shared" si="51"/>
        <v/>
      </c>
      <c r="M1104" t="str">
        <f>IF([1]线路!G1104="","",[1]线路!G1104)</f>
        <v/>
      </c>
      <c r="N1104" t="str">
        <f>IF([1]线路!H1104="","",[1]线路!H1104)</f>
        <v/>
      </c>
    </row>
    <row r="1105" spans="1:14" x14ac:dyDescent="0.15">
      <c r="A1105" t="str">
        <f>IF([1]线路!A1105="","",[1]线路!A1105)</f>
        <v/>
      </c>
      <c r="B1105" t="str">
        <f>IF([1]线路!B1105="","",[1]线路!B1105)</f>
        <v/>
      </c>
      <c r="C1105" t="str">
        <f>IF([1]线路!C1105="","",[1]线路!C1105)</f>
        <v/>
      </c>
      <c r="D1105" t="str">
        <f>IF([1]线路!D1105="","",[1]线路!D1105)</f>
        <v/>
      </c>
      <c r="E1105" t="str">
        <f>IF([1]线路!F1105="","",[1]线路!F1105)</f>
        <v/>
      </c>
      <c r="F1105" t="str">
        <f>IF([1]线路!E1105="","",[1]线路!E1105)</f>
        <v/>
      </c>
      <c r="G1105" s="18" t="str">
        <f t="shared" si="50"/>
        <v/>
      </c>
      <c r="H1105" s="18" t="str">
        <f ca="1">VLOOKUP(线路!A1105,OFFSET(架空线长度!$A$2,0,0,2000,2),2,FALSE)</f>
        <v/>
      </c>
      <c r="I1105" s="18"/>
      <c r="J1105" s="18"/>
      <c r="K1105" s="18"/>
      <c r="L1105" s="18" t="str">
        <f t="shared" si="51"/>
        <v/>
      </c>
      <c r="M1105" t="str">
        <f>IF([1]线路!G1105="","",[1]线路!G1105)</f>
        <v/>
      </c>
      <c r="N1105" t="str">
        <f>IF([1]线路!H1105="","",[1]线路!H1105)</f>
        <v/>
      </c>
    </row>
    <row r="1106" spans="1:14" x14ac:dyDescent="0.15">
      <c r="A1106" t="str">
        <f>IF([1]线路!A1106="","",[1]线路!A1106)</f>
        <v/>
      </c>
      <c r="B1106" t="str">
        <f>IF([1]线路!B1106="","",[1]线路!B1106)</f>
        <v/>
      </c>
      <c r="C1106" t="str">
        <f>IF([1]线路!C1106="","",[1]线路!C1106)</f>
        <v/>
      </c>
      <c r="D1106" t="str">
        <f>IF([1]线路!D1106="","",[1]线路!D1106)</f>
        <v/>
      </c>
      <c r="E1106" t="str">
        <f>IF([1]线路!F1106="","",[1]线路!F1106)</f>
        <v/>
      </c>
      <c r="F1106" t="str">
        <f>IF([1]线路!E1106="","",[1]线路!E1106)</f>
        <v/>
      </c>
      <c r="G1106" s="18" t="str">
        <f t="shared" si="50"/>
        <v/>
      </c>
      <c r="H1106" s="18" t="str">
        <f ca="1">VLOOKUP(线路!A1106,OFFSET(架空线长度!$A$2,0,0,2000,2),2,FALSE)</f>
        <v/>
      </c>
      <c r="I1106" s="18"/>
      <c r="J1106" s="18"/>
      <c r="K1106" s="18"/>
      <c r="L1106" s="18" t="str">
        <f t="shared" si="51"/>
        <v/>
      </c>
      <c r="M1106" t="str">
        <f>IF([1]线路!G1106="","",[1]线路!G1106)</f>
        <v/>
      </c>
      <c r="N1106" t="str">
        <f>IF([1]线路!H1106="","",[1]线路!H1106)</f>
        <v/>
      </c>
    </row>
    <row r="1107" spans="1:14" x14ac:dyDescent="0.15">
      <c r="A1107" t="str">
        <f>IF([1]线路!A1107="","",[1]线路!A1107)</f>
        <v/>
      </c>
      <c r="B1107" t="str">
        <f>IF([1]线路!B1107="","",[1]线路!B1107)</f>
        <v/>
      </c>
      <c r="C1107" t="str">
        <f>IF([1]线路!C1107="","",[1]线路!C1107)</f>
        <v/>
      </c>
      <c r="D1107" t="str">
        <f>IF([1]线路!D1107="","",[1]线路!D1107)</f>
        <v/>
      </c>
      <c r="E1107" t="str">
        <f>IF([1]线路!F1107="","",[1]线路!F1107)</f>
        <v/>
      </c>
      <c r="F1107" t="str">
        <f>IF([1]线路!E1107="","",[1]线路!E1107)</f>
        <v/>
      </c>
      <c r="G1107" s="18" t="str">
        <f t="shared" si="50"/>
        <v/>
      </c>
      <c r="H1107" s="18" t="str">
        <f ca="1">VLOOKUP(线路!A1107,OFFSET(架空线长度!$A$2,0,0,2000,2),2,FALSE)</f>
        <v/>
      </c>
      <c r="I1107" s="18"/>
      <c r="J1107" s="18"/>
      <c r="K1107" s="18"/>
      <c r="L1107" s="18" t="str">
        <f t="shared" si="51"/>
        <v/>
      </c>
      <c r="M1107" t="str">
        <f>IF([1]线路!G1107="","",[1]线路!G1107)</f>
        <v/>
      </c>
      <c r="N1107" t="str">
        <f>IF([1]线路!H1107="","",[1]线路!H1107)</f>
        <v/>
      </c>
    </row>
    <row r="1108" spans="1:14" x14ac:dyDescent="0.15">
      <c r="A1108" t="str">
        <f>IF([1]线路!A1108="","",[1]线路!A1108)</f>
        <v/>
      </c>
      <c r="B1108" t="str">
        <f>IF([1]线路!B1108="","",[1]线路!B1108)</f>
        <v/>
      </c>
      <c r="C1108" t="str">
        <f>IF([1]线路!C1108="","",[1]线路!C1108)</f>
        <v/>
      </c>
      <c r="D1108" t="str">
        <f>IF([1]线路!D1108="","",[1]线路!D1108)</f>
        <v/>
      </c>
      <c r="E1108" t="str">
        <f>IF([1]线路!F1108="","",[1]线路!F1108)</f>
        <v/>
      </c>
      <c r="F1108" t="str">
        <f>IF([1]线路!E1108="","",[1]线路!E1108)</f>
        <v/>
      </c>
      <c r="G1108" s="18" t="str">
        <f t="shared" si="50"/>
        <v/>
      </c>
      <c r="H1108" s="18" t="str">
        <f ca="1">VLOOKUP(线路!A1108,OFFSET(架空线长度!$A$2,0,0,2000,2),2,FALSE)</f>
        <v/>
      </c>
      <c r="I1108" s="18"/>
      <c r="J1108" s="18"/>
      <c r="K1108" s="18"/>
      <c r="L1108" s="18" t="str">
        <f t="shared" si="51"/>
        <v/>
      </c>
      <c r="M1108" t="str">
        <f>IF([1]线路!G1108="","",[1]线路!G1108)</f>
        <v/>
      </c>
      <c r="N1108" t="str">
        <f>IF([1]线路!H1108="","",[1]线路!H1108)</f>
        <v/>
      </c>
    </row>
    <row r="1109" spans="1:14" x14ac:dyDescent="0.15">
      <c r="A1109" t="str">
        <f>IF([1]线路!A1109="","",[1]线路!A1109)</f>
        <v/>
      </c>
      <c r="B1109" t="str">
        <f>IF([1]线路!B1109="","",[1]线路!B1109)</f>
        <v/>
      </c>
      <c r="C1109" t="str">
        <f>IF([1]线路!C1109="","",[1]线路!C1109)</f>
        <v/>
      </c>
      <c r="D1109" t="str">
        <f>IF([1]线路!D1109="","",[1]线路!D1109)</f>
        <v/>
      </c>
      <c r="E1109" t="str">
        <f>IF([1]线路!F1109="","",[1]线路!F1109)</f>
        <v/>
      </c>
      <c r="F1109" t="str">
        <f>IF([1]线路!E1109="","",[1]线路!E1109)</f>
        <v/>
      </c>
      <c r="G1109" s="18" t="str">
        <f t="shared" si="50"/>
        <v/>
      </c>
      <c r="H1109" s="18" t="str">
        <f ca="1">VLOOKUP(线路!A1109,OFFSET(架空线长度!$A$2,0,0,2000,2),2,FALSE)</f>
        <v/>
      </c>
      <c r="I1109" s="18"/>
      <c r="J1109" s="18"/>
      <c r="K1109" s="18"/>
      <c r="L1109" s="18" t="str">
        <f t="shared" si="51"/>
        <v/>
      </c>
      <c r="M1109" t="str">
        <f>IF([1]线路!G1109="","",[1]线路!G1109)</f>
        <v/>
      </c>
      <c r="N1109" t="str">
        <f>IF([1]线路!H1109="","",[1]线路!H1109)</f>
        <v/>
      </c>
    </row>
    <row r="1110" spans="1:14" x14ac:dyDescent="0.15">
      <c r="A1110" t="str">
        <f>IF([1]线路!A1110="","",[1]线路!A1110)</f>
        <v/>
      </c>
      <c r="B1110" t="str">
        <f>IF([1]线路!B1110="","",[1]线路!B1110)</f>
        <v/>
      </c>
      <c r="C1110" t="str">
        <f>IF([1]线路!C1110="","",[1]线路!C1110)</f>
        <v/>
      </c>
      <c r="D1110" t="str">
        <f>IF([1]线路!D1110="","",[1]线路!D1110)</f>
        <v/>
      </c>
      <c r="E1110" t="str">
        <f>IF([1]线路!F1110="","",[1]线路!F1110)</f>
        <v/>
      </c>
      <c r="F1110" t="str">
        <f>IF([1]线路!E1110="","",[1]线路!E1110)</f>
        <v/>
      </c>
      <c r="G1110" s="18" t="str">
        <f t="shared" si="50"/>
        <v/>
      </c>
      <c r="H1110" s="18" t="str">
        <f ca="1">VLOOKUP(线路!A1110,OFFSET(架空线长度!$A$2,0,0,2000,2),2,FALSE)</f>
        <v/>
      </c>
      <c r="I1110" s="18"/>
      <c r="J1110" s="18"/>
      <c r="K1110" s="18"/>
      <c r="L1110" s="18" t="str">
        <f t="shared" si="51"/>
        <v/>
      </c>
      <c r="M1110" t="str">
        <f>IF([1]线路!G1110="","",[1]线路!G1110)</f>
        <v/>
      </c>
      <c r="N1110" t="str">
        <f>IF([1]线路!H1110="","",[1]线路!H1110)</f>
        <v/>
      </c>
    </row>
    <row r="1111" spans="1:14" x14ac:dyDescent="0.15">
      <c r="A1111" t="str">
        <f>IF([1]线路!A1111="","",[1]线路!A1111)</f>
        <v/>
      </c>
      <c r="B1111" t="str">
        <f>IF([1]线路!B1111="","",[1]线路!B1111)</f>
        <v/>
      </c>
      <c r="C1111" t="str">
        <f>IF([1]线路!C1111="","",[1]线路!C1111)</f>
        <v/>
      </c>
      <c r="D1111" t="str">
        <f>IF([1]线路!D1111="","",[1]线路!D1111)</f>
        <v/>
      </c>
      <c r="E1111" t="str">
        <f>IF([1]线路!F1111="","",[1]线路!F1111)</f>
        <v/>
      </c>
      <c r="F1111" t="str">
        <f>IF([1]线路!E1111="","",[1]线路!E1111)</f>
        <v/>
      </c>
      <c r="G1111" s="18" t="str">
        <f t="shared" si="50"/>
        <v/>
      </c>
      <c r="H1111" s="18" t="str">
        <f ca="1">VLOOKUP(线路!A1111,OFFSET(架空线长度!$A$2,0,0,2000,2),2,FALSE)</f>
        <v/>
      </c>
      <c r="I1111" s="18"/>
      <c r="J1111" s="18"/>
      <c r="K1111" s="18"/>
      <c r="L1111" s="18" t="str">
        <f t="shared" si="51"/>
        <v/>
      </c>
      <c r="M1111" t="str">
        <f>IF([1]线路!G1111="","",[1]线路!G1111)</f>
        <v/>
      </c>
      <c r="N1111" t="str">
        <f>IF([1]线路!H1111="","",[1]线路!H1111)</f>
        <v/>
      </c>
    </row>
    <row r="1112" spans="1:14" x14ac:dyDescent="0.15">
      <c r="A1112" t="str">
        <f>IF([1]线路!A1112="","",[1]线路!A1112)</f>
        <v/>
      </c>
      <c r="B1112" t="str">
        <f>IF([1]线路!B1112="","",[1]线路!B1112)</f>
        <v/>
      </c>
      <c r="C1112" t="str">
        <f>IF([1]线路!C1112="","",[1]线路!C1112)</f>
        <v/>
      </c>
      <c r="D1112" t="str">
        <f>IF([1]线路!D1112="","",[1]线路!D1112)</f>
        <v/>
      </c>
      <c r="E1112" t="str">
        <f>IF([1]线路!F1112="","",[1]线路!F1112)</f>
        <v/>
      </c>
      <c r="F1112" t="str">
        <f>IF([1]线路!E1112="","",[1]线路!E1112)</f>
        <v/>
      </c>
      <c r="G1112" s="18" t="str">
        <f t="shared" si="50"/>
        <v/>
      </c>
      <c r="H1112" s="18" t="str">
        <f ca="1">VLOOKUP(线路!A1112,OFFSET(架空线长度!$A$2,0,0,2000,2),2,FALSE)</f>
        <v/>
      </c>
      <c r="I1112" s="18"/>
      <c r="J1112" s="18"/>
      <c r="K1112" s="18"/>
      <c r="L1112" s="18" t="str">
        <f t="shared" si="51"/>
        <v/>
      </c>
      <c r="M1112" t="str">
        <f>IF([1]线路!G1112="","",[1]线路!G1112)</f>
        <v/>
      </c>
      <c r="N1112" t="str">
        <f>IF([1]线路!H1112="","",[1]线路!H1112)</f>
        <v/>
      </c>
    </row>
    <row r="1113" spans="1:14" x14ac:dyDescent="0.15">
      <c r="A1113" t="str">
        <f>IF([1]线路!A1113="","",[1]线路!A1113)</f>
        <v/>
      </c>
      <c r="B1113" t="str">
        <f>IF([1]线路!B1113="","",[1]线路!B1113)</f>
        <v/>
      </c>
      <c r="C1113" t="str">
        <f>IF([1]线路!C1113="","",[1]线路!C1113)</f>
        <v/>
      </c>
      <c r="D1113" t="str">
        <f>IF([1]线路!D1113="","",[1]线路!D1113)</f>
        <v/>
      </c>
      <c r="E1113" t="str">
        <f>IF([1]线路!F1113="","",[1]线路!F1113)</f>
        <v/>
      </c>
      <c r="F1113" t="str">
        <f>IF([1]线路!E1113="","",[1]线路!E1113)</f>
        <v/>
      </c>
      <c r="G1113" s="18" t="str">
        <f t="shared" si="50"/>
        <v/>
      </c>
      <c r="H1113" s="18" t="str">
        <f ca="1">VLOOKUP(线路!A1113,OFFSET(架空线长度!$A$2,0,0,2000,2),2,FALSE)</f>
        <v/>
      </c>
      <c r="I1113" s="18"/>
      <c r="J1113" s="18"/>
      <c r="K1113" s="18"/>
      <c r="L1113" s="18" t="str">
        <f t="shared" si="51"/>
        <v/>
      </c>
      <c r="M1113" t="str">
        <f>IF([1]线路!G1113="","",[1]线路!G1113)</f>
        <v/>
      </c>
      <c r="N1113" t="str">
        <f>IF([1]线路!H1113="","",[1]线路!H1113)</f>
        <v/>
      </c>
    </row>
    <row r="1114" spans="1:14" x14ac:dyDescent="0.15">
      <c r="A1114" t="str">
        <f>IF([1]线路!A1114="","",[1]线路!A1114)</f>
        <v/>
      </c>
      <c r="B1114" t="str">
        <f>IF([1]线路!B1114="","",[1]线路!B1114)</f>
        <v/>
      </c>
      <c r="C1114" t="str">
        <f>IF([1]线路!C1114="","",[1]线路!C1114)</f>
        <v/>
      </c>
      <c r="D1114" t="str">
        <f>IF([1]线路!D1114="","",[1]线路!D1114)</f>
        <v/>
      </c>
      <c r="E1114" t="str">
        <f>IF([1]线路!F1114="","",[1]线路!F1114)</f>
        <v/>
      </c>
      <c r="F1114" t="str">
        <f>IF([1]线路!E1114="","",[1]线路!E1114)</f>
        <v/>
      </c>
      <c r="G1114" s="18" t="str">
        <f t="shared" si="50"/>
        <v/>
      </c>
      <c r="H1114" s="18" t="str">
        <f ca="1">VLOOKUP(线路!A1114,OFFSET(架空线长度!$A$2,0,0,2000,2),2,FALSE)</f>
        <v/>
      </c>
      <c r="I1114" s="18"/>
      <c r="J1114" s="18"/>
      <c r="K1114" s="18"/>
      <c r="L1114" s="18" t="str">
        <f t="shared" si="51"/>
        <v/>
      </c>
      <c r="M1114" t="str">
        <f>IF([1]线路!G1114="","",[1]线路!G1114)</f>
        <v/>
      </c>
      <c r="N1114" t="str">
        <f>IF([1]线路!H1114="","",[1]线路!H1114)</f>
        <v/>
      </c>
    </row>
    <row r="1115" spans="1:14" x14ac:dyDescent="0.15">
      <c r="A1115" t="str">
        <f>IF([1]线路!A1115="","",[1]线路!A1115)</f>
        <v/>
      </c>
      <c r="B1115" t="str">
        <f>IF([1]线路!B1115="","",[1]线路!B1115)</f>
        <v/>
      </c>
      <c r="C1115" t="str">
        <f>IF([1]线路!C1115="","",[1]线路!C1115)</f>
        <v/>
      </c>
      <c r="D1115" t="str">
        <f>IF([1]线路!D1115="","",[1]线路!D1115)</f>
        <v/>
      </c>
      <c r="E1115" t="str">
        <f>IF([1]线路!F1115="","",[1]线路!F1115)</f>
        <v/>
      </c>
      <c r="F1115" t="str">
        <f>IF([1]线路!E1115="","",[1]线路!E1115)</f>
        <v/>
      </c>
      <c r="G1115" s="18" t="str">
        <f t="shared" si="50"/>
        <v/>
      </c>
      <c r="H1115" s="18" t="str">
        <f ca="1">VLOOKUP(线路!A1115,OFFSET(架空线长度!$A$2,0,0,2000,2),2,FALSE)</f>
        <v/>
      </c>
      <c r="I1115" s="18"/>
      <c r="J1115" s="18"/>
      <c r="K1115" s="18"/>
      <c r="L1115" s="18" t="str">
        <f t="shared" si="51"/>
        <v/>
      </c>
      <c r="M1115" t="str">
        <f>IF([1]线路!G1115="","",[1]线路!G1115)</f>
        <v/>
      </c>
      <c r="N1115" t="str">
        <f>IF([1]线路!H1115="","",[1]线路!H1115)</f>
        <v/>
      </c>
    </row>
    <row r="1116" spans="1:14" x14ac:dyDescent="0.15">
      <c r="A1116" t="str">
        <f>IF([1]线路!A1116="","",[1]线路!A1116)</f>
        <v/>
      </c>
      <c r="B1116" t="str">
        <f>IF([1]线路!B1116="","",[1]线路!B1116)</f>
        <v/>
      </c>
      <c r="C1116" t="str">
        <f>IF([1]线路!C1116="","",[1]线路!C1116)</f>
        <v/>
      </c>
      <c r="D1116" t="str">
        <f>IF([1]线路!D1116="","",[1]线路!D1116)</f>
        <v/>
      </c>
      <c r="E1116" t="str">
        <f>IF([1]线路!F1116="","",[1]线路!F1116)</f>
        <v/>
      </c>
      <c r="F1116" t="str">
        <f>IF([1]线路!E1116="","",[1]线路!E1116)</f>
        <v/>
      </c>
      <c r="G1116" s="18" t="str">
        <f t="shared" si="50"/>
        <v/>
      </c>
      <c r="H1116" s="18" t="str">
        <f ca="1">VLOOKUP(线路!A1116,OFFSET(架空线长度!$A$2,0,0,2000,2),2,FALSE)</f>
        <v/>
      </c>
      <c r="I1116" s="18"/>
      <c r="J1116" s="18"/>
      <c r="K1116" s="18"/>
      <c r="L1116" s="18" t="str">
        <f t="shared" si="51"/>
        <v/>
      </c>
      <c r="M1116" t="str">
        <f>IF([1]线路!G1116="","",[1]线路!G1116)</f>
        <v/>
      </c>
      <c r="N1116" t="str">
        <f>IF([1]线路!H1116="","",[1]线路!H1116)</f>
        <v/>
      </c>
    </row>
    <row r="1117" spans="1:14" x14ac:dyDescent="0.15">
      <c r="A1117" t="str">
        <f>IF([1]线路!A1117="","",[1]线路!A1117)</f>
        <v/>
      </c>
      <c r="B1117" t="str">
        <f>IF([1]线路!B1117="","",[1]线路!B1117)</f>
        <v/>
      </c>
      <c r="C1117" t="str">
        <f>IF([1]线路!C1117="","",[1]线路!C1117)</f>
        <v/>
      </c>
      <c r="D1117" t="str">
        <f>IF([1]线路!D1117="","",[1]线路!D1117)</f>
        <v/>
      </c>
      <c r="E1117" t="str">
        <f>IF([1]线路!F1117="","",[1]线路!F1117)</f>
        <v/>
      </c>
      <c r="F1117" t="str">
        <f>IF([1]线路!E1117="","",[1]线路!E1117)</f>
        <v/>
      </c>
      <c r="G1117" s="18" t="str">
        <f t="shared" si="50"/>
        <v/>
      </c>
      <c r="H1117" s="18" t="str">
        <f ca="1">VLOOKUP(线路!A1117,OFFSET(架空线长度!$A$2,0,0,2000,2),2,FALSE)</f>
        <v/>
      </c>
      <c r="I1117" s="18"/>
      <c r="J1117" s="18"/>
      <c r="K1117" s="18"/>
      <c r="L1117" s="18" t="str">
        <f t="shared" si="51"/>
        <v/>
      </c>
      <c r="M1117" t="str">
        <f>IF([1]线路!G1117="","",[1]线路!G1117)</f>
        <v/>
      </c>
      <c r="N1117" t="str">
        <f>IF([1]线路!H1117="","",[1]线路!H1117)</f>
        <v/>
      </c>
    </row>
    <row r="1118" spans="1:14" x14ac:dyDescent="0.15">
      <c r="A1118" t="str">
        <f>IF([1]线路!A1118="","",[1]线路!A1118)</f>
        <v/>
      </c>
      <c r="B1118" t="str">
        <f>IF([1]线路!B1118="","",[1]线路!B1118)</f>
        <v/>
      </c>
      <c r="C1118" t="str">
        <f>IF([1]线路!C1118="","",[1]线路!C1118)</f>
        <v/>
      </c>
      <c r="D1118" t="str">
        <f>IF([1]线路!D1118="","",[1]线路!D1118)</f>
        <v/>
      </c>
      <c r="E1118" t="str">
        <f>IF([1]线路!F1118="","",[1]线路!F1118)</f>
        <v/>
      </c>
      <c r="F1118" t="str">
        <f>IF([1]线路!E1118="","",[1]线路!E1118)</f>
        <v/>
      </c>
      <c r="G1118" s="18" t="str">
        <f t="shared" si="50"/>
        <v/>
      </c>
      <c r="H1118" s="18" t="str">
        <f ca="1">VLOOKUP(线路!A1118,OFFSET(架空线长度!$A$2,0,0,2000,2),2,FALSE)</f>
        <v/>
      </c>
      <c r="I1118" s="18"/>
      <c r="J1118" s="18"/>
      <c r="K1118" s="18"/>
      <c r="L1118" s="18" t="str">
        <f t="shared" si="51"/>
        <v/>
      </c>
      <c r="M1118" t="str">
        <f>IF([1]线路!G1118="","",[1]线路!G1118)</f>
        <v/>
      </c>
      <c r="N1118" t="str">
        <f>IF([1]线路!H1118="","",[1]线路!H1118)</f>
        <v/>
      </c>
    </row>
    <row r="1119" spans="1:14" x14ac:dyDescent="0.15">
      <c r="A1119" t="str">
        <f>IF([1]线路!A1119="","",[1]线路!A1119)</f>
        <v/>
      </c>
      <c r="B1119" t="str">
        <f>IF([1]线路!B1119="","",[1]线路!B1119)</f>
        <v/>
      </c>
      <c r="C1119" t="str">
        <f>IF([1]线路!C1119="","",[1]线路!C1119)</f>
        <v/>
      </c>
      <c r="D1119" t="str">
        <f>IF([1]线路!D1119="","",[1]线路!D1119)</f>
        <v/>
      </c>
      <c r="E1119" t="str">
        <f>IF([1]线路!F1119="","",[1]线路!F1119)</f>
        <v/>
      </c>
      <c r="F1119" t="str">
        <f>IF([1]线路!E1119="","",[1]线路!E1119)</f>
        <v/>
      </c>
      <c r="G1119" s="18" t="str">
        <f t="shared" si="50"/>
        <v/>
      </c>
      <c r="H1119" s="18" t="str">
        <f ca="1">VLOOKUP(线路!A1119,OFFSET(架空线长度!$A$2,0,0,2000,2),2,FALSE)</f>
        <v/>
      </c>
      <c r="I1119" s="18"/>
      <c r="J1119" s="18"/>
      <c r="K1119" s="18"/>
      <c r="L1119" s="18" t="str">
        <f t="shared" si="51"/>
        <v/>
      </c>
      <c r="M1119" t="str">
        <f>IF([1]线路!G1119="","",[1]线路!G1119)</f>
        <v/>
      </c>
      <c r="N1119" t="str">
        <f>IF([1]线路!H1119="","",[1]线路!H1119)</f>
        <v/>
      </c>
    </row>
    <row r="1120" spans="1:14" x14ac:dyDescent="0.15">
      <c r="A1120" t="str">
        <f>IF([1]线路!A1120="","",[1]线路!A1120)</f>
        <v/>
      </c>
      <c r="B1120" t="str">
        <f>IF([1]线路!B1120="","",[1]线路!B1120)</f>
        <v/>
      </c>
      <c r="C1120" t="str">
        <f>IF([1]线路!C1120="","",[1]线路!C1120)</f>
        <v/>
      </c>
      <c r="D1120" t="str">
        <f>IF([1]线路!D1120="","",[1]线路!D1120)</f>
        <v/>
      </c>
      <c r="E1120" t="str">
        <f>IF([1]线路!F1120="","",[1]线路!F1120)</f>
        <v/>
      </c>
      <c r="F1120" t="str">
        <f>IF([1]线路!E1120="","",[1]线路!E1120)</f>
        <v/>
      </c>
      <c r="G1120" s="18" t="str">
        <f t="shared" si="50"/>
        <v/>
      </c>
      <c r="H1120" s="18" t="str">
        <f ca="1">VLOOKUP(线路!A1120,OFFSET(架空线长度!$A$2,0,0,2000,2),2,FALSE)</f>
        <v/>
      </c>
      <c r="I1120" s="18"/>
      <c r="J1120" s="18"/>
      <c r="K1120" s="18"/>
      <c r="L1120" s="18" t="str">
        <f t="shared" si="51"/>
        <v/>
      </c>
      <c r="M1120" t="str">
        <f>IF([1]线路!G1120="","",[1]线路!G1120)</f>
        <v/>
      </c>
      <c r="N1120" t="str">
        <f>IF([1]线路!H1120="","",[1]线路!H1120)</f>
        <v/>
      </c>
    </row>
    <row r="1121" spans="1:14" x14ac:dyDescent="0.15">
      <c r="A1121" t="str">
        <f>IF([1]线路!A1121="","",[1]线路!A1121)</f>
        <v/>
      </c>
      <c r="B1121" t="str">
        <f>IF([1]线路!B1121="","",[1]线路!B1121)</f>
        <v/>
      </c>
      <c r="C1121" t="str">
        <f>IF([1]线路!C1121="","",[1]线路!C1121)</f>
        <v/>
      </c>
      <c r="D1121" t="str">
        <f>IF([1]线路!D1121="","",[1]线路!D1121)</f>
        <v/>
      </c>
      <c r="E1121" t="str">
        <f>IF([1]线路!F1121="","",[1]线路!F1121)</f>
        <v/>
      </c>
      <c r="F1121" t="str">
        <f>IF([1]线路!E1121="","",[1]线路!E1121)</f>
        <v/>
      </c>
      <c r="G1121" s="18" t="str">
        <f t="shared" si="50"/>
        <v/>
      </c>
      <c r="H1121" s="18" t="str">
        <f ca="1">VLOOKUP(线路!A1121,OFFSET(架空线长度!$A$2,0,0,2000,2),2,FALSE)</f>
        <v/>
      </c>
      <c r="I1121" s="18"/>
      <c r="J1121" s="18"/>
      <c r="K1121" s="18"/>
      <c r="L1121" s="18" t="str">
        <f t="shared" si="51"/>
        <v/>
      </c>
      <c r="M1121" t="str">
        <f>IF([1]线路!G1121="","",[1]线路!G1121)</f>
        <v/>
      </c>
      <c r="N1121" t="str">
        <f>IF([1]线路!H1121="","",[1]线路!H1121)</f>
        <v/>
      </c>
    </row>
    <row r="1122" spans="1:14" x14ac:dyDescent="0.15">
      <c r="A1122" t="str">
        <f>IF([1]线路!A1122="","",[1]线路!A1122)</f>
        <v/>
      </c>
      <c r="B1122" t="str">
        <f>IF([1]线路!B1122="","",[1]线路!B1122)</f>
        <v/>
      </c>
      <c r="C1122" t="str">
        <f>IF([1]线路!C1122="","",[1]线路!C1122)</f>
        <v/>
      </c>
      <c r="D1122" t="str">
        <f>IF([1]线路!D1122="","",[1]线路!D1122)</f>
        <v/>
      </c>
      <c r="E1122" t="str">
        <f>IF([1]线路!F1122="","",[1]线路!F1122)</f>
        <v/>
      </c>
      <c r="F1122" t="str">
        <f>IF([1]线路!E1122="","",[1]线路!E1122)</f>
        <v/>
      </c>
      <c r="G1122" s="18" t="str">
        <f t="shared" si="50"/>
        <v/>
      </c>
      <c r="H1122" s="18" t="str">
        <f ca="1">VLOOKUP(线路!A1122,OFFSET(架空线长度!$A$2,0,0,2000,2),2,FALSE)</f>
        <v/>
      </c>
      <c r="I1122" s="18"/>
      <c r="J1122" s="18"/>
      <c r="K1122" s="18"/>
      <c r="L1122" s="18" t="str">
        <f t="shared" si="51"/>
        <v/>
      </c>
      <c r="M1122" t="str">
        <f>IF([1]线路!G1122="","",[1]线路!G1122)</f>
        <v/>
      </c>
      <c r="N1122" t="str">
        <f>IF([1]线路!H1122="","",[1]线路!H1122)</f>
        <v/>
      </c>
    </row>
    <row r="1123" spans="1:14" x14ac:dyDescent="0.15">
      <c r="A1123" t="str">
        <f>IF([1]线路!A1123="","",[1]线路!A1123)</f>
        <v/>
      </c>
      <c r="B1123" t="str">
        <f>IF([1]线路!B1123="","",[1]线路!B1123)</f>
        <v/>
      </c>
      <c r="C1123" t="str">
        <f>IF([1]线路!C1123="","",[1]线路!C1123)</f>
        <v/>
      </c>
      <c r="D1123" t="str">
        <f>IF([1]线路!D1123="","",[1]线路!D1123)</f>
        <v/>
      </c>
      <c r="E1123" t="str">
        <f>IF([1]线路!F1123="","",[1]线路!F1123)</f>
        <v/>
      </c>
      <c r="F1123" t="str">
        <f>IF([1]线路!E1123="","",[1]线路!E1123)</f>
        <v/>
      </c>
      <c r="G1123" s="18" t="str">
        <f t="shared" si="50"/>
        <v/>
      </c>
      <c r="H1123" s="18" t="str">
        <f ca="1">VLOOKUP(线路!A1123,OFFSET(架空线长度!$A$2,0,0,2000,2),2,FALSE)</f>
        <v/>
      </c>
      <c r="I1123" s="18"/>
      <c r="J1123" s="18"/>
      <c r="K1123" s="18"/>
      <c r="L1123" s="18" t="str">
        <f t="shared" si="51"/>
        <v/>
      </c>
      <c r="M1123" t="str">
        <f>IF([1]线路!G1123="","",[1]线路!G1123)</f>
        <v/>
      </c>
      <c r="N1123" t="str">
        <f>IF([1]线路!H1123="","",[1]线路!H1123)</f>
        <v/>
      </c>
    </row>
    <row r="1124" spans="1:14" x14ac:dyDescent="0.15">
      <c r="A1124" t="str">
        <f>IF([1]线路!A1124="","",[1]线路!A1124)</f>
        <v/>
      </c>
      <c r="B1124" t="str">
        <f>IF([1]线路!B1124="","",[1]线路!B1124)</f>
        <v/>
      </c>
      <c r="C1124" t="str">
        <f>IF([1]线路!C1124="","",[1]线路!C1124)</f>
        <v/>
      </c>
      <c r="D1124" t="str">
        <f>IF([1]线路!D1124="","",[1]线路!D1124)</f>
        <v/>
      </c>
      <c r="E1124" t="str">
        <f>IF([1]线路!F1124="","",[1]线路!F1124)</f>
        <v/>
      </c>
      <c r="F1124" t="str">
        <f>IF([1]线路!E1124="","",[1]线路!E1124)</f>
        <v/>
      </c>
      <c r="G1124" s="18" t="str">
        <f t="shared" si="50"/>
        <v/>
      </c>
      <c r="H1124" s="18" t="str">
        <f ca="1">VLOOKUP(线路!A1124,OFFSET(架空线长度!$A$2,0,0,2000,2),2,FALSE)</f>
        <v/>
      </c>
      <c r="I1124" s="18"/>
      <c r="J1124" s="18"/>
      <c r="K1124" s="18"/>
      <c r="L1124" s="18" t="str">
        <f t="shared" si="51"/>
        <v/>
      </c>
      <c r="M1124" t="str">
        <f>IF([1]线路!G1124="","",[1]线路!G1124)</f>
        <v/>
      </c>
      <c r="N1124" t="str">
        <f>IF([1]线路!H1124="","",[1]线路!H1124)</f>
        <v/>
      </c>
    </row>
    <row r="1125" spans="1:14" x14ac:dyDescent="0.15">
      <c r="A1125" t="str">
        <f>IF([1]线路!A1125="","",[1]线路!A1125)</f>
        <v/>
      </c>
      <c r="B1125" t="str">
        <f>IF([1]线路!B1125="","",[1]线路!B1125)</f>
        <v/>
      </c>
      <c r="C1125" t="str">
        <f>IF([1]线路!C1125="","",[1]线路!C1125)</f>
        <v/>
      </c>
      <c r="D1125" t="str">
        <f>IF([1]线路!D1125="","",[1]线路!D1125)</f>
        <v/>
      </c>
      <c r="E1125" t="str">
        <f>IF([1]线路!F1125="","",[1]线路!F1125)</f>
        <v/>
      </c>
      <c r="F1125" t="str">
        <f>IF([1]线路!E1125="","",[1]线路!E1125)</f>
        <v/>
      </c>
      <c r="G1125" s="18" t="str">
        <f t="shared" si="50"/>
        <v/>
      </c>
      <c r="H1125" s="18" t="str">
        <f ca="1">VLOOKUP(线路!A1125,OFFSET(架空线长度!$A$2,0,0,2000,2),2,FALSE)</f>
        <v/>
      </c>
      <c r="I1125" s="18"/>
      <c r="J1125" s="18"/>
      <c r="K1125" s="18"/>
      <c r="L1125" s="18" t="str">
        <f t="shared" si="51"/>
        <v/>
      </c>
      <c r="M1125" t="str">
        <f>IF([1]线路!G1125="","",[1]线路!G1125)</f>
        <v/>
      </c>
      <c r="N1125" t="str">
        <f>IF([1]线路!H1125="","",[1]线路!H1125)</f>
        <v/>
      </c>
    </row>
    <row r="1126" spans="1:14" x14ac:dyDescent="0.15">
      <c r="A1126" t="str">
        <f>IF([1]线路!A1126="","",[1]线路!A1126)</f>
        <v/>
      </c>
      <c r="B1126" t="str">
        <f>IF([1]线路!B1126="","",[1]线路!B1126)</f>
        <v/>
      </c>
      <c r="C1126" t="str">
        <f>IF([1]线路!C1126="","",[1]线路!C1126)</f>
        <v/>
      </c>
      <c r="D1126" t="str">
        <f>IF([1]线路!D1126="","",[1]线路!D1126)</f>
        <v/>
      </c>
      <c r="E1126" t="str">
        <f>IF([1]线路!F1126="","",[1]线路!F1126)</f>
        <v/>
      </c>
      <c r="F1126" t="str">
        <f>IF([1]线路!E1126="","",[1]线路!E1126)</f>
        <v/>
      </c>
      <c r="G1126" s="18" t="str">
        <f t="shared" si="50"/>
        <v/>
      </c>
      <c r="H1126" s="18" t="str">
        <f ca="1">VLOOKUP(线路!A1126,OFFSET(架空线长度!$A$2,0,0,2000,2),2,FALSE)</f>
        <v/>
      </c>
      <c r="I1126" s="18"/>
      <c r="J1126" s="18"/>
      <c r="K1126" s="18"/>
      <c r="L1126" s="18" t="str">
        <f t="shared" si="51"/>
        <v/>
      </c>
      <c r="M1126" t="str">
        <f>IF([1]线路!G1126="","",[1]线路!G1126)</f>
        <v/>
      </c>
      <c r="N1126" t="str">
        <f>IF([1]线路!H1126="","",[1]线路!H1126)</f>
        <v/>
      </c>
    </row>
    <row r="1127" spans="1:14" x14ac:dyDescent="0.15">
      <c r="A1127" t="str">
        <f>IF([1]线路!A1127="","",[1]线路!A1127)</f>
        <v/>
      </c>
      <c r="B1127" t="str">
        <f>IF([1]线路!B1127="","",[1]线路!B1127)</f>
        <v/>
      </c>
      <c r="C1127" t="str">
        <f>IF([1]线路!C1127="","",[1]线路!C1127)</f>
        <v/>
      </c>
      <c r="D1127" t="str">
        <f>IF([1]线路!D1127="","",[1]线路!D1127)</f>
        <v/>
      </c>
      <c r="E1127" t="str">
        <f>IF([1]线路!F1127="","",[1]线路!F1127)</f>
        <v/>
      </c>
      <c r="F1127" t="str">
        <f>IF([1]线路!E1127="","",[1]线路!E1127)</f>
        <v/>
      </c>
      <c r="G1127" s="18" t="str">
        <f t="shared" si="50"/>
        <v/>
      </c>
      <c r="H1127" s="18" t="str">
        <f ca="1">VLOOKUP(线路!A1127,OFFSET(架空线长度!$A$2,0,0,2000,2),2,FALSE)</f>
        <v/>
      </c>
      <c r="I1127" s="18"/>
      <c r="J1127" s="18"/>
      <c r="K1127" s="18"/>
      <c r="L1127" s="18" t="str">
        <f t="shared" si="51"/>
        <v/>
      </c>
      <c r="M1127" t="str">
        <f>IF([1]线路!G1127="","",[1]线路!G1127)</f>
        <v/>
      </c>
      <c r="N1127" t="str">
        <f>IF([1]线路!H1127="","",[1]线路!H1127)</f>
        <v/>
      </c>
    </row>
    <row r="1128" spans="1:14" x14ac:dyDescent="0.15">
      <c r="A1128" t="str">
        <f>IF([1]线路!A1128="","",[1]线路!A1128)</f>
        <v/>
      </c>
      <c r="B1128" t="str">
        <f>IF([1]线路!B1128="","",[1]线路!B1128)</f>
        <v/>
      </c>
      <c r="C1128" t="str">
        <f>IF([1]线路!C1128="","",[1]线路!C1128)</f>
        <v/>
      </c>
      <c r="D1128" t="str">
        <f>IF([1]线路!D1128="","",[1]线路!D1128)</f>
        <v/>
      </c>
      <c r="E1128" t="str">
        <f>IF([1]线路!F1128="","",[1]线路!F1128)</f>
        <v/>
      </c>
      <c r="F1128" t="str">
        <f>IF([1]线路!E1128="","",[1]线路!E1128)</f>
        <v/>
      </c>
      <c r="G1128" s="18" t="str">
        <f t="shared" si="50"/>
        <v/>
      </c>
      <c r="H1128" s="18" t="str">
        <f ca="1">VLOOKUP(线路!A1128,OFFSET(架空线长度!$A$2,0,0,2000,2),2,FALSE)</f>
        <v/>
      </c>
      <c r="I1128" s="18"/>
      <c r="J1128" s="18"/>
      <c r="K1128" s="18"/>
      <c r="L1128" s="18" t="str">
        <f t="shared" si="51"/>
        <v/>
      </c>
      <c r="M1128" t="str">
        <f>IF([1]线路!G1128="","",[1]线路!G1128)</f>
        <v/>
      </c>
      <c r="N1128" t="str">
        <f>IF([1]线路!H1128="","",[1]线路!H1128)</f>
        <v/>
      </c>
    </row>
    <row r="1129" spans="1:14" x14ac:dyDescent="0.15">
      <c r="A1129" t="str">
        <f>IF([1]线路!A1129="","",[1]线路!A1129)</f>
        <v/>
      </c>
      <c r="B1129" t="str">
        <f>IF([1]线路!B1129="","",[1]线路!B1129)</f>
        <v/>
      </c>
      <c r="C1129" t="str">
        <f>IF([1]线路!C1129="","",[1]线路!C1129)</f>
        <v/>
      </c>
      <c r="D1129" t="str">
        <f>IF([1]线路!D1129="","",[1]线路!D1129)</f>
        <v/>
      </c>
      <c r="E1129" t="str">
        <f>IF([1]线路!F1129="","",[1]线路!F1129)</f>
        <v/>
      </c>
      <c r="F1129" t="str">
        <f>IF([1]线路!E1129="","",[1]线路!E1129)</f>
        <v/>
      </c>
      <c r="G1129" s="18" t="str">
        <f t="shared" si="50"/>
        <v/>
      </c>
      <c r="H1129" s="18" t="str">
        <f ca="1">VLOOKUP(线路!A1129,OFFSET(架空线长度!$A$2,0,0,2000,2),2,FALSE)</f>
        <v/>
      </c>
      <c r="I1129" s="18"/>
      <c r="J1129" s="18"/>
      <c r="K1129" s="18"/>
      <c r="L1129" s="18" t="str">
        <f t="shared" si="51"/>
        <v/>
      </c>
      <c r="M1129" t="str">
        <f>IF([1]线路!G1129="","",[1]线路!G1129)</f>
        <v/>
      </c>
      <c r="N1129" t="str">
        <f>IF([1]线路!H1129="","",[1]线路!H1129)</f>
        <v/>
      </c>
    </row>
    <row r="1130" spans="1:14" x14ac:dyDescent="0.15">
      <c r="A1130" t="str">
        <f>IF([1]线路!A1130="","",[1]线路!A1130)</f>
        <v/>
      </c>
      <c r="B1130" t="str">
        <f>IF([1]线路!B1130="","",[1]线路!B1130)</f>
        <v/>
      </c>
      <c r="C1130" t="str">
        <f>IF([1]线路!C1130="","",[1]线路!C1130)</f>
        <v/>
      </c>
      <c r="D1130" t="str">
        <f>IF([1]线路!D1130="","",[1]线路!D1130)</f>
        <v/>
      </c>
      <c r="E1130" t="str">
        <f>IF([1]线路!F1130="","",[1]线路!F1130)</f>
        <v/>
      </c>
      <c r="F1130" t="str">
        <f>IF([1]线路!E1130="","",[1]线路!E1130)</f>
        <v/>
      </c>
      <c r="G1130" s="18" t="str">
        <f t="shared" si="50"/>
        <v/>
      </c>
      <c r="H1130" s="18" t="str">
        <f ca="1">VLOOKUP(线路!A1130,OFFSET(架空线长度!$A$2,0,0,2000,2),2,FALSE)</f>
        <v/>
      </c>
      <c r="I1130" s="18"/>
      <c r="J1130" s="18"/>
      <c r="K1130" s="18"/>
      <c r="L1130" s="18" t="str">
        <f t="shared" si="51"/>
        <v/>
      </c>
      <c r="M1130" t="str">
        <f>IF([1]线路!G1130="","",[1]线路!G1130)</f>
        <v/>
      </c>
      <c r="N1130" t="str">
        <f>IF([1]线路!H1130="","",[1]线路!H1130)</f>
        <v/>
      </c>
    </row>
    <row r="1131" spans="1:14" x14ac:dyDescent="0.15">
      <c r="A1131" t="str">
        <f>IF([1]线路!A1131="","",[1]线路!A1131)</f>
        <v/>
      </c>
      <c r="B1131" t="str">
        <f>IF([1]线路!B1131="","",[1]线路!B1131)</f>
        <v/>
      </c>
      <c r="C1131" t="str">
        <f>IF([1]线路!C1131="","",[1]线路!C1131)</f>
        <v/>
      </c>
      <c r="D1131" t="str">
        <f>IF([1]线路!D1131="","",[1]线路!D1131)</f>
        <v/>
      </c>
      <c r="E1131" t="str">
        <f>IF([1]线路!F1131="","",[1]线路!F1131)</f>
        <v/>
      </c>
      <c r="F1131" t="str">
        <f>IF([1]线路!E1131="","",[1]线路!E1131)</f>
        <v/>
      </c>
      <c r="G1131" s="18" t="str">
        <f t="shared" si="50"/>
        <v/>
      </c>
      <c r="H1131" s="18" t="str">
        <f ca="1">VLOOKUP(线路!A1131,OFFSET(架空线长度!$A$2,0,0,2000,2),2,FALSE)</f>
        <v/>
      </c>
      <c r="I1131" s="18"/>
      <c r="J1131" s="18"/>
      <c r="K1131" s="18"/>
      <c r="L1131" s="18" t="str">
        <f t="shared" si="51"/>
        <v/>
      </c>
      <c r="M1131" t="str">
        <f>IF([1]线路!G1131="","",[1]线路!G1131)</f>
        <v/>
      </c>
      <c r="N1131" t="str">
        <f>IF([1]线路!H1131="","",[1]线路!H1131)</f>
        <v/>
      </c>
    </row>
    <row r="1132" spans="1:14" x14ac:dyDescent="0.15">
      <c r="A1132" t="str">
        <f>IF([1]线路!A1132="","",[1]线路!A1132)</f>
        <v/>
      </c>
      <c r="B1132" t="str">
        <f>IF([1]线路!B1132="","",[1]线路!B1132)</f>
        <v/>
      </c>
      <c r="C1132" t="str">
        <f>IF([1]线路!C1132="","",[1]线路!C1132)</f>
        <v/>
      </c>
      <c r="D1132" t="str">
        <f>IF([1]线路!D1132="","",[1]线路!D1132)</f>
        <v/>
      </c>
      <c r="E1132" t="str">
        <f>IF([1]线路!F1132="","",[1]线路!F1132)</f>
        <v/>
      </c>
      <c r="F1132" t="str">
        <f>IF([1]线路!E1132="","",[1]线路!E1132)</f>
        <v/>
      </c>
      <c r="G1132" s="18" t="str">
        <f t="shared" si="50"/>
        <v/>
      </c>
      <c r="H1132" s="18" t="str">
        <f ca="1">VLOOKUP(线路!A1132,OFFSET(架空线长度!$A$2,0,0,2000,2),2,FALSE)</f>
        <v/>
      </c>
      <c r="I1132" s="18"/>
      <c r="J1132" s="18"/>
      <c r="K1132" s="18"/>
      <c r="L1132" s="18" t="str">
        <f t="shared" si="51"/>
        <v/>
      </c>
      <c r="M1132" t="str">
        <f>IF([1]线路!G1132="","",[1]线路!G1132)</f>
        <v/>
      </c>
      <c r="N1132" t="str">
        <f>IF([1]线路!H1132="","",[1]线路!H1132)</f>
        <v/>
      </c>
    </row>
    <row r="1133" spans="1:14" x14ac:dyDescent="0.15">
      <c r="A1133" t="str">
        <f>IF([1]线路!A1133="","",[1]线路!A1133)</f>
        <v/>
      </c>
      <c r="B1133" t="str">
        <f>IF([1]线路!B1133="","",[1]线路!B1133)</f>
        <v/>
      </c>
      <c r="C1133" t="str">
        <f>IF([1]线路!C1133="","",[1]线路!C1133)</f>
        <v/>
      </c>
      <c r="D1133" t="str">
        <f>IF([1]线路!D1133="","",[1]线路!D1133)</f>
        <v/>
      </c>
      <c r="E1133" t="str">
        <f>IF([1]线路!F1133="","",[1]线路!F1133)</f>
        <v/>
      </c>
      <c r="F1133" t="str">
        <f>IF([1]线路!E1133="","",[1]线路!E1133)</f>
        <v/>
      </c>
      <c r="G1133" s="18" t="str">
        <f t="shared" si="50"/>
        <v/>
      </c>
      <c r="H1133" s="18" t="str">
        <f ca="1">VLOOKUP(线路!A1133,OFFSET(架空线长度!$A$2,0,0,2000,2),2,FALSE)</f>
        <v/>
      </c>
      <c r="I1133" s="18"/>
      <c r="J1133" s="18"/>
      <c r="K1133" s="18"/>
      <c r="L1133" s="18" t="str">
        <f t="shared" si="51"/>
        <v/>
      </c>
      <c r="M1133" t="str">
        <f>IF([1]线路!G1133="","",[1]线路!G1133)</f>
        <v/>
      </c>
      <c r="N1133" t="str">
        <f>IF([1]线路!H1133="","",[1]线路!H1133)</f>
        <v/>
      </c>
    </row>
    <row r="1134" spans="1:14" x14ac:dyDescent="0.15">
      <c r="A1134" t="str">
        <f>IF([1]线路!A1134="","",[1]线路!A1134)</f>
        <v/>
      </c>
      <c r="B1134" t="str">
        <f>IF([1]线路!B1134="","",[1]线路!B1134)</f>
        <v/>
      </c>
      <c r="C1134" t="str">
        <f>IF([1]线路!C1134="","",[1]线路!C1134)</f>
        <v/>
      </c>
      <c r="D1134" t="str">
        <f>IF([1]线路!D1134="","",[1]线路!D1134)</f>
        <v/>
      </c>
      <c r="E1134" t="str">
        <f>IF([1]线路!F1134="","",[1]线路!F1134)</f>
        <v/>
      </c>
      <c r="F1134" t="str">
        <f>IF([1]线路!E1134="","",[1]线路!E1134)</f>
        <v/>
      </c>
      <c r="G1134" s="18" t="str">
        <f t="shared" si="50"/>
        <v/>
      </c>
      <c r="H1134" s="18" t="str">
        <f ca="1">VLOOKUP(线路!A1134,OFFSET(架空线长度!$A$2,0,0,2000,2),2,FALSE)</f>
        <v/>
      </c>
      <c r="I1134" s="18"/>
      <c r="J1134" s="18"/>
      <c r="K1134" s="18"/>
      <c r="L1134" s="18" t="str">
        <f t="shared" si="51"/>
        <v/>
      </c>
      <c r="M1134" t="str">
        <f>IF([1]线路!G1134="","",[1]线路!G1134)</f>
        <v/>
      </c>
      <c r="N1134" t="str">
        <f>IF([1]线路!H1134="","",[1]线路!H1134)</f>
        <v/>
      </c>
    </row>
    <row r="1135" spans="1:14" x14ac:dyDescent="0.15">
      <c r="A1135" t="str">
        <f>IF([1]线路!A1135="","",[1]线路!A1135)</f>
        <v/>
      </c>
      <c r="B1135" t="str">
        <f>IF([1]线路!B1135="","",[1]线路!B1135)</f>
        <v/>
      </c>
      <c r="C1135" t="str">
        <f>IF([1]线路!C1135="","",[1]线路!C1135)</f>
        <v/>
      </c>
      <c r="D1135" t="str">
        <f>IF([1]线路!D1135="","",[1]线路!D1135)</f>
        <v/>
      </c>
      <c r="E1135" t="str">
        <f>IF([1]线路!F1135="","",[1]线路!F1135)</f>
        <v/>
      </c>
      <c r="F1135" t="str">
        <f>IF([1]线路!E1135="","",[1]线路!E1135)</f>
        <v/>
      </c>
      <c r="G1135" s="18" t="str">
        <f t="shared" si="50"/>
        <v/>
      </c>
      <c r="H1135" s="18" t="str">
        <f ca="1">VLOOKUP(线路!A1135,OFFSET(架空线长度!$A$2,0,0,2000,2),2,FALSE)</f>
        <v/>
      </c>
      <c r="I1135" s="18"/>
      <c r="J1135" s="18"/>
      <c r="K1135" s="18"/>
      <c r="L1135" s="18" t="str">
        <f t="shared" si="51"/>
        <v/>
      </c>
      <c r="M1135" t="str">
        <f>IF([1]线路!G1135="","",[1]线路!G1135)</f>
        <v/>
      </c>
      <c r="N1135" t="str">
        <f>IF([1]线路!H1135="","",[1]线路!H1135)</f>
        <v/>
      </c>
    </row>
    <row r="1136" spans="1:14" x14ac:dyDescent="0.15">
      <c r="A1136" t="str">
        <f>IF([1]线路!A1136="","",[1]线路!A1136)</f>
        <v/>
      </c>
      <c r="B1136" t="str">
        <f>IF([1]线路!B1136="","",[1]线路!B1136)</f>
        <v/>
      </c>
      <c r="C1136" t="str">
        <f>IF([1]线路!C1136="","",[1]线路!C1136)</f>
        <v/>
      </c>
      <c r="D1136" t="str">
        <f>IF([1]线路!D1136="","",[1]线路!D1136)</f>
        <v/>
      </c>
      <c r="E1136" t="str">
        <f>IF([1]线路!F1136="","",[1]线路!F1136)</f>
        <v/>
      </c>
      <c r="F1136" t="str">
        <f>IF([1]线路!E1136="","",[1]线路!E1136)</f>
        <v/>
      </c>
      <c r="G1136" s="18" t="str">
        <f t="shared" si="50"/>
        <v/>
      </c>
      <c r="H1136" s="18" t="str">
        <f ca="1">VLOOKUP(线路!A1136,OFFSET(架空线长度!$A$2,0,0,2000,2),2,FALSE)</f>
        <v/>
      </c>
      <c r="I1136" s="18"/>
      <c r="J1136" s="18"/>
      <c r="K1136" s="18"/>
      <c r="L1136" s="18" t="str">
        <f t="shared" si="51"/>
        <v/>
      </c>
      <c r="M1136" t="str">
        <f>IF([1]线路!G1136="","",[1]线路!G1136)</f>
        <v/>
      </c>
      <c r="N1136" t="str">
        <f>IF([1]线路!H1136="","",[1]线路!H1136)</f>
        <v/>
      </c>
    </row>
    <row r="1137" spans="1:14" x14ac:dyDescent="0.15">
      <c r="A1137" t="str">
        <f>IF([1]线路!A1137="","",[1]线路!A1137)</f>
        <v/>
      </c>
      <c r="B1137" t="str">
        <f>IF([1]线路!B1137="","",[1]线路!B1137)</f>
        <v/>
      </c>
      <c r="C1137" t="str">
        <f>IF([1]线路!C1137="","",[1]线路!C1137)</f>
        <v/>
      </c>
      <c r="D1137" t="str">
        <f>IF([1]线路!D1137="","",[1]线路!D1137)</f>
        <v/>
      </c>
      <c r="E1137" t="str">
        <f>IF([1]线路!F1137="","",[1]线路!F1137)</f>
        <v/>
      </c>
      <c r="F1137" t="str">
        <f>IF([1]线路!E1137="","",[1]线路!E1137)</f>
        <v/>
      </c>
      <c r="G1137" s="18" t="str">
        <f t="shared" si="50"/>
        <v/>
      </c>
      <c r="H1137" s="18" t="str">
        <f ca="1">VLOOKUP(线路!A1137,OFFSET(架空线长度!$A$2,0,0,2000,2),2,FALSE)</f>
        <v/>
      </c>
      <c r="I1137" s="18"/>
      <c r="J1137" s="18"/>
      <c r="K1137" s="18"/>
      <c r="L1137" s="18" t="str">
        <f t="shared" si="51"/>
        <v/>
      </c>
      <c r="M1137" t="str">
        <f>IF([1]线路!G1137="","",[1]线路!G1137)</f>
        <v/>
      </c>
      <c r="N1137" t="str">
        <f>IF([1]线路!H1137="","",[1]线路!H1137)</f>
        <v/>
      </c>
    </row>
    <row r="1138" spans="1:14" x14ac:dyDescent="0.15">
      <c r="A1138" t="str">
        <f>IF([1]线路!A1138="","",[1]线路!A1138)</f>
        <v/>
      </c>
      <c r="B1138" t="str">
        <f>IF([1]线路!B1138="","",[1]线路!B1138)</f>
        <v/>
      </c>
      <c r="C1138" t="str">
        <f>IF([1]线路!C1138="","",[1]线路!C1138)</f>
        <v/>
      </c>
      <c r="D1138" t="str">
        <f>IF([1]线路!D1138="","",[1]线路!D1138)</f>
        <v/>
      </c>
      <c r="E1138" t="str">
        <f>IF([1]线路!F1138="","",[1]线路!F1138)</f>
        <v/>
      </c>
      <c r="F1138" t="str">
        <f>IF([1]线路!E1138="","",[1]线路!E1138)</f>
        <v/>
      </c>
      <c r="G1138" s="18" t="str">
        <f t="shared" si="50"/>
        <v/>
      </c>
      <c r="H1138" s="18" t="str">
        <f ca="1">VLOOKUP(线路!A1138,OFFSET(架空线长度!$A$2,0,0,2000,2),2,FALSE)</f>
        <v/>
      </c>
      <c r="I1138" s="18"/>
      <c r="J1138" s="18"/>
      <c r="K1138" s="18"/>
      <c r="L1138" s="18" t="str">
        <f t="shared" si="51"/>
        <v/>
      </c>
      <c r="M1138" t="str">
        <f>IF([1]线路!G1138="","",[1]线路!G1138)</f>
        <v/>
      </c>
      <c r="N1138" t="str">
        <f>IF([1]线路!H1138="","",[1]线路!H1138)</f>
        <v/>
      </c>
    </row>
    <row r="1139" spans="1:14" x14ac:dyDescent="0.15">
      <c r="A1139" t="str">
        <f>IF([1]线路!A1139="","",[1]线路!A1139)</f>
        <v/>
      </c>
      <c r="B1139" t="str">
        <f>IF([1]线路!B1139="","",[1]线路!B1139)</f>
        <v/>
      </c>
      <c r="C1139" t="str">
        <f>IF([1]线路!C1139="","",[1]线路!C1139)</f>
        <v/>
      </c>
      <c r="D1139" t="str">
        <f>IF([1]线路!D1139="","",[1]线路!D1139)</f>
        <v/>
      </c>
      <c r="E1139" t="str">
        <f>IF([1]线路!F1139="","",[1]线路!F1139)</f>
        <v/>
      </c>
      <c r="F1139" t="str">
        <f>IF([1]线路!E1139="","",[1]线路!E1139)</f>
        <v/>
      </c>
      <c r="G1139" s="18" t="str">
        <f t="shared" si="50"/>
        <v/>
      </c>
      <c r="H1139" s="18" t="str">
        <f ca="1">VLOOKUP(线路!A1139,OFFSET(架空线长度!$A$2,0,0,2000,2),2,FALSE)</f>
        <v/>
      </c>
      <c r="I1139" s="18"/>
      <c r="J1139" s="18"/>
      <c r="K1139" s="18"/>
      <c r="L1139" s="18" t="str">
        <f t="shared" si="51"/>
        <v/>
      </c>
      <c r="M1139" t="str">
        <f>IF([1]线路!G1139="","",[1]线路!G1139)</f>
        <v/>
      </c>
      <c r="N1139" t="str">
        <f>IF([1]线路!H1139="","",[1]线路!H1139)</f>
        <v/>
      </c>
    </row>
    <row r="1140" spans="1:14" x14ac:dyDescent="0.15">
      <c r="A1140" t="str">
        <f>IF([1]线路!A1140="","",[1]线路!A1140)</f>
        <v/>
      </c>
      <c r="B1140" t="str">
        <f>IF([1]线路!B1140="","",[1]线路!B1140)</f>
        <v/>
      </c>
      <c r="C1140" t="str">
        <f>IF([1]线路!C1140="","",[1]线路!C1140)</f>
        <v/>
      </c>
      <c r="D1140" t="str">
        <f>IF([1]线路!D1140="","",[1]线路!D1140)</f>
        <v/>
      </c>
      <c r="E1140" t="str">
        <f>IF([1]线路!F1140="","",[1]线路!F1140)</f>
        <v/>
      </c>
      <c r="F1140" t="str">
        <f>IF([1]线路!E1140="","",[1]线路!E1140)</f>
        <v/>
      </c>
      <c r="G1140" s="18" t="str">
        <f t="shared" si="50"/>
        <v/>
      </c>
      <c r="H1140" s="18" t="str">
        <f ca="1">VLOOKUP(线路!A1140,OFFSET(架空线长度!$A$2,0,0,2000,2),2,FALSE)</f>
        <v/>
      </c>
      <c r="I1140" s="18"/>
      <c r="J1140" s="18"/>
      <c r="K1140" s="18"/>
      <c r="L1140" s="18" t="str">
        <f t="shared" si="51"/>
        <v/>
      </c>
      <c r="M1140" t="str">
        <f>IF([1]线路!G1140="","",[1]线路!G1140)</f>
        <v/>
      </c>
      <c r="N1140" t="str">
        <f>IF([1]线路!H1140="","",[1]线路!H1140)</f>
        <v/>
      </c>
    </row>
    <row r="1141" spans="1:14" x14ac:dyDescent="0.15">
      <c r="A1141" t="str">
        <f>IF([1]线路!A1141="","",[1]线路!A1141)</f>
        <v/>
      </c>
      <c r="B1141" t="str">
        <f>IF([1]线路!B1141="","",[1]线路!B1141)</f>
        <v/>
      </c>
      <c r="C1141" t="str">
        <f>IF([1]线路!C1141="","",[1]线路!C1141)</f>
        <v/>
      </c>
      <c r="D1141" t="str">
        <f>IF([1]线路!D1141="","",[1]线路!D1141)</f>
        <v/>
      </c>
      <c r="E1141" t="str">
        <f>IF([1]线路!F1141="","",[1]线路!F1141)</f>
        <v/>
      </c>
      <c r="F1141" t="str">
        <f>IF([1]线路!E1141="","",[1]线路!E1141)</f>
        <v/>
      </c>
      <c r="G1141" s="18" t="str">
        <f t="shared" si="50"/>
        <v/>
      </c>
      <c r="H1141" s="18" t="str">
        <f ca="1">VLOOKUP(线路!A1141,OFFSET(架空线长度!$A$2,0,0,2000,2),2,FALSE)</f>
        <v/>
      </c>
      <c r="I1141" s="18"/>
      <c r="J1141" s="18"/>
      <c r="K1141" s="18"/>
      <c r="L1141" s="18" t="str">
        <f t="shared" si="51"/>
        <v/>
      </c>
      <c r="M1141" t="str">
        <f>IF([1]线路!G1141="","",[1]线路!G1141)</f>
        <v/>
      </c>
      <c r="N1141" t="str">
        <f>IF([1]线路!H1141="","",[1]线路!H1141)</f>
        <v/>
      </c>
    </row>
    <row r="1142" spans="1:14" x14ac:dyDescent="0.15">
      <c r="A1142" t="str">
        <f>IF([1]线路!A1142="","",[1]线路!A1142)</f>
        <v/>
      </c>
      <c r="B1142" t="str">
        <f>IF([1]线路!B1142="","",[1]线路!B1142)</f>
        <v/>
      </c>
      <c r="C1142" t="str">
        <f>IF([1]线路!C1142="","",[1]线路!C1142)</f>
        <v/>
      </c>
      <c r="D1142" t="str">
        <f>IF([1]线路!D1142="","",[1]线路!D1142)</f>
        <v/>
      </c>
      <c r="E1142" t="str">
        <f>IF([1]线路!F1142="","",[1]线路!F1142)</f>
        <v/>
      </c>
      <c r="F1142" t="str">
        <f>IF([1]线路!E1142="","",[1]线路!E1142)</f>
        <v/>
      </c>
      <c r="G1142" s="18" t="str">
        <f t="shared" si="50"/>
        <v/>
      </c>
      <c r="H1142" s="18" t="str">
        <f ca="1">VLOOKUP(线路!A1142,OFFSET(架空线长度!$A$2,0,0,2000,2),2,FALSE)</f>
        <v/>
      </c>
      <c r="I1142" s="18"/>
      <c r="J1142" s="18"/>
      <c r="K1142" s="18"/>
      <c r="L1142" s="18" t="str">
        <f t="shared" si="51"/>
        <v/>
      </c>
      <c r="M1142" t="str">
        <f>IF([1]线路!G1142="","",[1]线路!G1142)</f>
        <v/>
      </c>
      <c r="N1142" t="str">
        <f>IF([1]线路!H1142="","",[1]线路!H1142)</f>
        <v/>
      </c>
    </row>
    <row r="1143" spans="1:14" x14ac:dyDescent="0.15">
      <c r="A1143" t="str">
        <f>IF([1]线路!A1143="","",[1]线路!A1143)</f>
        <v/>
      </c>
      <c r="B1143" t="str">
        <f>IF([1]线路!B1143="","",[1]线路!B1143)</f>
        <v/>
      </c>
      <c r="C1143" t="str">
        <f>IF([1]线路!C1143="","",[1]线路!C1143)</f>
        <v/>
      </c>
      <c r="D1143" t="str">
        <f>IF([1]线路!D1143="","",[1]线路!D1143)</f>
        <v/>
      </c>
      <c r="E1143" t="str">
        <f>IF([1]线路!F1143="","",[1]线路!F1143)</f>
        <v/>
      </c>
      <c r="F1143" t="str">
        <f>IF([1]线路!E1143="","",[1]线路!E1143)</f>
        <v/>
      </c>
      <c r="G1143" s="18" t="str">
        <f t="shared" si="50"/>
        <v/>
      </c>
      <c r="H1143" s="18" t="str">
        <f ca="1">VLOOKUP(线路!A1143,OFFSET(架空线长度!$A$2,0,0,2000,2),2,FALSE)</f>
        <v/>
      </c>
      <c r="I1143" s="18"/>
      <c r="J1143" s="18"/>
      <c r="K1143" s="18"/>
      <c r="L1143" s="18" t="str">
        <f t="shared" si="51"/>
        <v/>
      </c>
      <c r="M1143" t="str">
        <f>IF([1]线路!G1143="","",[1]线路!G1143)</f>
        <v/>
      </c>
      <c r="N1143" t="str">
        <f>IF([1]线路!H1143="","",[1]线路!H1143)</f>
        <v/>
      </c>
    </row>
    <row r="1144" spans="1:14" x14ac:dyDescent="0.15">
      <c r="A1144" t="str">
        <f>IF([1]线路!A1144="","",[1]线路!A1144)</f>
        <v/>
      </c>
      <c r="B1144" t="str">
        <f>IF([1]线路!B1144="","",[1]线路!B1144)</f>
        <v/>
      </c>
      <c r="C1144" t="str">
        <f>IF([1]线路!C1144="","",[1]线路!C1144)</f>
        <v/>
      </c>
      <c r="D1144" t="str">
        <f>IF([1]线路!D1144="","",[1]线路!D1144)</f>
        <v/>
      </c>
      <c r="E1144" t="str">
        <f>IF([1]线路!F1144="","",[1]线路!F1144)</f>
        <v/>
      </c>
      <c r="F1144" t="str">
        <f>IF([1]线路!E1144="","",[1]线路!E1144)</f>
        <v/>
      </c>
      <c r="G1144" s="18" t="str">
        <f t="shared" si="50"/>
        <v/>
      </c>
      <c r="H1144" s="18" t="str">
        <f ca="1">VLOOKUP(线路!A1144,OFFSET(架空线长度!$A$2,0,0,2000,2),2,FALSE)</f>
        <v/>
      </c>
      <c r="I1144" s="18"/>
      <c r="J1144" s="18"/>
      <c r="K1144" s="18"/>
      <c r="L1144" s="18" t="str">
        <f t="shared" si="51"/>
        <v/>
      </c>
      <c r="M1144" t="str">
        <f>IF([1]线路!G1144="","",[1]线路!G1144)</f>
        <v/>
      </c>
      <c r="N1144" t="str">
        <f>IF([1]线路!H1144="","",[1]线路!H1144)</f>
        <v/>
      </c>
    </row>
    <row r="1145" spans="1:14" x14ac:dyDescent="0.15">
      <c r="A1145" t="str">
        <f>IF([1]线路!A1145="","",[1]线路!A1145)</f>
        <v/>
      </c>
      <c r="B1145" t="str">
        <f>IF([1]线路!B1145="","",[1]线路!B1145)</f>
        <v/>
      </c>
      <c r="C1145" t="str">
        <f>IF([1]线路!C1145="","",[1]线路!C1145)</f>
        <v/>
      </c>
      <c r="D1145" t="str">
        <f>IF([1]线路!D1145="","",[1]线路!D1145)</f>
        <v/>
      </c>
      <c r="E1145" t="str">
        <f>IF([1]线路!F1145="","",[1]线路!F1145)</f>
        <v/>
      </c>
      <c r="F1145" t="str">
        <f>IF([1]线路!E1145="","",[1]线路!E1145)</f>
        <v/>
      </c>
      <c r="G1145" s="18" t="str">
        <f t="shared" si="50"/>
        <v/>
      </c>
      <c r="H1145" s="18" t="str">
        <f ca="1">VLOOKUP(线路!A1145,OFFSET(架空线长度!$A$2,0,0,2000,2),2,FALSE)</f>
        <v/>
      </c>
      <c r="I1145" s="18"/>
      <c r="J1145" s="18"/>
      <c r="K1145" s="18"/>
      <c r="L1145" s="18" t="str">
        <f t="shared" si="51"/>
        <v/>
      </c>
      <c r="M1145" t="str">
        <f>IF([1]线路!G1145="","",[1]线路!G1145)</f>
        <v/>
      </c>
      <c r="N1145" t="str">
        <f>IF([1]线路!H1145="","",[1]线路!H1145)</f>
        <v/>
      </c>
    </row>
    <row r="1146" spans="1:14" x14ac:dyDescent="0.15">
      <c r="A1146" t="str">
        <f>IF([1]线路!A1146="","",[1]线路!A1146)</f>
        <v/>
      </c>
      <c r="B1146" t="str">
        <f>IF([1]线路!B1146="","",[1]线路!B1146)</f>
        <v/>
      </c>
      <c r="C1146" t="str">
        <f>IF([1]线路!C1146="","",[1]线路!C1146)</f>
        <v/>
      </c>
      <c r="D1146" t="str">
        <f>IF([1]线路!D1146="","",[1]线路!D1146)</f>
        <v/>
      </c>
      <c r="E1146" t="str">
        <f>IF([1]线路!F1146="","",[1]线路!F1146)</f>
        <v/>
      </c>
      <c r="F1146" t="str">
        <f>IF([1]线路!E1146="","",[1]线路!E1146)</f>
        <v/>
      </c>
      <c r="G1146" s="18" t="str">
        <f t="shared" si="50"/>
        <v/>
      </c>
      <c r="H1146" s="18" t="str">
        <f ca="1">VLOOKUP(线路!A1146,OFFSET(架空线长度!$A$2,0,0,2000,2),2,FALSE)</f>
        <v/>
      </c>
      <c r="I1146" s="18"/>
      <c r="J1146" s="18"/>
      <c r="K1146" s="18"/>
      <c r="L1146" s="18" t="str">
        <f t="shared" si="51"/>
        <v/>
      </c>
      <c r="M1146" t="str">
        <f>IF([1]线路!G1146="","",[1]线路!G1146)</f>
        <v/>
      </c>
      <c r="N1146" t="str">
        <f>IF([1]线路!H1146="","",[1]线路!H1146)</f>
        <v/>
      </c>
    </row>
    <row r="1147" spans="1:14" x14ac:dyDescent="0.15">
      <c r="A1147" t="str">
        <f>IF([1]线路!A1147="","",[1]线路!A1147)</f>
        <v/>
      </c>
      <c r="B1147" t="str">
        <f>IF([1]线路!B1147="","",[1]线路!B1147)</f>
        <v/>
      </c>
      <c r="C1147" t="str">
        <f>IF([1]线路!C1147="","",[1]线路!C1147)</f>
        <v/>
      </c>
      <c r="D1147" t="str">
        <f>IF([1]线路!D1147="","",[1]线路!D1147)</f>
        <v/>
      </c>
      <c r="E1147" t="str">
        <f>IF([1]线路!F1147="","",[1]线路!F1147)</f>
        <v/>
      </c>
      <c r="F1147" t="str">
        <f>IF([1]线路!E1147="","",[1]线路!E1147)</f>
        <v/>
      </c>
      <c r="G1147" s="18" t="str">
        <f t="shared" si="50"/>
        <v/>
      </c>
      <c r="H1147" s="18" t="str">
        <f ca="1">VLOOKUP(线路!A1147,OFFSET(架空线长度!$A$2,0,0,2000,2),2,FALSE)</f>
        <v/>
      </c>
      <c r="I1147" s="18"/>
      <c r="J1147" s="18"/>
      <c r="K1147" s="18"/>
      <c r="L1147" s="18" t="str">
        <f t="shared" si="51"/>
        <v/>
      </c>
      <c r="M1147" t="str">
        <f>IF([1]线路!G1147="","",[1]线路!G1147)</f>
        <v/>
      </c>
      <c r="N1147" t="str">
        <f>IF([1]线路!H1147="","",[1]线路!H1147)</f>
        <v/>
      </c>
    </row>
    <row r="1148" spans="1:14" x14ac:dyDescent="0.15">
      <c r="A1148" t="str">
        <f>IF([1]线路!A1148="","",[1]线路!A1148)</f>
        <v/>
      </c>
      <c r="B1148" t="str">
        <f>IF([1]线路!B1148="","",[1]线路!B1148)</f>
        <v/>
      </c>
      <c r="C1148" t="str">
        <f>IF([1]线路!C1148="","",[1]线路!C1148)</f>
        <v/>
      </c>
      <c r="D1148" t="str">
        <f>IF([1]线路!D1148="","",[1]线路!D1148)</f>
        <v/>
      </c>
      <c r="E1148" t="str">
        <f>IF([1]线路!F1148="","",[1]线路!F1148)</f>
        <v/>
      </c>
      <c r="F1148" t="str">
        <f>IF([1]线路!E1148="","",[1]线路!E1148)</f>
        <v/>
      </c>
      <c r="G1148" s="18" t="str">
        <f t="shared" si="50"/>
        <v/>
      </c>
      <c r="H1148" s="18" t="str">
        <f ca="1">VLOOKUP(线路!A1148,OFFSET(架空线长度!$A$2,0,0,2000,2),2,FALSE)</f>
        <v/>
      </c>
      <c r="I1148" s="18"/>
      <c r="J1148" s="18"/>
      <c r="K1148" s="18"/>
      <c r="L1148" s="18" t="str">
        <f t="shared" si="51"/>
        <v/>
      </c>
      <c r="M1148" t="str">
        <f>IF([1]线路!G1148="","",[1]线路!G1148)</f>
        <v/>
      </c>
      <c r="N1148" t="str">
        <f>IF([1]线路!H1148="","",[1]线路!H1148)</f>
        <v/>
      </c>
    </row>
    <row r="1149" spans="1:14" x14ac:dyDescent="0.15">
      <c r="A1149" t="str">
        <f>IF([1]线路!A1149="","",[1]线路!A1149)</f>
        <v/>
      </c>
      <c r="B1149" t="str">
        <f>IF([1]线路!B1149="","",[1]线路!B1149)</f>
        <v/>
      </c>
      <c r="C1149" t="str">
        <f>IF([1]线路!C1149="","",[1]线路!C1149)</f>
        <v/>
      </c>
      <c r="D1149" t="str">
        <f>IF([1]线路!D1149="","",[1]线路!D1149)</f>
        <v/>
      </c>
      <c r="E1149" t="str">
        <f>IF([1]线路!F1149="","",[1]线路!F1149)</f>
        <v/>
      </c>
      <c r="F1149" t="str">
        <f>IF([1]线路!E1149="","",[1]线路!E1149)</f>
        <v/>
      </c>
      <c r="G1149" s="18" t="str">
        <f t="shared" si="50"/>
        <v/>
      </c>
      <c r="H1149" s="18" t="str">
        <f ca="1">VLOOKUP(线路!A1149,OFFSET(架空线长度!$A$2,0,0,2000,2),2,FALSE)</f>
        <v/>
      </c>
      <c r="I1149" s="18"/>
      <c r="J1149" s="18"/>
      <c r="K1149" s="18"/>
      <c r="L1149" s="18" t="str">
        <f t="shared" si="51"/>
        <v/>
      </c>
      <c r="M1149" t="str">
        <f>IF([1]线路!G1149="","",[1]线路!G1149)</f>
        <v/>
      </c>
      <c r="N1149" t="str">
        <f>IF([1]线路!H1149="","",[1]线路!H1149)</f>
        <v/>
      </c>
    </row>
    <row r="1150" spans="1:14" x14ac:dyDescent="0.15">
      <c r="A1150" t="str">
        <f>IF([1]线路!A1150="","",[1]线路!A1150)</f>
        <v/>
      </c>
      <c r="B1150" t="str">
        <f>IF([1]线路!B1150="","",[1]线路!B1150)</f>
        <v/>
      </c>
      <c r="C1150" t="str">
        <f>IF([1]线路!C1150="","",[1]线路!C1150)</f>
        <v/>
      </c>
      <c r="D1150" t="str">
        <f>IF([1]线路!D1150="","",[1]线路!D1150)</f>
        <v/>
      </c>
      <c r="E1150" t="str">
        <f>IF([1]线路!F1150="","",[1]线路!F1150)</f>
        <v/>
      </c>
      <c r="F1150" t="str">
        <f>IF([1]线路!E1150="","",[1]线路!E1150)</f>
        <v/>
      </c>
      <c r="G1150" s="18" t="str">
        <f t="shared" si="50"/>
        <v/>
      </c>
      <c r="H1150" s="18" t="str">
        <f ca="1">VLOOKUP(线路!A1150,OFFSET(架空线长度!$A$2,0,0,2000,2),2,FALSE)</f>
        <v/>
      </c>
      <c r="I1150" s="18"/>
      <c r="J1150" s="18"/>
      <c r="K1150" s="18"/>
      <c r="L1150" s="18" t="str">
        <f t="shared" si="51"/>
        <v/>
      </c>
      <c r="M1150" t="str">
        <f>IF([1]线路!G1150="","",[1]线路!G1150)</f>
        <v/>
      </c>
      <c r="N1150" t="str">
        <f>IF([1]线路!H1150="","",[1]线路!H1150)</f>
        <v/>
      </c>
    </row>
    <row r="1151" spans="1:14" x14ac:dyDescent="0.15">
      <c r="A1151" t="str">
        <f>IF([1]线路!A1151="","",[1]线路!A1151)</f>
        <v/>
      </c>
      <c r="B1151" t="str">
        <f>IF([1]线路!B1151="","",[1]线路!B1151)</f>
        <v/>
      </c>
      <c r="C1151" t="str">
        <f>IF([1]线路!C1151="","",[1]线路!C1151)</f>
        <v/>
      </c>
      <c r="D1151" t="str">
        <f>IF([1]线路!D1151="","",[1]线路!D1151)</f>
        <v/>
      </c>
      <c r="E1151" t="str">
        <f>IF([1]线路!F1151="","",[1]线路!F1151)</f>
        <v/>
      </c>
      <c r="F1151" t="str">
        <f>IF([1]线路!E1151="","",[1]线路!E1151)</f>
        <v/>
      </c>
      <c r="G1151" s="18" t="str">
        <f t="shared" si="50"/>
        <v/>
      </c>
      <c r="H1151" s="18" t="str">
        <f ca="1">VLOOKUP(线路!A1151,OFFSET(架空线长度!$A$2,0,0,2000,2),2,FALSE)</f>
        <v/>
      </c>
      <c r="I1151" s="18"/>
      <c r="J1151" s="18"/>
      <c r="K1151" s="18"/>
      <c r="L1151" s="18" t="str">
        <f t="shared" si="51"/>
        <v/>
      </c>
      <c r="M1151" t="str">
        <f>IF([1]线路!G1151="","",[1]线路!G1151)</f>
        <v/>
      </c>
      <c r="N1151" t="str">
        <f>IF([1]线路!H1151="","",[1]线路!H1151)</f>
        <v/>
      </c>
    </row>
    <row r="1152" spans="1:14" x14ac:dyDescent="0.15">
      <c r="A1152" t="str">
        <f>IF([1]线路!A1152="","",[1]线路!A1152)</f>
        <v/>
      </c>
      <c r="B1152" t="str">
        <f>IF([1]线路!B1152="","",[1]线路!B1152)</f>
        <v/>
      </c>
      <c r="C1152" t="str">
        <f>IF([1]线路!C1152="","",[1]线路!C1152)</f>
        <v/>
      </c>
      <c r="D1152" t="str">
        <f>IF([1]线路!D1152="","",[1]线路!D1152)</f>
        <v/>
      </c>
      <c r="E1152" t="str">
        <f>IF([1]线路!F1152="","",[1]线路!F1152)</f>
        <v/>
      </c>
      <c r="F1152" t="str">
        <f>IF([1]线路!E1152="","",[1]线路!E1152)</f>
        <v/>
      </c>
      <c r="G1152" s="18" t="str">
        <f t="shared" si="50"/>
        <v/>
      </c>
      <c r="H1152" s="18" t="str">
        <f ca="1">VLOOKUP(线路!A1152,OFFSET(架空线长度!$A$2,0,0,2000,2),2,FALSE)</f>
        <v/>
      </c>
      <c r="I1152" s="18"/>
      <c r="J1152" s="18"/>
      <c r="K1152" s="18"/>
      <c r="L1152" s="18" t="str">
        <f t="shared" si="51"/>
        <v/>
      </c>
      <c r="M1152" t="str">
        <f>IF([1]线路!G1152="","",[1]线路!G1152)</f>
        <v/>
      </c>
      <c r="N1152" t="str">
        <f>IF([1]线路!H1152="","",[1]线路!H1152)</f>
        <v/>
      </c>
    </row>
    <row r="1153" spans="1:14" x14ac:dyDescent="0.15">
      <c r="A1153" t="str">
        <f>IF([1]线路!A1153="","",[1]线路!A1153)</f>
        <v/>
      </c>
      <c r="B1153" t="str">
        <f>IF([1]线路!B1153="","",[1]线路!B1153)</f>
        <v/>
      </c>
      <c r="C1153" t="str">
        <f>IF([1]线路!C1153="","",[1]线路!C1153)</f>
        <v/>
      </c>
      <c r="D1153" t="str">
        <f>IF([1]线路!D1153="","",[1]线路!D1153)</f>
        <v/>
      </c>
      <c r="E1153" t="str">
        <f>IF([1]线路!F1153="","",[1]线路!F1153)</f>
        <v/>
      </c>
      <c r="F1153" t="str">
        <f>IF([1]线路!E1153="","",[1]线路!E1153)</f>
        <v/>
      </c>
      <c r="G1153" s="18" t="str">
        <f t="shared" si="50"/>
        <v/>
      </c>
      <c r="H1153" s="18" t="str">
        <f ca="1">VLOOKUP(线路!A1153,OFFSET(架空线长度!$A$2,0,0,2000,2),2,FALSE)</f>
        <v/>
      </c>
      <c r="I1153" s="18"/>
      <c r="J1153" s="18"/>
      <c r="K1153" s="18"/>
      <c r="L1153" s="18" t="str">
        <f t="shared" si="51"/>
        <v/>
      </c>
      <c r="M1153" t="str">
        <f>IF([1]线路!G1153="","",[1]线路!G1153)</f>
        <v/>
      </c>
      <c r="N1153" t="str">
        <f>IF([1]线路!H1153="","",[1]线路!H1153)</f>
        <v/>
      </c>
    </row>
    <row r="1154" spans="1:14" x14ac:dyDescent="0.15">
      <c r="A1154" t="str">
        <f>IF([1]线路!A1154="","",[1]线路!A1154)</f>
        <v/>
      </c>
      <c r="B1154" t="str">
        <f>IF([1]线路!B1154="","",[1]线路!B1154)</f>
        <v/>
      </c>
      <c r="C1154" t="str">
        <f>IF([1]线路!C1154="","",[1]线路!C1154)</f>
        <v/>
      </c>
      <c r="D1154" t="str">
        <f>IF([1]线路!D1154="","",[1]线路!D1154)</f>
        <v/>
      </c>
      <c r="E1154" t="str">
        <f>IF([1]线路!F1154="","",[1]线路!F1154)</f>
        <v/>
      </c>
      <c r="F1154" t="str">
        <f>IF([1]线路!E1154="","",[1]线路!E1154)</f>
        <v/>
      </c>
      <c r="G1154" s="18" t="str">
        <f t="shared" si="50"/>
        <v/>
      </c>
      <c r="H1154" s="18" t="str">
        <f ca="1">VLOOKUP(线路!A1154,OFFSET(架空线长度!$A$2,0,0,2000,2),2,FALSE)</f>
        <v/>
      </c>
      <c r="I1154" s="18"/>
      <c r="J1154" s="18"/>
      <c r="K1154" s="18"/>
      <c r="L1154" s="18" t="str">
        <f t="shared" si="51"/>
        <v/>
      </c>
      <c r="M1154" t="str">
        <f>IF([1]线路!G1154="","",[1]线路!G1154)</f>
        <v/>
      </c>
      <c r="N1154" t="str">
        <f>IF([1]线路!H1154="","",[1]线路!H1154)</f>
        <v/>
      </c>
    </row>
    <row r="1155" spans="1:14" x14ac:dyDescent="0.15">
      <c r="A1155" t="str">
        <f>IF([1]线路!A1155="","",[1]线路!A1155)</f>
        <v/>
      </c>
      <c r="B1155" t="str">
        <f>IF([1]线路!B1155="","",[1]线路!B1155)</f>
        <v/>
      </c>
      <c r="C1155" t="str">
        <f>IF([1]线路!C1155="","",[1]线路!C1155)</f>
        <v/>
      </c>
      <c r="D1155" t="str">
        <f>IF([1]线路!D1155="","",[1]线路!D1155)</f>
        <v/>
      </c>
      <c r="E1155" t="str">
        <f>IF([1]线路!F1155="","",[1]线路!F1155)</f>
        <v/>
      </c>
      <c r="F1155" t="str">
        <f>IF([1]线路!E1155="","",[1]线路!E1155)</f>
        <v/>
      </c>
      <c r="G1155" s="18" t="str">
        <f t="shared" ref="G1155:G1218" si="52">L1155</f>
        <v/>
      </c>
      <c r="H1155" s="18" t="str">
        <f ca="1">VLOOKUP(线路!A1155,OFFSET(架空线长度!$A$2,0,0,2000,2),2,FALSE)</f>
        <v/>
      </c>
      <c r="I1155" s="18"/>
      <c r="J1155" s="18"/>
      <c r="K1155" s="18"/>
      <c r="L1155" s="18" t="str">
        <f t="shared" ref="L1155:L1218" si="53">IF(OR(I1155="",K1155=""),"",IF(I1155/(I1155+K1155)&gt;0.5,0,1))</f>
        <v/>
      </c>
      <c r="M1155" t="str">
        <f>IF([1]线路!G1155="","",[1]线路!G1155)</f>
        <v/>
      </c>
      <c r="N1155" t="str">
        <f>IF([1]线路!H1155="","",[1]线路!H1155)</f>
        <v/>
      </c>
    </row>
    <row r="1156" spans="1:14" x14ac:dyDescent="0.15">
      <c r="A1156" t="str">
        <f>IF([1]线路!A1156="","",[1]线路!A1156)</f>
        <v/>
      </c>
      <c r="B1156" t="str">
        <f>IF([1]线路!B1156="","",[1]线路!B1156)</f>
        <v/>
      </c>
      <c r="C1156" t="str">
        <f>IF([1]线路!C1156="","",[1]线路!C1156)</f>
        <v/>
      </c>
      <c r="D1156" t="str">
        <f>IF([1]线路!D1156="","",[1]线路!D1156)</f>
        <v/>
      </c>
      <c r="E1156" t="str">
        <f>IF([1]线路!F1156="","",[1]线路!F1156)</f>
        <v/>
      </c>
      <c r="F1156" t="str">
        <f>IF([1]线路!E1156="","",[1]线路!E1156)</f>
        <v/>
      </c>
      <c r="G1156" s="18" t="str">
        <f t="shared" si="52"/>
        <v/>
      </c>
      <c r="H1156" s="18" t="str">
        <f ca="1">VLOOKUP(线路!A1156,OFFSET(架空线长度!$A$2,0,0,2000,2),2,FALSE)</f>
        <v/>
      </c>
      <c r="I1156" s="18"/>
      <c r="J1156" s="18"/>
      <c r="K1156" s="18"/>
      <c r="L1156" s="18" t="str">
        <f t="shared" si="53"/>
        <v/>
      </c>
      <c r="M1156" t="str">
        <f>IF([1]线路!G1156="","",[1]线路!G1156)</f>
        <v/>
      </c>
      <c r="N1156" t="str">
        <f>IF([1]线路!H1156="","",[1]线路!H1156)</f>
        <v/>
      </c>
    </row>
    <row r="1157" spans="1:14" x14ac:dyDescent="0.15">
      <c r="A1157" t="str">
        <f>IF([1]线路!A1157="","",[1]线路!A1157)</f>
        <v/>
      </c>
      <c r="B1157" t="str">
        <f>IF([1]线路!B1157="","",[1]线路!B1157)</f>
        <v/>
      </c>
      <c r="C1157" t="str">
        <f>IF([1]线路!C1157="","",[1]线路!C1157)</f>
        <v/>
      </c>
      <c r="D1157" t="str">
        <f>IF([1]线路!D1157="","",[1]线路!D1157)</f>
        <v/>
      </c>
      <c r="E1157" t="str">
        <f>IF([1]线路!F1157="","",[1]线路!F1157)</f>
        <v/>
      </c>
      <c r="F1157" t="str">
        <f>IF([1]线路!E1157="","",[1]线路!E1157)</f>
        <v/>
      </c>
      <c r="G1157" s="18" t="str">
        <f t="shared" si="52"/>
        <v/>
      </c>
      <c r="H1157" s="18" t="str">
        <f ca="1">VLOOKUP(线路!A1157,OFFSET(架空线长度!$A$2,0,0,2000,2),2,FALSE)</f>
        <v/>
      </c>
      <c r="I1157" s="18"/>
      <c r="J1157" s="18"/>
      <c r="K1157" s="18"/>
      <c r="L1157" s="18" t="str">
        <f t="shared" si="53"/>
        <v/>
      </c>
      <c r="M1157" t="str">
        <f>IF([1]线路!G1157="","",[1]线路!G1157)</f>
        <v/>
      </c>
      <c r="N1157" t="str">
        <f>IF([1]线路!H1157="","",[1]线路!H1157)</f>
        <v/>
      </c>
    </row>
    <row r="1158" spans="1:14" x14ac:dyDescent="0.15">
      <c r="A1158" t="str">
        <f>IF([1]线路!A1158="","",[1]线路!A1158)</f>
        <v/>
      </c>
      <c r="B1158" t="str">
        <f>IF([1]线路!B1158="","",[1]线路!B1158)</f>
        <v/>
      </c>
      <c r="C1158" t="str">
        <f>IF([1]线路!C1158="","",[1]线路!C1158)</f>
        <v/>
      </c>
      <c r="D1158" t="str">
        <f>IF([1]线路!D1158="","",[1]线路!D1158)</f>
        <v/>
      </c>
      <c r="E1158" t="str">
        <f>IF([1]线路!F1158="","",[1]线路!F1158)</f>
        <v/>
      </c>
      <c r="F1158" t="str">
        <f>IF([1]线路!E1158="","",[1]线路!E1158)</f>
        <v/>
      </c>
      <c r="G1158" s="18" t="str">
        <f t="shared" si="52"/>
        <v/>
      </c>
      <c r="H1158" s="18" t="str">
        <f ca="1">VLOOKUP(线路!A1158,OFFSET(架空线长度!$A$2,0,0,2000,2),2,FALSE)</f>
        <v/>
      </c>
      <c r="I1158" s="18"/>
      <c r="J1158" s="18"/>
      <c r="K1158" s="18"/>
      <c r="L1158" s="18" t="str">
        <f t="shared" si="53"/>
        <v/>
      </c>
      <c r="M1158" t="str">
        <f>IF([1]线路!G1158="","",[1]线路!G1158)</f>
        <v/>
      </c>
      <c r="N1158" t="str">
        <f>IF([1]线路!H1158="","",[1]线路!H1158)</f>
        <v/>
      </c>
    </row>
    <row r="1159" spans="1:14" x14ac:dyDescent="0.15">
      <c r="A1159" t="str">
        <f>IF([1]线路!A1159="","",[1]线路!A1159)</f>
        <v/>
      </c>
      <c r="B1159" t="str">
        <f>IF([1]线路!B1159="","",[1]线路!B1159)</f>
        <v/>
      </c>
      <c r="C1159" t="str">
        <f>IF([1]线路!C1159="","",[1]线路!C1159)</f>
        <v/>
      </c>
      <c r="D1159" t="str">
        <f>IF([1]线路!D1159="","",[1]线路!D1159)</f>
        <v/>
      </c>
      <c r="E1159" t="str">
        <f>IF([1]线路!F1159="","",[1]线路!F1159)</f>
        <v/>
      </c>
      <c r="F1159" t="str">
        <f>IF([1]线路!E1159="","",[1]线路!E1159)</f>
        <v/>
      </c>
      <c r="G1159" s="18" t="str">
        <f t="shared" si="52"/>
        <v/>
      </c>
      <c r="H1159" s="18" t="str">
        <f ca="1">VLOOKUP(线路!A1159,OFFSET(架空线长度!$A$2,0,0,2000,2),2,FALSE)</f>
        <v/>
      </c>
      <c r="I1159" s="18"/>
      <c r="J1159" s="18"/>
      <c r="K1159" s="18"/>
      <c r="L1159" s="18" t="str">
        <f t="shared" si="53"/>
        <v/>
      </c>
      <c r="M1159" t="str">
        <f>IF([1]线路!G1159="","",[1]线路!G1159)</f>
        <v/>
      </c>
      <c r="N1159" t="str">
        <f>IF([1]线路!H1159="","",[1]线路!H1159)</f>
        <v/>
      </c>
    </row>
    <row r="1160" spans="1:14" x14ac:dyDescent="0.15">
      <c r="A1160" t="str">
        <f>IF([1]线路!A1160="","",[1]线路!A1160)</f>
        <v/>
      </c>
      <c r="B1160" t="str">
        <f>IF([1]线路!B1160="","",[1]线路!B1160)</f>
        <v/>
      </c>
      <c r="C1160" t="str">
        <f>IF([1]线路!C1160="","",[1]线路!C1160)</f>
        <v/>
      </c>
      <c r="D1160" t="str">
        <f>IF([1]线路!D1160="","",[1]线路!D1160)</f>
        <v/>
      </c>
      <c r="E1160" t="str">
        <f>IF([1]线路!F1160="","",[1]线路!F1160)</f>
        <v/>
      </c>
      <c r="F1160" t="str">
        <f>IF([1]线路!E1160="","",[1]线路!E1160)</f>
        <v/>
      </c>
      <c r="G1160" s="18" t="str">
        <f t="shared" si="52"/>
        <v/>
      </c>
      <c r="H1160" s="18" t="str">
        <f ca="1">VLOOKUP(线路!A1160,OFFSET(架空线长度!$A$2,0,0,2000,2),2,FALSE)</f>
        <v/>
      </c>
      <c r="I1160" s="18"/>
      <c r="J1160" s="18"/>
      <c r="K1160" s="18"/>
      <c r="L1160" s="18" t="str">
        <f t="shared" si="53"/>
        <v/>
      </c>
      <c r="M1160" t="str">
        <f>IF([1]线路!G1160="","",[1]线路!G1160)</f>
        <v/>
      </c>
      <c r="N1160" t="str">
        <f>IF([1]线路!H1160="","",[1]线路!H1160)</f>
        <v/>
      </c>
    </row>
    <row r="1161" spans="1:14" x14ac:dyDescent="0.15">
      <c r="A1161" t="str">
        <f>IF([1]线路!A1161="","",[1]线路!A1161)</f>
        <v/>
      </c>
      <c r="B1161" t="str">
        <f>IF([1]线路!B1161="","",[1]线路!B1161)</f>
        <v/>
      </c>
      <c r="C1161" t="str">
        <f>IF([1]线路!C1161="","",[1]线路!C1161)</f>
        <v/>
      </c>
      <c r="D1161" t="str">
        <f>IF([1]线路!D1161="","",[1]线路!D1161)</f>
        <v/>
      </c>
      <c r="E1161" t="str">
        <f>IF([1]线路!F1161="","",[1]线路!F1161)</f>
        <v/>
      </c>
      <c r="F1161" t="str">
        <f>IF([1]线路!E1161="","",[1]线路!E1161)</f>
        <v/>
      </c>
      <c r="G1161" s="18" t="str">
        <f t="shared" si="52"/>
        <v/>
      </c>
      <c r="H1161" s="18" t="str">
        <f ca="1">VLOOKUP(线路!A1161,OFFSET(架空线长度!$A$2,0,0,2000,2),2,FALSE)</f>
        <v/>
      </c>
      <c r="I1161" s="18"/>
      <c r="J1161" s="18"/>
      <c r="K1161" s="18"/>
      <c r="L1161" s="18" t="str">
        <f t="shared" si="53"/>
        <v/>
      </c>
      <c r="M1161" t="str">
        <f>IF([1]线路!G1161="","",[1]线路!G1161)</f>
        <v/>
      </c>
      <c r="N1161" t="str">
        <f>IF([1]线路!H1161="","",[1]线路!H1161)</f>
        <v/>
      </c>
    </row>
    <row r="1162" spans="1:14" x14ac:dyDescent="0.15">
      <c r="A1162" t="str">
        <f>IF([1]线路!A1162="","",[1]线路!A1162)</f>
        <v/>
      </c>
      <c r="B1162" t="str">
        <f>IF([1]线路!B1162="","",[1]线路!B1162)</f>
        <v/>
      </c>
      <c r="C1162" t="str">
        <f>IF([1]线路!C1162="","",[1]线路!C1162)</f>
        <v/>
      </c>
      <c r="D1162" t="str">
        <f>IF([1]线路!D1162="","",[1]线路!D1162)</f>
        <v/>
      </c>
      <c r="E1162" t="str">
        <f>IF([1]线路!F1162="","",[1]线路!F1162)</f>
        <v/>
      </c>
      <c r="F1162" t="str">
        <f>IF([1]线路!E1162="","",[1]线路!E1162)</f>
        <v/>
      </c>
      <c r="G1162" s="18" t="str">
        <f t="shared" si="52"/>
        <v/>
      </c>
      <c r="H1162" s="18" t="str">
        <f ca="1">VLOOKUP(线路!A1162,OFFSET(架空线长度!$A$2,0,0,2000,2),2,FALSE)</f>
        <v/>
      </c>
      <c r="I1162" s="18"/>
      <c r="J1162" s="18"/>
      <c r="K1162" s="18"/>
      <c r="L1162" s="18" t="str">
        <f t="shared" si="53"/>
        <v/>
      </c>
      <c r="M1162" t="str">
        <f>IF([1]线路!G1162="","",[1]线路!G1162)</f>
        <v/>
      </c>
      <c r="N1162" t="str">
        <f>IF([1]线路!H1162="","",[1]线路!H1162)</f>
        <v/>
      </c>
    </row>
    <row r="1163" spans="1:14" x14ac:dyDescent="0.15">
      <c r="A1163" t="str">
        <f>IF([1]线路!A1163="","",[1]线路!A1163)</f>
        <v/>
      </c>
      <c r="B1163" t="str">
        <f>IF([1]线路!B1163="","",[1]线路!B1163)</f>
        <v/>
      </c>
      <c r="C1163" t="str">
        <f>IF([1]线路!C1163="","",[1]线路!C1163)</f>
        <v/>
      </c>
      <c r="D1163" t="str">
        <f>IF([1]线路!D1163="","",[1]线路!D1163)</f>
        <v/>
      </c>
      <c r="E1163" t="str">
        <f>IF([1]线路!F1163="","",[1]线路!F1163)</f>
        <v/>
      </c>
      <c r="F1163" t="str">
        <f>IF([1]线路!E1163="","",[1]线路!E1163)</f>
        <v/>
      </c>
      <c r="G1163" s="18" t="str">
        <f t="shared" si="52"/>
        <v/>
      </c>
      <c r="H1163" s="18" t="str">
        <f ca="1">VLOOKUP(线路!A1163,OFFSET(架空线长度!$A$2,0,0,2000,2),2,FALSE)</f>
        <v/>
      </c>
      <c r="I1163" s="18"/>
      <c r="J1163" s="18"/>
      <c r="K1163" s="18"/>
      <c r="L1163" s="18" t="str">
        <f t="shared" si="53"/>
        <v/>
      </c>
      <c r="M1163" t="str">
        <f>IF([1]线路!G1163="","",[1]线路!G1163)</f>
        <v/>
      </c>
      <c r="N1163" t="str">
        <f>IF([1]线路!H1163="","",[1]线路!H1163)</f>
        <v/>
      </c>
    </row>
    <row r="1164" spans="1:14" x14ac:dyDescent="0.15">
      <c r="A1164" t="str">
        <f>IF([1]线路!A1164="","",[1]线路!A1164)</f>
        <v/>
      </c>
      <c r="B1164" t="str">
        <f>IF([1]线路!B1164="","",[1]线路!B1164)</f>
        <v/>
      </c>
      <c r="C1164" t="str">
        <f>IF([1]线路!C1164="","",[1]线路!C1164)</f>
        <v/>
      </c>
      <c r="D1164" t="str">
        <f>IF([1]线路!D1164="","",[1]线路!D1164)</f>
        <v/>
      </c>
      <c r="E1164" t="str">
        <f>IF([1]线路!F1164="","",[1]线路!F1164)</f>
        <v/>
      </c>
      <c r="F1164" t="str">
        <f>IF([1]线路!E1164="","",[1]线路!E1164)</f>
        <v/>
      </c>
      <c r="G1164" s="18" t="str">
        <f t="shared" si="52"/>
        <v/>
      </c>
      <c r="H1164" s="18" t="str">
        <f ca="1">VLOOKUP(线路!A1164,OFFSET(架空线长度!$A$2,0,0,2000,2),2,FALSE)</f>
        <v/>
      </c>
      <c r="I1164" s="18"/>
      <c r="J1164" s="18"/>
      <c r="K1164" s="18"/>
      <c r="L1164" s="18" t="str">
        <f t="shared" si="53"/>
        <v/>
      </c>
      <c r="M1164" t="str">
        <f>IF([1]线路!G1164="","",[1]线路!G1164)</f>
        <v/>
      </c>
      <c r="N1164" t="str">
        <f>IF([1]线路!H1164="","",[1]线路!H1164)</f>
        <v/>
      </c>
    </row>
    <row r="1165" spans="1:14" x14ac:dyDescent="0.15">
      <c r="A1165" t="str">
        <f>IF([1]线路!A1165="","",[1]线路!A1165)</f>
        <v/>
      </c>
      <c r="B1165" t="str">
        <f>IF([1]线路!B1165="","",[1]线路!B1165)</f>
        <v/>
      </c>
      <c r="C1165" t="str">
        <f>IF([1]线路!C1165="","",[1]线路!C1165)</f>
        <v/>
      </c>
      <c r="D1165" t="str">
        <f>IF([1]线路!D1165="","",[1]线路!D1165)</f>
        <v/>
      </c>
      <c r="E1165" t="str">
        <f>IF([1]线路!F1165="","",[1]线路!F1165)</f>
        <v/>
      </c>
      <c r="F1165" t="str">
        <f>IF([1]线路!E1165="","",[1]线路!E1165)</f>
        <v/>
      </c>
      <c r="G1165" s="18" t="str">
        <f t="shared" si="52"/>
        <v/>
      </c>
      <c r="H1165" s="18" t="str">
        <f ca="1">VLOOKUP(线路!A1165,OFFSET(架空线长度!$A$2,0,0,2000,2),2,FALSE)</f>
        <v/>
      </c>
      <c r="I1165" s="18"/>
      <c r="J1165" s="18"/>
      <c r="K1165" s="18"/>
      <c r="L1165" s="18" t="str">
        <f t="shared" si="53"/>
        <v/>
      </c>
      <c r="M1165" t="str">
        <f>IF([1]线路!G1165="","",[1]线路!G1165)</f>
        <v/>
      </c>
      <c r="N1165" t="str">
        <f>IF([1]线路!H1165="","",[1]线路!H1165)</f>
        <v/>
      </c>
    </row>
    <row r="1166" spans="1:14" x14ac:dyDescent="0.15">
      <c r="A1166" t="str">
        <f>IF([1]线路!A1166="","",[1]线路!A1166)</f>
        <v/>
      </c>
      <c r="B1166" t="str">
        <f>IF([1]线路!B1166="","",[1]线路!B1166)</f>
        <v/>
      </c>
      <c r="C1166" t="str">
        <f>IF([1]线路!C1166="","",[1]线路!C1166)</f>
        <v/>
      </c>
      <c r="D1166" t="str">
        <f>IF([1]线路!D1166="","",[1]线路!D1166)</f>
        <v/>
      </c>
      <c r="E1166" t="str">
        <f>IF([1]线路!F1166="","",[1]线路!F1166)</f>
        <v/>
      </c>
      <c r="F1166" t="str">
        <f>IF([1]线路!E1166="","",[1]线路!E1166)</f>
        <v/>
      </c>
      <c r="G1166" s="18" t="str">
        <f t="shared" si="52"/>
        <v/>
      </c>
      <c r="H1166" s="18" t="str">
        <f ca="1">VLOOKUP(线路!A1166,OFFSET(架空线长度!$A$2,0,0,2000,2),2,FALSE)</f>
        <v/>
      </c>
      <c r="I1166" s="18"/>
      <c r="J1166" s="18"/>
      <c r="K1166" s="18"/>
      <c r="L1166" s="18" t="str">
        <f t="shared" si="53"/>
        <v/>
      </c>
      <c r="M1166" t="str">
        <f>IF([1]线路!G1166="","",[1]线路!G1166)</f>
        <v/>
      </c>
      <c r="N1166" t="str">
        <f>IF([1]线路!H1166="","",[1]线路!H1166)</f>
        <v/>
      </c>
    </row>
    <row r="1167" spans="1:14" x14ac:dyDescent="0.15">
      <c r="A1167" t="str">
        <f>IF([1]线路!A1167="","",[1]线路!A1167)</f>
        <v/>
      </c>
      <c r="B1167" t="str">
        <f>IF([1]线路!B1167="","",[1]线路!B1167)</f>
        <v/>
      </c>
      <c r="C1167" t="str">
        <f>IF([1]线路!C1167="","",[1]线路!C1167)</f>
        <v/>
      </c>
      <c r="D1167" t="str">
        <f>IF([1]线路!D1167="","",[1]线路!D1167)</f>
        <v/>
      </c>
      <c r="E1167" t="str">
        <f>IF([1]线路!F1167="","",[1]线路!F1167)</f>
        <v/>
      </c>
      <c r="F1167" t="str">
        <f>IF([1]线路!E1167="","",[1]线路!E1167)</f>
        <v/>
      </c>
      <c r="G1167" s="18" t="str">
        <f t="shared" si="52"/>
        <v/>
      </c>
      <c r="H1167" s="18" t="str">
        <f ca="1">VLOOKUP(线路!A1167,OFFSET(架空线长度!$A$2,0,0,2000,2),2,FALSE)</f>
        <v/>
      </c>
      <c r="I1167" s="18"/>
      <c r="J1167" s="18"/>
      <c r="K1167" s="18"/>
      <c r="L1167" s="18" t="str">
        <f t="shared" si="53"/>
        <v/>
      </c>
      <c r="M1167" t="str">
        <f>IF([1]线路!G1167="","",[1]线路!G1167)</f>
        <v/>
      </c>
      <c r="N1167" t="str">
        <f>IF([1]线路!H1167="","",[1]线路!H1167)</f>
        <v/>
      </c>
    </row>
    <row r="1168" spans="1:14" x14ac:dyDescent="0.15">
      <c r="A1168" t="str">
        <f>IF([1]线路!A1168="","",[1]线路!A1168)</f>
        <v/>
      </c>
      <c r="B1168" t="str">
        <f>IF([1]线路!B1168="","",[1]线路!B1168)</f>
        <v/>
      </c>
      <c r="C1168" t="str">
        <f>IF([1]线路!C1168="","",[1]线路!C1168)</f>
        <v/>
      </c>
      <c r="D1168" t="str">
        <f>IF([1]线路!D1168="","",[1]线路!D1168)</f>
        <v/>
      </c>
      <c r="E1168" t="str">
        <f>IF([1]线路!F1168="","",[1]线路!F1168)</f>
        <v/>
      </c>
      <c r="F1168" t="str">
        <f>IF([1]线路!E1168="","",[1]线路!E1168)</f>
        <v/>
      </c>
      <c r="G1168" s="18" t="str">
        <f t="shared" si="52"/>
        <v/>
      </c>
      <c r="H1168" s="18" t="str">
        <f ca="1">VLOOKUP(线路!A1168,OFFSET(架空线长度!$A$2,0,0,2000,2),2,FALSE)</f>
        <v/>
      </c>
      <c r="I1168" s="18"/>
      <c r="J1168" s="18"/>
      <c r="K1168" s="18"/>
      <c r="L1168" s="18" t="str">
        <f t="shared" si="53"/>
        <v/>
      </c>
      <c r="M1168" t="str">
        <f>IF([1]线路!G1168="","",[1]线路!G1168)</f>
        <v/>
      </c>
      <c r="N1168" t="str">
        <f>IF([1]线路!H1168="","",[1]线路!H1168)</f>
        <v/>
      </c>
    </row>
    <row r="1169" spans="1:14" x14ac:dyDescent="0.15">
      <c r="A1169" t="str">
        <f>IF([1]线路!A1169="","",[1]线路!A1169)</f>
        <v/>
      </c>
      <c r="B1169" t="str">
        <f>IF([1]线路!B1169="","",[1]线路!B1169)</f>
        <v/>
      </c>
      <c r="C1169" t="str">
        <f>IF([1]线路!C1169="","",[1]线路!C1169)</f>
        <v/>
      </c>
      <c r="D1169" t="str">
        <f>IF([1]线路!D1169="","",[1]线路!D1169)</f>
        <v/>
      </c>
      <c r="E1169" t="str">
        <f>IF([1]线路!F1169="","",[1]线路!F1169)</f>
        <v/>
      </c>
      <c r="F1169" t="str">
        <f>IF([1]线路!E1169="","",[1]线路!E1169)</f>
        <v/>
      </c>
      <c r="G1169" s="18" t="str">
        <f t="shared" si="52"/>
        <v/>
      </c>
      <c r="H1169" s="18" t="str">
        <f ca="1">VLOOKUP(线路!A1169,OFFSET(架空线长度!$A$2,0,0,2000,2),2,FALSE)</f>
        <v/>
      </c>
      <c r="I1169" s="18"/>
      <c r="J1169" s="18"/>
      <c r="K1169" s="18"/>
      <c r="L1169" s="18" t="str">
        <f t="shared" si="53"/>
        <v/>
      </c>
      <c r="M1169" t="str">
        <f>IF([1]线路!G1169="","",[1]线路!G1169)</f>
        <v/>
      </c>
      <c r="N1169" t="str">
        <f>IF([1]线路!H1169="","",[1]线路!H1169)</f>
        <v/>
      </c>
    </row>
    <row r="1170" spans="1:14" x14ac:dyDescent="0.15">
      <c r="A1170" t="str">
        <f>IF([1]线路!A1170="","",[1]线路!A1170)</f>
        <v/>
      </c>
      <c r="B1170" t="str">
        <f>IF([1]线路!B1170="","",[1]线路!B1170)</f>
        <v/>
      </c>
      <c r="C1170" t="str">
        <f>IF([1]线路!C1170="","",[1]线路!C1170)</f>
        <v/>
      </c>
      <c r="D1170" t="str">
        <f>IF([1]线路!D1170="","",[1]线路!D1170)</f>
        <v/>
      </c>
      <c r="E1170" t="str">
        <f>IF([1]线路!F1170="","",[1]线路!F1170)</f>
        <v/>
      </c>
      <c r="F1170" t="str">
        <f>IF([1]线路!E1170="","",[1]线路!E1170)</f>
        <v/>
      </c>
      <c r="G1170" s="18" t="str">
        <f t="shared" si="52"/>
        <v/>
      </c>
      <c r="H1170" s="18" t="str">
        <f ca="1">VLOOKUP(线路!A1170,OFFSET(架空线长度!$A$2,0,0,2000,2),2,FALSE)</f>
        <v/>
      </c>
      <c r="I1170" s="18"/>
      <c r="J1170" s="18"/>
      <c r="K1170" s="18"/>
      <c r="L1170" s="18" t="str">
        <f t="shared" si="53"/>
        <v/>
      </c>
      <c r="M1170" t="str">
        <f>IF([1]线路!G1170="","",[1]线路!G1170)</f>
        <v/>
      </c>
      <c r="N1170" t="str">
        <f>IF([1]线路!H1170="","",[1]线路!H1170)</f>
        <v/>
      </c>
    </row>
    <row r="1171" spans="1:14" x14ac:dyDescent="0.15">
      <c r="A1171" t="str">
        <f>IF([1]线路!A1171="","",[1]线路!A1171)</f>
        <v/>
      </c>
      <c r="B1171" t="str">
        <f>IF([1]线路!B1171="","",[1]线路!B1171)</f>
        <v/>
      </c>
      <c r="C1171" t="str">
        <f>IF([1]线路!C1171="","",[1]线路!C1171)</f>
        <v/>
      </c>
      <c r="D1171" t="str">
        <f>IF([1]线路!D1171="","",[1]线路!D1171)</f>
        <v/>
      </c>
      <c r="E1171" t="str">
        <f>IF([1]线路!F1171="","",[1]线路!F1171)</f>
        <v/>
      </c>
      <c r="F1171" t="str">
        <f>IF([1]线路!E1171="","",[1]线路!E1171)</f>
        <v/>
      </c>
      <c r="G1171" s="18" t="str">
        <f t="shared" si="52"/>
        <v/>
      </c>
      <c r="H1171" s="18" t="str">
        <f ca="1">VLOOKUP(线路!A1171,OFFSET(架空线长度!$A$2,0,0,2000,2),2,FALSE)</f>
        <v/>
      </c>
      <c r="I1171" s="18"/>
      <c r="J1171" s="18"/>
      <c r="K1171" s="18"/>
      <c r="L1171" s="18" t="str">
        <f t="shared" si="53"/>
        <v/>
      </c>
      <c r="M1171" t="str">
        <f>IF([1]线路!G1171="","",[1]线路!G1171)</f>
        <v/>
      </c>
      <c r="N1171" t="str">
        <f>IF([1]线路!H1171="","",[1]线路!H1171)</f>
        <v/>
      </c>
    </row>
    <row r="1172" spans="1:14" x14ac:dyDescent="0.15">
      <c r="A1172" t="str">
        <f>IF([1]线路!A1172="","",[1]线路!A1172)</f>
        <v/>
      </c>
      <c r="B1172" t="str">
        <f>IF([1]线路!B1172="","",[1]线路!B1172)</f>
        <v/>
      </c>
      <c r="C1172" t="str">
        <f>IF([1]线路!C1172="","",[1]线路!C1172)</f>
        <v/>
      </c>
      <c r="D1172" t="str">
        <f>IF([1]线路!D1172="","",[1]线路!D1172)</f>
        <v/>
      </c>
      <c r="E1172" t="str">
        <f>IF([1]线路!F1172="","",[1]线路!F1172)</f>
        <v/>
      </c>
      <c r="F1172" t="str">
        <f>IF([1]线路!E1172="","",[1]线路!E1172)</f>
        <v/>
      </c>
      <c r="G1172" s="18" t="str">
        <f t="shared" si="52"/>
        <v/>
      </c>
      <c r="H1172" s="18" t="str">
        <f ca="1">VLOOKUP(线路!A1172,OFFSET(架空线长度!$A$2,0,0,2000,2),2,FALSE)</f>
        <v/>
      </c>
      <c r="I1172" s="18"/>
      <c r="J1172" s="18"/>
      <c r="K1172" s="18"/>
      <c r="L1172" s="18" t="str">
        <f t="shared" si="53"/>
        <v/>
      </c>
      <c r="M1172" t="str">
        <f>IF([1]线路!G1172="","",[1]线路!G1172)</f>
        <v/>
      </c>
      <c r="N1172" t="str">
        <f>IF([1]线路!H1172="","",[1]线路!H1172)</f>
        <v/>
      </c>
    </row>
    <row r="1173" spans="1:14" x14ac:dyDescent="0.15">
      <c r="A1173" t="str">
        <f>IF([1]线路!A1173="","",[1]线路!A1173)</f>
        <v/>
      </c>
      <c r="B1173" t="str">
        <f>IF([1]线路!B1173="","",[1]线路!B1173)</f>
        <v/>
      </c>
      <c r="C1173" t="str">
        <f>IF([1]线路!C1173="","",[1]线路!C1173)</f>
        <v/>
      </c>
      <c r="D1173" t="str">
        <f>IF([1]线路!D1173="","",[1]线路!D1173)</f>
        <v/>
      </c>
      <c r="E1173" t="str">
        <f>IF([1]线路!F1173="","",[1]线路!F1173)</f>
        <v/>
      </c>
      <c r="F1173" t="str">
        <f>IF([1]线路!E1173="","",[1]线路!E1173)</f>
        <v/>
      </c>
      <c r="G1173" s="18" t="str">
        <f t="shared" si="52"/>
        <v/>
      </c>
      <c r="H1173" s="18" t="str">
        <f ca="1">VLOOKUP(线路!A1173,OFFSET(架空线长度!$A$2,0,0,2000,2),2,FALSE)</f>
        <v/>
      </c>
      <c r="I1173" s="18"/>
      <c r="J1173" s="18"/>
      <c r="K1173" s="18"/>
      <c r="L1173" s="18" t="str">
        <f t="shared" si="53"/>
        <v/>
      </c>
      <c r="M1173" t="str">
        <f>IF([1]线路!G1173="","",[1]线路!G1173)</f>
        <v/>
      </c>
      <c r="N1173" t="str">
        <f>IF([1]线路!H1173="","",[1]线路!H1173)</f>
        <v/>
      </c>
    </row>
    <row r="1174" spans="1:14" x14ac:dyDescent="0.15">
      <c r="A1174" t="str">
        <f>IF([1]线路!A1174="","",[1]线路!A1174)</f>
        <v/>
      </c>
      <c r="B1174" t="str">
        <f>IF([1]线路!B1174="","",[1]线路!B1174)</f>
        <v/>
      </c>
      <c r="C1174" t="str">
        <f>IF([1]线路!C1174="","",[1]线路!C1174)</f>
        <v/>
      </c>
      <c r="D1174" t="str">
        <f>IF([1]线路!D1174="","",[1]线路!D1174)</f>
        <v/>
      </c>
      <c r="E1174" t="str">
        <f>IF([1]线路!F1174="","",[1]线路!F1174)</f>
        <v/>
      </c>
      <c r="F1174" t="str">
        <f>IF([1]线路!E1174="","",[1]线路!E1174)</f>
        <v/>
      </c>
      <c r="G1174" s="18" t="str">
        <f t="shared" si="52"/>
        <v/>
      </c>
      <c r="H1174" s="18" t="str">
        <f ca="1">VLOOKUP(线路!A1174,OFFSET(架空线长度!$A$2,0,0,2000,2),2,FALSE)</f>
        <v/>
      </c>
      <c r="I1174" s="18"/>
      <c r="J1174" s="18"/>
      <c r="K1174" s="18"/>
      <c r="L1174" s="18" t="str">
        <f t="shared" si="53"/>
        <v/>
      </c>
      <c r="M1174" t="str">
        <f>IF([1]线路!G1174="","",[1]线路!G1174)</f>
        <v/>
      </c>
      <c r="N1174" t="str">
        <f>IF([1]线路!H1174="","",[1]线路!H1174)</f>
        <v/>
      </c>
    </row>
    <row r="1175" spans="1:14" x14ac:dyDescent="0.15">
      <c r="A1175" t="str">
        <f>IF([1]线路!A1175="","",[1]线路!A1175)</f>
        <v/>
      </c>
      <c r="B1175" t="str">
        <f>IF([1]线路!B1175="","",[1]线路!B1175)</f>
        <v/>
      </c>
      <c r="C1175" t="str">
        <f>IF([1]线路!C1175="","",[1]线路!C1175)</f>
        <v/>
      </c>
      <c r="D1175" t="str">
        <f>IF([1]线路!D1175="","",[1]线路!D1175)</f>
        <v/>
      </c>
      <c r="E1175" t="str">
        <f>IF([1]线路!F1175="","",[1]线路!F1175)</f>
        <v/>
      </c>
      <c r="F1175" t="str">
        <f>IF([1]线路!E1175="","",[1]线路!E1175)</f>
        <v/>
      </c>
      <c r="G1175" s="18" t="str">
        <f t="shared" si="52"/>
        <v/>
      </c>
      <c r="H1175" s="18" t="str">
        <f ca="1">VLOOKUP(线路!A1175,OFFSET(架空线长度!$A$2,0,0,2000,2),2,FALSE)</f>
        <v/>
      </c>
      <c r="I1175" s="18"/>
      <c r="J1175" s="18"/>
      <c r="K1175" s="18"/>
      <c r="L1175" s="18" t="str">
        <f t="shared" si="53"/>
        <v/>
      </c>
      <c r="M1175" t="str">
        <f>IF([1]线路!G1175="","",[1]线路!G1175)</f>
        <v/>
      </c>
      <c r="N1175" t="str">
        <f>IF([1]线路!H1175="","",[1]线路!H1175)</f>
        <v/>
      </c>
    </row>
    <row r="1176" spans="1:14" x14ac:dyDescent="0.15">
      <c r="A1176" t="str">
        <f>IF([1]线路!A1176="","",[1]线路!A1176)</f>
        <v/>
      </c>
      <c r="B1176" t="str">
        <f>IF([1]线路!B1176="","",[1]线路!B1176)</f>
        <v/>
      </c>
      <c r="C1176" t="str">
        <f>IF([1]线路!C1176="","",[1]线路!C1176)</f>
        <v/>
      </c>
      <c r="D1176" t="str">
        <f>IF([1]线路!D1176="","",[1]线路!D1176)</f>
        <v/>
      </c>
      <c r="E1176" t="str">
        <f>IF([1]线路!F1176="","",[1]线路!F1176)</f>
        <v/>
      </c>
      <c r="F1176" t="str">
        <f>IF([1]线路!E1176="","",[1]线路!E1176)</f>
        <v/>
      </c>
      <c r="G1176" s="18" t="str">
        <f t="shared" si="52"/>
        <v/>
      </c>
      <c r="H1176" s="18" t="str">
        <f ca="1">VLOOKUP(线路!A1176,OFFSET(架空线长度!$A$2,0,0,2000,2),2,FALSE)</f>
        <v/>
      </c>
      <c r="I1176" s="18"/>
      <c r="J1176" s="18"/>
      <c r="K1176" s="18"/>
      <c r="L1176" s="18" t="str">
        <f t="shared" si="53"/>
        <v/>
      </c>
      <c r="M1176" t="str">
        <f>IF([1]线路!G1176="","",[1]线路!G1176)</f>
        <v/>
      </c>
      <c r="N1176" t="str">
        <f>IF([1]线路!H1176="","",[1]线路!H1176)</f>
        <v/>
      </c>
    </row>
    <row r="1177" spans="1:14" x14ac:dyDescent="0.15">
      <c r="A1177" t="str">
        <f>IF([1]线路!A1177="","",[1]线路!A1177)</f>
        <v/>
      </c>
      <c r="B1177" t="str">
        <f>IF([1]线路!B1177="","",[1]线路!B1177)</f>
        <v/>
      </c>
      <c r="C1177" t="str">
        <f>IF([1]线路!C1177="","",[1]线路!C1177)</f>
        <v/>
      </c>
      <c r="D1177" t="str">
        <f>IF([1]线路!D1177="","",[1]线路!D1177)</f>
        <v/>
      </c>
      <c r="E1177" t="str">
        <f>IF([1]线路!F1177="","",[1]线路!F1177)</f>
        <v/>
      </c>
      <c r="F1177" t="str">
        <f>IF([1]线路!E1177="","",[1]线路!E1177)</f>
        <v/>
      </c>
      <c r="G1177" s="18" t="str">
        <f t="shared" si="52"/>
        <v/>
      </c>
      <c r="H1177" s="18" t="str">
        <f ca="1">VLOOKUP(线路!A1177,OFFSET(架空线长度!$A$2,0,0,2000,2),2,FALSE)</f>
        <v/>
      </c>
      <c r="I1177" s="18"/>
      <c r="J1177" s="18"/>
      <c r="K1177" s="18"/>
      <c r="L1177" s="18" t="str">
        <f t="shared" si="53"/>
        <v/>
      </c>
      <c r="M1177" t="str">
        <f>IF([1]线路!G1177="","",[1]线路!G1177)</f>
        <v/>
      </c>
      <c r="N1177" t="str">
        <f>IF([1]线路!H1177="","",[1]线路!H1177)</f>
        <v/>
      </c>
    </row>
    <row r="1178" spans="1:14" x14ac:dyDescent="0.15">
      <c r="A1178" t="str">
        <f>IF([1]线路!A1178="","",[1]线路!A1178)</f>
        <v/>
      </c>
      <c r="B1178" t="str">
        <f>IF([1]线路!B1178="","",[1]线路!B1178)</f>
        <v/>
      </c>
      <c r="C1178" t="str">
        <f>IF([1]线路!C1178="","",[1]线路!C1178)</f>
        <v/>
      </c>
      <c r="D1178" t="str">
        <f>IF([1]线路!D1178="","",[1]线路!D1178)</f>
        <v/>
      </c>
      <c r="E1178" t="str">
        <f>IF([1]线路!F1178="","",[1]线路!F1178)</f>
        <v/>
      </c>
      <c r="F1178" t="str">
        <f>IF([1]线路!E1178="","",[1]线路!E1178)</f>
        <v/>
      </c>
      <c r="G1178" s="18" t="str">
        <f t="shared" si="52"/>
        <v/>
      </c>
      <c r="H1178" s="18" t="str">
        <f ca="1">VLOOKUP(线路!A1178,OFFSET(架空线长度!$A$2,0,0,2000,2),2,FALSE)</f>
        <v/>
      </c>
      <c r="I1178" s="18"/>
      <c r="J1178" s="18"/>
      <c r="K1178" s="18"/>
      <c r="L1178" s="18" t="str">
        <f t="shared" si="53"/>
        <v/>
      </c>
      <c r="M1178" t="str">
        <f>IF([1]线路!G1178="","",[1]线路!G1178)</f>
        <v/>
      </c>
      <c r="N1178" t="str">
        <f>IF([1]线路!H1178="","",[1]线路!H1178)</f>
        <v/>
      </c>
    </row>
    <row r="1179" spans="1:14" x14ac:dyDescent="0.15">
      <c r="A1179" t="str">
        <f>IF([1]线路!A1179="","",[1]线路!A1179)</f>
        <v/>
      </c>
      <c r="B1179" t="str">
        <f>IF([1]线路!B1179="","",[1]线路!B1179)</f>
        <v/>
      </c>
      <c r="C1179" t="str">
        <f>IF([1]线路!C1179="","",[1]线路!C1179)</f>
        <v/>
      </c>
      <c r="D1179" t="str">
        <f>IF([1]线路!D1179="","",[1]线路!D1179)</f>
        <v/>
      </c>
      <c r="E1179" t="str">
        <f>IF([1]线路!F1179="","",[1]线路!F1179)</f>
        <v/>
      </c>
      <c r="F1179" t="str">
        <f>IF([1]线路!E1179="","",[1]线路!E1179)</f>
        <v/>
      </c>
      <c r="G1179" s="18" t="str">
        <f t="shared" si="52"/>
        <v/>
      </c>
      <c r="H1179" s="18" t="str">
        <f ca="1">VLOOKUP(线路!A1179,OFFSET(架空线长度!$A$2,0,0,2000,2),2,FALSE)</f>
        <v/>
      </c>
      <c r="I1179" s="18"/>
      <c r="J1179" s="18"/>
      <c r="K1179" s="18"/>
      <c r="L1179" s="18" t="str">
        <f t="shared" si="53"/>
        <v/>
      </c>
      <c r="M1179" t="str">
        <f>IF([1]线路!G1179="","",[1]线路!G1179)</f>
        <v/>
      </c>
      <c r="N1179" t="str">
        <f>IF([1]线路!H1179="","",[1]线路!H1179)</f>
        <v/>
      </c>
    </row>
    <row r="1180" spans="1:14" x14ac:dyDescent="0.15">
      <c r="A1180" t="str">
        <f>IF([1]线路!A1180="","",[1]线路!A1180)</f>
        <v/>
      </c>
      <c r="B1180" t="str">
        <f>IF([1]线路!B1180="","",[1]线路!B1180)</f>
        <v/>
      </c>
      <c r="C1180" t="str">
        <f>IF([1]线路!C1180="","",[1]线路!C1180)</f>
        <v/>
      </c>
      <c r="D1180" t="str">
        <f>IF([1]线路!D1180="","",[1]线路!D1180)</f>
        <v/>
      </c>
      <c r="E1180" t="str">
        <f>IF([1]线路!F1180="","",[1]线路!F1180)</f>
        <v/>
      </c>
      <c r="F1180" t="str">
        <f>IF([1]线路!E1180="","",[1]线路!E1180)</f>
        <v/>
      </c>
      <c r="G1180" s="18" t="str">
        <f t="shared" si="52"/>
        <v/>
      </c>
      <c r="H1180" s="18" t="str">
        <f ca="1">VLOOKUP(线路!A1180,OFFSET(架空线长度!$A$2,0,0,2000,2),2,FALSE)</f>
        <v/>
      </c>
      <c r="I1180" s="18"/>
      <c r="J1180" s="18"/>
      <c r="K1180" s="18"/>
      <c r="L1180" s="18" t="str">
        <f t="shared" si="53"/>
        <v/>
      </c>
      <c r="M1180" t="str">
        <f>IF([1]线路!G1180="","",[1]线路!G1180)</f>
        <v/>
      </c>
      <c r="N1180" t="str">
        <f>IF([1]线路!H1180="","",[1]线路!H1180)</f>
        <v/>
      </c>
    </row>
    <row r="1181" spans="1:14" x14ac:dyDescent="0.15">
      <c r="A1181" t="str">
        <f>IF([1]线路!A1181="","",[1]线路!A1181)</f>
        <v/>
      </c>
      <c r="B1181" t="str">
        <f>IF([1]线路!B1181="","",[1]线路!B1181)</f>
        <v/>
      </c>
      <c r="C1181" t="str">
        <f>IF([1]线路!C1181="","",[1]线路!C1181)</f>
        <v/>
      </c>
      <c r="D1181" t="str">
        <f>IF([1]线路!D1181="","",[1]线路!D1181)</f>
        <v/>
      </c>
      <c r="E1181" t="str">
        <f>IF([1]线路!F1181="","",[1]线路!F1181)</f>
        <v/>
      </c>
      <c r="F1181" t="str">
        <f>IF([1]线路!E1181="","",[1]线路!E1181)</f>
        <v/>
      </c>
      <c r="G1181" s="18" t="str">
        <f t="shared" si="52"/>
        <v/>
      </c>
      <c r="H1181" s="18" t="str">
        <f ca="1">VLOOKUP(线路!A1181,OFFSET(架空线长度!$A$2,0,0,2000,2),2,FALSE)</f>
        <v/>
      </c>
      <c r="I1181" s="18"/>
      <c r="J1181" s="18"/>
      <c r="K1181" s="18"/>
      <c r="L1181" s="18" t="str">
        <f t="shared" si="53"/>
        <v/>
      </c>
      <c r="M1181" t="str">
        <f>IF([1]线路!G1181="","",[1]线路!G1181)</f>
        <v/>
      </c>
      <c r="N1181" t="str">
        <f>IF([1]线路!H1181="","",[1]线路!H1181)</f>
        <v/>
      </c>
    </row>
    <row r="1182" spans="1:14" x14ac:dyDescent="0.15">
      <c r="A1182" t="str">
        <f>IF([1]线路!A1182="","",[1]线路!A1182)</f>
        <v/>
      </c>
      <c r="B1182" t="str">
        <f>IF([1]线路!B1182="","",[1]线路!B1182)</f>
        <v/>
      </c>
      <c r="C1182" t="str">
        <f>IF([1]线路!C1182="","",[1]线路!C1182)</f>
        <v/>
      </c>
      <c r="D1182" t="str">
        <f>IF([1]线路!D1182="","",[1]线路!D1182)</f>
        <v/>
      </c>
      <c r="E1182" t="str">
        <f>IF([1]线路!F1182="","",[1]线路!F1182)</f>
        <v/>
      </c>
      <c r="F1182" t="str">
        <f>IF([1]线路!E1182="","",[1]线路!E1182)</f>
        <v/>
      </c>
      <c r="G1182" s="18" t="str">
        <f t="shared" si="52"/>
        <v/>
      </c>
      <c r="H1182" s="18" t="str">
        <f ca="1">VLOOKUP(线路!A1182,OFFSET(架空线长度!$A$2,0,0,2000,2),2,FALSE)</f>
        <v/>
      </c>
      <c r="I1182" s="18"/>
      <c r="J1182" s="18"/>
      <c r="K1182" s="18"/>
      <c r="L1182" s="18" t="str">
        <f t="shared" si="53"/>
        <v/>
      </c>
      <c r="M1182" t="str">
        <f>IF([1]线路!G1182="","",[1]线路!G1182)</f>
        <v/>
      </c>
      <c r="N1182" t="str">
        <f>IF([1]线路!H1182="","",[1]线路!H1182)</f>
        <v/>
      </c>
    </row>
    <row r="1183" spans="1:14" x14ac:dyDescent="0.15">
      <c r="A1183" t="str">
        <f>IF([1]线路!A1183="","",[1]线路!A1183)</f>
        <v/>
      </c>
      <c r="B1183" t="str">
        <f>IF([1]线路!B1183="","",[1]线路!B1183)</f>
        <v/>
      </c>
      <c r="C1183" t="str">
        <f>IF([1]线路!C1183="","",[1]线路!C1183)</f>
        <v/>
      </c>
      <c r="D1183" t="str">
        <f>IF([1]线路!D1183="","",[1]线路!D1183)</f>
        <v/>
      </c>
      <c r="E1183" t="str">
        <f>IF([1]线路!F1183="","",[1]线路!F1183)</f>
        <v/>
      </c>
      <c r="F1183" t="str">
        <f>IF([1]线路!E1183="","",[1]线路!E1183)</f>
        <v/>
      </c>
      <c r="G1183" s="18" t="str">
        <f t="shared" si="52"/>
        <v/>
      </c>
      <c r="H1183" s="18" t="str">
        <f ca="1">VLOOKUP(线路!A1183,OFFSET(架空线长度!$A$2,0,0,2000,2),2,FALSE)</f>
        <v/>
      </c>
      <c r="I1183" s="18"/>
      <c r="J1183" s="18"/>
      <c r="K1183" s="18"/>
      <c r="L1183" s="18" t="str">
        <f t="shared" si="53"/>
        <v/>
      </c>
      <c r="M1183" t="str">
        <f>IF([1]线路!G1183="","",[1]线路!G1183)</f>
        <v/>
      </c>
      <c r="N1183" t="str">
        <f>IF([1]线路!H1183="","",[1]线路!H1183)</f>
        <v/>
      </c>
    </row>
    <row r="1184" spans="1:14" x14ac:dyDescent="0.15">
      <c r="A1184" t="str">
        <f>IF([1]线路!A1184="","",[1]线路!A1184)</f>
        <v/>
      </c>
      <c r="B1184" t="str">
        <f>IF([1]线路!B1184="","",[1]线路!B1184)</f>
        <v/>
      </c>
      <c r="C1184" t="str">
        <f>IF([1]线路!C1184="","",[1]线路!C1184)</f>
        <v/>
      </c>
      <c r="D1184" t="str">
        <f>IF([1]线路!D1184="","",[1]线路!D1184)</f>
        <v/>
      </c>
      <c r="E1184" t="str">
        <f>IF([1]线路!F1184="","",[1]线路!F1184)</f>
        <v/>
      </c>
      <c r="F1184" t="str">
        <f>IF([1]线路!E1184="","",[1]线路!E1184)</f>
        <v/>
      </c>
      <c r="G1184" s="18" t="str">
        <f t="shared" si="52"/>
        <v/>
      </c>
      <c r="H1184" s="18" t="str">
        <f ca="1">VLOOKUP(线路!A1184,OFFSET(架空线长度!$A$2,0,0,2000,2),2,FALSE)</f>
        <v/>
      </c>
      <c r="I1184" s="18"/>
      <c r="J1184" s="18"/>
      <c r="K1184" s="18"/>
      <c r="L1184" s="18" t="str">
        <f t="shared" si="53"/>
        <v/>
      </c>
      <c r="M1184" t="str">
        <f>IF([1]线路!G1184="","",[1]线路!G1184)</f>
        <v/>
      </c>
      <c r="N1184" t="str">
        <f>IF([1]线路!H1184="","",[1]线路!H1184)</f>
        <v/>
      </c>
    </row>
    <row r="1185" spans="1:14" x14ac:dyDescent="0.15">
      <c r="A1185" t="str">
        <f>IF([1]线路!A1185="","",[1]线路!A1185)</f>
        <v/>
      </c>
      <c r="B1185" t="str">
        <f>IF([1]线路!B1185="","",[1]线路!B1185)</f>
        <v/>
      </c>
      <c r="C1185" t="str">
        <f>IF([1]线路!C1185="","",[1]线路!C1185)</f>
        <v/>
      </c>
      <c r="D1185" t="str">
        <f>IF([1]线路!D1185="","",[1]线路!D1185)</f>
        <v/>
      </c>
      <c r="E1185" t="str">
        <f>IF([1]线路!F1185="","",[1]线路!F1185)</f>
        <v/>
      </c>
      <c r="F1185" t="str">
        <f>IF([1]线路!E1185="","",[1]线路!E1185)</f>
        <v/>
      </c>
      <c r="G1185" s="18" t="str">
        <f t="shared" si="52"/>
        <v/>
      </c>
      <c r="H1185" s="18" t="str">
        <f ca="1">VLOOKUP(线路!A1185,OFFSET(架空线长度!$A$2,0,0,2000,2),2,FALSE)</f>
        <v/>
      </c>
      <c r="I1185" s="18"/>
      <c r="J1185" s="18"/>
      <c r="K1185" s="18"/>
      <c r="L1185" s="18" t="str">
        <f t="shared" si="53"/>
        <v/>
      </c>
      <c r="M1185" t="str">
        <f>IF([1]线路!G1185="","",[1]线路!G1185)</f>
        <v/>
      </c>
      <c r="N1185" t="str">
        <f>IF([1]线路!H1185="","",[1]线路!H1185)</f>
        <v/>
      </c>
    </row>
    <row r="1186" spans="1:14" x14ac:dyDescent="0.15">
      <c r="A1186" t="str">
        <f>IF([1]线路!A1186="","",[1]线路!A1186)</f>
        <v/>
      </c>
      <c r="B1186" t="str">
        <f>IF([1]线路!B1186="","",[1]线路!B1186)</f>
        <v/>
      </c>
      <c r="C1186" t="str">
        <f>IF([1]线路!C1186="","",[1]线路!C1186)</f>
        <v/>
      </c>
      <c r="D1186" t="str">
        <f>IF([1]线路!D1186="","",[1]线路!D1186)</f>
        <v/>
      </c>
      <c r="E1186" t="str">
        <f>IF([1]线路!F1186="","",[1]线路!F1186)</f>
        <v/>
      </c>
      <c r="F1186" t="str">
        <f>IF([1]线路!E1186="","",[1]线路!E1186)</f>
        <v/>
      </c>
      <c r="G1186" s="18" t="str">
        <f t="shared" si="52"/>
        <v/>
      </c>
      <c r="H1186" s="18" t="str">
        <f ca="1">VLOOKUP(线路!A1186,OFFSET(架空线长度!$A$2,0,0,2000,2),2,FALSE)</f>
        <v/>
      </c>
      <c r="I1186" s="18"/>
      <c r="J1186" s="18"/>
      <c r="K1186" s="18"/>
      <c r="L1186" s="18" t="str">
        <f t="shared" si="53"/>
        <v/>
      </c>
      <c r="M1186" t="str">
        <f>IF([1]线路!G1186="","",[1]线路!G1186)</f>
        <v/>
      </c>
      <c r="N1186" t="str">
        <f>IF([1]线路!H1186="","",[1]线路!H1186)</f>
        <v/>
      </c>
    </row>
    <row r="1187" spans="1:14" x14ac:dyDescent="0.15">
      <c r="A1187" t="str">
        <f>IF([1]线路!A1187="","",[1]线路!A1187)</f>
        <v/>
      </c>
      <c r="B1187" t="str">
        <f>IF([1]线路!B1187="","",[1]线路!B1187)</f>
        <v/>
      </c>
      <c r="C1187" t="str">
        <f>IF([1]线路!C1187="","",[1]线路!C1187)</f>
        <v/>
      </c>
      <c r="D1187" t="str">
        <f>IF([1]线路!D1187="","",[1]线路!D1187)</f>
        <v/>
      </c>
      <c r="E1187" t="str">
        <f>IF([1]线路!F1187="","",[1]线路!F1187)</f>
        <v/>
      </c>
      <c r="F1187" t="str">
        <f>IF([1]线路!E1187="","",[1]线路!E1187)</f>
        <v/>
      </c>
      <c r="G1187" s="18" t="str">
        <f t="shared" si="52"/>
        <v/>
      </c>
      <c r="H1187" s="18" t="str">
        <f ca="1">VLOOKUP(线路!A1187,OFFSET(架空线长度!$A$2,0,0,2000,2),2,FALSE)</f>
        <v/>
      </c>
      <c r="I1187" s="18"/>
      <c r="J1187" s="18"/>
      <c r="K1187" s="18"/>
      <c r="L1187" s="18" t="str">
        <f t="shared" si="53"/>
        <v/>
      </c>
      <c r="M1187" t="str">
        <f>IF([1]线路!G1187="","",[1]线路!G1187)</f>
        <v/>
      </c>
      <c r="N1187" t="str">
        <f>IF([1]线路!H1187="","",[1]线路!H1187)</f>
        <v/>
      </c>
    </row>
    <row r="1188" spans="1:14" x14ac:dyDescent="0.15">
      <c r="A1188" t="str">
        <f>IF([1]线路!A1188="","",[1]线路!A1188)</f>
        <v/>
      </c>
      <c r="B1188" t="str">
        <f>IF([1]线路!B1188="","",[1]线路!B1188)</f>
        <v/>
      </c>
      <c r="C1188" t="str">
        <f>IF([1]线路!C1188="","",[1]线路!C1188)</f>
        <v/>
      </c>
      <c r="D1188" t="str">
        <f>IF([1]线路!D1188="","",[1]线路!D1188)</f>
        <v/>
      </c>
      <c r="E1188" t="str">
        <f>IF([1]线路!F1188="","",[1]线路!F1188)</f>
        <v/>
      </c>
      <c r="F1188" t="str">
        <f>IF([1]线路!E1188="","",[1]线路!E1188)</f>
        <v/>
      </c>
      <c r="G1188" s="18" t="str">
        <f t="shared" si="52"/>
        <v/>
      </c>
      <c r="H1188" s="18" t="str">
        <f ca="1">VLOOKUP(线路!A1188,OFFSET(架空线长度!$A$2,0,0,2000,2),2,FALSE)</f>
        <v/>
      </c>
      <c r="I1188" s="18"/>
      <c r="J1188" s="18"/>
      <c r="K1188" s="18"/>
      <c r="L1188" s="18" t="str">
        <f t="shared" si="53"/>
        <v/>
      </c>
      <c r="M1188" t="str">
        <f>IF([1]线路!G1188="","",[1]线路!G1188)</f>
        <v/>
      </c>
      <c r="N1188" t="str">
        <f>IF([1]线路!H1188="","",[1]线路!H1188)</f>
        <v/>
      </c>
    </row>
    <row r="1189" spans="1:14" x14ac:dyDescent="0.15">
      <c r="A1189" t="str">
        <f>IF([1]线路!A1189="","",[1]线路!A1189)</f>
        <v/>
      </c>
      <c r="B1189" t="str">
        <f>IF([1]线路!B1189="","",[1]线路!B1189)</f>
        <v/>
      </c>
      <c r="C1189" t="str">
        <f>IF([1]线路!C1189="","",[1]线路!C1189)</f>
        <v/>
      </c>
      <c r="D1189" t="str">
        <f>IF([1]线路!D1189="","",[1]线路!D1189)</f>
        <v/>
      </c>
      <c r="E1189" t="str">
        <f>IF([1]线路!F1189="","",[1]线路!F1189)</f>
        <v/>
      </c>
      <c r="F1189" t="str">
        <f>IF([1]线路!E1189="","",[1]线路!E1189)</f>
        <v/>
      </c>
      <c r="G1189" s="18" t="str">
        <f t="shared" si="52"/>
        <v/>
      </c>
      <c r="H1189" s="18" t="str">
        <f ca="1">VLOOKUP(线路!A1189,OFFSET(架空线长度!$A$2,0,0,2000,2),2,FALSE)</f>
        <v/>
      </c>
      <c r="I1189" s="18"/>
      <c r="J1189" s="18"/>
      <c r="K1189" s="18"/>
      <c r="L1189" s="18" t="str">
        <f t="shared" si="53"/>
        <v/>
      </c>
      <c r="M1189" t="str">
        <f>IF([1]线路!G1189="","",[1]线路!G1189)</f>
        <v/>
      </c>
      <c r="N1189" t="str">
        <f>IF([1]线路!H1189="","",[1]线路!H1189)</f>
        <v/>
      </c>
    </row>
    <row r="1190" spans="1:14" x14ac:dyDescent="0.15">
      <c r="A1190" t="str">
        <f>IF([1]线路!A1190="","",[1]线路!A1190)</f>
        <v/>
      </c>
      <c r="B1190" t="str">
        <f>IF([1]线路!B1190="","",[1]线路!B1190)</f>
        <v/>
      </c>
      <c r="C1190" t="str">
        <f>IF([1]线路!C1190="","",[1]线路!C1190)</f>
        <v/>
      </c>
      <c r="D1190" t="str">
        <f>IF([1]线路!D1190="","",[1]线路!D1190)</f>
        <v/>
      </c>
      <c r="E1190" t="str">
        <f>IF([1]线路!F1190="","",[1]线路!F1190)</f>
        <v/>
      </c>
      <c r="F1190" t="str">
        <f>IF([1]线路!E1190="","",[1]线路!E1190)</f>
        <v/>
      </c>
      <c r="G1190" s="18" t="str">
        <f t="shared" si="52"/>
        <v/>
      </c>
      <c r="H1190" s="18" t="str">
        <f ca="1">VLOOKUP(线路!A1190,OFFSET(架空线长度!$A$2,0,0,2000,2),2,FALSE)</f>
        <v/>
      </c>
      <c r="I1190" s="18"/>
      <c r="J1190" s="18"/>
      <c r="K1190" s="18"/>
      <c r="L1190" s="18" t="str">
        <f t="shared" si="53"/>
        <v/>
      </c>
      <c r="M1190" t="str">
        <f>IF([1]线路!G1190="","",[1]线路!G1190)</f>
        <v/>
      </c>
      <c r="N1190" t="str">
        <f>IF([1]线路!H1190="","",[1]线路!H1190)</f>
        <v/>
      </c>
    </row>
    <row r="1191" spans="1:14" x14ac:dyDescent="0.15">
      <c r="A1191" t="str">
        <f>IF([1]线路!A1191="","",[1]线路!A1191)</f>
        <v/>
      </c>
      <c r="B1191" t="str">
        <f>IF([1]线路!B1191="","",[1]线路!B1191)</f>
        <v/>
      </c>
      <c r="C1191" t="str">
        <f>IF([1]线路!C1191="","",[1]线路!C1191)</f>
        <v/>
      </c>
      <c r="D1191" t="str">
        <f>IF([1]线路!D1191="","",[1]线路!D1191)</f>
        <v/>
      </c>
      <c r="E1191" t="str">
        <f>IF([1]线路!F1191="","",[1]线路!F1191)</f>
        <v/>
      </c>
      <c r="F1191" t="str">
        <f>IF([1]线路!E1191="","",[1]线路!E1191)</f>
        <v/>
      </c>
      <c r="G1191" s="18" t="str">
        <f t="shared" si="52"/>
        <v/>
      </c>
      <c r="H1191" s="18" t="str">
        <f ca="1">VLOOKUP(线路!A1191,OFFSET(架空线长度!$A$2,0,0,2000,2),2,FALSE)</f>
        <v/>
      </c>
      <c r="I1191" s="18"/>
      <c r="J1191" s="18"/>
      <c r="K1191" s="18"/>
      <c r="L1191" s="18" t="str">
        <f t="shared" si="53"/>
        <v/>
      </c>
      <c r="M1191" t="str">
        <f>IF([1]线路!G1191="","",[1]线路!G1191)</f>
        <v/>
      </c>
      <c r="N1191" t="str">
        <f>IF([1]线路!H1191="","",[1]线路!H1191)</f>
        <v/>
      </c>
    </row>
    <row r="1192" spans="1:14" x14ac:dyDescent="0.15">
      <c r="A1192" t="str">
        <f>IF([1]线路!A1192="","",[1]线路!A1192)</f>
        <v/>
      </c>
      <c r="B1192" t="str">
        <f>IF([1]线路!B1192="","",[1]线路!B1192)</f>
        <v/>
      </c>
      <c r="C1192" t="str">
        <f>IF([1]线路!C1192="","",[1]线路!C1192)</f>
        <v/>
      </c>
      <c r="D1192" t="str">
        <f>IF([1]线路!D1192="","",[1]线路!D1192)</f>
        <v/>
      </c>
      <c r="E1192" t="str">
        <f>IF([1]线路!F1192="","",[1]线路!F1192)</f>
        <v/>
      </c>
      <c r="F1192" t="str">
        <f>IF([1]线路!E1192="","",[1]线路!E1192)</f>
        <v/>
      </c>
      <c r="G1192" s="18" t="str">
        <f t="shared" si="52"/>
        <v/>
      </c>
      <c r="H1192" s="18" t="str">
        <f ca="1">VLOOKUP(线路!A1192,OFFSET(架空线长度!$A$2,0,0,2000,2),2,FALSE)</f>
        <v/>
      </c>
      <c r="I1192" s="18"/>
      <c r="J1192" s="18"/>
      <c r="K1192" s="18"/>
      <c r="L1192" s="18" t="str">
        <f t="shared" si="53"/>
        <v/>
      </c>
      <c r="M1192" t="str">
        <f>IF([1]线路!G1192="","",[1]线路!G1192)</f>
        <v/>
      </c>
      <c r="N1192" t="str">
        <f>IF([1]线路!H1192="","",[1]线路!H1192)</f>
        <v/>
      </c>
    </row>
    <row r="1193" spans="1:14" x14ac:dyDescent="0.15">
      <c r="A1193" t="str">
        <f>IF([1]线路!A1193="","",[1]线路!A1193)</f>
        <v/>
      </c>
      <c r="B1193" t="str">
        <f>IF([1]线路!B1193="","",[1]线路!B1193)</f>
        <v/>
      </c>
      <c r="C1193" t="str">
        <f>IF([1]线路!C1193="","",[1]线路!C1193)</f>
        <v/>
      </c>
      <c r="D1193" t="str">
        <f>IF([1]线路!D1193="","",[1]线路!D1193)</f>
        <v/>
      </c>
      <c r="E1193" t="str">
        <f>IF([1]线路!F1193="","",[1]线路!F1193)</f>
        <v/>
      </c>
      <c r="F1193" t="str">
        <f>IF([1]线路!E1193="","",[1]线路!E1193)</f>
        <v/>
      </c>
      <c r="G1193" s="18" t="str">
        <f t="shared" si="52"/>
        <v/>
      </c>
      <c r="H1193" s="18" t="str">
        <f ca="1">VLOOKUP(线路!A1193,OFFSET(架空线长度!$A$2,0,0,2000,2),2,FALSE)</f>
        <v/>
      </c>
      <c r="I1193" s="18"/>
      <c r="J1193" s="18"/>
      <c r="K1193" s="18"/>
      <c r="L1193" s="18" t="str">
        <f t="shared" si="53"/>
        <v/>
      </c>
      <c r="M1193" t="str">
        <f>IF([1]线路!G1193="","",[1]线路!G1193)</f>
        <v/>
      </c>
      <c r="N1193" t="str">
        <f>IF([1]线路!H1193="","",[1]线路!H1193)</f>
        <v/>
      </c>
    </row>
    <row r="1194" spans="1:14" x14ac:dyDescent="0.15">
      <c r="A1194" t="str">
        <f>IF([1]线路!A1194="","",[1]线路!A1194)</f>
        <v/>
      </c>
      <c r="B1194" t="str">
        <f>IF([1]线路!B1194="","",[1]线路!B1194)</f>
        <v/>
      </c>
      <c r="C1194" t="str">
        <f>IF([1]线路!C1194="","",[1]线路!C1194)</f>
        <v/>
      </c>
      <c r="D1194" t="str">
        <f>IF([1]线路!D1194="","",[1]线路!D1194)</f>
        <v/>
      </c>
      <c r="E1194" t="str">
        <f>IF([1]线路!F1194="","",[1]线路!F1194)</f>
        <v/>
      </c>
      <c r="F1194" t="str">
        <f>IF([1]线路!E1194="","",[1]线路!E1194)</f>
        <v/>
      </c>
      <c r="G1194" s="18" t="str">
        <f t="shared" si="52"/>
        <v/>
      </c>
      <c r="H1194" s="18" t="str">
        <f ca="1">VLOOKUP(线路!A1194,OFFSET(架空线长度!$A$2,0,0,2000,2),2,FALSE)</f>
        <v/>
      </c>
      <c r="I1194" s="18"/>
      <c r="J1194" s="18"/>
      <c r="K1194" s="18"/>
      <c r="L1194" s="18" t="str">
        <f t="shared" si="53"/>
        <v/>
      </c>
      <c r="M1194" t="str">
        <f>IF([1]线路!G1194="","",[1]线路!G1194)</f>
        <v/>
      </c>
      <c r="N1194" t="str">
        <f>IF([1]线路!H1194="","",[1]线路!H1194)</f>
        <v/>
      </c>
    </row>
    <row r="1195" spans="1:14" x14ac:dyDescent="0.15">
      <c r="A1195" t="str">
        <f>IF([1]线路!A1195="","",[1]线路!A1195)</f>
        <v/>
      </c>
      <c r="B1195" t="str">
        <f>IF([1]线路!B1195="","",[1]线路!B1195)</f>
        <v/>
      </c>
      <c r="C1195" t="str">
        <f>IF([1]线路!C1195="","",[1]线路!C1195)</f>
        <v/>
      </c>
      <c r="D1195" t="str">
        <f>IF([1]线路!D1195="","",[1]线路!D1195)</f>
        <v/>
      </c>
      <c r="E1195" t="str">
        <f>IF([1]线路!F1195="","",[1]线路!F1195)</f>
        <v/>
      </c>
      <c r="F1195" t="str">
        <f>IF([1]线路!E1195="","",[1]线路!E1195)</f>
        <v/>
      </c>
      <c r="G1195" s="18" t="str">
        <f t="shared" si="52"/>
        <v/>
      </c>
      <c r="H1195" s="18" t="str">
        <f ca="1">VLOOKUP(线路!A1195,OFFSET(架空线长度!$A$2,0,0,2000,2),2,FALSE)</f>
        <v/>
      </c>
      <c r="I1195" s="18"/>
      <c r="J1195" s="18"/>
      <c r="K1195" s="18"/>
      <c r="L1195" s="18" t="str">
        <f t="shared" si="53"/>
        <v/>
      </c>
      <c r="M1195" t="str">
        <f>IF([1]线路!G1195="","",[1]线路!G1195)</f>
        <v/>
      </c>
      <c r="N1195" t="str">
        <f>IF([1]线路!H1195="","",[1]线路!H1195)</f>
        <v/>
      </c>
    </row>
    <row r="1196" spans="1:14" x14ac:dyDescent="0.15">
      <c r="A1196" t="str">
        <f>IF([1]线路!A1196="","",[1]线路!A1196)</f>
        <v/>
      </c>
      <c r="B1196" t="str">
        <f>IF([1]线路!B1196="","",[1]线路!B1196)</f>
        <v/>
      </c>
      <c r="C1196" t="str">
        <f>IF([1]线路!C1196="","",[1]线路!C1196)</f>
        <v/>
      </c>
      <c r="D1196" t="str">
        <f>IF([1]线路!D1196="","",[1]线路!D1196)</f>
        <v/>
      </c>
      <c r="E1196" t="str">
        <f>IF([1]线路!F1196="","",[1]线路!F1196)</f>
        <v/>
      </c>
      <c r="F1196" t="str">
        <f>IF([1]线路!E1196="","",[1]线路!E1196)</f>
        <v/>
      </c>
      <c r="G1196" s="18" t="str">
        <f t="shared" si="52"/>
        <v/>
      </c>
      <c r="H1196" s="18" t="str">
        <f ca="1">VLOOKUP(线路!A1196,OFFSET(架空线长度!$A$2,0,0,2000,2),2,FALSE)</f>
        <v/>
      </c>
      <c r="I1196" s="18"/>
      <c r="J1196" s="18"/>
      <c r="K1196" s="18"/>
      <c r="L1196" s="18" t="str">
        <f t="shared" si="53"/>
        <v/>
      </c>
      <c r="M1196" t="str">
        <f>IF([1]线路!G1196="","",[1]线路!G1196)</f>
        <v/>
      </c>
      <c r="N1196" t="str">
        <f>IF([1]线路!H1196="","",[1]线路!H1196)</f>
        <v/>
      </c>
    </row>
    <row r="1197" spans="1:14" x14ac:dyDescent="0.15">
      <c r="A1197" t="str">
        <f>IF([1]线路!A1197="","",[1]线路!A1197)</f>
        <v/>
      </c>
      <c r="B1197" t="str">
        <f>IF([1]线路!B1197="","",[1]线路!B1197)</f>
        <v/>
      </c>
      <c r="C1197" t="str">
        <f>IF([1]线路!C1197="","",[1]线路!C1197)</f>
        <v/>
      </c>
      <c r="D1197" t="str">
        <f>IF([1]线路!D1197="","",[1]线路!D1197)</f>
        <v/>
      </c>
      <c r="E1197" t="str">
        <f>IF([1]线路!F1197="","",[1]线路!F1197)</f>
        <v/>
      </c>
      <c r="F1197" t="str">
        <f>IF([1]线路!E1197="","",[1]线路!E1197)</f>
        <v/>
      </c>
      <c r="G1197" s="18" t="str">
        <f t="shared" si="52"/>
        <v/>
      </c>
      <c r="H1197" s="18" t="str">
        <f ca="1">VLOOKUP(线路!A1197,OFFSET(架空线长度!$A$2,0,0,2000,2),2,FALSE)</f>
        <v/>
      </c>
      <c r="I1197" s="18"/>
      <c r="J1197" s="18"/>
      <c r="K1197" s="18"/>
      <c r="L1197" s="18" t="str">
        <f t="shared" si="53"/>
        <v/>
      </c>
      <c r="M1197" t="str">
        <f>IF([1]线路!G1197="","",[1]线路!G1197)</f>
        <v/>
      </c>
      <c r="N1197" t="str">
        <f>IF([1]线路!H1197="","",[1]线路!H1197)</f>
        <v/>
      </c>
    </row>
    <row r="1198" spans="1:14" x14ac:dyDescent="0.15">
      <c r="A1198" t="str">
        <f>IF([1]线路!A1198="","",[1]线路!A1198)</f>
        <v/>
      </c>
      <c r="B1198" t="str">
        <f>IF([1]线路!B1198="","",[1]线路!B1198)</f>
        <v/>
      </c>
      <c r="C1198" t="str">
        <f>IF([1]线路!C1198="","",[1]线路!C1198)</f>
        <v/>
      </c>
      <c r="D1198" t="str">
        <f>IF([1]线路!D1198="","",[1]线路!D1198)</f>
        <v/>
      </c>
      <c r="E1198" t="str">
        <f>IF([1]线路!F1198="","",[1]线路!F1198)</f>
        <v/>
      </c>
      <c r="F1198" t="str">
        <f>IF([1]线路!E1198="","",[1]线路!E1198)</f>
        <v/>
      </c>
      <c r="G1198" s="18" t="str">
        <f t="shared" si="52"/>
        <v/>
      </c>
      <c r="H1198" s="18" t="str">
        <f ca="1">VLOOKUP(线路!A1198,OFFSET(架空线长度!$A$2,0,0,2000,2),2,FALSE)</f>
        <v/>
      </c>
      <c r="I1198" s="18"/>
      <c r="J1198" s="18"/>
      <c r="K1198" s="18"/>
      <c r="L1198" s="18" t="str">
        <f t="shared" si="53"/>
        <v/>
      </c>
      <c r="M1198" t="str">
        <f>IF([1]线路!G1198="","",[1]线路!G1198)</f>
        <v/>
      </c>
      <c r="N1198" t="str">
        <f>IF([1]线路!H1198="","",[1]线路!H1198)</f>
        <v/>
      </c>
    </row>
    <row r="1199" spans="1:14" x14ac:dyDescent="0.15">
      <c r="A1199" t="str">
        <f>IF([1]线路!A1199="","",[1]线路!A1199)</f>
        <v/>
      </c>
      <c r="B1199" t="str">
        <f>IF([1]线路!B1199="","",[1]线路!B1199)</f>
        <v/>
      </c>
      <c r="C1199" t="str">
        <f>IF([1]线路!C1199="","",[1]线路!C1199)</f>
        <v/>
      </c>
      <c r="D1199" t="str">
        <f>IF([1]线路!D1199="","",[1]线路!D1199)</f>
        <v/>
      </c>
      <c r="E1199" t="str">
        <f>IF([1]线路!F1199="","",[1]线路!F1199)</f>
        <v/>
      </c>
      <c r="F1199" t="str">
        <f>IF([1]线路!E1199="","",[1]线路!E1199)</f>
        <v/>
      </c>
      <c r="G1199" s="18" t="str">
        <f t="shared" si="52"/>
        <v/>
      </c>
      <c r="H1199" s="18" t="str">
        <f ca="1">VLOOKUP(线路!A1199,OFFSET(架空线长度!$A$2,0,0,2000,2),2,FALSE)</f>
        <v/>
      </c>
      <c r="I1199" s="18"/>
      <c r="J1199" s="18"/>
      <c r="K1199" s="18"/>
      <c r="L1199" s="18" t="str">
        <f t="shared" si="53"/>
        <v/>
      </c>
      <c r="M1199" t="str">
        <f>IF([1]线路!G1199="","",[1]线路!G1199)</f>
        <v/>
      </c>
      <c r="N1199" t="str">
        <f>IF([1]线路!H1199="","",[1]线路!H1199)</f>
        <v/>
      </c>
    </row>
    <row r="1200" spans="1:14" x14ac:dyDescent="0.15">
      <c r="A1200" t="str">
        <f>IF([1]线路!A1200="","",[1]线路!A1200)</f>
        <v/>
      </c>
      <c r="B1200" t="str">
        <f>IF([1]线路!B1200="","",[1]线路!B1200)</f>
        <v/>
      </c>
      <c r="C1200" t="str">
        <f>IF([1]线路!C1200="","",[1]线路!C1200)</f>
        <v/>
      </c>
      <c r="D1200" t="str">
        <f>IF([1]线路!D1200="","",[1]线路!D1200)</f>
        <v/>
      </c>
      <c r="E1200" t="str">
        <f>IF([1]线路!F1200="","",[1]线路!F1200)</f>
        <v/>
      </c>
      <c r="F1200" t="str">
        <f>IF([1]线路!E1200="","",[1]线路!E1200)</f>
        <v/>
      </c>
      <c r="G1200" s="18" t="str">
        <f t="shared" si="52"/>
        <v/>
      </c>
      <c r="H1200" s="18" t="str">
        <f ca="1">VLOOKUP(线路!A1200,OFFSET(架空线长度!$A$2,0,0,2000,2),2,FALSE)</f>
        <v/>
      </c>
      <c r="I1200" s="18"/>
      <c r="J1200" s="18"/>
      <c r="K1200" s="18"/>
      <c r="L1200" s="18" t="str">
        <f t="shared" si="53"/>
        <v/>
      </c>
      <c r="M1200" t="str">
        <f>IF([1]线路!G1200="","",[1]线路!G1200)</f>
        <v/>
      </c>
      <c r="N1200" t="str">
        <f>IF([1]线路!H1200="","",[1]线路!H1200)</f>
        <v/>
      </c>
    </row>
    <row r="1201" spans="1:14" x14ac:dyDescent="0.15">
      <c r="A1201" t="str">
        <f>IF([1]线路!A1201="","",[1]线路!A1201)</f>
        <v/>
      </c>
      <c r="B1201" t="str">
        <f>IF([1]线路!B1201="","",[1]线路!B1201)</f>
        <v/>
      </c>
      <c r="C1201" t="str">
        <f>IF([1]线路!C1201="","",[1]线路!C1201)</f>
        <v/>
      </c>
      <c r="D1201" t="str">
        <f>IF([1]线路!D1201="","",[1]线路!D1201)</f>
        <v/>
      </c>
      <c r="E1201" t="str">
        <f>IF([1]线路!F1201="","",[1]线路!F1201)</f>
        <v/>
      </c>
      <c r="F1201" t="str">
        <f>IF([1]线路!E1201="","",[1]线路!E1201)</f>
        <v/>
      </c>
      <c r="G1201" s="18" t="str">
        <f t="shared" si="52"/>
        <v/>
      </c>
      <c r="H1201" s="18" t="str">
        <f ca="1">VLOOKUP(线路!A1201,OFFSET(架空线长度!$A$2,0,0,2000,2),2,FALSE)</f>
        <v/>
      </c>
      <c r="I1201" s="18"/>
      <c r="J1201" s="18"/>
      <c r="K1201" s="18"/>
      <c r="L1201" s="18" t="str">
        <f t="shared" si="53"/>
        <v/>
      </c>
      <c r="M1201" t="str">
        <f>IF([1]线路!G1201="","",[1]线路!G1201)</f>
        <v/>
      </c>
      <c r="N1201" t="str">
        <f>IF([1]线路!H1201="","",[1]线路!H1201)</f>
        <v/>
      </c>
    </row>
    <row r="1202" spans="1:14" x14ac:dyDescent="0.15">
      <c r="A1202" t="str">
        <f>IF([1]线路!A1202="","",[1]线路!A1202)</f>
        <v/>
      </c>
      <c r="B1202" t="str">
        <f>IF([1]线路!B1202="","",[1]线路!B1202)</f>
        <v/>
      </c>
      <c r="C1202" t="str">
        <f>IF([1]线路!C1202="","",[1]线路!C1202)</f>
        <v/>
      </c>
      <c r="D1202" t="str">
        <f>IF([1]线路!D1202="","",[1]线路!D1202)</f>
        <v/>
      </c>
      <c r="E1202" t="str">
        <f>IF([1]线路!F1202="","",[1]线路!F1202)</f>
        <v/>
      </c>
      <c r="F1202" t="str">
        <f>IF([1]线路!E1202="","",[1]线路!E1202)</f>
        <v/>
      </c>
      <c r="G1202" s="18" t="str">
        <f t="shared" si="52"/>
        <v/>
      </c>
      <c r="H1202" s="18" t="str">
        <f ca="1">VLOOKUP(线路!A1202,OFFSET(架空线长度!$A$2,0,0,2000,2),2,FALSE)</f>
        <v/>
      </c>
      <c r="I1202" s="18"/>
      <c r="J1202" s="18"/>
      <c r="K1202" s="18"/>
      <c r="L1202" s="18" t="str">
        <f t="shared" si="53"/>
        <v/>
      </c>
      <c r="M1202" t="str">
        <f>IF([1]线路!G1202="","",[1]线路!G1202)</f>
        <v/>
      </c>
      <c r="N1202" t="str">
        <f>IF([1]线路!H1202="","",[1]线路!H1202)</f>
        <v/>
      </c>
    </row>
    <row r="1203" spans="1:14" x14ac:dyDescent="0.15">
      <c r="A1203" t="str">
        <f>IF([1]线路!A1203="","",[1]线路!A1203)</f>
        <v/>
      </c>
      <c r="B1203" t="str">
        <f>IF([1]线路!B1203="","",[1]线路!B1203)</f>
        <v/>
      </c>
      <c r="C1203" t="str">
        <f>IF([1]线路!C1203="","",[1]线路!C1203)</f>
        <v/>
      </c>
      <c r="D1203" t="str">
        <f>IF([1]线路!D1203="","",[1]线路!D1203)</f>
        <v/>
      </c>
      <c r="E1203" t="str">
        <f>IF([1]线路!F1203="","",[1]线路!F1203)</f>
        <v/>
      </c>
      <c r="F1203" t="str">
        <f>IF([1]线路!E1203="","",[1]线路!E1203)</f>
        <v/>
      </c>
      <c r="G1203" s="18" t="str">
        <f t="shared" si="52"/>
        <v/>
      </c>
      <c r="H1203" s="18" t="str">
        <f ca="1">VLOOKUP(线路!A1203,OFFSET(架空线长度!$A$2,0,0,2000,2),2,FALSE)</f>
        <v/>
      </c>
      <c r="I1203" s="18"/>
      <c r="J1203" s="18"/>
      <c r="K1203" s="18"/>
      <c r="L1203" s="18" t="str">
        <f t="shared" si="53"/>
        <v/>
      </c>
      <c r="M1203" t="str">
        <f>IF([1]线路!G1203="","",[1]线路!G1203)</f>
        <v/>
      </c>
      <c r="N1203" t="str">
        <f>IF([1]线路!H1203="","",[1]线路!H1203)</f>
        <v/>
      </c>
    </row>
    <row r="1204" spans="1:14" x14ac:dyDescent="0.15">
      <c r="A1204" t="str">
        <f>IF([1]线路!A1204="","",[1]线路!A1204)</f>
        <v/>
      </c>
      <c r="B1204" t="str">
        <f>IF([1]线路!B1204="","",[1]线路!B1204)</f>
        <v/>
      </c>
      <c r="C1204" t="str">
        <f>IF([1]线路!C1204="","",[1]线路!C1204)</f>
        <v/>
      </c>
      <c r="D1204" t="str">
        <f>IF([1]线路!D1204="","",[1]线路!D1204)</f>
        <v/>
      </c>
      <c r="E1204" t="str">
        <f>IF([1]线路!F1204="","",[1]线路!F1204)</f>
        <v/>
      </c>
      <c r="F1204" t="str">
        <f>IF([1]线路!E1204="","",[1]线路!E1204)</f>
        <v/>
      </c>
      <c r="G1204" s="18" t="str">
        <f t="shared" si="52"/>
        <v/>
      </c>
      <c r="H1204" s="18" t="str">
        <f ca="1">VLOOKUP(线路!A1204,OFFSET(架空线长度!$A$2,0,0,2000,2),2,FALSE)</f>
        <v/>
      </c>
      <c r="I1204" s="18"/>
      <c r="J1204" s="18"/>
      <c r="K1204" s="18"/>
      <c r="L1204" s="18" t="str">
        <f t="shared" si="53"/>
        <v/>
      </c>
      <c r="M1204" t="str">
        <f>IF([1]线路!G1204="","",[1]线路!G1204)</f>
        <v/>
      </c>
      <c r="N1204" t="str">
        <f>IF([1]线路!H1204="","",[1]线路!H1204)</f>
        <v/>
      </c>
    </row>
    <row r="1205" spans="1:14" x14ac:dyDescent="0.15">
      <c r="A1205" t="str">
        <f>IF([1]线路!A1205="","",[1]线路!A1205)</f>
        <v/>
      </c>
      <c r="B1205" t="str">
        <f>IF([1]线路!B1205="","",[1]线路!B1205)</f>
        <v/>
      </c>
      <c r="C1205" t="str">
        <f>IF([1]线路!C1205="","",[1]线路!C1205)</f>
        <v/>
      </c>
      <c r="D1205" t="str">
        <f>IF([1]线路!D1205="","",[1]线路!D1205)</f>
        <v/>
      </c>
      <c r="E1205" t="str">
        <f>IF([1]线路!F1205="","",[1]线路!F1205)</f>
        <v/>
      </c>
      <c r="F1205" t="str">
        <f>IF([1]线路!E1205="","",[1]线路!E1205)</f>
        <v/>
      </c>
      <c r="G1205" s="18" t="str">
        <f t="shared" si="52"/>
        <v/>
      </c>
      <c r="H1205" s="18" t="str">
        <f ca="1">VLOOKUP(线路!A1205,OFFSET(架空线长度!$A$2,0,0,2000,2),2,FALSE)</f>
        <v/>
      </c>
      <c r="I1205" s="18"/>
      <c r="J1205" s="18"/>
      <c r="K1205" s="18"/>
      <c r="L1205" s="18" t="str">
        <f t="shared" si="53"/>
        <v/>
      </c>
      <c r="M1205" t="str">
        <f>IF([1]线路!G1205="","",[1]线路!G1205)</f>
        <v/>
      </c>
      <c r="N1205" t="str">
        <f>IF([1]线路!H1205="","",[1]线路!H1205)</f>
        <v/>
      </c>
    </row>
    <row r="1206" spans="1:14" x14ac:dyDescent="0.15">
      <c r="A1206" t="str">
        <f>IF([1]线路!A1206="","",[1]线路!A1206)</f>
        <v/>
      </c>
      <c r="B1206" t="str">
        <f>IF([1]线路!B1206="","",[1]线路!B1206)</f>
        <v/>
      </c>
      <c r="C1206" t="str">
        <f>IF([1]线路!C1206="","",[1]线路!C1206)</f>
        <v/>
      </c>
      <c r="D1206" t="str">
        <f>IF([1]线路!D1206="","",[1]线路!D1206)</f>
        <v/>
      </c>
      <c r="E1206" t="str">
        <f>IF([1]线路!F1206="","",[1]线路!F1206)</f>
        <v/>
      </c>
      <c r="F1206" t="str">
        <f>IF([1]线路!E1206="","",[1]线路!E1206)</f>
        <v/>
      </c>
      <c r="G1206" s="18" t="str">
        <f t="shared" si="52"/>
        <v/>
      </c>
      <c r="H1206" s="18" t="str">
        <f ca="1">VLOOKUP(线路!A1206,OFFSET(架空线长度!$A$2,0,0,2000,2),2,FALSE)</f>
        <v/>
      </c>
      <c r="I1206" s="18"/>
      <c r="J1206" s="18"/>
      <c r="K1206" s="18"/>
      <c r="L1206" s="18" t="str">
        <f t="shared" si="53"/>
        <v/>
      </c>
      <c r="M1206" t="str">
        <f>IF([1]线路!G1206="","",[1]线路!G1206)</f>
        <v/>
      </c>
      <c r="N1206" t="str">
        <f>IF([1]线路!H1206="","",[1]线路!H1206)</f>
        <v/>
      </c>
    </row>
    <row r="1207" spans="1:14" x14ac:dyDescent="0.15">
      <c r="A1207" t="str">
        <f>IF([1]线路!A1207="","",[1]线路!A1207)</f>
        <v/>
      </c>
      <c r="B1207" t="str">
        <f>IF([1]线路!B1207="","",[1]线路!B1207)</f>
        <v/>
      </c>
      <c r="C1207" t="str">
        <f>IF([1]线路!C1207="","",[1]线路!C1207)</f>
        <v/>
      </c>
      <c r="D1207" t="str">
        <f>IF([1]线路!D1207="","",[1]线路!D1207)</f>
        <v/>
      </c>
      <c r="E1207" t="str">
        <f>IF([1]线路!F1207="","",[1]线路!F1207)</f>
        <v/>
      </c>
      <c r="F1207" t="str">
        <f>IF([1]线路!E1207="","",[1]线路!E1207)</f>
        <v/>
      </c>
      <c r="G1207" s="18" t="str">
        <f t="shared" si="52"/>
        <v/>
      </c>
      <c r="H1207" s="18" t="str">
        <f ca="1">VLOOKUP(线路!A1207,OFFSET(架空线长度!$A$2,0,0,2000,2),2,FALSE)</f>
        <v/>
      </c>
      <c r="I1207" s="18"/>
      <c r="J1207" s="18"/>
      <c r="K1207" s="18"/>
      <c r="L1207" s="18" t="str">
        <f t="shared" si="53"/>
        <v/>
      </c>
      <c r="M1207" t="str">
        <f>IF([1]线路!G1207="","",[1]线路!G1207)</f>
        <v/>
      </c>
      <c r="N1207" t="str">
        <f>IF([1]线路!H1207="","",[1]线路!H1207)</f>
        <v/>
      </c>
    </row>
    <row r="1208" spans="1:14" x14ac:dyDescent="0.15">
      <c r="A1208" t="str">
        <f>IF([1]线路!A1208="","",[1]线路!A1208)</f>
        <v/>
      </c>
      <c r="B1208" t="str">
        <f>IF([1]线路!B1208="","",[1]线路!B1208)</f>
        <v/>
      </c>
      <c r="C1208" t="str">
        <f>IF([1]线路!C1208="","",[1]线路!C1208)</f>
        <v/>
      </c>
      <c r="D1208" t="str">
        <f>IF([1]线路!D1208="","",[1]线路!D1208)</f>
        <v/>
      </c>
      <c r="E1208" t="str">
        <f>IF([1]线路!F1208="","",[1]线路!F1208)</f>
        <v/>
      </c>
      <c r="F1208" t="str">
        <f>IF([1]线路!E1208="","",[1]线路!E1208)</f>
        <v/>
      </c>
      <c r="G1208" s="18" t="str">
        <f t="shared" si="52"/>
        <v/>
      </c>
      <c r="H1208" s="18" t="str">
        <f ca="1">VLOOKUP(线路!A1208,OFFSET(架空线长度!$A$2,0,0,2000,2),2,FALSE)</f>
        <v/>
      </c>
      <c r="I1208" s="18"/>
      <c r="J1208" s="18"/>
      <c r="K1208" s="18"/>
      <c r="L1208" s="18" t="str">
        <f t="shared" si="53"/>
        <v/>
      </c>
      <c r="M1208" t="str">
        <f>IF([1]线路!G1208="","",[1]线路!G1208)</f>
        <v/>
      </c>
      <c r="N1208" t="str">
        <f>IF([1]线路!H1208="","",[1]线路!H1208)</f>
        <v/>
      </c>
    </row>
    <row r="1209" spans="1:14" x14ac:dyDescent="0.15">
      <c r="A1209" t="str">
        <f>IF([1]线路!A1209="","",[1]线路!A1209)</f>
        <v/>
      </c>
      <c r="B1209" t="str">
        <f>IF([1]线路!B1209="","",[1]线路!B1209)</f>
        <v/>
      </c>
      <c r="C1209" t="str">
        <f>IF([1]线路!C1209="","",[1]线路!C1209)</f>
        <v/>
      </c>
      <c r="D1209" t="str">
        <f>IF([1]线路!D1209="","",[1]线路!D1209)</f>
        <v/>
      </c>
      <c r="E1209" t="str">
        <f>IF([1]线路!F1209="","",[1]线路!F1209)</f>
        <v/>
      </c>
      <c r="F1209" t="str">
        <f>IF([1]线路!E1209="","",[1]线路!E1209)</f>
        <v/>
      </c>
      <c r="G1209" s="18" t="str">
        <f t="shared" si="52"/>
        <v/>
      </c>
      <c r="H1209" s="18" t="str">
        <f ca="1">VLOOKUP(线路!A1209,OFFSET(架空线长度!$A$2,0,0,2000,2),2,FALSE)</f>
        <v/>
      </c>
      <c r="I1209" s="18"/>
      <c r="J1209" s="18"/>
      <c r="K1209" s="18"/>
      <c r="L1209" s="18" t="str">
        <f t="shared" si="53"/>
        <v/>
      </c>
      <c r="M1209" t="str">
        <f>IF([1]线路!G1209="","",[1]线路!G1209)</f>
        <v/>
      </c>
      <c r="N1209" t="str">
        <f>IF([1]线路!H1209="","",[1]线路!H1209)</f>
        <v/>
      </c>
    </row>
    <row r="1210" spans="1:14" x14ac:dyDescent="0.15">
      <c r="A1210" t="str">
        <f>IF([1]线路!A1210="","",[1]线路!A1210)</f>
        <v/>
      </c>
      <c r="B1210" t="str">
        <f>IF([1]线路!B1210="","",[1]线路!B1210)</f>
        <v/>
      </c>
      <c r="C1210" t="str">
        <f>IF([1]线路!C1210="","",[1]线路!C1210)</f>
        <v/>
      </c>
      <c r="D1210" t="str">
        <f>IF([1]线路!D1210="","",[1]线路!D1210)</f>
        <v/>
      </c>
      <c r="E1210" t="str">
        <f>IF([1]线路!F1210="","",[1]线路!F1210)</f>
        <v/>
      </c>
      <c r="F1210" t="str">
        <f>IF([1]线路!E1210="","",[1]线路!E1210)</f>
        <v/>
      </c>
      <c r="G1210" s="18" t="str">
        <f t="shared" si="52"/>
        <v/>
      </c>
      <c r="H1210" s="18" t="str">
        <f ca="1">VLOOKUP(线路!A1210,OFFSET(架空线长度!$A$2,0,0,2000,2),2,FALSE)</f>
        <v/>
      </c>
      <c r="I1210" s="18"/>
      <c r="J1210" s="18"/>
      <c r="K1210" s="18"/>
      <c r="L1210" s="18" t="str">
        <f t="shared" si="53"/>
        <v/>
      </c>
      <c r="M1210" t="str">
        <f>IF([1]线路!G1210="","",[1]线路!G1210)</f>
        <v/>
      </c>
      <c r="N1210" t="str">
        <f>IF([1]线路!H1210="","",[1]线路!H1210)</f>
        <v/>
      </c>
    </row>
    <row r="1211" spans="1:14" x14ac:dyDescent="0.15">
      <c r="A1211" t="str">
        <f>IF([1]线路!A1211="","",[1]线路!A1211)</f>
        <v/>
      </c>
      <c r="B1211" t="str">
        <f>IF([1]线路!B1211="","",[1]线路!B1211)</f>
        <v/>
      </c>
      <c r="C1211" t="str">
        <f>IF([1]线路!C1211="","",[1]线路!C1211)</f>
        <v/>
      </c>
      <c r="D1211" t="str">
        <f>IF([1]线路!D1211="","",[1]线路!D1211)</f>
        <v/>
      </c>
      <c r="E1211" t="str">
        <f>IF([1]线路!F1211="","",[1]线路!F1211)</f>
        <v/>
      </c>
      <c r="F1211" t="str">
        <f>IF([1]线路!E1211="","",[1]线路!E1211)</f>
        <v/>
      </c>
      <c r="G1211" s="18" t="str">
        <f t="shared" si="52"/>
        <v/>
      </c>
      <c r="H1211" s="18" t="str">
        <f ca="1">VLOOKUP(线路!A1211,OFFSET(架空线长度!$A$2,0,0,2000,2),2,FALSE)</f>
        <v/>
      </c>
      <c r="I1211" s="18"/>
      <c r="J1211" s="18"/>
      <c r="K1211" s="18"/>
      <c r="L1211" s="18" t="str">
        <f t="shared" si="53"/>
        <v/>
      </c>
      <c r="M1211" t="str">
        <f>IF([1]线路!G1211="","",[1]线路!G1211)</f>
        <v/>
      </c>
      <c r="N1211" t="str">
        <f>IF([1]线路!H1211="","",[1]线路!H1211)</f>
        <v/>
      </c>
    </row>
    <row r="1212" spans="1:14" x14ac:dyDescent="0.15">
      <c r="A1212" t="str">
        <f>IF([1]线路!A1212="","",[1]线路!A1212)</f>
        <v/>
      </c>
      <c r="B1212" t="str">
        <f>IF([1]线路!B1212="","",[1]线路!B1212)</f>
        <v/>
      </c>
      <c r="C1212" t="str">
        <f>IF([1]线路!C1212="","",[1]线路!C1212)</f>
        <v/>
      </c>
      <c r="D1212" t="str">
        <f>IF([1]线路!D1212="","",[1]线路!D1212)</f>
        <v/>
      </c>
      <c r="E1212" t="str">
        <f>IF([1]线路!F1212="","",[1]线路!F1212)</f>
        <v/>
      </c>
      <c r="F1212" t="str">
        <f>IF([1]线路!E1212="","",[1]线路!E1212)</f>
        <v/>
      </c>
      <c r="G1212" s="18" t="str">
        <f t="shared" si="52"/>
        <v/>
      </c>
      <c r="H1212" s="18" t="str">
        <f ca="1">VLOOKUP(线路!A1212,OFFSET(架空线长度!$A$2,0,0,2000,2),2,FALSE)</f>
        <v/>
      </c>
      <c r="I1212" s="18"/>
      <c r="J1212" s="18"/>
      <c r="K1212" s="18"/>
      <c r="L1212" s="18" t="str">
        <f t="shared" si="53"/>
        <v/>
      </c>
      <c r="M1212" t="str">
        <f>IF([1]线路!G1212="","",[1]线路!G1212)</f>
        <v/>
      </c>
      <c r="N1212" t="str">
        <f>IF([1]线路!H1212="","",[1]线路!H1212)</f>
        <v/>
      </c>
    </row>
    <row r="1213" spans="1:14" x14ac:dyDescent="0.15">
      <c r="A1213" t="str">
        <f>IF([1]线路!A1213="","",[1]线路!A1213)</f>
        <v/>
      </c>
      <c r="B1213" t="str">
        <f>IF([1]线路!B1213="","",[1]线路!B1213)</f>
        <v/>
      </c>
      <c r="C1213" t="str">
        <f>IF([1]线路!C1213="","",[1]线路!C1213)</f>
        <v/>
      </c>
      <c r="D1213" t="str">
        <f>IF([1]线路!D1213="","",[1]线路!D1213)</f>
        <v/>
      </c>
      <c r="E1213" t="str">
        <f>IF([1]线路!F1213="","",[1]线路!F1213)</f>
        <v/>
      </c>
      <c r="F1213" t="str">
        <f>IF([1]线路!E1213="","",[1]线路!E1213)</f>
        <v/>
      </c>
      <c r="G1213" s="18" t="str">
        <f t="shared" si="52"/>
        <v/>
      </c>
      <c r="H1213" s="18" t="str">
        <f ca="1">VLOOKUP(线路!A1213,OFFSET(架空线长度!$A$2,0,0,2000,2),2,FALSE)</f>
        <v/>
      </c>
      <c r="I1213" s="18"/>
      <c r="J1213" s="18"/>
      <c r="K1213" s="18"/>
      <c r="L1213" s="18" t="str">
        <f t="shared" si="53"/>
        <v/>
      </c>
      <c r="M1213" t="str">
        <f>IF([1]线路!G1213="","",[1]线路!G1213)</f>
        <v/>
      </c>
      <c r="N1213" t="str">
        <f>IF([1]线路!H1213="","",[1]线路!H1213)</f>
        <v/>
      </c>
    </row>
    <row r="1214" spans="1:14" x14ac:dyDescent="0.15">
      <c r="A1214" t="str">
        <f>IF([1]线路!A1214="","",[1]线路!A1214)</f>
        <v/>
      </c>
      <c r="B1214" t="str">
        <f>IF([1]线路!B1214="","",[1]线路!B1214)</f>
        <v/>
      </c>
      <c r="C1214" t="str">
        <f>IF([1]线路!C1214="","",[1]线路!C1214)</f>
        <v/>
      </c>
      <c r="D1214" t="str">
        <f>IF([1]线路!D1214="","",[1]线路!D1214)</f>
        <v/>
      </c>
      <c r="E1214" t="str">
        <f>IF([1]线路!F1214="","",[1]线路!F1214)</f>
        <v/>
      </c>
      <c r="F1214" t="str">
        <f>IF([1]线路!E1214="","",[1]线路!E1214)</f>
        <v/>
      </c>
      <c r="G1214" s="18" t="str">
        <f t="shared" si="52"/>
        <v/>
      </c>
      <c r="H1214" s="18" t="str">
        <f ca="1">VLOOKUP(线路!A1214,OFFSET(架空线长度!$A$2,0,0,2000,2),2,FALSE)</f>
        <v/>
      </c>
      <c r="I1214" s="18"/>
      <c r="J1214" s="18"/>
      <c r="K1214" s="18"/>
      <c r="L1214" s="18" t="str">
        <f t="shared" si="53"/>
        <v/>
      </c>
      <c r="M1214" t="str">
        <f>IF([1]线路!G1214="","",[1]线路!G1214)</f>
        <v/>
      </c>
      <c r="N1214" t="str">
        <f>IF([1]线路!H1214="","",[1]线路!H1214)</f>
        <v/>
      </c>
    </row>
    <row r="1215" spans="1:14" x14ac:dyDescent="0.15">
      <c r="A1215" t="str">
        <f>IF([1]线路!A1215="","",[1]线路!A1215)</f>
        <v/>
      </c>
      <c r="B1215" t="str">
        <f>IF([1]线路!B1215="","",[1]线路!B1215)</f>
        <v/>
      </c>
      <c r="C1215" t="str">
        <f>IF([1]线路!C1215="","",[1]线路!C1215)</f>
        <v/>
      </c>
      <c r="D1215" t="str">
        <f>IF([1]线路!D1215="","",[1]线路!D1215)</f>
        <v/>
      </c>
      <c r="E1215" t="str">
        <f>IF([1]线路!F1215="","",[1]线路!F1215)</f>
        <v/>
      </c>
      <c r="F1215" t="str">
        <f>IF([1]线路!E1215="","",[1]线路!E1215)</f>
        <v/>
      </c>
      <c r="G1215" s="18" t="str">
        <f t="shared" si="52"/>
        <v/>
      </c>
      <c r="H1215" s="18" t="str">
        <f ca="1">VLOOKUP(线路!A1215,OFFSET(架空线长度!$A$2,0,0,2000,2),2,FALSE)</f>
        <v/>
      </c>
      <c r="I1215" s="18"/>
      <c r="J1215" s="18"/>
      <c r="K1215" s="18"/>
      <c r="L1215" s="18" t="str">
        <f t="shared" si="53"/>
        <v/>
      </c>
      <c r="M1215" t="str">
        <f>IF([1]线路!G1215="","",[1]线路!G1215)</f>
        <v/>
      </c>
      <c r="N1215" t="str">
        <f>IF([1]线路!H1215="","",[1]线路!H1215)</f>
        <v/>
      </c>
    </row>
    <row r="1216" spans="1:14" x14ac:dyDescent="0.15">
      <c r="A1216" t="str">
        <f>IF([1]线路!A1216="","",[1]线路!A1216)</f>
        <v/>
      </c>
      <c r="B1216" t="str">
        <f>IF([1]线路!B1216="","",[1]线路!B1216)</f>
        <v/>
      </c>
      <c r="C1216" t="str">
        <f>IF([1]线路!C1216="","",[1]线路!C1216)</f>
        <v/>
      </c>
      <c r="D1216" t="str">
        <f>IF([1]线路!D1216="","",[1]线路!D1216)</f>
        <v/>
      </c>
      <c r="E1216" t="str">
        <f>IF([1]线路!F1216="","",[1]线路!F1216)</f>
        <v/>
      </c>
      <c r="F1216" t="str">
        <f>IF([1]线路!E1216="","",[1]线路!E1216)</f>
        <v/>
      </c>
      <c r="G1216" s="18" t="str">
        <f t="shared" si="52"/>
        <v/>
      </c>
      <c r="H1216" s="18" t="str">
        <f ca="1">VLOOKUP(线路!A1216,OFFSET(架空线长度!$A$2,0,0,2000,2),2,FALSE)</f>
        <v/>
      </c>
      <c r="I1216" s="18"/>
      <c r="J1216" s="18"/>
      <c r="K1216" s="18"/>
      <c r="L1216" s="18" t="str">
        <f t="shared" si="53"/>
        <v/>
      </c>
      <c r="M1216" t="str">
        <f>IF([1]线路!G1216="","",[1]线路!G1216)</f>
        <v/>
      </c>
      <c r="N1216" t="str">
        <f>IF([1]线路!H1216="","",[1]线路!H1216)</f>
        <v/>
      </c>
    </row>
    <row r="1217" spans="1:14" x14ac:dyDescent="0.15">
      <c r="A1217" t="str">
        <f>IF([1]线路!A1217="","",[1]线路!A1217)</f>
        <v/>
      </c>
      <c r="B1217" t="str">
        <f>IF([1]线路!B1217="","",[1]线路!B1217)</f>
        <v/>
      </c>
      <c r="C1217" t="str">
        <f>IF([1]线路!C1217="","",[1]线路!C1217)</f>
        <v/>
      </c>
      <c r="D1217" t="str">
        <f>IF([1]线路!D1217="","",[1]线路!D1217)</f>
        <v/>
      </c>
      <c r="E1217" t="str">
        <f>IF([1]线路!F1217="","",[1]线路!F1217)</f>
        <v/>
      </c>
      <c r="F1217" t="str">
        <f>IF([1]线路!E1217="","",[1]线路!E1217)</f>
        <v/>
      </c>
      <c r="G1217" s="18" t="str">
        <f t="shared" si="52"/>
        <v/>
      </c>
      <c r="H1217" s="18" t="str">
        <f ca="1">VLOOKUP(线路!A1217,OFFSET(架空线长度!$A$2,0,0,2000,2),2,FALSE)</f>
        <v/>
      </c>
      <c r="I1217" s="18"/>
      <c r="J1217" s="18"/>
      <c r="K1217" s="18"/>
      <c r="L1217" s="18" t="str">
        <f t="shared" si="53"/>
        <v/>
      </c>
      <c r="M1217" t="str">
        <f>IF([1]线路!G1217="","",[1]线路!G1217)</f>
        <v/>
      </c>
      <c r="N1217" t="str">
        <f>IF([1]线路!H1217="","",[1]线路!H1217)</f>
        <v/>
      </c>
    </row>
    <row r="1218" spans="1:14" x14ac:dyDescent="0.15">
      <c r="A1218" t="str">
        <f>IF([1]线路!A1218="","",[1]线路!A1218)</f>
        <v/>
      </c>
      <c r="B1218" t="str">
        <f>IF([1]线路!B1218="","",[1]线路!B1218)</f>
        <v/>
      </c>
      <c r="C1218" t="str">
        <f>IF([1]线路!C1218="","",[1]线路!C1218)</f>
        <v/>
      </c>
      <c r="D1218" t="str">
        <f>IF([1]线路!D1218="","",[1]线路!D1218)</f>
        <v/>
      </c>
      <c r="E1218" t="str">
        <f>IF([1]线路!F1218="","",[1]线路!F1218)</f>
        <v/>
      </c>
      <c r="F1218" t="str">
        <f>IF([1]线路!E1218="","",[1]线路!E1218)</f>
        <v/>
      </c>
      <c r="G1218" s="18" t="str">
        <f t="shared" si="52"/>
        <v/>
      </c>
      <c r="H1218" s="18" t="str">
        <f ca="1">VLOOKUP(线路!A1218,OFFSET(架空线长度!$A$2,0,0,2000,2),2,FALSE)</f>
        <v/>
      </c>
      <c r="I1218" s="18"/>
      <c r="J1218" s="18"/>
      <c r="K1218" s="18"/>
      <c r="L1218" s="18" t="str">
        <f t="shared" si="53"/>
        <v/>
      </c>
      <c r="M1218" t="str">
        <f>IF([1]线路!G1218="","",[1]线路!G1218)</f>
        <v/>
      </c>
      <c r="N1218" t="str">
        <f>IF([1]线路!H1218="","",[1]线路!H1218)</f>
        <v/>
      </c>
    </row>
    <row r="1219" spans="1:14" x14ac:dyDescent="0.15">
      <c r="A1219" t="str">
        <f>IF([1]线路!A1219="","",[1]线路!A1219)</f>
        <v/>
      </c>
      <c r="B1219" t="str">
        <f>IF([1]线路!B1219="","",[1]线路!B1219)</f>
        <v/>
      </c>
      <c r="C1219" t="str">
        <f>IF([1]线路!C1219="","",[1]线路!C1219)</f>
        <v/>
      </c>
      <c r="D1219" t="str">
        <f>IF([1]线路!D1219="","",[1]线路!D1219)</f>
        <v/>
      </c>
      <c r="E1219" t="str">
        <f>IF([1]线路!F1219="","",[1]线路!F1219)</f>
        <v/>
      </c>
      <c r="F1219" t="str">
        <f>IF([1]线路!E1219="","",[1]线路!E1219)</f>
        <v/>
      </c>
      <c r="G1219" s="18" t="str">
        <f t="shared" ref="G1219:G1282" si="54">L1219</f>
        <v/>
      </c>
      <c r="H1219" s="18" t="str">
        <f ca="1">VLOOKUP(线路!A1219,OFFSET(架空线长度!$A$2,0,0,2000,2),2,FALSE)</f>
        <v/>
      </c>
      <c r="I1219" s="18"/>
      <c r="J1219" s="18"/>
      <c r="K1219" s="18"/>
      <c r="L1219" s="18" t="str">
        <f t="shared" ref="L1219:L1282" si="55">IF(OR(I1219="",K1219=""),"",IF(I1219/(I1219+K1219)&gt;0.5,0,1))</f>
        <v/>
      </c>
      <c r="M1219" t="str">
        <f>IF([1]线路!G1219="","",[1]线路!G1219)</f>
        <v/>
      </c>
      <c r="N1219" t="str">
        <f>IF([1]线路!H1219="","",[1]线路!H1219)</f>
        <v/>
      </c>
    </row>
    <row r="1220" spans="1:14" x14ac:dyDescent="0.15">
      <c r="A1220" t="str">
        <f>IF([1]线路!A1220="","",[1]线路!A1220)</f>
        <v/>
      </c>
      <c r="B1220" t="str">
        <f>IF([1]线路!B1220="","",[1]线路!B1220)</f>
        <v/>
      </c>
      <c r="C1220" t="str">
        <f>IF([1]线路!C1220="","",[1]线路!C1220)</f>
        <v/>
      </c>
      <c r="D1220" t="str">
        <f>IF([1]线路!D1220="","",[1]线路!D1220)</f>
        <v/>
      </c>
      <c r="E1220" t="str">
        <f>IF([1]线路!F1220="","",[1]线路!F1220)</f>
        <v/>
      </c>
      <c r="F1220" t="str">
        <f>IF([1]线路!E1220="","",[1]线路!E1220)</f>
        <v/>
      </c>
      <c r="G1220" s="18" t="str">
        <f t="shared" si="54"/>
        <v/>
      </c>
      <c r="H1220" s="18" t="str">
        <f ca="1">VLOOKUP(线路!A1220,OFFSET(架空线长度!$A$2,0,0,2000,2),2,FALSE)</f>
        <v/>
      </c>
      <c r="I1220" s="18"/>
      <c r="J1220" s="18"/>
      <c r="K1220" s="18"/>
      <c r="L1220" s="18" t="str">
        <f t="shared" si="55"/>
        <v/>
      </c>
      <c r="M1220" t="str">
        <f>IF([1]线路!G1220="","",[1]线路!G1220)</f>
        <v/>
      </c>
      <c r="N1220" t="str">
        <f>IF([1]线路!H1220="","",[1]线路!H1220)</f>
        <v/>
      </c>
    </row>
    <row r="1221" spans="1:14" x14ac:dyDescent="0.15">
      <c r="A1221" t="str">
        <f>IF([1]线路!A1221="","",[1]线路!A1221)</f>
        <v/>
      </c>
      <c r="B1221" t="str">
        <f>IF([1]线路!B1221="","",[1]线路!B1221)</f>
        <v/>
      </c>
      <c r="C1221" t="str">
        <f>IF([1]线路!C1221="","",[1]线路!C1221)</f>
        <v/>
      </c>
      <c r="D1221" t="str">
        <f>IF([1]线路!D1221="","",[1]线路!D1221)</f>
        <v/>
      </c>
      <c r="E1221" t="str">
        <f>IF([1]线路!F1221="","",[1]线路!F1221)</f>
        <v/>
      </c>
      <c r="F1221" t="str">
        <f>IF([1]线路!E1221="","",[1]线路!E1221)</f>
        <v/>
      </c>
      <c r="G1221" s="18" t="str">
        <f t="shared" si="54"/>
        <v/>
      </c>
      <c r="H1221" s="18" t="str">
        <f ca="1">VLOOKUP(线路!A1221,OFFSET(架空线长度!$A$2,0,0,2000,2),2,FALSE)</f>
        <v/>
      </c>
      <c r="I1221" s="18"/>
      <c r="J1221" s="18"/>
      <c r="K1221" s="18"/>
      <c r="L1221" s="18" t="str">
        <f t="shared" si="55"/>
        <v/>
      </c>
      <c r="M1221" t="str">
        <f>IF([1]线路!G1221="","",[1]线路!G1221)</f>
        <v/>
      </c>
      <c r="N1221" t="str">
        <f>IF([1]线路!H1221="","",[1]线路!H1221)</f>
        <v/>
      </c>
    </row>
    <row r="1222" spans="1:14" x14ac:dyDescent="0.15">
      <c r="A1222" t="str">
        <f>IF([1]线路!A1222="","",[1]线路!A1222)</f>
        <v/>
      </c>
      <c r="B1222" t="str">
        <f>IF([1]线路!B1222="","",[1]线路!B1222)</f>
        <v/>
      </c>
      <c r="C1222" t="str">
        <f>IF([1]线路!C1222="","",[1]线路!C1222)</f>
        <v/>
      </c>
      <c r="D1222" t="str">
        <f>IF([1]线路!D1222="","",[1]线路!D1222)</f>
        <v/>
      </c>
      <c r="E1222" t="str">
        <f>IF([1]线路!F1222="","",[1]线路!F1222)</f>
        <v/>
      </c>
      <c r="F1222" t="str">
        <f>IF([1]线路!E1222="","",[1]线路!E1222)</f>
        <v/>
      </c>
      <c r="G1222" s="18" t="str">
        <f t="shared" si="54"/>
        <v/>
      </c>
      <c r="H1222" s="18" t="str">
        <f ca="1">VLOOKUP(线路!A1222,OFFSET(架空线长度!$A$2,0,0,2000,2),2,FALSE)</f>
        <v/>
      </c>
      <c r="I1222" s="18"/>
      <c r="J1222" s="18"/>
      <c r="K1222" s="18"/>
      <c r="L1222" s="18" t="str">
        <f t="shared" si="55"/>
        <v/>
      </c>
      <c r="M1222" t="str">
        <f>IF([1]线路!G1222="","",[1]线路!G1222)</f>
        <v/>
      </c>
      <c r="N1222" t="str">
        <f>IF([1]线路!H1222="","",[1]线路!H1222)</f>
        <v/>
      </c>
    </row>
    <row r="1223" spans="1:14" x14ac:dyDescent="0.15">
      <c r="A1223" t="str">
        <f>IF([1]线路!A1223="","",[1]线路!A1223)</f>
        <v/>
      </c>
      <c r="B1223" t="str">
        <f>IF([1]线路!B1223="","",[1]线路!B1223)</f>
        <v/>
      </c>
      <c r="C1223" t="str">
        <f>IF([1]线路!C1223="","",[1]线路!C1223)</f>
        <v/>
      </c>
      <c r="D1223" t="str">
        <f>IF([1]线路!D1223="","",[1]线路!D1223)</f>
        <v/>
      </c>
      <c r="E1223" t="str">
        <f>IF([1]线路!F1223="","",[1]线路!F1223)</f>
        <v/>
      </c>
      <c r="F1223" t="str">
        <f>IF([1]线路!E1223="","",[1]线路!E1223)</f>
        <v/>
      </c>
      <c r="G1223" s="18" t="str">
        <f t="shared" si="54"/>
        <v/>
      </c>
      <c r="H1223" s="18" t="str">
        <f ca="1">VLOOKUP(线路!A1223,OFFSET(架空线长度!$A$2,0,0,2000,2),2,FALSE)</f>
        <v/>
      </c>
      <c r="I1223" s="18"/>
      <c r="J1223" s="18"/>
      <c r="K1223" s="18"/>
      <c r="L1223" s="18" t="str">
        <f t="shared" si="55"/>
        <v/>
      </c>
      <c r="M1223" t="str">
        <f>IF([1]线路!G1223="","",[1]线路!G1223)</f>
        <v/>
      </c>
      <c r="N1223" t="str">
        <f>IF([1]线路!H1223="","",[1]线路!H1223)</f>
        <v/>
      </c>
    </row>
    <row r="1224" spans="1:14" x14ac:dyDescent="0.15">
      <c r="A1224" t="str">
        <f>IF([1]线路!A1224="","",[1]线路!A1224)</f>
        <v/>
      </c>
      <c r="B1224" t="str">
        <f>IF([1]线路!B1224="","",[1]线路!B1224)</f>
        <v/>
      </c>
      <c r="C1224" t="str">
        <f>IF([1]线路!C1224="","",[1]线路!C1224)</f>
        <v/>
      </c>
      <c r="D1224" t="str">
        <f>IF([1]线路!D1224="","",[1]线路!D1224)</f>
        <v/>
      </c>
      <c r="E1224" t="str">
        <f>IF([1]线路!F1224="","",[1]线路!F1224)</f>
        <v/>
      </c>
      <c r="F1224" t="str">
        <f>IF([1]线路!E1224="","",[1]线路!E1224)</f>
        <v/>
      </c>
      <c r="G1224" s="18" t="str">
        <f t="shared" si="54"/>
        <v/>
      </c>
      <c r="H1224" s="18" t="str">
        <f ca="1">VLOOKUP(线路!A1224,OFFSET(架空线长度!$A$2,0,0,2000,2),2,FALSE)</f>
        <v/>
      </c>
      <c r="I1224" s="18"/>
      <c r="J1224" s="18"/>
      <c r="K1224" s="18"/>
      <c r="L1224" s="18" t="str">
        <f t="shared" si="55"/>
        <v/>
      </c>
      <c r="M1224" t="str">
        <f>IF([1]线路!G1224="","",[1]线路!G1224)</f>
        <v/>
      </c>
      <c r="N1224" t="str">
        <f>IF([1]线路!H1224="","",[1]线路!H1224)</f>
        <v/>
      </c>
    </row>
    <row r="1225" spans="1:14" x14ac:dyDescent="0.15">
      <c r="A1225" t="str">
        <f>IF([1]线路!A1225="","",[1]线路!A1225)</f>
        <v/>
      </c>
      <c r="B1225" t="str">
        <f>IF([1]线路!B1225="","",[1]线路!B1225)</f>
        <v/>
      </c>
      <c r="C1225" t="str">
        <f>IF([1]线路!C1225="","",[1]线路!C1225)</f>
        <v/>
      </c>
      <c r="D1225" t="str">
        <f>IF([1]线路!D1225="","",[1]线路!D1225)</f>
        <v/>
      </c>
      <c r="E1225" t="str">
        <f>IF([1]线路!F1225="","",[1]线路!F1225)</f>
        <v/>
      </c>
      <c r="F1225" t="str">
        <f>IF([1]线路!E1225="","",[1]线路!E1225)</f>
        <v/>
      </c>
      <c r="G1225" s="18" t="str">
        <f t="shared" si="54"/>
        <v/>
      </c>
      <c r="H1225" s="18" t="str">
        <f ca="1">VLOOKUP(线路!A1225,OFFSET(架空线长度!$A$2,0,0,2000,2),2,FALSE)</f>
        <v/>
      </c>
      <c r="I1225" s="18"/>
      <c r="J1225" s="18"/>
      <c r="K1225" s="18"/>
      <c r="L1225" s="18" t="str">
        <f t="shared" si="55"/>
        <v/>
      </c>
      <c r="M1225" t="str">
        <f>IF([1]线路!G1225="","",[1]线路!G1225)</f>
        <v/>
      </c>
      <c r="N1225" t="str">
        <f>IF([1]线路!H1225="","",[1]线路!H1225)</f>
        <v/>
      </c>
    </row>
    <row r="1226" spans="1:14" x14ac:dyDescent="0.15">
      <c r="A1226" t="str">
        <f>IF([1]线路!A1226="","",[1]线路!A1226)</f>
        <v/>
      </c>
      <c r="B1226" t="str">
        <f>IF([1]线路!B1226="","",[1]线路!B1226)</f>
        <v/>
      </c>
      <c r="C1226" t="str">
        <f>IF([1]线路!C1226="","",[1]线路!C1226)</f>
        <v/>
      </c>
      <c r="D1226" t="str">
        <f>IF([1]线路!D1226="","",[1]线路!D1226)</f>
        <v/>
      </c>
      <c r="E1226" t="str">
        <f>IF([1]线路!F1226="","",[1]线路!F1226)</f>
        <v/>
      </c>
      <c r="F1226" t="str">
        <f>IF([1]线路!E1226="","",[1]线路!E1226)</f>
        <v/>
      </c>
      <c r="G1226" s="18" t="str">
        <f t="shared" si="54"/>
        <v/>
      </c>
      <c r="H1226" s="18" t="str">
        <f ca="1">VLOOKUP(线路!A1226,OFFSET(架空线长度!$A$2,0,0,2000,2),2,FALSE)</f>
        <v/>
      </c>
      <c r="I1226" s="18"/>
      <c r="J1226" s="18"/>
      <c r="K1226" s="18"/>
      <c r="L1226" s="18" t="str">
        <f t="shared" si="55"/>
        <v/>
      </c>
      <c r="M1226" t="str">
        <f>IF([1]线路!G1226="","",[1]线路!G1226)</f>
        <v/>
      </c>
      <c r="N1226" t="str">
        <f>IF([1]线路!H1226="","",[1]线路!H1226)</f>
        <v/>
      </c>
    </row>
    <row r="1227" spans="1:14" x14ac:dyDescent="0.15">
      <c r="A1227" t="str">
        <f>IF([1]线路!A1227="","",[1]线路!A1227)</f>
        <v/>
      </c>
      <c r="B1227" t="str">
        <f>IF([1]线路!B1227="","",[1]线路!B1227)</f>
        <v/>
      </c>
      <c r="C1227" t="str">
        <f>IF([1]线路!C1227="","",[1]线路!C1227)</f>
        <v/>
      </c>
      <c r="D1227" t="str">
        <f>IF([1]线路!D1227="","",[1]线路!D1227)</f>
        <v/>
      </c>
      <c r="E1227" t="str">
        <f>IF([1]线路!F1227="","",[1]线路!F1227)</f>
        <v/>
      </c>
      <c r="F1227" t="str">
        <f>IF([1]线路!E1227="","",[1]线路!E1227)</f>
        <v/>
      </c>
      <c r="G1227" s="18" t="str">
        <f t="shared" si="54"/>
        <v/>
      </c>
      <c r="H1227" s="18" t="str">
        <f ca="1">VLOOKUP(线路!A1227,OFFSET(架空线长度!$A$2,0,0,2000,2),2,FALSE)</f>
        <v/>
      </c>
      <c r="I1227" s="18"/>
      <c r="J1227" s="18"/>
      <c r="K1227" s="18"/>
      <c r="L1227" s="18" t="str">
        <f t="shared" si="55"/>
        <v/>
      </c>
      <c r="M1227" t="str">
        <f>IF([1]线路!G1227="","",[1]线路!G1227)</f>
        <v/>
      </c>
      <c r="N1227" t="str">
        <f>IF([1]线路!H1227="","",[1]线路!H1227)</f>
        <v/>
      </c>
    </row>
    <row r="1228" spans="1:14" x14ac:dyDescent="0.15">
      <c r="A1228" t="str">
        <f>IF([1]线路!A1228="","",[1]线路!A1228)</f>
        <v/>
      </c>
      <c r="B1228" t="str">
        <f>IF([1]线路!B1228="","",[1]线路!B1228)</f>
        <v/>
      </c>
      <c r="C1228" t="str">
        <f>IF([1]线路!C1228="","",[1]线路!C1228)</f>
        <v/>
      </c>
      <c r="D1228" t="str">
        <f>IF([1]线路!D1228="","",[1]线路!D1228)</f>
        <v/>
      </c>
      <c r="E1228" t="str">
        <f>IF([1]线路!F1228="","",[1]线路!F1228)</f>
        <v/>
      </c>
      <c r="F1228" t="str">
        <f>IF([1]线路!E1228="","",[1]线路!E1228)</f>
        <v/>
      </c>
      <c r="G1228" s="18" t="str">
        <f t="shared" si="54"/>
        <v/>
      </c>
      <c r="H1228" s="18" t="str">
        <f ca="1">VLOOKUP(线路!A1228,OFFSET(架空线长度!$A$2,0,0,2000,2),2,FALSE)</f>
        <v/>
      </c>
      <c r="I1228" s="18"/>
      <c r="J1228" s="18"/>
      <c r="K1228" s="18"/>
      <c r="L1228" s="18" t="str">
        <f t="shared" si="55"/>
        <v/>
      </c>
      <c r="M1228" t="str">
        <f>IF([1]线路!G1228="","",[1]线路!G1228)</f>
        <v/>
      </c>
      <c r="N1228" t="str">
        <f>IF([1]线路!H1228="","",[1]线路!H1228)</f>
        <v/>
      </c>
    </row>
    <row r="1229" spans="1:14" x14ac:dyDescent="0.15">
      <c r="A1229" t="str">
        <f>IF([1]线路!A1229="","",[1]线路!A1229)</f>
        <v/>
      </c>
      <c r="B1229" t="str">
        <f>IF([1]线路!B1229="","",[1]线路!B1229)</f>
        <v/>
      </c>
      <c r="C1229" t="str">
        <f>IF([1]线路!C1229="","",[1]线路!C1229)</f>
        <v/>
      </c>
      <c r="D1229" t="str">
        <f>IF([1]线路!D1229="","",[1]线路!D1229)</f>
        <v/>
      </c>
      <c r="E1229" t="str">
        <f>IF([1]线路!F1229="","",[1]线路!F1229)</f>
        <v/>
      </c>
      <c r="F1229" t="str">
        <f>IF([1]线路!E1229="","",[1]线路!E1229)</f>
        <v/>
      </c>
      <c r="G1229" s="18" t="str">
        <f t="shared" si="54"/>
        <v/>
      </c>
      <c r="H1229" s="18" t="str">
        <f ca="1">VLOOKUP(线路!A1229,OFFSET(架空线长度!$A$2,0,0,2000,2),2,FALSE)</f>
        <v/>
      </c>
      <c r="I1229" s="18"/>
      <c r="J1229" s="18"/>
      <c r="K1229" s="18"/>
      <c r="L1229" s="18" t="str">
        <f t="shared" si="55"/>
        <v/>
      </c>
      <c r="M1229" t="str">
        <f>IF([1]线路!G1229="","",[1]线路!G1229)</f>
        <v/>
      </c>
      <c r="N1229" t="str">
        <f>IF([1]线路!H1229="","",[1]线路!H1229)</f>
        <v/>
      </c>
    </row>
    <row r="1230" spans="1:14" x14ac:dyDescent="0.15">
      <c r="A1230" t="str">
        <f>IF([1]线路!A1230="","",[1]线路!A1230)</f>
        <v/>
      </c>
      <c r="B1230" t="str">
        <f>IF([1]线路!B1230="","",[1]线路!B1230)</f>
        <v/>
      </c>
      <c r="C1230" t="str">
        <f>IF([1]线路!C1230="","",[1]线路!C1230)</f>
        <v/>
      </c>
      <c r="D1230" t="str">
        <f>IF([1]线路!D1230="","",[1]线路!D1230)</f>
        <v/>
      </c>
      <c r="E1230" t="str">
        <f>IF([1]线路!F1230="","",[1]线路!F1230)</f>
        <v/>
      </c>
      <c r="F1230" t="str">
        <f>IF([1]线路!E1230="","",[1]线路!E1230)</f>
        <v/>
      </c>
      <c r="G1230" s="18" t="str">
        <f t="shared" si="54"/>
        <v/>
      </c>
      <c r="H1230" s="18" t="str">
        <f ca="1">VLOOKUP(线路!A1230,OFFSET(架空线长度!$A$2,0,0,2000,2),2,FALSE)</f>
        <v/>
      </c>
      <c r="I1230" s="18"/>
      <c r="J1230" s="18"/>
      <c r="K1230" s="18"/>
      <c r="L1230" s="18" t="str">
        <f t="shared" si="55"/>
        <v/>
      </c>
      <c r="M1230" t="str">
        <f>IF([1]线路!G1230="","",[1]线路!G1230)</f>
        <v/>
      </c>
      <c r="N1230" t="str">
        <f>IF([1]线路!H1230="","",[1]线路!H1230)</f>
        <v/>
      </c>
    </row>
    <row r="1231" spans="1:14" x14ac:dyDescent="0.15">
      <c r="A1231" t="str">
        <f>IF([1]线路!A1231="","",[1]线路!A1231)</f>
        <v/>
      </c>
      <c r="B1231" t="str">
        <f>IF([1]线路!B1231="","",[1]线路!B1231)</f>
        <v/>
      </c>
      <c r="C1231" t="str">
        <f>IF([1]线路!C1231="","",[1]线路!C1231)</f>
        <v/>
      </c>
      <c r="D1231" t="str">
        <f>IF([1]线路!D1231="","",[1]线路!D1231)</f>
        <v/>
      </c>
      <c r="E1231" t="str">
        <f>IF([1]线路!F1231="","",[1]线路!F1231)</f>
        <v/>
      </c>
      <c r="F1231" t="str">
        <f>IF([1]线路!E1231="","",[1]线路!E1231)</f>
        <v/>
      </c>
      <c r="G1231" s="18" t="str">
        <f t="shared" si="54"/>
        <v/>
      </c>
      <c r="H1231" s="18" t="str">
        <f ca="1">VLOOKUP(线路!A1231,OFFSET(架空线长度!$A$2,0,0,2000,2),2,FALSE)</f>
        <v/>
      </c>
      <c r="I1231" s="18"/>
      <c r="J1231" s="18"/>
      <c r="K1231" s="18"/>
      <c r="L1231" s="18" t="str">
        <f t="shared" si="55"/>
        <v/>
      </c>
      <c r="M1231" t="str">
        <f>IF([1]线路!G1231="","",[1]线路!G1231)</f>
        <v/>
      </c>
      <c r="N1231" t="str">
        <f>IF([1]线路!H1231="","",[1]线路!H1231)</f>
        <v/>
      </c>
    </row>
    <row r="1232" spans="1:14" x14ac:dyDescent="0.15">
      <c r="A1232" t="str">
        <f>IF([1]线路!A1232="","",[1]线路!A1232)</f>
        <v/>
      </c>
      <c r="B1232" t="str">
        <f>IF([1]线路!B1232="","",[1]线路!B1232)</f>
        <v/>
      </c>
      <c r="C1232" t="str">
        <f>IF([1]线路!C1232="","",[1]线路!C1232)</f>
        <v/>
      </c>
      <c r="D1232" t="str">
        <f>IF([1]线路!D1232="","",[1]线路!D1232)</f>
        <v/>
      </c>
      <c r="E1232" t="str">
        <f>IF([1]线路!F1232="","",[1]线路!F1232)</f>
        <v/>
      </c>
      <c r="F1232" t="str">
        <f>IF([1]线路!E1232="","",[1]线路!E1232)</f>
        <v/>
      </c>
      <c r="G1232" s="18" t="str">
        <f t="shared" si="54"/>
        <v/>
      </c>
      <c r="H1232" s="18" t="str">
        <f ca="1">VLOOKUP(线路!A1232,OFFSET(架空线长度!$A$2,0,0,2000,2),2,FALSE)</f>
        <v/>
      </c>
      <c r="I1232" s="18"/>
      <c r="J1232" s="18"/>
      <c r="K1232" s="18"/>
      <c r="L1232" s="18" t="str">
        <f t="shared" si="55"/>
        <v/>
      </c>
      <c r="M1232" t="str">
        <f>IF([1]线路!G1232="","",[1]线路!G1232)</f>
        <v/>
      </c>
      <c r="N1232" t="str">
        <f>IF([1]线路!H1232="","",[1]线路!H1232)</f>
        <v/>
      </c>
    </row>
    <row r="1233" spans="1:14" x14ac:dyDescent="0.15">
      <c r="A1233" t="str">
        <f>IF([1]线路!A1233="","",[1]线路!A1233)</f>
        <v/>
      </c>
      <c r="B1233" t="str">
        <f>IF([1]线路!B1233="","",[1]线路!B1233)</f>
        <v/>
      </c>
      <c r="C1233" t="str">
        <f>IF([1]线路!C1233="","",[1]线路!C1233)</f>
        <v/>
      </c>
      <c r="D1233" t="str">
        <f>IF([1]线路!D1233="","",[1]线路!D1233)</f>
        <v/>
      </c>
      <c r="E1233" t="str">
        <f>IF([1]线路!F1233="","",[1]线路!F1233)</f>
        <v/>
      </c>
      <c r="F1233" t="str">
        <f>IF([1]线路!E1233="","",[1]线路!E1233)</f>
        <v/>
      </c>
      <c r="G1233" s="18" t="str">
        <f t="shared" si="54"/>
        <v/>
      </c>
      <c r="H1233" s="18" t="str">
        <f ca="1">VLOOKUP(线路!A1233,OFFSET(架空线长度!$A$2,0,0,2000,2),2,FALSE)</f>
        <v/>
      </c>
      <c r="I1233" s="18"/>
      <c r="J1233" s="18"/>
      <c r="K1233" s="18"/>
      <c r="L1233" s="18" t="str">
        <f t="shared" si="55"/>
        <v/>
      </c>
      <c r="M1233" t="str">
        <f>IF([1]线路!G1233="","",[1]线路!G1233)</f>
        <v/>
      </c>
      <c r="N1233" t="str">
        <f>IF([1]线路!H1233="","",[1]线路!H1233)</f>
        <v/>
      </c>
    </row>
    <row r="1234" spans="1:14" x14ac:dyDescent="0.15">
      <c r="A1234" t="str">
        <f>IF([1]线路!A1234="","",[1]线路!A1234)</f>
        <v/>
      </c>
      <c r="B1234" t="str">
        <f>IF([1]线路!B1234="","",[1]线路!B1234)</f>
        <v/>
      </c>
      <c r="C1234" t="str">
        <f>IF([1]线路!C1234="","",[1]线路!C1234)</f>
        <v/>
      </c>
      <c r="D1234" t="str">
        <f>IF([1]线路!D1234="","",[1]线路!D1234)</f>
        <v/>
      </c>
      <c r="E1234" t="str">
        <f>IF([1]线路!F1234="","",[1]线路!F1234)</f>
        <v/>
      </c>
      <c r="F1234" t="str">
        <f>IF([1]线路!E1234="","",[1]线路!E1234)</f>
        <v/>
      </c>
      <c r="G1234" s="18" t="str">
        <f t="shared" si="54"/>
        <v/>
      </c>
      <c r="H1234" s="18" t="str">
        <f ca="1">VLOOKUP(线路!A1234,OFFSET(架空线长度!$A$2,0,0,2000,2),2,FALSE)</f>
        <v/>
      </c>
      <c r="I1234" s="18"/>
      <c r="J1234" s="18"/>
      <c r="K1234" s="18"/>
      <c r="L1234" s="18" t="str">
        <f t="shared" si="55"/>
        <v/>
      </c>
      <c r="M1234" t="str">
        <f>IF([1]线路!G1234="","",[1]线路!G1234)</f>
        <v/>
      </c>
      <c r="N1234" t="str">
        <f>IF([1]线路!H1234="","",[1]线路!H1234)</f>
        <v/>
      </c>
    </row>
    <row r="1235" spans="1:14" x14ac:dyDescent="0.15">
      <c r="A1235" t="str">
        <f>IF([1]线路!A1235="","",[1]线路!A1235)</f>
        <v/>
      </c>
      <c r="B1235" t="str">
        <f>IF([1]线路!B1235="","",[1]线路!B1235)</f>
        <v/>
      </c>
      <c r="C1235" t="str">
        <f>IF([1]线路!C1235="","",[1]线路!C1235)</f>
        <v/>
      </c>
      <c r="D1235" t="str">
        <f>IF([1]线路!D1235="","",[1]线路!D1235)</f>
        <v/>
      </c>
      <c r="E1235" t="str">
        <f>IF([1]线路!F1235="","",[1]线路!F1235)</f>
        <v/>
      </c>
      <c r="F1235" t="str">
        <f>IF([1]线路!E1235="","",[1]线路!E1235)</f>
        <v/>
      </c>
      <c r="G1235" s="18" t="str">
        <f t="shared" si="54"/>
        <v/>
      </c>
      <c r="H1235" s="18" t="str">
        <f ca="1">VLOOKUP(线路!A1235,OFFSET(架空线长度!$A$2,0,0,2000,2),2,FALSE)</f>
        <v/>
      </c>
      <c r="I1235" s="18"/>
      <c r="J1235" s="18"/>
      <c r="K1235" s="18"/>
      <c r="L1235" s="18" t="str">
        <f t="shared" si="55"/>
        <v/>
      </c>
      <c r="M1235" t="str">
        <f>IF([1]线路!G1235="","",[1]线路!G1235)</f>
        <v/>
      </c>
      <c r="N1235" t="str">
        <f>IF([1]线路!H1235="","",[1]线路!H1235)</f>
        <v/>
      </c>
    </row>
    <row r="1236" spans="1:14" x14ac:dyDescent="0.15">
      <c r="A1236" t="str">
        <f>IF([1]线路!A1236="","",[1]线路!A1236)</f>
        <v/>
      </c>
      <c r="B1236" t="str">
        <f>IF([1]线路!B1236="","",[1]线路!B1236)</f>
        <v/>
      </c>
      <c r="C1236" t="str">
        <f>IF([1]线路!C1236="","",[1]线路!C1236)</f>
        <v/>
      </c>
      <c r="D1236" t="str">
        <f>IF([1]线路!D1236="","",[1]线路!D1236)</f>
        <v/>
      </c>
      <c r="E1236" t="str">
        <f>IF([1]线路!F1236="","",[1]线路!F1236)</f>
        <v/>
      </c>
      <c r="F1236" t="str">
        <f>IF([1]线路!E1236="","",[1]线路!E1236)</f>
        <v/>
      </c>
      <c r="G1236" s="18" t="str">
        <f t="shared" si="54"/>
        <v/>
      </c>
      <c r="H1236" s="18" t="str">
        <f ca="1">VLOOKUP(线路!A1236,OFFSET(架空线长度!$A$2,0,0,2000,2),2,FALSE)</f>
        <v/>
      </c>
      <c r="I1236" s="18"/>
      <c r="J1236" s="18"/>
      <c r="K1236" s="18"/>
      <c r="L1236" s="18" t="str">
        <f t="shared" si="55"/>
        <v/>
      </c>
      <c r="M1236" t="str">
        <f>IF([1]线路!G1236="","",[1]线路!G1236)</f>
        <v/>
      </c>
      <c r="N1236" t="str">
        <f>IF([1]线路!H1236="","",[1]线路!H1236)</f>
        <v/>
      </c>
    </row>
    <row r="1237" spans="1:14" x14ac:dyDescent="0.15">
      <c r="A1237" t="str">
        <f>IF([1]线路!A1237="","",[1]线路!A1237)</f>
        <v/>
      </c>
      <c r="B1237" t="str">
        <f>IF([1]线路!B1237="","",[1]线路!B1237)</f>
        <v/>
      </c>
      <c r="C1237" t="str">
        <f>IF([1]线路!C1237="","",[1]线路!C1237)</f>
        <v/>
      </c>
      <c r="D1237" t="str">
        <f>IF([1]线路!D1237="","",[1]线路!D1237)</f>
        <v/>
      </c>
      <c r="E1237" t="str">
        <f>IF([1]线路!F1237="","",[1]线路!F1237)</f>
        <v/>
      </c>
      <c r="F1237" t="str">
        <f>IF([1]线路!E1237="","",[1]线路!E1237)</f>
        <v/>
      </c>
      <c r="G1237" s="18" t="str">
        <f t="shared" si="54"/>
        <v/>
      </c>
      <c r="H1237" s="18" t="str">
        <f ca="1">VLOOKUP(线路!A1237,OFFSET(架空线长度!$A$2,0,0,2000,2),2,FALSE)</f>
        <v/>
      </c>
      <c r="I1237" s="18"/>
      <c r="J1237" s="18"/>
      <c r="K1237" s="18"/>
      <c r="L1237" s="18" t="str">
        <f t="shared" si="55"/>
        <v/>
      </c>
      <c r="M1237" t="str">
        <f>IF([1]线路!G1237="","",[1]线路!G1237)</f>
        <v/>
      </c>
      <c r="N1237" t="str">
        <f>IF([1]线路!H1237="","",[1]线路!H1237)</f>
        <v/>
      </c>
    </row>
    <row r="1238" spans="1:14" x14ac:dyDescent="0.15">
      <c r="A1238" t="str">
        <f>IF([1]线路!A1238="","",[1]线路!A1238)</f>
        <v/>
      </c>
      <c r="B1238" t="str">
        <f>IF([1]线路!B1238="","",[1]线路!B1238)</f>
        <v/>
      </c>
      <c r="C1238" t="str">
        <f>IF([1]线路!C1238="","",[1]线路!C1238)</f>
        <v/>
      </c>
      <c r="D1238" t="str">
        <f>IF([1]线路!D1238="","",[1]线路!D1238)</f>
        <v/>
      </c>
      <c r="E1238" t="str">
        <f>IF([1]线路!F1238="","",[1]线路!F1238)</f>
        <v/>
      </c>
      <c r="F1238" t="str">
        <f>IF([1]线路!E1238="","",[1]线路!E1238)</f>
        <v/>
      </c>
      <c r="G1238" s="18" t="str">
        <f t="shared" si="54"/>
        <v/>
      </c>
      <c r="H1238" s="18" t="str">
        <f ca="1">VLOOKUP(线路!A1238,OFFSET(架空线长度!$A$2,0,0,2000,2),2,FALSE)</f>
        <v/>
      </c>
      <c r="I1238" s="18"/>
      <c r="J1238" s="18"/>
      <c r="K1238" s="18"/>
      <c r="L1238" s="18" t="str">
        <f t="shared" si="55"/>
        <v/>
      </c>
      <c r="M1238" t="str">
        <f>IF([1]线路!G1238="","",[1]线路!G1238)</f>
        <v/>
      </c>
      <c r="N1238" t="str">
        <f>IF([1]线路!H1238="","",[1]线路!H1238)</f>
        <v/>
      </c>
    </row>
    <row r="1239" spans="1:14" x14ac:dyDescent="0.15">
      <c r="A1239" t="str">
        <f>IF([1]线路!A1239="","",[1]线路!A1239)</f>
        <v/>
      </c>
      <c r="B1239" t="str">
        <f>IF([1]线路!B1239="","",[1]线路!B1239)</f>
        <v/>
      </c>
      <c r="C1239" t="str">
        <f>IF([1]线路!C1239="","",[1]线路!C1239)</f>
        <v/>
      </c>
      <c r="D1239" t="str">
        <f>IF([1]线路!D1239="","",[1]线路!D1239)</f>
        <v/>
      </c>
      <c r="E1239" t="str">
        <f>IF([1]线路!F1239="","",[1]线路!F1239)</f>
        <v/>
      </c>
      <c r="F1239" t="str">
        <f>IF([1]线路!E1239="","",[1]线路!E1239)</f>
        <v/>
      </c>
      <c r="G1239" s="18" t="str">
        <f t="shared" si="54"/>
        <v/>
      </c>
      <c r="H1239" s="18" t="str">
        <f ca="1">VLOOKUP(线路!A1239,OFFSET(架空线长度!$A$2,0,0,2000,2),2,FALSE)</f>
        <v/>
      </c>
      <c r="I1239" s="18"/>
      <c r="J1239" s="18"/>
      <c r="K1239" s="18"/>
      <c r="L1239" s="18" t="str">
        <f t="shared" si="55"/>
        <v/>
      </c>
      <c r="M1239" t="str">
        <f>IF([1]线路!G1239="","",[1]线路!G1239)</f>
        <v/>
      </c>
      <c r="N1239" t="str">
        <f>IF([1]线路!H1239="","",[1]线路!H1239)</f>
        <v/>
      </c>
    </row>
    <row r="1240" spans="1:14" x14ac:dyDescent="0.15">
      <c r="A1240" t="str">
        <f>IF([1]线路!A1240="","",[1]线路!A1240)</f>
        <v/>
      </c>
      <c r="B1240" t="str">
        <f>IF([1]线路!B1240="","",[1]线路!B1240)</f>
        <v/>
      </c>
      <c r="C1240" t="str">
        <f>IF([1]线路!C1240="","",[1]线路!C1240)</f>
        <v/>
      </c>
      <c r="D1240" t="str">
        <f>IF([1]线路!D1240="","",[1]线路!D1240)</f>
        <v/>
      </c>
      <c r="E1240" t="str">
        <f>IF([1]线路!F1240="","",[1]线路!F1240)</f>
        <v/>
      </c>
      <c r="F1240" t="str">
        <f>IF([1]线路!E1240="","",[1]线路!E1240)</f>
        <v/>
      </c>
      <c r="G1240" s="18" t="str">
        <f t="shared" si="54"/>
        <v/>
      </c>
      <c r="H1240" s="18" t="str">
        <f ca="1">VLOOKUP(线路!A1240,OFFSET(架空线长度!$A$2,0,0,2000,2),2,FALSE)</f>
        <v/>
      </c>
      <c r="I1240" s="18"/>
      <c r="J1240" s="18"/>
      <c r="K1240" s="18"/>
      <c r="L1240" s="18" t="str">
        <f t="shared" si="55"/>
        <v/>
      </c>
      <c r="M1240" t="str">
        <f>IF([1]线路!G1240="","",[1]线路!G1240)</f>
        <v/>
      </c>
      <c r="N1240" t="str">
        <f>IF([1]线路!H1240="","",[1]线路!H1240)</f>
        <v/>
      </c>
    </row>
    <row r="1241" spans="1:14" x14ac:dyDescent="0.15">
      <c r="A1241" t="str">
        <f>IF([1]线路!A1241="","",[1]线路!A1241)</f>
        <v/>
      </c>
      <c r="B1241" t="str">
        <f>IF([1]线路!B1241="","",[1]线路!B1241)</f>
        <v/>
      </c>
      <c r="C1241" t="str">
        <f>IF([1]线路!C1241="","",[1]线路!C1241)</f>
        <v/>
      </c>
      <c r="D1241" t="str">
        <f>IF([1]线路!D1241="","",[1]线路!D1241)</f>
        <v/>
      </c>
      <c r="E1241" t="str">
        <f>IF([1]线路!F1241="","",[1]线路!F1241)</f>
        <v/>
      </c>
      <c r="F1241" t="str">
        <f>IF([1]线路!E1241="","",[1]线路!E1241)</f>
        <v/>
      </c>
      <c r="G1241" s="18" t="str">
        <f t="shared" si="54"/>
        <v/>
      </c>
      <c r="H1241" s="18" t="str">
        <f ca="1">VLOOKUP(线路!A1241,OFFSET(架空线长度!$A$2,0,0,2000,2),2,FALSE)</f>
        <v/>
      </c>
      <c r="I1241" s="18"/>
      <c r="J1241" s="18"/>
      <c r="K1241" s="18"/>
      <c r="L1241" s="18" t="str">
        <f t="shared" si="55"/>
        <v/>
      </c>
      <c r="M1241" t="str">
        <f>IF([1]线路!G1241="","",[1]线路!G1241)</f>
        <v/>
      </c>
      <c r="N1241" t="str">
        <f>IF([1]线路!H1241="","",[1]线路!H1241)</f>
        <v/>
      </c>
    </row>
    <row r="1242" spans="1:14" x14ac:dyDescent="0.15">
      <c r="A1242" t="str">
        <f>IF([1]线路!A1242="","",[1]线路!A1242)</f>
        <v/>
      </c>
      <c r="B1242" t="str">
        <f>IF([1]线路!B1242="","",[1]线路!B1242)</f>
        <v/>
      </c>
      <c r="C1242" t="str">
        <f>IF([1]线路!C1242="","",[1]线路!C1242)</f>
        <v/>
      </c>
      <c r="D1242" t="str">
        <f>IF([1]线路!D1242="","",[1]线路!D1242)</f>
        <v/>
      </c>
      <c r="E1242" t="str">
        <f>IF([1]线路!F1242="","",[1]线路!F1242)</f>
        <v/>
      </c>
      <c r="F1242" t="str">
        <f>IF([1]线路!E1242="","",[1]线路!E1242)</f>
        <v/>
      </c>
      <c r="G1242" s="18" t="str">
        <f t="shared" si="54"/>
        <v/>
      </c>
      <c r="H1242" s="18" t="str">
        <f ca="1">VLOOKUP(线路!A1242,OFFSET(架空线长度!$A$2,0,0,2000,2),2,FALSE)</f>
        <v/>
      </c>
      <c r="I1242" s="18"/>
      <c r="J1242" s="18"/>
      <c r="K1242" s="18"/>
      <c r="L1242" s="18" t="str">
        <f t="shared" si="55"/>
        <v/>
      </c>
      <c r="M1242" t="str">
        <f>IF([1]线路!G1242="","",[1]线路!G1242)</f>
        <v/>
      </c>
      <c r="N1242" t="str">
        <f>IF([1]线路!H1242="","",[1]线路!H1242)</f>
        <v/>
      </c>
    </row>
    <row r="1243" spans="1:14" x14ac:dyDescent="0.15">
      <c r="A1243" t="str">
        <f>IF([1]线路!A1243="","",[1]线路!A1243)</f>
        <v/>
      </c>
      <c r="B1243" t="str">
        <f>IF([1]线路!B1243="","",[1]线路!B1243)</f>
        <v/>
      </c>
      <c r="C1243" t="str">
        <f>IF([1]线路!C1243="","",[1]线路!C1243)</f>
        <v/>
      </c>
      <c r="D1243" t="str">
        <f>IF([1]线路!D1243="","",[1]线路!D1243)</f>
        <v/>
      </c>
      <c r="E1243" t="str">
        <f>IF([1]线路!F1243="","",[1]线路!F1243)</f>
        <v/>
      </c>
      <c r="F1243" t="str">
        <f>IF([1]线路!E1243="","",[1]线路!E1243)</f>
        <v/>
      </c>
      <c r="G1243" s="18" t="str">
        <f t="shared" si="54"/>
        <v/>
      </c>
      <c r="H1243" s="18" t="str">
        <f ca="1">VLOOKUP(线路!A1243,OFFSET(架空线长度!$A$2,0,0,2000,2),2,FALSE)</f>
        <v/>
      </c>
      <c r="I1243" s="18"/>
      <c r="J1243" s="18"/>
      <c r="K1243" s="18"/>
      <c r="L1243" s="18" t="str">
        <f t="shared" si="55"/>
        <v/>
      </c>
      <c r="M1243" t="str">
        <f>IF([1]线路!G1243="","",[1]线路!G1243)</f>
        <v/>
      </c>
      <c r="N1243" t="str">
        <f>IF([1]线路!H1243="","",[1]线路!H1243)</f>
        <v/>
      </c>
    </row>
    <row r="1244" spans="1:14" x14ac:dyDescent="0.15">
      <c r="A1244" t="str">
        <f>IF([1]线路!A1244="","",[1]线路!A1244)</f>
        <v/>
      </c>
      <c r="B1244" t="str">
        <f>IF([1]线路!B1244="","",[1]线路!B1244)</f>
        <v/>
      </c>
      <c r="C1244" t="str">
        <f>IF([1]线路!C1244="","",[1]线路!C1244)</f>
        <v/>
      </c>
      <c r="D1244" t="str">
        <f>IF([1]线路!D1244="","",[1]线路!D1244)</f>
        <v/>
      </c>
      <c r="E1244" t="str">
        <f>IF([1]线路!F1244="","",[1]线路!F1244)</f>
        <v/>
      </c>
      <c r="F1244" t="str">
        <f>IF([1]线路!E1244="","",[1]线路!E1244)</f>
        <v/>
      </c>
      <c r="G1244" s="18" t="str">
        <f t="shared" si="54"/>
        <v/>
      </c>
      <c r="H1244" s="18" t="str">
        <f ca="1">VLOOKUP(线路!A1244,OFFSET(架空线长度!$A$2,0,0,2000,2),2,FALSE)</f>
        <v/>
      </c>
      <c r="I1244" s="18"/>
      <c r="J1244" s="18"/>
      <c r="K1244" s="18"/>
      <c r="L1244" s="18" t="str">
        <f t="shared" si="55"/>
        <v/>
      </c>
      <c r="M1244" t="str">
        <f>IF([1]线路!G1244="","",[1]线路!G1244)</f>
        <v/>
      </c>
      <c r="N1244" t="str">
        <f>IF([1]线路!H1244="","",[1]线路!H1244)</f>
        <v/>
      </c>
    </row>
    <row r="1245" spans="1:14" x14ac:dyDescent="0.15">
      <c r="A1245" t="str">
        <f>IF([1]线路!A1245="","",[1]线路!A1245)</f>
        <v/>
      </c>
      <c r="B1245" t="str">
        <f>IF([1]线路!B1245="","",[1]线路!B1245)</f>
        <v/>
      </c>
      <c r="C1245" t="str">
        <f>IF([1]线路!C1245="","",[1]线路!C1245)</f>
        <v/>
      </c>
      <c r="D1245" t="str">
        <f>IF([1]线路!D1245="","",[1]线路!D1245)</f>
        <v/>
      </c>
      <c r="E1245" t="str">
        <f>IF([1]线路!F1245="","",[1]线路!F1245)</f>
        <v/>
      </c>
      <c r="F1245" t="str">
        <f>IF([1]线路!E1245="","",[1]线路!E1245)</f>
        <v/>
      </c>
      <c r="G1245" s="18" t="str">
        <f t="shared" si="54"/>
        <v/>
      </c>
      <c r="H1245" s="18" t="str">
        <f ca="1">VLOOKUP(线路!A1245,OFFSET(架空线长度!$A$2,0,0,2000,2),2,FALSE)</f>
        <v/>
      </c>
      <c r="I1245" s="18"/>
      <c r="J1245" s="18"/>
      <c r="K1245" s="18"/>
      <c r="L1245" s="18" t="str">
        <f t="shared" si="55"/>
        <v/>
      </c>
      <c r="M1245" t="str">
        <f>IF([1]线路!G1245="","",[1]线路!G1245)</f>
        <v/>
      </c>
      <c r="N1245" t="str">
        <f>IF([1]线路!H1245="","",[1]线路!H1245)</f>
        <v/>
      </c>
    </row>
    <row r="1246" spans="1:14" x14ac:dyDescent="0.15">
      <c r="A1246" t="str">
        <f>IF([1]线路!A1246="","",[1]线路!A1246)</f>
        <v/>
      </c>
      <c r="B1246" t="str">
        <f>IF([1]线路!B1246="","",[1]线路!B1246)</f>
        <v/>
      </c>
      <c r="C1246" t="str">
        <f>IF([1]线路!C1246="","",[1]线路!C1246)</f>
        <v/>
      </c>
      <c r="D1246" t="str">
        <f>IF([1]线路!D1246="","",[1]线路!D1246)</f>
        <v/>
      </c>
      <c r="E1246" t="str">
        <f>IF([1]线路!F1246="","",[1]线路!F1246)</f>
        <v/>
      </c>
      <c r="F1246" t="str">
        <f>IF([1]线路!E1246="","",[1]线路!E1246)</f>
        <v/>
      </c>
      <c r="G1246" s="18" t="str">
        <f t="shared" si="54"/>
        <v/>
      </c>
      <c r="H1246" s="18" t="str">
        <f ca="1">VLOOKUP(线路!A1246,OFFSET(架空线长度!$A$2,0,0,2000,2),2,FALSE)</f>
        <v/>
      </c>
      <c r="I1246" s="18"/>
      <c r="J1246" s="18"/>
      <c r="K1246" s="18"/>
      <c r="L1246" s="18" t="str">
        <f t="shared" si="55"/>
        <v/>
      </c>
      <c r="M1246" t="str">
        <f>IF([1]线路!G1246="","",[1]线路!G1246)</f>
        <v/>
      </c>
      <c r="N1246" t="str">
        <f>IF([1]线路!H1246="","",[1]线路!H1246)</f>
        <v/>
      </c>
    </row>
    <row r="1247" spans="1:14" x14ac:dyDescent="0.15">
      <c r="A1247" t="str">
        <f>IF([1]线路!A1247="","",[1]线路!A1247)</f>
        <v/>
      </c>
      <c r="B1247" t="str">
        <f>IF([1]线路!B1247="","",[1]线路!B1247)</f>
        <v/>
      </c>
      <c r="C1247" t="str">
        <f>IF([1]线路!C1247="","",[1]线路!C1247)</f>
        <v/>
      </c>
      <c r="D1247" t="str">
        <f>IF([1]线路!D1247="","",[1]线路!D1247)</f>
        <v/>
      </c>
      <c r="E1247" t="str">
        <f>IF([1]线路!F1247="","",[1]线路!F1247)</f>
        <v/>
      </c>
      <c r="F1247" t="str">
        <f>IF([1]线路!E1247="","",[1]线路!E1247)</f>
        <v/>
      </c>
      <c r="G1247" s="18" t="str">
        <f t="shared" si="54"/>
        <v/>
      </c>
      <c r="H1247" s="18" t="str">
        <f ca="1">VLOOKUP(线路!A1247,OFFSET(架空线长度!$A$2,0,0,2000,2),2,FALSE)</f>
        <v/>
      </c>
      <c r="I1247" s="18"/>
      <c r="J1247" s="18"/>
      <c r="K1247" s="18"/>
      <c r="L1247" s="18" t="str">
        <f t="shared" si="55"/>
        <v/>
      </c>
      <c r="M1247" t="str">
        <f>IF([1]线路!G1247="","",[1]线路!G1247)</f>
        <v/>
      </c>
      <c r="N1247" t="str">
        <f>IF([1]线路!H1247="","",[1]线路!H1247)</f>
        <v/>
      </c>
    </row>
    <row r="1248" spans="1:14" x14ac:dyDescent="0.15">
      <c r="A1248" t="str">
        <f>IF([1]线路!A1248="","",[1]线路!A1248)</f>
        <v/>
      </c>
      <c r="B1248" t="str">
        <f>IF([1]线路!B1248="","",[1]线路!B1248)</f>
        <v/>
      </c>
      <c r="C1248" t="str">
        <f>IF([1]线路!C1248="","",[1]线路!C1248)</f>
        <v/>
      </c>
      <c r="D1248" t="str">
        <f>IF([1]线路!D1248="","",[1]线路!D1248)</f>
        <v/>
      </c>
      <c r="E1248" t="str">
        <f>IF([1]线路!F1248="","",[1]线路!F1248)</f>
        <v/>
      </c>
      <c r="F1248" t="str">
        <f>IF([1]线路!E1248="","",[1]线路!E1248)</f>
        <v/>
      </c>
      <c r="G1248" s="18" t="str">
        <f t="shared" si="54"/>
        <v/>
      </c>
      <c r="H1248" s="18" t="str">
        <f ca="1">VLOOKUP(线路!A1248,OFFSET(架空线长度!$A$2,0,0,2000,2),2,FALSE)</f>
        <v/>
      </c>
      <c r="I1248" s="18"/>
      <c r="J1248" s="18"/>
      <c r="K1248" s="18"/>
      <c r="L1248" s="18" t="str">
        <f t="shared" si="55"/>
        <v/>
      </c>
      <c r="M1248" t="str">
        <f>IF([1]线路!G1248="","",[1]线路!G1248)</f>
        <v/>
      </c>
      <c r="N1248" t="str">
        <f>IF([1]线路!H1248="","",[1]线路!H1248)</f>
        <v/>
      </c>
    </row>
    <row r="1249" spans="1:14" x14ac:dyDescent="0.15">
      <c r="A1249" t="str">
        <f>IF([1]线路!A1249="","",[1]线路!A1249)</f>
        <v/>
      </c>
      <c r="B1249" t="str">
        <f>IF([1]线路!B1249="","",[1]线路!B1249)</f>
        <v/>
      </c>
      <c r="C1249" t="str">
        <f>IF([1]线路!C1249="","",[1]线路!C1249)</f>
        <v/>
      </c>
      <c r="D1249" t="str">
        <f>IF([1]线路!D1249="","",[1]线路!D1249)</f>
        <v/>
      </c>
      <c r="E1249" t="str">
        <f>IF([1]线路!F1249="","",[1]线路!F1249)</f>
        <v/>
      </c>
      <c r="F1249" t="str">
        <f>IF([1]线路!E1249="","",[1]线路!E1249)</f>
        <v/>
      </c>
      <c r="G1249" s="18" t="str">
        <f t="shared" si="54"/>
        <v/>
      </c>
      <c r="H1249" s="18" t="str">
        <f ca="1">VLOOKUP(线路!A1249,OFFSET(架空线长度!$A$2,0,0,2000,2),2,FALSE)</f>
        <v/>
      </c>
      <c r="I1249" s="18"/>
      <c r="J1249" s="18"/>
      <c r="K1249" s="18"/>
      <c r="L1249" s="18" t="str">
        <f t="shared" si="55"/>
        <v/>
      </c>
      <c r="M1249" t="str">
        <f>IF([1]线路!G1249="","",[1]线路!G1249)</f>
        <v/>
      </c>
      <c r="N1249" t="str">
        <f>IF([1]线路!H1249="","",[1]线路!H1249)</f>
        <v/>
      </c>
    </row>
    <row r="1250" spans="1:14" x14ac:dyDescent="0.15">
      <c r="A1250" t="str">
        <f>IF([1]线路!A1250="","",[1]线路!A1250)</f>
        <v/>
      </c>
      <c r="B1250" t="str">
        <f>IF([1]线路!B1250="","",[1]线路!B1250)</f>
        <v/>
      </c>
      <c r="C1250" t="str">
        <f>IF([1]线路!C1250="","",[1]线路!C1250)</f>
        <v/>
      </c>
      <c r="D1250" t="str">
        <f>IF([1]线路!D1250="","",[1]线路!D1250)</f>
        <v/>
      </c>
      <c r="E1250" t="str">
        <f>IF([1]线路!F1250="","",[1]线路!F1250)</f>
        <v/>
      </c>
      <c r="F1250" t="str">
        <f>IF([1]线路!E1250="","",[1]线路!E1250)</f>
        <v/>
      </c>
      <c r="G1250" s="18" t="str">
        <f t="shared" si="54"/>
        <v/>
      </c>
      <c r="H1250" s="18" t="str">
        <f ca="1">VLOOKUP(线路!A1250,OFFSET(架空线长度!$A$2,0,0,2000,2),2,FALSE)</f>
        <v/>
      </c>
      <c r="I1250" s="18"/>
      <c r="J1250" s="18"/>
      <c r="K1250" s="18"/>
      <c r="L1250" s="18" t="str">
        <f t="shared" si="55"/>
        <v/>
      </c>
      <c r="M1250" t="str">
        <f>IF([1]线路!G1250="","",[1]线路!G1250)</f>
        <v/>
      </c>
      <c r="N1250" t="str">
        <f>IF([1]线路!H1250="","",[1]线路!H1250)</f>
        <v/>
      </c>
    </row>
    <row r="1251" spans="1:14" x14ac:dyDescent="0.15">
      <c r="A1251" t="str">
        <f>IF([1]线路!A1251="","",[1]线路!A1251)</f>
        <v/>
      </c>
      <c r="B1251" t="str">
        <f>IF([1]线路!B1251="","",[1]线路!B1251)</f>
        <v/>
      </c>
      <c r="C1251" t="str">
        <f>IF([1]线路!C1251="","",[1]线路!C1251)</f>
        <v/>
      </c>
      <c r="D1251" t="str">
        <f>IF([1]线路!D1251="","",[1]线路!D1251)</f>
        <v/>
      </c>
      <c r="E1251" t="str">
        <f>IF([1]线路!F1251="","",[1]线路!F1251)</f>
        <v/>
      </c>
      <c r="F1251" t="str">
        <f>IF([1]线路!E1251="","",[1]线路!E1251)</f>
        <v/>
      </c>
      <c r="G1251" s="18" t="str">
        <f t="shared" si="54"/>
        <v/>
      </c>
      <c r="H1251" s="18" t="str">
        <f ca="1">VLOOKUP(线路!A1251,OFFSET(架空线长度!$A$2,0,0,2000,2),2,FALSE)</f>
        <v/>
      </c>
      <c r="I1251" s="18"/>
      <c r="J1251" s="18"/>
      <c r="K1251" s="18"/>
      <c r="L1251" s="18" t="str">
        <f t="shared" si="55"/>
        <v/>
      </c>
      <c r="M1251" t="str">
        <f>IF([1]线路!G1251="","",[1]线路!G1251)</f>
        <v/>
      </c>
      <c r="N1251" t="str">
        <f>IF([1]线路!H1251="","",[1]线路!H1251)</f>
        <v/>
      </c>
    </row>
    <row r="1252" spans="1:14" x14ac:dyDescent="0.15">
      <c r="A1252" t="str">
        <f>IF([1]线路!A1252="","",[1]线路!A1252)</f>
        <v/>
      </c>
      <c r="B1252" t="str">
        <f>IF([1]线路!B1252="","",[1]线路!B1252)</f>
        <v/>
      </c>
      <c r="C1252" t="str">
        <f>IF([1]线路!C1252="","",[1]线路!C1252)</f>
        <v/>
      </c>
      <c r="D1252" t="str">
        <f>IF([1]线路!D1252="","",[1]线路!D1252)</f>
        <v/>
      </c>
      <c r="E1252" t="str">
        <f>IF([1]线路!F1252="","",[1]线路!F1252)</f>
        <v/>
      </c>
      <c r="F1252" t="str">
        <f>IF([1]线路!E1252="","",[1]线路!E1252)</f>
        <v/>
      </c>
      <c r="G1252" s="18" t="str">
        <f t="shared" si="54"/>
        <v/>
      </c>
      <c r="H1252" s="18" t="str">
        <f ca="1">VLOOKUP(线路!A1252,OFFSET(架空线长度!$A$2,0,0,2000,2),2,FALSE)</f>
        <v/>
      </c>
      <c r="I1252" s="18"/>
      <c r="J1252" s="18"/>
      <c r="K1252" s="18"/>
      <c r="L1252" s="18" t="str">
        <f t="shared" si="55"/>
        <v/>
      </c>
      <c r="M1252" t="str">
        <f>IF([1]线路!G1252="","",[1]线路!G1252)</f>
        <v/>
      </c>
      <c r="N1252" t="str">
        <f>IF([1]线路!H1252="","",[1]线路!H1252)</f>
        <v/>
      </c>
    </row>
    <row r="1253" spans="1:14" x14ac:dyDescent="0.15">
      <c r="A1253" t="str">
        <f>IF([1]线路!A1253="","",[1]线路!A1253)</f>
        <v/>
      </c>
      <c r="B1253" t="str">
        <f>IF([1]线路!B1253="","",[1]线路!B1253)</f>
        <v/>
      </c>
      <c r="C1253" t="str">
        <f>IF([1]线路!C1253="","",[1]线路!C1253)</f>
        <v/>
      </c>
      <c r="D1253" t="str">
        <f>IF([1]线路!D1253="","",[1]线路!D1253)</f>
        <v/>
      </c>
      <c r="E1253" t="str">
        <f>IF([1]线路!F1253="","",[1]线路!F1253)</f>
        <v/>
      </c>
      <c r="F1253" t="str">
        <f>IF([1]线路!E1253="","",[1]线路!E1253)</f>
        <v/>
      </c>
      <c r="G1253" s="18" t="str">
        <f t="shared" si="54"/>
        <v/>
      </c>
      <c r="H1253" s="18" t="str">
        <f ca="1">VLOOKUP(线路!A1253,OFFSET(架空线长度!$A$2,0,0,2000,2),2,FALSE)</f>
        <v/>
      </c>
      <c r="I1253" s="18"/>
      <c r="J1253" s="18"/>
      <c r="K1253" s="18"/>
      <c r="L1253" s="18" t="str">
        <f t="shared" si="55"/>
        <v/>
      </c>
      <c r="M1253" t="str">
        <f>IF([1]线路!G1253="","",[1]线路!G1253)</f>
        <v/>
      </c>
      <c r="N1253" t="str">
        <f>IF([1]线路!H1253="","",[1]线路!H1253)</f>
        <v/>
      </c>
    </row>
    <row r="1254" spans="1:14" x14ac:dyDescent="0.15">
      <c r="A1254" t="str">
        <f>IF([1]线路!A1254="","",[1]线路!A1254)</f>
        <v/>
      </c>
      <c r="B1254" t="str">
        <f>IF([1]线路!B1254="","",[1]线路!B1254)</f>
        <v/>
      </c>
      <c r="C1254" t="str">
        <f>IF([1]线路!C1254="","",[1]线路!C1254)</f>
        <v/>
      </c>
      <c r="D1254" t="str">
        <f>IF([1]线路!D1254="","",[1]线路!D1254)</f>
        <v/>
      </c>
      <c r="E1254" t="str">
        <f>IF([1]线路!F1254="","",[1]线路!F1254)</f>
        <v/>
      </c>
      <c r="F1254" t="str">
        <f>IF([1]线路!E1254="","",[1]线路!E1254)</f>
        <v/>
      </c>
      <c r="G1254" s="18" t="str">
        <f t="shared" si="54"/>
        <v/>
      </c>
      <c r="H1254" s="18" t="str">
        <f ca="1">VLOOKUP(线路!A1254,OFFSET(架空线长度!$A$2,0,0,2000,2),2,FALSE)</f>
        <v/>
      </c>
      <c r="I1254" s="18"/>
      <c r="J1254" s="18"/>
      <c r="K1254" s="18"/>
      <c r="L1254" s="18" t="str">
        <f t="shared" si="55"/>
        <v/>
      </c>
      <c r="M1254" t="str">
        <f>IF([1]线路!G1254="","",[1]线路!G1254)</f>
        <v/>
      </c>
      <c r="N1254" t="str">
        <f>IF([1]线路!H1254="","",[1]线路!H1254)</f>
        <v/>
      </c>
    </row>
    <row r="1255" spans="1:14" x14ac:dyDescent="0.15">
      <c r="A1255" t="str">
        <f>IF([1]线路!A1255="","",[1]线路!A1255)</f>
        <v/>
      </c>
      <c r="B1255" t="str">
        <f>IF([1]线路!B1255="","",[1]线路!B1255)</f>
        <v/>
      </c>
      <c r="C1255" t="str">
        <f>IF([1]线路!C1255="","",[1]线路!C1255)</f>
        <v/>
      </c>
      <c r="D1255" t="str">
        <f>IF([1]线路!D1255="","",[1]线路!D1255)</f>
        <v/>
      </c>
      <c r="E1255" t="str">
        <f>IF([1]线路!F1255="","",[1]线路!F1255)</f>
        <v/>
      </c>
      <c r="F1255" t="str">
        <f>IF([1]线路!E1255="","",[1]线路!E1255)</f>
        <v/>
      </c>
      <c r="G1255" s="18" t="str">
        <f t="shared" si="54"/>
        <v/>
      </c>
      <c r="H1255" s="18" t="str">
        <f ca="1">VLOOKUP(线路!A1255,OFFSET(架空线长度!$A$2,0,0,2000,2),2,FALSE)</f>
        <v/>
      </c>
      <c r="I1255" s="18"/>
      <c r="J1255" s="18"/>
      <c r="K1255" s="18"/>
      <c r="L1255" s="18" t="str">
        <f t="shared" si="55"/>
        <v/>
      </c>
      <c r="M1255" t="str">
        <f>IF([1]线路!G1255="","",[1]线路!G1255)</f>
        <v/>
      </c>
      <c r="N1255" t="str">
        <f>IF([1]线路!H1255="","",[1]线路!H1255)</f>
        <v/>
      </c>
    </row>
    <row r="1256" spans="1:14" x14ac:dyDescent="0.15">
      <c r="A1256" t="str">
        <f>IF([1]线路!A1256="","",[1]线路!A1256)</f>
        <v/>
      </c>
      <c r="B1256" t="str">
        <f>IF([1]线路!B1256="","",[1]线路!B1256)</f>
        <v/>
      </c>
      <c r="C1256" t="str">
        <f>IF([1]线路!C1256="","",[1]线路!C1256)</f>
        <v/>
      </c>
      <c r="D1256" t="str">
        <f>IF([1]线路!D1256="","",[1]线路!D1256)</f>
        <v/>
      </c>
      <c r="E1256" t="str">
        <f>IF([1]线路!F1256="","",[1]线路!F1256)</f>
        <v/>
      </c>
      <c r="F1256" t="str">
        <f>IF([1]线路!E1256="","",[1]线路!E1256)</f>
        <v/>
      </c>
      <c r="G1256" s="18" t="str">
        <f t="shared" si="54"/>
        <v/>
      </c>
      <c r="H1256" s="18" t="str">
        <f ca="1">VLOOKUP(线路!A1256,OFFSET(架空线长度!$A$2,0,0,2000,2),2,FALSE)</f>
        <v/>
      </c>
      <c r="I1256" s="18"/>
      <c r="J1256" s="18"/>
      <c r="K1256" s="18"/>
      <c r="L1256" s="18" t="str">
        <f t="shared" si="55"/>
        <v/>
      </c>
      <c r="M1256" t="str">
        <f>IF([1]线路!G1256="","",[1]线路!G1256)</f>
        <v/>
      </c>
      <c r="N1256" t="str">
        <f>IF([1]线路!H1256="","",[1]线路!H1256)</f>
        <v/>
      </c>
    </row>
    <row r="1257" spans="1:14" x14ac:dyDescent="0.15">
      <c r="A1257" t="str">
        <f>IF([1]线路!A1257="","",[1]线路!A1257)</f>
        <v/>
      </c>
      <c r="B1257" t="str">
        <f>IF([1]线路!B1257="","",[1]线路!B1257)</f>
        <v/>
      </c>
      <c r="C1257" t="str">
        <f>IF([1]线路!C1257="","",[1]线路!C1257)</f>
        <v/>
      </c>
      <c r="D1257" t="str">
        <f>IF([1]线路!D1257="","",[1]线路!D1257)</f>
        <v/>
      </c>
      <c r="E1257" t="str">
        <f>IF([1]线路!F1257="","",[1]线路!F1257)</f>
        <v/>
      </c>
      <c r="F1257" t="str">
        <f>IF([1]线路!E1257="","",[1]线路!E1257)</f>
        <v/>
      </c>
      <c r="G1257" s="18" t="str">
        <f t="shared" si="54"/>
        <v/>
      </c>
      <c r="H1257" s="18" t="str">
        <f ca="1">VLOOKUP(线路!A1257,OFFSET(架空线长度!$A$2,0,0,2000,2),2,FALSE)</f>
        <v/>
      </c>
      <c r="I1257" s="18"/>
      <c r="J1257" s="18"/>
      <c r="K1257" s="18"/>
      <c r="L1257" s="18" t="str">
        <f t="shared" si="55"/>
        <v/>
      </c>
      <c r="M1257" t="str">
        <f>IF([1]线路!G1257="","",[1]线路!G1257)</f>
        <v/>
      </c>
      <c r="N1257" t="str">
        <f>IF([1]线路!H1257="","",[1]线路!H1257)</f>
        <v/>
      </c>
    </row>
    <row r="1258" spans="1:14" x14ac:dyDescent="0.15">
      <c r="A1258" t="str">
        <f>IF([1]线路!A1258="","",[1]线路!A1258)</f>
        <v/>
      </c>
      <c r="B1258" t="str">
        <f>IF([1]线路!B1258="","",[1]线路!B1258)</f>
        <v/>
      </c>
      <c r="C1258" t="str">
        <f>IF([1]线路!C1258="","",[1]线路!C1258)</f>
        <v/>
      </c>
      <c r="D1258" t="str">
        <f>IF([1]线路!D1258="","",[1]线路!D1258)</f>
        <v/>
      </c>
      <c r="E1258" t="str">
        <f>IF([1]线路!F1258="","",[1]线路!F1258)</f>
        <v/>
      </c>
      <c r="F1258" t="str">
        <f>IF([1]线路!E1258="","",[1]线路!E1258)</f>
        <v/>
      </c>
      <c r="G1258" s="18" t="str">
        <f t="shared" si="54"/>
        <v/>
      </c>
      <c r="H1258" s="18" t="str">
        <f ca="1">VLOOKUP(线路!A1258,OFFSET(架空线长度!$A$2,0,0,2000,2),2,FALSE)</f>
        <v/>
      </c>
      <c r="I1258" s="18"/>
      <c r="J1258" s="18"/>
      <c r="K1258" s="18"/>
      <c r="L1258" s="18" t="str">
        <f t="shared" si="55"/>
        <v/>
      </c>
      <c r="M1258" t="str">
        <f>IF([1]线路!G1258="","",[1]线路!G1258)</f>
        <v/>
      </c>
      <c r="N1258" t="str">
        <f>IF([1]线路!H1258="","",[1]线路!H1258)</f>
        <v/>
      </c>
    </row>
    <row r="1259" spans="1:14" x14ac:dyDescent="0.15">
      <c r="A1259" t="str">
        <f>IF([1]线路!A1259="","",[1]线路!A1259)</f>
        <v/>
      </c>
      <c r="B1259" t="str">
        <f>IF([1]线路!B1259="","",[1]线路!B1259)</f>
        <v/>
      </c>
      <c r="C1259" t="str">
        <f>IF([1]线路!C1259="","",[1]线路!C1259)</f>
        <v/>
      </c>
      <c r="D1259" t="str">
        <f>IF([1]线路!D1259="","",[1]线路!D1259)</f>
        <v/>
      </c>
      <c r="E1259" t="str">
        <f>IF([1]线路!F1259="","",[1]线路!F1259)</f>
        <v/>
      </c>
      <c r="F1259" t="str">
        <f>IF([1]线路!E1259="","",[1]线路!E1259)</f>
        <v/>
      </c>
      <c r="G1259" s="18" t="str">
        <f t="shared" si="54"/>
        <v/>
      </c>
      <c r="H1259" s="18" t="str">
        <f ca="1">VLOOKUP(线路!A1259,OFFSET(架空线长度!$A$2,0,0,2000,2),2,FALSE)</f>
        <v/>
      </c>
      <c r="I1259" s="18"/>
      <c r="J1259" s="18"/>
      <c r="K1259" s="18"/>
      <c r="L1259" s="18" t="str">
        <f t="shared" si="55"/>
        <v/>
      </c>
      <c r="M1259" t="str">
        <f>IF([1]线路!G1259="","",[1]线路!G1259)</f>
        <v/>
      </c>
      <c r="N1259" t="str">
        <f>IF([1]线路!H1259="","",[1]线路!H1259)</f>
        <v/>
      </c>
    </row>
    <row r="1260" spans="1:14" x14ac:dyDescent="0.15">
      <c r="A1260" t="str">
        <f>IF([1]线路!A1260="","",[1]线路!A1260)</f>
        <v/>
      </c>
      <c r="B1260" t="str">
        <f>IF([1]线路!B1260="","",[1]线路!B1260)</f>
        <v/>
      </c>
      <c r="C1260" t="str">
        <f>IF([1]线路!C1260="","",[1]线路!C1260)</f>
        <v/>
      </c>
      <c r="D1260" t="str">
        <f>IF([1]线路!D1260="","",[1]线路!D1260)</f>
        <v/>
      </c>
      <c r="E1260" t="str">
        <f>IF([1]线路!F1260="","",[1]线路!F1260)</f>
        <v/>
      </c>
      <c r="F1260" t="str">
        <f>IF([1]线路!E1260="","",[1]线路!E1260)</f>
        <v/>
      </c>
      <c r="G1260" s="18" t="str">
        <f t="shared" si="54"/>
        <v/>
      </c>
      <c r="H1260" s="18" t="str">
        <f ca="1">VLOOKUP(线路!A1260,OFFSET(架空线长度!$A$2,0,0,2000,2),2,FALSE)</f>
        <v/>
      </c>
      <c r="I1260" s="18"/>
      <c r="J1260" s="18"/>
      <c r="K1260" s="18"/>
      <c r="L1260" s="18" t="str">
        <f t="shared" si="55"/>
        <v/>
      </c>
      <c r="M1260" t="str">
        <f>IF([1]线路!G1260="","",[1]线路!G1260)</f>
        <v/>
      </c>
      <c r="N1260" t="str">
        <f>IF([1]线路!H1260="","",[1]线路!H1260)</f>
        <v/>
      </c>
    </row>
    <row r="1261" spans="1:14" x14ac:dyDescent="0.15">
      <c r="A1261" t="str">
        <f>IF([1]线路!A1261="","",[1]线路!A1261)</f>
        <v/>
      </c>
      <c r="B1261" t="str">
        <f>IF([1]线路!B1261="","",[1]线路!B1261)</f>
        <v/>
      </c>
      <c r="C1261" t="str">
        <f>IF([1]线路!C1261="","",[1]线路!C1261)</f>
        <v/>
      </c>
      <c r="D1261" t="str">
        <f>IF([1]线路!D1261="","",[1]线路!D1261)</f>
        <v/>
      </c>
      <c r="E1261" t="str">
        <f>IF([1]线路!F1261="","",[1]线路!F1261)</f>
        <v/>
      </c>
      <c r="F1261" t="str">
        <f>IF([1]线路!E1261="","",[1]线路!E1261)</f>
        <v/>
      </c>
      <c r="G1261" s="18" t="str">
        <f t="shared" si="54"/>
        <v/>
      </c>
      <c r="H1261" s="18" t="str">
        <f ca="1">VLOOKUP(线路!A1261,OFFSET(架空线长度!$A$2,0,0,2000,2),2,FALSE)</f>
        <v/>
      </c>
      <c r="I1261" s="18"/>
      <c r="J1261" s="18"/>
      <c r="K1261" s="18"/>
      <c r="L1261" s="18" t="str">
        <f t="shared" si="55"/>
        <v/>
      </c>
      <c r="M1261" t="str">
        <f>IF([1]线路!G1261="","",[1]线路!G1261)</f>
        <v/>
      </c>
      <c r="N1261" t="str">
        <f>IF([1]线路!H1261="","",[1]线路!H1261)</f>
        <v/>
      </c>
    </row>
    <row r="1262" spans="1:14" x14ac:dyDescent="0.15">
      <c r="A1262" t="str">
        <f>IF([1]线路!A1262="","",[1]线路!A1262)</f>
        <v/>
      </c>
      <c r="B1262" t="str">
        <f>IF([1]线路!B1262="","",[1]线路!B1262)</f>
        <v/>
      </c>
      <c r="C1262" t="str">
        <f>IF([1]线路!C1262="","",[1]线路!C1262)</f>
        <v/>
      </c>
      <c r="D1262" t="str">
        <f>IF([1]线路!D1262="","",[1]线路!D1262)</f>
        <v/>
      </c>
      <c r="E1262" t="str">
        <f>IF([1]线路!F1262="","",[1]线路!F1262)</f>
        <v/>
      </c>
      <c r="F1262" t="str">
        <f>IF([1]线路!E1262="","",[1]线路!E1262)</f>
        <v/>
      </c>
      <c r="G1262" s="18" t="str">
        <f t="shared" si="54"/>
        <v/>
      </c>
      <c r="H1262" s="18" t="str">
        <f ca="1">VLOOKUP(线路!A1262,OFFSET(架空线长度!$A$2,0,0,2000,2),2,FALSE)</f>
        <v/>
      </c>
      <c r="I1262" s="18"/>
      <c r="J1262" s="18"/>
      <c r="K1262" s="18"/>
      <c r="L1262" s="18" t="str">
        <f t="shared" si="55"/>
        <v/>
      </c>
      <c r="M1262" t="str">
        <f>IF([1]线路!G1262="","",[1]线路!G1262)</f>
        <v/>
      </c>
      <c r="N1262" t="str">
        <f>IF([1]线路!H1262="","",[1]线路!H1262)</f>
        <v/>
      </c>
    </row>
    <row r="1263" spans="1:14" x14ac:dyDescent="0.15">
      <c r="A1263" t="str">
        <f>IF([1]线路!A1263="","",[1]线路!A1263)</f>
        <v/>
      </c>
      <c r="B1263" t="str">
        <f>IF([1]线路!B1263="","",[1]线路!B1263)</f>
        <v/>
      </c>
      <c r="C1263" t="str">
        <f>IF([1]线路!C1263="","",[1]线路!C1263)</f>
        <v/>
      </c>
      <c r="D1263" t="str">
        <f>IF([1]线路!D1263="","",[1]线路!D1263)</f>
        <v/>
      </c>
      <c r="E1263" t="str">
        <f>IF([1]线路!F1263="","",[1]线路!F1263)</f>
        <v/>
      </c>
      <c r="F1263" t="str">
        <f>IF([1]线路!E1263="","",[1]线路!E1263)</f>
        <v/>
      </c>
      <c r="G1263" s="18" t="str">
        <f t="shared" si="54"/>
        <v/>
      </c>
      <c r="H1263" s="18" t="str">
        <f ca="1">VLOOKUP(线路!A1263,OFFSET(架空线长度!$A$2,0,0,2000,2),2,FALSE)</f>
        <v/>
      </c>
      <c r="I1263" s="18"/>
      <c r="J1263" s="18"/>
      <c r="K1263" s="18"/>
      <c r="L1263" s="18" t="str">
        <f t="shared" si="55"/>
        <v/>
      </c>
      <c r="M1263" t="str">
        <f>IF([1]线路!G1263="","",[1]线路!G1263)</f>
        <v/>
      </c>
      <c r="N1263" t="str">
        <f>IF([1]线路!H1263="","",[1]线路!H1263)</f>
        <v/>
      </c>
    </row>
    <row r="1264" spans="1:14" x14ac:dyDescent="0.15">
      <c r="A1264" t="str">
        <f>IF([1]线路!A1264="","",[1]线路!A1264)</f>
        <v/>
      </c>
      <c r="B1264" t="str">
        <f>IF([1]线路!B1264="","",[1]线路!B1264)</f>
        <v/>
      </c>
      <c r="C1264" t="str">
        <f>IF([1]线路!C1264="","",[1]线路!C1264)</f>
        <v/>
      </c>
      <c r="D1264" t="str">
        <f>IF([1]线路!D1264="","",[1]线路!D1264)</f>
        <v/>
      </c>
      <c r="E1264" t="str">
        <f>IF([1]线路!F1264="","",[1]线路!F1264)</f>
        <v/>
      </c>
      <c r="F1264" t="str">
        <f>IF([1]线路!E1264="","",[1]线路!E1264)</f>
        <v/>
      </c>
      <c r="G1264" s="18" t="str">
        <f t="shared" si="54"/>
        <v/>
      </c>
      <c r="H1264" s="18" t="str">
        <f ca="1">VLOOKUP(线路!A1264,OFFSET(架空线长度!$A$2,0,0,2000,2),2,FALSE)</f>
        <v/>
      </c>
      <c r="I1264" s="18"/>
      <c r="J1264" s="18"/>
      <c r="K1264" s="18"/>
      <c r="L1264" s="18" t="str">
        <f t="shared" si="55"/>
        <v/>
      </c>
      <c r="M1264" t="str">
        <f>IF([1]线路!G1264="","",[1]线路!G1264)</f>
        <v/>
      </c>
      <c r="N1264" t="str">
        <f>IF([1]线路!H1264="","",[1]线路!H1264)</f>
        <v/>
      </c>
    </row>
    <row r="1265" spans="1:14" x14ac:dyDescent="0.15">
      <c r="A1265" t="str">
        <f>IF([1]线路!A1265="","",[1]线路!A1265)</f>
        <v/>
      </c>
      <c r="B1265" t="str">
        <f>IF([1]线路!B1265="","",[1]线路!B1265)</f>
        <v/>
      </c>
      <c r="C1265" t="str">
        <f>IF([1]线路!C1265="","",[1]线路!C1265)</f>
        <v/>
      </c>
      <c r="D1265" t="str">
        <f>IF([1]线路!D1265="","",[1]线路!D1265)</f>
        <v/>
      </c>
      <c r="E1265" t="str">
        <f>IF([1]线路!F1265="","",[1]线路!F1265)</f>
        <v/>
      </c>
      <c r="F1265" t="str">
        <f>IF([1]线路!E1265="","",[1]线路!E1265)</f>
        <v/>
      </c>
      <c r="G1265" s="18" t="str">
        <f t="shared" si="54"/>
        <v/>
      </c>
      <c r="H1265" s="18" t="str">
        <f ca="1">VLOOKUP(线路!A1265,OFFSET(架空线长度!$A$2,0,0,2000,2),2,FALSE)</f>
        <v/>
      </c>
      <c r="I1265" s="18"/>
      <c r="J1265" s="18"/>
      <c r="K1265" s="18"/>
      <c r="L1265" s="18" t="str">
        <f t="shared" si="55"/>
        <v/>
      </c>
      <c r="M1265" t="str">
        <f>IF([1]线路!G1265="","",[1]线路!G1265)</f>
        <v/>
      </c>
      <c r="N1265" t="str">
        <f>IF([1]线路!H1265="","",[1]线路!H1265)</f>
        <v/>
      </c>
    </row>
    <row r="1266" spans="1:14" x14ac:dyDescent="0.15">
      <c r="A1266" t="str">
        <f>IF([1]线路!A1266="","",[1]线路!A1266)</f>
        <v/>
      </c>
      <c r="B1266" t="str">
        <f>IF([1]线路!B1266="","",[1]线路!B1266)</f>
        <v/>
      </c>
      <c r="C1266" t="str">
        <f>IF([1]线路!C1266="","",[1]线路!C1266)</f>
        <v/>
      </c>
      <c r="D1266" t="str">
        <f>IF([1]线路!D1266="","",[1]线路!D1266)</f>
        <v/>
      </c>
      <c r="E1266" t="str">
        <f>IF([1]线路!F1266="","",[1]线路!F1266)</f>
        <v/>
      </c>
      <c r="F1266" t="str">
        <f>IF([1]线路!E1266="","",[1]线路!E1266)</f>
        <v/>
      </c>
      <c r="G1266" s="18" t="str">
        <f t="shared" si="54"/>
        <v/>
      </c>
      <c r="H1266" s="18" t="str">
        <f ca="1">VLOOKUP(线路!A1266,OFFSET(架空线长度!$A$2,0,0,2000,2),2,FALSE)</f>
        <v/>
      </c>
      <c r="I1266" s="18"/>
      <c r="J1266" s="18"/>
      <c r="K1266" s="18"/>
      <c r="L1266" s="18" t="str">
        <f t="shared" si="55"/>
        <v/>
      </c>
      <c r="M1266" t="str">
        <f>IF([1]线路!G1266="","",[1]线路!G1266)</f>
        <v/>
      </c>
      <c r="N1266" t="str">
        <f>IF([1]线路!H1266="","",[1]线路!H1266)</f>
        <v/>
      </c>
    </row>
    <row r="1267" spans="1:14" x14ac:dyDescent="0.15">
      <c r="A1267" t="str">
        <f>IF([1]线路!A1267="","",[1]线路!A1267)</f>
        <v/>
      </c>
      <c r="B1267" t="str">
        <f>IF([1]线路!B1267="","",[1]线路!B1267)</f>
        <v/>
      </c>
      <c r="C1267" t="str">
        <f>IF([1]线路!C1267="","",[1]线路!C1267)</f>
        <v/>
      </c>
      <c r="D1267" t="str">
        <f>IF([1]线路!D1267="","",[1]线路!D1267)</f>
        <v/>
      </c>
      <c r="E1267" t="str">
        <f>IF([1]线路!F1267="","",[1]线路!F1267)</f>
        <v/>
      </c>
      <c r="F1267" t="str">
        <f>IF([1]线路!E1267="","",[1]线路!E1267)</f>
        <v/>
      </c>
      <c r="G1267" s="18" t="str">
        <f t="shared" si="54"/>
        <v/>
      </c>
      <c r="H1267" s="18" t="str">
        <f ca="1">VLOOKUP(线路!A1267,OFFSET(架空线长度!$A$2,0,0,2000,2),2,FALSE)</f>
        <v/>
      </c>
      <c r="I1267" s="18"/>
      <c r="J1267" s="18"/>
      <c r="K1267" s="18"/>
      <c r="L1267" s="18" t="str">
        <f t="shared" si="55"/>
        <v/>
      </c>
      <c r="M1267" t="str">
        <f>IF([1]线路!G1267="","",[1]线路!G1267)</f>
        <v/>
      </c>
      <c r="N1267" t="str">
        <f>IF([1]线路!H1267="","",[1]线路!H1267)</f>
        <v/>
      </c>
    </row>
    <row r="1268" spans="1:14" x14ac:dyDescent="0.15">
      <c r="A1268" t="str">
        <f>IF([1]线路!A1268="","",[1]线路!A1268)</f>
        <v/>
      </c>
      <c r="B1268" t="str">
        <f>IF([1]线路!B1268="","",[1]线路!B1268)</f>
        <v/>
      </c>
      <c r="C1268" t="str">
        <f>IF([1]线路!C1268="","",[1]线路!C1268)</f>
        <v/>
      </c>
      <c r="D1268" t="str">
        <f>IF([1]线路!D1268="","",[1]线路!D1268)</f>
        <v/>
      </c>
      <c r="E1268" t="str">
        <f>IF([1]线路!F1268="","",[1]线路!F1268)</f>
        <v/>
      </c>
      <c r="F1268" t="str">
        <f>IF([1]线路!E1268="","",[1]线路!E1268)</f>
        <v/>
      </c>
      <c r="G1268" s="18" t="str">
        <f t="shared" si="54"/>
        <v/>
      </c>
      <c r="H1268" s="18" t="str">
        <f ca="1">VLOOKUP(线路!A1268,OFFSET(架空线长度!$A$2,0,0,2000,2),2,FALSE)</f>
        <v/>
      </c>
      <c r="I1268" s="18"/>
      <c r="J1268" s="18"/>
      <c r="K1268" s="18"/>
      <c r="L1268" s="18" t="str">
        <f t="shared" si="55"/>
        <v/>
      </c>
      <c r="M1268" t="str">
        <f>IF([1]线路!G1268="","",[1]线路!G1268)</f>
        <v/>
      </c>
      <c r="N1268" t="str">
        <f>IF([1]线路!H1268="","",[1]线路!H1268)</f>
        <v/>
      </c>
    </row>
    <row r="1269" spans="1:14" x14ac:dyDescent="0.15">
      <c r="A1269" t="str">
        <f>IF([1]线路!A1269="","",[1]线路!A1269)</f>
        <v/>
      </c>
      <c r="B1269" t="str">
        <f>IF([1]线路!B1269="","",[1]线路!B1269)</f>
        <v/>
      </c>
      <c r="C1269" t="str">
        <f>IF([1]线路!C1269="","",[1]线路!C1269)</f>
        <v/>
      </c>
      <c r="D1269" t="str">
        <f>IF([1]线路!D1269="","",[1]线路!D1269)</f>
        <v/>
      </c>
      <c r="E1269" t="str">
        <f>IF([1]线路!F1269="","",[1]线路!F1269)</f>
        <v/>
      </c>
      <c r="F1269" t="str">
        <f>IF([1]线路!E1269="","",[1]线路!E1269)</f>
        <v/>
      </c>
      <c r="G1269" s="18" t="str">
        <f t="shared" si="54"/>
        <v/>
      </c>
      <c r="H1269" s="18" t="str">
        <f ca="1">VLOOKUP(线路!A1269,OFFSET(架空线长度!$A$2,0,0,2000,2),2,FALSE)</f>
        <v/>
      </c>
      <c r="I1269" s="18"/>
      <c r="J1269" s="18"/>
      <c r="K1269" s="18"/>
      <c r="L1269" s="18" t="str">
        <f t="shared" si="55"/>
        <v/>
      </c>
      <c r="M1269" t="str">
        <f>IF([1]线路!G1269="","",[1]线路!G1269)</f>
        <v/>
      </c>
      <c r="N1269" t="str">
        <f>IF([1]线路!H1269="","",[1]线路!H1269)</f>
        <v/>
      </c>
    </row>
    <row r="1270" spans="1:14" x14ac:dyDescent="0.15">
      <c r="A1270" t="str">
        <f>IF([1]线路!A1270="","",[1]线路!A1270)</f>
        <v/>
      </c>
      <c r="B1270" t="str">
        <f>IF([1]线路!B1270="","",[1]线路!B1270)</f>
        <v/>
      </c>
      <c r="C1270" t="str">
        <f>IF([1]线路!C1270="","",[1]线路!C1270)</f>
        <v/>
      </c>
      <c r="D1270" t="str">
        <f>IF([1]线路!D1270="","",[1]线路!D1270)</f>
        <v/>
      </c>
      <c r="E1270" t="str">
        <f>IF([1]线路!F1270="","",[1]线路!F1270)</f>
        <v/>
      </c>
      <c r="F1270" t="str">
        <f>IF([1]线路!E1270="","",[1]线路!E1270)</f>
        <v/>
      </c>
      <c r="G1270" s="18" t="str">
        <f t="shared" si="54"/>
        <v/>
      </c>
      <c r="H1270" s="18" t="str">
        <f ca="1">VLOOKUP(线路!A1270,OFFSET(架空线长度!$A$2,0,0,2000,2),2,FALSE)</f>
        <v/>
      </c>
      <c r="I1270" s="18"/>
      <c r="J1270" s="18"/>
      <c r="K1270" s="18"/>
      <c r="L1270" s="18" t="str">
        <f t="shared" si="55"/>
        <v/>
      </c>
      <c r="M1270" t="str">
        <f>IF([1]线路!G1270="","",[1]线路!G1270)</f>
        <v/>
      </c>
      <c r="N1270" t="str">
        <f>IF([1]线路!H1270="","",[1]线路!H1270)</f>
        <v/>
      </c>
    </row>
    <row r="1271" spans="1:14" x14ac:dyDescent="0.15">
      <c r="A1271" t="str">
        <f>IF([1]线路!A1271="","",[1]线路!A1271)</f>
        <v/>
      </c>
      <c r="B1271" t="str">
        <f>IF([1]线路!B1271="","",[1]线路!B1271)</f>
        <v/>
      </c>
      <c r="C1271" t="str">
        <f>IF([1]线路!C1271="","",[1]线路!C1271)</f>
        <v/>
      </c>
      <c r="D1271" t="str">
        <f>IF([1]线路!D1271="","",[1]线路!D1271)</f>
        <v/>
      </c>
      <c r="E1271" t="str">
        <f>IF([1]线路!F1271="","",[1]线路!F1271)</f>
        <v/>
      </c>
      <c r="F1271" t="str">
        <f>IF([1]线路!E1271="","",[1]线路!E1271)</f>
        <v/>
      </c>
      <c r="G1271" s="18" t="str">
        <f t="shared" si="54"/>
        <v/>
      </c>
      <c r="H1271" s="18" t="str">
        <f ca="1">VLOOKUP(线路!A1271,OFFSET(架空线长度!$A$2,0,0,2000,2),2,FALSE)</f>
        <v/>
      </c>
      <c r="I1271" s="18"/>
      <c r="J1271" s="18"/>
      <c r="K1271" s="18"/>
      <c r="L1271" s="18" t="str">
        <f t="shared" si="55"/>
        <v/>
      </c>
      <c r="M1271" t="str">
        <f>IF([1]线路!G1271="","",[1]线路!G1271)</f>
        <v/>
      </c>
      <c r="N1271" t="str">
        <f>IF([1]线路!H1271="","",[1]线路!H1271)</f>
        <v/>
      </c>
    </row>
    <row r="1272" spans="1:14" x14ac:dyDescent="0.15">
      <c r="A1272" t="str">
        <f>IF([1]线路!A1272="","",[1]线路!A1272)</f>
        <v/>
      </c>
      <c r="B1272" t="str">
        <f>IF([1]线路!B1272="","",[1]线路!B1272)</f>
        <v/>
      </c>
      <c r="C1272" t="str">
        <f>IF([1]线路!C1272="","",[1]线路!C1272)</f>
        <v/>
      </c>
      <c r="D1272" t="str">
        <f>IF([1]线路!D1272="","",[1]线路!D1272)</f>
        <v/>
      </c>
      <c r="E1272" t="str">
        <f>IF([1]线路!F1272="","",[1]线路!F1272)</f>
        <v/>
      </c>
      <c r="F1272" t="str">
        <f>IF([1]线路!E1272="","",[1]线路!E1272)</f>
        <v/>
      </c>
      <c r="G1272" s="18" t="str">
        <f t="shared" si="54"/>
        <v/>
      </c>
      <c r="H1272" s="18" t="str">
        <f ca="1">VLOOKUP(线路!A1272,OFFSET(架空线长度!$A$2,0,0,2000,2),2,FALSE)</f>
        <v/>
      </c>
      <c r="I1272" s="18"/>
      <c r="J1272" s="18"/>
      <c r="K1272" s="18"/>
      <c r="L1272" s="18" t="str">
        <f t="shared" si="55"/>
        <v/>
      </c>
      <c r="M1272" t="str">
        <f>IF([1]线路!G1272="","",[1]线路!G1272)</f>
        <v/>
      </c>
      <c r="N1272" t="str">
        <f>IF([1]线路!H1272="","",[1]线路!H1272)</f>
        <v/>
      </c>
    </row>
    <row r="1273" spans="1:14" x14ac:dyDescent="0.15">
      <c r="A1273" t="str">
        <f>IF([1]线路!A1273="","",[1]线路!A1273)</f>
        <v/>
      </c>
      <c r="B1273" t="str">
        <f>IF([1]线路!B1273="","",[1]线路!B1273)</f>
        <v/>
      </c>
      <c r="C1273" t="str">
        <f>IF([1]线路!C1273="","",[1]线路!C1273)</f>
        <v/>
      </c>
      <c r="D1273" t="str">
        <f>IF([1]线路!D1273="","",[1]线路!D1273)</f>
        <v/>
      </c>
      <c r="E1273" t="str">
        <f>IF([1]线路!F1273="","",[1]线路!F1273)</f>
        <v/>
      </c>
      <c r="F1273" t="str">
        <f>IF([1]线路!E1273="","",[1]线路!E1273)</f>
        <v/>
      </c>
      <c r="G1273" s="18" t="str">
        <f t="shared" si="54"/>
        <v/>
      </c>
      <c r="H1273" s="18" t="str">
        <f ca="1">VLOOKUP(线路!A1273,OFFSET(架空线长度!$A$2,0,0,2000,2),2,FALSE)</f>
        <v/>
      </c>
      <c r="I1273" s="18"/>
      <c r="J1273" s="18"/>
      <c r="K1273" s="18"/>
      <c r="L1273" s="18" t="str">
        <f t="shared" si="55"/>
        <v/>
      </c>
      <c r="M1273" t="str">
        <f>IF([1]线路!G1273="","",[1]线路!G1273)</f>
        <v/>
      </c>
      <c r="N1273" t="str">
        <f>IF([1]线路!H1273="","",[1]线路!H1273)</f>
        <v/>
      </c>
    </row>
    <row r="1274" spans="1:14" x14ac:dyDescent="0.15">
      <c r="A1274" t="str">
        <f>IF([1]线路!A1274="","",[1]线路!A1274)</f>
        <v/>
      </c>
      <c r="B1274" t="str">
        <f>IF([1]线路!B1274="","",[1]线路!B1274)</f>
        <v/>
      </c>
      <c r="C1274" t="str">
        <f>IF([1]线路!C1274="","",[1]线路!C1274)</f>
        <v/>
      </c>
      <c r="D1274" t="str">
        <f>IF([1]线路!D1274="","",[1]线路!D1274)</f>
        <v/>
      </c>
      <c r="E1274" t="str">
        <f>IF([1]线路!F1274="","",[1]线路!F1274)</f>
        <v/>
      </c>
      <c r="F1274" t="str">
        <f>IF([1]线路!E1274="","",[1]线路!E1274)</f>
        <v/>
      </c>
      <c r="G1274" s="18" t="str">
        <f t="shared" si="54"/>
        <v/>
      </c>
      <c r="H1274" s="18" t="str">
        <f ca="1">VLOOKUP(线路!A1274,OFFSET(架空线长度!$A$2,0,0,2000,2),2,FALSE)</f>
        <v/>
      </c>
      <c r="I1274" s="18"/>
      <c r="J1274" s="18"/>
      <c r="K1274" s="18"/>
      <c r="L1274" s="18" t="str">
        <f t="shared" si="55"/>
        <v/>
      </c>
      <c r="M1274" t="str">
        <f>IF([1]线路!G1274="","",[1]线路!G1274)</f>
        <v/>
      </c>
      <c r="N1274" t="str">
        <f>IF([1]线路!H1274="","",[1]线路!H1274)</f>
        <v/>
      </c>
    </row>
    <row r="1275" spans="1:14" x14ac:dyDescent="0.15">
      <c r="A1275" t="str">
        <f>IF([1]线路!A1275="","",[1]线路!A1275)</f>
        <v/>
      </c>
      <c r="B1275" t="str">
        <f>IF([1]线路!B1275="","",[1]线路!B1275)</f>
        <v/>
      </c>
      <c r="C1275" t="str">
        <f>IF([1]线路!C1275="","",[1]线路!C1275)</f>
        <v/>
      </c>
      <c r="D1275" t="str">
        <f>IF([1]线路!D1275="","",[1]线路!D1275)</f>
        <v/>
      </c>
      <c r="E1275" t="str">
        <f>IF([1]线路!F1275="","",[1]线路!F1275)</f>
        <v/>
      </c>
      <c r="F1275" t="str">
        <f>IF([1]线路!E1275="","",[1]线路!E1275)</f>
        <v/>
      </c>
      <c r="G1275" s="18" t="str">
        <f t="shared" si="54"/>
        <v/>
      </c>
      <c r="H1275" s="18" t="str">
        <f ca="1">VLOOKUP(线路!A1275,OFFSET(架空线长度!$A$2,0,0,2000,2),2,FALSE)</f>
        <v/>
      </c>
      <c r="I1275" s="18"/>
      <c r="J1275" s="18"/>
      <c r="K1275" s="18"/>
      <c r="L1275" s="18" t="str">
        <f t="shared" si="55"/>
        <v/>
      </c>
      <c r="M1275" t="str">
        <f>IF([1]线路!G1275="","",[1]线路!G1275)</f>
        <v/>
      </c>
      <c r="N1275" t="str">
        <f>IF([1]线路!H1275="","",[1]线路!H1275)</f>
        <v/>
      </c>
    </row>
    <row r="1276" spans="1:14" x14ac:dyDescent="0.15">
      <c r="A1276" t="str">
        <f>IF([1]线路!A1276="","",[1]线路!A1276)</f>
        <v/>
      </c>
      <c r="B1276" t="str">
        <f>IF([1]线路!B1276="","",[1]线路!B1276)</f>
        <v/>
      </c>
      <c r="C1276" t="str">
        <f>IF([1]线路!C1276="","",[1]线路!C1276)</f>
        <v/>
      </c>
      <c r="D1276" t="str">
        <f>IF([1]线路!D1276="","",[1]线路!D1276)</f>
        <v/>
      </c>
      <c r="E1276" t="str">
        <f>IF([1]线路!F1276="","",[1]线路!F1276)</f>
        <v/>
      </c>
      <c r="F1276" t="str">
        <f>IF([1]线路!E1276="","",[1]线路!E1276)</f>
        <v/>
      </c>
      <c r="G1276" s="18" t="str">
        <f t="shared" si="54"/>
        <v/>
      </c>
      <c r="H1276" s="18" t="str">
        <f ca="1">VLOOKUP(线路!A1276,OFFSET(架空线长度!$A$2,0,0,2000,2),2,FALSE)</f>
        <v/>
      </c>
      <c r="I1276" s="18"/>
      <c r="J1276" s="18"/>
      <c r="K1276" s="18"/>
      <c r="L1276" s="18" t="str">
        <f t="shared" si="55"/>
        <v/>
      </c>
      <c r="M1276" t="str">
        <f>IF([1]线路!G1276="","",[1]线路!G1276)</f>
        <v/>
      </c>
      <c r="N1276" t="str">
        <f>IF([1]线路!H1276="","",[1]线路!H1276)</f>
        <v/>
      </c>
    </row>
    <row r="1277" spans="1:14" x14ac:dyDescent="0.15">
      <c r="A1277" t="str">
        <f>IF([1]线路!A1277="","",[1]线路!A1277)</f>
        <v/>
      </c>
      <c r="B1277" t="str">
        <f>IF([1]线路!B1277="","",[1]线路!B1277)</f>
        <v/>
      </c>
      <c r="C1277" t="str">
        <f>IF([1]线路!C1277="","",[1]线路!C1277)</f>
        <v/>
      </c>
      <c r="D1277" t="str">
        <f>IF([1]线路!D1277="","",[1]线路!D1277)</f>
        <v/>
      </c>
      <c r="E1277" t="str">
        <f>IF([1]线路!F1277="","",[1]线路!F1277)</f>
        <v/>
      </c>
      <c r="F1277" t="str">
        <f>IF([1]线路!E1277="","",[1]线路!E1277)</f>
        <v/>
      </c>
      <c r="G1277" s="18" t="str">
        <f t="shared" si="54"/>
        <v/>
      </c>
      <c r="H1277" s="18" t="str">
        <f ca="1">VLOOKUP(线路!A1277,OFFSET(架空线长度!$A$2,0,0,2000,2),2,FALSE)</f>
        <v/>
      </c>
      <c r="I1277" s="18"/>
      <c r="J1277" s="18"/>
      <c r="K1277" s="18"/>
      <c r="L1277" s="18" t="str">
        <f t="shared" si="55"/>
        <v/>
      </c>
      <c r="M1277" t="str">
        <f>IF([1]线路!G1277="","",[1]线路!G1277)</f>
        <v/>
      </c>
      <c r="N1277" t="str">
        <f>IF([1]线路!H1277="","",[1]线路!H1277)</f>
        <v/>
      </c>
    </row>
    <row r="1278" spans="1:14" x14ac:dyDescent="0.15">
      <c r="A1278" t="str">
        <f>IF([1]线路!A1278="","",[1]线路!A1278)</f>
        <v/>
      </c>
      <c r="B1278" t="str">
        <f>IF([1]线路!B1278="","",[1]线路!B1278)</f>
        <v/>
      </c>
      <c r="C1278" t="str">
        <f>IF([1]线路!C1278="","",[1]线路!C1278)</f>
        <v/>
      </c>
      <c r="D1278" t="str">
        <f>IF([1]线路!D1278="","",[1]线路!D1278)</f>
        <v/>
      </c>
      <c r="E1278" t="str">
        <f>IF([1]线路!F1278="","",[1]线路!F1278)</f>
        <v/>
      </c>
      <c r="F1278" t="str">
        <f>IF([1]线路!E1278="","",[1]线路!E1278)</f>
        <v/>
      </c>
      <c r="G1278" s="18" t="str">
        <f t="shared" si="54"/>
        <v/>
      </c>
      <c r="H1278" s="18" t="str">
        <f ca="1">VLOOKUP(线路!A1278,OFFSET(架空线长度!$A$2,0,0,2000,2),2,FALSE)</f>
        <v/>
      </c>
      <c r="I1278" s="18"/>
      <c r="J1278" s="18"/>
      <c r="K1278" s="18"/>
      <c r="L1278" s="18" t="str">
        <f t="shared" si="55"/>
        <v/>
      </c>
      <c r="M1278" t="str">
        <f>IF([1]线路!G1278="","",[1]线路!G1278)</f>
        <v/>
      </c>
      <c r="N1278" t="str">
        <f>IF([1]线路!H1278="","",[1]线路!H1278)</f>
        <v/>
      </c>
    </row>
    <row r="1279" spans="1:14" x14ac:dyDescent="0.15">
      <c r="A1279" t="str">
        <f>IF([1]线路!A1279="","",[1]线路!A1279)</f>
        <v/>
      </c>
      <c r="B1279" t="str">
        <f>IF([1]线路!B1279="","",[1]线路!B1279)</f>
        <v/>
      </c>
      <c r="C1279" t="str">
        <f>IF([1]线路!C1279="","",[1]线路!C1279)</f>
        <v/>
      </c>
      <c r="D1279" t="str">
        <f>IF([1]线路!D1279="","",[1]线路!D1279)</f>
        <v/>
      </c>
      <c r="E1279" t="str">
        <f>IF([1]线路!F1279="","",[1]线路!F1279)</f>
        <v/>
      </c>
      <c r="F1279" t="str">
        <f>IF([1]线路!E1279="","",[1]线路!E1279)</f>
        <v/>
      </c>
      <c r="G1279" s="18" t="str">
        <f t="shared" si="54"/>
        <v/>
      </c>
      <c r="H1279" s="18" t="str">
        <f ca="1">VLOOKUP(线路!A1279,OFFSET(架空线长度!$A$2,0,0,2000,2),2,FALSE)</f>
        <v/>
      </c>
      <c r="I1279" s="18"/>
      <c r="J1279" s="18"/>
      <c r="K1279" s="18"/>
      <c r="L1279" s="18" t="str">
        <f t="shared" si="55"/>
        <v/>
      </c>
      <c r="M1279" t="str">
        <f>IF([1]线路!G1279="","",[1]线路!G1279)</f>
        <v/>
      </c>
      <c r="N1279" t="str">
        <f>IF([1]线路!H1279="","",[1]线路!H1279)</f>
        <v/>
      </c>
    </row>
    <row r="1280" spans="1:14" x14ac:dyDescent="0.15">
      <c r="A1280" t="str">
        <f>IF([1]线路!A1280="","",[1]线路!A1280)</f>
        <v/>
      </c>
      <c r="B1280" t="str">
        <f>IF([1]线路!B1280="","",[1]线路!B1280)</f>
        <v/>
      </c>
      <c r="C1280" t="str">
        <f>IF([1]线路!C1280="","",[1]线路!C1280)</f>
        <v/>
      </c>
      <c r="D1280" t="str">
        <f>IF([1]线路!D1280="","",[1]线路!D1280)</f>
        <v/>
      </c>
      <c r="E1280" t="str">
        <f>IF([1]线路!F1280="","",[1]线路!F1280)</f>
        <v/>
      </c>
      <c r="F1280" t="str">
        <f>IF([1]线路!E1280="","",[1]线路!E1280)</f>
        <v/>
      </c>
      <c r="G1280" s="18" t="str">
        <f t="shared" si="54"/>
        <v/>
      </c>
      <c r="H1280" s="18" t="str">
        <f ca="1">VLOOKUP(线路!A1280,OFFSET(架空线长度!$A$2,0,0,2000,2),2,FALSE)</f>
        <v/>
      </c>
      <c r="I1280" s="18"/>
      <c r="J1280" s="18"/>
      <c r="K1280" s="18"/>
      <c r="L1280" s="18" t="str">
        <f t="shared" si="55"/>
        <v/>
      </c>
      <c r="M1280" t="str">
        <f>IF([1]线路!G1280="","",[1]线路!G1280)</f>
        <v/>
      </c>
      <c r="N1280" t="str">
        <f>IF([1]线路!H1280="","",[1]线路!H1280)</f>
        <v/>
      </c>
    </row>
    <row r="1281" spans="1:14" x14ac:dyDescent="0.15">
      <c r="A1281" t="str">
        <f>IF([1]线路!A1281="","",[1]线路!A1281)</f>
        <v/>
      </c>
      <c r="B1281" t="str">
        <f>IF([1]线路!B1281="","",[1]线路!B1281)</f>
        <v/>
      </c>
      <c r="C1281" t="str">
        <f>IF([1]线路!C1281="","",[1]线路!C1281)</f>
        <v/>
      </c>
      <c r="D1281" t="str">
        <f>IF([1]线路!D1281="","",[1]线路!D1281)</f>
        <v/>
      </c>
      <c r="E1281" t="str">
        <f>IF([1]线路!F1281="","",[1]线路!F1281)</f>
        <v/>
      </c>
      <c r="F1281" t="str">
        <f>IF([1]线路!E1281="","",[1]线路!E1281)</f>
        <v/>
      </c>
      <c r="G1281" s="18" t="str">
        <f t="shared" si="54"/>
        <v/>
      </c>
      <c r="H1281" s="18" t="str">
        <f ca="1">VLOOKUP(线路!A1281,OFFSET(架空线长度!$A$2,0,0,2000,2),2,FALSE)</f>
        <v/>
      </c>
      <c r="I1281" s="18"/>
      <c r="J1281" s="18"/>
      <c r="K1281" s="18"/>
      <c r="L1281" s="18" t="str">
        <f t="shared" si="55"/>
        <v/>
      </c>
      <c r="M1281" t="str">
        <f>IF([1]线路!G1281="","",[1]线路!G1281)</f>
        <v/>
      </c>
      <c r="N1281" t="str">
        <f>IF([1]线路!H1281="","",[1]线路!H1281)</f>
        <v/>
      </c>
    </row>
    <row r="1282" spans="1:14" x14ac:dyDescent="0.15">
      <c r="A1282" t="str">
        <f>IF([1]线路!A1282="","",[1]线路!A1282)</f>
        <v/>
      </c>
      <c r="B1282" t="str">
        <f>IF([1]线路!B1282="","",[1]线路!B1282)</f>
        <v/>
      </c>
      <c r="C1282" t="str">
        <f>IF([1]线路!C1282="","",[1]线路!C1282)</f>
        <v/>
      </c>
      <c r="D1282" t="str">
        <f>IF([1]线路!D1282="","",[1]线路!D1282)</f>
        <v/>
      </c>
      <c r="E1282" t="str">
        <f>IF([1]线路!F1282="","",[1]线路!F1282)</f>
        <v/>
      </c>
      <c r="F1282" t="str">
        <f>IF([1]线路!E1282="","",[1]线路!E1282)</f>
        <v/>
      </c>
      <c r="G1282" s="18" t="str">
        <f t="shared" si="54"/>
        <v/>
      </c>
      <c r="H1282" s="18" t="str">
        <f ca="1">VLOOKUP(线路!A1282,OFFSET(架空线长度!$A$2,0,0,2000,2),2,FALSE)</f>
        <v/>
      </c>
      <c r="I1282" s="18"/>
      <c r="J1282" s="18"/>
      <c r="K1282" s="18"/>
      <c r="L1282" s="18" t="str">
        <f t="shared" si="55"/>
        <v/>
      </c>
      <c r="M1282" t="str">
        <f>IF([1]线路!G1282="","",[1]线路!G1282)</f>
        <v/>
      </c>
      <c r="N1282" t="str">
        <f>IF([1]线路!H1282="","",[1]线路!H1282)</f>
        <v/>
      </c>
    </row>
    <row r="1283" spans="1:14" x14ac:dyDescent="0.15">
      <c r="A1283" t="str">
        <f>IF([1]线路!A1283="","",[1]线路!A1283)</f>
        <v/>
      </c>
      <c r="B1283" t="str">
        <f>IF([1]线路!B1283="","",[1]线路!B1283)</f>
        <v/>
      </c>
      <c r="C1283" t="str">
        <f>IF([1]线路!C1283="","",[1]线路!C1283)</f>
        <v/>
      </c>
      <c r="D1283" t="str">
        <f>IF([1]线路!D1283="","",[1]线路!D1283)</f>
        <v/>
      </c>
      <c r="E1283" t="str">
        <f>IF([1]线路!F1283="","",[1]线路!F1283)</f>
        <v/>
      </c>
      <c r="F1283" t="str">
        <f>IF([1]线路!E1283="","",[1]线路!E1283)</f>
        <v/>
      </c>
      <c r="G1283" s="18" t="str">
        <f t="shared" ref="G1283:G1346" si="56">L1283</f>
        <v/>
      </c>
      <c r="H1283" s="18" t="str">
        <f ca="1">VLOOKUP(线路!A1283,OFFSET(架空线长度!$A$2,0,0,2000,2),2,FALSE)</f>
        <v/>
      </c>
      <c r="I1283" s="18"/>
      <c r="J1283" s="18"/>
      <c r="K1283" s="18"/>
      <c r="L1283" s="18" t="str">
        <f t="shared" ref="L1283:L1346" si="57">IF(OR(I1283="",K1283=""),"",IF(I1283/(I1283+K1283)&gt;0.5,0,1))</f>
        <v/>
      </c>
      <c r="M1283" t="str">
        <f>IF([1]线路!G1283="","",[1]线路!G1283)</f>
        <v/>
      </c>
      <c r="N1283" t="str">
        <f>IF([1]线路!H1283="","",[1]线路!H1283)</f>
        <v/>
      </c>
    </row>
    <row r="1284" spans="1:14" x14ac:dyDescent="0.15">
      <c r="A1284" t="str">
        <f>IF([1]线路!A1284="","",[1]线路!A1284)</f>
        <v/>
      </c>
      <c r="B1284" t="str">
        <f>IF([1]线路!B1284="","",[1]线路!B1284)</f>
        <v/>
      </c>
      <c r="C1284" t="str">
        <f>IF([1]线路!C1284="","",[1]线路!C1284)</f>
        <v/>
      </c>
      <c r="D1284" t="str">
        <f>IF([1]线路!D1284="","",[1]线路!D1284)</f>
        <v/>
      </c>
      <c r="E1284" t="str">
        <f>IF([1]线路!F1284="","",[1]线路!F1284)</f>
        <v/>
      </c>
      <c r="F1284" t="str">
        <f>IF([1]线路!E1284="","",[1]线路!E1284)</f>
        <v/>
      </c>
      <c r="G1284" s="18" t="str">
        <f t="shared" si="56"/>
        <v/>
      </c>
      <c r="H1284" s="18" t="str">
        <f ca="1">VLOOKUP(线路!A1284,OFFSET(架空线长度!$A$2,0,0,2000,2),2,FALSE)</f>
        <v/>
      </c>
      <c r="I1284" s="18"/>
      <c r="J1284" s="18"/>
      <c r="K1284" s="18"/>
      <c r="L1284" s="18" t="str">
        <f t="shared" si="57"/>
        <v/>
      </c>
      <c r="M1284" t="str">
        <f>IF([1]线路!G1284="","",[1]线路!G1284)</f>
        <v/>
      </c>
      <c r="N1284" t="str">
        <f>IF([1]线路!H1284="","",[1]线路!H1284)</f>
        <v/>
      </c>
    </row>
    <row r="1285" spans="1:14" x14ac:dyDescent="0.15">
      <c r="A1285" t="str">
        <f>IF([1]线路!A1285="","",[1]线路!A1285)</f>
        <v/>
      </c>
      <c r="B1285" t="str">
        <f>IF([1]线路!B1285="","",[1]线路!B1285)</f>
        <v/>
      </c>
      <c r="C1285" t="str">
        <f>IF([1]线路!C1285="","",[1]线路!C1285)</f>
        <v/>
      </c>
      <c r="D1285" t="str">
        <f>IF([1]线路!D1285="","",[1]线路!D1285)</f>
        <v/>
      </c>
      <c r="E1285" t="str">
        <f>IF([1]线路!F1285="","",[1]线路!F1285)</f>
        <v/>
      </c>
      <c r="F1285" t="str">
        <f>IF([1]线路!E1285="","",[1]线路!E1285)</f>
        <v/>
      </c>
      <c r="G1285" s="18" t="str">
        <f t="shared" si="56"/>
        <v/>
      </c>
      <c r="H1285" s="18" t="str">
        <f ca="1">VLOOKUP(线路!A1285,OFFSET(架空线长度!$A$2,0,0,2000,2),2,FALSE)</f>
        <v/>
      </c>
      <c r="I1285" s="18"/>
      <c r="J1285" s="18"/>
      <c r="K1285" s="18"/>
      <c r="L1285" s="18" t="str">
        <f t="shared" si="57"/>
        <v/>
      </c>
      <c r="M1285" t="str">
        <f>IF([1]线路!G1285="","",[1]线路!G1285)</f>
        <v/>
      </c>
      <c r="N1285" t="str">
        <f>IF([1]线路!H1285="","",[1]线路!H1285)</f>
        <v/>
      </c>
    </row>
    <row r="1286" spans="1:14" x14ac:dyDescent="0.15">
      <c r="A1286" t="str">
        <f>IF([1]线路!A1286="","",[1]线路!A1286)</f>
        <v/>
      </c>
      <c r="B1286" t="str">
        <f>IF([1]线路!B1286="","",[1]线路!B1286)</f>
        <v/>
      </c>
      <c r="C1286" t="str">
        <f>IF([1]线路!C1286="","",[1]线路!C1286)</f>
        <v/>
      </c>
      <c r="D1286" t="str">
        <f>IF([1]线路!D1286="","",[1]线路!D1286)</f>
        <v/>
      </c>
      <c r="E1286" t="str">
        <f>IF([1]线路!F1286="","",[1]线路!F1286)</f>
        <v/>
      </c>
      <c r="F1286" t="str">
        <f>IF([1]线路!E1286="","",[1]线路!E1286)</f>
        <v/>
      </c>
      <c r="G1286" s="18" t="str">
        <f t="shared" si="56"/>
        <v/>
      </c>
      <c r="H1286" s="18" t="str">
        <f ca="1">VLOOKUP(线路!A1286,OFFSET(架空线长度!$A$2,0,0,2000,2),2,FALSE)</f>
        <v/>
      </c>
      <c r="I1286" s="18"/>
      <c r="J1286" s="18"/>
      <c r="K1286" s="18"/>
      <c r="L1286" s="18" t="str">
        <f t="shared" si="57"/>
        <v/>
      </c>
      <c r="M1286" t="str">
        <f>IF([1]线路!G1286="","",[1]线路!G1286)</f>
        <v/>
      </c>
      <c r="N1286" t="str">
        <f>IF([1]线路!H1286="","",[1]线路!H1286)</f>
        <v/>
      </c>
    </row>
    <row r="1287" spans="1:14" x14ac:dyDescent="0.15">
      <c r="A1287" t="str">
        <f>IF([1]线路!A1287="","",[1]线路!A1287)</f>
        <v/>
      </c>
      <c r="B1287" t="str">
        <f>IF([1]线路!B1287="","",[1]线路!B1287)</f>
        <v/>
      </c>
      <c r="C1287" t="str">
        <f>IF([1]线路!C1287="","",[1]线路!C1287)</f>
        <v/>
      </c>
      <c r="D1287" t="str">
        <f>IF([1]线路!D1287="","",[1]线路!D1287)</f>
        <v/>
      </c>
      <c r="E1287" t="str">
        <f>IF([1]线路!F1287="","",[1]线路!F1287)</f>
        <v/>
      </c>
      <c r="F1287" t="str">
        <f>IF([1]线路!E1287="","",[1]线路!E1287)</f>
        <v/>
      </c>
      <c r="G1287" s="18" t="str">
        <f t="shared" si="56"/>
        <v/>
      </c>
      <c r="H1287" s="18" t="str">
        <f ca="1">VLOOKUP(线路!A1287,OFFSET(架空线长度!$A$2,0,0,2000,2),2,FALSE)</f>
        <v/>
      </c>
      <c r="I1287" s="18"/>
      <c r="J1287" s="18"/>
      <c r="K1287" s="18"/>
      <c r="L1287" s="18" t="str">
        <f t="shared" si="57"/>
        <v/>
      </c>
      <c r="M1287" t="str">
        <f>IF([1]线路!G1287="","",[1]线路!G1287)</f>
        <v/>
      </c>
      <c r="N1287" t="str">
        <f>IF([1]线路!H1287="","",[1]线路!H1287)</f>
        <v/>
      </c>
    </row>
    <row r="1288" spans="1:14" x14ac:dyDescent="0.15">
      <c r="A1288" t="str">
        <f>IF([1]线路!A1288="","",[1]线路!A1288)</f>
        <v/>
      </c>
      <c r="B1288" t="str">
        <f>IF([1]线路!B1288="","",[1]线路!B1288)</f>
        <v/>
      </c>
      <c r="C1288" t="str">
        <f>IF([1]线路!C1288="","",[1]线路!C1288)</f>
        <v/>
      </c>
      <c r="D1288" t="str">
        <f>IF([1]线路!D1288="","",[1]线路!D1288)</f>
        <v/>
      </c>
      <c r="E1288" t="str">
        <f>IF([1]线路!F1288="","",[1]线路!F1288)</f>
        <v/>
      </c>
      <c r="F1288" t="str">
        <f>IF([1]线路!E1288="","",[1]线路!E1288)</f>
        <v/>
      </c>
      <c r="G1288" s="18" t="str">
        <f t="shared" si="56"/>
        <v/>
      </c>
      <c r="H1288" s="18" t="str">
        <f ca="1">VLOOKUP(线路!A1288,OFFSET(架空线长度!$A$2,0,0,2000,2),2,FALSE)</f>
        <v/>
      </c>
      <c r="I1288" s="18"/>
      <c r="J1288" s="18"/>
      <c r="K1288" s="18"/>
      <c r="L1288" s="18" t="str">
        <f t="shared" si="57"/>
        <v/>
      </c>
      <c r="M1288" t="str">
        <f>IF([1]线路!G1288="","",[1]线路!G1288)</f>
        <v/>
      </c>
      <c r="N1288" t="str">
        <f>IF([1]线路!H1288="","",[1]线路!H1288)</f>
        <v/>
      </c>
    </row>
    <row r="1289" spans="1:14" x14ac:dyDescent="0.15">
      <c r="A1289" t="str">
        <f>IF([1]线路!A1289="","",[1]线路!A1289)</f>
        <v/>
      </c>
      <c r="B1289" t="str">
        <f>IF([1]线路!B1289="","",[1]线路!B1289)</f>
        <v/>
      </c>
      <c r="C1289" t="str">
        <f>IF([1]线路!C1289="","",[1]线路!C1289)</f>
        <v/>
      </c>
      <c r="D1289" t="str">
        <f>IF([1]线路!D1289="","",[1]线路!D1289)</f>
        <v/>
      </c>
      <c r="E1289" t="str">
        <f>IF([1]线路!F1289="","",[1]线路!F1289)</f>
        <v/>
      </c>
      <c r="F1289" t="str">
        <f>IF([1]线路!E1289="","",[1]线路!E1289)</f>
        <v/>
      </c>
      <c r="G1289" s="18" t="str">
        <f t="shared" si="56"/>
        <v/>
      </c>
      <c r="H1289" s="18" t="str">
        <f ca="1">VLOOKUP(线路!A1289,OFFSET(架空线长度!$A$2,0,0,2000,2),2,FALSE)</f>
        <v/>
      </c>
      <c r="I1289" s="18"/>
      <c r="J1289" s="18"/>
      <c r="K1289" s="18"/>
      <c r="L1289" s="18" t="str">
        <f t="shared" si="57"/>
        <v/>
      </c>
      <c r="M1289" t="str">
        <f>IF([1]线路!G1289="","",[1]线路!G1289)</f>
        <v/>
      </c>
      <c r="N1289" t="str">
        <f>IF([1]线路!H1289="","",[1]线路!H1289)</f>
        <v/>
      </c>
    </row>
    <row r="1290" spans="1:14" x14ac:dyDescent="0.15">
      <c r="A1290" t="str">
        <f>IF([1]线路!A1290="","",[1]线路!A1290)</f>
        <v/>
      </c>
      <c r="B1290" t="str">
        <f>IF([1]线路!B1290="","",[1]线路!B1290)</f>
        <v/>
      </c>
      <c r="C1290" t="str">
        <f>IF([1]线路!C1290="","",[1]线路!C1290)</f>
        <v/>
      </c>
      <c r="D1290" t="str">
        <f>IF([1]线路!D1290="","",[1]线路!D1290)</f>
        <v/>
      </c>
      <c r="E1290" t="str">
        <f>IF([1]线路!F1290="","",[1]线路!F1290)</f>
        <v/>
      </c>
      <c r="F1290" t="str">
        <f>IF([1]线路!E1290="","",[1]线路!E1290)</f>
        <v/>
      </c>
      <c r="G1290" s="18" t="str">
        <f t="shared" si="56"/>
        <v/>
      </c>
      <c r="H1290" s="18" t="str">
        <f ca="1">VLOOKUP(线路!A1290,OFFSET(架空线长度!$A$2,0,0,2000,2),2,FALSE)</f>
        <v/>
      </c>
      <c r="I1290" s="18"/>
      <c r="J1290" s="18"/>
      <c r="K1290" s="18"/>
      <c r="L1290" s="18" t="str">
        <f t="shared" si="57"/>
        <v/>
      </c>
      <c r="M1290" t="str">
        <f>IF([1]线路!G1290="","",[1]线路!G1290)</f>
        <v/>
      </c>
      <c r="N1290" t="str">
        <f>IF([1]线路!H1290="","",[1]线路!H1290)</f>
        <v/>
      </c>
    </row>
    <row r="1291" spans="1:14" x14ac:dyDescent="0.15">
      <c r="A1291" t="str">
        <f>IF([1]线路!A1291="","",[1]线路!A1291)</f>
        <v/>
      </c>
      <c r="B1291" t="str">
        <f>IF([1]线路!B1291="","",[1]线路!B1291)</f>
        <v/>
      </c>
      <c r="C1291" t="str">
        <f>IF([1]线路!C1291="","",[1]线路!C1291)</f>
        <v/>
      </c>
      <c r="D1291" t="str">
        <f>IF([1]线路!D1291="","",[1]线路!D1291)</f>
        <v/>
      </c>
      <c r="E1291" t="str">
        <f>IF([1]线路!F1291="","",[1]线路!F1291)</f>
        <v/>
      </c>
      <c r="F1291" t="str">
        <f>IF([1]线路!E1291="","",[1]线路!E1291)</f>
        <v/>
      </c>
      <c r="G1291" s="18" t="str">
        <f t="shared" si="56"/>
        <v/>
      </c>
      <c r="H1291" s="18" t="str">
        <f ca="1">VLOOKUP(线路!A1291,OFFSET(架空线长度!$A$2,0,0,2000,2),2,FALSE)</f>
        <v/>
      </c>
      <c r="I1291" s="18"/>
      <c r="J1291" s="18"/>
      <c r="K1291" s="18"/>
      <c r="L1291" s="18" t="str">
        <f t="shared" si="57"/>
        <v/>
      </c>
      <c r="M1291" t="str">
        <f>IF([1]线路!G1291="","",[1]线路!G1291)</f>
        <v/>
      </c>
      <c r="N1291" t="str">
        <f>IF([1]线路!H1291="","",[1]线路!H1291)</f>
        <v/>
      </c>
    </row>
    <row r="1292" spans="1:14" x14ac:dyDescent="0.15">
      <c r="A1292" t="str">
        <f>IF([1]线路!A1292="","",[1]线路!A1292)</f>
        <v/>
      </c>
      <c r="B1292" t="str">
        <f>IF([1]线路!B1292="","",[1]线路!B1292)</f>
        <v/>
      </c>
      <c r="C1292" t="str">
        <f>IF([1]线路!C1292="","",[1]线路!C1292)</f>
        <v/>
      </c>
      <c r="D1292" t="str">
        <f>IF([1]线路!D1292="","",[1]线路!D1292)</f>
        <v/>
      </c>
      <c r="E1292" t="str">
        <f>IF([1]线路!F1292="","",[1]线路!F1292)</f>
        <v/>
      </c>
      <c r="F1292" t="str">
        <f>IF([1]线路!E1292="","",[1]线路!E1292)</f>
        <v/>
      </c>
      <c r="G1292" s="18" t="str">
        <f t="shared" si="56"/>
        <v/>
      </c>
      <c r="H1292" s="18" t="str">
        <f ca="1">VLOOKUP(线路!A1292,OFFSET(架空线长度!$A$2,0,0,2000,2),2,FALSE)</f>
        <v/>
      </c>
      <c r="I1292" s="18"/>
      <c r="J1292" s="18"/>
      <c r="K1292" s="18"/>
      <c r="L1292" s="18" t="str">
        <f t="shared" si="57"/>
        <v/>
      </c>
      <c r="M1292" t="str">
        <f>IF([1]线路!G1292="","",[1]线路!G1292)</f>
        <v/>
      </c>
      <c r="N1292" t="str">
        <f>IF([1]线路!H1292="","",[1]线路!H1292)</f>
        <v/>
      </c>
    </row>
    <row r="1293" spans="1:14" x14ac:dyDescent="0.15">
      <c r="A1293" t="str">
        <f>IF([1]线路!A1293="","",[1]线路!A1293)</f>
        <v/>
      </c>
      <c r="B1293" t="str">
        <f>IF([1]线路!B1293="","",[1]线路!B1293)</f>
        <v/>
      </c>
      <c r="C1293" t="str">
        <f>IF([1]线路!C1293="","",[1]线路!C1293)</f>
        <v/>
      </c>
      <c r="D1293" t="str">
        <f>IF([1]线路!D1293="","",[1]线路!D1293)</f>
        <v/>
      </c>
      <c r="E1293" t="str">
        <f>IF([1]线路!F1293="","",[1]线路!F1293)</f>
        <v/>
      </c>
      <c r="F1293" t="str">
        <f>IF([1]线路!E1293="","",[1]线路!E1293)</f>
        <v/>
      </c>
      <c r="G1293" s="18" t="str">
        <f t="shared" si="56"/>
        <v/>
      </c>
      <c r="H1293" s="18" t="str">
        <f ca="1">VLOOKUP(线路!A1293,OFFSET(架空线长度!$A$2,0,0,2000,2),2,FALSE)</f>
        <v/>
      </c>
      <c r="I1293" s="18"/>
      <c r="J1293" s="18"/>
      <c r="K1293" s="18"/>
      <c r="L1293" s="18" t="str">
        <f t="shared" si="57"/>
        <v/>
      </c>
      <c r="M1293" t="str">
        <f>IF([1]线路!G1293="","",[1]线路!G1293)</f>
        <v/>
      </c>
      <c r="N1293" t="str">
        <f>IF([1]线路!H1293="","",[1]线路!H1293)</f>
        <v/>
      </c>
    </row>
    <row r="1294" spans="1:14" x14ac:dyDescent="0.15">
      <c r="A1294" t="str">
        <f>IF([1]线路!A1294="","",[1]线路!A1294)</f>
        <v/>
      </c>
      <c r="B1294" t="str">
        <f>IF([1]线路!B1294="","",[1]线路!B1294)</f>
        <v/>
      </c>
      <c r="C1294" t="str">
        <f>IF([1]线路!C1294="","",[1]线路!C1294)</f>
        <v/>
      </c>
      <c r="D1294" t="str">
        <f>IF([1]线路!D1294="","",[1]线路!D1294)</f>
        <v/>
      </c>
      <c r="E1294" t="str">
        <f>IF([1]线路!F1294="","",[1]线路!F1294)</f>
        <v/>
      </c>
      <c r="F1294" t="str">
        <f>IF([1]线路!E1294="","",[1]线路!E1294)</f>
        <v/>
      </c>
      <c r="G1294" s="18" t="str">
        <f t="shared" si="56"/>
        <v/>
      </c>
      <c r="H1294" s="18" t="str">
        <f ca="1">VLOOKUP(线路!A1294,OFFSET(架空线长度!$A$2,0,0,2000,2),2,FALSE)</f>
        <v/>
      </c>
      <c r="I1294" s="18"/>
      <c r="J1294" s="18"/>
      <c r="K1294" s="18"/>
      <c r="L1294" s="18" t="str">
        <f t="shared" si="57"/>
        <v/>
      </c>
      <c r="M1294" t="str">
        <f>IF([1]线路!G1294="","",[1]线路!G1294)</f>
        <v/>
      </c>
      <c r="N1294" t="str">
        <f>IF([1]线路!H1294="","",[1]线路!H1294)</f>
        <v/>
      </c>
    </row>
    <row r="1295" spans="1:14" x14ac:dyDescent="0.15">
      <c r="A1295" t="str">
        <f>IF([1]线路!A1295="","",[1]线路!A1295)</f>
        <v/>
      </c>
      <c r="B1295" t="str">
        <f>IF([1]线路!B1295="","",[1]线路!B1295)</f>
        <v/>
      </c>
      <c r="C1295" t="str">
        <f>IF([1]线路!C1295="","",[1]线路!C1295)</f>
        <v/>
      </c>
      <c r="D1295" t="str">
        <f>IF([1]线路!D1295="","",[1]线路!D1295)</f>
        <v/>
      </c>
      <c r="E1295" t="str">
        <f>IF([1]线路!F1295="","",[1]线路!F1295)</f>
        <v/>
      </c>
      <c r="F1295" t="str">
        <f>IF([1]线路!E1295="","",[1]线路!E1295)</f>
        <v/>
      </c>
      <c r="G1295" s="18" t="str">
        <f t="shared" si="56"/>
        <v/>
      </c>
      <c r="H1295" s="18" t="str">
        <f ca="1">VLOOKUP(线路!A1295,OFFSET(架空线长度!$A$2,0,0,2000,2),2,FALSE)</f>
        <v/>
      </c>
      <c r="I1295" s="18"/>
      <c r="J1295" s="18"/>
      <c r="K1295" s="18"/>
      <c r="L1295" s="18" t="str">
        <f t="shared" si="57"/>
        <v/>
      </c>
      <c r="M1295" t="str">
        <f>IF([1]线路!G1295="","",[1]线路!G1295)</f>
        <v/>
      </c>
      <c r="N1295" t="str">
        <f>IF([1]线路!H1295="","",[1]线路!H1295)</f>
        <v/>
      </c>
    </row>
    <row r="1296" spans="1:14" x14ac:dyDescent="0.15">
      <c r="A1296" t="str">
        <f>IF([1]线路!A1296="","",[1]线路!A1296)</f>
        <v/>
      </c>
      <c r="B1296" t="str">
        <f>IF([1]线路!B1296="","",[1]线路!B1296)</f>
        <v/>
      </c>
      <c r="C1296" t="str">
        <f>IF([1]线路!C1296="","",[1]线路!C1296)</f>
        <v/>
      </c>
      <c r="D1296" t="str">
        <f>IF([1]线路!D1296="","",[1]线路!D1296)</f>
        <v/>
      </c>
      <c r="E1296" t="str">
        <f>IF([1]线路!F1296="","",[1]线路!F1296)</f>
        <v/>
      </c>
      <c r="F1296" t="str">
        <f>IF([1]线路!E1296="","",[1]线路!E1296)</f>
        <v/>
      </c>
      <c r="G1296" s="18" t="str">
        <f t="shared" si="56"/>
        <v/>
      </c>
      <c r="H1296" s="18" t="str">
        <f ca="1">VLOOKUP(线路!A1296,OFFSET(架空线长度!$A$2,0,0,2000,2),2,FALSE)</f>
        <v/>
      </c>
      <c r="I1296" s="18"/>
      <c r="J1296" s="18"/>
      <c r="K1296" s="18"/>
      <c r="L1296" s="18" t="str">
        <f t="shared" si="57"/>
        <v/>
      </c>
      <c r="M1296" t="str">
        <f>IF([1]线路!G1296="","",[1]线路!G1296)</f>
        <v/>
      </c>
      <c r="N1296" t="str">
        <f>IF([1]线路!H1296="","",[1]线路!H1296)</f>
        <v/>
      </c>
    </row>
    <row r="1297" spans="1:14" x14ac:dyDescent="0.15">
      <c r="A1297" t="str">
        <f>IF([1]线路!A1297="","",[1]线路!A1297)</f>
        <v/>
      </c>
      <c r="B1297" t="str">
        <f>IF([1]线路!B1297="","",[1]线路!B1297)</f>
        <v/>
      </c>
      <c r="C1297" t="str">
        <f>IF([1]线路!C1297="","",[1]线路!C1297)</f>
        <v/>
      </c>
      <c r="D1297" t="str">
        <f>IF([1]线路!D1297="","",[1]线路!D1297)</f>
        <v/>
      </c>
      <c r="E1297" t="str">
        <f>IF([1]线路!F1297="","",[1]线路!F1297)</f>
        <v/>
      </c>
      <c r="F1297" t="str">
        <f>IF([1]线路!E1297="","",[1]线路!E1297)</f>
        <v/>
      </c>
      <c r="G1297" s="18" t="str">
        <f t="shared" si="56"/>
        <v/>
      </c>
      <c r="H1297" s="18" t="str">
        <f ca="1">VLOOKUP(线路!A1297,OFFSET(架空线长度!$A$2,0,0,2000,2),2,FALSE)</f>
        <v/>
      </c>
      <c r="I1297" s="18"/>
      <c r="J1297" s="18"/>
      <c r="K1297" s="18"/>
      <c r="L1297" s="18" t="str">
        <f t="shared" si="57"/>
        <v/>
      </c>
      <c r="M1297" t="str">
        <f>IF([1]线路!G1297="","",[1]线路!G1297)</f>
        <v/>
      </c>
      <c r="N1297" t="str">
        <f>IF([1]线路!H1297="","",[1]线路!H1297)</f>
        <v/>
      </c>
    </row>
    <row r="1298" spans="1:14" x14ac:dyDescent="0.15">
      <c r="A1298" t="str">
        <f>IF([1]线路!A1298="","",[1]线路!A1298)</f>
        <v/>
      </c>
      <c r="B1298" t="str">
        <f>IF([1]线路!B1298="","",[1]线路!B1298)</f>
        <v/>
      </c>
      <c r="C1298" t="str">
        <f>IF([1]线路!C1298="","",[1]线路!C1298)</f>
        <v/>
      </c>
      <c r="D1298" t="str">
        <f>IF([1]线路!D1298="","",[1]线路!D1298)</f>
        <v/>
      </c>
      <c r="E1298" t="str">
        <f>IF([1]线路!F1298="","",[1]线路!F1298)</f>
        <v/>
      </c>
      <c r="F1298" t="str">
        <f>IF([1]线路!E1298="","",[1]线路!E1298)</f>
        <v/>
      </c>
      <c r="G1298" s="18" t="str">
        <f t="shared" si="56"/>
        <v/>
      </c>
      <c r="H1298" s="18" t="str">
        <f ca="1">VLOOKUP(线路!A1298,OFFSET(架空线长度!$A$2,0,0,2000,2),2,FALSE)</f>
        <v/>
      </c>
      <c r="I1298" s="18"/>
      <c r="J1298" s="18"/>
      <c r="K1298" s="18"/>
      <c r="L1298" s="18" t="str">
        <f t="shared" si="57"/>
        <v/>
      </c>
      <c r="M1298" t="str">
        <f>IF([1]线路!G1298="","",[1]线路!G1298)</f>
        <v/>
      </c>
      <c r="N1298" t="str">
        <f>IF([1]线路!H1298="","",[1]线路!H1298)</f>
        <v/>
      </c>
    </row>
    <row r="1299" spans="1:14" x14ac:dyDescent="0.15">
      <c r="A1299" t="str">
        <f>IF([1]线路!A1299="","",[1]线路!A1299)</f>
        <v/>
      </c>
      <c r="B1299" t="str">
        <f>IF([1]线路!B1299="","",[1]线路!B1299)</f>
        <v/>
      </c>
      <c r="C1299" t="str">
        <f>IF([1]线路!C1299="","",[1]线路!C1299)</f>
        <v/>
      </c>
      <c r="D1299" t="str">
        <f>IF([1]线路!D1299="","",[1]线路!D1299)</f>
        <v/>
      </c>
      <c r="E1299" t="str">
        <f>IF([1]线路!F1299="","",[1]线路!F1299)</f>
        <v/>
      </c>
      <c r="F1299" t="str">
        <f>IF([1]线路!E1299="","",[1]线路!E1299)</f>
        <v/>
      </c>
      <c r="G1299" s="18" t="str">
        <f t="shared" si="56"/>
        <v/>
      </c>
      <c r="H1299" s="18" t="str">
        <f ca="1">VLOOKUP(线路!A1299,OFFSET(架空线长度!$A$2,0,0,2000,2),2,FALSE)</f>
        <v/>
      </c>
      <c r="I1299" s="18"/>
      <c r="J1299" s="18"/>
      <c r="K1299" s="18"/>
      <c r="L1299" s="18" t="str">
        <f t="shared" si="57"/>
        <v/>
      </c>
      <c r="M1299" t="str">
        <f>IF([1]线路!G1299="","",[1]线路!G1299)</f>
        <v/>
      </c>
      <c r="N1299" t="str">
        <f>IF([1]线路!H1299="","",[1]线路!H1299)</f>
        <v/>
      </c>
    </row>
    <row r="1300" spans="1:14" x14ac:dyDescent="0.15">
      <c r="A1300" t="str">
        <f>IF([1]线路!A1300="","",[1]线路!A1300)</f>
        <v/>
      </c>
      <c r="B1300" t="str">
        <f>IF([1]线路!B1300="","",[1]线路!B1300)</f>
        <v/>
      </c>
      <c r="C1300" t="str">
        <f>IF([1]线路!C1300="","",[1]线路!C1300)</f>
        <v/>
      </c>
      <c r="D1300" t="str">
        <f>IF([1]线路!D1300="","",[1]线路!D1300)</f>
        <v/>
      </c>
      <c r="E1300" t="str">
        <f>IF([1]线路!F1300="","",[1]线路!F1300)</f>
        <v/>
      </c>
      <c r="F1300" t="str">
        <f>IF([1]线路!E1300="","",[1]线路!E1300)</f>
        <v/>
      </c>
      <c r="G1300" s="18" t="str">
        <f t="shared" si="56"/>
        <v/>
      </c>
      <c r="H1300" s="18" t="str">
        <f ca="1">VLOOKUP(线路!A1300,OFFSET(架空线长度!$A$2,0,0,2000,2),2,FALSE)</f>
        <v/>
      </c>
      <c r="I1300" s="18"/>
      <c r="J1300" s="18"/>
      <c r="K1300" s="18"/>
      <c r="L1300" s="18" t="str">
        <f t="shared" si="57"/>
        <v/>
      </c>
      <c r="M1300" t="str">
        <f>IF([1]线路!G1300="","",[1]线路!G1300)</f>
        <v/>
      </c>
      <c r="N1300" t="str">
        <f>IF([1]线路!H1300="","",[1]线路!H1300)</f>
        <v/>
      </c>
    </row>
    <row r="1301" spans="1:14" x14ac:dyDescent="0.15">
      <c r="A1301" t="str">
        <f>IF([1]线路!A1301="","",[1]线路!A1301)</f>
        <v/>
      </c>
      <c r="B1301" t="str">
        <f>IF([1]线路!B1301="","",[1]线路!B1301)</f>
        <v/>
      </c>
      <c r="C1301" t="str">
        <f>IF([1]线路!C1301="","",[1]线路!C1301)</f>
        <v/>
      </c>
      <c r="D1301" t="str">
        <f>IF([1]线路!D1301="","",[1]线路!D1301)</f>
        <v/>
      </c>
      <c r="E1301" t="str">
        <f>IF([1]线路!F1301="","",[1]线路!F1301)</f>
        <v/>
      </c>
      <c r="F1301" t="str">
        <f>IF([1]线路!E1301="","",[1]线路!E1301)</f>
        <v/>
      </c>
      <c r="G1301" s="18" t="str">
        <f t="shared" si="56"/>
        <v/>
      </c>
      <c r="H1301" s="18" t="str">
        <f ca="1">VLOOKUP(线路!A1301,OFFSET(架空线长度!$A$2,0,0,2000,2),2,FALSE)</f>
        <v/>
      </c>
      <c r="I1301" s="18"/>
      <c r="J1301" s="18"/>
      <c r="K1301" s="18"/>
      <c r="L1301" s="18" t="str">
        <f t="shared" si="57"/>
        <v/>
      </c>
      <c r="M1301" t="str">
        <f>IF([1]线路!G1301="","",[1]线路!G1301)</f>
        <v/>
      </c>
      <c r="N1301" t="str">
        <f>IF([1]线路!H1301="","",[1]线路!H1301)</f>
        <v/>
      </c>
    </row>
    <row r="1302" spans="1:14" x14ac:dyDescent="0.15">
      <c r="A1302" t="str">
        <f>IF([1]线路!A1302="","",[1]线路!A1302)</f>
        <v/>
      </c>
      <c r="B1302" t="str">
        <f>IF([1]线路!B1302="","",[1]线路!B1302)</f>
        <v/>
      </c>
      <c r="C1302" t="str">
        <f>IF([1]线路!C1302="","",[1]线路!C1302)</f>
        <v/>
      </c>
      <c r="D1302" t="str">
        <f>IF([1]线路!D1302="","",[1]线路!D1302)</f>
        <v/>
      </c>
      <c r="E1302" t="str">
        <f>IF([1]线路!F1302="","",[1]线路!F1302)</f>
        <v/>
      </c>
      <c r="F1302" t="str">
        <f>IF([1]线路!E1302="","",[1]线路!E1302)</f>
        <v/>
      </c>
      <c r="G1302" s="18" t="str">
        <f t="shared" si="56"/>
        <v/>
      </c>
      <c r="H1302" s="18" t="str">
        <f ca="1">VLOOKUP(线路!A1302,OFFSET(架空线长度!$A$2,0,0,2000,2),2,FALSE)</f>
        <v/>
      </c>
      <c r="I1302" s="18"/>
      <c r="J1302" s="18"/>
      <c r="K1302" s="18"/>
      <c r="L1302" s="18" t="str">
        <f t="shared" si="57"/>
        <v/>
      </c>
      <c r="M1302" t="str">
        <f>IF([1]线路!G1302="","",[1]线路!G1302)</f>
        <v/>
      </c>
      <c r="N1302" t="str">
        <f>IF([1]线路!H1302="","",[1]线路!H1302)</f>
        <v/>
      </c>
    </row>
    <row r="1303" spans="1:14" x14ac:dyDescent="0.15">
      <c r="A1303" t="str">
        <f>IF([1]线路!A1303="","",[1]线路!A1303)</f>
        <v/>
      </c>
      <c r="B1303" t="str">
        <f>IF([1]线路!B1303="","",[1]线路!B1303)</f>
        <v/>
      </c>
      <c r="C1303" t="str">
        <f>IF([1]线路!C1303="","",[1]线路!C1303)</f>
        <v/>
      </c>
      <c r="D1303" t="str">
        <f>IF([1]线路!D1303="","",[1]线路!D1303)</f>
        <v/>
      </c>
      <c r="E1303" t="str">
        <f>IF([1]线路!F1303="","",[1]线路!F1303)</f>
        <v/>
      </c>
      <c r="F1303" t="str">
        <f>IF([1]线路!E1303="","",[1]线路!E1303)</f>
        <v/>
      </c>
      <c r="G1303" s="18" t="str">
        <f t="shared" si="56"/>
        <v/>
      </c>
      <c r="H1303" s="18" t="str">
        <f ca="1">VLOOKUP(线路!A1303,OFFSET(架空线长度!$A$2,0,0,2000,2),2,FALSE)</f>
        <v/>
      </c>
      <c r="I1303" s="18"/>
      <c r="J1303" s="18"/>
      <c r="K1303" s="18"/>
      <c r="L1303" s="18" t="str">
        <f t="shared" si="57"/>
        <v/>
      </c>
      <c r="M1303" t="str">
        <f>IF([1]线路!G1303="","",[1]线路!G1303)</f>
        <v/>
      </c>
      <c r="N1303" t="str">
        <f>IF([1]线路!H1303="","",[1]线路!H1303)</f>
        <v/>
      </c>
    </row>
    <row r="1304" spans="1:14" x14ac:dyDescent="0.15">
      <c r="A1304" t="str">
        <f>IF([1]线路!A1304="","",[1]线路!A1304)</f>
        <v/>
      </c>
      <c r="B1304" t="str">
        <f>IF([1]线路!B1304="","",[1]线路!B1304)</f>
        <v/>
      </c>
      <c r="C1304" t="str">
        <f>IF([1]线路!C1304="","",[1]线路!C1304)</f>
        <v/>
      </c>
      <c r="D1304" t="str">
        <f>IF([1]线路!D1304="","",[1]线路!D1304)</f>
        <v/>
      </c>
      <c r="E1304" t="str">
        <f>IF([1]线路!F1304="","",[1]线路!F1304)</f>
        <v/>
      </c>
      <c r="F1304" t="str">
        <f>IF([1]线路!E1304="","",[1]线路!E1304)</f>
        <v/>
      </c>
      <c r="G1304" s="18" t="str">
        <f t="shared" si="56"/>
        <v/>
      </c>
      <c r="H1304" s="18" t="str">
        <f ca="1">VLOOKUP(线路!A1304,OFFSET(架空线长度!$A$2,0,0,2000,2),2,FALSE)</f>
        <v/>
      </c>
      <c r="I1304" s="18"/>
      <c r="J1304" s="18"/>
      <c r="K1304" s="18"/>
      <c r="L1304" s="18" t="str">
        <f t="shared" si="57"/>
        <v/>
      </c>
      <c r="M1304" t="str">
        <f>IF([1]线路!G1304="","",[1]线路!G1304)</f>
        <v/>
      </c>
      <c r="N1304" t="str">
        <f>IF([1]线路!H1304="","",[1]线路!H1304)</f>
        <v/>
      </c>
    </row>
    <row r="1305" spans="1:14" x14ac:dyDescent="0.15">
      <c r="A1305" t="str">
        <f>IF([1]线路!A1305="","",[1]线路!A1305)</f>
        <v/>
      </c>
      <c r="B1305" t="str">
        <f>IF([1]线路!B1305="","",[1]线路!B1305)</f>
        <v/>
      </c>
      <c r="C1305" t="str">
        <f>IF([1]线路!C1305="","",[1]线路!C1305)</f>
        <v/>
      </c>
      <c r="D1305" t="str">
        <f>IF([1]线路!D1305="","",[1]线路!D1305)</f>
        <v/>
      </c>
      <c r="E1305" t="str">
        <f>IF([1]线路!F1305="","",[1]线路!F1305)</f>
        <v/>
      </c>
      <c r="F1305" t="str">
        <f>IF([1]线路!E1305="","",[1]线路!E1305)</f>
        <v/>
      </c>
      <c r="G1305" s="18" t="str">
        <f t="shared" si="56"/>
        <v/>
      </c>
      <c r="H1305" s="18" t="str">
        <f ca="1">VLOOKUP(线路!A1305,OFFSET(架空线长度!$A$2,0,0,2000,2),2,FALSE)</f>
        <v/>
      </c>
      <c r="I1305" s="18"/>
      <c r="J1305" s="18"/>
      <c r="K1305" s="18"/>
      <c r="L1305" s="18" t="str">
        <f t="shared" si="57"/>
        <v/>
      </c>
      <c r="M1305" t="str">
        <f>IF([1]线路!G1305="","",[1]线路!G1305)</f>
        <v/>
      </c>
      <c r="N1305" t="str">
        <f>IF([1]线路!H1305="","",[1]线路!H1305)</f>
        <v/>
      </c>
    </row>
    <row r="1306" spans="1:14" x14ac:dyDescent="0.15">
      <c r="A1306" t="str">
        <f>IF([1]线路!A1306="","",[1]线路!A1306)</f>
        <v/>
      </c>
      <c r="B1306" t="str">
        <f>IF([1]线路!B1306="","",[1]线路!B1306)</f>
        <v/>
      </c>
      <c r="C1306" t="str">
        <f>IF([1]线路!C1306="","",[1]线路!C1306)</f>
        <v/>
      </c>
      <c r="D1306" t="str">
        <f>IF([1]线路!D1306="","",[1]线路!D1306)</f>
        <v/>
      </c>
      <c r="E1306" t="str">
        <f>IF([1]线路!F1306="","",[1]线路!F1306)</f>
        <v/>
      </c>
      <c r="F1306" t="str">
        <f>IF([1]线路!E1306="","",[1]线路!E1306)</f>
        <v/>
      </c>
      <c r="G1306" s="18" t="str">
        <f t="shared" si="56"/>
        <v/>
      </c>
      <c r="H1306" s="18" t="str">
        <f ca="1">VLOOKUP(线路!A1306,OFFSET(架空线长度!$A$2,0,0,2000,2),2,FALSE)</f>
        <v/>
      </c>
      <c r="I1306" s="18"/>
      <c r="J1306" s="18"/>
      <c r="K1306" s="18"/>
      <c r="L1306" s="18" t="str">
        <f t="shared" si="57"/>
        <v/>
      </c>
      <c r="M1306" t="str">
        <f>IF([1]线路!G1306="","",[1]线路!G1306)</f>
        <v/>
      </c>
      <c r="N1306" t="str">
        <f>IF([1]线路!H1306="","",[1]线路!H1306)</f>
        <v/>
      </c>
    </row>
    <row r="1307" spans="1:14" x14ac:dyDescent="0.15">
      <c r="A1307" t="str">
        <f>IF([1]线路!A1307="","",[1]线路!A1307)</f>
        <v/>
      </c>
      <c r="B1307" t="str">
        <f>IF([1]线路!B1307="","",[1]线路!B1307)</f>
        <v/>
      </c>
      <c r="C1307" t="str">
        <f>IF([1]线路!C1307="","",[1]线路!C1307)</f>
        <v/>
      </c>
      <c r="D1307" t="str">
        <f>IF([1]线路!D1307="","",[1]线路!D1307)</f>
        <v/>
      </c>
      <c r="E1307" t="str">
        <f>IF([1]线路!F1307="","",[1]线路!F1307)</f>
        <v/>
      </c>
      <c r="F1307" t="str">
        <f>IF([1]线路!E1307="","",[1]线路!E1307)</f>
        <v/>
      </c>
      <c r="G1307" s="18" t="str">
        <f t="shared" si="56"/>
        <v/>
      </c>
      <c r="H1307" s="18" t="str">
        <f ca="1">VLOOKUP(线路!A1307,OFFSET(架空线长度!$A$2,0,0,2000,2),2,FALSE)</f>
        <v/>
      </c>
      <c r="I1307" s="18"/>
      <c r="J1307" s="18"/>
      <c r="K1307" s="18"/>
      <c r="L1307" s="18" t="str">
        <f t="shared" si="57"/>
        <v/>
      </c>
      <c r="M1307" t="str">
        <f>IF([1]线路!G1307="","",[1]线路!G1307)</f>
        <v/>
      </c>
      <c r="N1307" t="str">
        <f>IF([1]线路!H1307="","",[1]线路!H1307)</f>
        <v/>
      </c>
    </row>
    <row r="1308" spans="1:14" x14ac:dyDescent="0.15">
      <c r="A1308" t="str">
        <f>IF([1]线路!A1308="","",[1]线路!A1308)</f>
        <v/>
      </c>
      <c r="B1308" t="str">
        <f>IF([1]线路!B1308="","",[1]线路!B1308)</f>
        <v/>
      </c>
      <c r="C1308" t="str">
        <f>IF([1]线路!C1308="","",[1]线路!C1308)</f>
        <v/>
      </c>
      <c r="D1308" t="str">
        <f>IF([1]线路!D1308="","",[1]线路!D1308)</f>
        <v/>
      </c>
      <c r="E1308" t="str">
        <f>IF([1]线路!F1308="","",[1]线路!F1308)</f>
        <v/>
      </c>
      <c r="F1308" t="str">
        <f>IF([1]线路!E1308="","",[1]线路!E1308)</f>
        <v/>
      </c>
      <c r="G1308" s="18" t="str">
        <f t="shared" si="56"/>
        <v/>
      </c>
      <c r="H1308" s="18" t="str">
        <f ca="1">VLOOKUP(线路!A1308,OFFSET(架空线长度!$A$2,0,0,2000,2),2,FALSE)</f>
        <v/>
      </c>
      <c r="I1308" s="18"/>
      <c r="J1308" s="18"/>
      <c r="K1308" s="18"/>
      <c r="L1308" s="18" t="str">
        <f t="shared" si="57"/>
        <v/>
      </c>
      <c r="M1308" t="str">
        <f>IF([1]线路!G1308="","",[1]线路!G1308)</f>
        <v/>
      </c>
      <c r="N1308" t="str">
        <f>IF([1]线路!H1308="","",[1]线路!H1308)</f>
        <v/>
      </c>
    </row>
    <row r="1309" spans="1:14" x14ac:dyDescent="0.15">
      <c r="A1309" t="str">
        <f>IF([1]线路!A1309="","",[1]线路!A1309)</f>
        <v/>
      </c>
      <c r="B1309" t="str">
        <f>IF([1]线路!B1309="","",[1]线路!B1309)</f>
        <v/>
      </c>
      <c r="C1309" t="str">
        <f>IF([1]线路!C1309="","",[1]线路!C1309)</f>
        <v/>
      </c>
      <c r="D1309" t="str">
        <f>IF([1]线路!D1309="","",[1]线路!D1309)</f>
        <v/>
      </c>
      <c r="E1309" t="str">
        <f>IF([1]线路!F1309="","",[1]线路!F1309)</f>
        <v/>
      </c>
      <c r="F1309" t="str">
        <f>IF([1]线路!E1309="","",[1]线路!E1309)</f>
        <v/>
      </c>
      <c r="G1309" s="18" t="str">
        <f t="shared" si="56"/>
        <v/>
      </c>
      <c r="H1309" s="18" t="str">
        <f ca="1">VLOOKUP(线路!A1309,OFFSET(架空线长度!$A$2,0,0,2000,2),2,FALSE)</f>
        <v/>
      </c>
      <c r="I1309" s="18"/>
      <c r="J1309" s="18"/>
      <c r="K1309" s="18"/>
      <c r="L1309" s="18" t="str">
        <f t="shared" si="57"/>
        <v/>
      </c>
      <c r="M1309" t="str">
        <f>IF([1]线路!G1309="","",[1]线路!G1309)</f>
        <v/>
      </c>
      <c r="N1309" t="str">
        <f>IF([1]线路!H1309="","",[1]线路!H1309)</f>
        <v/>
      </c>
    </row>
    <row r="1310" spans="1:14" x14ac:dyDescent="0.15">
      <c r="A1310" t="str">
        <f>IF([1]线路!A1310="","",[1]线路!A1310)</f>
        <v/>
      </c>
      <c r="B1310" t="str">
        <f>IF([1]线路!B1310="","",[1]线路!B1310)</f>
        <v/>
      </c>
      <c r="C1310" t="str">
        <f>IF([1]线路!C1310="","",[1]线路!C1310)</f>
        <v/>
      </c>
      <c r="D1310" t="str">
        <f>IF([1]线路!D1310="","",[1]线路!D1310)</f>
        <v/>
      </c>
      <c r="E1310" t="str">
        <f>IF([1]线路!F1310="","",[1]线路!F1310)</f>
        <v/>
      </c>
      <c r="F1310" t="str">
        <f>IF([1]线路!E1310="","",[1]线路!E1310)</f>
        <v/>
      </c>
      <c r="G1310" s="18" t="str">
        <f t="shared" si="56"/>
        <v/>
      </c>
      <c r="H1310" s="18" t="str">
        <f ca="1">VLOOKUP(线路!A1310,OFFSET(架空线长度!$A$2,0,0,2000,2),2,FALSE)</f>
        <v/>
      </c>
      <c r="I1310" s="18"/>
      <c r="J1310" s="18"/>
      <c r="K1310" s="18"/>
      <c r="L1310" s="18" t="str">
        <f t="shared" si="57"/>
        <v/>
      </c>
      <c r="M1310" t="str">
        <f>IF([1]线路!G1310="","",[1]线路!G1310)</f>
        <v/>
      </c>
      <c r="N1310" t="str">
        <f>IF([1]线路!H1310="","",[1]线路!H1310)</f>
        <v/>
      </c>
    </row>
    <row r="1311" spans="1:14" x14ac:dyDescent="0.15">
      <c r="A1311" t="str">
        <f>IF([1]线路!A1311="","",[1]线路!A1311)</f>
        <v/>
      </c>
      <c r="B1311" t="str">
        <f>IF([1]线路!B1311="","",[1]线路!B1311)</f>
        <v/>
      </c>
      <c r="C1311" t="str">
        <f>IF([1]线路!C1311="","",[1]线路!C1311)</f>
        <v/>
      </c>
      <c r="D1311" t="str">
        <f>IF([1]线路!D1311="","",[1]线路!D1311)</f>
        <v/>
      </c>
      <c r="E1311" t="str">
        <f>IF([1]线路!F1311="","",[1]线路!F1311)</f>
        <v/>
      </c>
      <c r="F1311" t="str">
        <f>IF([1]线路!E1311="","",[1]线路!E1311)</f>
        <v/>
      </c>
      <c r="G1311" s="18" t="str">
        <f t="shared" si="56"/>
        <v/>
      </c>
      <c r="H1311" s="18" t="str">
        <f ca="1">VLOOKUP(线路!A1311,OFFSET(架空线长度!$A$2,0,0,2000,2),2,FALSE)</f>
        <v/>
      </c>
      <c r="I1311" s="18"/>
      <c r="J1311" s="18"/>
      <c r="K1311" s="18"/>
      <c r="L1311" s="18" t="str">
        <f t="shared" si="57"/>
        <v/>
      </c>
      <c r="M1311" t="str">
        <f>IF([1]线路!G1311="","",[1]线路!G1311)</f>
        <v/>
      </c>
      <c r="N1311" t="str">
        <f>IF([1]线路!H1311="","",[1]线路!H1311)</f>
        <v/>
      </c>
    </row>
    <row r="1312" spans="1:14" x14ac:dyDescent="0.15">
      <c r="A1312" t="str">
        <f>IF([1]线路!A1312="","",[1]线路!A1312)</f>
        <v/>
      </c>
      <c r="B1312" t="str">
        <f>IF([1]线路!B1312="","",[1]线路!B1312)</f>
        <v/>
      </c>
      <c r="C1312" t="str">
        <f>IF([1]线路!C1312="","",[1]线路!C1312)</f>
        <v/>
      </c>
      <c r="D1312" t="str">
        <f>IF([1]线路!D1312="","",[1]线路!D1312)</f>
        <v/>
      </c>
      <c r="E1312" t="str">
        <f>IF([1]线路!F1312="","",[1]线路!F1312)</f>
        <v/>
      </c>
      <c r="F1312" t="str">
        <f>IF([1]线路!E1312="","",[1]线路!E1312)</f>
        <v/>
      </c>
      <c r="G1312" s="18" t="str">
        <f t="shared" si="56"/>
        <v/>
      </c>
      <c r="H1312" s="18" t="str">
        <f ca="1">VLOOKUP(线路!A1312,OFFSET(架空线长度!$A$2,0,0,2000,2),2,FALSE)</f>
        <v/>
      </c>
      <c r="I1312" s="18"/>
      <c r="J1312" s="18"/>
      <c r="K1312" s="18"/>
      <c r="L1312" s="18" t="str">
        <f t="shared" si="57"/>
        <v/>
      </c>
      <c r="M1312" t="str">
        <f>IF([1]线路!G1312="","",[1]线路!G1312)</f>
        <v/>
      </c>
      <c r="N1312" t="str">
        <f>IF([1]线路!H1312="","",[1]线路!H1312)</f>
        <v/>
      </c>
    </row>
    <row r="1313" spans="1:14" x14ac:dyDescent="0.15">
      <c r="A1313" t="str">
        <f>IF([1]线路!A1313="","",[1]线路!A1313)</f>
        <v/>
      </c>
      <c r="B1313" t="str">
        <f>IF([1]线路!B1313="","",[1]线路!B1313)</f>
        <v/>
      </c>
      <c r="C1313" t="str">
        <f>IF([1]线路!C1313="","",[1]线路!C1313)</f>
        <v/>
      </c>
      <c r="D1313" t="str">
        <f>IF([1]线路!D1313="","",[1]线路!D1313)</f>
        <v/>
      </c>
      <c r="E1313" t="str">
        <f>IF([1]线路!F1313="","",[1]线路!F1313)</f>
        <v/>
      </c>
      <c r="F1313" t="str">
        <f>IF([1]线路!E1313="","",[1]线路!E1313)</f>
        <v/>
      </c>
      <c r="G1313" s="18" t="str">
        <f t="shared" si="56"/>
        <v/>
      </c>
      <c r="H1313" s="18" t="str">
        <f ca="1">VLOOKUP(线路!A1313,OFFSET(架空线长度!$A$2,0,0,2000,2),2,FALSE)</f>
        <v/>
      </c>
      <c r="I1313" s="18"/>
      <c r="J1313" s="18"/>
      <c r="K1313" s="18"/>
      <c r="L1313" s="18" t="str">
        <f t="shared" si="57"/>
        <v/>
      </c>
      <c r="M1313" t="str">
        <f>IF([1]线路!G1313="","",[1]线路!G1313)</f>
        <v/>
      </c>
      <c r="N1313" t="str">
        <f>IF([1]线路!H1313="","",[1]线路!H1313)</f>
        <v/>
      </c>
    </row>
    <row r="1314" spans="1:14" x14ac:dyDescent="0.15">
      <c r="A1314" t="str">
        <f>IF([1]线路!A1314="","",[1]线路!A1314)</f>
        <v/>
      </c>
      <c r="B1314" t="str">
        <f>IF([1]线路!B1314="","",[1]线路!B1314)</f>
        <v/>
      </c>
      <c r="C1314" t="str">
        <f>IF([1]线路!C1314="","",[1]线路!C1314)</f>
        <v/>
      </c>
      <c r="D1314" t="str">
        <f>IF([1]线路!D1314="","",[1]线路!D1314)</f>
        <v/>
      </c>
      <c r="E1314" t="str">
        <f>IF([1]线路!F1314="","",[1]线路!F1314)</f>
        <v/>
      </c>
      <c r="F1314" t="str">
        <f>IF([1]线路!E1314="","",[1]线路!E1314)</f>
        <v/>
      </c>
      <c r="G1314" s="18" t="str">
        <f t="shared" si="56"/>
        <v/>
      </c>
      <c r="H1314" s="18" t="str">
        <f ca="1">VLOOKUP(线路!A1314,OFFSET(架空线长度!$A$2,0,0,2000,2),2,FALSE)</f>
        <v/>
      </c>
      <c r="I1314" s="18"/>
      <c r="J1314" s="18"/>
      <c r="K1314" s="18"/>
      <c r="L1314" s="18" t="str">
        <f t="shared" si="57"/>
        <v/>
      </c>
      <c r="M1314" t="str">
        <f>IF([1]线路!G1314="","",[1]线路!G1314)</f>
        <v/>
      </c>
      <c r="N1314" t="str">
        <f>IF([1]线路!H1314="","",[1]线路!H1314)</f>
        <v/>
      </c>
    </row>
    <row r="1315" spans="1:14" x14ac:dyDescent="0.15">
      <c r="A1315" t="str">
        <f>IF([1]线路!A1315="","",[1]线路!A1315)</f>
        <v/>
      </c>
      <c r="B1315" t="str">
        <f>IF([1]线路!B1315="","",[1]线路!B1315)</f>
        <v/>
      </c>
      <c r="C1315" t="str">
        <f>IF([1]线路!C1315="","",[1]线路!C1315)</f>
        <v/>
      </c>
      <c r="D1315" t="str">
        <f>IF([1]线路!D1315="","",[1]线路!D1315)</f>
        <v/>
      </c>
      <c r="E1315" t="str">
        <f>IF([1]线路!F1315="","",[1]线路!F1315)</f>
        <v/>
      </c>
      <c r="F1315" t="str">
        <f>IF([1]线路!E1315="","",[1]线路!E1315)</f>
        <v/>
      </c>
      <c r="G1315" s="18" t="str">
        <f t="shared" si="56"/>
        <v/>
      </c>
      <c r="H1315" s="18" t="str">
        <f ca="1">VLOOKUP(线路!A1315,OFFSET(架空线长度!$A$2,0,0,2000,2),2,FALSE)</f>
        <v/>
      </c>
      <c r="I1315" s="18"/>
      <c r="J1315" s="18"/>
      <c r="K1315" s="18"/>
      <c r="L1315" s="18" t="str">
        <f t="shared" si="57"/>
        <v/>
      </c>
      <c r="M1315" t="str">
        <f>IF([1]线路!G1315="","",[1]线路!G1315)</f>
        <v/>
      </c>
      <c r="N1315" t="str">
        <f>IF([1]线路!H1315="","",[1]线路!H1315)</f>
        <v/>
      </c>
    </row>
    <row r="1316" spans="1:14" x14ac:dyDescent="0.15">
      <c r="A1316" t="str">
        <f>IF([1]线路!A1316="","",[1]线路!A1316)</f>
        <v/>
      </c>
      <c r="B1316" t="str">
        <f>IF([1]线路!B1316="","",[1]线路!B1316)</f>
        <v/>
      </c>
      <c r="C1316" t="str">
        <f>IF([1]线路!C1316="","",[1]线路!C1316)</f>
        <v/>
      </c>
      <c r="D1316" t="str">
        <f>IF([1]线路!D1316="","",[1]线路!D1316)</f>
        <v/>
      </c>
      <c r="E1316" t="str">
        <f>IF([1]线路!F1316="","",[1]线路!F1316)</f>
        <v/>
      </c>
      <c r="F1316" t="str">
        <f>IF([1]线路!E1316="","",[1]线路!E1316)</f>
        <v/>
      </c>
      <c r="G1316" s="18" t="str">
        <f t="shared" si="56"/>
        <v/>
      </c>
      <c r="H1316" s="18" t="str">
        <f ca="1">VLOOKUP(线路!A1316,OFFSET(架空线长度!$A$2,0,0,2000,2),2,FALSE)</f>
        <v/>
      </c>
      <c r="I1316" s="18"/>
      <c r="J1316" s="18"/>
      <c r="K1316" s="18"/>
      <c r="L1316" s="18" t="str">
        <f t="shared" si="57"/>
        <v/>
      </c>
      <c r="M1316" t="str">
        <f>IF([1]线路!G1316="","",[1]线路!G1316)</f>
        <v/>
      </c>
      <c r="N1316" t="str">
        <f>IF([1]线路!H1316="","",[1]线路!H1316)</f>
        <v/>
      </c>
    </row>
    <row r="1317" spans="1:14" x14ac:dyDescent="0.15">
      <c r="A1317" t="str">
        <f>IF([1]线路!A1317="","",[1]线路!A1317)</f>
        <v/>
      </c>
      <c r="B1317" t="str">
        <f>IF([1]线路!B1317="","",[1]线路!B1317)</f>
        <v/>
      </c>
      <c r="C1317" t="str">
        <f>IF([1]线路!C1317="","",[1]线路!C1317)</f>
        <v/>
      </c>
      <c r="D1317" t="str">
        <f>IF([1]线路!D1317="","",[1]线路!D1317)</f>
        <v/>
      </c>
      <c r="E1317" t="str">
        <f>IF([1]线路!F1317="","",[1]线路!F1317)</f>
        <v/>
      </c>
      <c r="F1317" t="str">
        <f>IF([1]线路!E1317="","",[1]线路!E1317)</f>
        <v/>
      </c>
      <c r="G1317" s="18" t="str">
        <f t="shared" si="56"/>
        <v/>
      </c>
      <c r="H1317" s="18" t="str">
        <f ca="1">VLOOKUP(线路!A1317,OFFSET(架空线长度!$A$2,0,0,2000,2),2,FALSE)</f>
        <v/>
      </c>
      <c r="I1317" s="18"/>
      <c r="J1317" s="18"/>
      <c r="K1317" s="18"/>
      <c r="L1317" s="18" t="str">
        <f t="shared" si="57"/>
        <v/>
      </c>
      <c r="M1317" t="str">
        <f>IF([1]线路!G1317="","",[1]线路!G1317)</f>
        <v/>
      </c>
      <c r="N1317" t="str">
        <f>IF([1]线路!H1317="","",[1]线路!H1317)</f>
        <v/>
      </c>
    </row>
    <row r="1318" spans="1:14" x14ac:dyDescent="0.15">
      <c r="A1318" t="str">
        <f>IF([1]线路!A1318="","",[1]线路!A1318)</f>
        <v/>
      </c>
      <c r="B1318" t="str">
        <f>IF([1]线路!B1318="","",[1]线路!B1318)</f>
        <v/>
      </c>
      <c r="C1318" t="str">
        <f>IF([1]线路!C1318="","",[1]线路!C1318)</f>
        <v/>
      </c>
      <c r="D1318" t="str">
        <f>IF([1]线路!D1318="","",[1]线路!D1318)</f>
        <v/>
      </c>
      <c r="E1318" t="str">
        <f>IF([1]线路!F1318="","",[1]线路!F1318)</f>
        <v/>
      </c>
      <c r="F1318" t="str">
        <f>IF([1]线路!E1318="","",[1]线路!E1318)</f>
        <v/>
      </c>
      <c r="G1318" s="18" t="str">
        <f t="shared" si="56"/>
        <v/>
      </c>
      <c r="H1318" s="18" t="str">
        <f ca="1">VLOOKUP(线路!A1318,OFFSET(架空线长度!$A$2,0,0,2000,2),2,FALSE)</f>
        <v/>
      </c>
      <c r="I1318" s="18"/>
      <c r="J1318" s="18"/>
      <c r="K1318" s="18"/>
      <c r="L1318" s="18" t="str">
        <f t="shared" si="57"/>
        <v/>
      </c>
      <c r="M1318" t="str">
        <f>IF([1]线路!G1318="","",[1]线路!G1318)</f>
        <v/>
      </c>
      <c r="N1318" t="str">
        <f>IF([1]线路!H1318="","",[1]线路!H1318)</f>
        <v/>
      </c>
    </row>
    <row r="1319" spans="1:14" x14ac:dyDescent="0.15">
      <c r="A1319" t="str">
        <f>IF([1]线路!A1319="","",[1]线路!A1319)</f>
        <v/>
      </c>
      <c r="B1319" t="str">
        <f>IF([1]线路!B1319="","",[1]线路!B1319)</f>
        <v/>
      </c>
      <c r="C1319" t="str">
        <f>IF([1]线路!C1319="","",[1]线路!C1319)</f>
        <v/>
      </c>
      <c r="D1319" t="str">
        <f>IF([1]线路!D1319="","",[1]线路!D1319)</f>
        <v/>
      </c>
      <c r="E1319" t="str">
        <f>IF([1]线路!F1319="","",[1]线路!F1319)</f>
        <v/>
      </c>
      <c r="F1319" t="str">
        <f>IF([1]线路!E1319="","",[1]线路!E1319)</f>
        <v/>
      </c>
      <c r="G1319" s="18" t="str">
        <f t="shared" si="56"/>
        <v/>
      </c>
      <c r="H1319" s="18" t="str">
        <f ca="1">VLOOKUP(线路!A1319,OFFSET(架空线长度!$A$2,0,0,2000,2),2,FALSE)</f>
        <v/>
      </c>
      <c r="I1319" s="18"/>
      <c r="J1319" s="18"/>
      <c r="K1319" s="18"/>
      <c r="L1319" s="18" t="str">
        <f t="shared" si="57"/>
        <v/>
      </c>
      <c r="M1319" t="str">
        <f>IF([1]线路!G1319="","",[1]线路!G1319)</f>
        <v/>
      </c>
      <c r="N1319" t="str">
        <f>IF([1]线路!H1319="","",[1]线路!H1319)</f>
        <v/>
      </c>
    </row>
    <row r="1320" spans="1:14" x14ac:dyDescent="0.15">
      <c r="A1320" t="str">
        <f>IF([1]线路!A1320="","",[1]线路!A1320)</f>
        <v/>
      </c>
      <c r="B1320" t="str">
        <f>IF([1]线路!B1320="","",[1]线路!B1320)</f>
        <v/>
      </c>
      <c r="C1320" t="str">
        <f>IF([1]线路!C1320="","",[1]线路!C1320)</f>
        <v/>
      </c>
      <c r="D1320" t="str">
        <f>IF([1]线路!D1320="","",[1]线路!D1320)</f>
        <v/>
      </c>
      <c r="E1320" t="str">
        <f>IF([1]线路!F1320="","",[1]线路!F1320)</f>
        <v/>
      </c>
      <c r="F1320" t="str">
        <f>IF([1]线路!E1320="","",[1]线路!E1320)</f>
        <v/>
      </c>
      <c r="G1320" s="18" t="str">
        <f t="shared" si="56"/>
        <v/>
      </c>
      <c r="H1320" s="18" t="str">
        <f ca="1">VLOOKUP(线路!A1320,OFFSET(架空线长度!$A$2,0,0,2000,2),2,FALSE)</f>
        <v/>
      </c>
      <c r="I1320" s="18"/>
      <c r="J1320" s="18"/>
      <c r="K1320" s="18"/>
      <c r="L1320" s="18" t="str">
        <f t="shared" si="57"/>
        <v/>
      </c>
      <c r="M1320" t="str">
        <f>IF([1]线路!G1320="","",[1]线路!G1320)</f>
        <v/>
      </c>
      <c r="N1320" t="str">
        <f>IF([1]线路!H1320="","",[1]线路!H1320)</f>
        <v/>
      </c>
    </row>
    <row r="1321" spans="1:14" x14ac:dyDescent="0.15">
      <c r="A1321" t="str">
        <f>IF([1]线路!A1321="","",[1]线路!A1321)</f>
        <v/>
      </c>
      <c r="B1321" t="str">
        <f>IF([1]线路!B1321="","",[1]线路!B1321)</f>
        <v/>
      </c>
      <c r="C1321" t="str">
        <f>IF([1]线路!C1321="","",[1]线路!C1321)</f>
        <v/>
      </c>
      <c r="D1321" t="str">
        <f>IF([1]线路!D1321="","",[1]线路!D1321)</f>
        <v/>
      </c>
      <c r="E1321" t="str">
        <f>IF([1]线路!F1321="","",[1]线路!F1321)</f>
        <v/>
      </c>
      <c r="F1321" t="str">
        <f>IF([1]线路!E1321="","",[1]线路!E1321)</f>
        <v/>
      </c>
      <c r="G1321" s="18" t="str">
        <f t="shared" si="56"/>
        <v/>
      </c>
      <c r="H1321" s="18" t="str">
        <f ca="1">VLOOKUP(线路!A1321,OFFSET(架空线长度!$A$2,0,0,2000,2),2,FALSE)</f>
        <v/>
      </c>
      <c r="I1321" s="18"/>
      <c r="J1321" s="18"/>
      <c r="K1321" s="18"/>
      <c r="L1321" s="18" t="str">
        <f t="shared" si="57"/>
        <v/>
      </c>
      <c r="M1321" t="str">
        <f>IF([1]线路!G1321="","",[1]线路!G1321)</f>
        <v/>
      </c>
      <c r="N1321" t="str">
        <f>IF([1]线路!H1321="","",[1]线路!H1321)</f>
        <v/>
      </c>
    </row>
    <row r="1322" spans="1:14" x14ac:dyDescent="0.15">
      <c r="A1322" t="str">
        <f>IF([1]线路!A1322="","",[1]线路!A1322)</f>
        <v/>
      </c>
      <c r="B1322" t="str">
        <f>IF([1]线路!B1322="","",[1]线路!B1322)</f>
        <v/>
      </c>
      <c r="C1322" t="str">
        <f>IF([1]线路!C1322="","",[1]线路!C1322)</f>
        <v/>
      </c>
      <c r="D1322" t="str">
        <f>IF([1]线路!D1322="","",[1]线路!D1322)</f>
        <v/>
      </c>
      <c r="E1322" t="str">
        <f>IF([1]线路!F1322="","",[1]线路!F1322)</f>
        <v/>
      </c>
      <c r="F1322" t="str">
        <f>IF([1]线路!E1322="","",[1]线路!E1322)</f>
        <v/>
      </c>
      <c r="G1322" s="18" t="str">
        <f t="shared" si="56"/>
        <v/>
      </c>
      <c r="H1322" s="18" t="str">
        <f ca="1">VLOOKUP(线路!A1322,OFFSET(架空线长度!$A$2,0,0,2000,2),2,FALSE)</f>
        <v/>
      </c>
      <c r="I1322" s="18"/>
      <c r="J1322" s="18"/>
      <c r="K1322" s="18"/>
      <c r="L1322" s="18" t="str">
        <f t="shared" si="57"/>
        <v/>
      </c>
      <c r="M1322" t="str">
        <f>IF([1]线路!G1322="","",[1]线路!G1322)</f>
        <v/>
      </c>
      <c r="N1322" t="str">
        <f>IF([1]线路!H1322="","",[1]线路!H1322)</f>
        <v/>
      </c>
    </row>
    <row r="1323" spans="1:14" x14ac:dyDescent="0.15">
      <c r="A1323" t="str">
        <f>IF([1]线路!A1323="","",[1]线路!A1323)</f>
        <v/>
      </c>
      <c r="B1323" t="str">
        <f>IF([1]线路!B1323="","",[1]线路!B1323)</f>
        <v/>
      </c>
      <c r="C1323" t="str">
        <f>IF([1]线路!C1323="","",[1]线路!C1323)</f>
        <v/>
      </c>
      <c r="D1323" t="str">
        <f>IF([1]线路!D1323="","",[1]线路!D1323)</f>
        <v/>
      </c>
      <c r="E1323" t="str">
        <f>IF([1]线路!F1323="","",[1]线路!F1323)</f>
        <v/>
      </c>
      <c r="F1323" t="str">
        <f>IF([1]线路!E1323="","",[1]线路!E1323)</f>
        <v/>
      </c>
      <c r="G1323" s="18" t="str">
        <f t="shared" si="56"/>
        <v/>
      </c>
      <c r="H1323" s="18" t="str">
        <f ca="1">VLOOKUP(线路!A1323,OFFSET(架空线长度!$A$2,0,0,2000,2),2,FALSE)</f>
        <v/>
      </c>
      <c r="I1323" s="18"/>
      <c r="J1323" s="18"/>
      <c r="K1323" s="18"/>
      <c r="L1323" s="18" t="str">
        <f t="shared" si="57"/>
        <v/>
      </c>
      <c r="M1323" t="str">
        <f>IF([1]线路!G1323="","",[1]线路!G1323)</f>
        <v/>
      </c>
      <c r="N1323" t="str">
        <f>IF([1]线路!H1323="","",[1]线路!H1323)</f>
        <v/>
      </c>
    </row>
    <row r="1324" spans="1:14" x14ac:dyDescent="0.15">
      <c r="A1324" t="str">
        <f>IF([1]线路!A1324="","",[1]线路!A1324)</f>
        <v/>
      </c>
      <c r="B1324" t="str">
        <f>IF([1]线路!B1324="","",[1]线路!B1324)</f>
        <v/>
      </c>
      <c r="C1324" t="str">
        <f>IF([1]线路!C1324="","",[1]线路!C1324)</f>
        <v/>
      </c>
      <c r="D1324" t="str">
        <f>IF([1]线路!D1324="","",[1]线路!D1324)</f>
        <v/>
      </c>
      <c r="E1324" t="str">
        <f>IF([1]线路!F1324="","",[1]线路!F1324)</f>
        <v/>
      </c>
      <c r="F1324" t="str">
        <f>IF([1]线路!E1324="","",[1]线路!E1324)</f>
        <v/>
      </c>
      <c r="G1324" s="18" t="str">
        <f t="shared" si="56"/>
        <v/>
      </c>
      <c r="H1324" s="18" t="str">
        <f ca="1">VLOOKUP(线路!A1324,OFFSET(架空线长度!$A$2,0,0,2000,2),2,FALSE)</f>
        <v/>
      </c>
      <c r="I1324" s="18"/>
      <c r="J1324" s="18"/>
      <c r="K1324" s="18"/>
      <c r="L1324" s="18" t="str">
        <f t="shared" si="57"/>
        <v/>
      </c>
      <c r="M1324" t="str">
        <f>IF([1]线路!G1324="","",[1]线路!G1324)</f>
        <v/>
      </c>
      <c r="N1324" t="str">
        <f>IF([1]线路!H1324="","",[1]线路!H1324)</f>
        <v/>
      </c>
    </row>
    <row r="1325" spans="1:14" x14ac:dyDescent="0.15">
      <c r="A1325" t="str">
        <f>IF([1]线路!A1325="","",[1]线路!A1325)</f>
        <v/>
      </c>
      <c r="B1325" t="str">
        <f>IF([1]线路!B1325="","",[1]线路!B1325)</f>
        <v/>
      </c>
      <c r="C1325" t="str">
        <f>IF([1]线路!C1325="","",[1]线路!C1325)</f>
        <v/>
      </c>
      <c r="D1325" t="str">
        <f>IF([1]线路!D1325="","",[1]线路!D1325)</f>
        <v/>
      </c>
      <c r="E1325" t="str">
        <f>IF([1]线路!F1325="","",[1]线路!F1325)</f>
        <v/>
      </c>
      <c r="F1325" t="str">
        <f>IF([1]线路!E1325="","",[1]线路!E1325)</f>
        <v/>
      </c>
      <c r="G1325" s="18" t="str">
        <f t="shared" si="56"/>
        <v/>
      </c>
      <c r="H1325" s="18" t="str">
        <f ca="1">VLOOKUP(线路!A1325,OFFSET(架空线长度!$A$2,0,0,2000,2),2,FALSE)</f>
        <v/>
      </c>
      <c r="I1325" s="18"/>
      <c r="J1325" s="18"/>
      <c r="K1325" s="18"/>
      <c r="L1325" s="18" t="str">
        <f t="shared" si="57"/>
        <v/>
      </c>
      <c r="M1325" t="str">
        <f>IF([1]线路!G1325="","",[1]线路!G1325)</f>
        <v/>
      </c>
      <c r="N1325" t="str">
        <f>IF([1]线路!H1325="","",[1]线路!H1325)</f>
        <v/>
      </c>
    </row>
    <row r="1326" spans="1:14" x14ac:dyDescent="0.15">
      <c r="A1326" t="str">
        <f>IF([1]线路!A1326="","",[1]线路!A1326)</f>
        <v/>
      </c>
      <c r="B1326" t="str">
        <f>IF([1]线路!B1326="","",[1]线路!B1326)</f>
        <v/>
      </c>
      <c r="C1326" t="str">
        <f>IF([1]线路!C1326="","",[1]线路!C1326)</f>
        <v/>
      </c>
      <c r="D1326" t="str">
        <f>IF([1]线路!D1326="","",[1]线路!D1326)</f>
        <v/>
      </c>
      <c r="E1326" t="str">
        <f>IF([1]线路!F1326="","",[1]线路!F1326)</f>
        <v/>
      </c>
      <c r="F1326" t="str">
        <f>IF([1]线路!E1326="","",[1]线路!E1326)</f>
        <v/>
      </c>
      <c r="G1326" s="18" t="str">
        <f t="shared" si="56"/>
        <v/>
      </c>
      <c r="H1326" s="18" t="str">
        <f ca="1">VLOOKUP(线路!A1326,OFFSET(架空线长度!$A$2,0,0,2000,2),2,FALSE)</f>
        <v/>
      </c>
      <c r="I1326" s="18"/>
      <c r="J1326" s="18"/>
      <c r="K1326" s="18"/>
      <c r="L1326" s="18" t="str">
        <f t="shared" si="57"/>
        <v/>
      </c>
      <c r="M1326" t="str">
        <f>IF([1]线路!G1326="","",[1]线路!G1326)</f>
        <v/>
      </c>
      <c r="N1326" t="str">
        <f>IF([1]线路!H1326="","",[1]线路!H1326)</f>
        <v/>
      </c>
    </row>
    <row r="1327" spans="1:14" x14ac:dyDescent="0.15">
      <c r="A1327" t="str">
        <f>IF([1]线路!A1327="","",[1]线路!A1327)</f>
        <v/>
      </c>
      <c r="B1327" t="str">
        <f>IF([1]线路!B1327="","",[1]线路!B1327)</f>
        <v/>
      </c>
      <c r="C1327" t="str">
        <f>IF([1]线路!C1327="","",[1]线路!C1327)</f>
        <v/>
      </c>
      <c r="D1327" t="str">
        <f>IF([1]线路!D1327="","",[1]线路!D1327)</f>
        <v/>
      </c>
      <c r="E1327" t="str">
        <f>IF([1]线路!F1327="","",[1]线路!F1327)</f>
        <v/>
      </c>
      <c r="F1327" t="str">
        <f>IF([1]线路!E1327="","",[1]线路!E1327)</f>
        <v/>
      </c>
      <c r="G1327" s="18" t="str">
        <f t="shared" si="56"/>
        <v/>
      </c>
      <c r="H1327" s="18" t="str">
        <f ca="1">VLOOKUP(线路!A1327,OFFSET(架空线长度!$A$2,0,0,2000,2),2,FALSE)</f>
        <v/>
      </c>
      <c r="I1327" s="18"/>
      <c r="J1327" s="18"/>
      <c r="K1327" s="18"/>
      <c r="L1327" s="18" t="str">
        <f t="shared" si="57"/>
        <v/>
      </c>
      <c r="M1327" t="str">
        <f>IF([1]线路!G1327="","",[1]线路!G1327)</f>
        <v/>
      </c>
      <c r="N1327" t="str">
        <f>IF([1]线路!H1327="","",[1]线路!H1327)</f>
        <v/>
      </c>
    </row>
    <row r="1328" spans="1:14" x14ac:dyDescent="0.15">
      <c r="A1328" t="str">
        <f>IF([1]线路!A1328="","",[1]线路!A1328)</f>
        <v/>
      </c>
      <c r="B1328" t="str">
        <f>IF([1]线路!B1328="","",[1]线路!B1328)</f>
        <v/>
      </c>
      <c r="C1328" t="str">
        <f>IF([1]线路!C1328="","",[1]线路!C1328)</f>
        <v/>
      </c>
      <c r="D1328" t="str">
        <f>IF([1]线路!D1328="","",[1]线路!D1328)</f>
        <v/>
      </c>
      <c r="E1328" t="str">
        <f>IF([1]线路!F1328="","",[1]线路!F1328)</f>
        <v/>
      </c>
      <c r="F1328" t="str">
        <f>IF([1]线路!E1328="","",[1]线路!E1328)</f>
        <v/>
      </c>
      <c r="G1328" s="18" t="str">
        <f t="shared" si="56"/>
        <v/>
      </c>
      <c r="H1328" s="18" t="str">
        <f ca="1">VLOOKUP(线路!A1328,OFFSET(架空线长度!$A$2,0,0,2000,2),2,FALSE)</f>
        <v/>
      </c>
      <c r="I1328" s="18"/>
      <c r="J1328" s="18"/>
      <c r="K1328" s="18"/>
      <c r="L1328" s="18" t="str">
        <f t="shared" si="57"/>
        <v/>
      </c>
      <c r="M1328" t="str">
        <f>IF([1]线路!G1328="","",[1]线路!G1328)</f>
        <v/>
      </c>
      <c r="N1328" t="str">
        <f>IF([1]线路!H1328="","",[1]线路!H1328)</f>
        <v/>
      </c>
    </row>
    <row r="1329" spans="1:14" x14ac:dyDescent="0.15">
      <c r="A1329" t="str">
        <f>IF([1]线路!A1329="","",[1]线路!A1329)</f>
        <v/>
      </c>
      <c r="B1329" t="str">
        <f>IF([1]线路!B1329="","",[1]线路!B1329)</f>
        <v/>
      </c>
      <c r="C1329" t="str">
        <f>IF([1]线路!C1329="","",[1]线路!C1329)</f>
        <v/>
      </c>
      <c r="D1329" t="str">
        <f>IF([1]线路!D1329="","",[1]线路!D1329)</f>
        <v/>
      </c>
      <c r="E1329" t="str">
        <f>IF([1]线路!F1329="","",[1]线路!F1329)</f>
        <v/>
      </c>
      <c r="F1329" t="str">
        <f>IF([1]线路!E1329="","",[1]线路!E1329)</f>
        <v/>
      </c>
      <c r="G1329" s="18" t="str">
        <f t="shared" si="56"/>
        <v/>
      </c>
      <c r="H1329" s="18" t="str">
        <f ca="1">VLOOKUP(线路!A1329,OFFSET(架空线长度!$A$2,0,0,2000,2),2,FALSE)</f>
        <v/>
      </c>
      <c r="I1329" s="18"/>
      <c r="J1329" s="18"/>
      <c r="K1329" s="18"/>
      <c r="L1329" s="18" t="str">
        <f t="shared" si="57"/>
        <v/>
      </c>
      <c r="M1329" t="str">
        <f>IF([1]线路!G1329="","",[1]线路!G1329)</f>
        <v/>
      </c>
      <c r="N1329" t="str">
        <f>IF([1]线路!H1329="","",[1]线路!H1329)</f>
        <v/>
      </c>
    </row>
    <row r="1330" spans="1:14" x14ac:dyDescent="0.15">
      <c r="A1330" t="str">
        <f>IF([1]线路!A1330="","",[1]线路!A1330)</f>
        <v/>
      </c>
      <c r="B1330" t="str">
        <f>IF([1]线路!B1330="","",[1]线路!B1330)</f>
        <v/>
      </c>
      <c r="C1330" t="str">
        <f>IF([1]线路!C1330="","",[1]线路!C1330)</f>
        <v/>
      </c>
      <c r="D1330" t="str">
        <f>IF([1]线路!D1330="","",[1]线路!D1330)</f>
        <v/>
      </c>
      <c r="E1330" t="str">
        <f>IF([1]线路!F1330="","",[1]线路!F1330)</f>
        <v/>
      </c>
      <c r="F1330" t="str">
        <f>IF([1]线路!E1330="","",[1]线路!E1330)</f>
        <v/>
      </c>
      <c r="G1330" s="18" t="str">
        <f t="shared" si="56"/>
        <v/>
      </c>
      <c r="H1330" s="18" t="str">
        <f ca="1">VLOOKUP(线路!A1330,OFFSET(架空线长度!$A$2,0,0,2000,2),2,FALSE)</f>
        <v/>
      </c>
      <c r="I1330" s="18"/>
      <c r="J1330" s="18"/>
      <c r="K1330" s="18"/>
      <c r="L1330" s="18" t="str">
        <f t="shared" si="57"/>
        <v/>
      </c>
      <c r="M1330" t="str">
        <f>IF([1]线路!G1330="","",[1]线路!G1330)</f>
        <v/>
      </c>
      <c r="N1330" t="str">
        <f>IF([1]线路!H1330="","",[1]线路!H1330)</f>
        <v/>
      </c>
    </row>
    <row r="1331" spans="1:14" x14ac:dyDescent="0.15">
      <c r="A1331" t="str">
        <f>IF([1]线路!A1331="","",[1]线路!A1331)</f>
        <v/>
      </c>
      <c r="B1331" t="str">
        <f>IF([1]线路!B1331="","",[1]线路!B1331)</f>
        <v/>
      </c>
      <c r="C1331" t="str">
        <f>IF([1]线路!C1331="","",[1]线路!C1331)</f>
        <v/>
      </c>
      <c r="D1331" t="str">
        <f>IF([1]线路!D1331="","",[1]线路!D1331)</f>
        <v/>
      </c>
      <c r="E1331" t="str">
        <f>IF([1]线路!F1331="","",[1]线路!F1331)</f>
        <v/>
      </c>
      <c r="F1331" t="str">
        <f>IF([1]线路!E1331="","",[1]线路!E1331)</f>
        <v/>
      </c>
      <c r="G1331" s="18" t="str">
        <f t="shared" si="56"/>
        <v/>
      </c>
      <c r="H1331" s="18" t="str">
        <f ca="1">VLOOKUP(线路!A1331,OFFSET(架空线长度!$A$2,0,0,2000,2),2,FALSE)</f>
        <v/>
      </c>
      <c r="I1331" s="18"/>
      <c r="J1331" s="18"/>
      <c r="K1331" s="18"/>
      <c r="L1331" s="18" t="str">
        <f t="shared" si="57"/>
        <v/>
      </c>
      <c r="M1331" t="str">
        <f>IF([1]线路!G1331="","",[1]线路!G1331)</f>
        <v/>
      </c>
      <c r="N1331" t="str">
        <f>IF([1]线路!H1331="","",[1]线路!H1331)</f>
        <v/>
      </c>
    </row>
    <row r="1332" spans="1:14" x14ac:dyDescent="0.15">
      <c r="A1332" t="str">
        <f>IF([1]线路!A1332="","",[1]线路!A1332)</f>
        <v/>
      </c>
      <c r="B1332" t="str">
        <f>IF([1]线路!B1332="","",[1]线路!B1332)</f>
        <v/>
      </c>
      <c r="C1332" t="str">
        <f>IF([1]线路!C1332="","",[1]线路!C1332)</f>
        <v/>
      </c>
      <c r="D1332" t="str">
        <f>IF([1]线路!D1332="","",[1]线路!D1332)</f>
        <v/>
      </c>
      <c r="E1332" t="str">
        <f>IF([1]线路!F1332="","",[1]线路!F1332)</f>
        <v/>
      </c>
      <c r="F1332" t="str">
        <f>IF([1]线路!E1332="","",[1]线路!E1332)</f>
        <v/>
      </c>
      <c r="G1332" s="18" t="str">
        <f t="shared" si="56"/>
        <v/>
      </c>
      <c r="H1332" s="18" t="str">
        <f ca="1">VLOOKUP(线路!A1332,OFFSET(架空线长度!$A$2,0,0,2000,2),2,FALSE)</f>
        <v/>
      </c>
      <c r="I1332" s="18"/>
      <c r="J1332" s="18"/>
      <c r="K1332" s="18"/>
      <c r="L1332" s="18" t="str">
        <f t="shared" si="57"/>
        <v/>
      </c>
      <c r="M1332" t="str">
        <f>IF([1]线路!G1332="","",[1]线路!G1332)</f>
        <v/>
      </c>
      <c r="N1332" t="str">
        <f>IF([1]线路!H1332="","",[1]线路!H1332)</f>
        <v/>
      </c>
    </row>
    <row r="1333" spans="1:14" x14ac:dyDescent="0.15">
      <c r="A1333" t="str">
        <f>IF([1]线路!A1333="","",[1]线路!A1333)</f>
        <v/>
      </c>
      <c r="B1333" t="str">
        <f>IF([1]线路!B1333="","",[1]线路!B1333)</f>
        <v/>
      </c>
      <c r="C1333" t="str">
        <f>IF([1]线路!C1333="","",[1]线路!C1333)</f>
        <v/>
      </c>
      <c r="D1333" t="str">
        <f>IF([1]线路!D1333="","",[1]线路!D1333)</f>
        <v/>
      </c>
      <c r="E1333" t="str">
        <f>IF([1]线路!F1333="","",[1]线路!F1333)</f>
        <v/>
      </c>
      <c r="F1333" t="str">
        <f>IF([1]线路!E1333="","",[1]线路!E1333)</f>
        <v/>
      </c>
      <c r="G1333" s="18" t="str">
        <f t="shared" si="56"/>
        <v/>
      </c>
      <c r="H1333" s="18" t="str">
        <f ca="1">VLOOKUP(线路!A1333,OFFSET(架空线长度!$A$2,0,0,2000,2),2,FALSE)</f>
        <v/>
      </c>
      <c r="I1333" s="18"/>
      <c r="J1333" s="18"/>
      <c r="K1333" s="18"/>
      <c r="L1333" s="18" t="str">
        <f t="shared" si="57"/>
        <v/>
      </c>
      <c r="M1333" t="str">
        <f>IF([1]线路!G1333="","",[1]线路!G1333)</f>
        <v/>
      </c>
      <c r="N1333" t="str">
        <f>IF([1]线路!H1333="","",[1]线路!H1333)</f>
        <v/>
      </c>
    </row>
    <row r="1334" spans="1:14" x14ac:dyDescent="0.15">
      <c r="A1334" t="str">
        <f>IF([1]线路!A1334="","",[1]线路!A1334)</f>
        <v/>
      </c>
      <c r="B1334" t="str">
        <f>IF([1]线路!B1334="","",[1]线路!B1334)</f>
        <v/>
      </c>
      <c r="C1334" t="str">
        <f>IF([1]线路!C1334="","",[1]线路!C1334)</f>
        <v/>
      </c>
      <c r="D1334" t="str">
        <f>IF([1]线路!D1334="","",[1]线路!D1334)</f>
        <v/>
      </c>
      <c r="E1334" t="str">
        <f>IF([1]线路!F1334="","",[1]线路!F1334)</f>
        <v/>
      </c>
      <c r="F1334" t="str">
        <f>IF([1]线路!E1334="","",[1]线路!E1334)</f>
        <v/>
      </c>
      <c r="G1334" s="18" t="str">
        <f t="shared" si="56"/>
        <v/>
      </c>
      <c r="H1334" s="18" t="str">
        <f ca="1">VLOOKUP(线路!A1334,OFFSET(架空线长度!$A$2,0,0,2000,2),2,FALSE)</f>
        <v/>
      </c>
      <c r="I1334" s="18"/>
      <c r="J1334" s="18"/>
      <c r="K1334" s="18"/>
      <c r="L1334" s="18" t="str">
        <f t="shared" si="57"/>
        <v/>
      </c>
      <c r="M1334" t="str">
        <f>IF([1]线路!G1334="","",[1]线路!G1334)</f>
        <v/>
      </c>
      <c r="N1334" t="str">
        <f>IF([1]线路!H1334="","",[1]线路!H1334)</f>
        <v/>
      </c>
    </row>
    <row r="1335" spans="1:14" x14ac:dyDescent="0.15">
      <c r="A1335" t="str">
        <f>IF([1]线路!A1335="","",[1]线路!A1335)</f>
        <v/>
      </c>
      <c r="B1335" t="str">
        <f>IF([1]线路!B1335="","",[1]线路!B1335)</f>
        <v/>
      </c>
      <c r="C1335" t="str">
        <f>IF([1]线路!C1335="","",[1]线路!C1335)</f>
        <v/>
      </c>
      <c r="D1335" t="str">
        <f>IF([1]线路!D1335="","",[1]线路!D1335)</f>
        <v/>
      </c>
      <c r="E1335" t="str">
        <f>IF([1]线路!F1335="","",[1]线路!F1335)</f>
        <v/>
      </c>
      <c r="F1335" t="str">
        <f>IF([1]线路!E1335="","",[1]线路!E1335)</f>
        <v/>
      </c>
      <c r="G1335" s="18" t="str">
        <f t="shared" si="56"/>
        <v/>
      </c>
      <c r="H1335" s="18" t="str">
        <f ca="1">VLOOKUP(线路!A1335,OFFSET(架空线长度!$A$2,0,0,2000,2),2,FALSE)</f>
        <v/>
      </c>
      <c r="I1335" s="18"/>
      <c r="J1335" s="18"/>
      <c r="K1335" s="18"/>
      <c r="L1335" s="18" t="str">
        <f t="shared" si="57"/>
        <v/>
      </c>
      <c r="M1335" t="str">
        <f>IF([1]线路!G1335="","",[1]线路!G1335)</f>
        <v/>
      </c>
      <c r="N1335" t="str">
        <f>IF([1]线路!H1335="","",[1]线路!H1335)</f>
        <v/>
      </c>
    </row>
    <row r="1336" spans="1:14" x14ac:dyDescent="0.15">
      <c r="A1336" t="str">
        <f>IF([1]线路!A1336="","",[1]线路!A1336)</f>
        <v/>
      </c>
      <c r="B1336" t="str">
        <f>IF([1]线路!B1336="","",[1]线路!B1336)</f>
        <v/>
      </c>
      <c r="C1336" t="str">
        <f>IF([1]线路!C1336="","",[1]线路!C1336)</f>
        <v/>
      </c>
      <c r="D1336" t="str">
        <f>IF([1]线路!D1336="","",[1]线路!D1336)</f>
        <v/>
      </c>
      <c r="E1336" t="str">
        <f>IF([1]线路!F1336="","",[1]线路!F1336)</f>
        <v/>
      </c>
      <c r="F1336" t="str">
        <f>IF([1]线路!E1336="","",[1]线路!E1336)</f>
        <v/>
      </c>
      <c r="G1336" s="18" t="str">
        <f t="shared" si="56"/>
        <v/>
      </c>
      <c r="H1336" s="18" t="str">
        <f ca="1">VLOOKUP(线路!A1336,OFFSET(架空线长度!$A$2,0,0,2000,2),2,FALSE)</f>
        <v/>
      </c>
      <c r="I1336" s="18"/>
      <c r="J1336" s="18"/>
      <c r="K1336" s="18"/>
      <c r="L1336" s="18" t="str">
        <f t="shared" si="57"/>
        <v/>
      </c>
      <c r="M1336" t="str">
        <f>IF([1]线路!G1336="","",[1]线路!G1336)</f>
        <v/>
      </c>
      <c r="N1336" t="str">
        <f>IF([1]线路!H1336="","",[1]线路!H1336)</f>
        <v/>
      </c>
    </row>
    <row r="1337" spans="1:14" x14ac:dyDescent="0.15">
      <c r="A1337" t="str">
        <f>IF([1]线路!A1337="","",[1]线路!A1337)</f>
        <v/>
      </c>
      <c r="B1337" t="str">
        <f>IF([1]线路!B1337="","",[1]线路!B1337)</f>
        <v/>
      </c>
      <c r="C1337" t="str">
        <f>IF([1]线路!C1337="","",[1]线路!C1337)</f>
        <v/>
      </c>
      <c r="D1337" t="str">
        <f>IF([1]线路!D1337="","",[1]线路!D1337)</f>
        <v/>
      </c>
      <c r="E1337" t="str">
        <f>IF([1]线路!F1337="","",[1]线路!F1337)</f>
        <v/>
      </c>
      <c r="F1337" t="str">
        <f>IF([1]线路!E1337="","",[1]线路!E1337)</f>
        <v/>
      </c>
      <c r="G1337" s="18" t="str">
        <f t="shared" si="56"/>
        <v/>
      </c>
      <c r="H1337" s="18" t="str">
        <f ca="1">VLOOKUP(线路!A1337,OFFSET(架空线长度!$A$2,0,0,2000,2),2,FALSE)</f>
        <v/>
      </c>
      <c r="I1337" s="18"/>
      <c r="J1337" s="18"/>
      <c r="K1337" s="18"/>
      <c r="L1337" s="18" t="str">
        <f t="shared" si="57"/>
        <v/>
      </c>
      <c r="M1337" t="str">
        <f>IF([1]线路!G1337="","",[1]线路!G1337)</f>
        <v/>
      </c>
      <c r="N1337" t="str">
        <f>IF([1]线路!H1337="","",[1]线路!H1337)</f>
        <v/>
      </c>
    </row>
    <row r="1338" spans="1:14" x14ac:dyDescent="0.15">
      <c r="A1338" t="str">
        <f>IF([1]线路!A1338="","",[1]线路!A1338)</f>
        <v/>
      </c>
      <c r="B1338" t="str">
        <f>IF([1]线路!B1338="","",[1]线路!B1338)</f>
        <v/>
      </c>
      <c r="C1338" t="str">
        <f>IF([1]线路!C1338="","",[1]线路!C1338)</f>
        <v/>
      </c>
      <c r="D1338" t="str">
        <f>IF([1]线路!D1338="","",[1]线路!D1338)</f>
        <v/>
      </c>
      <c r="E1338" t="str">
        <f>IF([1]线路!F1338="","",[1]线路!F1338)</f>
        <v/>
      </c>
      <c r="F1338" t="str">
        <f>IF([1]线路!E1338="","",[1]线路!E1338)</f>
        <v/>
      </c>
      <c r="G1338" s="18" t="str">
        <f t="shared" si="56"/>
        <v/>
      </c>
      <c r="H1338" s="18" t="str">
        <f ca="1">VLOOKUP(线路!A1338,OFFSET(架空线长度!$A$2,0,0,2000,2),2,FALSE)</f>
        <v/>
      </c>
      <c r="I1338" s="18"/>
      <c r="J1338" s="18"/>
      <c r="K1338" s="18"/>
      <c r="L1338" s="18" t="str">
        <f t="shared" si="57"/>
        <v/>
      </c>
      <c r="M1338" t="str">
        <f>IF([1]线路!G1338="","",[1]线路!G1338)</f>
        <v/>
      </c>
      <c r="N1338" t="str">
        <f>IF([1]线路!H1338="","",[1]线路!H1338)</f>
        <v/>
      </c>
    </row>
    <row r="1339" spans="1:14" x14ac:dyDescent="0.15">
      <c r="A1339" t="str">
        <f>IF([1]线路!A1339="","",[1]线路!A1339)</f>
        <v/>
      </c>
      <c r="B1339" t="str">
        <f>IF([1]线路!B1339="","",[1]线路!B1339)</f>
        <v/>
      </c>
      <c r="C1339" t="str">
        <f>IF([1]线路!C1339="","",[1]线路!C1339)</f>
        <v/>
      </c>
      <c r="D1339" t="str">
        <f>IF([1]线路!D1339="","",[1]线路!D1339)</f>
        <v/>
      </c>
      <c r="E1339" t="str">
        <f>IF([1]线路!F1339="","",[1]线路!F1339)</f>
        <v/>
      </c>
      <c r="F1339" t="str">
        <f>IF([1]线路!E1339="","",[1]线路!E1339)</f>
        <v/>
      </c>
      <c r="G1339" s="18" t="str">
        <f t="shared" si="56"/>
        <v/>
      </c>
      <c r="H1339" s="18" t="str">
        <f ca="1">VLOOKUP(线路!A1339,OFFSET(架空线长度!$A$2,0,0,2000,2),2,FALSE)</f>
        <v/>
      </c>
      <c r="I1339" s="18"/>
      <c r="J1339" s="18"/>
      <c r="K1339" s="18"/>
      <c r="L1339" s="18" t="str">
        <f t="shared" si="57"/>
        <v/>
      </c>
      <c r="M1339" t="str">
        <f>IF([1]线路!G1339="","",[1]线路!G1339)</f>
        <v/>
      </c>
      <c r="N1339" t="str">
        <f>IF([1]线路!H1339="","",[1]线路!H1339)</f>
        <v/>
      </c>
    </row>
    <row r="1340" spans="1:14" x14ac:dyDescent="0.15">
      <c r="A1340" t="str">
        <f>IF([1]线路!A1340="","",[1]线路!A1340)</f>
        <v/>
      </c>
      <c r="B1340" t="str">
        <f>IF([1]线路!B1340="","",[1]线路!B1340)</f>
        <v/>
      </c>
      <c r="C1340" t="str">
        <f>IF([1]线路!C1340="","",[1]线路!C1340)</f>
        <v/>
      </c>
      <c r="D1340" t="str">
        <f>IF([1]线路!D1340="","",[1]线路!D1340)</f>
        <v/>
      </c>
      <c r="E1340" t="str">
        <f>IF([1]线路!F1340="","",[1]线路!F1340)</f>
        <v/>
      </c>
      <c r="F1340" t="str">
        <f>IF([1]线路!E1340="","",[1]线路!E1340)</f>
        <v/>
      </c>
      <c r="G1340" s="18" t="str">
        <f t="shared" si="56"/>
        <v/>
      </c>
      <c r="H1340" s="18" t="str">
        <f ca="1">VLOOKUP(线路!A1340,OFFSET(架空线长度!$A$2,0,0,2000,2),2,FALSE)</f>
        <v/>
      </c>
      <c r="I1340" s="18"/>
      <c r="J1340" s="18"/>
      <c r="K1340" s="18"/>
      <c r="L1340" s="18" t="str">
        <f t="shared" si="57"/>
        <v/>
      </c>
      <c r="M1340" t="str">
        <f>IF([1]线路!G1340="","",[1]线路!G1340)</f>
        <v/>
      </c>
      <c r="N1340" t="str">
        <f>IF([1]线路!H1340="","",[1]线路!H1340)</f>
        <v/>
      </c>
    </row>
    <row r="1341" spans="1:14" x14ac:dyDescent="0.15">
      <c r="A1341" t="str">
        <f>IF([1]线路!A1341="","",[1]线路!A1341)</f>
        <v/>
      </c>
      <c r="B1341" t="str">
        <f>IF([1]线路!B1341="","",[1]线路!B1341)</f>
        <v/>
      </c>
      <c r="C1341" t="str">
        <f>IF([1]线路!C1341="","",[1]线路!C1341)</f>
        <v/>
      </c>
      <c r="D1341" t="str">
        <f>IF([1]线路!D1341="","",[1]线路!D1341)</f>
        <v/>
      </c>
      <c r="E1341" t="str">
        <f>IF([1]线路!F1341="","",[1]线路!F1341)</f>
        <v/>
      </c>
      <c r="F1341" t="str">
        <f>IF([1]线路!E1341="","",[1]线路!E1341)</f>
        <v/>
      </c>
      <c r="G1341" s="18" t="str">
        <f t="shared" si="56"/>
        <v/>
      </c>
      <c r="H1341" s="18" t="str">
        <f ca="1">VLOOKUP(线路!A1341,OFFSET(架空线长度!$A$2,0,0,2000,2),2,FALSE)</f>
        <v/>
      </c>
      <c r="I1341" s="18"/>
      <c r="J1341" s="18"/>
      <c r="K1341" s="18"/>
      <c r="L1341" s="18" t="str">
        <f t="shared" si="57"/>
        <v/>
      </c>
      <c r="M1341" t="str">
        <f>IF([1]线路!G1341="","",[1]线路!G1341)</f>
        <v/>
      </c>
      <c r="N1341" t="str">
        <f>IF([1]线路!H1341="","",[1]线路!H1341)</f>
        <v/>
      </c>
    </row>
    <row r="1342" spans="1:14" x14ac:dyDescent="0.15">
      <c r="A1342" t="str">
        <f>IF([1]线路!A1342="","",[1]线路!A1342)</f>
        <v/>
      </c>
      <c r="B1342" t="str">
        <f>IF([1]线路!B1342="","",[1]线路!B1342)</f>
        <v/>
      </c>
      <c r="C1342" t="str">
        <f>IF([1]线路!C1342="","",[1]线路!C1342)</f>
        <v/>
      </c>
      <c r="D1342" t="str">
        <f>IF([1]线路!D1342="","",[1]线路!D1342)</f>
        <v/>
      </c>
      <c r="E1342" t="str">
        <f>IF([1]线路!F1342="","",[1]线路!F1342)</f>
        <v/>
      </c>
      <c r="F1342" t="str">
        <f>IF([1]线路!E1342="","",[1]线路!E1342)</f>
        <v/>
      </c>
      <c r="G1342" s="18" t="str">
        <f t="shared" si="56"/>
        <v/>
      </c>
      <c r="H1342" s="18" t="str">
        <f ca="1">VLOOKUP(线路!A1342,OFFSET(架空线长度!$A$2,0,0,2000,2),2,FALSE)</f>
        <v/>
      </c>
      <c r="I1342" s="18"/>
      <c r="J1342" s="18"/>
      <c r="K1342" s="18"/>
      <c r="L1342" s="18" t="str">
        <f t="shared" si="57"/>
        <v/>
      </c>
      <c r="M1342" t="str">
        <f>IF([1]线路!G1342="","",[1]线路!G1342)</f>
        <v/>
      </c>
      <c r="N1342" t="str">
        <f>IF([1]线路!H1342="","",[1]线路!H1342)</f>
        <v/>
      </c>
    </row>
    <row r="1343" spans="1:14" x14ac:dyDescent="0.15">
      <c r="A1343" t="str">
        <f>IF([1]线路!A1343="","",[1]线路!A1343)</f>
        <v/>
      </c>
      <c r="B1343" t="str">
        <f>IF([1]线路!B1343="","",[1]线路!B1343)</f>
        <v/>
      </c>
      <c r="C1343" t="str">
        <f>IF([1]线路!C1343="","",[1]线路!C1343)</f>
        <v/>
      </c>
      <c r="D1343" t="str">
        <f>IF([1]线路!D1343="","",[1]线路!D1343)</f>
        <v/>
      </c>
      <c r="E1343" t="str">
        <f>IF([1]线路!F1343="","",[1]线路!F1343)</f>
        <v/>
      </c>
      <c r="F1343" t="str">
        <f>IF([1]线路!E1343="","",[1]线路!E1343)</f>
        <v/>
      </c>
      <c r="G1343" s="18" t="str">
        <f t="shared" si="56"/>
        <v/>
      </c>
      <c r="H1343" s="18" t="str">
        <f ca="1">VLOOKUP(线路!A1343,OFFSET(架空线长度!$A$2,0,0,2000,2),2,FALSE)</f>
        <v/>
      </c>
      <c r="I1343" s="18"/>
      <c r="J1343" s="18"/>
      <c r="K1343" s="18"/>
      <c r="L1343" s="18" t="str">
        <f t="shared" si="57"/>
        <v/>
      </c>
      <c r="M1343" t="str">
        <f>IF([1]线路!G1343="","",[1]线路!G1343)</f>
        <v/>
      </c>
      <c r="N1343" t="str">
        <f>IF([1]线路!H1343="","",[1]线路!H1343)</f>
        <v/>
      </c>
    </row>
    <row r="1344" spans="1:14" x14ac:dyDescent="0.15">
      <c r="A1344" t="str">
        <f>IF([1]线路!A1344="","",[1]线路!A1344)</f>
        <v/>
      </c>
      <c r="B1344" t="str">
        <f>IF([1]线路!B1344="","",[1]线路!B1344)</f>
        <v/>
      </c>
      <c r="C1344" t="str">
        <f>IF([1]线路!C1344="","",[1]线路!C1344)</f>
        <v/>
      </c>
      <c r="D1344" t="str">
        <f>IF([1]线路!D1344="","",[1]线路!D1344)</f>
        <v/>
      </c>
      <c r="E1344" t="str">
        <f>IF([1]线路!F1344="","",[1]线路!F1344)</f>
        <v/>
      </c>
      <c r="F1344" t="str">
        <f>IF([1]线路!E1344="","",[1]线路!E1344)</f>
        <v/>
      </c>
      <c r="G1344" s="18" t="str">
        <f t="shared" si="56"/>
        <v/>
      </c>
      <c r="H1344" s="18" t="str">
        <f ca="1">VLOOKUP(线路!A1344,OFFSET(架空线长度!$A$2,0,0,2000,2),2,FALSE)</f>
        <v/>
      </c>
      <c r="I1344" s="18"/>
      <c r="J1344" s="18"/>
      <c r="K1344" s="18"/>
      <c r="L1344" s="18" t="str">
        <f t="shared" si="57"/>
        <v/>
      </c>
      <c r="M1344" t="str">
        <f>IF([1]线路!G1344="","",[1]线路!G1344)</f>
        <v/>
      </c>
      <c r="N1344" t="str">
        <f>IF([1]线路!H1344="","",[1]线路!H1344)</f>
        <v/>
      </c>
    </row>
    <row r="1345" spans="1:14" x14ac:dyDescent="0.15">
      <c r="A1345" t="str">
        <f>IF([1]线路!A1345="","",[1]线路!A1345)</f>
        <v/>
      </c>
      <c r="B1345" t="str">
        <f>IF([1]线路!B1345="","",[1]线路!B1345)</f>
        <v/>
      </c>
      <c r="C1345" t="str">
        <f>IF([1]线路!C1345="","",[1]线路!C1345)</f>
        <v/>
      </c>
      <c r="D1345" t="str">
        <f>IF([1]线路!D1345="","",[1]线路!D1345)</f>
        <v/>
      </c>
      <c r="E1345" t="str">
        <f>IF([1]线路!F1345="","",[1]线路!F1345)</f>
        <v/>
      </c>
      <c r="F1345" t="str">
        <f>IF([1]线路!E1345="","",[1]线路!E1345)</f>
        <v/>
      </c>
      <c r="G1345" s="18" t="str">
        <f t="shared" si="56"/>
        <v/>
      </c>
      <c r="H1345" s="18" t="str">
        <f ca="1">VLOOKUP(线路!A1345,OFFSET(架空线长度!$A$2,0,0,2000,2),2,FALSE)</f>
        <v/>
      </c>
      <c r="I1345" s="18"/>
      <c r="J1345" s="18"/>
      <c r="K1345" s="18"/>
      <c r="L1345" s="18" t="str">
        <f t="shared" si="57"/>
        <v/>
      </c>
      <c r="M1345" t="str">
        <f>IF([1]线路!G1345="","",[1]线路!G1345)</f>
        <v/>
      </c>
      <c r="N1345" t="str">
        <f>IF([1]线路!H1345="","",[1]线路!H1345)</f>
        <v/>
      </c>
    </row>
    <row r="1346" spans="1:14" x14ac:dyDescent="0.15">
      <c r="A1346" t="str">
        <f>IF([1]线路!A1346="","",[1]线路!A1346)</f>
        <v/>
      </c>
      <c r="B1346" t="str">
        <f>IF([1]线路!B1346="","",[1]线路!B1346)</f>
        <v/>
      </c>
      <c r="C1346" t="str">
        <f>IF([1]线路!C1346="","",[1]线路!C1346)</f>
        <v/>
      </c>
      <c r="D1346" t="str">
        <f>IF([1]线路!D1346="","",[1]线路!D1346)</f>
        <v/>
      </c>
      <c r="E1346" t="str">
        <f>IF([1]线路!F1346="","",[1]线路!F1346)</f>
        <v/>
      </c>
      <c r="F1346" t="str">
        <f>IF([1]线路!E1346="","",[1]线路!E1346)</f>
        <v/>
      </c>
      <c r="G1346" s="18" t="str">
        <f t="shared" si="56"/>
        <v/>
      </c>
      <c r="H1346" s="18" t="str">
        <f ca="1">VLOOKUP(线路!A1346,OFFSET(架空线长度!$A$2,0,0,2000,2),2,FALSE)</f>
        <v/>
      </c>
      <c r="I1346" s="18"/>
      <c r="J1346" s="18"/>
      <c r="K1346" s="18"/>
      <c r="L1346" s="18" t="str">
        <f t="shared" si="57"/>
        <v/>
      </c>
      <c r="M1346" t="str">
        <f>IF([1]线路!G1346="","",[1]线路!G1346)</f>
        <v/>
      </c>
      <c r="N1346" t="str">
        <f>IF([1]线路!H1346="","",[1]线路!H1346)</f>
        <v/>
      </c>
    </row>
    <row r="1347" spans="1:14" x14ac:dyDescent="0.15">
      <c r="A1347" t="str">
        <f>IF([1]线路!A1347="","",[1]线路!A1347)</f>
        <v/>
      </c>
      <c r="B1347" t="str">
        <f>IF([1]线路!B1347="","",[1]线路!B1347)</f>
        <v/>
      </c>
      <c r="C1347" t="str">
        <f>IF([1]线路!C1347="","",[1]线路!C1347)</f>
        <v/>
      </c>
      <c r="D1347" t="str">
        <f>IF([1]线路!D1347="","",[1]线路!D1347)</f>
        <v/>
      </c>
      <c r="E1347" t="str">
        <f>IF([1]线路!F1347="","",[1]线路!F1347)</f>
        <v/>
      </c>
      <c r="F1347" t="str">
        <f>IF([1]线路!E1347="","",[1]线路!E1347)</f>
        <v/>
      </c>
      <c r="G1347" s="18" t="str">
        <f t="shared" ref="G1347:G1410" si="58">L1347</f>
        <v/>
      </c>
      <c r="H1347" s="18" t="str">
        <f ca="1">VLOOKUP(线路!A1347,OFFSET(架空线长度!$A$2,0,0,2000,2),2,FALSE)</f>
        <v/>
      </c>
      <c r="I1347" s="18"/>
      <c r="J1347" s="18"/>
      <c r="K1347" s="18"/>
      <c r="L1347" s="18" t="str">
        <f t="shared" ref="L1347:L1410" si="59">IF(OR(I1347="",K1347=""),"",IF(I1347/(I1347+K1347)&gt;0.5,0,1))</f>
        <v/>
      </c>
      <c r="M1347" t="str">
        <f>IF([1]线路!G1347="","",[1]线路!G1347)</f>
        <v/>
      </c>
      <c r="N1347" t="str">
        <f>IF([1]线路!H1347="","",[1]线路!H1347)</f>
        <v/>
      </c>
    </row>
    <row r="1348" spans="1:14" x14ac:dyDescent="0.15">
      <c r="A1348" t="str">
        <f>IF([1]线路!A1348="","",[1]线路!A1348)</f>
        <v/>
      </c>
      <c r="B1348" t="str">
        <f>IF([1]线路!B1348="","",[1]线路!B1348)</f>
        <v/>
      </c>
      <c r="C1348" t="str">
        <f>IF([1]线路!C1348="","",[1]线路!C1348)</f>
        <v/>
      </c>
      <c r="D1348" t="str">
        <f>IF([1]线路!D1348="","",[1]线路!D1348)</f>
        <v/>
      </c>
      <c r="E1348" t="str">
        <f>IF([1]线路!F1348="","",[1]线路!F1348)</f>
        <v/>
      </c>
      <c r="F1348" t="str">
        <f>IF([1]线路!E1348="","",[1]线路!E1348)</f>
        <v/>
      </c>
      <c r="G1348" s="18" t="str">
        <f t="shared" si="58"/>
        <v/>
      </c>
      <c r="H1348" s="18" t="str">
        <f ca="1">VLOOKUP(线路!A1348,OFFSET(架空线长度!$A$2,0,0,2000,2),2,FALSE)</f>
        <v/>
      </c>
      <c r="I1348" s="18"/>
      <c r="J1348" s="18"/>
      <c r="K1348" s="18"/>
      <c r="L1348" s="18" t="str">
        <f t="shared" si="59"/>
        <v/>
      </c>
      <c r="M1348" t="str">
        <f>IF([1]线路!G1348="","",[1]线路!G1348)</f>
        <v/>
      </c>
      <c r="N1348" t="str">
        <f>IF([1]线路!H1348="","",[1]线路!H1348)</f>
        <v/>
      </c>
    </row>
    <row r="1349" spans="1:14" x14ac:dyDescent="0.15">
      <c r="A1349" t="str">
        <f>IF([1]线路!A1349="","",[1]线路!A1349)</f>
        <v/>
      </c>
      <c r="B1349" t="str">
        <f>IF([1]线路!B1349="","",[1]线路!B1349)</f>
        <v/>
      </c>
      <c r="C1349" t="str">
        <f>IF([1]线路!C1349="","",[1]线路!C1349)</f>
        <v/>
      </c>
      <c r="D1349" t="str">
        <f>IF([1]线路!D1349="","",[1]线路!D1349)</f>
        <v/>
      </c>
      <c r="E1349" t="str">
        <f>IF([1]线路!F1349="","",[1]线路!F1349)</f>
        <v/>
      </c>
      <c r="F1349" t="str">
        <f>IF([1]线路!E1349="","",[1]线路!E1349)</f>
        <v/>
      </c>
      <c r="G1349" s="18" t="str">
        <f t="shared" si="58"/>
        <v/>
      </c>
      <c r="H1349" s="18" t="str">
        <f ca="1">VLOOKUP(线路!A1349,OFFSET(架空线长度!$A$2,0,0,2000,2),2,FALSE)</f>
        <v/>
      </c>
      <c r="I1349" s="18"/>
      <c r="J1349" s="18"/>
      <c r="K1349" s="18"/>
      <c r="L1349" s="18" t="str">
        <f t="shared" si="59"/>
        <v/>
      </c>
      <c r="M1349" t="str">
        <f>IF([1]线路!G1349="","",[1]线路!G1349)</f>
        <v/>
      </c>
      <c r="N1349" t="str">
        <f>IF([1]线路!H1349="","",[1]线路!H1349)</f>
        <v/>
      </c>
    </row>
    <row r="1350" spans="1:14" x14ac:dyDescent="0.15">
      <c r="A1350" t="str">
        <f>IF([1]线路!A1350="","",[1]线路!A1350)</f>
        <v/>
      </c>
      <c r="B1350" t="str">
        <f>IF([1]线路!B1350="","",[1]线路!B1350)</f>
        <v/>
      </c>
      <c r="C1350" t="str">
        <f>IF([1]线路!C1350="","",[1]线路!C1350)</f>
        <v/>
      </c>
      <c r="D1350" t="str">
        <f>IF([1]线路!D1350="","",[1]线路!D1350)</f>
        <v/>
      </c>
      <c r="E1350" t="str">
        <f>IF([1]线路!F1350="","",[1]线路!F1350)</f>
        <v/>
      </c>
      <c r="F1350" t="str">
        <f>IF([1]线路!E1350="","",[1]线路!E1350)</f>
        <v/>
      </c>
      <c r="G1350" s="18" t="str">
        <f t="shared" si="58"/>
        <v/>
      </c>
      <c r="H1350" s="18" t="str">
        <f ca="1">VLOOKUP(线路!A1350,OFFSET(架空线长度!$A$2,0,0,2000,2),2,FALSE)</f>
        <v/>
      </c>
      <c r="I1350" s="18"/>
      <c r="J1350" s="18"/>
      <c r="K1350" s="18"/>
      <c r="L1350" s="18" t="str">
        <f t="shared" si="59"/>
        <v/>
      </c>
      <c r="M1350" t="str">
        <f>IF([1]线路!G1350="","",[1]线路!G1350)</f>
        <v/>
      </c>
      <c r="N1350" t="str">
        <f>IF([1]线路!H1350="","",[1]线路!H1350)</f>
        <v/>
      </c>
    </row>
    <row r="1351" spans="1:14" x14ac:dyDescent="0.15">
      <c r="A1351" t="str">
        <f>IF([1]线路!A1351="","",[1]线路!A1351)</f>
        <v/>
      </c>
      <c r="B1351" t="str">
        <f>IF([1]线路!B1351="","",[1]线路!B1351)</f>
        <v/>
      </c>
      <c r="C1351" t="str">
        <f>IF([1]线路!C1351="","",[1]线路!C1351)</f>
        <v/>
      </c>
      <c r="D1351" t="str">
        <f>IF([1]线路!D1351="","",[1]线路!D1351)</f>
        <v/>
      </c>
      <c r="E1351" t="str">
        <f>IF([1]线路!F1351="","",[1]线路!F1351)</f>
        <v/>
      </c>
      <c r="F1351" t="str">
        <f>IF([1]线路!E1351="","",[1]线路!E1351)</f>
        <v/>
      </c>
      <c r="G1351" s="18" t="str">
        <f t="shared" si="58"/>
        <v/>
      </c>
      <c r="H1351" s="18" t="str">
        <f ca="1">VLOOKUP(线路!A1351,OFFSET(架空线长度!$A$2,0,0,2000,2),2,FALSE)</f>
        <v/>
      </c>
      <c r="I1351" s="18"/>
      <c r="J1351" s="18"/>
      <c r="K1351" s="18"/>
      <c r="L1351" s="18" t="str">
        <f t="shared" si="59"/>
        <v/>
      </c>
      <c r="M1351" t="str">
        <f>IF([1]线路!G1351="","",[1]线路!G1351)</f>
        <v/>
      </c>
      <c r="N1351" t="str">
        <f>IF([1]线路!H1351="","",[1]线路!H1351)</f>
        <v/>
      </c>
    </row>
    <row r="1352" spans="1:14" x14ac:dyDescent="0.15">
      <c r="A1352" t="str">
        <f>IF([1]线路!A1352="","",[1]线路!A1352)</f>
        <v/>
      </c>
      <c r="B1352" t="str">
        <f>IF([1]线路!B1352="","",[1]线路!B1352)</f>
        <v/>
      </c>
      <c r="C1352" t="str">
        <f>IF([1]线路!C1352="","",[1]线路!C1352)</f>
        <v/>
      </c>
      <c r="D1352" t="str">
        <f>IF([1]线路!D1352="","",[1]线路!D1352)</f>
        <v/>
      </c>
      <c r="E1352" t="str">
        <f>IF([1]线路!F1352="","",[1]线路!F1352)</f>
        <v/>
      </c>
      <c r="F1352" t="str">
        <f>IF([1]线路!E1352="","",[1]线路!E1352)</f>
        <v/>
      </c>
      <c r="G1352" s="18" t="str">
        <f t="shared" si="58"/>
        <v/>
      </c>
      <c r="H1352" s="18" t="str">
        <f ca="1">VLOOKUP(线路!A1352,OFFSET(架空线长度!$A$2,0,0,2000,2),2,FALSE)</f>
        <v/>
      </c>
      <c r="I1352" s="18"/>
      <c r="J1352" s="18"/>
      <c r="K1352" s="18"/>
      <c r="L1352" s="18" t="str">
        <f t="shared" si="59"/>
        <v/>
      </c>
      <c r="M1352" t="str">
        <f>IF([1]线路!G1352="","",[1]线路!G1352)</f>
        <v/>
      </c>
      <c r="N1352" t="str">
        <f>IF([1]线路!H1352="","",[1]线路!H1352)</f>
        <v/>
      </c>
    </row>
    <row r="1353" spans="1:14" x14ac:dyDescent="0.15">
      <c r="A1353" t="str">
        <f>IF([1]线路!A1353="","",[1]线路!A1353)</f>
        <v/>
      </c>
      <c r="B1353" t="str">
        <f>IF([1]线路!B1353="","",[1]线路!B1353)</f>
        <v/>
      </c>
      <c r="C1353" t="str">
        <f>IF([1]线路!C1353="","",[1]线路!C1353)</f>
        <v/>
      </c>
      <c r="D1353" t="str">
        <f>IF([1]线路!D1353="","",[1]线路!D1353)</f>
        <v/>
      </c>
      <c r="E1353" t="str">
        <f>IF([1]线路!F1353="","",[1]线路!F1353)</f>
        <v/>
      </c>
      <c r="F1353" t="str">
        <f>IF([1]线路!E1353="","",[1]线路!E1353)</f>
        <v/>
      </c>
      <c r="G1353" s="18" t="str">
        <f t="shared" si="58"/>
        <v/>
      </c>
      <c r="H1353" s="18" t="str">
        <f ca="1">VLOOKUP(线路!A1353,OFFSET(架空线长度!$A$2,0,0,2000,2),2,FALSE)</f>
        <v/>
      </c>
      <c r="I1353" s="18"/>
      <c r="J1353" s="18"/>
      <c r="K1353" s="18"/>
      <c r="L1353" s="18" t="str">
        <f t="shared" si="59"/>
        <v/>
      </c>
      <c r="M1353" t="str">
        <f>IF([1]线路!G1353="","",[1]线路!G1353)</f>
        <v/>
      </c>
      <c r="N1353" t="str">
        <f>IF([1]线路!H1353="","",[1]线路!H1353)</f>
        <v/>
      </c>
    </row>
    <row r="1354" spans="1:14" x14ac:dyDescent="0.15">
      <c r="A1354" t="str">
        <f>IF([1]线路!A1354="","",[1]线路!A1354)</f>
        <v/>
      </c>
      <c r="B1354" t="str">
        <f>IF([1]线路!B1354="","",[1]线路!B1354)</f>
        <v/>
      </c>
      <c r="C1354" t="str">
        <f>IF([1]线路!C1354="","",[1]线路!C1354)</f>
        <v/>
      </c>
      <c r="D1354" t="str">
        <f>IF([1]线路!D1354="","",[1]线路!D1354)</f>
        <v/>
      </c>
      <c r="E1354" t="str">
        <f>IF([1]线路!F1354="","",[1]线路!F1354)</f>
        <v/>
      </c>
      <c r="F1354" t="str">
        <f>IF([1]线路!E1354="","",[1]线路!E1354)</f>
        <v/>
      </c>
      <c r="G1354" s="18" t="str">
        <f t="shared" si="58"/>
        <v/>
      </c>
      <c r="H1354" s="18" t="str">
        <f ca="1">VLOOKUP(线路!A1354,OFFSET(架空线长度!$A$2,0,0,2000,2),2,FALSE)</f>
        <v/>
      </c>
      <c r="I1354" s="18"/>
      <c r="J1354" s="18"/>
      <c r="K1354" s="18"/>
      <c r="L1354" s="18" t="str">
        <f t="shared" si="59"/>
        <v/>
      </c>
      <c r="M1354" t="str">
        <f>IF([1]线路!G1354="","",[1]线路!G1354)</f>
        <v/>
      </c>
      <c r="N1354" t="str">
        <f>IF([1]线路!H1354="","",[1]线路!H1354)</f>
        <v/>
      </c>
    </row>
    <row r="1355" spans="1:14" x14ac:dyDescent="0.15">
      <c r="A1355" t="str">
        <f>IF([1]线路!A1355="","",[1]线路!A1355)</f>
        <v/>
      </c>
      <c r="B1355" t="str">
        <f>IF([1]线路!B1355="","",[1]线路!B1355)</f>
        <v/>
      </c>
      <c r="C1355" t="str">
        <f>IF([1]线路!C1355="","",[1]线路!C1355)</f>
        <v/>
      </c>
      <c r="D1355" t="str">
        <f>IF([1]线路!D1355="","",[1]线路!D1355)</f>
        <v/>
      </c>
      <c r="E1355" t="str">
        <f>IF([1]线路!F1355="","",[1]线路!F1355)</f>
        <v/>
      </c>
      <c r="F1355" t="str">
        <f>IF([1]线路!E1355="","",[1]线路!E1355)</f>
        <v/>
      </c>
      <c r="G1355" s="18" t="str">
        <f t="shared" si="58"/>
        <v/>
      </c>
      <c r="H1355" s="18" t="str">
        <f ca="1">VLOOKUP(线路!A1355,OFFSET(架空线长度!$A$2,0,0,2000,2),2,FALSE)</f>
        <v/>
      </c>
      <c r="I1355" s="18"/>
      <c r="J1355" s="18"/>
      <c r="K1355" s="18"/>
      <c r="L1355" s="18" t="str">
        <f t="shared" si="59"/>
        <v/>
      </c>
      <c r="M1355" t="str">
        <f>IF([1]线路!G1355="","",[1]线路!G1355)</f>
        <v/>
      </c>
      <c r="N1355" t="str">
        <f>IF([1]线路!H1355="","",[1]线路!H1355)</f>
        <v/>
      </c>
    </row>
    <row r="1356" spans="1:14" x14ac:dyDescent="0.15">
      <c r="A1356" t="str">
        <f>IF([1]线路!A1356="","",[1]线路!A1356)</f>
        <v/>
      </c>
      <c r="B1356" t="str">
        <f>IF([1]线路!B1356="","",[1]线路!B1356)</f>
        <v/>
      </c>
      <c r="C1356" t="str">
        <f>IF([1]线路!C1356="","",[1]线路!C1356)</f>
        <v/>
      </c>
      <c r="D1356" t="str">
        <f>IF([1]线路!D1356="","",[1]线路!D1356)</f>
        <v/>
      </c>
      <c r="E1356" t="str">
        <f>IF([1]线路!F1356="","",[1]线路!F1356)</f>
        <v/>
      </c>
      <c r="F1356" t="str">
        <f>IF([1]线路!E1356="","",[1]线路!E1356)</f>
        <v/>
      </c>
      <c r="G1356" s="18" t="str">
        <f t="shared" si="58"/>
        <v/>
      </c>
      <c r="H1356" s="18" t="str">
        <f ca="1">VLOOKUP(线路!A1356,OFFSET(架空线长度!$A$2,0,0,2000,2),2,FALSE)</f>
        <v/>
      </c>
      <c r="I1356" s="18"/>
      <c r="J1356" s="18"/>
      <c r="K1356" s="18"/>
      <c r="L1356" s="18" t="str">
        <f t="shared" si="59"/>
        <v/>
      </c>
      <c r="M1356" t="str">
        <f>IF([1]线路!G1356="","",[1]线路!G1356)</f>
        <v/>
      </c>
      <c r="N1356" t="str">
        <f>IF([1]线路!H1356="","",[1]线路!H1356)</f>
        <v/>
      </c>
    </row>
    <row r="1357" spans="1:14" x14ac:dyDescent="0.15">
      <c r="A1357" t="str">
        <f>IF([1]线路!A1357="","",[1]线路!A1357)</f>
        <v/>
      </c>
      <c r="B1357" t="str">
        <f>IF([1]线路!B1357="","",[1]线路!B1357)</f>
        <v/>
      </c>
      <c r="C1357" t="str">
        <f>IF([1]线路!C1357="","",[1]线路!C1357)</f>
        <v/>
      </c>
      <c r="D1357" t="str">
        <f>IF([1]线路!D1357="","",[1]线路!D1357)</f>
        <v/>
      </c>
      <c r="E1357" t="str">
        <f>IF([1]线路!F1357="","",[1]线路!F1357)</f>
        <v/>
      </c>
      <c r="F1357" t="str">
        <f>IF([1]线路!E1357="","",[1]线路!E1357)</f>
        <v/>
      </c>
      <c r="G1357" s="18" t="str">
        <f t="shared" si="58"/>
        <v/>
      </c>
      <c r="H1357" s="18" t="str">
        <f ca="1">VLOOKUP(线路!A1357,OFFSET(架空线长度!$A$2,0,0,2000,2),2,FALSE)</f>
        <v/>
      </c>
      <c r="I1357" s="18"/>
      <c r="J1357" s="18"/>
      <c r="K1357" s="18"/>
      <c r="L1357" s="18" t="str">
        <f t="shared" si="59"/>
        <v/>
      </c>
      <c r="M1357" t="str">
        <f>IF([1]线路!G1357="","",[1]线路!G1357)</f>
        <v/>
      </c>
      <c r="N1357" t="str">
        <f>IF([1]线路!H1357="","",[1]线路!H1357)</f>
        <v/>
      </c>
    </row>
    <row r="1358" spans="1:14" x14ac:dyDescent="0.15">
      <c r="A1358" t="str">
        <f>IF([1]线路!A1358="","",[1]线路!A1358)</f>
        <v/>
      </c>
      <c r="B1358" t="str">
        <f>IF([1]线路!B1358="","",[1]线路!B1358)</f>
        <v/>
      </c>
      <c r="C1358" t="str">
        <f>IF([1]线路!C1358="","",[1]线路!C1358)</f>
        <v/>
      </c>
      <c r="D1358" t="str">
        <f>IF([1]线路!D1358="","",[1]线路!D1358)</f>
        <v/>
      </c>
      <c r="E1358" t="str">
        <f>IF([1]线路!F1358="","",[1]线路!F1358)</f>
        <v/>
      </c>
      <c r="F1358" t="str">
        <f>IF([1]线路!E1358="","",[1]线路!E1358)</f>
        <v/>
      </c>
      <c r="G1358" s="18" t="str">
        <f t="shared" si="58"/>
        <v/>
      </c>
      <c r="H1358" s="18" t="str">
        <f ca="1">VLOOKUP(线路!A1358,OFFSET(架空线长度!$A$2,0,0,2000,2),2,FALSE)</f>
        <v/>
      </c>
      <c r="I1358" s="18"/>
      <c r="J1358" s="18"/>
      <c r="K1358" s="18"/>
      <c r="L1358" s="18" t="str">
        <f t="shared" si="59"/>
        <v/>
      </c>
      <c r="M1358" t="str">
        <f>IF([1]线路!G1358="","",[1]线路!G1358)</f>
        <v/>
      </c>
      <c r="N1358" t="str">
        <f>IF([1]线路!H1358="","",[1]线路!H1358)</f>
        <v/>
      </c>
    </row>
    <row r="1359" spans="1:14" x14ac:dyDescent="0.15">
      <c r="A1359" t="str">
        <f>IF([1]线路!A1359="","",[1]线路!A1359)</f>
        <v/>
      </c>
      <c r="B1359" t="str">
        <f>IF([1]线路!B1359="","",[1]线路!B1359)</f>
        <v/>
      </c>
      <c r="C1359" t="str">
        <f>IF([1]线路!C1359="","",[1]线路!C1359)</f>
        <v/>
      </c>
      <c r="D1359" t="str">
        <f>IF([1]线路!D1359="","",[1]线路!D1359)</f>
        <v/>
      </c>
      <c r="E1359" t="str">
        <f>IF([1]线路!F1359="","",[1]线路!F1359)</f>
        <v/>
      </c>
      <c r="F1359" t="str">
        <f>IF([1]线路!E1359="","",[1]线路!E1359)</f>
        <v/>
      </c>
      <c r="G1359" s="18" t="str">
        <f t="shared" si="58"/>
        <v/>
      </c>
      <c r="H1359" s="18" t="str">
        <f ca="1">VLOOKUP(线路!A1359,OFFSET(架空线长度!$A$2,0,0,2000,2),2,FALSE)</f>
        <v/>
      </c>
      <c r="I1359" s="18"/>
      <c r="J1359" s="18"/>
      <c r="K1359" s="18"/>
      <c r="L1359" s="18" t="str">
        <f t="shared" si="59"/>
        <v/>
      </c>
      <c r="M1359" t="str">
        <f>IF([1]线路!G1359="","",[1]线路!G1359)</f>
        <v/>
      </c>
      <c r="N1359" t="str">
        <f>IF([1]线路!H1359="","",[1]线路!H1359)</f>
        <v/>
      </c>
    </row>
    <row r="1360" spans="1:14" x14ac:dyDescent="0.15">
      <c r="A1360" t="str">
        <f>IF([1]线路!A1360="","",[1]线路!A1360)</f>
        <v/>
      </c>
      <c r="B1360" t="str">
        <f>IF([1]线路!B1360="","",[1]线路!B1360)</f>
        <v/>
      </c>
      <c r="C1360" t="str">
        <f>IF([1]线路!C1360="","",[1]线路!C1360)</f>
        <v/>
      </c>
      <c r="D1360" t="str">
        <f>IF([1]线路!D1360="","",[1]线路!D1360)</f>
        <v/>
      </c>
      <c r="E1360" t="str">
        <f>IF([1]线路!F1360="","",[1]线路!F1360)</f>
        <v/>
      </c>
      <c r="F1360" t="str">
        <f>IF([1]线路!E1360="","",[1]线路!E1360)</f>
        <v/>
      </c>
      <c r="G1360" s="18" t="str">
        <f t="shared" si="58"/>
        <v/>
      </c>
      <c r="H1360" s="18" t="str">
        <f ca="1">VLOOKUP(线路!A1360,OFFSET(架空线长度!$A$2,0,0,2000,2),2,FALSE)</f>
        <v/>
      </c>
      <c r="I1360" s="18"/>
      <c r="J1360" s="18"/>
      <c r="K1360" s="18"/>
      <c r="L1360" s="18" t="str">
        <f t="shared" si="59"/>
        <v/>
      </c>
      <c r="M1360" t="str">
        <f>IF([1]线路!G1360="","",[1]线路!G1360)</f>
        <v/>
      </c>
      <c r="N1360" t="str">
        <f>IF([1]线路!H1360="","",[1]线路!H1360)</f>
        <v/>
      </c>
    </row>
    <row r="1361" spans="1:14" x14ac:dyDescent="0.15">
      <c r="A1361" t="str">
        <f>IF([1]线路!A1361="","",[1]线路!A1361)</f>
        <v/>
      </c>
      <c r="B1361" t="str">
        <f>IF([1]线路!B1361="","",[1]线路!B1361)</f>
        <v/>
      </c>
      <c r="C1361" t="str">
        <f>IF([1]线路!C1361="","",[1]线路!C1361)</f>
        <v/>
      </c>
      <c r="D1361" t="str">
        <f>IF([1]线路!D1361="","",[1]线路!D1361)</f>
        <v/>
      </c>
      <c r="E1361" t="str">
        <f>IF([1]线路!F1361="","",[1]线路!F1361)</f>
        <v/>
      </c>
      <c r="F1361" t="str">
        <f>IF([1]线路!E1361="","",[1]线路!E1361)</f>
        <v/>
      </c>
      <c r="G1361" s="18" t="str">
        <f t="shared" si="58"/>
        <v/>
      </c>
      <c r="H1361" s="18" t="str">
        <f ca="1">VLOOKUP(线路!A1361,OFFSET(架空线长度!$A$2,0,0,2000,2),2,FALSE)</f>
        <v/>
      </c>
      <c r="I1361" s="18"/>
      <c r="J1361" s="18"/>
      <c r="K1361" s="18"/>
      <c r="L1361" s="18" t="str">
        <f t="shared" si="59"/>
        <v/>
      </c>
      <c r="M1361" t="str">
        <f>IF([1]线路!G1361="","",[1]线路!G1361)</f>
        <v/>
      </c>
      <c r="N1361" t="str">
        <f>IF([1]线路!H1361="","",[1]线路!H1361)</f>
        <v/>
      </c>
    </row>
    <row r="1362" spans="1:14" x14ac:dyDescent="0.15">
      <c r="A1362" t="str">
        <f>IF([1]线路!A1362="","",[1]线路!A1362)</f>
        <v/>
      </c>
      <c r="B1362" t="str">
        <f>IF([1]线路!B1362="","",[1]线路!B1362)</f>
        <v/>
      </c>
      <c r="C1362" t="str">
        <f>IF([1]线路!C1362="","",[1]线路!C1362)</f>
        <v/>
      </c>
      <c r="D1362" t="str">
        <f>IF([1]线路!D1362="","",[1]线路!D1362)</f>
        <v/>
      </c>
      <c r="E1362" t="str">
        <f>IF([1]线路!F1362="","",[1]线路!F1362)</f>
        <v/>
      </c>
      <c r="F1362" t="str">
        <f>IF([1]线路!E1362="","",[1]线路!E1362)</f>
        <v/>
      </c>
      <c r="G1362" s="18" t="str">
        <f t="shared" si="58"/>
        <v/>
      </c>
      <c r="H1362" s="18" t="str">
        <f ca="1">VLOOKUP(线路!A1362,OFFSET(架空线长度!$A$2,0,0,2000,2),2,FALSE)</f>
        <v/>
      </c>
      <c r="I1362" s="18"/>
      <c r="J1362" s="18"/>
      <c r="K1362" s="18"/>
      <c r="L1362" s="18" t="str">
        <f t="shared" si="59"/>
        <v/>
      </c>
      <c r="M1362" t="str">
        <f>IF([1]线路!G1362="","",[1]线路!G1362)</f>
        <v/>
      </c>
      <c r="N1362" t="str">
        <f>IF([1]线路!H1362="","",[1]线路!H1362)</f>
        <v/>
      </c>
    </row>
    <row r="1363" spans="1:14" x14ac:dyDescent="0.15">
      <c r="A1363" t="str">
        <f>IF([1]线路!A1363="","",[1]线路!A1363)</f>
        <v/>
      </c>
      <c r="B1363" t="str">
        <f>IF([1]线路!B1363="","",[1]线路!B1363)</f>
        <v/>
      </c>
      <c r="C1363" t="str">
        <f>IF([1]线路!C1363="","",[1]线路!C1363)</f>
        <v/>
      </c>
      <c r="D1363" t="str">
        <f>IF([1]线路!D1363="","",[1]线路!D1363)</f>
        <v/>
      </c>
      <c r="E1363" t="str">
        <f>IF([1]线路!F1363="","",[1]线路!F1363)</f>
        <v/>
      </c>
      <c r="F1363" t="str">
        <f>IF([1]线路!E1363="","",[1]线路!E1363)</f>
        <v/>
      </c>
      <c r="G1363" s="18" t="str">
        <f t="shared" si="58"/>
        <v/>
      </c>
      <c r="H1363" s="18" t="str">
        <f ca="1">VLOOKUP(线路!A1363,OFFSET(架空线长度!$A$2,0,0,2000,2),2,FALSE)</f>
        <v/>
      </c>
      <c r="I1363" s="18"/>
      <c r="J1363" s="18"/>
      <c r="K1363" s="18"/>
      <c r="L1363" s="18" t="str">
        <f t="shared" si="59"/>
        <v/>
      </c>
      <c r="M1363" t="str">
        <f>IF([1]线路!G1363="","",[1]线路!G1363)</f>
        <v/>
      </c>
      <c r="N1363" t="str">
        <f>IF([1]线路!H1363="","",[1]线路!H1363)</f>
        <v/>
      </c>
    </row>
    <row r="1364" spans="1:14" x14ac:dyDescent="0.15">
      <c r="A1364" t="str">
        <f>IF([1]线路!A1364="","",[1]线路!A1364)</f>
        <v/>
      </c>
      <c r="B1364" t="str">
        <f>IF([1]线路!B1364="","",[1]线路!B1364)</f>
        <v/>
      </c>
      <c r="C1364" t="str">
        <f>IF([1]线路!C1364="","",[1]线路!C1364)</f>
        <v/>
      </c>
      <c r="D1364" t="str">
        <f>IF([1]线路!D1364="","",[1]线路!D1364)</f>
        <v/>
      </c>
      <c r="E1364" t="str">
        <f>IF([1]线路!F1364="","",[1]线路!F1364)</f>
        <v/>
      </c>
      <c r="F1364" t="str">
        <f>IF([1]线路!E1364="","",[1]线路!E1364)</f>
        <v/>
      </c>
      <c r="G1364" s="18" t="str">
        <f t="shared" si="58"/>
        <v/>
      </c>
      <c r="H1364" s="18" t="str">
        <f ca="1">VLOOKUP(线路!A1364,OFFSET(架空线长度!$A$2,0,0,2000,2),2,FALSE)</f>
        <v/>
      </c>
      <c r="I1364" s="18"/>
      <c r="J1364" s="18"/>
      <c r="K1364" s="18"/>
      <c r="L1364" s="18" t="str">
        <f t="shared" si="59"/>
        <v/>
      </c>
      <c r="M1364" t="str">
        <f>IF([1]线路!G1364="","",[1]线路!G1364)</f>
        <v/>
      </c>
      <c r="N1364" t="str">
        <f>IF([1]线路!H1364="","",[1]线路!H1364)</f>
        <v/>
      </c>
    </row>
    <row r="1365" spans="1:14" x14ac:dyDescent="0.15">
      <c r="A1365" t="str">
        <f>IF([1]线路!A1365="","",[1]线路!A1365)</f>
        <v/>
      </c>
      <c r="B1365" t="str">
        <f>IF([1]线路!B1365="","",[1]线路!B1365)</f>
        <v/>
      </c>
      <c r="C1365" t="str">
        <f>IF([1]线路!C1365="","",[1]线路!C1365)</f>
        <v/>
      </c>
      <c r="D1365" t="str">
        <f>IF([1]线路!D1365="","",[1]线路!D1365)</f>
        <v/>
      </c>
      <c r="E1365" t="str">
        <f>IF([1]线路!F1365="","",[1]线路!F1365)</f>
        <v/>
      </c>
      <c r="F1365" t="str">
        <f>IF([1]线路!E1365="","",[1]线路!E1365)</f>
        <v/>
      </c>
      <c r="G1365" s="18" t="str">
        <f t="shared" si="58"/>
        <v/>
      </c>
      <c r="H1365" s="18" t="str">
        <f ca="1">VLOOKUP(线路!A1365,OFFSET(架空线长度!$A$2,0,0,2000,2),2,FALSE)</f>
        <v/>
      </c>
      <c r="I1365" s="18"/>
      <c r="J1365" s="18"/>
      <c r="K1365" s="18"/>
      <c r="L1365" s="18" t="str">
        <f t="shared" si="59"/>
        <v/>
      </c>
      <c r="M1365" t="str">
        <f>IF([1]线路!G1365="","",[1]线路!G1365)</f>
        <v/>
      </c>
      <c r="N1365" t="str">
        <f>IF([1]线路!H1365="","",[1]线路!H1365)</f>
        <v/>
      </c>
    </row>
    <row r="1366" spans="1:14" x14ac:dyDescent="0.15">
      <c r="A1366" t="str">
        <f>IF([1]线路!A1366="","",[1]线路!A1366)</f>
        <v/>
      </c>
      <c r="B1366" t="str">
        <f>IF([1]线路!B1366="","",[1]线路!B1366)</f>
        <v/>
      </c>
      <c r="C1366" t="str">
        <f>IF([1]线路!C1366="","",[1]线路!C1366)</f>
        <v/>
      </c>
      <c r="D1366" t="str">
        <f>IF([1]线路!D1366="","",[1]线路!D1366)</f>
        <v/>
      </c>
      <c r="E1366" t="str">
        <f>IF([1]线路!F1366="","",[1]线路!F1366)</f>
        <v/>
      </c>
      <c r="F1366" t="str">
        <f>IF([1]线路!E1366="","",[1]线路!E1366)</f>
        <v/>
      </c>
      <c r="G1366" s="18" t="str">
        <f t="shared" si="58"/>
        <v/>
      </c>
      <c r="H1366" s="18" t="str">
        <f ca="1">VLOOKUP(线路!A1366,OFFSET(架空线长度!$A$2,0,0,2000,2),2,FALSE)</f>
        <v/>
      </c>
      <c r="I1366" s="18"/>
      <c r="J1366" s="18"/>
      <c r="K1366" s="18"/>
      <c r="L1366" s="18" t="str">
        <f t="shared" si="59"/>
        <v/>
      </c>
      <c r="M1366" t="str">
        <f>IF([1]线路!G1366="","",[1]线路!G1366)</f>
        <v/>
      </c>
      <c r="N1366" t="str">
        <f>IF([1]线路!H1366="","",[1]线路!H1366)</f>
        <v/>
      </c>
    </row>
    <row r="1367" spans="1:14" x14ac:dyDescent="0.15">
      <c r="A1367" t="str">
        <f>IF([1]线路!A1367="","",[1]线路!A1367)</f>
        <v/>
      </c>
      <c r="B1367" t="str">
        <f>IF([1]线路!B1367="","",[1]线路!B1367)</f>
        <v/>
      </c>
      <c r="C1367" t="str">
        <f>IF([1]线路!C1367="","",[1]线路!C1367)</f>
        <v/>
      </c>
      <c r="D1367" t="str">
        <f>IF([1]线路!D1367="","",[1]线路!D1367)</f>
        <v/>
      </c>
      <c r="E1367" t="str">
        <f>IF([1]线路!F1367="","",[1]线路!F1367)</f>
        <v/>
      </c>
      <c r="F1367" t="str">
        <f>IF([1]线路!E1367="","",[1]线路!E1367)</f>
        <v/>
      </c>
      <c r="G1367" s="18" t="str">
        <f t="shared" si="58"/>
        <v/>
      </c>
      <c r="H1367" s="18" t="str">
        <f ca="1">VLOOKUP(线路!A1367,OFFSET(架空线长度!$A$2,0,0,2000,2),2,FALSE)</f>
        <v/>
      </c>
      <c r="I1367" s="18"/>
      <c r="J1367" s="18"/>
      <c r="K1367" s="18"/>
      <c r="L1367" s="18" t="str">
        <f t="shared" si="59"/>
        <v/>
      </c>
      <c r="M1367" t="str">
        <f>IF([1]线路!G1367="","",[1]线路!G1367)</f>
        <v/>
      </c>
      <c r="N1367" t="str">
        <f>IF([1]线路!H1367="","",[1]线路!H1367)</f>
        <v/>
      </c>
    </row>
    <row r="1368" spans="1:14" x14ac:dyDescent="0.15">
      <c r="A1368" t="str">
        <f>IF([1]线路!A1368="","",[1]线路!A1368)</f>
        <v/>
      </c>
      <c r="B1368" t="str">
        <f>IF([1]线路!B1368="","",[1]线路!B1368)</f>
        <v/>
      </c>
      <c r="C1368" t="str">
        <f>IF([1]线路!C1368="","",[1]线路!C1368)</f>
        <v/>
      </c>
      <c r="D1368" t="str">
        <f>IF([1]线路!D1368="","",[1]线路!D1368)</f>
        <v/>
      </c>
      <c r="E1368" t="str">
        <f>IF([1]线路!F1368="","",[1]线路!F1368)</f>
        <v/>
      </c>
      <c r="F1368" t="str">
        <f>IF([1]线路!E1368="","",[1]线路!E1368)</f>
        <v/>
      </c>
      <c r="G1368" s="18" t="str">
        <f t="shared" si="58"/>
        <v/>
      </c>
      <c r="H1368" s="18" t="str">
        <f ca="1">VLOOKUP(线路!A1368,OFFSET(架空线长度!$A$2,0,0,2000,2),2,FALSE)</f>
        <v/>
      </c>
      <c r="I1368" s="18"/>
      <c r="J1368" s="18"/>
      <c r="K1368" s="18"/>
      <c r="L1368" s="18" t="str">
        <f t="shared" si="59"/>
        <v/>
      </c>
      <c r="M1368" t="str">
        <f>IF([1]线路!G1368="","",[1]线路!G1368)</f>
        <v/>
      </c>
      <c r="N1368" t="str">
        <f>IF([1]线路!H1368="","",[1]线路!H1368)</f>
        <v/>
      </c>
    </row>
    <row r="1369" spans="1:14" x14ac:dyDescent="0.15">
      <c r="A1369" t="str">
        <f>IF([1]线路!A1369="","",[1]线路!A1369)</f>
        <v/>
      </c>
      <c r="B1369" t="str">
        <f>IF([1]线路!B1369="","",[1]线路!B1369)</f>
        <v/>
      </c>
      <c r="C1369" t="str">
        <f>IF([1]线路!C1369="","",[1]线路!C1369)</f>
        <v/>
      </c>
      <c r="D1369" t="str">
        <f>IF([1]线路!D1369="","",[1]线路!D1369)</f>
        <v/>
      </c>
      <c r="E1369" t="str">
        <f>IF([1]线路!F1369="","",[1]线路!F1369)</f>
        <v/>
      </c>
      <c r="F1369" t="str">
        <f>IF([1]线路!E1369="","",[1]线路!E1369)</f>
        <v/>
      </c>
      <c r="G1369" s="18" t="str">
        <f t="shared" si="58"/>
        <v/>
      </c>
      <c r="H1369" s="18" t="str">
        <f ca="1">VLOOKUP(线路!A1369,OFFSET(架空线长度!$A$2,0,0,2000,2),2,FALSE)</f>
        <v/>
      </c>
      <c r="I1369" s="18"/>
      <c r="J1369" s="18"/>
      <c r="K1369" s="18"/>
      <c r="L1369" s="18" t="str">
        <f t="shared" si="59"/>
        <v/>
      </c>
      <c r="M1369" t="str">
        <f>IF([1]线路!G1369="","",[1]线路!G1369)</f>
        <v/>
      </c>
      <c r="N1369" t="str">
        <f>IF([1]线路!H1369="","",[1]线路!H1369)</f>
        <v/>
      </c>
    </row>
    <row r="1370" spans="1:14" x14ac:dyDescent="0.15">
      <c r="A1370" t="str">
        <f>IF([1]线路!A1370="","",[1]线路!A1370)</f>
        <v/>
      </c>
      <c r="B1370" t="str">
        <f>IF([1]线路!B1370="","",[1]线路!B1370)</f>
        <v/>
      </c>
      <c r="C1370" t="str">
        <f>IF([1]线路!C1370="","",[1]线路!C1370)</f>
        <v/>
      </c>
      <c r="D1370" t="str">
        <f>IF([1]线路!D1370="","",[1]线路!D1370)</f>
        <v/>
      </c>
      <c r="E1370" t="str">
        <f>IF([1]线路!F1370="","",[1]线路!F1370)</f>
        <v/>
      </c>
      <c r="F1370" t="str">
        <f>IF([1]线路!E1370="","",[1]线路!E1370)</f>
        <v/>
      </c>
      <c r="G1370" s="18" t="str">
        <f t="shared" si="58"/>
        <v/>
      </c>
      <c r="H1370" s="18" t="str">
        <f ca="1">VLOOKUP(线路!A1370,OFFSET(架空线长度!$A$2,0,0,2000,2),2,FALSE)</f>
        <v/>
      </c>
      <c r="I1370" s="18"/>
      <c r="J1370" s="18"/>
      <c r="K1370" s="18"/>
      <c r="L1370" s="18" t="str">
        <f t="shared" si="59"/>
        <v/>
      </c>
      <c r="M1370" t="str">
        <f>IF([1]线路!G1370="","",[1]线路!G1370)</f>
        <v/>
      </c>
      <c r="N1370" t="str">
        <f>IF([1]线路!H1370="","",[1]线路!H1370)</f>
        <v/>
      </c>
    </row>
    <row r="1371" spans="1:14" x14ac:dyDescent="0.15">
      <c r="A1371" t="str">
        <f>IF([1]线路!A1371="","",[1]线路!A1371)</f>
        <v/>
      </c>
      <c r="B1371" t="str">
        <f>IF([1]线路!B1371="","",[1]线路!B1371)</f>
        <v/>
      </c>
      <c r="C1371" t="str">
        <f>IF([1]线路!C1371="","",[1]线路!C1371)</f>
        <v/>
      </c>
      <c r="D1371" t="str">
        <f>IF([1]线路!D1371="","",[1]线路!D1371)</f>
        <v/>
      </c>
      <c r="E1371" t="str">
        <f>IF([1]线路!F1371="","",[1]线路!F1371)</f>
        <v/>
      </c>
      <c r="F1371" t="str">
        <f>IF([1]线路!E1371="","",[1]线路!E1371)</f>
        <v/>
      </c>
      <c r="G1371" s="18" t="str">
        <f t="shared" si="58"/>
        <v/>
      </c>
      <c r="H1371" s="18" t="str">
        <f ca="1">VLOOKUP(线路!A1371,OFFSET(架空线长度!$A$2,0,0,2000,2),2,FALSE)</f>
        <v/>
      </c>
      <c r="I1371" s="18"/>
      <c r="J1371" s="18"/>
      <c r="K1371" s="18"/>
      <c r="L1371" s="18" t="str">
        <f t="shared" si="59"/>
        <v/>
      </c>
      <c r="M1371" t="str">
        <f>IF([1]线路!G1371="","",[1]线路!G1371)</f>
        <v/>
      </c>
      <c r="N1371" t="str">
        <f>IF([1]线路!H1371="","",[1]线路!H1371)</f>
        <v/>
      </c>
    </row>
    <row r="1372" spans="1:14" x14ac:dyDescent="0.15">
      <c r="A1372" t="str">
        <f>IF([1]线路!A1372="","",[1]线路!A1372)</f>
        <v/>
      </c>
      <c r="B1372" t="str">
        <f>IF([1]线路!B1372="","",[1]线路!B1372)</f>
        <v/>
      </c>
      <c r="C1372" t="str">
        <f>IF([1]线路!C1372="","",[1]线路!C1372)</f>
        <v/>
      </c>
      <c r="D1372" t="str">
        <f>IF([1]线路!D1372="","",[1]线路!D1372)</f>
        <v/>
      </c>
      <c r="E1372" t="str">
        <f>IF([1]线路!F1372="","",[1]线路!F1372)</f>
        <v/>
      </c>
      <c r="F1372" t="str">
        <f>IF([1]线路!E1372="","",[1]线路!E1372)</f>
        <v/>
      </c>
      <c r="G1372" s="18" t="str">
        <f t="shared" si="58"/>
        <v/>
      </c>
      <c r="H1372" s="18" t="str">
        <f ca="1">VLOOKUP(线路!A1372,OFFSET(架空线长度!$A$2,0,0,2000,2),2,FALSE)</f>
        <v/>
      </c>
      <c r="I1372" s="18"/>
      <c r="J1372" s="18"/>
      <c r="K1372" s="18"/>
      <c r="L1372" s="18" t="str">
        <f t="shared" si="59"/>
        <v/>
      </c>
      <c r="M1372" t="str">
        <f>IF([1]线路!G1372="","",[1]线路!G1372)</f>
        <v/>
      </c>
      <c r="N1372" t="str">
        <f>IF([1]线路!H1372="","",[1]线路!H1372)</f>
        <v/>
      </c>
    </row>
    <row r="1373" spans="1:14" x14ac:dyDescent="0.15">
      <c r="A1373" t="str">
        <f>IF([1]线路!A1373="","",[1]线路!A1373)</f>
        <v/>
      </c>
      <c r="B1373" t="str">
        <f>IF([1]线路!B1373="","",[1]线路!B1373)</f>
        <v/>
      </c>
      <c r="C1373" t="str">
        <f>IF([1]线路!C1373="","",[1]线路!C1373)</f>
        <v/>
      </c>
      <c r="D1373" t="str">
        <f>IF([1]线路!D1373="","",[1]线路!D1373)</f>
        <v/>
      </c>
      <c r="E1373" t="str">
        <f>IF([1]线路!F1373="","",[1]线路!F1373)</f>
        <v/>
      </c>
      <c r="F1373" t="str">
        <f>IF([1]线路!E1373="","",[1]线路!E1373)</f>
        <v/>
      </c>
      <c r="G1373" s="18" t="str">
        <f t="shared" si="58"/>
        <v/>
      </c>
      <c r="H1373" s="18" t="str">
        <f ca="1">VLOOKUP(线路!A1373,OFFSET(架空线长度!$A$2,0,0,2000,2),2,FALSE)</f>
        <v/>
      </c>
      <c r="I1373" s="18"/>
      <c r="J1373" s="18"/>
      <c r="K1373" s="18"/>
      <c r="L1373" s="18" t="str">
        <f t="shared" si="59"/>
        <v/>
      </c>
      <c r="M1373" t="str">
        <f>IF([1]线路!G1373="","",[1]线路!G1373)</f>
        <v/>
      </c>
      <c r="N1373" t="str">
        <f>IF([1]线路!H1373="","",[1]线路!H1373)</f>
        <v/>
      </c>
    </row>
    <row r="1374" spans="1:14" x14ac:dyDescent="0.15">
      <c r="A1374" t="str">
        <f>IF([1]线路!A1374="","",[1]线路!A1374)</f>
        <v/>
      </c>
      <c r="B1374" t="str">
        <f>IF([1]线路!B1374="","",[1]线路!B1374)</f>
        <v/>
      </c>
      <c r="C1374" t="str">
        <f>IF([1]线路!C1374="","",[1]线路!C1374)</f>
        <v/>
      </c>
      <c r="D1374" t="str">
        <f>IF([1]线路!D1374="","",[1]线路!D1374)</f>
        <v/>
      </c>
      <c r="E1374" t="str">
        <f>IF([1]线路!F1374="","",[1]线路!F1374)</f>
        <v/>
      </c>
      <c r="F1374" t="str">
        <f>IF([1]线路!E1374="","",[1]线路!E1374)</f>
        <v/>
      </c>
      <c r="G1374" s="18" t="str">
        <f t="shared" si="58"/>
        <v/>
      </c>
      <c r="H1374" s="18" t="str">
        <f ca="1">VLOOKUP(线路!A1374,OFFSET(架空线长度!$A$2,0,0,2000,2),2,FALSE)</f>
        <v/>
      </c>
      <c r="I1374" s="18"/>
      <c r="J1374" s="18"/>
      <c r="K1374" s="18"/>
      <c r="L1374" s="18" t="str">
        <f t="shared" si="59"/>
        <v/>
      </c>
      <c r="M1374" t="str">
        <f>IF([1]线路!G1374="","",[1]线路!G1374)</f>
        <v/>
      </c>
      <c r="N1374" t="str">
        <f>IF([1]线路!H1374="","",[1]线路!H1374)</f>
        <v/>
      </c>
    </row>
    <row r="1375" spans="1:14" x14ac:dyDescent="0.15">
      <c r="A1375" t="str">
        <f>IF([1]线路!A1375="","",[1]线路!A1375)</f>
        <v/>
      </c>
      <c r="B1375" t="str">
        <f>IF([1]线路!B1375="","",[1]线路!B1375)</f>
        <v/>
      </c>
      <c r="C1375" t="str">
        <f>IF([1]线路!C1375="","",[1]线路!C1375)</f>
        <v/>
      </c>
      <c r="D1375" t="str">
        <f>IF([1]线路!D1375="","",[1]线路!D1375)</f>
        <v/>
      </c>
      <c r="E1375" t="str">
        <f>IF([1]线路!F1375="","",[1]线路!F1375)</f>
        <v/>
      </c>
      <c r="F1375" t="str">
        <f>IF([1]线路!E1375="","",[1]线路!E1375)</f>
        <v/>
      </c>
      <c r="G1375" s="18" t="str">
        <f t="shared" si="58"/>
        <v/>
      </c>
      <c r="H1375" s="18" t="str">
        <f ca="1">VLOOKUP(线路!A1375,OFFSET(架空线长度!$A$2,0,0,2000,2),2,FALSE)</f>
        <v/>
      </c>
      <c r="I1375" s="18"/>
      <c r="J1375" s="18"/>
      <c r="K1375" s="18"/>
      <c r="L1375" s="18" t="str">
        <f t="shared" si="59"/>
        <v/>
      </c>
      <c r="M1375" t="str">
        <f>IF([1]线路!G1375="","",[1]线路!G1375)</f>
        <v/>
      </c>
      <c r="N1375" t="str">
        <f>IF([1]线路!H1375="","",[1]线路!H1375)</f>
        <v/>
      </c>
    </row>
    <row r="1376" spans="1:14" x14ac:dyDescent="0.15">
      <c r="A1376" t="str">
        <f>IF([1]线路!A1376="","",[1]线路!A1376)</f>
        <v/>
      </c>
      <c r="B1376" t="str">
        <f>IF([1]线路!B1376="","",[1]线路!B1376)</f>
        <v/>
      </c>
      <c r="C1376" t="str">
        <f>IF([1]线路!C1376="","",[1]线路!C1376)</f>
        <v/>
      </c>
      <c r="D1376" t="str">
        <f>IF([1]线路!D1376="","",[1]线路!D1376)</f>
        <v/>
      </c>
      <c r="E1376" t="str">
        <f>IF([1]线路!F1376="","",[1]线路!F1376)</f>
        <v/>
      </c>
      <c r="F1376" t="str">
        <f>IF([1]线路!E1376="","",[1]线路!E1376)</f>
        <v/>
      </c>
      <c r="G1376" s="18" t="str">
        <f t="shared" si="58"/>
        <v/>
      </c>
      <c r="H1376" s="18" t="str">
        <f ca="1">VLOOKUP(线路!A1376,OFFSET(架空线长度!$A$2,0,0,2000,2),2,FALSE)</f>
        <v/>
      </c>
      <c r="I1376" s="18"/>
      <c r="J1376" s="18"/>
      <c r="K1376" s="18"/>
      <c r="L1376" s="18" t="str">
        <f t="shared" si="59"/>
        <v/>
      </c>
      <c r="M1376" t="str">
        <f>IF([1]线路!G1376="","",[1]线路!G1376)</f>
        <v/>
      </c>
      <c r="N1376" t="str">
        <f>IF([1]线路!H1376="","",[1]线路!H1376)</f>
        <v/>
      </c>
    </row>
    <row r="1377" spans="1:14" x14ac:dyDescent="0.15">
      <c r="A1377" t="str">
        <f>IF([1]线路!A1377="","",[1]线路!A1377)</f>
        <v/>
      </c>
      <c r="B1377" t="str">
        <f>IF([1]线路!B1377="","",[1]线路!B1377)</f>
        <v/>
      </c>
      <c r="C1377" t="str">
        <f>IF([1]线路!C1377="","",[1]线路!C1377)</f>
        <v/>
      </c>
      <c r="D1377" t="str">
        <f>IF([1]线路!D1377="","",[1]线路!D1377)</f>
        <v/>
      </c>
      <c r="E1377" t="str">
        <f>IF([1]线路!F1377="","",[1]线路!F1377)</f>
        <v/>
      </c>
      <c r="F1377" t="str">
        <f>IF([1]线路!E1377="","",[1]线路!E1377)</f>
        <v/>
      </c>
      <c r="G1377" s="18" t="str">
        <f t="shared" si="58"/>
        <v/>
      </c>
      <c r="H1377" s="18" t="str">
        <f ca="1">VLOOKUP(线路!A1377,OFFSET(架空线长度!$A$2,0,0,2000,2),2,FALSE)</f>
        <v/>
      </c>
      <c r="I1377" s="18"/>
      <c r="J1377" s="18"/>
      <c r="K1377" s="18"/>
      <c r="L1377" s="18" t="str">
        <f t="shared" si="59"/>
        <v/>
      </c>
      <c r="M1377" t="str">
        <f>IF([1]线路!G1377="","",[1]线路!G1377)</f>
        <v/>
      </c>
      <c r="N1377" t="str">
        <f>IF([1]线路!H1377="","",[1]线路!H1377)</f>
        <v/>
      </c>
    </row>
    <row r="1378" spans="1:14" x14ac:dyDescent="0.15">
      <c r="A1378" t="str">
        <f>IF([1]线路!A1378="","",[1]线路!A1378)</f>
        <v/>
      </c>
      <c r="B1378" t="str">
        <f>IF([1]线路!B1378="","",[1]线路!B1378)</f>
        <v/>
      </c>
      <c r="C1378" t="str">
        <f>IF([1]线路!C1378="","",[1]线路!C1378)</f>
        <v/>
      </c>
      <c r="D1378" t="str">
        <f>IF([1]线路!D1378="","",[1]线路!D1378)</f>
        <v/>
      </c>
      <c r="E1378" t="str">
        <f>IF([1]线路!F1378="","",[1]线路!F1378)</f>
        <v/>
      </c>
      <c r="F1378" t="str">
        <f>IF([1]线路!E1378="","",[1]线路!E1378)</f>
        <v/>
      </c>
      <c r="G1378" s="18" t="str">
        <f t="shared" si="58"/>
        <v/>
      </c>
      <c r="H1378" s="18" t="str">
        <f ca="1">VLOOKUP(线路!A1378,OFFSET(架空线长度!$A$2,0,0,2000,2),2,FALSE)</f>
        <v/>
      </c>
      <c r="I1378" s="18"/>
      <c r="J1378" s="18"/>
      <c r="K1378" s="18"/>
      <c r="L1378" s="18" t="str">
        <f t="shared" si="59"/>
        <v/>
      </c>
      <c r="M1378" t="str">
        <f>IF([1]线路!G1378="","",[1]线路!G1378)</f>
        <v/>
      </c>
      <c r="N1378" t="str">
        <f>IF([1]线路!H1378="","",[1]线路!H1378)</f>
        <v/>
      </c>
    </row>
    <row r="1379" spans="1:14" x14ac:dyDescent="0.15">
      <c r="A1379" t="str">
        <f>IF([1]线路!A1379="","",[1]线路!A1379)</f>
        <v/>
      </c>
      <c r="B1379" t="str">
        <f>IF([1]线路!B1379="","",[1]线路!B1379)</f>
        <v/>
      </c>
      <c r="C1379" t="str">
        <f>IF([1]线路!C1379="","",[1]线路!C1379)</f>
        <v/>
      </c>
      <c r="D1379" t="str">
        <f>IF([1]线路!D1379="","",[1]线路!D1379)</f>
        <v/>
      </c>
      <c r="E1379" t="str">
        <f>IF([1]线路!F1379="","",[1]线路!F1379)</f>
        <v/>
      </c>
      <c r="F1379" t="str">
        <f>IF([1]线路!E1379="","",[1]线路!E1379)</f>
        <v/>
      </c>
      <c r="G1379" s="18" t="str">
        <f t="shared" si="58"/>
        <v/>
      </c>
      <c r="H1379" s="18" t="str">
        <f ca="1">VLOOKUP(线路!A1379,OFFSET(架空线长度!$A$2,0,0,2000,2),2,FALSE)</f>
        <v/>
      </c>
      <c r="I1379" s="18"/>
      <c r="J1379" s="18"/>
      <c r="K1379" s="18"/>
      <c r="L1379" s="18" t="str">
        <f t="shared" si="59"/>
        <v/>
      </c>
      <c r="M1379" t="str">
        <f>IF([1]线路!G1379="","",[1]线路!G1379)</f>
        <v/>
      </c>
      <c r="N1379" t="str">
        <f>IF([1]线路!H1379="","",[1]线路!H1379)</f>
        <v/>
      </c>
    </row>
    <row r="1380" spans="1:14" x14ac:dyDescent="0.15">
      <c r="A1380" t="str">
        <f>IF([1]线路!A1380="","",[1]线路!A1380)</f>
        <v/>
      </c>
      <c r="B1380" t="str">
        <f>IF([1]线路!B1380="","",[1]线路!B1380)</f>
        <v/>
      </c>
      <c r="C1380" t="str">
        <f>IF([1]线路!C1380="","",[1]线路!C1380)</f>
        <v/>
      </c>
      <c r="D1380" t="str">
        <f>IF([1]线路!D1380="","",[1]线路!D1380)</f>
        <v/>
      </c>
      <c r="E1380" t="str">
        <f>IF([1]线路!F1380="","",[1]线路!F1380)</f>
        <v/>
      </c>
      <c r="F1380" t="str">
        <f>IF([1]线路!E1380="","",[1]线路!E1380)</f>
        <v/>
      </c>
      <c r="G1380" s="18" t="str">
        <f t="shared" si="58"/>
        <v/>
      </c>
      <c r="H1380" s="18" t="str">
        <f ca="1">VLOOKUP(线路!A1380,OFFSET(架空线长度!$A$2,0,0,2000,2),2,FALSE)</f>
        <v/>
      </c>
      <c r="I1380" s="18"/>
      <c r="J1380" s="18"/>
      <c r="K1380" s="18"/>
      <c r="L1380" s="18" t="str">
        <f t="shared" si="59"/>
        <v/>
      </c>
      <c r="M1380" t="str">
        <f>IF([1]线路!G1380="","",[1]线路!G1380)</f>
        <v/>
      </c>
      <c r="N1380" t="str">
        <f>IF([1]线路!H1380="","",[1]线路!H1380)</f>
        <v/>
      </c>
    </row>
    <row r="1381" spans="1:14" x14ac:dyDescent="0.15">
      <c r="A1381" t="str">
        <f>IF([1]线路!A1381="","",[1]线路!A1381)</f>
        <v/>
      </c>
      <c r="B1381" t="str">
        <f>IF([1]线路!B1381="","",[1]线路!B1381)</f>
        <v/>
      </c>
      <c r="C1381" t="str">
        <f>IF([1]线路!C1381="","",[1]线路!C1381)</f>
        <v/>
      </c>
      <c r="D1381" t="str">
        <f>IF([1]线路!D1381="","",[1]线路!D1381)</f>
        <v/>
      </c>
      <c r="E1381" t="str">
        <f>IF([1]线路!F1381="","",[1]线路!F1381)</f>
        <v/>
      </c>
      <c r="F1381" t="str">
        <f>IF([1]线路!E1381="","",[1]线路!E1381)</f>
        <v/>
      </c>
      <c r="G1381" s="18" t="str">
        <f t="shared" si="58"/>
        <v/>
      </c>
      <c r="H1381" s="18" t="str">
        <f ca="1">VLOOKUP(线路!A1381,OFFSET(架空线长度!$A$2,0,0,2000,2),2,FALSE)</f>
        <v/>
      </c>
      <c r="I1381" s="18"/>
      <c r="J1381" s="18"/>
      <c r="K1381" s="18"/>
      <c r="L1381" s="18" t="str">
        <f t="shared" si="59"/>
        <v/>
      </c>
      <c r="M1381" t="str">
        <f>IF([1]线路!G1381="","",[1]线路!G1381)</f>
        <v/>
      </c>
      <c r="N1381" t="str">
        <f>IF([1]线路!H1381="","",[1]线路!H1381)</f>
        <v/>
      </c>
    </row>
    <row r="1382" spans="1:14" x14ac:dyDescent="0.15">
      <c r="A1382" t="str">
        <f>IF([1]线路!A1382="","",[1]线路!A1382)</f>
        <v/>
      </c>
      <c r="B1382" t="str">
        <f>IF([1]线路!B1382="","",[1]线路!B1382)</f>
        <v/>
      </c>
      <c r="C1382" t="str">
        <f>IF([1]线路!C1382="","",[1]线路!C1382)</f>
        <v/>
      </c>
      <c r="D1382" t="str">
        <f>IF([1]线路!D1382="","",[1]线路!D1382)</f>
        <v/>
      </c>
      <c r="E1382" t="str">
        <f>IF([1]线路!F1382="","",[1]线路!F1382)</f>
        <v/>
      </c>
      <c r="F1382" t="str">
        <f>IF([1]线路!E1382="","",[1]线路!E1382)</f>
        <v/>
      </c>
      <c r="G1382" s="18" t="str">
        <f t="shared" si="58"/>
        <v/>
      </c>
      <c r="H1382" s="18" t="str">
        <f ca="1">VLOOKUP(线路!A1382,OFFSET(架空线长度!$A$2,0,0,2000,2),2,FALSE)</f>
        <v/>
      </c>
      <c r="I1382" s="18"/>
      <c r="J1382" s="18"/>
      <c r="K1382" s="18"/>
      <c r="L1382" s="18" t="str">
        <f t="shared" si="59"/>
        <v/>
      </c>
      <c r="M1382" t="str">
        <f>IF([1]线路!G1382="","",[1]线路!G1382)</f>
        <v/>
      </c>
      <c r="N1382" t="str">
        <f>IF([1]线路!H1382="","",[1]线路!H1382)</f>
        <v/>
      </c>
    </row>
    <row r="1383" spans="1:14" x14ac:dyDescent="0.15">
      <c r="A1383" t="str">
        <f>IF([1]线路!A1383="","",[1]线路!A1383)</f>
        <v/>
      </c>
      <c r="B1383" t="str">
        <f>IF([1]线路!B1383="","",[1]线路!B1383)</f>
        <v/>
      </c>
      <c r="C1383" t="str">
        <f>IF([1]线路!C1383="","",[1]线路!C1383)</f>
        <v/>
      </c>
      <c r="D1383" t="str">
        <f>IF([1]线路!D1383="","",[1]线路!D1383)</f>
        <v/>
      </c>
      <c r="E1383" t="str">
        <f>IF([1]线路!F1383="","",[1]线路!F1383)</f>
        <v/>
      </c>
      <c r="F1383" t="str">
        <f>IF([1]线路!E1383="","",[1]线路!E1383)</f>
        <v/>
      </c>
      <c r="G1383" s="18" t="str">
        <f t="shared" si="58"/>
        <v/>
      </c>
      <c r="H1383" s="18" t="str">
        <f ca="1">VLOOKUP(线路!A1383,OFFSET(架空线长度!$A$2,0,0,2000,2),2,FALSE)</f>
        <v/>
      </c>
      <c r="I1383" s="18"/>
      <c r="J1383" s="18"/>
      <c r="K1383" s="18"/>
      <c r="L1383" s="18" t="str">
        <f t="shared" si="59"/>
        <v/>
      </c>
      <c r="M1383" t="str">
        <f>IF([1]线路!G1383="","",[1]线路!G1383)</f>
        <v/>
      </c>
      <c r="N1383" t="str">
        <f>IF([1]线路!H1383="","",[1]线路!H1383)</f>
        <v/>
      </c>
    </row>
    <row r="1384" spans="1:14" x14ac:dyDescent="0.15">
      <c r="A1384" t="str">
        <f>IF([1]线路!A1384="","",[1]线路!A1384)</f>
        <v/>
      </c>
      <c r="B1384" t="str">
        <f>IF([1]线路!B1384="","",[1]线路!B1384)</f>
        <v/>
      </c>
      <c r="C1384" t="str">
        <f>IF([1]线路!C1384="","",[1]线路!C1384)</f>
        <v/>
      </c>
      <c r="D1384" t="str">
        <f>IF([1]线路!D1384="","",[1]线路!D1384)</f>
        <v/>
      </c>
      <c r="E1384" t="str">
        <f>IF([1]线路!F1384="","",[1]线路!F1384)</f>
        <v/>
      </c>
      <c r="F1384" t="str">
        <f>IF([1]线路!E1384="","",[1]线路!E1384)</f>
        <v/>
      </c>
      <c r="G1384" s="18" t="str">
        <f t="shared" si="58"/>
        <v/>
      </c>
      <c r="H1384" s="18" t="str">
        <f ca="1">VLOOKUP(线路!A1384,OFFSET(架空线长度!$A$2,0,0,2000,2),2,FALSE)</f>
        <v/>
      </c>
      <c r="I1384" s="18"/>
      <c r="J1384" s="18"/>
      <c r="K1384" s="18"/>
      <c r="L1384" s="18" t="str">
        <f t="shared" si="59"/>
        <v/>
      </c>
      <c r="M1384" t="str">
        <f>IF([1]线路!G1384="","",[1]线路!G1384)</f>
        <v/>
      </c>
      <c r="N1384" t="str">
        <f>IF([1]线路!H1384="","",[1]线路!H1384)</f>
        <v/>
      </c>
    </row>
    <row r="1385" spans="1:14" x14ac:dyDescent="0.15">
      <c r="A1385" t="str">
        <f>IF([1]线路!A1385="","",[1]线路!A1385)</f>
        <v/>
      </c>
      <c r="B1385" t="str">
        <f>IF([1]线路!B1385="","",[1]线路!B1385)</f>
        <v/>
      </c>
      <c r="C1385" t="str">
        <f>IF([1]线路!C1385="","",[1]线路!C1385)</f>
        <v/>
      </c>
      <c r="D1385" t="str">
        <f>IF([1]线路!D1385="","",[1]线路!D1385)</f>
        <v/>
      </c>
      <c r="E1385" t="str">
        <f>IF([1]线路!F1385="","",[1]线路!F1385)</f>
        <v/>
      </c>
      <c r="F1385" t="str">
        <f>IF([1]线路!E1385="","",[1]线路!E1385)</f>
        <v/>
      </c>
      <c r="G1385" s="18" t="str">
        <f t="shared" si="58"/>
        <v/>
      </c>
      <c r="H1385" s="18" t="str">
        <f ca="1">VLOOKUP(线路!A1385,OFFSET(架空线长度!$A$2,0,0,2000,2),2,FALSE)</f>
        <v/>
      </c>
      <c r="I1385" s="18"/>
      <c r="J1385" s="18"/>
      <c r="K1385" s="18"/>
      <c r="L1385" s="18" t="str">
        <f t="shared" si="59"/>
        <v/>
      </c>
      <c r="M1385" t="str">
        <f>IF([1]线路!G1385="","",[1]线路!G1385)</f>
        <v/>
      </c>
      <c r="N1385" t="str">
        <f>IF([1]线路!H1385="","",[1]线路!H1385)</f>
        <v/>
      </c>
    </row>
    <row r="1386" spans="1:14" x14ac:dyDescent="0.15">
      <c r="A1386" t="str">
        <f>IF([1]线路!A1386="","",[1]线路!A1386)</f>
        <v/>
      </c>
      <c r="B1386" t="str">
        <f>IF([1]线路!B1386="","",[1]线路!B1386)</f>
        <v/>
      </c>
      <c r="C1386" t="str">
        <f>IF([1]线路!C1386="","",[1]线路!C1386)</f>
        <v/>
      </c>
      <c r="D1386" t="str">
        <f>IF([1]线路!D1386="","",[1]线路!D1386)</f>
        <v/>
      </c>
      <c r="E1386" t="str">
        <f>IF([1]线路!F1386="","",[1]线路!F1386)</f>
        <v/>
      </c>
      <c r="F1386" t="str">
        <f>IF([1]线路!E1386="","",[1]线路!E1386)</f>
        <v/>
      </c>
      <c r="G1386" s="18" t="str">
        <f t="shared" si="58"/>
        <v/>
      </c>
      <c r="H1386" s="18" t="str">
        <f ca="1">VLOOKUP(线路!A1386,OFFSET(架空线长度!$A$2,0,0,2000,2),2,FALSE)</f>
        <v/>
      </c>
      <c r="I1386" s="18"/>
      <c r="J1386" s="18"/>
      <c r="K1386" s="18"/>
      <c r="L1386" s="18" t="str">
        <f t="shared" si="59"/>
        <v/>
      </c>
      <c r="M1386" t="str">
        <f>IF([1]线路!G1386="","",[1]线路!G1386)</f>
        <v/>
      </c>
      <c r="N1386" t="str">
        <f>IF([1]线路!H1386="","",[1]线路!H1386)</f>
        <v/>
      </c>
    </row>
    <row r="1387" spans="1:14" x14ac:dyDescent="0.15">
      <c r="A1387" t="str">
        <f>IF([1]线路!A1387="","",[1]线路!A1387)</f>
        <v/>
      </c>
      <c r="B1387" t="str">
        <f>IF([1]线路!B1387="","",[1]线路!B1387)</f>
        <v/>
      </c>
      <c r="C1387" t="str">
        <f>IF([1]线路!C1387="","",[1]线路!C1387)</f>
        <v/>
      </c>
      <c r="D1387" t="str">
        <f>IF([1]线路!D1387="","",[1]线路!D1387)</f>
        <v/>
      </c>
      <c r="E1387" t="str">
        <f>IF([1]线路!F1387="","",[1]线路!F1387)</f>
        <v/>
      </c>
      <c r="F1387" t="str">
        <f>IF([1]线路!E1387="","",[1]线路!E1387)</f>
        <v/>
      </c>
      <c r="G1387" s="18" t="str">
        <f t="shared" si="58"/>
        <v/>
      </c>
      <c r="H1387" s="18" t="str">
        <f ca="1">VLOOKUP(线路!A1387,OFFSET(架空线长度!$A$2,0,0,2000,2),2,FALSE)</f>
        <v/>
      </c>
      <c r="I1387" s="18"/>
      <c r="J1387" s="18"/>
      <c r="K1387" s="18"/>
      <c r="L1387" s="18" t="str">
        <f t="shared" si="59"/>
        <v/>
      </c>
      <c r="M1387" t="str">
        <f>IF([1]线路!G1387="","",[1]线路!G1387)</f>
        <v/>
      </c>
      <c r="N1387" t="str">
        <f>IF([1]线路!H1387="","",[1]线路!H1387)</f>
        <v/>
      </c>
    </row>
    <row r="1388" spans="1:14" x14ac:dyDescent="0.15">
      <c r="A1388" t="str">
        <f>IF([1]线路!A1388="","",[1]线路!A1388)</f>
        <v/>
      </c>
      <c r="B1388" t="str">
        <f>IF([1]线路!B1388="","",[1]线路!B1388)</f>
        <v/>
      </c>
      <c r="C1388" t="str">
        <f>IF([1]线路!C1388="","",[1]线路!C1388)</f>
        <v/>
      </c>
      <c r="D1388" t="str">
        <f>IF([1]线路!D1388="","",[1]线路!D1388)</f>
        <v/>
      </c>
      <c r="E1388" t="str">
        <f>IF([1]线路!F1388="","",[1]线路!F1388)</f>
        <v/>
      </c>
      <c r="F1388" t="str">
        <f>IF([1]线路!E1388="","",[1]线路!E1388)</f>
        <v/>
      </c>
      <c r="G1388" s="18" t="str">
        <f t="shared" si="58"/>
        <v/>
      </c>
      <c r="H1388" s="18" t="str">
        <f ca="1">VLOOKUP(线路!A1388,OFFSET(架空线长度!$A$2,0,0,2000,2),2,FALSE)</f>
        <v/>
      </c>
      <c r="I1388" s="18"/>
      <c r="J1388" s="18"/>
      <c r="K1388" s="18"/>
      <c r="L1388" s="18" t="str">
        <f t="shared" si="59"/>
        <v/>
      </c>
      <c r="M1388" t="str">
        <f>IF([1]线路!G1388="","",[1]线路!G1388)</f>
        <v/>
      </c>
      <c r="N1388" t="str">
        <f>IF([1]线路!H1388="","",[1]线路!H1388)</f>
        <v/>
      </c>
    </row>
    <row r="1389" spans="1:14" x14ac:dyDescent="0.15">
      <c r="A1389" t="str">
        <f>IF([1]线路!A1389="","",[1]线路!A1389)</f>
        <v/>
      </c>
      <c r="B1389" t="str">
        <f>IF([1]线路!B1389="","",[1]线路!B1389)</f>
        <v/>
      </c>
      <c r="C1389" t="str">
        <f>IF([1]线路!C1389="","",[1]线路!C1389)</f>
        <v/>
      </c>
      <c r="D1389" t="str">
        <f>IF([1]线路!D1389="","",[1]线路!D1389)</f>
        <v/>
      </c>
      <c r="E1389" t="str">
        <f>IF([1]线路!F1389="","",[1]线路!F1389)</f>
        <v/>
      </c>
      <c r="F1389" t="str">
        <f>IF([1]线路!E1389="","",[1]线路!E1389)</f>
        <v/>
      </c>
      <c r="G1389" s="18" t="str">
        <f t="shared" si="58"/>
        <v/>
      </c>
      <c r="H1389" s="18" t="str">
        <f ca="1">VLOOKUP(线路!A1389,OFFSET(架空线长度!$A$2,0,0,2000,2),2,FALSE)</f>
        <v/>
      </c>
      <c r="I1389" s="18"/>
      <c r="J1389" s="18"/>
      <c r="K1389" s="18"/>
      <c r="L1389" s="18" t="str">
        <f t="shared" si="59"/>
        <v/>
      </c>
      <c r="M1389" t="str">
        <f>IF([1]线路!G1389="","",[1]线路!G1389)</f>
        <v/>
      </c>
      <c r="N1389" t="str">
        <f>IF([1]线路!H1389="","",[1]线路!H1389)</f>
        <v/>
      </c>
    </row>
    <row r="1390" spans="1:14" x14ac:dyDescent="0.15">
      <c r="A1390" t="str">
        <f>IF([1]线路!A1390="","",[1]线路!A1390)</f>
        <v/>
      </c>
      <c r="B1390" t="str">
        <f>IF([1]线路!B1390="","",[1]线路!B1390)</f>
        <v/>
      </c>
      <c r="C1390" t="str">
        <f>IF([1]线路!C1390="","",[1]线路!C1390)</f>
        <v/>
      </c>
      <c r="D1390" t="str">
        <f>IF([1]线路!D1390="","",[1]线路!D1390)</f>
        <v/>
      </c>
      <c r="E1390" t="str">
        <f>IF([1]线路!F1390="","",[1]线路!F1390)</f>
        <v/>
      </c>
      <c r="F1390" t="str">
        <f>IF([1]线路!E1390="","",[1]线路!E1390)</f>
        <v/>
      </c>
      <c r="G1390" s="18" t="str">
        <f t="shared" si="58"/>
        <v/>
      </c>
      <c r="H1390" s="18" t="str">
        <f ca="1">VLOOKUP(线路!A1390,OFFSET(架空线长度!$A$2,0,0,2000,2),2,FALSE)</f>
        <v/>
      </c>
      <c r="I1390" s="18"/>
      <c r="J1390" s="18"/>
      <c r="K1390" s="18"/>
      <c r="L1390" s="18" t="str">
        <f t="shared" si="59"/>
        <v/>
      </c>
      <c r="M1390" t="str">
        <f>IF([1]线路!G1390="","",[1]线路!G1390)</f>
        <v/>
      </c>
      <c r="N1390" t="str">
        <f>IF([1]线路!H1390="","",[1]线路!H1390)</f>
        <v/>
      </c>
    </row>
    <row r="1391" spans="1:14" x14ac:dyDescent="0.15">
      <c r="A1391" t="str">
        <f>IF([1]线路!A1391="","",[1]线路!A1391)</f>
        <v/>
      </c>
      <c r="B1391" t="str">
        <f>IF([1]线路!B1391="","",[1]线路!B1391)</f>
        <v/>
      </c>
      <c r="C1391" t="str">
        <f>IF([1]线路!C1391="","",[1]线路!C1391)</f>
        <v/>
      </c>
      <c r="D1391" t="str">
        <f>IF([1]线路!D1391="","",[1]线路!D1391)</f>
        <v/>
      </c>
      <c r="E1391" t="str">
        <f>IF([1]线路!F1391="","",[1]线路!F1391)</f>
        <v/>
      </c>
      <c r="F1391" t="str">
        <f>IF([1]线路!E1391="","",[1]线路!E1391)</f>
        <v/>
      </c>
      <c r="G1391" s="18" t="str">
        <f t="shared" si="58"/>
        <v/>
      </c>
      <c r="H1391" s="18" t="str">
        <f ca="1">VLOOKUP(线路!A1391,OFFSET(架空线长度!$A$2,0,0,2000,2),2,FALSE)</f>
        <v/>
      </c>
      <c r="I1391" s="18"/>
      <c r="J1391" s="18"/>
      <c r="K1391" s="18"/>
      <c r="L1391" s="18" t="str">
        <f t="shared" si="59"/>
        <v/>
      </c>
      <c r="M1391" t="str">
        <f>IF([1]线路!G1391="","",[1]线路!G1391)</f>
        <v/>
      </c>
      <c r="N1391" t="str">
        <f>IF([1]线路!H1391="","",[1]线路!H1391)</f>
        <v/>
      </c>
    </row>
    <row r="1392" spans="1:14" x14ac:dyDescent="0.15">
      <c r="A1392" t="str">
        <f>IF([1]线路!A1392="","",[1]线路!A1392)</f>
        <v/>
      </c>
      <c r="B1392" t="str">
        <f>IF([1]线路!B1392="","",[1]线路!B1392)</f>
        <v/>
      </c>
      <c r="C1392" t="str">
        <f>IF([1]线路!C1392="","",[1]线路!C1392)</f>
        <v/>
      </c>
      <c r="D1392" t="str">
        <f>IF([1]线路!D1392="","",[1]线路!D1392)</f>
        <v/>
      </c>
      <c r="E1392" t="str">
        <f>IF([1]线路!F1392="","",[1]线路!F1392)</f>
        <v/>
      </c>
      <c r="F1392" t="str">
        <f>IF([1]线路!E1392="","",[1]线路!E1392)</f>
        <v/>
      </c>
      <c r="G1392" s="18" t="str">
        <f t="shared" si="58"/>
        <v/>
      </c>
      <c r="H1392" s="18" t="str">
        <f ca="1">VLOOKUP(线路!A1392,OFFSET(架空线长度!$A$2,0,0,2000,2),2,FALSE)</f>
        <v/>
      </c>
      <c r="I1392" s="18"/>
      <c r="J1392" s="18"/>
      <c r="K1392" s="18"/>
      <c r="L1392" s="18" t="str">
        <f t="shared" si="59"/>
        <v/>
      </c>
      <c r="M1392" t="str">
        <f>IF([1]线路!G1392="","",[1]线路!G1392)</f>
        <v/>
      </c>
      <c r="N1392" t="str">
        <f>IF([1]线路!H1392="","",[1]线路!H1392)</f>
        <v/>
      </c>
    </row>
    <row r="1393" spans="1:14" x14ac:dyDescent="0.15">
      <c r="A1393" t="str">
        <f>IF([1]线路!A1393="","",[1]线路!A1393)</f>
        <v/>
      </c>
      <c r="B1393" t="str">
        <f>IF([1]线路!B1393="","",[1]线路!B1393)</f>
        <v/>
      </c>
      <c r="C1393" t="str">
        <f>IF([1]线路!C1393="","",[1]线路!C1393)</f>
        <v/>
      </c>
      <c r="D1393" t="str">
        <f>IF([1]线路!D1393="","",[1]线路!D1393)</f>
        <v/>
      </c>
      <c r="E1393" t="str">
        <f>IF([1]线路!F1393="","",[1]线路!F1393)</f>
        <v/>
      </c>
      <c r="F1393" t="str">
        <f>IF([1]线路!E1393="","",[1]线路!E1393)</f>
        <v/>
      </c>
      <c r="G1393" s="18" t="str">
        <f t="shared" si="58"/>
        <v/>
      </c>
      <c r="H1393" s="18" t="str">
        <f ca="1">VLOOKUP(线路!A1393,OFFSET(架空线长度!$A$2,0,0,2000,2),2,FALSE)</f>
        <v/>
      </c>
      <c r="I1393" s="18"/>
      <c r="J1393" s="18"/>
      <c r="K1393" s="18"/>
      <c r="L1393" s="18" t="str">
        <f t="shared" si="59"/>
        <v/>
      </c>
      <c r="M1393" t="str">
        <f>IF([1]线路!G1393="","",[1]线路!G1393)</f>
        <v/>
      </c>
      <c r="N1393" t="str">
        <f>IF([1]线路!H1393="","",[1]线路!H1393)</f>
        <v/>
      </c>
    </row>
    <row r="1394" spans="1:14" x14ac:dyDescent="0.15">
      <c r="A1394" t="str">
        <f>IF([1]线路!A1394="","",[1]线路!A1394)</f>
        <v/>
      </c>
      <c r="B1394" t="str">
        <f>IF([1]线路!B1394="","",[1]线路!B1394)</f>
        <v/>
      </c>
      <c r="C1394" t="str">
        <f>IF([1]线路!C1394="","",[1]线路!C1394)</f>
        <v/>
      </c>
      <c r="D1394" t="str">
        <f>IF([1]线路!D1394="","",[1]线路!D1394)</f>
        <v/>
      </c>
      <c r="E1394" t="str">
        <f>IF([1]线路!F1394="","",[1]线路!F1394)</f>
        <v/>
      </c>
      <c r="F1394" t="str">
        <f>IF([1]线路!E1394="","",[1]线路!E1394)</f>
        <v/>
      </c>
      <c r="G1394" s="18" t="str">
        <f t="shared" si="58"/>
        <v/>
      </c>
      <c r="H1394" s="18" t="str">
        <f ca="1">VLOOKUP(线路!A1394,OFFSET(架空线长度!$A$2,0,0,2000,2),2,FALSE)</f>
        <v/>
      </c>
      <c r="I1394" s="18"/>
      <c r="J1394" s="18"/>
      <c r="K1394" s="18"/>
      <c r="L1394" s="18" t="str">
        <f t="shared" si="59"/>
        <v/>
      </c>
      <c r="M1394" t="str">
        <f>IF([1]线路!G1394="","",[1]线路!G1394)</f>
        <v/>
      </c>
      <c r="N1394" t="str">
        <f>IF([1]线路!H1394="","",[1]线路!H1394)</f>
        <v/>
      </c>
    </row>
    <row r="1395" spans="1:14" x14ac:dyDescent="0.15">
      <c r="A1395" t="str">
        <f>IF([1]线路!A1395="","",[1]线路!A1395)</f>
        <v/>
      </c>
      <c r="B1395" t="str">
        <f>IF([1]线路!B1395="","",[1]线路!B1395)</f>
        <v/>
      </c>
      <c r="C1395" t="str">
        <f>IF([1]线路!C1395="","",[1]线路!C1395)</f>
        <v/>
      </c>
      <c r="D1395" t="str">
        <f>IF([1]线路!D1395="","",[1]线路!D1395)</f>
        <v/>
      </c>
      <c r="E1395" t="str">
        <f>IF([1]线路!F1395="","",[1]线路!F1395)</f>
        <v/>
      </c>
      <c r="F1395" t="str">
        <f>IF([1]线路!E1395="","",[1]线路!E1395)</f>
        <v/>
      </c>
      <c r="G1395" s="18" t="str">
        <f t="shared" si="58"/>
        <v/>
      </c>
      <c r="H1395" s="18" t="str">
        <f ca="1">VLOOKUP(线路!A1395,OFFSET(架空线长度!$A$2,0,0,2000,2),2,FALSE)</f>
        <v/>
      </c>
      <c r="I1395" s="18"/>
      <c r="J1395" s="18"/>
      <c r="K1395" s="18"/>
      <c r="L1395" s="18" t="str">
        <f t="shared" si="59"/>
        <v/>
      </c>
      <c r="M1395" t="str">
        <f>IF([1]线路!G1395="","",[1]线路!G1395)</f>
        <v/>
      </c>
      <c r="N1395" t="str">
        <f>IF([1]线路!H1395="","",[1]线路!H1395)</f>
        <v/>
      </c>
    </row>
    <row r="1396" spans="1:14" x14ac:dyDescent="0.15">
      <c r="A1396" t="str">
        <f>IF([1]线路!A1396="","",[1]线路!A1396)</f>
        <v/>
      </c>
      <c r="B1396" t="str">
        <f>IF([1]线路!B1396="","",[1]线路!B1396)</f>
        <v/>
      </c>
      <c r="C1396" t="str">
        <f>IF([1]线路!C1396="","",[1]线路!C1396)</f>
        <v/>
      </c>
      <c r="D1396" t="str">
        <f>IF([1]线路!D1396="","",[1]线路!D1396)</f>
        <v/>
      </c>
      <c r="E1396" t="str">
        <f>IF([1]线路!F1396="","",[1]线路!F1396)</f>
        <v/>
      </c>
      <c r="F1396" t="str">
        <f>IF([1]线路!E1396="","",[1]线路!E1396)</f>
        <v/>
      </c>
      <c r="G1396" s="18" t="str">
        <f t="shared" si="58"/>
        <v/>
      </c>
      <c r="H1396" s="18" t="str">
        <f ca="1">VLOOKUP(线路!A1396,OFFSET(架空线长度!$A$2,0,0,2000,2),2,FALSE)</f>
        <v/>
      </c>
      <c r="I1396" s="18"/>
      <c r="J1396" s="18"/>
      <c r="K1396" s="18"/>
      <c r="L1396" s="18" t="str">
        <f t="shared" si="59"/>
        <v/>
      </c>
      <c r="M1396" t="str">
        <f>IF([1]线路!G1396="","",[1]线路!G1396)</f>
        <v/>
      </c>
      <c r="N1396" t="str">
        <f>IF([1]线路!H1396="","",[1]线路!H1396)</f>
        <v/>
      </c>
    </row>
    <row r="1397" spans="1:14" x14ac:dyDescent="0.15">
      <c r="A1397" t="str">
        <f>IF([1]线路!A1397="","",[1]线路!A1397)</f>
        <v/>
      </c>
      <c r="B1397" t="str">
        <f>IF([1]线路!B1397="","",[1]线路!B1397)</f>
        <v/>
      </c>
      <c r="C1397" t="str">
        <f>IF([1]线路!C1397="","",[1]线路!C1397)</f>
        <v/>
      </c>
      <c r="D1397" t="str">
        <f>IF([1]线路!D1397="","",[1]线路!D1397)</f>
        <v/>
      </c>
      <c r="E1397" t="str">
        <f>IF([1]线路!F1397="","",[1]线路!F1397)</f>
        <v/>
      </c>
      <c r="F1397" t="str">
        <f>IF([1]线路!E1397="","",[1]线路!E1397)</f>
        <v/>
      </c>
      <c r="G1397" s="18" t="str">
        <f t="shared" si="58"/>
        <v/>
      </c>
      <c r="H1397" s="18" t="str">
        <f ca="1">VLOOKUP(线路!A1397,OFFSET(架空线长度!$A$2,0,0,2000,2),2,FALSE)</f>
        <v/>
      </c>
      <c r="I1397" s="18"/>
      <c r="J1397" s="18"/>
      <c r="K1397" s="18"/>
      <c r="L1397" s="18" t="str">
        <f t="shared" si="59"/>
        <v/>
      </c>
      <c r="M1397" t="str">
        <f>IF([1]线路!G1397="","",[1]线路!G1397)</f>
        <v/>
      </c>
      <c r="N1397" t="str">
        <f>IF([1]线路!H1397="","",[1]线路!H1397)</f>
        <v/>
      </c>
    </row>
    <row r="1398" spans="1:14" x14ac:dyDescent="0.15">
      <c r="A1398" t="str">
        <f>IF([1]线路!A1398="","",[1]线路!A1398)</f>
        <v/>
      </c>
      <c r="B1398" t="str">
        <f>IF([1]线路!B1398="","",[1]线路!B1398)</f>
        <v/>
      </c>
      <c r="C1398" t="str">
        <f>IF([1]线路!C1398="","",[1]线路!C1398)</f>
        <v/>
      </c>
      <c r="D1398" t="str">
        <f>IF([1]线路!D1398="","",[1]线路!D1398)</f>
        <v/>
      </c>
      <c r="E1398" t="str">
        <f>IF([1]线路!F1398="","",[1]线路!F1398)</f>
        <v/>
      </c>
      <c r="F1398" t="str">
        <f>IF([1]线路!E1398="","",[1]线路!E1398)</f>
        <v/>
      </c>
      <c r="G1398" s="18" t="str">
        <f t="shared" si="58"/>
        <v/>
      </c>
      <c r="H1398" s="18" t="str">
        <f ca="1">VLOOKUP(线路!A1398,OFFSET(架空线长度!$A$2,0,0,2000,2),2,FALSE)</f>
        <v/>
      </c>
      <c r="I1398" s="18"/>
      <c r="J1398" s="18"/>
      <c r="K1398" s="18"/>
      <c r="L1398" s="18" t="str">
        <f t="shared" si="59"/>
        <v/>
      </c>
      <c r="M1398" t="str">
        <f>IF([1]线路!G1398="","",[1]线路!G1398)</f>
        <v/>
      </c>
      <c r="N1398" t="str">
        <f>IF([1]线路!H1398="","",[1]线路!H1398)</f>
        <v/>
      </c>
    </row>
    <row r="1399" spans="1:14" x14ac:dyDescent="0.15">
      <c r="A1399" t="str">
        <f>IF([1]线路!A1399="","",[1]线路!A1399)</f>
        <v/>
      </c>
      <c r="B1399" t="str">
        <f>IF([1]线路!B1399="","",[1]线路!B1399)</f>
        <v/>
      </c>
      <c r="C1399" t="str">
        <f>IF([1]线路!C1399="","",[1]线路!C1399)</f>
        <v/>
      </c>
      <c r="D1399" t="str">
        <f>IF([1]线路!D1399="","",[1]线路!D1399)</f>
        <v/>
      </c>
      <c r="E1399" t="str">
        <f>IF([1]线路!F1399="","",[1]线路!F1399)</f>
        <v/>
      </c>
      <c r="F1399" t="str">
        <f>IF([1]线路!E1399="","",[1]线路!E1399)</f>
        <v/>
      </c>
      <c r="G1399" s="18" t="str">
        <f t="shared" si="58"/>
        <v/>
      </c>
      <c r="H1399" s="18" t="str">
        <f ca="1">VLOOKUP(线路!A1399,OFFSET(架空线长度!$A$2,0,0,2000,2),2,FALSE)</f>
        <v/>
      </c>
      <c r="I1399" s="18"/>
      <c r="J1399" s="18"/>
      <c r="K1399" s="18"/>
      <c r="L1399" s="18" t="str">
        <f t="shared" si="59"/>
        <v/>
      </c>
      <c r="M1399" t="str">
        <f>IF([1]线路!G1399="","",[1]线路!G1399)</f>
        <v/>
      </c>
      <c r="N1399" t="str">
        <f>IF([1]线路!H1399="","",[1]线路!H1399)</f>
        <v/>
      </c>
    </row>
    <row r="1400" spans="1:14" x14ac:dyDescent="0.15">
      <c r="A1400" t="str">
        <f>IF([1]线路!A1400="","",[1]线路!A1400)</f>
        <v/>
      </c>
      <c r="B1400" t="str">
        <f>IF([1]线路!B1400="","",[1]线路!B1400)</f>
        <v/>
      </c>
      <c r="C1400" t="str">
        <f>IF([1]线路!C1400="","",[1]线路!C1400)</f>
        <v/>
      </c>
      <c r="D1400" t="str">
        <f>IF([1]线路!D1400="","",[1]线路!D1400)</f>
        <v/>
      </c>
      <c r="E1400" t="str">
        <f>IF([1]线路!F1400="","",[1]线路!F1400)</f>
        <v/>
      </c>
      <c r="F1400" t="str">
        <f>IF([1]线路!E1400="","",[1]线路!E1400)</f>
        <v/>
      </c>
      <c r="G1400" s="18" t="str">
        <f t="shared" si="58"/>
        <v/>
      </c>
      <c r="H1400" s="18" t="str">
        <f ca="1">VLOOKUP(线路!A1400,OFFSET(架空线长度!$A$2,0,0,2000,2),2,FALSE)</f>
        <v/>
      </c>
      <c r="I1400" s="18"/>
      <c r="J1400" s="18"/>
      <c r="K1400" s="18"/>
      <c r="L1400" s="18" t="str">
        <f t="shared" si="59"/>
        <v/>
      </c>
      <c r="M1400" t="str">
        <f>IF([1]线路!G1400="","",[1]线路!G1400)</f>
        <v/>
      </c>
      <c r="N1400" t="str">
        <f>IF([1]线路!H1400="","",[1]线路!H1400)</f>
        <v/>
      </c>
    </row>
    <row r="1401" spans="1:14" x14ac:dyDescent="0.15">
      <c r="A1401" t="str">
        <f>IF([1]线路!A1401="","",[1]线路!A1401)</f>
        <v/>
      </c>
      <c r="B1401" t="str">
        <f>IF([1]线路!B1401="","",[1]线路!B1401)</f>
        <v/>
      </c>
      <c r="C1401" t="str">
        <f>IF([1]线路!C1401="","",[1]线路!C1401)</f>
        <v/>
      </c>
      <c r="D1401" t="str">
        <f>IF([1]线路!D1401="","",[1]线路!D1401)</f>
        <v/>
      </c>
      <c r="E1401" t="str">
        <f>IF([1]线路!F1401="","",[1]线路!F1401)</f>
        <v/>
      </c>
      <c r="F1401" t="str">
        <f>IF([1]线路!E1401="","",[1]线路!E1401)</f>
        <v/>
      </c>
      <c r="G1401" s="18" t="str">
        <f t="shared" si="58"/>
        <v/>
      </c>
      <c r="H1401" s="18" t="str">
        <f ca="1">VLOOKUP(线路!A1401,OFFSET(架空线长度!$A$2,0,0,2000,2),2,FALSE)</f>
        <v/>
      </c>
      <c r="I1401" s="18"/>
      <c r="J1401" s="18"/>
      <c r="K1401" s="18"/>
      <c r="L1401" s="18" t="str">
        <f t="shared" si="59"/>
        <v/>
      </c>
      <c r="M1401" t="str">
        <f>IF([1]线路!G1401="","",[1]线路!G1401)</f>
        <v/>
      </c>
      <c r="N1401" t="str">
        <f>IF([1]线路!H1401="","",[1]线路!H1401)</f>
        <v/>
      </c>
    </row>
    <row r="1402" spans="1:14" x14ac:dyDescent="0.15">
      <c r="A1402" t="str">
        <f>IF([1]线路!A1402="","",[1]线路!A1402)</f>
        <v/>
      </c>
      <c r="B1402" t="str">
        <f>IF([1]线路!B1402="","",[1]线路!B1402)</f>
        <v/>
      </c>
      <c r="C1402" t="str">
        <f>IF([1]线路!C1402="","",[1]线路!C1402)</f>
        <v/>
      </c>
      <c r="D1402" t="str">
        <f>IF([1]线路!D1402="","",[1]线路!D1402)</f>
        <v/>
      </c>
      <c r="E1402" t="str">
        <f>IF([1]线路!F1402="","",[1]线路!F1402)</f>
        <v/>
      </c>
      <c r="F1402" t="str">
        <f>IF([1]线路!E1402="","",[1]线路!E1402)</f>
        <v/>
      </c>
      <c r="G1402" s="18" t="str">
        <f t="shared" si="58"/>
        <v/>
      </c>
      <c r="H1402" s="18" t="str">
        <f ca="1">VLOOKUP(线路!A1402,OFFSET(架空线长度!$A$2,0,0,2000,2),2,FALSE)</f>
        <v/>
      </c>
      <c r="I1402" s="18"/>
      <c r="J1402" s="18"/>
      <c r="K1402" s="18"/>
      <c r="L1402" s="18" t="str">
        <f t="shared" si="59"/>
        <v/>
      </c>
      <c r="M1402" t="str">
        <f>IF([1]线路!G1402="","",[1]线路!G1402)</f>
        <v/>
      </c>
      <c r="N1402" t="str">
        <f>IF([1]线路!H1402="","",[1]线路!H1402)</f>
        <v/>
      </c>
    </row>
    <row r="1403" spans="1:14" x14ac:dyDescent="0.15">
      <c r="A1403" t="str">
        <f>IF([1]线路!A1403="","",[1]线路!A1403)</f>
        <v/>
      </c>
      <c r="B1403" t="str">
        <f>IF([1]线路!B1403="","",[1]线路!B1403)</f>
        <v/>
      </c>
      <c r="C1403" t="str">
        <f>IF([1]线路!C1403="","",[1]线路!C1403)</f>
        <v/>
      </c>
      <c r="D1403" t="str">
        <f>IF([1]线路!D1403="","",[1]线路!D1403)</f>
        <v/>
      </c>
      <c r="E1403" t="str">
        <f>IF([1]线路!F1403="","",[1]线路!F1403)</f>
        <v/>
      </c>
      <c r="F1403" t="str">
        <f>IF([1]线路!E1403="","",[1]线路!E1403)</f>
        <v/>
      </c>
      <c r="G1403" s="18" t="str">
        <f t="shared" si="58"/>
        <v/>
      </c>
      <c r="H1403" s="18" t="str">
        <f ca="1">VLOOKUP(线路!A1403,OFFSET(架空线长度!$A$2,0,0,2000,2),2,FALSE)</f>
        <v/>
      </c>
      <c r="I1403" s="18"/>
      <c r="J1403" s="18"/>
      <c r="K1403" s="18"/>
      <c r="L1403" s="18" t="str">
        <f t="shared" si="59"/>
        <v/>
      </c>
      <c r="M1403" t="str">
        <f>IF([1]线路!G1403="","",[1]线路!G1403)</f>
        <v/>
      </c>
      <c r="N1403" t="str">
        <f>IF([1]线路!H1403="","",[1]线路!H1403)</f>
        <v/>
      </c>
    </row>
    <row r="1404" spans="1:14" x14ac:dyDescent="0.15">
      <c r="A1404" t="str">
        <f>IF([1]线路!A1404="","",[1]线路!A1404)</f>
        <v/>
      </c>
      <c r="B1404" t="str">
        <f>IF([1]线路!B1404="","",[1]线路!B1404)</f>
        <v/>
      </c>
      <c r="C1404" t="str">
        <f>IF([1]线路!C1404="","",[1]线路!C1404)</f>
        <v/>
      </c>
      <c r="D1404" t="str">
        <f>IF([1]线路!D1404="","",[1]线路!D1404)</f>
        <v/>
      </c>
      <c r="E1404" t="str">
        <f>IF([1]线路!F1404="","",[1]线路!F1404)</f>
        <v/>
      </c>
      <c r="F1404" t="str">
        <f>IF([1]线路!E1404="","",[1]线路!E1404)</f>
        <v/>
      </c>
      <c r="G1404" s="18" t="str">
        <f t="shared" si="58"/>
        <v/>
      </c>
      <c r="H1404" s="18" t="str">
        <f ca="1">VLOOKUP(线路!A1404,OFFSET(架空线长度!$A$2,0,0,2000,2),2,FALSE)</f>
        <v/>
      </c>
      <c r="I1404" s="18"/>
      <c r="J1404" s="18"/>
      <c r="K1404" s="18"/>
      <c r="L1404" s="18" t="str">
        <f t="shared" si="59"/>
        <v/>
      </c>
      <c r="M1404" t="str">
        <f>IF([1]线路!G1404="","",[1]线路!G1404)</f>
        <v/>
      </c>
      <c r="N1404" t="str">
        <f>IF([1]线路!H1404="","",[1]线路!H1404)</f>
        <v/>
      </c>
    </row>
    <row r="1405" spans="1:14" x14ac:dyDescent="0.15">
      <c r="A1405" t="str">
        <f>IF([1]线路!A1405="","",[1]线路!A1405)</f>
        <v/>
      </c>
      <c r="B1405" t="str">
        <f>IF([1]线路!B1405="","",[1]线路!B1405)</f>
        <v/>
      </c>
      <c r="C1405" t="str">
        <f>IF([1]线路!C1405="","",[1]线路!C1405)</f>
        <v/>
      </c>
      <c r="D1405" t="str">
        <f>IF([1]线路!D1405="","",[1]线路!D1405)</f>
        <v/>
      </c>
      <c r="E1405" t="str">
        <f>IF([1]线路!F1405="","",[1]线路!F1405)</f>
        <v/>
      </c>
      <c r="F1405" t="str">
        <f>IF([1]线路!E1405="","",[1]线路!E1405)</f>
        <v/>
      </c>
      <c r="G1405" s="18" t="str">
        <f t="shared" si="58"/>
        <v/>
      </c>
      <c r="H1405" s="18" t="str">
        <f ca="1">VLOOKUP(线路!A1405,OFFSET(架空线长度!$A$2,0,0,2000,2),2,FALSE)</f>
        <v/>
      </c>
      <c r="I1405" s="18"/>
      <c r="J1405" s="18"/>
      <c r="K1405" s="18"/>
      <c r="L1405" s="18" t="str">
        <f t="shared" si="59"/>
        <v/>
      </c>
      <c r="M1405" t="str">
        <f>IF([1]线路!G1405="","",[1]线路!G1405)</f>
        <v/>
      </c>
      <c r="N1405" t="str">
        <f>IF([1]线路!H1405="","",[1]线路!H1405)</f>
        <v/>
      </c>
    </row>
    <row r="1406" spans="1:14" x14ac:dyDescent="0.15">
      <c r="A1406" t="str">
        <f>IF([1]线路!A1406="","",[1]线路!A1406)</f>
        <v/>
      </c>
      <c r="B1406" t="str">
        <f>IF([1]线路!B1406="","",[1]线路!B1406)</f>
        <v/>
      </c>
      <c r="C1406" t="str">
        <f>IF([1]线路!C1406="","",[1]线路!C1406)</f>
        <v/>
      </c>
      <c r="D1406" t="str">
        <f>IF([1]线路!D1406="","",[1]线路!D1406)</f>
        <v/>
      </c>
      <c r="E1406" t="str">
        <f>IF([1]线路!F1406="","",[1]线路!F1406)</f>
        <v/>
      </c>
      <c r="F1406" t="str">
        <f>IF([1]线路!E1406="","",[1]线路!E1406)</f>
        <v/>
      </c>
      <c r="G1406" s="18" t="str">
        <f t="shared" si="58"/>
        <v/>
      </c>
      <c r="H1406" s="18" t="str">
        <f ca="1">VLOOKUP(线路!A1406,OFFSET(架空线长度!$A$2,0,0,2000,2),2,FALSE)</f>
        <v/>
      </c>
      <c r="I1406" s="18"/>
      <c r="J1406" s="18"/>
      <c r="K1406" s="18"/>
      <c r="L1406" s="18" t="str">
        <f t="shared" si="59"/>
        <v/>
      </c>
      <c r="M1406" t="str">
        <f>IF([1]线路!G1406="","",[1]线路!G1406)</f>
        <v/>
      </c>
      <c r="N1406" t="str">
        <f>IF([1]线路!H1406="","",[1]线路!H1406)</f>
        <v/>
      </c>
    </row>
    <row r="1407" spans="1:14" x14ac:dyDescent="0.15">
      <c r="A1407" t="str">
        <f>IF([1]线路!A1407="","",[1]线路!A1407)</f>
        <v/>
      </c>
      <c r="B1407" t="str">
        <f>IF([1]线路!B1407="","",[1]线路!B1407)</f>
        <v/>
      </c>
      <c r="C1407" t="str">
        <f>IF([1]线路!C1407="","",[1]线路!C1407)</f>
        <v/>
      </c>
      <c r="D1407" t="str">
        <f>IF([1]线路!D1407="","",[1]线路!D1407)</f>
        <v/>
      </c>
      <c r="E1407" t="str">
        <f>IF([1]线路!F1407="","",[1]线路!F1407)</f>
        <v/>
      </c>
      <c r="F1407" t="str">
        <f>IF([1]线路!E1407="","",[1]线路!E1407)</f>
        <v/>
      </c>
      <c r="G1407" s="18" t="str">
        <f t="shared" si="58"/>
        <v/>
      </c>
      <c r="H1407" s="18" t="str">
        <f ca="1">VLOOKUP(线路!A1407,OFFSET(架空线长度!$A$2,0,0,2000,2),2,FALSE)</f>
        <v/>
      </c>
      <c r="I1407" s="18"/>
      <c r="J1407" s="18"/>
      <c r="K1407" s="18"/>
      <c r="L1407" s="18" t="str">
        <f t="shared" si="59"/>
        <v/>
      </c>
      <c r="M1407" t="str">
        <f>IF([1]线路!G1407="","",[1]线路!G1407)</f>
        <v/>
      </c>
      <c r="N1407" t="str">
        <f>IF([1]线路!H1407="","",[1]线路!H1407)</f>
        <v/>
      </c>
    </row>
    <row r="1408" spans="1:14" x14ac:dyDescent="0.15">
      <c r="A1408" t="str">
        <f>IF([1]线路!A1408="","",[1]线路!A1408)</f>
        <v/>
      </c>
      <c r="B1408" t="str">
        <f>IF([1]线路!B1408="","",[1]线路!B1408)</f>
        <v/>
      </c>
      <c r="C1408" t="str">
        <f>IF([1]线路!C1408="","",[1]线路!C1408)</f>
        <v/>
      </c>
      <c r="D1408" t="str">
        <f>IF([1]线路!D1408="","",[1]线路!D1408)</f>
        <v/>
      </c>
      <c r="E1408" t="str">
        <f>IF([1]线路!F1408="","",[1]线路!F1408)</f>
        <v/>
      </c>
      <c r="F1408" t="str">
        <f>IF([1]线路!E1408="","",[1]线路!E1408)</f>
        <v/>
      </c>
      <c r="G1408" s="18" t="str">
        <f t="shared" si="58"/>
        <v/>
      </c>
      <c r="H1408" s="18" t="str">
        <f ca="1">VLOOKUP(线路!A1408,OFFSET(架空线长度!$A$2,0,0,2000,2),2,FALSE)</f>
        <v/>
      </c>
      <c r="I1408" s="18"/>
      <c r="J1408" s="18"/>
      <c r="K1408" s="18"/>
      <c r="L1408" s="18" t="str">
        <f t="shared" si="59"/>
        <v/>
      </c>
      <c r="M1408" t="str">
        <f>IF([1]线路!G1408="","",[1]线路!G1408)</f>
        <v/>
      </c>
      <c r="N1408" t="str">
        <f>IF([1]线路!H1408="","",[1]线路!H1408)</f>
        <v/>
      </c>
    </row>
    <row r="1409" spans="1:14" x14ac:dyDescent="0.15">
      <c r="A1409" t="str">
        <f>IF([1]线路!A1409="","",[1]线路!A1409)</f>
        <v/>
      </c>
      <c r="B1409" t="str">
        <f>IF([1]线路!B1409="","",[1]线路!B1409)</f>
        <v/>
      </c>
      <c r="C1409" t="str">
        <f>IF([1]线路!C1409="","",[1]线路!C1409)</f>
        <v/>
      </c>
      <c r="D1409" t="str">
        <f>IF([1]线路!D1409="","",[1]线路!D1409)</f>
        <v/>
      </c>
      <c r="E1409" t="str">
        <f>IF([1]线路!F1409="","",[1]线路!F1409)</f>
        <v/>
      </c>
      <c r="F1409" t="str">
        <f>IF([1]线路!E1409="","",[1]线路!E1409)</f>
        <v/>
      </c>
      <c r="G1409" s="18" t="str">
        <f t="shared" si="58"/>
        <v/>
      </c>
      <c r="H1409" s="18" t="str">
        <f ca="1">VLOOKUP(线路!A1409,OFFSET(架空线长度!$A$2,0,0,2000,2),2,FALSE)</f>
        <v/>
      </c>
      <c r="I1409" s="18"/>
      <c r="J1409" s="18"/>
      <c r="K1409" s="18"/>
      <c r="L1409" s="18" t="str">
        <f t="shared" si="59"/>
        <v/>
      </c>
      <c r="M1409" t="str">
        <f>IF([1]线路!G1409="","",[1]线路!G1409)</f>
        <v/>
      </c>
      <c r="N1409" t="str">
        <f>IF([1]线路!H1409="","",[1]线路!H1409)</f>
        <v/>
      </c>
    </row>
    <row r="1410" spans="1:14" x14ac:dyDescent="0.15">
      <c r="A1410" t="str">
        <f>IF([1]线路!A1410="","",[1]线路!A1410)</f>
        <v/>
      </c>
      <c r="B1410" t="str">
        <f>IF([1]线路!B1410="","",[1]线路!B1410)</f>
        <v/>
      </c>
      <c r="C1410" t="str">
        <f>IF([1]线路!C1410="","",[1]线路!C1410)</f>
        <v/>
      </c>
      <c r="D1410" t="str">
        <f>IF([1]线路!D1410="","",[1]线路!D1410)</f>
        <v/>
      </c>
      <c r="E1410" t="str">
        <f>IF([1]线路!F1410="","",[1]线路!F1410)</f>
        <v/>
      </c>
      <c r="F1410" t="str">
        <f>IF([1]线路!E1410="","",[1]线路!E1410)</f>
        <v/>
      </c>
      <c r="G1410" s="18" t="str">
        <f t="shared" si="58"/>
        <v/>
      </c>
      <c r="H1410" s="18" t="str">
        <f ca="1">VLOOKUP(线路!A1410,OFFSET(架空线长度!$A$2,0,0,2000,2),2,FALSE)</f>
        <v/>
      </c>
      <c r="I1410" s="18"/>
      <c r="J1410" s="18"/>
      <c r="K1410" s="18"/>
      <c r="L1410" s="18" t="str">
        <f t="shared" si="59"/>
        <v/>
      </c>
      <c r="M1410" t="str">
        <f>IF([1]线路!G1410="","",[1]线路!G1410)</f>
        <v/>
      </c>
      <c r="N1410" t="str">
        <f>IF([1]线路!H1410="","",[1]线路!H1410)</f>
        <v/>
      </c>
    </row>
    <row r="1411" spans="1:14" x14ac:dyDescent="0.15">
      <c r="A1411" t="str">
        <f>IF([1]线路!A1411="","",[1]线路!A1411)</f>
        <v/>
      </c>
      <c r="B1411" t="str">
        <f>IF([1]线路!B1411="","",[1]线路!B1411)</f>
        <v/>
      </c>
      <c r="C1411" t="str">
        <f>IF([1]线路!C1411="","",[1]线路!C1411)</f>
        <v/>
      </c>
      <c r="D1411" t="str">
        <f>IF([1]线路!D1411="","",[1]线路!D1411)</f>
        <v/>
      </c>
      <c r="E1411" t="str">
        <f>IF([1]线路!F1411="","",[1]线路!F1411)</f>
        <v/>
      </c>
      <c r="F1411" t="str">
        <f>IF([1]线路!E1411="","",[1]线路!E1411)</f>
        <v/>
      </c>
      <c r="G1411" s="18" t="str">
        <f t="shared" ref="G1411:G1474" si="60">L1411</f>
        <v/>
      </c>
      <c r="H1411" s="18" t="str">
        <f ca="1">VLOOKUP(线路!A1411,OFFSET(架空线长度!$A$2,0,0,2000,2),2,FALSE)</f>
        <v/>
      </c>
      <c r="I1411" s="18"/>
      <c r="J1411" s="18"/>
      <c r="K1411" s="18"/>
      <c r="L1411" s="18" t="str">
        <f t="shared" ref="L1411:L1474" si="61">IF(OR(I1411="",K1411=""),"",IF(I1411/(I1411+K1411)&gt;0.5,0,1))</f>
        <v/>
      </c>
      <c r="M1411" t="str">
        <f>IF([1]线路!G1411="","",[1]线路!G1411)</f>
        <v/>
      </c>
      <c r="N1411" t="str">
        <f>IF([1]线路!H1411="","",[1]线路!H1411)</f>
        <v/>
      </c>
    </row>
    <row r="1412" spans="1:14" x14ac:dyDescent="0.15">
      <c r="A1412" t="str">
        <f>IF([1]线路!A1412="","",[1]线路!A1412)</f>
        <v/>
      </c>
      <c r="B1412" t="str">
        <f>IF([1]线路!B1412="","",[1]线路!B1412)</f>
        <v/>
      </c>
      <c r="C1412" t="str">
        <f>IF([1]线路!C1412="","",[1]线路!C1412)</f>
        <v/>
      </c>
      <c r="D1412" t="str">
        <f>IF([1]线路!D1412="","",[1]线路!D1412)</f>
        <v/>
      </c>
      <c r="E1412" t="str">
        <f>IF([1]线路!F1412="","",[1]线路!F1412)</f>
        <v/>
      </c>
      <c r="F1412" t="str">
        <f>IF([1]线路!E1412="","",[1]线路!E1412)</f>
        <v/>
      </c>
      <c r="G1412" s="18" t="str">
        <f t="shared" si="60"/>
        <v/>
      </c>
      <c r="H1412" s="18" t="str">
        <f ca="1">VLOOKUP(线路!A1412,OFFSET(架空线长度!$A$2,0,0,2000,2),2,FALSE)</f>
        <v/>
      </c>
      <c r="I1412" s="18"/>
      <c r="J1412" s="18"/>
      <c r="K1412" s="18"/>
      <c r="L1412" s="18" t="str">
        <f t="shared" si="61"/>
        <v/>
      </c>
      <c r="M1412" t="str">
        <f>IF([1]线路!G1412="","",[1]线路!G1412)</f>
        <v/>
      </c>
      <c r="N1412" t="str">
        <f>IF([1]线路!H1412="","",[1]线路!H1412)</f>
        <v/>
      </c>
    </row>
    <row r="1413" spans="1:14" x14ac:dyDescent="0.15">
      <c r="A1413" t="str">
        <f>IF([1]线路!A1413="","",[1]线路!A1413)</f>
        <v/>
      </c>
      <c r="B1413" t="str">
        <f>IF([1]线路!B1413="","",[1]线路!B1413)</f>
        <v/>
      </c>
      <c r="C1413" t="str">
        <f>IF([1]线路!C1413="","",[1]线路!C1413)</f>
        <v/>
      </c>
      <c r="D1413" t="str">
        <f>IF([1]线路!D1413="","",[1]线路!D1413)</f>
        <v/>
      </c>
      <c r="E1413" t="str">
        <f>IF([1]线路!F1413="","",[1]线路!F1413)</f>
        <v/>
      </c>
      <c r="F1413" t="str">
        <f>IF([1]线路!E1413="","",[1]线路!E1413)</f>
        <v/>
      </c>
      <c r="G1413" s="18" t="str">
        <f t="shared" si="60"/>
        <v/>
      </c>
      <c r="H1413" s="18" t="str">
        <f ca="1">VLOOKUP(线路!A1413,OFFSET(架空线长度!$A$2,0,0,2000,2),2,FALSE)</f>
        <v/>
      </c>
      <c r="I1413" s="18"/>
      <c r="J1413" s="18"/>
      <c r="K1413" s="18"/>
      <c r="L1413" s="18" t="str">
        <f t="shared" si="61"/>
        <v/>
      </c>
      <c r="M1413" t="str">
        <f>IF([1]线路!G1413="","",[1]线路!G1413)</f>
        <v/>
      </c>
      <c r="N1413" t="str">
        <f>IF([1]线路!H1413="","",[1]线路!H1413)</f>
        <v/>
      </c>
    </row>
    <row r="1414" spans="1:14" x14ac:dyDescent="0.15">
      <c r="A1414" t="str">
        <f>IF([1]线路!A1414="","",[1]线路!A1414)</f>
        <v/>
      </c>
      <c r="B1414" t="str">
        <f>IF([1]线路!B1414="","",[1]线路!B1414)</f>
        <v/>
      </c>
      <c r="C1414" t="str">
        <f>IF([1]线路!C1414="","",[1]线路!C1414)</f>
        <v/>
      </c>
      <c r="D1414" t="str">
        <f>IF([1]线路!D1414="","",[1]线路!D1414)</f>
        <v/>
      </c>
      <c r="E1414" t="str">
        <f>IF([1]线路!F1414="","",[1]线路!F1414)</f>
        <v/>
      </c>
      <c r="F1414" t="str">
        <f>IF([1]线路!E1414="","",[1]线路!E1414)</f>
        <v/>
      </c>
      <c r="G1414" s="18" t="str">
        <f t="shared" si="60"/>
        <v/>
      </c>
      <c r="H1414" s="18" t="str">
        <f ca="1">VLOOKUP(线路!A1414,OFFSET(架空线长度!$A$2,0,0,2000,2),2,FALSE)</f>
        <v/>
      </c>
      <c r="I1414" s="18"/>
      <c r="J1414" s="18"/>
      <c r="K1414" s="18"/>
      <c r="L1414" s="18" t="str">
        <f t="shared" si="61"/>
        <v/>
      </c>
      <c r="M1414" t="str">
        <f>IF([1]线路!G1414="","",[1]线路!G1414)</f>
        <v/>
      </c>
      <c r="N1414" t="str">
        <f>IF([1]线路!H1414="","",[1]线路!H1414)</f>
        <v/>
      </c>
    </row>
    <row r="1415" spans="1:14" x14ac:dyDescent="0.15">
      <c r="A1415" t="str">
        <f>IF([1]线路!A1415="","",[1]线路!A1415)</f>
        <v/>
      </c>
      <c r="B1415" t="str">
        <f>IF([1]线路!B1415="","",[1]线路!B1415)</f>
        <v/>
      </c>
      <c r="C1415" t="str">
        <f>IF([1]线路!C1415="","",[1]线路!C1415)</f>
        <v/>
      </c>
      <c r="D1415" t="str">
        <f>IF([1]线路!D1415="","",[1]线路!D1415)</f>
        <v/>
      </c>
      <c r="E1415" t="str">
        <f>IF([1]线路!F1415="","",[1]线路!F1415)</f>
        <v/>
      </c>
      <c r="F1415" t="str">
        <f>IF([1]线路!E1415="","",[1]线路!E1415)</f>
        <v/>
      </c>
      <c r="G1415" s="18" t="str">
        <f t="shared" si="60"/>
        <v/>
      </c>
      <c r="H1415" s="18" t="str">
        <f ca="1">VLOOKUP(线路!A1415,OFFSET(架空线长度!$A$2,0,0,2000,2),2,FALSE)</f>
        <v/>
      </c>
      <c r="I1415" s="18"/>
      <c r="J1415" s="18"/>
      <c r="K1415" s="18"/>
      <c r="L1415" s="18" t="str">
        <f t="shared" si="61"/>
        <v/>
      </c>
      <c r="M1415" t="str">
        <f>IF([1]线路!G1415="","",[1]线路!G1415)</f>
        <v/>
      </c>
      <c r="N1415" t="str">
        <f>IF([1]线路!H1415="","",[1]线路!H1415)</f>
        <v/>
      </c>
    </row>
    <row r="1416" spans="1:14" x14ac:dyDescent="0.15">
      <c r="A1416" t="str">
        <f>IF([1]线路!A1416="","",[1]线路!A1416)</f>
        <v/>
      </c>
      <c r="B1416" t="str">
        <f>IF([1]线路!B1416="","",[1]线路!B1416)</f>
        <v/>
      </c>
      <c r="C1416" t="str">
        <f>IF([1]线路!C1416="","",[1]线路!C1416)</f>
        <v/>
      </c>
      <c r="D1416" t="str">
        <f>IF([1]线路!D1416="","",[1]线路!D1416)</f>
        <v/>
      </c>
      <c r="E1416" t="str">
        <f>IF([1]线路!F1416="","",[1]线路!F1416)</f>
        <v/>
      </c>
      <c r="F1416" t="str">
        <f>IF([1]线路!E1416="","",[1]线路!E1416)</f>
        <v/>
      </c>
      <c r="G1416" s="18" t="str">
        <f t="shared" si="60"/>
        <v/>
      </c>
      <c r="H1416" s="18" t="str">
        <f ca="1">VLOOKUP(线路!A1416,OFFSET(架空线长度!$A$2,0,0,2000,2),2,FALSE)</f>
        <v/>
      </c>
      <c r="I1416" s="18"/>
      <c r="J1416" s="18"/>
      <c r="K1416" s="18"/>
      <c r="L1416" s="18" t="str">
        <f t="shared" si="61"/>
        <v/>
      </c>
      <c r="M1416" t="str">
        <f>IF([1]线路!G1416="","",[1]线路!G1416)</f>
        <v/>
      </c>
      <c r="N1416" t="str">
        <f>IF([1]线路!H1416="","",[1]线路!H1416)</f>
        <v/>
      </c>
    </row>
    <row r="1417" spans="1:14" x14ac:dyDescent="0.15">
      <c r="A1417" t="str">
        <f>IF([1]线路!A1417="","",[1]线路!A1417)</f>
        <v/>
      </c>
      <c r="B1417" t="str">
        <f>IF([1]线路!B1417="","",[1]线路!B1417)</f>
        <v/>
      </c>
      <c r="C1417" t="str">
        <f>IF([1]线路!C1417="","",[1]线路!C1417)</f>
        <v/>
      </c>
      <c r="D1417" t="str">
        <f>IF([1]线路!D1417="","",[1]线路!D1417)</f>
        <v/>
      </c>
      <c r="E1417" t="str">
        <f>IF([1]线路!F1417="","",[1]线路!F1417)</f>
        <v/>
      </c>
      <c r="F1417" t="str">
        <f>IF([1]线路!E1417="","",[1]线路!E1417)</f>
        <v/>
      </c>
      <c r="G1417" s="18" t="str">
        <f t="shared" si="60"/>
        <v/>
      </c>
      <c r="H1417" s="18" t="str">
        <f ca="1">VLOOKUP(线路!A1417,OFFSET(架空线长度!$A$2,0,0,2000,2),2,FALSE)</f>
        <v/>
      </c>
      <c r="I1417" s="18"/>
      <c r="J1417" s="18"/>
      <c r="K1417" s="18"/>
      <c r="L1417" s="18" t="str">
        <f t="shared" si="61"/>
        <v/>
      </c>
      <c r="M1417" t="str">
        <f>IF([1]线路!G1417="","",[1]线路!G1417)</f>
        <v/>
      </c>
      <c r="N1417" t="str">
        <f>IF([1]线路!H1417="","",[1]线路!H1417)</f>
        <v/>
      </c>
    </row>
    <row r="1418" spans="1:14" x14ac:dyDescent="0.15">
      <c r="A1418" t="str">
        <f>IF([1]线路!A1418="","",[1]线路!A1418)</f>
        <v/>
      </c>
      <c r="B1418" t="str">
        <f>IF([1]线路!B1418="","",[1]线路!B1418)</f>
        <v/>
      </c>
      <c r="C1418" t="str">
        <f>IF([1]线路!C1418="","",[1]线路!C1418)</f>
        <v/>
      </c>
      <c r="D1418" t="str">
        <f>IF([1]线路!D1418="","",[1]线路!D1418)</f>
        <v/>
      </c>
      <c r="E1418" t="str">
        <f>IF([1]线路!F1418="","",[1]线路!F1418)</f>
        <v/>
      </c>
      <c r="F1418" t="str">
        <f>IF([1]线路!E1418="","",[1]线路!E1418)</f>
        <v/>
      </c>
      <c r="G1418" s="18" t="str">
        <f t="shared" si="60"/>
        <v/>
      </c>
      <c r="H1418" s="18" t="str">
        <f ca="1">VLOOKUP(线路!A1418,OFFSET(架空线长度!$A$2,0,0,2000,2),2,FALSE)</f>
        <v/>
      </c>
      <c r="I1418" s="18"/>
      <c r="J1418" s="18"/>
      <c r="K1418" s="18"/>
      <c r="L1418" s="18" t="str">
        <f t="shared" si="61"/>
        <v/>
      </c>
      <c r="M1418" t="str">
        <f>IF([1]线路!G1418="","",[1]线路!G1418)</f>
        <v/>
      </c>
      <c r="N1418" t="str">
        <f>IF([1]线路!H1418="","",[1]线路!H1418)</f>
        <v/>
      </c>
    </row>
    <row r="1419" spans="1:14" x14ac:dyDescent="0.15">
      <c r="A1419" t="str">
        <f>IF([1]线路!A1419="","",[1]线路!A1419)</f>
        <v/>
      </c>
      <c r="B1419" t="str">
        <f>IF([1]线路!B1419="","",[1]线路!B1419)</f>
        <v/>
      </c>
      <c r="C1419" t="str">
        <f>IF([1]线路!C1419="","",[1]线路!C1419)</f>
        <v/>
      </c>
      <c r="D1419" t="str">
        <f>IF([1]线路!D1419="","",[1]线路!D1419)</f>
        <v/>
      </c>
      <c r="E1419" t="str">
        <f>IF([1]线路!F1419="","",[1]线路!F1419)</f>
        <v/>
      </c>
      <c r="F1419" t="str">
        <f>IF([1]线路!E1419="","",[1]线路!E1419)</f>
        <v/>
      </c>
      <c r="G1419" s="18" t="str">
        <f t="shared" si="60"/>
        <v/>
      </c>
      <c r="H1419" s="18" t="str">
        <f ca="1">VLOOKUP(线路!A1419,OFFSET(架空线长度!$A$2,0,0,2000,2),2,FALSE)</f>
        <v/>
      </c>
      <c r="I1419" s="18"/>
      <c r="J1419" s="18"/>
      <c r="K1419" s="18"/>
      <c r="L1419" s="18" t="str">
        <f t="shared" si="61"/>
        <v/>
      </c>
      <c r="M1419" t="str">
        <f>IF([1]线路!G1419="","",[1]线路!G1419)</f>
        <v/>
      </c>
      <c r="N1419" t="str">
        <f>IF([1]线路!H1419="","",[1]线路!H1419)</f>
        <v/>
      </c>
    </row>
    <row r="1420" spans="1:14" x14ac:dyDescent="0.15">
      <c r="A1420" t="str">
        <f>IF([1]线路!A1420="","",[1]线路!A1420)</f>
        <v/>
      </c>
      <c r="B1420" t="str">
        <f>IF([1]线路!B1420="","",[1]线路!B1420)</f>
        <v/>
      </c>
      <c r="C1420" t="str">
        <f>IF([1]线路!C1420="","",[1]线路!C1420)</f>
        <v/>
      </c>
      <c r="D1420" t="str">
        <f>IF([1]线路!D1420="","",[1]线路!D1420)</f>
        <v/>
      </c>
      <c r="E1420" t="str">
        <f>IF([1]线路!F1420="","",[1]线路!F1420)</f>
        <v/>
      </c>
      <c r="F1420" t="str">
        <f>IF([1]线路!E1420="","",[1]线路!E1420)</f>
        <v/>
      </c>
      <c r="G1420" s="18" t="str">
        <f t="shared" si="60"/>
        <v/>
      </c>
      <c r="H1420" s="18" t="str">
        <f ca="1">VLOOKUP(线路!A1420,OFFSET(架空线长度!$A$2,0,0,2000,2),2,FALSE)</f>
        <v/>
      </c>
      <c r="I1420" s="18"/>
      <c r="J1420" s="18"/>
      <c r="K1420" s="18"/>
      <c r="L1420" s="18" t="str">
        <f t="shared" si="61"/>
        <v/>
      </c>
      <c r="M1420" t="str">
        <f>IF([1]线路!G1420="","",[1]线路!G1420)</f>
        <v/>
      </c>
      <c r="N1420" t="str">
        <f>IF([1]线路!H1420="","",[1]线路!H1420)</f>
        <v/>
      </c>
    </row>
    <row r="1421" spans="1:14" x14ac:dyDescent="0.15">
      <c r="A1421" t="str">
        <f>IF([1]线路!A1421="","",[1]线路!A1421)</f>
        <v/>
      </c>
      <c r="B1421" t="str">
        <f>IF([1]线路!B1421="","",[1]线路!B1421)</f>
        <v/>
      </c>
      <c r="C1421" t="str">
        <f>IF([1]线路!C1421="","",[1]线路!C1421)</f>
        <v/>
      </c>
      <c r="D1421" t="str">
        <f>IF([1]线路!D1421="","",[1]线路!D1421)</f>
        <v/>
      </c>
      <c r="E1421" t="str">
        <f>IF([1]线路!F1421="","",[1]线路!F1421)</f>
        <v/>
      </c>
      <c r="F1421" t="str">
        <f>IF([1]线路!E1421="","",[1]线路!E1421)</f>
        <v/>
      </c>
      <c r="G1421" s="18" t="str">
        <f t="shared" si="60"/>
        <v/>
      </c>
      <c r="H1421" s="18" t="str">
        <f ca="1">VLOOKUP(线路!A1421,OFFSET(架空线长度!$A$2,0,0,2000,2),2,FALSE)</f>
        <v/>
      </c>
      <c r="I1421" s="18"/>
      <c r="J1421" s="18"/>
      <c r="K1421" s="18"/>
      <c r="L1421" s="18" t="str">
        <f t="shared" si="61"/>
        <v/>
      </c>
      <c r="M1421" t="str">
        <f>IF([1]线路!G1421="","",[1]线路!G1421)</f>
        <v/>
      </c>
      <c r="N1421" t="str">
        <f>IF([1]线路!H1421="","",[1]线路!H1421)</f>
        <v/>
      </c>
    </row>
    <row r="1422" spans="1:14" x14ac:dyDescent="0.15">
      <c r="A1422" t="str">
        <f>IF([1]线路!A1422="","",[1]线路!A1422)</f>
        <v/>
      </c>
      <c r="B1422" t="str">
        <f>IF([1]线路!B1422="","",[1]线路!B1422)</f>
        <v/>
      </c>
      <c r="C1422" t="str">
        <f>IF([1]线路!C1422="","",[1]线路!C1422)</f>
        <v/>
      </c>
      <c r="D1422" t="str">
        <f>IF([1]线路!D1422="","",[1]线路!D1422)</f>
        <v/>
      </c>
      <c r="E1422" t="str">
        <f>IF([1]线路!F1422="","",[1]线路!F1422)</f>
        <v/>
      </c>
      <c r="F1422" t="str">
        <f>IF([1]线路!E1422="","",[1]线路!E1422)</f>
        <v/>
      </c>
      <c r="G1422" s="18" t="str">
        <f t="shared" si="60"/>
        <v/>
      </c>
      <c r="H1422" s="18" t="str">
        <f ca="1">VLOOKUP(线路!A1422,OFFSET(架空线长度!$A$2,0,0,2000,2),2,FALSE)</f>
        <v/>
      </c>
      <c r="I1422" s="18"/>
      <c r="J1422" s="18"/>
      <c r="K1422" s="18"/>
      <c r="L1422" s="18" t="str">
        <f t="shared" si="61"/>
        <v/>
      </c>
      <c r="M1422" t="str">
        <f>IF([1]线路!G1422="","",[1]线路!G1422)</f>
        <v/>
      </c>
      <c r="N1422" t="str">
        <f>IF([1]线路!H1422="","",[1]线路!H1422)</f>
        <v/>
      </c>
    </row>
    <row r="1423" spans="1:14" x14ac:dyDescent="0.15">
      <c r="A1423" t="str">
        <f>IF([1]线路!A1423="","",[1]线路!A1423)</f>
        <v/>
      </c>
      <c r="B1423" t="str">
        <f>IF([1]线路!B1423="","",[1]线路!B1423)</f>
        <v/>
      </c>
      <c r="C1423" t="str">
        <f>IF([1]线路!C1423="","",[1]线路!C1423)</f>
        <v/>
      </c>
      <c r="D1423" t="str">
        <f>IF([1]线路!D1423="","",[1]线路!D1423)</f>
        <v/>
      </c>
      <c r="E1423" t="str">
        <f>IF([1]线路!F1423="","",[1]线路!F1423)</f>
        <v/>
      </c>
      <c r="F1423" t="str">
        <f>IF([1]线路!E1423="","",[1]线路!E1423)</f>
        <v/>
      </c>
      <c r="G1423" s="18" t="str">
        <f t="shared" si="60"/>
        <v/>
      </c>
      <c r="H1423" s="18" t="str">
        <f ca="1">VLOOKUP(线路!A1423,OFFSET(架空线长度!$A$2,0,0,2000,2),2,FALSE)</f>
        <v/>
      </c>
      <c r="I1423" s="18"/>
      <c r="J1423" s="18"/>
      <c r="K1423" s="18"/>
      <c r="L1423" s="18" t="str">
        <f t="shared" si="61"/>
        <v/>
      </c>
      <c r="M1423" t="str">
        <f>IF([1]线路!G1423="","",[1]线路!G1423)</f>
        <v/>
      </c>
      <c r="N1423" t="str">
        <f>IF([1]线路!H1423="","",[1]线路!H1423)</f>
        <v/>
      </c>
    </row>
    <row r="1424" spans="1:14" x14ac:dyDescent="0.15">
      <c r="A1424" t="str">
        <f>IF([1]线路!A1424="","",[1]线路!A1424)</f>
        <v/>
      </c>
      <c r="B1424" t="str">
        <f>IF([1]线路!B1424="","",[1]线路!B1424)</f>
        <v/>
      </c>
      <c r="C1424" t="str">
        <f>IF([1]线路!C1424="","",[1]线路!C1424)</f>
        <v/>
      </c>
      <c r="D1424" t="str">
        <f>IF([1]线路!D1424="","",[1]线路!D1424)</f>
        <v/>
      </c>
      <c r="E1424" t="str">
        <f>IF([1]线路!F1424="","",[1]线路!F1424)</f>
        <v/>
      </c>
      <c r="F1424" t="str">
        <f>IF([1]线路!E1424="","",[1]线路!E1424)</f>
        <v/>
      </c>
      <c r="G1424" s="18" t="str">
        <f t="shared" si="60"/>
        <v/>
      </c>
      <c r="H1424" s="18" t="str">
        <f ca="1">VLOOKUP(线路!A1424,OFFSET(架空线长度!$A$2,0,0,2000,2),2,FALSE)</f>
        <v/>
      </c>
      <c r="I1424" s="18"/>
      <c r="J1424" s="18"/>
      <c r="K1424" s="18"/>
      <c r="L1424" s="18" t="str">
        <f t="shared" si="61"/>
        <v/>
      </c>
      <c r="M1424" t="str">
        <f>IF([1]线路!G1424="","",[1]线路!G1424)</f>
        <v/>
      </c>
      <c r="N1424" t="str">
        <f>IF([1]线路!H1424="","",[1]线路!H1424)</f>
        <v/>
      </c>
    </row>
    <row r="1425" spans="1:14" x14ac:dyDescent="0.15">
      <c r="A1425" t="str">
        <f>IF([1]线路!A1425="","",[1]线路!A1425)</f>
        <v/>
      </c>
      <c r="B1425" t="str">
        <f>IF([1]线路!B1425="","",[1]线路!B1425)</f>
        <v/>
      </c>
      <c r="C1425" t="str">
        <f>IF([1]线路!C1425="","",[1]线路!C1425)</f>
        <v/>
      </c>
      <c r="D1425" t="str">
        <f>IF([1]线路!D1425="","",[1]线路!D1425)</f>
        <v/>
      </c>
      <c r="E1425" t="str">
        <f>IF([1]线路!F1425="","",[1]线路!F1425)</f>
        <v/>
      </c>
      <c r="F1425" t="str">
        <f>IF([1]线路!E1425="","",[1]线路!E1425)</f>
        <v/>
      </c>
      <c r="G1425" s="18" t="str">
        <f t="shared" si="60"/>
        <v/>
      </c>
      <c r="H1425" s="18" t="str">
        <f ca="1">VLOOKUP(线路!A1425,OFFSET(架空线长度!$A$2,0,0,2000,2),2,FALSE)</f>
        <v/>
      </c>
      <c r="I1425" s="18"/>
      <c r="J1425" s="18"/>
      <c r="K1425" s="18"/>
      <c r="L1425" s="18" t="str">
        <f t="shared" si="61"/>
        <v/>
      </c>
      <c r="M1425" t="str">
        <f>IF([1]线路!G1425="","",[1]线路!G1425)</f>
        <v/>
      </c>
      <c r="N1425" t="str">
        <f>IF([1]线路!H1425="","",[1]线路!H1425)</f>
        <v/>
      </c>
    </row>
    <row r="1426" spans="1:14" x14ac:dyDescent="0.15">
      <c r="A1426" t="str">
        <f>IF([1]线路!A1426="","",[1]线路!A1426)</f>
        <v/>
      </c>
      <c r="B1426" t="str">
        <f>IF([1]线路!B1426="","",[1]线路!B1426)</f>
        <v/>
      </c>
      <c r="C1426" t="str">
        <f>IF([1]线路!C1426="","",[1]线路!C1426)</f>
        <v/>
      </c>
      <c r="D1426" t="str">
        <f>IF([1]线路!D1426="","",[1]线路!D1426)</f>
        <v/>
      </c>
      <c r="E1426" t="str">
        <f>IF([1]线路!F1426="","",[1]线路!F1426)</f>
        <v/>
      </c>
      <c r="F1426" t="str">
        <f>IF([1]线路!E1426="","",[1]线路!E1426)</f>
        <v/>
      </c>
      <c r="G1426" s="18" t="str">
        <f t="shared" si="60"/>
        <v/>
      </c>
      <c r="H1426" s="18" t="str">
        <f ca="1">VLOOKUP(线路!A1426,OFFSET(架空线长度!$A$2,0,0,2000,2),2,FALSE)</f>
        <v/>
      </c>
      <c r="I1426" s="18"/>
      <c r="J1426" s="18"/>
      <c r="K1426" s="18"/>
      <c r="L1426" s="18" t="str">
        <f t="shared" si="61"/>
        <v/>
      </c>
      <c r="M1426" t="str">
        <f>IF([1]线路!G1426="","",[1]线路!G1426)</f>
        <v/>
      </c>
      <c r="N1426" t="str">
        <f>IF([1]线路!H1426="","",[1]线路!H1426)</f>
        <v/>
      </c>
    </row>
    <row r="1427" spans="1:14" x14ac:dyDescent="0.15">
      <c r="A1427" t="str">
        <f>IF([1]线路!A1427="","",[1]线路!A1427)</f>
        <v/>
      </c>
      <c r="B1427" t="str">
        <f>IF([1]线路!B1427="","",[1]线路!B1427)</f>
        <v/>
      </c>
      <c r="C1427" t="str">
        <f>IF([1]线路!C1427="","",[1]线路!C1427)</f>
        <v/>
      </c>
      <c r="D1427" t="str">
        <f>IF([1]线路!D1427="","",[1]线路!D1427)</f>
        <v/>
      </c>
      <c r="E1427" t="str">
        <f>IF([1]线路!F1427="","",[1]线路!F1427)</f>
        <v/>
      </c>
      <c r="F1427" t="str">
        <f>IF([1]线路!E1427="","",[1]线路!E1427)</f>
        <v/>
      </c>
      <c r="G1427" s="18" t="str">
        <f t="shared" si="60"/>
        <v/>
      </c>
      <c r="H1427" s="18" t="str">
        <f ca="1">VLOOKUP(线路!A1427,OFFSET(架空线长度!$A$2,0,0,2000,2),2,FALSE)</f>
        <v/>
      </c>
      <c r="I1427" s="18"/>
      <c r="J1427" s="18"/>
      <c r="K1427" s="18"/>
      <c r="L1427" s="18" t="str">
        <f t="shared" si="61"/>
        <v/>
      </c>
      <c r="M1427" t="str">
        <f>IF([1]线路!G1427="","",[1]线路!G1427)</f>
        <v/>
      </c>
      <c r="N1427" t="str">
        <f>IF([1]线路!H1427="","",[1]线路!H1427)</f>
        <v/>
      </c>
    </row>
    <row r="1428" spans="1:14" x14ac:dyDescent="0.15">
      <c r="A1428" t="str">
        <f>IF([1]线路!A1428="","",[1]线路!A1428)</f>
        <v/>
      </c>
      <c r="B1428" t="str">
        <f>IF([1]线路!B1428="","",[1]线路!B1428)</f>
        <v/>
      </c>
      <c r="C1428" t="str">
        <f>IF([1]线路!C1428="","",[1]线路!C1428)</f>
        <v/>
      </c>
      <c r="D1428" t="str">
        <f>IF([1]线路!D1428="","",[1]线路!D1428)</f>
        <v/>
      </c>
      <c r="E1428" t="str">
        <f>IF([1]线路!F1428="","",[1]线路!F1428)</f>
        <v/>
      </c>
      <c r="F1428" t="str">
        <f>IF([1]线路!E1428="","",[1]线路!E1428)</f>
        <v/>
      </c>
      <c r="G1428" s="18" t="str">
        <f t="shared" si="60"/>
        <v/>
      </c>
      <c r="H1428" s="18" t="str">
        <f ca="1">VLOOKUP(线路!A1428,OFFSET(架空线长度!$A$2,0,0,2000,2),2,FALSE)</f>
        <v/>
      </c>
      <c r="I1428" s="18"/>
      <c r="J1428" s="18"/>
      <c r="K1428" s="18"/>
      <c r="L1428" s="18" t="str">
        <f t="shared" si="61"/>
        <v/>
      </c>
      <c r="M1428" t="str">
        <f>IF([1]线路!G1428="","",[1]线路!G1428)</f>
        <v/>
      </c>
      <c r="N1428" t="str">
        <f>IF([1]线路!H1428="","",[1]线路!H1428)</f>
        <v/>
      </c>
    </row>
    <row r="1429" spans="1:14" x14ac:dyDescent="0.15">
      <c r="A1429" t="str">
        <f>IF([1]线路!A1429="","",[1]线路!A1429)</f>
        <v/>
      </c>
      <c r="B1429" t="str">
        <f>IF([1]线路!B1429="","",[1]线路!B1429)</f>
        <v/>
      </c>
      <c r="C1429" t="str">
        <f>IF([1]线路!C1429="","",[1]线路!C1429)</f>
        <v/>
      </c>
      <c r="D1429" t="str">
        <f>IF([1]线路!D1429="","",[1]线路!D1429)</f>
        <v/>
      </c>
      <c r="E1429" t="str">
        <f>IF([1]线路!F1429="","",[1]线路!F1429)</f>
        <v/>
      </c>
      <c r="F1429" t="str">
        <f>IF([1]线路!E1429="","",[1]线路!E1429)</f>
        <v/>
      </c>
      <c r="G1429" s="18" t="str">
        <f t="shared" si="60"/>
        <v/>
      </c>
      <c r="H1429" s="18" t="str">
        <f ca="1">VLOOKUP(线路!A1429,OFFSET(架空线长度!$A$2,0,0,2000,2),2,FALSE)</f>
        <v/>
      </c>
      <c r="I1429" s="18"/>
      <c r="J1429" s="18"/>
      <c r="K1429" s="18"/>
      <c r="L1429" s="18" t="str">
        <f t="shared" si="61"/>
        <v/>
      </c>
      <c r="M1429" t="str">
        <f>IF([1]线路!G1429="","",[1]线路!G1429)</f>
        <v/>
      </c>
      <c r="N1429" t="str">
        <f>IF([1]线路!H1429="","",[1]线路!H1429)</f>
        <v/>
      </c>
    </row>
    <row r="1430" spans="1:14" x14ac:dyDescent="0.15">
      <c r="A1430" t="str">
        <f>IF([1]线路!A1430="","",[1]线路!A1430)</f>
        <v/>
      </c>
      <c r="B1430" t="str">
        <f>IF([1]线路!B1430="","",[1]线路!B1430)</f>
        <v/>
      </c>
      <c r="C1430" t="str">
        <f>IF([1]线路!C1430="","",[1]线路!C1430)</f>
        <v/>
      </c>
      <c r="D1430" t="str">
        <f>IF([1]线路!D1430="","",[1]线路!D1430)</f>
        <v/>
      </c>
      <c r="E1430" t="str">
        <f>IF([1]线路!F1430="","",[1]线路!F1430)</f>
        <v/>
      </c>
      <c r="F1430" t="str">
        <f>IF([1]线路!E1430="","",[1]线路!E1430)</f>
        <v/>
      </c>
      <c r="G1430" s="18" t="str">
        <f t="shared" si="60"/>
        <v/>
      </c>
      <c r="H1430" s="18" t="str">
        <f ca="1">VLOOKUP(线路!A1430,OFFSET(架空线长度!$A$2,0,0,2000,2),2,FALSE)</f>
        <v/>
      </c>
      <c r="I1430" s="18"/>
      <c r="J1430" s="18"/>
      <c r="K1430" s="18"/>
      <c r="L1430" s="18" t="str">
        <f t="shared" si="61"/>
        <v/>
      </c>
      <c r="M1430" t="str">
        <f>IF([1]线路!G1430="","",[1]线路!G1430)</f>
        <v/>
      </c>
      <c r="N1430" t="str">
        <f>IF([1]线路!H1430="","",[1]线路!H1430)</f>
        <v/>
      </c>
    </row>
    <row r="1431" spans="1:14" x14ac:dyDescent="0.15">
      <c r="A1431" t="str">
        <f>IF([1]线路!A1431="","",[1]线路!A1431)</f>
        <v/>
      </c>
      <c r="B1431" t="str">
        <f>IF([1]线路!B1431="","",[1]线路!B1431)</f>
        <v/>
      </c>
      <c r="C1431" t="str">
        <f>IF([1]线路!C1431="","",[1]线路!C1431)</f>
        <v/>
      </c>
      <c r="D1431" t="str">
        <f>IF([1]线路!D1431="","",[1]线路!D1431)</f>
        <v/>
      </c>
      <c r="E1431" t="str">
        <f>IF([1]线路!F1431="","",[1]线路!F1431)</f>
        <v/>
      </c>
      <c r="F1431" t="str">
        <f>IF([1]线路!E1431="","",[1]线路!E1431)</f>
        <v/>
      </c>
      <c r="G1431" s="18" t="str">
        <f t="shared" si="60"/>
        <v/>
      </c>
      <c r="H1431" s="18" t="str">
        <f ca="1">VLOOKUP(线路!A1431,OFFSET(架空线长度!$A$2,0,0,2000,2),2,FALSE)</f>
        <v/>
      </c>
      <c r="I1431" s="18"/>
      <c r="J1431" s="18"/>
      <c r="K1431" s="18"/>
      <c r="L1431" s="18" t="str">
        <f t="shared" si="61"/>
        <v/>
      </c>
      <c r="M1431" t="str">
        <f>IF([1]线路!G1431="","",[1]线路!G1431)</f>
        <v/>
      </c>
      <c r="N1431" t="str">
        <f>IF([1]线路!H1431="","",[1]线路!H1431)</f>
        <v/>
      </c>
    </row>
    <row r="1432" spans="1:14" x14ac:dyDescent="0.15">
      <c r="A1432" t="str">
        <f>IF([1]线路!A1432="","",[1]线路!A1432)</f>
        <v/>
      </c>
      <c r="B1432" t="str">
        <f>IF([1]线路!B1432="","",[1]线路!B1432)</f>
        <v/>
      </c>
      <c r="C1432" t="str">
        <f>IF([1]线路!C1432="","",[1]线路!C1432)</f>
        <v/>
      </c>
      <c r="D1432" t="str">
        <f>IF([1]线路!D1432="","",[1]线路!D1432)</f>
        <v/>
      </c>
      <c r="E1432" t="str">
        <f>IF([1]线路!F1432="","",[1]线路!F1432)</f>
        <v/>
      </c>
      <c r="F1432" t="str">
        <f>IF([1]线路!E1432="","",[1]线路!E1432)</f>
        <v/>
      </c>
      <c r="G1432" s="18" t="str">
        <f t="shared" si="60"/>
        <v/>
      </c>
      <c r="H1432" s="18" t="str">
        <f ca="1">VLOOKUP(线路!A1432,OFFSET(架空线长度!$A$2,0,0,2000,2),2,FALSE)</f>
        <v/>
      </c>
      <c r="I1432" s="18"/>
      <c r="J1432" s="18"/>
      <c r="K1432" s="18"/>
      <c r="L1432" s="18" t="str">
        <f t="shared" si="61"/>
        <v/>
      </c>
      <c r="M1432" t="str">
        <f>IF([1]线路!G1432="","",[1]线路!G1432)</f>
        <v/>
      </c>
      <c r="N1432" t="str">
        <f>IF([1]线路!H1432="","",[1]线路!H1432)</f>
        <v/>
      </c>
    </row>
    <row r="1433" spans="1:14" x14ac:dyDescent="0.15">
      <c r="A1433" t="str">
        <f>IF([1]线路!A1433="","",[1]线路!A1433)</f>
        <v/>
      </c>
      <c r="B1433" t="str">
        <f>IF([1]线路!B1433="","",[1]线路!B1433)</f>
        <v/>
      </c>
      <c r="C1433" t="str">
        <f>IF([1]线路!C1433="","",[1]线路!C1433)</f>
        <v/>
      </c>
      <c r="D1433" t="str">
        <f>IF([1]线路!D1433="","",[1]线路!D1433)</f>
        <v/>
      </c>
      <c r="E1433" t="str">
        <f>IF([1]线路!F1433="","",[1]线路!F1433)</f>
        <v/>
      </c>
      <c r="F1433" t="str">
        <f>IF([1]线路!E1433="","",[1]线路!E1433)</f>
        <v/>
      </c>
      <c r="G1433" s="18" t="str">
        <f t="shared" si="60"/>
        <v/>
      </c>
      <c r="H1433" s="18" t="str">
        <f ca="1">VLOOKUP(线路!A1433,OFFSET(架空线长度!$A$2,0,0,2000,2),2,FALSE)</f>
        <v/>
      </c>
      <c r="I1433" s="18"/>
      <c r="J1433" s="18"/>
      <c r="K1433" s="18"/>
      <c r="L1433" s="18" t="str">
        <f t="shared" si="61"/>
        <v/>
      </c>
      <c r="M1433" t="str">
        <f>IF([1]线路!G1433="","",[1]线路!G1433)</f>
        <v/>
      </c>
      <c r="N1433" t="str">
        <f>IF([1]线路!H1433="","",[1]线路!H1433)</f>
        <v/>
      </c>
    </row>
    <row r="1434" spans="1:14" x14ac:dyDescent="0.15">
      <c r="A1434" t="str">
        <f>IF([1]线路!A1434="","",[1]线路!A1434)</f>
        <v/>
      </c>
      <c r="B1434" t="str">
        <f>IF([1]线路!B1434="","",[1]线路!B1434)</f>
        <v/>
      </c>
      <c r="C1434" t="str">
        <f>IF([1]线路!C1434="","",[1]线路!C1434)</f>
        <v/>
      </c>
      <c r="D1434" t="str">
        <f>IF([1]线路!D1434="","",[1]线路!D1434)</f>
        <v/>
      </c>
      <c r="E1434" t="str">
        <f>IF([1]线路!F1434="","",[1]线路!F1434)</f>
        <v/>
      </c>
      <c r="F1434" t="str">
        <f>IF([1]线路!E1434="","",[1]线路!E1434)</f>
        <v/>
      </c>
      <c r="G1434" s="18" t="str">
        <f t="shared" si="60"/>
        <v/>
      </c>
      <c r="H1434" s="18" t="str">
        <f ca="1">VLOOKUP(线路!A1434,OFFSET(架空线长度!$A$2,0,0,2000,2),2,FALSE)</f>
        <v/>
      </c>
      <c r="I1434" s="18"/>
      <c r="J1434" s="18"/>
      <c r="K1434" s="18"/>
      <c r="L1434" s="18" t="str">
        <f t="shared" si="61"/>
        <v/>
      </c>
      <c r="M1434" t="str">
        <f>IF([1]线路!G1434="","",[1]线路!G1434)</f>
        <v/>
      </c>
      <c r="N1434" t="str">
        <f>IF([1]线路!H1434="","",[1]线路!H1434)</f>
        <v/>
      </c>
    </row>
    <row r="1435" spans="1:14" x14ac:dyDescent="0.15">
      <c r="A1435" t="str">
        <f>IF([1]线路!A1435="","",[1]线路!A1435)</f>
        <v/>
      </c>
      <c r="B1435" t="str">
        <f>IF([1]线路!B1435="","",[1]线路!B1435)</f>
        <v/>
      </c>
      <c r="C1435" t="str">
        <f>IF([1]线路!C1435="","",[1]线路!C1435)</f>
        <v/>
      </c>
      <c r="D1435" t="str">
        <f>IF([1]线路!D1435="","",[1]线路!D1435)</f>
        <v/>
      </c>
      <c r="E1435" t="str">
        <f>IF([1]线路!F1435="","",[1]线路!F1435)</f>
        <v/>
      </c>
      <c r="F1435" t="str">
        <f>IF([1]线路!E1435="","",[1]线路!E1435)</f>
        <v/>
      </c>
      <c r="G1435" s="18" t="str">
        <f t="shared" si="60"/>
        <v/>
      </c>
      <c r="H1435" s="18" t="str">
        <f ca="1">VLOOKUP(线路!A1435,OFFSET(架空线长度!$A$2,0,0,2000,2),2,FALSE)</f>
        <v/>
      </c>
      <c r="I1435" s="18"/>
      <c r="J1435" s="18"/>
      <c r="K1435" s="18"/>
      <c r="L1435" s="18" t="str">
        <f t="shared" si="61"/>
        <v/>
      </c>
      <c r="M1435" t="str">
        <f>IF([1]线路!G1435="","",[1]线路!G1435)</f>
        <v/>
      </c>
      <c r="N1435" t="str">
        <f>IF([1]线路!H1435="","",[1]线路!H1435)</f>
        <v/>
      </c>
    </row>
    <row r="1436" spans="1:14" x14ac:dyDescent="0.15">
      <c r="A1436" t="str">
        <f>IF([1]线路!A1436="","",[1]线路!A1436)</f>
        <v/>
      </c>
      <c r="B1436" t="str">
        <f>IF([1]线路!B1436="","",[1]线路!B1436)</f>
        <v/>
      </c>
      <c r="C1436" t="str">
        <f>IF([1]线路!C1436="","",[1]线路!C1436)</f>
        <v/>
      </c>
      <c r="D1436" t="str">
        <f>IF([1]线路!D1436="","",[1]线路!D1436)</f>
        <v/>
      </c>
      <c r="E1436" t="str">
        <f>IF([1]线路!F1436="","",[1]线路!F1436)</f>
        <v/>
      </c>
      <c r="F1436" t="str">
        <f>IF([1]线路!E1436="","",[1]线路!E1436)</f>
        <v/>
      </c>
      <c r="G1436" s="18" t="str">
        <f t="shared" si="60"/>
        <v/>
      </c>
      <c r="H1436" s="18" t="str">
        <f ca="1">VLOOKUP(线路!A1436,OFFSET(架空线长度!$A$2,0,0,2000,2),2,FALSE)</f>
        <v/>
      </c>
      <c r="I1436" s="18"/>
      <c r="J1436" s="18"/>
      <c r="K1436" s="18"/>
      <c r="L1436" s="18" t="str">
        <f t="shared" si="61"/>
        <v/>
      </c>
      <c r="M1436" t="str">
        <f>IF([1]线路!G1436="","",[1]线路!G1436)</f>
        <v/>
      </c>
      <c r="N1436" t="str">
        <f>IF([1]线路!H1436="","",[1]线路!H1436)</f>
        <v/>
      </c>
    </row>
    <row r="1437" spans="1:14" x14ac:dyDescent="0.15">
      <c r="A1437" t="str">
        <f>IF([1]线路!A1437="","",[1]线路!A1437)</f>
        <v/>
      </c>
      <c r="B1437" t="str">
        <f>IF([1]线路!B1437="","",[1]线路!B1437)</f>
        <v/>
      </c>
      <c r="C1437" t="str">
        <f>IF([1]线路!C1437="","",[1]线路!C1437)</f>
        <v/>
      </c>
      <c r="D1437" t="str">
        <f>IF([1]线路!D1437="","",[1]线路!D1437)</f>
        <v/>
      </c>
      <c r="E1437" t="str">
        <f>IF([1]线路!F1437="","",[1]线路!F1437)</f>
        <v/>
      </c>
      <c r="F1437" t="str">
        <f>IF([1]线路!E1437="","",[1]线路!E1437)</f>
        <v/>
      </c>
      <c r="G1437" s="18" t="str">
        <f t="shared" si="60"/>
        <v/>
      </c>
      <c r="H1437" s="18" t="str">
        <f ca="1">VLOOKUP(线路!A1437,OFFSET(架空线长度!$A$2,0,0,2000,2),2,FALSE)</f>
        <v/>
      </c>
      <c r="I1437" s="18"/>
      <c r="J1437" s="18"/>
      <c r="K1437" s="18"/>
      <c r="L1437" s="18" t="str">
        <f t="shared" si="61"/>
        <v/>
      </c>
      <c r="M1437" t="str">
        <f>IF([1]线路!G1437="","",[1]线路!G1437)</f>
        <v/>
      </c>
      <c r="N1437" t="str">
        <f>IF([1]线路!H1437="","",[1]线路!H1437)</f>
        <v/>
      </c>
    </row>
    <row r="1438" spans="1:14" x14ac:dyDescent="0.15">
      <c r="A1438" t="str">
        <f>IF([1]线路!A1438="","",[1]线路!A1438)</f>
        <v/>
      </c>
      <c r="B1438" t="str">
        <f>IF([1]线路!B1438="","",[1]线路!B1438)</f>
        <v/>
      </c>
      <c r="C1438" t="str">
        <f>IF([1]线路!C1438="","",[1]线路!C1438)</f>
        <v/>
      </c>
      <c r="D1438" t="str">
        <f>IF([1]线路!D1438="","",[1]线路!D1438)</f>
        <v/>
      </c>
      <c r="E1438" t="str">
        <f>IF([1]线路!F1438="","",[1]线路!F1438)</f>
        <v/>
      </c>
      <c r="F1438" t="str">
        <f>IF([1]线路!E1438="","",[1]线路!E1438)</f>
        <v/>
      </c>
      <c r="G1438" s="18" t="str">
        <f t="shared" si="60"/>
        <v/>
      </c>
      <c r="H1438" s="18" t="str">
        <f ca="1">VLOOKUP(线路!A1438,OFFSET(架空线长度!$A$2,0,0,2000,2),2,FALSE)</f>
        <v/>
      </c>
      <c r="I1438" s="18"/>
      <c r="J1438" s="18"/>
      <c r="K1438" s="18"/>
      <c r="L1438" s="18" t="str">
        <f t="shared" si="61"/>
        <v/>
      </c>
      <c r="M1438" t="str">
        <f>IF([1]线路!G1438="","",[1]线路!G1438)</f>
        <v/>
      </c>
      <c r="N1438" t="str">
        <f>IF([1]线路!H1438="","",[1]线路!H1438)</f>
        <v/>
      </c>
    </row>
    <row r="1439" spans="1:14" x14ac:dyDescent="0.15">
      <c r="A1439" t="str">
        <f>IF([1]线路!A1439="","",[1]线路!A1439)</f>
        <v/>
      </c>
      <c r="B1439" t="str">
        <f>IF([1]线路!B1439="","",[1]线路!B1439)</f>
        <v/>
      </c>
      <c r="C1439" t="str">
        <f>IF([1]线路!C1439="","",[1]线路!C1439)</f>
        <v/>
      </c>
      <c r="D1439" t="str">
        <f>IF([1]线路!D1439="","",[1]线路!D1439)</f>
        <v/>
      </c>
      <c r="E1439" t="str">
        <f>IF([1]线路!F1439="","",[1]线路!F1439)</f>
        <v/>
      </c>
      <c r="F1439" t="str">
        <f>IF([1]线路!E1439="","",[1]线路!E1439)</f>
        <v/>
      </c>
      <c r="G1439" s="18" t="str">
        <f t="shared" si="60"/>
        <v/>
      </c>
      <c r="H1439" s="18" t="str">
        <f ca="1">VLOOKUP(线路!A1439,OFFSET(架空线长度!$A$2,0,0,2000,2),2,FALSE)</f>
        <v/>
      </c>
      <c r="I1439" s="18"/>
      <c r="J1439" s="18"/>
      <c r="K1439" s="18"/>
      <c r="L1439" s="18" t="str">
        <f t="shared" si="61"/>
        <v/>
      </c>
      <c r="M1439" t="str">
        <f>IF([1]线路!G1439="","",[1]线路!G1439)</f>
        <v/>
      </c>
      <c r="N1439" t="str">
        <f>IF([1]线路!H1439="","",[1]线路!H1439)</f>
        <v/>
      </c>
    </row>
    <row r="1440" spans="1:14" x14ac:dyDescent="0.15">
      <c r="A1440" t="str">
        <f>IF([1]线路!A1440="","",[1]线路!A1440)</f>
        <v/>
      </c>
      <c r="B1440" t="str">
        <f>IF([1]线路!B1440="","",[1]线路!B1440)</f>
        <v/>
      </c>
      <c r="C1440" t="str">
        <f>IF([1]线路!C1440="","",[1]线路!C1440)</f>
        <v/>
      </c>
      <c r="D1440" t="str">
        <f>IF([1]线路!D1440="","",[1]线路!D1440)</f>
        <v/>
      </c>
      <c r="E1440" t="str">
        <f>IF([1]线路!F1440="","",[1]线路!F1440)</f>
        <v/>
      </c>
      <c r="F1440" t="str">
        <f>IF([1]线路!E1440="","",[1]线路!E1440)</f>
        <v/>
      </c>
      <c r="G1440" s="18" t="str">
        <f t="shared" si="60"/>
        <v/>
      </c>
      <c r="H1440" s="18" t="str">
        <f ca="1">VLOOKUP(线路!A1440,OFFSET(架空线长度!$A$2,0,0,2000,2),2,FALSE)</f>
        <v/>
      </c>
      <c r="I1440" s="18"/>
      <c r="J1440" s="18"/>
      <c r="K1440" s="18"/>
      <c r="L1440" s="18" t="str">
        <f t="shared" si="61"/>
        <v/>
      </c>
      <c r="M1440" t="str">
        <f>IF([1]线路!G1440="","",[1]线路!G1440)</f>
        <v/>
      </c>
      <c r="N1440" t="str">
        <f>IF([1]线路!H1440="","",[1]线路!H1440)</f>
        <v/>
      </c>
    </row>
    <row r="1441" spans="1:14" x14ac:dyDescent="0.15">
      <c r="A1441" t="str">
        <f>IF([1]线路!A1441="","",[1]线路!A1441)</f>
        <v/>
      </c>
      <c r="B1441" t="str">
        <f>IF([1]线路!B1441="","",[1]线路!B1441)</f>
        <v/>
      </c>
      <c r="C1441" t="str">
        <f>IF([1]线路!C1441="","",[1]线路!C1441)</f>
        <v/>
      </c>
      <c r="D1441" t="str">
        <f>IF([1]线路!D1441="","",[1]线路!D1441)</f>
        <v/>
      </c>
      <c r="E1441" t="str">
        <f>IF([1]线路!F1441="","",[1]线路!F1441)</f>
        <v/>
      </c>
      <c r="F1441" t="str">
        <f>IF([1]线路!E1441="","",[1]线路!E1441)</f>
        <v/>
      </c>
      <c r="G1441" s="18" t="str">
        <f t="shared" si="60"/>
        <v/>
      </c>
      <c r="H1441" s="18" t="str">
        <f ca="1">VLOOKUP(线路!A1441,OFFSET(架空线长度!$A$2,0,0,2000,2),2,FALSE)</f>
        <v/>
      </c>
      <c r="I1441" s="18"/>
      <c r="J1441" s="18"/>
      <c r="K1441" s="18"/>
      <c r="L1441" s="18" t="str">
        <f t="shared" si="61"/>
        <v/>
      </c>
      <c r="M1441" t="str">
        <f>IF([1]线路!G1441="","",[1]线路!G1441)</f>
        <v/>
      </c>
      <c r="N1441" t="str">
        <f>IF([1]线路!H1441="","",[1]线路!H1441)</f>
        <v/>
      </c>
    </row>
    <row r="1442" spans="1:14" x14ac:dyDescent="0.15">
      <c r="A1442" t="str">
        <f>IF([1]线路!A1442="","",[1]线路!A1442)</f>
        <v/>
      </c>
      <c r="B1442" t="str">
        <f>IF([1]线路!B1442="","",[1]线路!B1442)</f>
        <v/>
      </c>
      <c r="C1442" t="str">
        <f>IF([1]线路!C1442="","",[1]线路!C1442)</f>
        <v/>
      </c>
      <c r="D1442" t="str">
        <f>IF([1]线路!D1442="","",[1]线路!D1442)</f>
        <v/>
      </c>
      <c r="E1442" t="str">
        <f>IF([1]线路!F1442="","",[1]线路!F1442)</f>
        <v/>
      </c>
      <c r="F1442" t="str">
        <f>IF([1]线路!E1442="","",[1]线路!E1442)</f>
        <v/>
      </c>
      <c r="G1442" s="18" t="str">
        <f t="shared" si="60"/>
        <v/>
      </c>
      <c r="H1442" s="18" t="str">
        <f ca="1">VLOOKUP(线路!A1442,OFFSET(架空线长度!$A$2,0,0,2000,2),2,FALSE)</f>
        <v/>
      </c>
      <c r="I1442" s="18"/>
      <c r="J1442" s="18"/>
      <c r="K1442" s="18"/>
      <c r="L1442" s="18" t="str">
        <f t="shared" si="61"/>
        <v/>
      </c>
      <c r="M1442" t="str">
        <f>IF([1]线路!G1442="","",[1]线路!G1442)</f>
        <v/>
      </c>
      <c r="N1442" t="str">
        <f>IF([1]线路!H1442="","",[1]线路!H1442)</f>
        <v/>
      </c>
    </row>
    <row r="1443" spans="1:14" x14ac:dyDescent="0.15">
      <c r="A1443" t="str">
        <f>IF([1]线路!A1443="","",[1]线路!A1443)</f>
        <v/>
      </c>
      <c r="B1443" t="str">
        <f>IF([1]线路!B1443="","",[1]线路!B1443)</f>
        <v/>
      </c>
      <c r="C1443" t="str">
        <f>IF([1]线路!C1443="","",[1]线路!C1443)</f>
        <v/>
      </c>
      <c r="D1443" t="str">
        <f>IF([1]线路!D1443="","",[1]线路!D1443)</f>
        <v/>
      </c>
      <c r="E1443" t="str">
        <f>IF([1]线路!F1443="","",[1]线路!F1443)</f>
        <v/>
      </c>
      <c r="F1443" t="str">
        <f>IF([1]线路!E1443="","",[1]线路!E1443)</f>
        <v/>
      </c>
      <c r="G1443" s="18" t="str">
        <f t="shared" si="60"/>
        <v/>
      </c>
      <c r="H1443" s="18" t="str">
        <f ca="1">VLOOKUP(线路!A1443,OFFSET(架空线长度!$A$2,0,0,2000,2),2,FALSE)</f>
        <v/>
      </c>
      <c r="I1443" s="18"/>
      <c r="J1443" s="18"/>
      <c r="K1443" s="18"/>
      <c r="L1443" s="18" t="str">
        <f t="shared" si="61"/>
        <v/>
      </c>
      <c r="M1443" t="str">
        <f>IF([1]线路!G1443="","",[1]线路!G1443)</f>
        <v/>
      </c>
      <c r="N1443" t="str">
        <f>IF([1]线路!H1443="","",[1]线路!H1443)</f>
        <v/>
      </c>
    </row>
    <row r="1444" spans="1:14" x14ac:dyDescent="0.15">
      <c r="A1444" t="str">
        <f>IF([1]线路!A1444="","",[1]线路!A1444)</f>
        <v/>
      </c>
      <c r="B1444" t="str">
        <f>IF([1]线路!B1444="","",[1]线路!B1444)</f>
        <v/>
      </c>
      <c r="C1444" t="str">
        <f>IF([1]线路!C1444="","",[1]线路!C1444)</f>
        <v/>
      </c>
      <c r="D1444" t="str">
        <f>IF([1]线路!D1444="","",[1]线路!D1444)</f>
        <v/>
      </c>
      <c r="E1444" t="str">
        <f>IF([1]线路!F1444="","",[1]线路!F1444)</f>
        <v/>
      </c>
      <c r="F1444" t="str">
        <f>IF([1]线路!E1444="","",[1]线路!E1444)</f>
        <v/>
      </c>
      <c r="G1444" s="18" t="str">
        <f t="shared" si="60"/>
        <v/>
      </c>
      <c r="H1444" s="18" t="str">
        <f ca="1">VLOOKUP(线路!A1444,OFFSET(架空线长度!$A$2,0,0,2000,2),2,FALSE)</f>
        <v/>
      </c>
      <c r="I1444" s="18"/>
      <c r="J1444" s="18"/>
      <c r="K1444" s="18"/>
      <c r="L1444" s="18" t="str">
        <f t="shared" si="61"/>
        <v/>
      </c>
      <c r="M1444" t="str">
        <f>IF([1]线路!G1444="","",[1]线路!G1444)</f>
        <v/>
      </c>
      <c r="N1444" t="str">
        <f>IF([1]线路!H1444="","",[1]线路!H1444)</f>
        <v/>
      </c>
    </row>
    <row r="1445" spans="1:14" x14ac:dyDescent="0.15">
      <c r="A1445" t="str">
        <f>IF([1]线路!A1445="","",[1]线路!A1445)</f>
        <v/>
      </c>
      <c r="B1445" t="str">
        <f>IF([1]线路!B1445="","",[1]线路!B1445)</f>
        <v/>
      </c>
      <c r="C1445" t="str">
        <f>IF([1]线路!C1445="","",[1]线路!C1445)</f>
        <v/>
      </c>
      <c r="D1445" t="str">
        <f>IF([1]线路!D1445="","",[1]线路!D1445)</f>
        <v/>
      </c>
      <c r="E1445" t="str">
        <f>IF([1]线路!F1445="","",[1]线路!F1445)</f>
        <v/>
      </c>
      <c r="F1445" t="str">
        <f>IF([1]线路!E1445="","",[1]线路!E1445)</f>
        <v/>
      </c>
      <c r="G1445" s="18" t="str">
        <f t="shared" si="60"/>
        <v/>
      </c>
      <c r="H1445" s="18" t="str">
        <f ca="1">VLOOKUP(线路!A1445,OFFSET(架空线长度!$A$2,0,0,2000,2),2,FALSE)</f>
        <v/>
      </c>
      <c r="I1445" s="18"/>
      <c r="J1445" s="18"/>
      <c r="K1445" s="18"/>
      <c r="L1445" s="18" t="str">
        <f t="shared" si="61"/>
        <v/>
      </c>
      <c r="M1445" t="str">
        <f>IF([1]线路!G1445="","",[1]线路!G1445)</f>
        <v/>
      </c>
      <c r="N1445" t="str">
        <f>IF([1]线路!H1445="","",[1]线路!H1445)</f>
        <v/>
      </c>
    </row>
    <row r="1446" spans="1:14" x14ac:dyDescent="0.15">
      <c r="A1446" t="str">
        <f>IF([1]线路!A1446="","",[1]线路!A1446)</f>
        <v/>
      </c>
      <c r="B1446" t="str">
        <f>IF([1]线路!B1446="","",[1]线路!B1446)</f>
        <v/>
      </c>
      <c r="C1446" t="str">
        <f>IF([1]线路!C1446="","",[1]线路!C1446)</f>
        <v/>
      </c>
      <c r="D1446" t="str">
        <f>IF([1]线路!D1446="","",[1]线路!D1446)</f>
        <v/>
      </c>
      <c r="E1446" t="str">
        <f>IF([1]线路!F1446="","",[1]线路!F1446)</f>
        <v/>
      </c>
      <c r="F1446" t="str">
        <f>IF([1]线路!E1446="","",[1]线路!E1446)</f>
        <v/>
      </c>
      <c r="G1446" s="18" t="str">
        <f t="shared" si="60"/>
        <v/>
      </c>
      <c r="H1446" s="18" t="str">
        <f ca="1">VLOOKUP(线路!A1446,OFFSET(架空线长度!$A$2,0,0,2000,2),2,FALSE)</f>
        <v/>
      </c>
      <c r="I1446" s="18"/>
      <c r="J1446" s="18"/>
      <c r="K1446" s="18"/>
      <c r="L1446" s="18" t="str">
        <f t="shared" si="61"/>
        <v/>
      </c>
      <c r="M1446" t="str">
        <f>IF([1]线路!G1446="","",[1]线路!G1446)</f>
        <v/>
      </c>
      <c r="N1446" t="str">
        <f>IF([1]线路!H1446="","",[1]线路!H1446)</f>
        <v/>
      </c>
    </row>
    <row r="1447" spans="1:14" x14ac:dyDescent="0.15">
      <c r="A1447" t="str">
        <f>IF([1]线路!A1447="","",[1]线路!A1447)</f>
        <v/>
      </c>
      <c r="B1447" t="str">
        <f>IF([1]线路!B1447="","",[1]线路!B1447)</f>
        <v/>
      </c>
      <c r="C1447" t="str">
        <f>IF([1]线路!C1447="","",[1]线路!C1447)</f>
        <v/>
      </c>
      <c r="D1447" t="str">
        <f>IF([1]线路!D1447="","",[1]线路!D1447)</f>
        <v/>
      </c>
      <c r="E1447" t="str">
        <f>IF([1]线路!F1447="","",[1]线路!F1447)</f>
        <v/>
      </c>
      <c r="F1447" t="str">
        <f>IF([1]线路!E1447="","",[1]线路!E1447)</f>
        <v/>
      </c>
      <c r="G1447" s="18" t="str">
        <f t="shared" si="60"/>
        <v/>
      </c>
      <c r="H1447" s="18" t="str">
        <f ca="1">VLOOKUP(线路!A1447,OFFSET(架空线长度!$A$2,0,0,2000,2),2,FALSE)</f>
        <v/>
      </c>
      <c r="I1447" s="18"/>
      <c r="J1447" s="18"/>
      <c r="K1447" s="18"/>
      <c r="L1447" s="18" t="str">
        <f t="shared" si="61"/>
        <v/>
      </c>
      <c r="M1447" t="str">
        <f>IF([1]线路!G1447="","",[1]线路!G1447)</f>
        <v/>
      </c>
      <c r="N1447" t="str">
        <f>IF([1]线路!H1447="","",[1]线路!H1447)</f>
        <v/>
      </c>
    </row>
    <row r="1448" spans="1:14" x14ac:dyDescent="0.15">
      <c r="A1448" t="str">
        <f>IF([1]线路!A1448="","",[1]线路!A1448)</f>
        <v/>
      </c>
      <c r="B1448" t="str">
        <f>IF([1]线路!B1448="","",[1]线路!B1448)</f>
        <v/>
      </c>
      <c r="C1448" t="str">
        <f>IF([1]线路!C1448="","",[1]线路!C1448)</f>
        <v/>
      </c>
      <c r="D1448" t="str">
        <f>IF([1]线路!D1448="","",[1]线路!D1448)</f>
        <v/>
      </c>
      <c r="E1448" t="str">
        <f>IF([1]线路!F1448="","",[1]线路!F1448)</f>
        <v/>
      </c>
      <c r="F1448" t="str">
        <f>IF([1]线路!E1448="","",[1]线路!E1448)</f>
        <v/>
      </c>
      <c r="G1448" s="18" t="str">
        <f t="shared" si="60"/>
        <v/>
      </c>
      <c r="H1448" s="18" t="str">
        <f ca="1">VLOOKUP(线路!A1448,OFFSET(架空线长度!$A$2,0,0,2000,2),2,FALSE)</f>
        <v/>
      </c>
      <c r="I1448" s="18"/>
      <c r="J1448" s="18"/>
      <c r="K1448" s="18"/>
      <c r="L1448" s="18" t="str">
        <f t="shared" si="61"/>
        <v/>
      </c>
      <c r="M1448" t="str">
        <f>IF([1]线路!G1448="","",[1]线路!G1448)</f>
        <v/>
      </c>
      <c r="N1448" t="str">
        <f>IF([1]线路!H1448="","",[1]线路!H1448)</f>
        <v/>
      </c>
    </row>
    <row r="1449" spans="1:14" x14ac:dyDescent="0.15">
      <c r="A1449" t="str">
        <f>IF([1]线路!A1449="","",[1]线路!A1449)</f>
        <v/>
      </c>
      <c r="B1449" t="str">
        <f>IF([1]线路!B1449="","",[1]线路!B1449)</f>
        <v/>
      </c>
      <c r="C1449" t="str">
        <f>IF([1]线路!C1449="","",[1]线路!C1449)</f>
        <v/>
      </c>
      <c r="D1449" t="str">
        <f>IF([1]线路!D1449="","",[1]线路!D1449)</f>
        <v/>
      </c>
      <c r="E1449" t="str">
        <f>IF([1]线路!F1449="","",[1]线路!F1449)</f>
        <v/>
      </c>
      <c r="F1449" t="str">
        <f>IF([1]线路!E1449="","",[1]线路!E1449)</f>
        <v/>
      </c>
      <c r="G1449" s="18" t="str">
        <f t="shared" si="60"/>
        <v/>
      </c>
      <c r="H1449" s="18" t="str">
        <f ca="1">VLOOKUP(线路!A1449,OFFSET(架空线长度!$A$2,0,0,2000,2),2,FALSE)</f>
        <v/>
      </c>
      <c r="I1449" s="18"/>
      <c r="J1449" s="18"/>
      <c r="K1449" s="18"/>
      <c r="L1449" s="18" t="str">
        <f t="shared" si="61"/>
        <v/>
      </c>
      <c r="M1449" t="str">
        <f>IF([1]线路!G1449="","",[1]线路!G1449)</f>
        <v/>
      </c>
      <c r="N1449" t="str">
        <f>IF([1]线路!H1449="","",[1]线路!H1449)</f>
        <v/>
      </c>
    </row>
    <row r="1450" spans="1:14" x14ac:dyDescent="0.15">
      <c r="A1450" t="str">
        <f>IF([1]线路!A1450="","",[1]线路!A1450)</f>
        <v/>
      </c>
      <c r="B1450" t="str">
        <f>IF([1]线路!B1450="","",[1]线路!B1450)</f>
        <v/>
      </c>
      <c r="C1450" t="str">
        <f>IF([1]线路!C1450="","",[1]线路!C1450)</f>
        <v/>
      </c>
      <c r="D1450" t="str">
        <f>IF([1]线路!D1450="","",[1]线路!D1450)</f>
        <v/>
      </c>
      <c r="E1450" t="str">
        <f>IF([1]线路!F1450="","",[1]线路!F1450)</f>
        <v/>
      </c>
      <c r="F1450" t="str">
        <f>IF([1]线路!E1450="","",[1]线路!E1450)</f>
        <v/>
      </c>
      <c r="G1450" s="18" t="str">
        <f t="shared" si="60"/>
        <v/>
      </c>
      <c r="H1450" s="18" t="str">
        <f ca="1">VLOOKUP(线路!A1450,OFFSET(架空线长度!$A$2,0,0,2000,2),2,FALSE)</f>
        <v/>
      </c>
      <c r="I1450" s="18"/>
      <c r="J1450" s="18"/>
      <c r="K1450" s="18"/>
      <c r="L1450" s="18" t="str">
        <f t="shared" si="61"/>
        <v/>
      </c>
      <c r="M1450" t="str">
        <f>IF([1]线路!G1450="","",[1]线路!G1450)</f>
        <v/>
      </c>
      <c r="N1450" t="str">
        <f>IF([1]线路!H1450="","",[1]线路!H1450)</f>
        <v/>
      </c>
    </row>
    <row r="1451" spans="1:14" x14ac:dyDescent="0.15">
      <c r="A1451" t="str">
        <f>IF([1]线路!A1451="","",[1]线路!A1451)</f>
        <v/>
      </c>
      <c r="B1451" t="str">
        <f>IF([1]线路!B1451="","",[1]线路!B1451)</f>
        <v/>
      </c>
      <c r="C1451" t="str">
        <f>IF([1]线路!C1451="","",[1]线路!C1451)</f>
        <v/>
      </c>
      <c r="D1451" t="str">
        <f>IF([1]线路!D1451="","",[1]线路!D1451)</f>
        <v/>
      </c>
      <c r="E1451" t="str">
        <f>IF([1]线路!F1451="","",[1]线路!F1451)</f>
        <v/>
      </c>
      <c r="F1451" t="str">
        <f>IF([1]线路!E1451="","",[1]线路!E1451)</f>
        <v/>
      </c>
      <c r="G1451" s="18" t="str">
        <f t="shared" si="60"/>
        <v/>
      </c>
      <c r="H1451" s="18" t="str">
        <f ca="1">VLOOKUP(线路!A1451,OFFSET(架空线长度!$A$2,0,0,2000,2),2,FALSE)</f>
        <v/>
      </c>
      <c r="I1451" s="18"/>
      <c r="J1451" s="18"/>
      <c r="K1451" s="18"/>
      <c r="L1451" s="18" t="str">
        <f t="shared" si="61"/>
        <v/>
      </c>
      <c r="M1451" t="str">
        <f>IF([1]线路!G1451="","",[1]线路!G1451)</f>
        <v/>
      </c>
      <c r="N1451" t="str">
        <f>IF([1]线路!H1451="","",[1]线路!H1451)</f>
        <v/>
      </c>
    </row>
    <row r="1452" spans="1:14" x14ac:dyDescent="0.15">
      <c r="A1452" t="str">
        <f>IF([1]线路!A1452="","",[1]线路!A1452)</f>
        <v/>
      </c>
      <c r="B1452" t="str">
        <f>IF([1]线路!B1452="","",[1]线路!B1452)</f>
        <v/>
      </c>
      <c r="C1452" t="str">
        <f>IF([1]线路!C1452="","",[1]线路!C1452)</f>
        <v/>
      </c>
      <c r="D1452" t="str">
        <f>IF([1]线路!D1452="","",[1]线路!D1452)</f>
        <v/>
      </c>
      <c r="E1452" t="str">
        <f>IF([1]线路!F1452="","",[1]线路!F1452)</f>
        <v/>
      </c>
      <c r="F1452" t="str">
        <f>IF([1]线路!E1452="","",[1]线路!E1452)</f>
        <v/>
      </c>
      <c r="G1452" s="18" t="str">
        <f t="shared" si="60"/>
        <v/>
      </c>
      <c r="H1452" s="18" t="str">
        <f ca="1">VLOOKUP(线路!A1452,OFFSET(架空线长度!$A$2,0,0,2000,2),2,FALSE)</f>
        <v/>
      </c>
      <c r="I1452" s="18"/>
      <c r="J1452" s="18"/>
      <c r="K1452" s="18"/>
      <c r="L1452" s="18" t="str">
        <f t="shared" si="61"/>
        <v/>
      </c>
      <c r="M1452" t="str">
        <f>IF([1]线路!G1452="","",[1]线路!G1452)</f>
        <v/>
      </c>
      <c r="N1452" t="str">
        <f>IF([1]线路!H1452="","",[1]线路!H1452)</f>
        <v/>
      </c>
    </row>
    <row r="1453" spans="1:14" x14ac:dyDescent="0.15">
      <c r="A1453" t="str">
        <f>IF([1]线路!A1453="","",[1]线路!A1453)</f>
        <v/>
      </c>
      <c r="B1453" t="str">
        <f>IF([1]线路!B1453="","",[1]线路!B1453)</f>
        <v/>
      </c>
      <c r="C1453" t="str">
        <f>IF([1]线路!C1453="","",[1]线路!C1453)</f>
        <v/>
      </c>
      <c r="D1453" t="str">
        <f>IF([1]线路!D1453="","",[1]线路!D1453)</f>
        <v/>
      </c>
      <c r="E1453" t="str">
        <f>IF([1]线路!F1453="","",[1]线路!F1453)</f>
        <v/>
      </c>
      <c r="F1453" t="str">
        <f>IF([1]线路!E1453="","",[1]线路!E1453)</f>
        <v/>
      </c>
      <c r="G1453" s="18" t="str">
        <f t="shared" si="60"/>
        <v/>
      </c>
      <c r="H1453" s="18" t="str">
        <f ca="1">VLOOKUP(线路!A1453,OFFSET(架空线长度!$A$2,0,0,2000,2),2,FALSE)</f>
        <v/>
      </c>
      <c r="I1453" s="18"/>
      <c r="J1453" s="18"/>
      <c r="K1453" s="18"/>
      <c r="L1453" s="18" t="str">
        <f t="shared" si="61"/>
        <v/>
      </c>
      <c r="M1453" t="str">
        <f>IF([1]线路!G1453="","",[1]线路!G1453)</f>
        <v/>
      </c>
      <c r="N1453" t="str">
        <f>IF([1]线路!H1453="","",[1]线路!H1453)</f>
        <v/>
      </c>
    </row>
    <row r="1454" spans="1:14" x14ac:dyDescent="0.15">
      <c r="A1454" t="str">
        <f>IF([1]线路!A1454="","",[1]线路!A1454)</f>
        <v/>
      </c>
      <c r="B1454" t="str">
        <f>IF([1]线路!B1454="","",[1]线路!B1454)</f>
        <v/>
      </c>
      <c r="C1454" t="str">
        <f>IF([1]线路!C1454="","",[1]线路!C1454)</f>
        <v/>
      </c>
      <c r="D1454" t="str">
        <f>IF([1]线路!D1454="","",[1]线路!D1454)</f>
        <v/>
      </c>
      <c r="E1454" t="str">
        <f>IF([1]线路!F1454="","",[1]线路!F1454)</f>
        <v/>
      </c>
      <c r="F1454" t="str">
        <f>IF([1]线路!E1454="","",[1]线路!E1454)</f>
        <v/>
      </c>
      <c r="G1454" s="18" t="str">
        <f t="shared" si="60"/>
        <v/>
      </c>
      <c r="H1454" s="18" t="str">
        <f ca="1">VLOOKUP(线路!A1454,OFFSET(架空线长度!$A$2,0,0,2000,2),2,FALSE)</f>
        <v/>
      </c>
      <c r="I1454" s="18"/>
      <c r="J1454" s="18"/>
      <c r="K1454" s="18"/>
      <c r="L1454" s="18" t="str">
        <f t="shared" si="61"/>
        <v/>
      </c>
      <c r="M1454" t="str">
        <f>IF([1]线路!G1454="","",[1]线路!G1454)</f>
        <v/>
      </c>
      <c r="N1454" t="str">
        <f>IF([1]线路!H1454="","",[1]线路!H1454)</f>
        <v/>
      </c>
    </row>
    <row r="1455" spans="1:14" x14ac:dyDescent="0.15">
      <c r="A1455" t="str">
        <f>IF([1]线路!A1455="","",[1]线路!A1455)</f>
        <v/>
      </c>
      <c r="B1455" t="str">
        <f>IF([1]线路!B1455="","",[1]线路!B1455)</f>
        <v/>
      </c>
      <c r="C1455" t="str">
        <f>IF([1]线路!C1455="","",[1]线路!C1455)</f>
        <v/>
      </c>
      <c r="D1455" t="str">
        <f>IF([1]线路!D1455="","",[1]线路!D1455)</f>
        <v/>
      </c>
      <c r="E1455" t="str">
        <f>IF([1]线路!F1455="","",[1]线路!F1455)</f>
        <v/>
      </c>
      <c r="F1455" t="str">
        <f>IF([1]线路!E1455="","",[1]线路!E1455)</f>
        <v/>
      </c>
      <c r="G1455" s="18" t="str">
        <f t="shared" si="60"/>
        <v/>
      </c>
      <c r="H1455" s="18" t="str">
        <f ca="1">VLOOKUP(线路!A1455,OFFSET(架空线长度!$A$2,0,0,2000,2),2,FALSE)</f>
        <v/>
      </c>
      <c r="I1455" s="18"/>
      <c r="J1455" s="18"/>
      <c r="K1455" s="18"/>
      <c r="L1455" s="18" t="str">
        <f t="shared" si="61"/>
        <v/>
      </c>
      <c r="M1455" t="str">
        <f>IF([1]线路!G1455="","",[1]线路!G1455)</f>
        <v/>
      </c>
      <c r="N1455" t="str">
        <f>IF([1]线路!H1455="","",[1]线路!H1455)</f>
        <v/>
      </c>
    </row>
    <row r="1456" spans="1:14" x14ac:dyDescent="0.15">
      <c r="A1456" t="str">
        <f>IF([1]线路!A1456="","",[1]线路!A1456)</f>
        <v/>
      </c>
      <c r="B1456" t="str">
        <f>IF([1]线路!B1456="","",[1]线路!B1456)</f>
        <v/>
      </c>
      <c r="C1456" t="str">
        <f>IF([1]线路!C1456="","",[1]线路!C1456)</f>
        <v/>
      </c>
      <c r="D1456" t="str">
        <f>IF([1]线路!D1456="","",[1]线路!D1456)</f>
        <v/>
      </c>
      <c r="E1456" t="str">
        <f>IF([1]线路!F1456="","",[1]线路!F1456)</f>
        <v/>
      </c>
      <c r="F1456" t="str">
        <f>IF([1]线路!E1456="","",[1]线路!E1456)</f>
        <v/>
      </c>
      <c r="G1456" s="18" t="str">
        <f t="shared" si="60"/>
        <v/>
      </c>
      <c r="H1456" s="18" t="str">
        <f ca="1">VLOOKUP(线路!A1456,OFFSET(架空线长度!$A$2,0,0,2000,2),2,FALSE)</f>
        <v/>
      </c>
      <c r="I1456" s="18"/>
      <c r="J1456" s="18"/>
      <c r="K1456" s="18"/>
      <c r="L1456" s="18" t="str">
        <f t="shared" si="61"/>
        <v/>
      </c>
      <c r="M1456" t="str">
        <f>IF([1]线路!G1456="","",[1]线路!G1456)</f>
        <v/>
      </c>
      <c r="N1456" t="str">
        <f>IF([1]线路!H1456="","",[1]线路!H1456)</f>
        <v/>
      </c>
    </row>
    <row r="1457" spans="1:14" x14ac:dyDescent="0.15">
      <c r="A1457" t="str">
        <f>IF([1]线路!A1457="","",[1]线路!A1457)</f>
        <v/>
      </c>
      <c r="B1457" t="str">
        <f>IF([1]线路!B1457="","",[1]线路!B1457)</f>
        <v/>
      </c>
      <c r="C1457" t="str">
        <f>IF([1]线路!C1457="","",[1]线路!C1457)</f>
        <v/>
      </c>
      <c r="D1457" t="str">
        <f>IF([1]线路!D1457="","",[1]线路!D1457)</f>
        <v/>
      </c>
      <c r="E1457" t="str">
        <f>IF([1]线路!F1457="","",[1]线路!F1457)</f>
        <v/>
      </c>
      <c r="F1457" t="str">
        <f>IF([1]线路!E1457="","",[1]线路!E1457)</f>
        <v/>
      </c>
      <c r="G1457" s="18" t="str">
        <f t="shared" si="60"/>
        <v/>
      </c>
      <c r="H1457" s="18" t="str">
        <f ca="1">VLOOKUP(线路!A1457,OFFSET(架空线长度!$A$2,0,0,2000,2),2,FALSE)</f>
        <v/>
      </c>
      <c r="I1457" s="18"/>
      <c r="J1457" s="18"/>
      <c r="K1457" s="18"/>
      <c r="L1457" s="18" t="str">
        <f t="shared" si="61"/>
        <v/>
      </c>
      <c r="M1457" t="str">
        <f>IF([1]线路!G1457="","",[1]线路!G1457)</f>
        <v/>
      </c>
      <c r="N1457" t="str">
        <f>IF([1]线路!H1457="","",[1]线路!H1457)</f>
        <v/>
      </c>
    </row>
    <row r="1458" spans="1:14" x14ac:dyDescent="0.15">
      <c r="A1458" t="str">
        <f>IF([1]线路!A1458="","",[1]线路!A1458)</f>
        <v/>
      </c>
      <c r="B1458" t="str">
        <f>IF([1]线路!B1458="","",[1]线路!B1458)</f>
        <v/>
      </c>
      <c r="C1458" t="str">
        <f>IF([1]线路!C1458="","",[1]线路!C1458)</f>
        <v/>
      </c>
      <c r="D1458" t="str">
        <f>IF([1]线路!D1458="","",[1]线路!D1458)</f>
        <v/>
      </c>
      <c r="E1458" t="str">
        <f>IF([1]线路!F1458="","",[1]线路!F1458)</f>
        <v/>
      </c>
      <c r="F1458" t="str">
        <f>IF([1]线路!E1458="","",[1]线路!E1458)</f>
        <v/>
      </c>
      <c r="G1458" s="18" t="str">
        <f t="shared" si="60"/>
        <v/>
      </c>
      <c r="H1458" s="18" t="str">
        <f ca="1">VLOOKUP(线路!A1458,OFFSET(架空线长度!$A$2,0,0,2000,2),2,FALSE)</f>
        <v/>
      </c>
      <c r="I1458" s="18"/>
      <c r="J1458" s="18"/>
      <c r="K1458" s="18"/>
      <c r="L1458" s="18" t="str">
        <f t="shared" si="61"/>
        <v/>
      </c>
      <c r="M1458" t="str">
        <f>IF([1]线路!G1458="","",[1]线路!G1458)</f>
        <v/>
      </c>
      <c r="N1458" t="str">
        <f>IF([1]线路!H1458="","",[1]线路!H1458)</f>
        <v/>
      </c>
    </row>
    <row r="1459" spans="1:14" x14ac:dyDescent="0.15">
      <c r="A1459" t="str">
        <f>IF([1]线路!A1459="","",[1]线路!A1459)</f>
        <v/>
      </c>
      <c r="B1459" t="str">
        <f>IF([1]线路!B1459="","",[1]线路!B1459)</f>
        <v/>
      </c>
      <c r="C1459" t="str">
        <f>IF([1]线路!C1459="","",[1]线路!C1459)</f>
        <v/>
      </c>
      <c r="D1459" t="str">
        <f>IF([1]线路!D1459="","",[1]线路!D1459)</f>
        <v/>
      </c>
      <c r="E1459" t="str">
        <f>IF([1]线路!F1459="","",[1]线路!F1459)</f>
        <v/>
      </c>
      <c r="F1459" t="str">
        <f>IF([1]线路!E1459="","",[1]线路!E1459)</f>
        <v/>
      </c>
      <c r="G1459" s="18" t="str">
        <f t="shared" si="60"/>
        <v/>
      </c>
      <c r="H1459" s="18" t="str">
        <f ca="1">VLOOKUP(线路!A1459,OFFSET(架空线长度!$A$2,0,0,2000,2),2,FALSE)</f>
        <v/>
      </c>
      <c r="I1459" s="18"/>
      <c r="J1459" s="18"/>
      <c r="K1459" s="18"/>
      <c r="L1459" s="18" t="str">
        <f t="shared" si="61"/>
        <v/>
      </c>
      <c r="M1459" t="str">
        <f>IF([1]线路!G1459="","",[1]线路!G1459)</f>
        <v/>
      </c>
      <c r="N1459" t="str">
        <f>IF([1]线路!H1459="","",[1]线路!H1459)</f>
        <v/>
      </c>
    </row>
    <row r="1460" spans="1:14" x14ac:dyDescent="0.15">
      <c r="A1460" t="str">
        <f>IF([1]线路!A1460="","",[1]线路!A1460)</f>
        <v/>
      </c>
      <c r="B1460" t="str">
        <f>IF([1]线路!B1460="","",[1]线路!B1460)</f>
        <v/>
      </c>
      <c r="C1460" t="str">
        <f>IF([1]线路!C1460="","",[1]线路!C1460)</f>
        <v/>
      </c>
      <c r="D1460" t="str">
        <f>IF([1]线路!D1460="","",[1]线路!D1460)</f>
        <v/>
      </c>
      <c r="E1460" t="str">
        <f>IF([1]线路!F1460="","",[1]线路!F1460)</f>
        <v/>
      </c>
      <c r="F1460" t="str">
        <f>IF([1]线路!E1460="","",[1]线路!E1460)</f>
        <v/>
      </c>
      <c r="G1460" s="18" t="str">
        <f t="shared" si="60"/>
        <v/>
      </c>
      <c r="H1460" s="18" t="str">
        <f ca="1">VLOOKUP(线路!A1460,OFFSET(架空线长度!$A$2,0,0,2000,2),2,FALSE)</f>
        <v/>
      </c>
      <c r="I1460" s="18"/>
      <c r="J1460" s="18"/>
      <c r="K1460" s="18"/>
      <c r="L1460" s="18" t="str">
        <f t="shared" si="61"/>
        <v/>
      </c>
      <c r="M1460" t="str">
        <f>IF([1]线路!G1460="","",[1]线路!G1460)</f>
        <v/>
      </c>
      <c r="N1460" t="str">
        <f>IF([1]线路!H1460="","",[1]线路!H1460)</f>
        <v/>
      </c>
    </row>
    <row r="1461" spans="1:14" x14ac:dyDescent="0.15">
      <c r="A1461" t="str">
        <f>IF([1]线路!A1461="","",[1]线路!A1461)</f>
        <v/>
      </c>
      <c r="B1461" t="str">
        <f>IF([1]线路!B1461="","",[1]线路!B1461)</f>
        <v/>
      </c>
      <c r="C1461" t="str">
        <f>IF([1]线路!C1461="","",[1]线路!C1461)</f>
        <v/>
      </c>
      <c r="D1461" t="str">
        <f>IF([1]线路!D1461="","",[1]线路!D1461)</f>
        <v/>
      </c>
      <c r="E1461" t="str">
        <f>IF([1]线路!F1461="","",[1]线路!F1461)</f>
        <v/>
      </c>
      <c r="F1461" t="str">
        <f>IF([1]线路!E1461="","",[1]线路!E1461)</f>
        <v/>
      </c>
      <c r="G1461" s="18" t="str">
        <f t="shared" si="60"/>
        <v/>
      </c>
      <c r="H1461" s="18" t="str">
        <f ca="1">VLOOKUP(线路!A1461,OFFSET(架空线长度!$A$2,0,0,2000,2),2,FALSE)</f>
        <v/>
      </c>
      <c r="I1461" s="18"/>
      <c r="J1461" s="18"/>
      <c r="K1461" s="18"/>
      <c r="L1461" s="18" t="str">
        <f t="shared" si="61"/>
        <v/>
      </c>
      <c r="M1461" t="str">
        <f>IF([1]线路!G1461="","",[1]线路!G1461)</f>
        <v/>
      </c>
      <c r="N1461" t="str">
        <f>IF([1]线路!H1461="","",[1]线路!H1461)</f>
        <v/>
      </c>
    </row>
    <row r="1462" spans="1:14" x14ac:dyDescent="0.15">
      <c r="A1462" t="str">
        <f>IF([1]线路!A1462="","",[1]线路!A1462)</f>
        <v/>
      </c>
      <c r="B1462" t="str">
        <f>IF([1]线路!B1462="","",[1]线路!B1462)</f>
        <v/>
      </c>
      <c r="C1462" t="str">
        <f>IF([1]线路!C1462="","",[1]线路!C1462)</f>
        <v/>
      </c>
      <c r="D1462" t="str">
        <f>IF([1]线路!D1462="","",[1]线路!D1462)</f>
        <v/>
      </c>
      <c r="E1462" t="str">
        <f>IF([1]线路!F1462="","",[1]线路!F1462)</f>
        <v/>
      </c>
      <c r="F1462" t="str">
        <f>IF([1]线路!E1462="","",[1]线路!E1462)</f>
        <v/>
      </c>
      <c r="G1462" s="18" t="str">
        <f t="shared" si="60"/>
        <v/>
      </c>
      <c r="H1462" s="18" t="str">
        <f ca="1">VLOOKUP(线路!A1462,OFFSET(架空线长度!$A$2,0,0,2000,2),2,FALSE)</f>
        <v/>
      </c>
      <c r="I1462" s="18"/>
      <c r="J1462" s="18"/>
      <c r="K1462" s="18"/>
      <c r="L1462" s="18" t="str">
        <f t="shared" si="61"/>
        <v/>
      </c>
      <c r="M1462" t="str">
        <f>IF([1]线路!G1462="","",[1]线路!G1462)</f>
        <v/>
      </c>
      <c r="N1462" t="str">
        <f>IF([1]线路!H1462="","",[1]线路!H1462)</f>
        <v/>
      </c>
    </row>
    <row r="1463" spans="1:14" x14ac:dyDescent="0.15">
      <c r="A1463" t="str">
        <f>IF([1]线路!A1463="","",[1]线路!A1463)</f>
        <v/>
      </c>
      <c r="B1463" t="str">
        <f>IF([1]线路!B1463="","",[1]线路!B1463)</f>
        <v/>
      </c>
      <c r="C1463" t="str">
        <f>IF([1]线路!C1463="","",[1]线路!C1463)</f>
        <v/>
      </c>
      <c r="D1463" t="str">
        <f>IF([1]线路!D1463="","",[1]线路!D1463)</f>
        <v/>
      </c>
      <c r="E1463" t="str">
        <f>IF([1]线路!F1463="","",[1]线路!F1463)</f>
        <v/>
      </c>
      <c r="F1463" t="str">
        <f>IF([1]线路!E1463="","",[1]线路!E1463)</f>
        <v/>
      </c>
      <c r="G1463" s="18" t="str">
        <f t="shared" si="60"/>
        <v/>
      </c>
      <c r="H1463" s="18" t="str">
        <f ca="1">VLOOKUP(线路!A1463,OFFSET(架空线长度!$A$2,0,0,2000,2),2,FALSE)</f>
        <v/>
      </c>
      <c r="I1463" s="18"/>
      <c r="J1463" s="18"/>
      <c r="K1463" s="18"/>
      <c r="L1463" s="18" t="str">
        <f t="shared" si="61"/>
        <v/>
      </c>
      <c r="M1463" t="str">
        <f>IF([1]线路!G1463="","",[1]线路!G1463)</f>
        <v/>
      </c>
      <c r="N1463" t="str">
        <f>IF([1]线路!H1463="","",[1]线路!H1463)</f>
        <v/>
      </c>
    </row>
    <row r="1464" spans="1:14" x14ac:dyDescent="0.15">
      <c r="A1464" t="str">
        <f>IF([1]线路!A1464="","",[1]线路!A1464)</f>
        <v/>
      </c>
      <c r="B1464" t="str">
        <f>IF([1]线路!B1464="","",[1]线路!B1464)</f>
        <v/>
      </c>
      <c r="C1464" t="str">
        <f>IF([1]线路!C1464="","",[1]线路!C1464)</f>
        <v/>
      </c>
      <c r="D1464" t="str">
        <f>IF([1]线路!D1464="","",[1]线路!D1464)</f>
        <v/>
      </c>
      <c r="E1464" t="str">
        <f>IF([1]线路!F1464="","",[1]线路!F1464)</f>
        <v/>
      </c>
      <c r="F1464" t="str">
        <f>IF([1]线路!E1464="","",[1]线路!E1464)</f>
        <v/>
      </c>
      <c r="G1464" s="18" t="str">
        <f t="shared" si="60"/>
        <v/>
      </c>
      <c r="H1464" s="18" t="str">
        <f ca="1">VLOOKUP(线路!A1464,OFFSET(架空线长度!$A$2,0,0,2000,2),2,FALSE)</f>
        <v/>
      </c>
      <c r="I1464" s="18"/>
      <c r="J1464" s="18"/>
      <c r="K1464" s="18"/>
      <c r="L1464" s="18" t="str">
        <f t="shared" si="61"/>
        <v/>
      </c>
      <c r="M1464" t="str">
        <f>IF([1]线路!G1464="","",[1]线路!G1464)</f>
        <v/>
      </c>
      <c r="N1464" t="str">
        <f>IF([1]线路!H1464="","",[1]线路!H1464)</f>
        <v/>
      </c>
    </row>
    <row r="1465" spans="1:14" x14ac:dyDescent="0.15">
      <c r="A1465" t="str">
        <f>IF([1]线路!A1465="","",[1]线路!A1465)</f>
        <v/>
      </c>
      <c r="B1465" t="str">
        <f>IF([1]线路!B1465="","",[1]线路!B1465)</f>
        <v/>
      </c>
      <c r="C1465" t="str">
        <f>IF([1]线路!C1465="","",[1]线路!C1465)</f>
        <v/>
      </c>
      <c r="D1465" t="str">
        <f>IF([1]线路!D1465="","",[1]线路!D1465)</f>
        <v/>
      </c>
      <c r="E1465" t="str">
        <f>IF([1]线路!F1465="","",[1]线路!F1465)</f>
        <v/>
      </c>
      <c r="F1465" t="str">
        <f>IF([1]线路!E1465="","",[1]线路!E1465)</f>
        <v/>
      </c>
      <c r="G1465" s="18" t="str">
        <f t="shared" si="60"/>
        <v/>
      </c>
      <c r="H1465" s="18" t="str">
        <f ca="1">VLOOKUP(线路!A1465,OFFSET(架空线长度!$A$2,0,0,2000,2),2,FALSE)</f>
        <v/>
      </c>
      <c r="I1465" s="18"/>
      <c r="J1465" s="18"/>
      <c r="K1465" s="18"/>
      <c r="L1465" s="18" t="str">
        <f t="shared" si="61"/>
        <v/>
      </c>
      <c r="M1465" t="str">
        <f>IF([1]线路!G1465="","",[1]线路!G1465)</f>
        <v/>
      </c>
      <c r="N1465" t="str">
        <f>IF([1]线路!H1465="","",[1]线路!H1465)</f>
        <v/>
      </c>
    </row>
    <row r="1466" spans="1:14" x14ac:dyDescent="0.15">
      <c r="A1466" t="str">
        <f>IF([1]线路!A1466="","",[1]线路!A1466)</f>
        <v/>
      </c>
      <c r="B1466" t="str">
        <f>IF([1]线路!B1466="","",[1]线路!B1466)</f>
        <v/>
      </c>
      <c r="C1466" t="str">
        <f>IF([1]线路!C1466="","",[1]线路!C1466)</f>
        <v/>
      </c>
      <c r="D1466" t="str">
        <f>IF([1]线路!D1466="","",[1]线路!D1466)</f>
        <v/>
      </c>
      <c r="E1466" t="str">
        <f>IF([1]线路!F1466="","",[1]线路!F1466)</f>
        <v/>
      </c>
      <c r="F1466" t="str">
        <f>IF([1]线路!E1466="","",[1]线路!E1466)</f>
        <v/>
      </c>
      <c r="G1466" s="18" t="str">
        <f t="shared" si="60"/>
        <v/>
      </c>
      <c r="H1466" s="18" t="str">
        <f ca="1">VLOOKUP(线路!A1466,OFFSET(架空线长度!$A$2,0,0,2000,2),2,FALSE)</f>
        <v/>
      </c>
      <c r="I1466" s="18"/>
      <c r="J1466" s="18"/>
      <c r="K1466" s="18"/>
      <c r="L1466" s="18" t="str">
        <f t="shared" si="61"/>
        <v/>
      </c>
      <c r="M1466" t="str">
        <f>IF([1]线路!G1466="","",[1]线路!G1466)</f>
        <v/>
      </c>
      <c r="N1466" t="str">
        <f>IF([1]线路!H1466="","",[1]线路!H1466)</f>
        <v/>
      </c>
    </row>
    <row r="1467" spans="1:14" x14ac:dyDescent="0.15">
      <c r="A1467" t="str">
        <f>IF([1]线路!A1467="","",[1]线路!A1467)</f>
        <v/>
      </c>
      <c r="B1467" t="str">
        <f>IF([1]线路!B1467="","",[1]线路!B1467)</f>
        <v/>
      </c>
      <c r="C1467" t="str">
        <f>IF([1]线路!C1467="","",[1]线路!C1467)</f>
        <v/>
      </c>
      <c r="D1467" t="str">
        <f>IF([1]线路!D1467="","",[1]线路!D1467)</f>
        <v/>
      </c>
      <c r="E1467" t="str">
        <f>IF([1]线路!F1467="","",[1]线路!F1467)</f>
        <v/>
      </c>
      <c r="F1467" t="str">
        <f>IF([1]线路!E1467="","",[1]线路!E1467)</f>
        <v/>
      </c>
      <c r="G1467" s="18" t="str">
        <f t="shared" si="60"/>
        <v/>
      </c>
      <c r="H1467" s="18" t="str">
        <f ca="1">VLOOKUP(线路!A1467,OFFSET(架空线长度!$A$2,0,0,2000,2),2,FALSE)</f>
        <v/>
      </c>
      <c r="I1467" s="18"/>
      <c r="J1467" s="18"/>
      <c r="K1467" s="18"/>
      <c r="L1467" s="18" t="str">
        <f t="shared" si="61"/>
        <v/>
      </c>
      <c r="M1467" t="str">
        <f>IF([1]线路!G1467="","",[1]线路!G1467)</f>
        <v/>
      </c>
      <c r="N1467" t="str">
        <f>IF([1]线路!H1467="","",[1]线路!H1467)</f>
        <v/>
      </c>
    </row>
    <row r="1468" spans="1:14" x14ac:dyDescent="0.15">
      <c r="A1468" t="str">
        <f>IF([1]线路!A1468="","",[1]线路!A1468)</f>
        <v/>
      </c>
      <c r="B1468" t="str">
        <f>IF([1]线路!B1468="","",[1]线路!B1468)</f>
        <v/>
      </c>
      <c r="C1468" t="str">
        <f>IF([1]线路!C1468="","",[1]线路!C1468)</f>
        <v/>
      </c>
      <c r="D1468" t="str">
        <f>IF([1]线路!D1468="","",[1]线路!D1468)</f>
        <v/>
      </c>
      <c r="E1468" t="str">
        <f>IF([1]线路!F1468="","",[1]线路!F1468)</f>
        <v/>
      </c>
      <c r="F1468" t="str">
        <f>IF([1]线路!E1468="","",[1]线路!E1468)</f>
        <v/>
      </c>
      <c r="G1468" s="18" t="str">
        <f t="shared" si="60"/>
        <v/>
      </c>
      <c r="H1468" s="18" t="str">
        <f ca="1">VLOOKUP(线路!A1468,OFFSET(架空线长度!$A$2,0,0,2000,2),2,FALSE)</f>
        <v/>
      </c>
      <c r="I1468" s="18"/>
      <c r="J1468" s="18"/>
      <c r="K1468" s="18"/>
      <c r="L1468" s="18" t="str">
        <f t="shared" si="61"/>
        <v/>
      </c>
      <c r="M1468" t="str">
        <f>IF([1]线路!G1468="","",[1]线路!G1468)</f>
        <v/>
      </c>
      <c r="N1468" t="str">
        <f>IF([1]线路!H1468="","",[1]线路!H1468)</f>
        <v/>
      </c>
    </row>
    <row r="1469" spans="1:14" x14ac:dyDescent="0.15">
      <c r="A1469" t="str">
        <f>IF([1]线路!A1469="","",[1]线路!A1469)</f>
        <v/>
      </c>
      <c r="B1469" t="str">
        <f>IF([1]线路!B1469="","",[1]线路!B1469)</f>
        <v/>
      </c>
      <c r="C1469" t="str">
        <f>IF([1]线路!C1469="","",[1]线路!C1469)</f>
        <v/>
      </c>
      <c r="D1469" t="str">
        <f>IF([1]线路!D1469="","",[1]线路!D1469)</f>
        <v/>
      </c>
      <c r="E1469" t="str">
        <f>IF([1]线路!F1469="","",[1]线路!F1469)</f>
        <v/>
      </c>
      <c r="F1469" t="str">
        <f>IF([1]线路!E1469="","",[1]线路!E1469)</f>
        <v/>
      </c>
      <c r="G1469" s="18" t="str">
        <f t="shared" si="60"/>
        <v/>
      </c>
      <c r="H1469" s="18" t="str">
        <f ca="1">VLOOKUP(线路!A1469,OFFSET(架空线长度!$A$2,0,0,2000,2),2,FALSE)</f>
        <v/>
      </c>
      <c r="I1469" s="18"/>
      <c r="J1469" s="18"/>
      <c r="K1469" s="18"/>
      <c r="L1469" s="18" t="str">
        <f t="shared" si="61"/>
        <v/>
      </c>
      <c r="M1469" t="str">
        <f>IF([1]线路!G1469="","",[1]线路!G1469)</f>
        <v/>
      </c>
      <c r="N1469" t="str">
        <f>IF([1]线路!H1469="","",[1]线路!H1469)</f>
        <v/>
      </c>
    </row>
    <row r="1470" spans="1:14" x14ac:dyDescent="0.15">
      <c r="A1470" t="str">
        <f>IF([1]线路!A1470="","",[1]线路!A1470)</f>
        <v/>
      </c>
      <c r="B1470" t="str">
        <f>IF([1]线路!B1470="","",[1]线路!B1470)</f>
        <v/>
      </c>
      <c r="C1470" t="str">
        <f>IF([1]线路!C1470="","",[1]线路!C1470)</f>
        <v/>
      </c>
      <c r="D1470" t="str">
        <f>IF([1]线路!D1470="","",[1]线路!D1470)</f>
        <v/>
      </c>
      <c r="E1470" t="str">
        <f>IF([1]线路!F1470="","",[1]线路!F1470)</f>
        <v/>
      </c>
      <c r="F1470" t="str">
        <f>IF([1]线路!E1470="","",[1]线路!E1470)</f>
        <v/>
      </c>
      <c r="G1470" s="18" t="str">
        <f t="shared" si="60"/>
        <v/>
      </c>
      <c r="H1470" s="18" t="str">
        <f ca="1">VLOOKUP(线路!A1470,OFFSET(架空线长度!$A$2,0,0,2000,2),2,FALSE)</f>
        <v/>
      </c>
      <c r="I1470" s="18"/>
      <c r="J1470" s="18"/>
      <c r="K1470" s="18"/>
      <c r="L1470" s="18" t="str">
        <f t="shared" si="61"/>
        <v/>
      </c>
      <c r="M1470" t="str">
        <f>IF([1]线路!G1470="","",[1]线路!G1470)</f>
        <v/>
      </c>
      <c r="N1470" t="str">
        <f>IF([1]线路!H1470="","",[1]线路!H1470)</f>
        <v/>
      </c>
    </row>
    <row r="1471" spans="1:14" x14ac:dyDescent="0.15">
      <c r="A1471" t="str">
        <f>IF([1]线路!A1471="","",[1]线路!A1471)</f>
        <v/>
      </c>
      <c r="B1471" t="str">
        <f>IF([1]线路!B1471="","",[1]线路!B1471)</f>
        <v/>
      </c>
      <c r="C1471" t="str">
        <f>IF([1]线路!C1471="","",[1]线路!C1471)</f>
        <v/>
      </c>
      <c r="D1471" t="str">
        <f>IF([1]线路!D1471="","",[1]线路!D1471)</f>
        <v/>
      </c>
      <c r="E1471" t="str">
        <f>IF([1]线路!F1471="","",[1]线路!F1471)</f>
        <v/>
      </c>
      <c r="F1471" t="str">
        <f>IF([1]线路!E1471="","",[1]线路!E1471)</f>
        <v/>
      </c>
      <c r="G1471" s="18" t="str">
        <f t="shared" si="60"/>
        <v/>
      </c>
      <c r="H1471" s="18" t="str">
        <f ca="1">VLOOKUP(线路!A1471,OFFSET(架空线长度!$A$2,0,0,2000,2),2,FALSE)</f>
        <v/>
      </c>
      <c r="I1471" s="18"/>
      <c r="J1471" s="18"/>
      <c r="K1471" s="18"/>
      <c r="L1471" s="18" t="str">
        <f t="shared" si="61"/>
        <v/>
      </c>
      <c r="M1471" t="str">
        <f>IF([1]线路!G1471="","",[1]线路!G1471)</f>
        <v/>
      </c>
      <c r="N1471" t="str">
        <f>IF([1]线路!H1471="","",[1]线路!H1471)</f>
        <v/>
      </c>
    </row>
    <row r="1472" spans="1:14" x14ac:dyDescent="0.15">
      <c r="A1472" t="str">
        <f>IF([1]线路!A1472="","",[1]线路!A1472)</f>
        <v/>
      </c>
      <c r="B1472" t="str">
        <f>IF([1]线路!B1472="","",[1]线路!B1472)</f>
        <v/>
      </c>
      <c r="C1472" t="str">
        <f>IF([1]线路!C1472="","",[1]线路!C1472)</f>
        <v/>
      </c>
      <c r="D1472" t="str">
        <f>IF([1]线路!D1472="","",[1]线路!D1472)</f>
        <v/>
      </c>
      <c r="E1472" t="str">
        <f>IF([1]线路!F1472="","",[1]线路!F1472)</f>
        <v/>
      </c>
      <c r="F1472" t="str">
        <f>IF([1]线路!E1472="","",[1]线路!E1472)</f>
        <v/>
      </c>
      <c r="G1472" s="18" t="str">
        <f t="shared" si="60"/>
        <v/>
      </c>
      <c r="H1472" s="18" t="str">
        <f ca="1">VLOOKUP(线路!A1472,OFFSET(架空线长度!$A$2,0,0,2000,2),2,FALSE)</f>
        <v/>
      </c>
      <c r="I1472" s="18"/>
      <c r="J1472" s="18"/>
      <c r="K1472" s="18"/>
      <c r="L1472" s="18" t="str">
        <f t="shared" si="61"/>
        <v/>
      </c>
      <c r="M1472" t="str">
        <f>IF([1]线路!G1472="","",[1]线路!G1472)</f>
        <v/>
      </c>
      <c r="N1472" t="str">
        <f>IF([1]线路!H1472="","",[1]线路!H1472)</f>
        <v/>
      </c>
    </row>
    <row r="1473" spans="1:14" x14ac:dyDescent="0.15">
      <c r="A1473" t="str">
        <f>IF([1]线路!A1473="","",[1]线路!A1473)</f>
        <v/>
      </c>
      <c r="B1473" t="str">
        <f>IF([1]线路!B1473="","",[1]线路!B1473)</f>
        <v/>
      </c>
      <c r="C1473" t="str">
        <f>IF([1]线路!C1473="","",[1]线路!C1473)</f>
        <v/>
      </c>
      <c r="D1473" t="str">
        <f>IF([1]线路!D1473="","",[1]线路!D1473)</f>
        <v/>
      </c>
      <c r="E1473" t="str">
        <f>IF([1]线路!F1473="","",[1]线路!F1473)</f>
        <v/>
      </c>
      <c r="F1473" t="str">
        <f>IF([1]线路!E1473="","",[1]线路!E1473)</f>
        <v/>
      </c>
      <c r="G1473" s="18" t="str">
        <f t="shared" si="60"/>
        <v/>
      </c>
      <c r="H1473" s="18" t="str">
        <f ca="1">VLOOKUP(线路!A1473,OFFSET(架空线长度!$A$2,0,0,2000,2),2,FALSE)</f>
        <v/>
      </c>
      <c r="I1473" s="18"/>
      <c r="J1473" s="18"/>
      <c r="K1473" s="18"/>
      <c r="L1473" s="18" t="str">
        <f t="shared" si="61"/>
        <v/>
      </c>
      <c r="M1473" t="str">
        <f>IF([1]线路!G1473="","",[1]线路!G1473)</f>
        <v/>
      </c>
      <c r="N1473" t="str">
        <f>IF([1]线路!H1473="","",[1]线路!H1473)</f>
        <v/>
      </c>
    </row>
    <row r="1474" spans="1:14" x14ac:dyDescent="0.15">
      <c r="A1474" t="str">
        <f>IF([1]线路!A1474="","",[1]线路!A1474)</f>
        <v/>
      </c>
      <c r="B1474" t="str">
        <f>IF([1]线路!B1474="","",[1]线路!B1474)</f>
        <v/>
      </c>
      <c r="C1474" t="str">
        <f>IF([1]线路!C1474="","",[1]线路!C1474)</f>
        <v/>
      </c>
      <c r="D1474" t="str">
        <f>IF([1]线路!D1474="","",[1]线路!D1474)</f>
        <v/>
      </c>
      <c r="E1474" t="str">
        <f>IF([1]线路!F1474="","",[1]线路!F1474)</f>
        <v/>
      </c>
      <c r="F1474" t="str">
        <f>IF([1]线路!E1474="","",[1]线路!E1474)</f>
        <v/>
      </c>
      <c r="G1474" s="18" t="str">
        <f t="shared" si="60"/>
        <v/>
      </c>
      <c r="H1474" s="18" t="str">
        <f ca="1">VLOOKUP(线路!A1474,OFFSET(架空线长度!$A$2,0,0,2000,2),2,FALSE)</f>
        <v/>
      </c>
      <c r="I1474" s="18"/>
      <c r="J1474" s="18"/>
      <c r="K1474" s="18"/>
      <c r="L1474" s="18" t="str">
        <f t="shared" si="61"/>
        <v/>
      </c>
      <c r="M1474" t="str">
        <f>IF([1]线路!G1474="","",[1]线路!G1474)</f>
        <v/>
      </c>
      <c r="N1474" t="str">
        <f>IF([1]线路!H1474="","",[1]线路!H1474)</f>
        <v/>
      </c>
    </row>
    <row r="1475" spans="1:14" x14ac:dyDescent="0.15">
      <c r="A1475" t="str">
        <f>IF([1]线路!A1475="","",[1]线路!A1475)</f>
        <v/>
      </c>
      <c r="B1475" t="str">
        <f>IF([1]线路!B1475="","",[1]线路!B1475)</f>
        <v/>
      </c>
      <c r="C1475" t="str">
        <f>IF([1]线路!C1475="","",[1]线路!C1475)</f>
        <v/>
      </c>
      <c r="D1475" t="str">
        <f>IF([1]线路!D1475="","",[1]线路!D1475)</f>
        <v/>
      </c>
      <c r="E1475" t="str">
        <f>IF([1]线路!F1475="","",[1]线路!F1475)</f>
        <v/>
      </c>
      <c r="F1475" t="str">
        <f>IF([1]线路!E1475="","",[1]线路!E1475)</f>
        <v/>
      </c>
      <c r="G1475" s="18" t="str">
        <f t="shared" ref="G1475:G1538" si="62">L1475</f>
        <v/>
      </c>
      <c r="H1475" s="18" t="str">
        <f ca="1">VLOOKUP(线路!A1475,OFFSET(架空线长度!$A$2,0,0,2000,2),2,FALSE)</f>
        <v/>
      </c>
      <c r="I1475" s="18"/>
      <c r="J1475" s="18"/>
      <c r="K1475" s="18"/>
      <c r="L1475" s="18" t="str">
        <f t="shared" ref="L1475:L1538" si="63">IF(OR(I1475="",K1475=""),"",IF(I1475/(I1475+K1475)&gt;0.5,0,1))</f>
        <v/>
      </c>
      <c r="M1475" t="str">
        <f>IF([1]线路!G1475="","",[1]线路!G1475)</f>
        <v/>
      </c>
      <c r="N1475" t="str">
        <f>IF([1]线路!H1475="","",[1]线路!H1475)</f>
        <v/>
      </c>
    </row>
    <row r="1476" spans="1:14" x14ac:dyDescent="0.15">
      <c r="A1476" t="str">
        <f>IF([1]线路!A1476="","",[1]线路!A1476)</f>
        <v/>
      </c>
      <c r="B1476" t="str">
        <f>IF([1]线路!B1476="","",[1]线路!B1476)</f>
        <v/>
      </c>
      <c r="C1476" t="str">
        <f>IF([1]线路!C1476="","",[1]线路!C1476)</f>
        <v/>
      </c>
      <c r="D1476" t="str">
        <f>IF([1]线路!D1476="","",[1]线路!D1476)</f>
        <v/>
      </c>
      <c r="E1476" t="str">
        <f>IF([1]线路!F1476="","",[1]线路!F1476)</f>
        <v/>
      </c>
      <c r="F1476" t="str">
        <f>IF([1]线路!E1476="","",[1]线路!E1476)</f>
        <v/>
      </c>
      <c r="G1476" s="18" t="str">
        <f t="shared" si="62"/>
        <v/>
      </c>
      <c r="H1476" s="18" t="str">
        <f ca="1">VLOOKUP(线路!A1476,OFFSET(架空线长度!$A$2,0,0,2000,2),2,FALSE)</f>
        <v/>
      </c>
      <c r="I1476" s="18"/>
      <c r="J1476" s="18"/>
      <c r="K1476" s="18"/>
      <c r="L1476" s="18" t="str">
        <f t="shared" si="63"/>
        <v/>
      </c>
      <c r="M1476" t="str">
        <f>IF([1]线路!G1476="","",[1]线路!G1476)</f>
        <v/>
      </c>
      <c r="N1476" t="str">
        <f>IF([1]线路!H1476="","",[1]线路!H1476)</f>
        <v/>
      </c>
    </row>
    <row r="1477" spans="1:14" x14ac:dyDescent="0.15">
      <c r="A1477" t="str">
        <f>IF([1]线路!A1477="","",[1]线路!A1477)</f>
        <v/>
      </c>
      <c r="B1477" t="str">
        <f>IF([1]线路!B1477="","",[1]线路!B1477)</f>
        <v/>
      </c>
      <c r="C1477" t="str">
        <f>IF([1]线路!C1477="","",[1]线路!C1477)</f>
        <v/>
      </c>
      <c r="D1477" t="str">
        <f>IF([1]线路!D1477="","",[1]线路!D1477)</f>
        <v/>
      </c>
      <c r="E1477" t="str">
        <f>IF([1]线路!F1477="","",[1]线路!F1477)</f>
        <v/>
      </c>
      <c r="F1477" t="str">
        <f>IF([1]线路!E1477="","",[1]线路!E1477)</f>
        <v/>
      </c>
      <c r="G1477" s="18" t="str">
        <f t="shared" si="62"/>
        <v/>
      </c>
      <c r="H1477" s="18" t="str">
        <f ca="1">VLOOKUP(线路!A1477,OFFSET(架空线长度!$A$2,0,0,2000,2),2,FALSE)</f>
        <v/>
      </c>
      <c r="I1477" s="18"/>
      <c r="J1477" s="18"/>
      <c r="K1477" s="18"/>
      <c r="L1477" s="18" t="str">
        <f t="shared" si="63"/>
        <v/>
      </c>
      <c r="M1477" t="str">
        <f>IF([1]线路!G1477="","",[1]线路!G1477)</f>
        <v/>
      </c>
      <c r="N1477" t="str">
        <f>IF([1]线路!H1477="","",[1]线路!H1477)</f>
        <v/>
      </c>
    </row>
    <row r="1478" spans="1:14" x14ac:dyDescent="0.15">
      <c r="A1478" t="str">
        <f>IF([1]线路!A1478="","",[1]线路!A1478)</f>
        <v/>
      </c>
      <c r="B1478" t="str">
        <f>IF([1]线路!B1478="","",[1]线路!B1478)</f>
        <v/>
      </c>
      <c r="C1478" t="str">
        <f>IF([1]线路!C1478="","",[1]线路!C1478)</f>
        <v/>
      </c>
      <c r="D1478" t="str">
        <f>IF([1]线路!D1478="","",[1]线路!D1478)</f>
        <v/>
      </c>
      <c r="E1478" t="str">
        <f>IF([1]线路!F1478="","",[1]线路!F1478)</f>
        <v/>
      </c>
      <c r="F1478" t="str">
        <f>IF([1]线路!E1478="","",[1]线路!E1478)</f>
        <v/>
      </c>
      <c r="G1478" s="18" t="str">
        <f t="shared" si="62"/>
        <v/>
      </c>
      <c r="H1478" s="18" t="str">
        <f ca="1">VLOOKUP(线路!A1478,OFFSET(架空线长度!$A$2,0,0,2000,2),2,FALSE)</f>
        <v/>
      </c>
      <c r="I1478" s="18"/>
      <c r="J1478" s="18"/>
      <c r="K1478" s="18"/>
      <c r="L1478" s="18" t="str">
        <f t="shared" si="63"/>
        <v/>
      </c>
      <c r="M1478" t="str">
        <f>IF([1]线路!G1478="","",[1]线路!G1478)</f>
        <v/>
      </c>
      <c r="N1478" t="str">
        <f>IF([1]线路!H1478="","",[1]线路!H1478)</f>
        <v/>
      </c>
    </row>
    <row r="1479" spans="1:14" x14ac:dyDescent="0.15">
      <c r="A1479" t="str">
        <f>IF([1]线路!A1479="","",[1]线路!A1479)</f>
        <v/>
      </c>
      <c r="B1479" t="str">
        <f>IF([1]线路!B1479="","",[1]线路!B1479)</f>
        <v/>
      </c>
      <c r="C1479" t="str">
        <f>IF([1]线路!C1479="","",[1]线路!C1479)</f>
        <v/>
      </c>
      <c r="D1479" t="str">
        <f>IF([1]线路!D1479="","",[1]线路!D1479)</f>
        <v/>
      </c>
      <c r="E1479" t="str">
        <f>IF([1]线路!F1479="","",[1]线路!F1479)</f>
        <v/>
      </c>
      <c r="F1479" t="str">
        <f>IF([1]线路!E1479="","",[1]线路!E1479)</f>
        <v/>
      </c>
      <c r="G1479" s="18" t="str">
        <f t="shared" si="62"/>
        <v/>
      </c>
      <c r="H1479" s="18" t="str">
        <f ca="1">VLOOKUP(线路!A1479,OFFSET(架空线长度!$A$2,0,0,2000,2),2,FALSE)</f>
        <v/>
      </c>
      <c r="I1479" s="18"/>
      <c r="J1479" s="18"/>
      <c r="K1479" s="18"/>
      <c r="L1479" s="18" t="str">
        <f t="shared" si="63"/>
        <v/>
      </c>
      <c r="M1479" t="str">
        <f>IF([1]线路!G1479="","",[1]线路!G1479)</f>
        <v/>
      </c>
      <c r="N1479" t="str">
        <f>IF([1]线路!H1479="","",[1]线路!H1479)</f>
        <v/>
      </c>
    </row>
    <row r="1480" spans="1:14" x14ac:dyDescent="0.15">
      <c r="A1480" t="str">
        <f>IF([1]线路!A1480="","",[1]线路!A1480)</f>
        <v/>
      </c>
      <c r="B1480" t="str">
        <f>IF([1]线路!B1480="","",[1]线路!B1480)</f>
        <v/>
      </c>
      <c r="C1480" t="str">
        <f>IF([1]线路!C1480="","",[1]线路!C1480)</f>
        <v/>
      </c>
      <c r="D1480" t="str">
        <f>IF([1]线路!D1480="","",[1]线路!D1480)</f>
        <v/>
      </c>
      <c r="E1480" t="str">
        <f>IF([1]线路!F1480="","",[1]线路!F1480)</f>
        <v/>
      </c>
      <c r="F1480" t="str">
        <f>IF([1]线路!E1480="","",[1]线路!E1480)</f>
        <v/>
      </c>
      <c r="G1480" s="18" t="str">
        <f t="shared" si="62"/>
        <v/>
      </c>
      <c r="H1480" s="18" t="str">
        <f ca="1">VLOOKUP(线路!A1480,OFFSET(架空线长度!$A$2,0,0,2000,2),2,FALSE)</f>
        <v/>
      </c>
      <c r="I1480" s="18"/>
      <c r="J1480" s="18"/>
      <c r="K1480" s="18"/>
      <c r="L1480" s="18" t="str">
        <f t="shared" si="63"/>
        <v/>
      </c>
      <c r="M1480" t="str">
        <f>IF([1]线路!G1480="","",[1]线路!G1480)</f>
        <v/>
      </c>
      <c r="N1480" t="str">
        <f>IF([1]线路!H1480="","",[1]线路!H1480)</f>
        <v/>
      </c>
    </row>
    <row r="1481" spans="1:14" x14ac:dyDescent="0.15">
      <c r="A1481" t="str">
        <f>IF([1]线路!A1481="","",[1]线路!A1481)</f>
        <v/>
      </c>
      <c r="B1481" t="str">
        <f>IF([1]线路!B1481="","",[1]线路!B1481)</f>
        <v/>
      </c>
      <c r="C1481" t="str">
        <f>IF([1]线路!C1481="","",[1]线路!C1481)</f>
        <v/>
      </c>
      <c r="D1481" t="str">
        <f>IF([1]线路!D1481="","",[1]线路!D1481)</f>
        <v/>
      </c>
      <c r="E1481" t="str">
        <f>IF([1]线路!F1481="","",[1]线路!F1481)</f>
        <v/>
      </c>
      <c r="F1481" t="str">
        <f>IF([1]线路!E1481="","",[1]线路!E1481)</f>
        <v/>
      </c>
      <c r="G1481" s="18" t="str">
        <f t="shared" si="62"/>
        <v/>
      </c>
      <c r="H1481" s="18" t="str">
        <f ca="1">VLOOKUP(线路!A1481,OFFSET(架空线长度!$A$2,0,0,2000,2),2,FALSE)</f>
        <v/>
      </c>
      <c r="I1481" s="18"/>
      <c r="J1481" s="18"/>
      <c r="K1481" s="18"/>
      <c r="L1481" s="18" t="str">
        <f t="shared" si="63"/>
        <v/>
      </c>
      <c r="M1481" t="str">
        <f>IF([1]线路!G1481="","",[1]线路!G1481)</f>
        <v/>
      </c>
      <c r="N1481" t="str">
        <f>IF([1]线路!H1481="","",[1]线路!H1481)</f>
        <v/>
      </c>
    </row>
    <row r="1482" spans="1:14" x14ac:dyDescent="0.15">
      <c r="A1482" t="str">
        <f>IF([1]线路!A1482="","",[1]线路!A1482)</f>
        <v/>
      </c>
      <c r="B1482" t="str">
        <f>IF([1]线路!B1482="","",[1]线路!B1482)</f>
        <v/>
      </c>
      <c r="C1482" t="str">
        <f>IF([1]线路!C1482="","",[1]线路!C1482)</f>
        <v/>
      </c>
      <c r="D1482" t="str">
        <f>IF([1]线路!D1482="","",[1]线路!D1482)</f>
        <v/>
      </c>
      <c r="E1482" t="str">
        <f>IF([1]线路!F1482="","",[1]线路!F1482)</f>
        <v/>
      </c>
      <c r="F1482" t="str">
        <f>IF([1]线路!E1482="","",[1]线路!E1482)</f>
        <v/>
      </c>
      <c r="G1482" s="18" t="str">
        <f t="shared" si="62"/>
        <v/>
      </c>
      <c r="H1482" s="18" t="str">
        <f ca="1">VLOOKUP(线路!A1482,OFFSET(架空线长度!$A$2,0,0,2000,2),2,FALSE)</f>
        <v/>
      </c>
      <c r="I1482" s="18"/>
      <c r="J1482" s="18"/>
      <c r="K1482" s="18"/>
      <c r="L1482" s="18" t="str">
        <f t="shared" si="63"/>
        <v/>
      </c>
      <c r="M1482" t="str">
        <f>IF([1]线路!G1482="","",[1]线路!G1482)</f>
        <v/>
      </c>
      <c r="N1482" t="str">
        <f>IF([1]线路!H1482="","",[1]线路!H1482)</f>
        <v/>
      </c>
    </row>
    <row r="1483" spans="1:14" x14ac:dyDescent="0.15">
      <c r="A1483" t="str">
        <f>IF([1]线路!A1483="","",[1]线路!A1483)</f>
        <v/>
      </c>
      <c r="B1483" t="str">
        <f>IF([1]线路!B1483="","",[1]线路!B1483)</f>
        <v/>
      </c>
      <c r="C1483" t="str">
        <f>IF([1]线路!C1483="","",[1]线路!C1483)</f>
        <v/>
      </c>
      <c r="D1483" t="str">
        <f>IF([1]线路!D1483="","",[1]线路!D1483)</f>
        <v/>
      </c>
      <c r="E1483" t="str">
        <f>IF([1]线路!F1483="","",[1]线路!F1483)</f>
        <v/>
      </c>
      <c r="F1483" t="str">
        <f>IF([1]线路!E1483="","",[1]线路!E1483)</f>
        <v/>
      </c>
      <c r="G1483" s="18" t="str">
        <f t="shared" si="62"/>
        <v/>
      </c>
      <c r="H1483" s="18" t="str">
        <f ca="1">VLOOKUP(线路!A1483,OFFSET(架空线长度!$A$2,0,0,2000,2),2,FALSE)</f>
        <v/>
      </c>
      <c r="I1483" s="18"/>
      <c r="J1483" s="18"/>
      <c r="K1483" s="18"/>
      <c r="L1483" s="18" t="str">
        <f t="shared" si="63"/>
        <v/>
      </c>
      <c r="M1483" t="str">
        <f>IF([1]线路!G1483="","",[1]线路!G1483)</f>
        <v/>
      </c>
      <c r="N1483" t="str">
        <f>IF([1]线路!H1483="","",[1]线路!H1483)</f>
        <v/>
      </c>
    </row>
    <row r="1484" spans="1:14" x14ac:dyDescent="0.15">
      <c r="A1484" t="str">
        <f>IF([1]线路!A1484="","",[1]线路!A1484)</f>
        <v/>
      </c>
      <c r="B1484" t="str">
        <f>IF([1]线路!B1484="","",[1]线路!B1484)</f>
        <v/>
      </c>
      <c r="C1484" t="str">
        <f>IF([1]线路!C1484="","",[1]线路!C1484)</f>
        <v/>
      </c>
      <c r="D1484" t="str">
        <f>IF([1]线路!D1484="","",[1]线路!D1484)</f>
        <v/>
      </c>
      <c r="E1484" t="str">
        <f>IF([1]线路!F1484="","",[1]线路!F1484)</f>
        <v/>
      </c>
      <c r="F1484" t="str">
        <f>IF([1]线路!E1484="","",[1]线路!E1484)</f>
        <v/>
      </c>
      <c r="G1484" s="18" t="str">
        <f t="shared" si="62"/>
        <v/>
      </c>
      <c r="H1484" s="18" t="str">
        <f ca="1">VLOOKUP(线路!A1484,OFFSET(架空线长度!$A$2,0,0,2000,2),2,FALSE)</f>
        <v/>
      </c>
      <c r="I1484" s="18"/>
      <c r="J1484" s="18"/>
      <c r="K1484" s="18"/>
      <c r="L1484" s="18" t="str">
        <f t="shared" si="63"/>
        <v/>
      </c>
      <c r="M1484" t="str">
        <f>IF([1]线路!G1484="","",[1]线路!G1484)</f>
        <v/>
      </c>
      <c r="N1484" t="str">
        <f>IF([1]线路!H1484="","",[1]线路!H1484)</f>
        <v/>
      </c>
    </row>
    <row r="1485" spans="1:14" x14ac:dyDescent="0.15">
      <c r="A1485" t="str">
        <f>IF([1]线路!A1485="","",[1]线路!A1485)</f>
        <v/>
      </c>
      <c r="B1485" t="str">
        <f>IF([1]线路!B1485="","",[1]线路!B1485)</f>
        <v/>
      </c>
      <c r="C1485" t="str">
        <f>IF([1]线路!C1485="","",[1]线路!C1485)</f>
        <v/>
      </c>
      <c r="D1485" t="str">
        <f>IF([1]线路!D1485="","",[1]线路!D1485)</f>
        <v/>
      </c>
      <c r="E1485" t="str">
        <f>IF([1]线路!F1485="","",[1]线路!F1485)</f>
        <v/>
      </c>
      <c r="F1485" t="str">
        <f>IF([1]线路!E1485="","",[1]线路!E1485)</f>
        <v/>
      </c>
      <c r="G1485" s="18" t="str">
        <f t="shared" si="62"/>
        <v/>
      </c>
      <c r="H1485" s="18" t="str">
        <f ca="1">VLOOKUP(线路!A1485,OFFSET(架空线长度!$A$2,0,0,2000,2),2,FALSE)</f>
        <v/>
      </c>
      <c r="I1485" s="18"/>
      <c r="J1485" s="18"/>
      <c r="K1485" s="18"/>
      <c r="L1485" s="18" t="str">
        <f t="shared" si="63"/>
        <v/>
      </c>
      <c r="M1485" t="str">
        <f>IF([1]线路!G1485="","",[1]线路!G1485)</f>
        <v/>
      </c>
      <c r="N1485" t="str">
        <f>IF([1]线路!H1485="","",[1]线路!H1485)</f>
        <v/>
      </c>
    </row>
    <row r="1486" spans="1:14" x14ac:dyDescent="0.15">
      <c r="A1486" t="str">
        <f>IF([1]线路!A1486="","",[1]线路!A1486)</f>
        <v/>
      </c>
      <c r="B1486" t="str">
        <f>IF([1]线路!B1486="","",[1]线路!B1486)</f>
        <v/>
      </c>
      <c r="C1486" t="str">
        <f>IF([1]线路!C1486="","",[1]线路!C1486)</f>
        <v/>
      </c>
      <c r="D1486" t="str">
        <f>IF([1]线路!D1486="","",[1]线路!D1486)</f>
        <v/>
      </c>
      <c r="E1486" t="str">
        <f>IF([1]线路!F1486="","",[1]线路!F1486)</f>
        <v/>
      </c>
      <c r="F1486" t="str">
        <f>IF([1]线路!E1486="","",[1]线路!E1486)</f>
        <v/>
      </c>
      <c r="G1486" s="18" t="str">
        <f t="shared" si="62"/>
        <v/>
      </c>
      <c r="H1486" s="18" t="str">
        <f ca="1">VLOOKUP(线路!A1486,OFFSET(架空线长度!$A$2,0,0,2000,2),2,FALSE)</f>
        <v/>
      </c>
      <c r="I1486" s="18"/>
      <c r="J1486" s="18"/>
      <c r="K1486" s="18"/>
      <c r="L1486" s="18" t="str">
        <f t="shared" si="63"/>
        <v/>
      </c>
      <c r="M1486" t="str">
        <f>IF([1]线路!G1486="","",[1]线路!G1486)</f>
        <v/>
      </c>
      <c r="N1486" t="str">
        <f>IF([1]线路!H1486="","",[1]线路!H1486)</f>
        <v/>
      </c>
    </row>
    <row r="1487" spans="1:14" x14ac:dyDescent="0.15">
      <c r="A1487" t="str">
        <f>IF([1]线路!A1487="","",[1]线路!A1487)</f>
        <v/>
      </c>
      <c r="B1487" t="str">
        <f>IF([1]线路!B1487="","",[1]线路!B1487)</f>
        <v/>
      </c>
      <c r="C1487" t="str">
        <f>IF([1]线路!C1487="","",[1]线路!C1487)</f>
        <v/>
      </c>
      <c r="D1487" t="str">
        <f>IF([1]线路!D1487="","",[1]线路!D1487)</f>
        <v/>
      </c>
      <c r="E1487" t="str">
        <f>IF([1]线路!F1487="","",[1]线路!F1487)</f>
        <v/>
      </c>
      <c r="F1487" t="str">
        <f>IF([1]线路!E1487="","",[1]线路!E1487)</f>
        <v/>
      </c>
      <c r="G1487" s="18" t="str">
        <f t="shared" si="62"/>
        <v/>
      </c>
      <c r="H1487" s="18" t="str">
        <f ca="1">VLOOKUP(线路!A1487,OFFSET(架空线长度!$A$2,0,0,2000,2),2,FALSE)</f>
        <v/>
      </c>
      <c r="I1487" s="18"/>
      <c r="J1487" s="18"/>
      <c r="K1487" s="18"/>
      <c r="L1487" s="18" t="str">
        <f t="shared" si="63"/>
        <v/>
      </c>
      <c r="M1487" t="str">
        <f>IF([1]线路!G1487="","",[1]线路!G1487)</f>
        <v/>
      </c>
      <c r="N1487" t="str">
        <f>IF([1]线路!H1487="","",[1]线路!H1487)</f>
        <v/>
      </c>
    </row>
    <row r="1488" spans="1:14" x14ac:dyDescent="0.15">
      <c r="A1488" t="str">
        <f>IF([1]线路!A1488="","",[1]线路!A1488)</f>
        <v/>
      </c>
      <c r="B1488" t="str">
        <f>IF([1]线路!B1488="","",[1]线路!B1488)</f>
        <v/>
      </c>
      <c r="C1488" t="str">
        <f>IF([1]线路!C1488="","",[1]线路!C1488)</f>
        <v/>
      </c>
      <c r="D1488" t="str">
        <f>IF([1]线路!D1488="","",[1]线路!D1488)</f>
        <v/>
      </c>
      <c r="E1488" t="str">
        <f>IF([1]线路!F1488="","",[1]线路!F1488)</f>
        <v/>
      </c>
      <c r="F1488" t="str">
        <f>IF([1]线路!E1488="","",[1]线路!E1488)</f>
        <v/>
      </c>
      <c r="G1488" s="18" t="str">
        <f t="shared" si="62"/>
        <v/>
      </c>
      <c r="H1488" s="18" t="str">
        <f ca="1">VLOOKUP(线路!A1488,OFFSET(架空线长度!$A$2,0,0,2000,2),2,FALSE)</f>
        <v/>
      </c>
      <c r="I1488" s="18"/>
      <c r="J1488" s="18"/>
      <c r="K1488" s="18"/>
      <c r="L1488" s="18" t="str">
        <f t="shared" si="63"/>
        <v/>
      </c>
      <c r="M1488" t="str">
        <f>IF([1]线路!G1488="","",[1]线路!G1488)</f>
        <v/>
      </c>
      <c r="N1488" t="str">
        <f>IF([1]线路!H1488="","",[1]线路!H1488)</f>
        <v/>
      </c>
    </row>
    <row r="1489" spans="1:14" x14ac:dyDescent="0.15">
      <c r="A1489" t="str">
        <f>IF([1]线路!A1489="","",[1]线路!A1489)</f>
        <v/>
      </c>
      <c r="B1489" t="str">
        <f>IF([1]线路!B1489="","",[1]线路!B1489)</f>
        <v/>
      </c>
      <c r="C1489" t="str">
        <f>IF([1]线路!C1489="","",[1]线路!C1489)</f>
        <v/>
      </c>
      <c r="D1489" t="str">
        <f>IF([1]线路!D1489="","",[1]线路!D1489)</f>
        <v/>
      </c>
      <c r="E1489" t="str">
        <f>IF([1]线路!F1489="","",[1]线路!F1489)</f>
        <v/>
      </c>
      <c r="F1489" t="str">
        <f>IF([1]线路!E1489="","",[1]线路!E1489)</f>
        <v/>
      </c>
      <c r="G1489" s="18" t="str">
        <f t="shared" si="62"/>
        <v/>
      </c>
      <c r="H1489" s="18" t="str">
        <f ca="1">VLOOKUP(线路!A1489,OFFSET(架空线长度!$A$2,0,0,2000,2),2,FALSE)</f>
        <v/>
      </c>
      <c r="I1489" s="18"/>
      <c r="J1489" s="18"/>
      <c r="K1489" s="18"/>
      <c r="L1489" s="18" t="str">
        <f t="shared" si="63"/>
        <v/>
      </c>
      <c r="M1489" t="str">
        <f>IF([1]线路!G1489="","",[1]线路!G1489)</f>
        <v/>
      </c>
      <c r="N1489" t="str">
        <f>IF([1]线路!H1489="","",[1]线路!H1489)</f>
        <v/>
      </c>
    </row>
    <row r="1490" spans="1:14" x14ac:dyDescent="0.15">
      <c r="A1490" t="str">
        <f>IF([1]线路!A1490="","",[1]线路!A1490)</f>
        <v/>
      </c>
      <c r="B1490" t="str">
        <f>IF([1]线路!B1490="","",[1]线路!B1490)</f>
        <v/>
      </c>
      <c r="C1490" t="str">
        <f>IF([1]线路!C1490="","",[1]线路!C1490)</f>
        <v/>
      </c>
      <c r="D1490" t="str">
        <f>IF([1]线路!D1490="","",[1]线路!D1490)</f>
        <v/>
      </c>
      <c r="E1490" t="str">
        <f>IF([1]线路!F1490="","",[1]线路!F1490)</f>
        <v/>
      </c>
      <c r="F1490" t="str">
        <f>IF([1]线路!E1490="","",[1]线路!E1490)</f>
        <v/>
      </c>
      <c r="G1490" s="18" t="str">
        <f t="shared" si="62"/>
        <v/>
      </c>
      <c r="H1490" s="18" t="str">
        <f ca="1">VLOOKUP(线路!A1490,OFFSET(架空线长度!$A$2,0,0,2000,2),2,FALSE)</f>
        <v/>
      </c>
      <c r="I1490" s="18"/>
      <c r="J1490" s="18"/>
      <c r="K1490" s="18"/>
      <c r="L1490" s="18" t="str">
        <f t="shared" si="63"/>
        <v/>
      </c>
      <c r="M1490" t="str">
        <f>IF([1]线路!G1490="","",[1]线路!G1490)</f>
        <v/>
      </c>
      <c r="N1490" t="str">
        <f>IF([1]线路!H1490="","",[1]线路!H1490)</f>
        <v/>
      </c>
    </row>
    <row r="1491" spans="1:14" x14ac:dyDescent="0.15">
      <c r="A1491" t="str">
        <f>IF([1]线路!A1491="","",[1]线路!A1491)</f>
        <v/>
      </c>
      <c r="B1491" t="str">
        <f>IF([1]线路!B1491="","",[1]线路!B1491)</f>
        <v/>
      </c>
      <c r="C1491" t="str">
        <f>IF([1]线路!C1491="","",[1]线路!C1491)</f>
        <v/>
      </c>
      <c r="D1491" t="str">
        <f>IF([1]线路!D1491="","",[1]线路!D1491)</f>
        <v/>
      </c>
      <c r="E1491" t="str">
        <f>IF([1]线路!F1491="","",[1]线路!F1491)</f>
        <v/>
      </c>
      <c r="F1491" t="str">
        <f>IF([1]线路!E1491="","",[1]线路!E1491)</f>
        <v/>
      </c>
      <c r="G1491" s="18" t="str">
        <f t="shared" si="62"/>
        <v/>
      </c>
      <c r="H1491" s="18" t="str">
        <f ca="1">VLOOKUP(线路!A1491,OFFSET(架空线长度!$A$2,0,0,2000,2),2,FALSE)</f>
        <v/>
      </c>
      <c r="I1491" s="18"/>
      <c r="J1491" s="18"/>
      <c r="K1491" s="18"/>
      <c r="L1491" s="18" t="str">
        <f t="shared" si="63"/>
        <v/>
      </c>
      <c r="M1491" t="str">
        <f>IF([1]线路!G1491="","",[1]线路!G1491)</f>
        <v/>
      </c>
      <c r="N1491" t="str">
        <f>IF([1]线路!H1491="","",[1]线路!H1491)</f>
        <v/>
      </c>
    </row>
    <row r="1492" spans="1:14" x14ac:dyDescent="0.15">
      <c r="A1492" t="str">
        <f>IF([1]线路!A1492="","",[1]线路!A1492)</f>
        <v/>
      </c>
      <c r="B1492" t="str">
        <f>IF([1]线路!B1492="","",[1]线路!B1492)</f>
        <v/>
      </c>
      <c r="C1492" t="str">
        <f>IF([1]线路!C1492="","",[1]线路!C1492)</f>
        <v/>
      </c>
      <c r="D1492" t="str">
        <f>IF([1]线路!D1492="","",[1]线路!D1492)</f>
        <v/>
      </c>
      <c r="E1492" t="str">
        <f>IF([1]线路!F1492="","",[1]线路!F1492)</f>
        <v/>
      </c>
      <c r="F1492" t="str">
        <f>IF([1]线路!E1492="","",[1]线路!E1492)</f>
        <v/>
      </c>
      <c r="G1492" s="18" t="str">
        <f t="shared" si="62"/>
        <v/>
      </c>
      <c r="H1492" s="18" t="str">
        <f ca="1">VLOOKUP(线路!A1492,OFFSET(架空线长度!$A$2,0,0,2000,2),2,FALSE)</f>
        <v/>
      </c>
      <c r="I1492" s="18"/>
      <c r="J1492" s="18"/>
      <c r="K1492" s="18"/>
      <c r="L1492" s="18" t="str">
        <f t="shared" si="63"/>
        <v/>
      </c>
      <c r="M1492" t="str">
        <f>IF([1]线路!G1492="","",[1]线路!G1492)</f>
        <v/>
      </c>
      <c r="N1492" t="str">
        <f>IF([1]线路!H1492="","",[1]线路!H1492)</f>
        <v/>
      </c>
    </row>
    <row r="1493" spans="1:14" x14ac:dyDescent="0.15">
      <c r="A1493" t="str">
        <f>IF([1]线路!A1493="","",[1]线路!A1493)</f>
        <v/>
      </c>
      <c r="B1493" t="str">
        <f>IF([1]线路!B1493="","",[1]线路!B1493)</f>
        <v/>
      </c>
      <c r="C1493" t="str">
        <f>IF([1]线路!C1493="","",[1]线路!C1493)</f>
        <v/>
      </c>
      <c r="D1493" t="str">
        <f>IF([1]线路!D1493="","",[1]线路!D1493)</f>
        <v/>
      </c>
      <c r="E1493" t="str">
        <f>IF([1]线路!F1493="","",[1]线路!F1493)</f>
        <v/>
      </c>
      <c r="F1493" t="str">
        <f>IF([1]线路!E1493="","",[1]线路!E1493)</f>
        <v/>
      </c>
      <c r="G1493" s="18" t="str">
        <f t="shared" si="62"/>
        <v/>
      </c>
      <c r="H1493" s="18" t="str">
        <f ca="1">VLOOKUP(线路!A1493,OFFSET(架空线长度!$A$2,0,0,2000,2),2,FALSE)</f>
        <v/>
      </c>
      <c r="I1493" s="18"/>
      <c r="J1493" s="18"/>
      <c r="K1493" s="18"/>
      <c r="L1493" s="18" t="str">
        <f t="shared" si="63"/>
        <v/>
      </c>
      <c r="M1493" t="str">
        <f>IF([1]线路!G1493="","",[1]线路!G1493)</f>
        <v/>
      </c>
      <c r="N1493" t="str">
        <f>IF([1]线路!H1493="","",[1]线路!H1493)</f>
        <v/>
      </c>
    </row>
    <row r="1494" spans="1:14" x14ac:dyDescent="0.15">
      <c r="A1494" t="str">
        <f>IF([1]线路!A1494="","",[1]线路!A1494)</f>
        <v/>
      </c>
      <c r="B1494" t="str">
        <f>IF([1]线路!B1494="","",[1]线路!B1494)</f>
        <v/>
      </c>
      <c r="C1494" t="str">
        <f>IF([1]线路!C1494="","",[1]线路!C1494)</f>
        <v/>
      </c>
      <c r="D1494" t="str">
        <f>IF([1]线路!D1494="","",[1]线路!D1494)</f>
        <v/>
      </c>
      <c r="E1494" t="str">
        <f>IF([1]线路!F1494="","",[1]线路!F1494)</f>
        <v/>
      </c>
      <c r="F1494" t="str">
        <f>IF([1]线路!E1494="","",[1]线路!E1494)</f>
        <v/>
      </c>
      <c r="G1494" s="18" t="str">
        <f t="shared" si="62"/>
        <v/>
      </c>
      <c r="H1494" s="18" t="str">
        <f ca="1">VLOOKUP(线路!A1494,OFFSET(架空线长度!$A$2,0,0,2000,2),2,FALSE)</f>
        <v/>
      </c>
      <c r="I1494" s="18"/>
      <c r="J1494" s="18"/>
      <c r="K1494" s="18"/>
      <c r="L1494" s="18" t="str">
        <f t="shared" si="63"/>
        <v/>
      </c>
      <c r="M1494" t="str">
        <f>IF([1]线路!G1494="","",[1]线路!G1494)</f>
        <v/>
      </c>
      <c r="N1494" t="str">
        <f>IF([1]线路!H1494="","",[1]线路!H1494)</f>
        <v/>
      </c>
    </row>
    <row r="1495" spans="1:14" x14ac:dyDescent="0.15">
      <c r="A1495" t="str">
        <f>IF([1]线路!A1495="","",[1]线路!A1495)</f>
        <v/>
      </c>
      <c r="B1495" t="str">
        <f>IF([1]线路!B1495="","",[1]线路!B1495)</f>
        <v/>
      </c>
      <c r="C1495" t="str">
        <f>IF([1]线路!C1495="","",[1]线路!C1495)</f>
        <v/>
      </c>
      <c r="D1495" t="str">
        <f>IF([1]线路!D1495="","",[1]线路!D1495)</f>
        <v/>
      </c>
      <c r="E1495" t="str">
        <f>IF([1]线路!F1495="","",[1]线路!F1495)</f>
        <v/>
      </c>
      <c r="F1495" t="str">
        <f>IF([1]线路!E1495="","",[1]线路!E1495)</f>
        <v/>
      </c>
      <c r="G1495" s="18" t="str">
        <f t="shared" si="62"/>
        <v/>
      </c>
      <c r="H1495" s="18" t="str">
        <f ca="1">VLOOKUP(线路!A1495,OFFSET(架空线长度!$A$2,0,0,2000,2),2,FALSE)</f>
        <v/>
      </c>
      <c r="I1495" s="18"/>
      <c r="J1495" s="18"/>
      <c r="K1495" s="18"/>
      <c r="L1495" s="18" t="str">
        <f t="shared" si="63"/>
        <v/>
      </c>
      <c r="M1495" t="str">
        <f>IF([1]线路!G1495="","",[1]线路!G1495)</f>
        <v/>
      </c>
      <c r="N1495" t="str">
        <f>IF([1]线路!H1495="","",[1]线路!H1495)</f>
        <v/>
      </c>
    </row>
    <row r="1496" spans="1:14" x14ac:dyDescent="0.15">
      <c r="A1496" t="str">
        <f>IF([1]线路!A1496="","",[1]线路!A1496)</f>
        <v/>
      </c>
      <c r="B1496" t="str">
        <f>IF([1]线路!B1496="","",[1]线路!B1496)</f>
        <v/>
      </c>
      <c r="C1496" t="str">
        <f>IF([1]线路!C1496="","",[1]线路!C1496)</f>
        <v/>
      </c>
      <c r="D1496" t="str">
        <f>IF([1]线路!D1496="","",[1]线路!D1496)</f>
        <v/>
      </c>
      <c r="E1496" t="str">
        <f>IF([1]线路!F1496="","",[1]线路!F1496)</f>
        <v/>
      </c>
      <c r="F1496" t="str">
        <f>IF([1]线路!E1496="","",[1]线路!E1496)</f>
        <v/>
      </c>
      <c r="G1496" s="18" t="str">
        <f t="shared" si="62"/>
        <v/>
      </c>
      <c r="H1496" s="18" t="str">
        <f ca="1">VLOOKUP(线路!A1496,OFFSET(架空线长度!$A$2,0,0,2000,2),2,FALSE)</f>
        <v/>
      </c>
      <c r="I1496" s="18"/>
      <c r="J1496" s="18"/>
      <c r="K1496" s="18"/>
      <c r="L1496" s="18" t="str">
        <f t="shared" si="63"/>
        <v/>
      </c>
      <c r="M1496" t="str">
        <f>IF([1]线路!G1496="","",[1]线路!G1496)</f>
        <v/>
      </c>
      <c r="N1496" t="str">
        <f>IF([1]线路!H1496="","",[1]线路!H1496)</f>
        <v/>
      </c>
    </row>
    <row r="1497" spans="1:14" x14ac:dyDescent="0.15">
      <c r="A1497" t="str">
        <f>IF([1]线路!A1497="","",[1]线路!A1497)</f>
        <v/>
      </c>
      <c r="B1497" t="str">
        <f>IF([1]线路!B1497="","",[1]线路!B1497)</f>
        <v/>
      </c>
      <c r="C1497" t="str">
        <f>IF([1]线路!C1497="","",[1]线路!C1497)</f>
        <v/>
      </c>
      <c r="D1497" t="str">
        <f>IF([1]线路!D1497="","",[1]线路!D1497)</f>
        <v/>
      </c>
      <c r="E1497" t="str">
        <f>IF([1]线路!F1497="","",[1]线路!F1497)</f>
        <v/>
      </c>
      <c r="F1497" t="str">
        <f>IF([1]线路!E1497="","",[1]线路!E1497)</f>
        <v/>
      </c>
      <c r="G1497" s="18" t="str">
        <f t="shared" si="62"/>
        <v/>
      </c>
      <c r="H1497" s="18" t="str">
        <f ca="1">VLOOKUP(线路!A1497,OFFSET(架空线长度!$A$2,0,0,2000,2),2,FALSE)</f>
        <v/>
      </c>
      <c r="I1497" s="18"/>
      <c r="J1497" s="18"/>
      <c r="K1497" s="18"/>
      <c r="L1497" s="18" t="str">
        <f t="shared" si="63"/>
        <v/>
      </c>
      <c r="M1497" t="str">
        <f>IF([1]线路!G1497="","",[1]线路!G1497)</f>
        <v/>
      </c>
      <c r="N1497" t="str">
        <f>IF([1]线路!H1497="","",[1]线路!H1497)</f>
        <v/>
      </c>
    </row>
    <row r="1498" spans="1:14" x14ac:dyDescent="0.15">
      <c r="A1498" t="str">
        <f>IF([1]线路!A1498="","",[1]线路!A1498)</f>
        <v/>
      </c>
      <c r="B1498" t="str">
        <f>IF([1]线路!B1498="","",[1]线路!B1498)</f>
        <v/>
      </c>
      <c r="C1498" t="str">
        <f>IF([1]线路!C1498="","",[1]线路!C1498)</f>
        <v/>
      </c>
      <c r="D1498" t="str">
        <f>IF([1]线路!D1498="","",[1]线路!D1498)</f>
        <v/>
      </c>
      <c r="E1498" t="str">
        <f>IF([1]线路!F1498="","",[1]线路!F1498)</f>
        <v/>
      </c>
      <c r="F1498" t="str">
        <f>IF([1]线路!E1498="","",[1]线路!E1498)</f>
        <v/>
      </c>
      <c r="G1498" s="18" t="str">
        <f t="shared" si="62"/>
        <v/>
      </c>
      <c r="H1498" s="18" t="str">
        <f ca="1">VLOOKUP(线路!A1498,OFFSET(架空线长度!$A$2,0,0,2000,2),2,FALSE)</f>
        <v/>
      </c>
      <c r="I1498" s="18"/>
      <c r="J1498" s="18"/>
      <c r="K1498" s="18"/>
      <c r="L1498" s="18" t="str">
        <f t="shared" si="63"/>
        <v/>
      </c>
      <c r="M1498" t="str">
        <f>IF([1]线路!G1498="","",[1]线路!G1498)</f>
        <v/>
      </c>
      <c r="N1498" t="str">
        <f>IF([1]线路!H1498="","",[1]线路!H1498)</f>
        <v/>
      </c>
    </row>
    <row r="1499" spans="1:14" x14ac:dyDescent="0.15">
      <c r="A1499" t="str">
        <f>IF([1]线路!A1499="","",[1]线路!A1499)</f>
        <v/>
      </c>
      <c r="B1499" t="str">
        <f>IF([1]线路!B1499="","",[1]线路!B1499)</f>
        <v/>
      </c>
      <c r="C1499" t="str">
        <f>IF([1]线路!C1499="","",[1]线路!C1499)</f>
        <v/>
      </c>
      <c r="D1499" t="str">
        <f>IF([1]线路!D1499="","",[1]线路!D1499)</f>
        <v/>
      </c>
      <c r="E1499" t="str">
        <f>IF([1]线路!F1499="","",[1]线路!F1499)</f>
        <v/>
      </c>
      <c r="F1499" t="str">
        <f>IF([1]线路!E1499="","",[1]线路!E1499)</f>
        <v/>
      </c>
      <c r="G1499" s="18" t="str">
        <f t="shared" si="62"/>
        <v/>
      </c>
      <c r="H1499" s="18" t="str">
        <f ca="1">VLOOKUP(线路!A1499,OFFSET(架空线长度!$A$2,0,0,2000,2),2,FALSE)</f>
        <v/>
      </c>
      <c r="I1499" s="18"/>
      <c r="J1499" s="18"/>
      <c r="K1499" s="18"/>
      <c r="L1499" s="18" t="str">
        <f t="shared" si="63"/>
        <v/>
      </c>
      <c r="M1499" t="str">
        <f>IF([1]线路!G1499="","",[1]线路!G1499)</f>
        <v/>
      </c>
      <c r="N1499" t="str">
        <f>IF([1]线路!H1499="","",[1]线路!H1499)</f>
        <v/>
      </c>
    </row>
    <row r="1500" spans="1:14" x14ac:dyDescent="0.15">
      <c r="A1500" t="str">
        <f>IF([1]线路!A1500="","",[1]线路!A1500)</f>
        <v/>
      </c>
      <c r="B1500" t="str">
        <f>IF([1]线路!B1500="","",[1]线路!B1500)</f>
        <v/>
      </c>
      <c r="C1500" t="str">
        <f>IF([1]线路!C1500="","",[1]线路!C1500)</f>
        <v/>
      </c>
      <c r="D1500" t="str">
        <f>IF([1]线路!D1500="","",[1]线路!D1500)</f>
        <v/>
      </c>
      <c r="E1500" t="str">
        <f>IF([1]线路!F1500="","",[1]线路!F1500)</f>
        <v/>
      </c>
      <c r="F1500" t="str">
        <f>IF([1]线路!E1500="","",[1]线路!E1500)</f>
        <v/>
      </c>
      <c r="G1500" s="18" t="str">
        <f t="shared" si="62"/>
        <v/>
      </c>
      <c r="H1500" s="18" t="str">
        <f ca="1">VLOOKUP(线路!A1500,OFFSET(架空线长度!$A$2,0,0,2000,2),2,FALSE)</f>
        <v/>
      </c>
      <c r="I1500" s="18"/>
      <c r="J1500" s="18"/>
      <c r="K1500" s="18"/>
      <c r="L1500" s="18" t="str">
        <f t="shared" si="63"/>
        <v/>
      </c>
      <c r="M1500" t="str">
        <f>IF([1]线路!G1500="","",[1]线路!G1500)</f>
        <v/>
      </c>
      <c r="N1500" t="str">
        <f>IF([1]线路!H1500="","",[1]线路!H1500)</f>
        <v/>
      </c>
    </row>
    <row r="1501" spans="1:14" x14ac:dyDescent="0.15">
      <c r="A1501" t="str">
        <f>IF([1]线路!A1501="","",[1]线路!A1501)</f>
        <v/>
      </c>
      <c r="B1501" t="str">
        <f>IF([1]线路!B1501="","",[1]线路!B1501)</f>
        <v/>
      </c>
      <c r="C1501" t="str">
        <f>IF([1]线路!C1501="","",[1]线路!C1501)</f>
        <v/>
      </c>
      <c r="D1501" t="str">
        <f>IF([1]线路!D1501="","",[1]线路!D1501)</f>
        <v/>
      </c>
      <c r="E1501" t="str">
        <f>IF([1]线路!F1501="","",[1]线路!F1501)</f>
        <v/>
      </c>
      <c r="F1501" t="str">
        <f>IF([1]线路!E1501="","",[1]线路!E1501)</f>
        <v/>
      </c>
      <c r="G1501" s="18" t="str">
        <f t="shared" si="62"/>
        <v/>
      </c>
      <c r="H1501" s="18" t="str">
        <f ca="1">VLOOKUP(线路!A1501,OFFSET(架空线长度!$A$2,0,0,2000,2),2,FALSE)</f>
        <v/>
      </c>
      <c r="I1501" s="18"/>
      <c r="J1501" s="18"/>
      <c r="K1501" s="18"/>
      <c r="L1501" s="18" t="str">
        <f t="shared" si="63"/>
        <v/>
      </c>
      <c r="M1501" t="str">
        <f>IF([1]线路!G1501="","",[1]线路!G1501)</f>
        <v/>
      </c>
      <c r="N1501" t="str">
        <f>IF([1]线路!H1501="","",[1]线路!H1501)</f>
        <v/>
      </c>
    </row>
    <row r="1502" spans="1:14" x14ac:dyDescent="0.15">
      <c r="A1502" t="str">
        <f>IF([1]线路!A1502="","",[1]线路!A1502)</f>
        <v/>
      </c>
      <c r="B1502" t="str">
        <f>IF([1]线路!B1502="","",[1]线路!B1502)</f>
        <v/>
      </c>
      <c r="C1502" t="str">
        <f>IF([1]线路!C1502="","",[1]线路!C1502)</f>
        <v/>
      </c>
      <c r="D1502" t="str">
        <f>IF([1]线路!D1502="","",[1]线路!D1502)</f>
        <v/>
      </c>
      <c r="E1502" t="str">
        <f>IF([1]线路!F1502="","",[1]线路!F1502)</f>
        <v/>
      </c>
      <c r="F1502" t="str">
        <f>IF([1]线路!E1502="","",[1]线路!E1502)</f>
        <v/>
      </c>
      <c r="G1502" s="18" t="str">
        <f t="shared" si="62"/>
        <v/>
      </c>
      <c r="H1502" s="18" t="str">
        <f ca="1">VLOOKUP(线路!A1502,OFFSET(架空线长度!$A$2,0,0,2000,2),2,FALSE)</f>
        <v/>
      </c>
      <c r="I1502" s="18"/>
      <c r="J1502" s="18"/>
      <c r="K1502" s="18"/>
      <c r="L1502" s="18" t="str">
        <f t="shared" si="63"/>
        <v/>
      </c>
      <c r="M1502" t="str">
        <f>IF([1]线路!G1502="","",[1]线路!G1502)</f>
        <v/>
      </c>
      <c r="N1502" t="str">
        <f>IF([1]线路!H1502="","",[1]线路!H1502)</f>
        <v/>
      </c>
    </row>
    <row r="1503" spans="1:14" x14ac:dyDescent="0.15">
      <c r="A1503" t="str">
        <f>IF([1]线路!A1503="","",[1]线路!A1503)</f>
        <v/>
      </c>
      <c r="B1503" t="str">
        <f>IF([1]线路!B1503="","",[1]线路!B1503)</f>
        <v/>
      </c>
      <c r="C1503" t="str">
        <f>IF([1]线路!C1503="","",[1]线路!C1503)</f>
        <v/>
      </c>
      <c r="D1503" t="str">
        <f>IF([1]线路!D1503="","",[1]线路!D1503)</f>
        <v/>
      </c>
      <c r="E1503" t="str">
        <f>IF([1]线路!F1503="","",[1]线路!F1503)</f>
        <v/>
      </c>
      <c r="F1503" t="str">
        <f>IF([1]线路!E1503="","",[1]线路!E1503)</f>
        <v/>
      </c>
      <c r="G1503" s="18" t="str">
        <f t="shared" si="62"/>
        <v/>
      </c>
      <c r="H1503" s="18" t="str">
        <f ca="1">VLOOKUP(线路!A1503,OFFSET(架空线长度!$A$2,0,0,2000,2),2,FALSE)</f>
        <v/>
      </c>
      <c r="I1503" s="18"/>
      <c r="J1503" s="18"/>
      <c r="K1503" s="18"/>
      <c r="L1503" s="18" t="str">
        <f t="shared" si="63"/>
        <v/>
      </c>
      <c r="M1503" t="str">
        <f>IF([1]线路!G1503="","",[1]线路!G1503)</f>
        <v/>
      </c>
      <c r="N1503" t="str">
        <f>IF([1]线路!H1503="","",[1]线路!H1503)</f>
        <v/>
      </c>
    </row>
    <row r="1504" spans="1:14" x14ac:dyDescent="0.15">
      <c r="A1504" t="str">
        <f>IF([1]线路!A1504="","",[1]线路!A1504)</f>
        <v/>
      </c>
      <c r="B1504" t="str">
        <f>IF([1]线路!B1504="","",[1]线路!B1504)</f>
        <v/>
      </c>
      <c r="C1504" t="str">
        <f>IF([1]线路!C1504="","",[1]线路!C1504)</f>
        <v/>
      </c>
      <c r="D1504" t="str">
        <f>IF([1]线路!D1504="","",[1]线路!D1504)</f>
        <v/>
      </c>
      <c r="E1504" t="str">
        <f>IF([1]线路!F1504="","",[1]线路!F1504)</f>
        <v/>
      </c>
      <c r="F1504" t="str">
        <f>IF([1]线路!E1504="","",[1]线路!E1504)</f>
        <v/>
      </c>
      <c r="G1504" s="18" t="str">
        <f t="shared" si="62"/>
        <v/>
      </c>
      <c r="H1504" s="18" t="str">
        <f ca="1">VLOOKUP(线路!A1504,OFFSET(架空线长度!$A$2,0,0,2000,2),2,FALSE)</f>
        <v/>
      </c>
      <c r="I1504" s="18"/>
      <c r="J1504" s="18"/>
      <c r="K1504" s="18"/>
      <c r="L1504" s="18" t="str">
        <f t="shared" si="63"/>
        <v/>
      </c>
      <c r="M1504" t="str">
        <f>IF([1]线路!G1504="","",[1]线路!G1504)</f>
        <v/>
      </c>
      <c r="N1504" t="str">
        <f>IF([1]线路!H1504="","",[1]线路!H1504)</f>
        <v/>
      </c>
    </row>
    <row r="1505" spans="1:14" x14ac:dyDescent="0.15">
      <c r="A1505" t="str">
        <f>IF([1]线路!A1505="","",[1]线路!A1505)</f>
        <v/>
      </c>
      <c r="B1505" t="str">
        <f>IF([1]线路!B1505="","",[1]线路!B1505)</f>
        <v/>
      </c>
      <c r="C1505" t="str">
        <f>IF([1]线路!C1505="","",[1]线路!C1505)</f>
        <v/>
      </c>
      <c r="D1505" t="str">
        <f>IF([1]线路!D1505="","",[1]线路!D1505)</f>
        <v/>
      </c>
      <c r="E1505" t="str">
        <f>IF([1]线路!F1505="","",[1]线路!F1505)</f>
        <v/>
      </c>
      <c r="F1505" t="str">
        <f>IF([1]线路!E1505="","",[1]线路!E1505)</f>
        <v/>
      </c>
      <c r="G1505" s="18" t="str">
        <f t="shared" si="62"/>
        <v/>
      </c>
      <c r="H1505" s="18" t="str">
        <f ca="1">VLOOKUP(线路!A1505,OFFSET(架空线长度!$A$2,0,0,2000,2),2,FALSE)</f>
        <v/>
      </c>
      <c r="I1505" s="18"/>
      <c r="J1505" s="18"/>
      <c r="K1505" s="18"/>
      <c r="L1505" s="18" t="str">
        <f t="shared" si="63"/>
        <v/>
      </c>
      <c r="M1505" t="str">
        <f>IF([1]线路!G1505="","",[1]线路!G1505)</f>
        <v/>
      </c>
      <c r="N1505" t="str">
        <f>IF([1]线路!H1505="","",[1]线路!H1505)</f>
        <v/>
      </c>
    </row>
    <row r="1506" spans="1:14" x14ac:dyDescent="0.15">
      <c r="A1506" t="str">
        <f>IF([1]线路!A1506="","",[1]线路!A1506)</f>
        <v/>
      </c>
      <c r="B1506" t="str">
        <f>IF([1]线路!B1506="","",[1]线路!B1506)</f>
        <v/>
      </c>
      <c r="C1506" t="str">
        <f>IF([1]线路!C1506="","",[1]线路!C1506)</f>
        <v/>
      </c>
      <c r="D1506" t="str">
        <f>IF([1]线路!D1506="","",[1]线路!D1506)</f>
        <v/>
      </c>
      <c r="E1506" t="str">
        <f>IF([1]线路!F1506="","",[1]线路!F1506)</f>
        <v/>
      </c>
      <c r="F1506" t="str">
        <f>IF([1]线路!E1506="","",[1]线路!E1506)</f>
        <v/>
      </c>
      <c r="G1506" s="18" t="str">
        <f t="shared" si="62"/>
        <v/>
      </c>
      <c r="H1506" s="18" t="str">
        <f ca="1">VLOOKUP(线路!A1506,OFFSET(架空线长度!$A$2,0,0,2000,2),2,FALSE)</f>
        <v/>
      </c>
      <c r="I1506" s="18"/>
      <c r="J1506" s="18"/>
      <c r="K1506" s="18"/>
      <c r="L1506" s="18" t="str">
        <f t="shared" si="63"/>
        <v/>
      </c>
      <c r="M1506" t="str">
        <f>IF([1]线路!G1506="","",[1]线路!G1506)</f>
        <v/>
      </c>
      <c r="N1506" t="str">
        <f>IF([1]线路!H1506="","",[1]线路!H1506)</f>
        <v/>
      </c>
    </row>
    <row r="1507" spans="1:14" x14ac:dyDescent="0.15">
      <c r="A1507" t="str">
        <f>IF([1]线路!A1507="","",[1]线路!A1507)</f>
        <v/>
      </c>
      <c r="B1507" t="str">
        <f>IF([1]线路!B1507="","",[1]线路!B1507)</f>
        <v/>
      </c>
      <c r="C1507" t="str">
        <f>IF([1]线路!C1507="","",[1]线路!C1507)</f>
        <v/>
      </c>
      <c r="D1507" t="str">
        <f>IF([1]线路!D1507="","",[1]线路!D1507)</f>
        <v/>
      </c>
      <c r="E1507" t="str">
        <f>IF([1]线路!F1507="","",[1]线路!F1507)</f>
        <v/>
      </c>
      <c r="F1507" t="str">
        <f>IF([1]线路!E1507="","",[1]线路!E1507)</f>
        <v/>
      </c>
      <c r="G1507" s="18" t="str">
        <f t="shared" si="62"/>
        <v/>
      </c>
      <c r="H1507" s="18" t="str">
        <f ca="1">VLOOKUP(线路!A1507,OFFSET(架空线长度!$A$2,0,0,2000,2),2,FALSE)</f>
        <v/>
      </c>
      <c r="I1507" s="18"/>
      <c r="J1507" s="18"/>
      <c r="K1507" s="18"/>
      <c r="L1507" s="18" t="str">
        <f t="shared" si="63"/>
        <v/>
      </c>
      <c r="M1507" t="str">
        <f>IF([1]线路!G1507="","",[1]线路!G1507)</f>
        <v/>
      </c>
      <c r="N1507" t="str">
        <f>IF([1]线路!H1507="","",[1]线路!H1507)</f>
        <v/>
      </c>
    </row>
    <row r="1508" spans="1:14" x14ac:dyDescent="0.15">
      <c r="A1508" t="str">
        <f>IF([1]线路!A1508="","",[1]线路!A1508)</f>
        <v/>
      </c>
      <c r="B1508" t="str">
        <f>IF([1]线路!B1508="","",[1]线路!B1508)</f>
        <v/>
      </c>
      <c r="C1508" t="str">
        <f>IF([1]线路!C1508="","",[1]线路!C1508)</f>
        <v/>
      </c>
      <c r="D1508" t="str">
        <f>IF([1]线路!D1508="","",[1]线路!D1508)</f>
        <v/>
      </c>
      <c r="E1508" t="str">
        <f>IF([1]线路!F1508="","",[1]线路!F1508)</f>
        <v/>
      </c>
      <c r="F1508" t="str">
        <f>IF([1]线路!E1508="","",[1]线路!E1508)</f>
        <v/>
      </c>
      <c r="G1508" s="18" t="str">
        <f t="shared" si="62"/>
        <v/>
      </c>
      <c r="H1508" s="18" t="str">
        <f ca="1">VLOOKUP(线路!A1508,OFFSET(架空线长度!$A$2,0,0,2000,2),2,FALSE)</f>
        <v/>
      </c>
      <c r="I1508" s="18"/>
      <c r="J1508" s="18"/>
      <c r="K1508" s="18"/>
      <c r="L1508" s="18" t="str">
        <f t="shared" si="63"/>
        <v/>
      </c>
      <c r="M1508" t="str">
        <f>IF([1]线路!G1508="","",[1]线路!G1508)</f>
        <v/>
      </c>
      <c r="N1508" t="str">
        <f>IF([1]线路!H1508="","",[1]线路!H1508)</f>
        <v/>
      </c>
    </row>
    <row r="1509" spans="1:14" x14ac:dyDescent="0.15">
      <c r="A1509" t="str">
        <f>IF([1]线路!A1509="","",[1]线路!A1509)</f>
        <v/>
      </c>
      <c r="B1509" t="str">
        <f>IF([1]线路!B1509="","",[1]线路!B1509)</f>
        <v/>
      </c>
      <c r="C1509" t="str">
        <f>IF([1]线路!C1509="","",[1]线路!C1509)</f>
        <v/>
      </c>
      <c r="D1509" t="str">
        <f>IF([1]线路!D1509="","",[1]线路!D1509)</f>
        <v/>
      </c>
      <c r="E1509" t="str">
        <f>IF([1]线路!F1509="","",[1]线路!F1509)</f>
        <v/>
      </c>
      <c r="F1509" t="str">
        <f>IF([1]线路!E1509="","",[1]线路!E1509)</f>
        <v/>
      </c>
      <c r="G1509" s="18" t="str">
        <f t="shared" si="62"/>
        <v/>
      </c>
      <c r="H1509" s="18" t="str">
        <f ca="1">VLOOKUP(线路!A1509,OFFSET(架空线长度!$A$2,0,0,2000,2),2,FALSE)</f>
        <v/>
      </c>
      <c r="I1509" s="18"/>
      <c r="J1509" s="18"/>
      <c r="K1509" s="18"/>
      <c r="L1509" s="18" t="str">
        <f t="shared" si="63"/>
        <v/>
      </c>
      <c r="M1509" t="str">
        <f>IF([1]线路!G1509="","",[1]线路!G1509)</f>
        <v/>
      </c>
      <c r="N1509" t="str">
        <f>IF([1]线路!H1509="","",[1]线路!H1509)</f>
        <v/>
      </c>
    </row>
    <row r="1510" spans="1:14" x14ac:dyDescent="0.15">
      <c r="A1510" t="str">
        <f>IF([1]线路!A1510="","",[1]线路!A1510)</f>
        <v/>
      </c>
      <c r="B1510" t="str">
        <f>IF([1]线路!B1510="","",[1]线路!B1510)</f>
        <v/>
      </c>
      <c r="C1510" t="str">
        <f>IF([1]线路!C1510="","",[1]线路!C1510)</f>
        <v/>
      </c>
      <c r="D1510" t="str">
        <f>IF([1]线路!D1510="","",[1]线路!D1510)</f>
        <v/>
      </c>
      <c r="E1510" t="str">
        <f>IF([1]线路!F1510="","",[1]线路!F1510)</f>
        <v/>
      </c>
      <c r="F1510" t="str">
        <f>IF([1]线路!E1510="","",[1]线路!E1510)</f>
        <v/>
      </c>
      <c r="G1510" s="18" t="str">
        <f t="shared" si="62"/>
        <v/>
      </c>
      <c r="H1510" s="18" t="str">
        <f ca="1">VLOOKUP(线路!A1510,OFFSET(架空线长度!$A$2,0,0,2000,2),2,FALSE)</f>
        <v/>
      </c>
      <c r="I1510" s="18"/>
      <c r="J1510" s="18"/>
      <c r="K1510" s="18"/>
      <c r="L1510" s="18" t="str">
        <f t="shared" si="63"/>
        <v/>
      </c>
      <c r="M1510" t="str">
        <f>IF([1]线路!G1510="","",[1]线路!G1510)</f>
        <v/>
      </c>
      <c r="N1510" t="str">
        <f>IF([1]线路!H1510="","",[1]线路!H1510)</f>
        <v/>
      </c>
    </row>
    <row r="1511" spans="1:14" x14ac:dyDescent="0.15">
      <c r="A1511" t="str">
        <f>IF([1]线路!A1511="","",[1]线路!A1511)</f>
        <v/>
      </c>
      <c r="B1511" t="str">
        <f>IF([1]线路!B1511="","",[1]线路!B1511)</f>
        <v/>
      </c>
      <c r="C1511" t="str">
        <f>IF([1]线路!C1511="","",[1]线路!C1511)</f>
        <v/>
      </c>
      <c r="D1511" t="str">
        <f>IF([1]线路!D1511="","",[1]线路!D1511)</f>
        <v/>
      </c>
      <c r="E1511" t="str">
        <f>IF([1]线路!F1511="","",[1]线路!F1511)</f>
        <v/>
      </c>
      <c r="F1511" t="str">
        <f>IF([1]线路!E1511="","",[1]线路!E1511)</f>
        <v/>
      </c>
      <c r="G1511" s="18" t="str">
        <f t="shared" si="62"/>
        <v/>
      </c>
      <c r="H1511" s="18" t="str">
        <f ca="1">VLOOKUP(线路!A1511,OFFSET(架空线长度!$A$2,0,0,2000,2),2,FALSE)</f>
        <v/>
      </c>
      <c r="I1511" s="18"/>
      <c r="J1511" s="18"/>
      <c r="K1511" s="18"/>
      <c r="L1511" s="18" t="str">
        <f t="shared" si="63"/>
        <v/>
      </c>
      <c r="M1511" t="str">
        <f>IF([1]线路!G1511="","",[1]线路!G1511)</f>
        <v/>
      </c>
      <c r="N1511" t="str">
        <f>IF([1]线路!H1511="","",[1]线路!H1511)</f>
        <v/>
      </c>
    </row>
    <row r="1512" spans="1:14" x14ac:dyDescent="0.15">
      <c r="A1512" t="str">
        <f>IF([1]线路!A1512="","",[1]线路!A1512)</f>
        <v/>
      </c>
      <c r="B1512" t="str">
        <f>IF([1]线路!B1512="","",[1]线路!B1512)</f>
        <v/>
      </c>
      <c r="C1512" t="str">
        <f>IF([1]线路!C1512="","",[1]线路!C1512)</f>
        <v/>
      </c>
      <c r="D1512" t="str">
        <f>IF([1]线路!D1512="","",[1]线路!D1512)</f>
        <v/>
      </c>
      <c r="E1512" t="str">
        <f>IF([1]线路!F1512="","",[1]线路!F1512)</f>
        <v/>
      </c>
      <c r="F1512" t="str">
        <f>IF([1]线路!E1512="","",[1]线路!E1512)</f>
        <v/>
      </c>
      <c r="G1512" s="18" t="str">
        <f t="shared" si="62"/>
        <v/>
      </c>
      <c r="H1512" s="18" t="str">
        <f ca="1">VLOOKUP(线路!A1512,OFFSET(架空线长度!$A$2,0,0,2000,2),2,FALSE)</f>
        <v/>
      </c>
      <c r="I1512" s="18"/>
      <c r="J1512" s="18"/>
      <c r="K1512" s="18"/>
      <c r="L1512" s="18" t="str">
        <f t="shared" si="63"/>
        <v/>
      </c>
      <c r="M1512" t="str">
        <f>IF([1]线路!G1512="","",[1]线路!G1512)</f>
        <v/>
      </c>
      <c r="N1512" t="str">
        <f>IF([1]线路!H1512="","",[1]线路!H1512)</f>
        <v/>
      </c>
    </row>
    <row r="1513" spans="1:14" x14ac:dyDescent="0.15">
      <c r="A1513" t="str">
        <f>IF([1]线路!A1513="","",[1]线路!A1513)</f>
        <v/>
      </c>
      <c r="B1513" t="str">
        <f>IF([1]线路!B1513="","",[1]线路!B1513)</f>
        <v/>
      </c>
      <c r="C1513" t="str">
        <f>IF([1]线路!C1513="","",[1]线路!C1513)</f>
        <v/>
      </c>
      <c r="D1513" t="str">
        <f>IF([1]线路!D1513="","",[1]线路!D1513)</f>
        <v/>
      </c>
      <c r="E1513" t="str">
        <f>IF([1]线路!F1513="","",[1]线路!F1513)</f>
        <v/>
      </c>
      <c r="F1513" t="str">
        <f>IF([1]线路!E1513="","",[1]线路!E1513)</f>
        <v/>
      </c>
      <c r="G1513" s="18" t="str">
        <f t="shared" si="62"/>
        <v/>
      </c>
      <c r="H1513" s="18" t="str">
        <f ca="1">VLOOKUP(线路!A1513,OFFSET(架空线长度!$A$2,0,0,2000,2),2,FALSE)</f>
        <v/>
      </c>
      <c r="I1513" s="18"/>
      <c r="J1513" s="18"/>
      <c r="K1513" s="18"/>
      <c r="L1513" s="18" t="str">
        <f t="shared" si="63"/>
        <v/>
      </c>
      <c r="M1513" t="str">
        <f>IF([1]线路!G1513="","",[1]线路!G1513)</f>
        <v/>
      </c>
      <c r="N1513" t="str">
        <f>IF([1]线路!H1513="","",[1]线路!H1513)</f>
        <v/>
      </c>
    </row>
    <row r="1514" spans="1:14" x14ac:dyDescent="0.15">
      <c r="A1514" t="str">
        <f>IF([1]线路!A1514="","",[1]线路!A1514)</f>
        <v/>
      </c>
      <c r="B1514" t="str">
        <f>IF([1]线路!B1514="","",[1]线路!B1514)</f>
        <v/>
      </c>
      <c r="C1514" t="str">
        <f>IF([1]线路!C1514="","",[1]线路!C1514)</f>
        <v/>
      </c>
      <c r="D1514" t="str">
        <f>IF([1]线路!D1514="","",[1]线路!D1514)</f>
        <v/>
      </c>
      <c r="E1514" t="str">
        <f>IF([1]线路!F1514="","",[1]线路!F1514)</f>
        <v/>
      </c>
      <c r="F1514" t="str">
        <f>IF([1]线路!E1514="","",[1]线路!E1514)</f>
        <v/>
      </c>
      <c r="G1514" s="18" t="str">
        <f t="shared" si="62"/>
        <v/>
      </c>
      <c r="H1514" s="18" t="str">
        <f ca="1">VLOOKUP(线路!A1514,OFFSET(架空线长度!$A$2,0,0,2000,2),2,FALSE)</f>
        <v/>
      </c>
      <c r="I1514" s="18"/>
      <c r="J1514" s="18"/>
      <c r="K1514" s="18"/>
      <c r="L1514" s="18" t="str">
        <f t="shared" si="63"/>
        <v/>
      </c>
      <c r="M1514" t="str">
        <f>IF([1]线路!G1514="","",[1]线路!G1514)</f>
        <v/>
      </c>
      <c r="N1514" t="str">
        <f>IF([1]线路!H1514="","",[1]线路!H1514)</f>
        <v/>
      </c>
    </row>
    <row r="1515" spans="1:14" x14ac:dyDescent="0.15">
      <c r="A1515" t="str">
        <f>IF([1]线路!A1515="","",[1]线路!A1515)</f>
        <v/>
      </c>
      <c r="B1515" t="str">
        <f>IF([1]线路!B1515="","",[1]线路!B1515)</f>
        <v/>
      </c>
      <c r="C1515" t="str">
        <f>IF([1]线路!C1515="","",[1]线路!C1515)</f>
        <v/>
      </c>
      <c r="D1515" t="str">
        <f>IF([1]线路!D1515="","",[1]线路!D1515)</f>
        <v/>
      </c>
      <c r="E1515" t="str">
        <f>IF([1]线路!F1515="","",[1]线路!F1515)</f>
        <v/>
      </c>
      <c r="F1515" t="str">
        <f>IF([1]线路!E1515="","",[1]线路!E1515)</f>
        <v/>
      </c>
      <c r="G1515" s="18" t="str">
        <f t="shared" si="62"/>
        <v/>
      </c>
      <c r="H1515" s="18" t="str">
        <f ca="1">VLOOKUP(线路!A1515,OFFSET(架空线长度!$A$2,0,0,2000,2),2,FALSE)</f>
        <v/>
      </c>
      <c r="I1515" s="18"/>
      <c r="J1515" s="18"/>
      <c r="K1515" s="18"/>
      <c r="L1515" s="18" t="str">
        <f t="shared" si="63"/>
        <v/>
      </c>
      <c r="M1515" t="str">
        <f>IF([1]线路!G1515="","",[1]线路!G1515)</f>
        <v/>
      </c>
      <c r="N1515" t="str">
        <f>IF([1]线路!H1515="","",[1]线路!H1515)</f>
        <v/>
      </c>
    </row>
    <row r="1516" spans="1:14" x14ac:dyDescent="0.15">
      <c r="A1516" t="str">
        <f>IF([1]线路!A1516="","",[1]线路!A1516)</f>
        <v/>
      </c>
      <c r="B1516" t="str">
        <f>IF([1]线路!B1516="","",[1]线路!B1516)</f>
        <v/>
      </c>
      <c r="C1516" t="str">
        <f>IF([1]线路!C1516="","",[1]线路!C1516)</f>
        <v/>
      </c>
      <c r="D1516" t="str">
        <f>IF([1]线路!D1516="","",[1]线路!D1516)</f>
        <v/>
      </c>
      <c r="E1516" t="str">
        <f>IF([1]线路!F1516="","",[1]线路!F1516)</f>
        <v/>
      </c>
      <c r="F1516" t="str">
        <f>IF([1]线路!E1516="","",[1]线路!E1516)</f>
        <v/>
      </c>
      <c r="G1516" s="18" t="str">
        <f t="shared" si="62"/>
        <v/>
      </c>
      <c r="H1516" s="18" t="str">
        <f ca="1">VLOOKUP(线路!A1516,OFFSET(架空线长度!$A$2,0,0,2000,2),2,FALSE)</f>
        <v/>
      </c>
      <c r="I1516" s="18"/>
      <c r="J1516" s="18"/>
      <c r="K1516" s="18"/>
      <c r="L1516" s="18" t="str">
        <f t="shared" si="63"/>
        <v/>
      </c>
      <c r="M1516" t="str">
        <f>IF([1]线路!G1516="","",[1]线路!G1516)</f>
        <v/>
      </c>
      <c r="N1516" t="str">
        <f>IF([1]线路!H1516="","",[1]线路!H1516)</f>
        <v/>
      </c>
    </row>
    <row r="1517" spans="1:14" x14ac:dyDescent="0.15">
      <c r="A1517" t="str">
        <f>IF([1]线路!A1517="","",[1]线路!A1517)</f>
        <v/>
      </c>
      <c r="B1517" t="str">
        <f>IF([1]线路!B1517="","",[1]线路!B1517)</f>
        <v/>
      </c>
      <c r="C1517" t="str">
        <f>IF([1]线路!C1517="","",[1]线路!C1517)</f>
        <v/>
      </c>
      <c r="D1517" t="str">
        <f>IF([1]线路!D1517="","",[1]线路!D1517)</f>
        <v/>
      </c>
      <c r="E1517" t="str">
        <f>IF([1]线路!F1517="","",[1]线路!F1517)</f>
        <v/>
      </c>
      <c r="F1517" t="str">
        <f>IF([1]线路!E1517="","",[1]线路!E1517)</f>
        <v/>
      </c>
      <c r="G1517" s="18" t="str">
        <f t="shared" si="62"/>
        <v/>
      </c>
      <c r="H1517" s="18" t="str">
        <f ca="1">VLOOKUP(线路!A1517,OFFSET(架空线长度!$A$2,0,0,2000,2),2,FALSE)</f>
        <v/>
      </c>
      <c r="I1517" s="18"/>
      <c r="J1517" s="18"/>
      <c r="K1517" s="18"/>
      <c r="L1517" s="18" t="str">
        <f t="shared" si="63"/>
        <v/>
      </c>
      <c r="M1517" t="str">
        <f>IF([1]线路!G1517="","",[1]线路!G1517)</f>
        <v/>
      </c>
      <c r="N1517" t="str">
        <f>IF([1]线路!H1517="","",[1]线路!H1517)</f>
        <v/>
      </c>
    </row>
    <row r="1518" spans="1:14" x14ac:dyDescent="0.15">
      <c r="A1518" t="str">
        <f>IF([1]线路!A1518="","",[1]线路!A1518)</f>
        <v/>
      </c>
      <c r="B1518" t="str">
        <f>IF([1]线路!B1518="","",[1]线路!B1518)</f>
        <v/>
      </c>
      <c r="C1518" t="str">
        <f>IF([1]线路!C1518="","",[1]线路!C1518)</f>
        <v/>
      </c>
      <c r="D1518" t="str">
        <f>IF([1]线路!D1518="","",[1]线路!D1518)</f>
        <v/>
      </c>
      <c r="E1518" t="str">
        <f>IF([1]线路!F1518="","",[1]线路!F1518)</f>
        <v/>
      </c>
      <c r="F1518" t="str">
        <f>IF([1]线路!E1518="","",[1]线路!E1518)</f>
        <v/>
      </c>
      <c r="G1518" s="18" t="str">
        <f t="shared" si="62"/>
        <v/>
      </c>
      <c r="H1518" s="18" t="str">
        <f ca="1">VLOOKUP(线路!A1518,OFFSET(架空线长度!$A$2,0,0,2000,2),2,FALSE)</f>
        <v/>
      </c>
      <c r="I1518" s="18"/>
      <c r="J1518" s="18"/>
      <c r="K1518" s="18"/>
      <c r="L1518" s="18" t="str">
        <f t="shared" si="63"/>
        <v/>
      </c>
      <c r="M1518" t="str">
        <f>IF([1]线路!G1518="","",[1]线路!G1518)</f>
        <v/>
      </c>
      <c r="N1518" t="str">
        <f>IF([1]线路!H1518="","",[1]线路!H1518)</f>
        <v/>
      </c>
    </row>
    <row r="1519" spans="1:14" x14ac:dyDescent="0.15">
      <c r="A1519" t="str">
        <f>IF([1]线路!A1519="","",[1]线路!A1519)</f>
        <v/>
      </c>
      <c r="B1519" t="str">
        <f>IF([1]线路!B1519="","",[1]线路!B1519)</f>
        <v/>
      </c>
      <c r="C1519" t="str">
        <f>IF([1]线路!C1519="","",[1]线路!C1519)</f>
        <v/>
      </c>
      <c r="D1519" t="str">
        <f>IF([1]线路!D1519="","",[1]线路!D1519)</f>
        <v/>
      </c>
      <c r="E1519" t="str">
        <f>IF([1]线路!F1519="","",[1]线路!F1519)</f>
        <v/>
      </c>
      <c r="F1519" t="str">
        <f>IF([1]线路!E1519="","",[1]线路!E1519)</f>
        <v/>
      </c>
      <c r="G1519" s="18" t="str">
        <f t="shared" si="62"/>
        <v/>
      </c>
      <c r="H1519" s="18" t="str">
        <f ca="1">VLOOKUP(线路!A1519,OFFSET(架空线长度!$A$2,0,0,2000,2),2,FALSE)</f>
        <v/>
      </c>
      <c r="I1519" s="18"/>
      <c r="J1519" s="18"/>
      <c r="K1519" s="18"/>
      <c r="L1519" s="18" t="str">
        <f t="shared" si="63"/>
        <v/>
      </c>
      <c r="M1519" t="str">
        <f>IF([1]线路!G1519="","",[1]线路!G1519)</f>
        <v/>
      </c>
      <c r="N1519" t="str">
        <f>IF([1]线路!H1519="","",[1]线路!H1519)</f>
        <v/>
      </c>
    </row>
    <row r="1520" spans="1:14" x14ac:dyDescent="0.15">
      <c r="A1520" t="str">
        <f>IF([1]线路!A1520="","",[1]线路!A1520)</f>
        <v/>
      </c>
      <c r="B1520" t="str">
        <f>IF([1]线路!B1520="","",[1]线路!B1520)</f>
        <v/>
      </c>
      <c r="C1520" t="str">
        <f>IF([1]线路!C1520="","",[1]线路!C1520)</f>
        <v/>
      </c>
      <c r="D1520" t="str">
        <f>IF([1]线路!D1520="","",[1]线路!D1520)</f>
        <v/>
      </c>
      <c r="E1520" t="str">
        <f>IF([1]线路!F1520="","",[1]线路!F1520)</f>
        <v/>
      </c>
      <c r="F1520" t="str">
        <f>IF([1]线路!E1520="","",[1]线路!E1520)</f>
        <v/>
      </c>
      <c r="G1520" s="18" t="str">
        <f t="shared" si="62"/>
        <v/>
      </c>
      <c r="H1520" s="18" t="str">
        <f ca="1">VLOOKUP(线路!A1520,OFFSET(架空线长度!$A$2,0,0,2000,2),2,FALSE)</f>
        <v/>
      </c>
      <c r="I1520" s="18"/>
      <c r="J1520" s="18"/>
      <c r="K1520" s="18"/>
      <c r="L1520" s="18" t="str">
        <f t="shared" si="63"/>
        <v/>
      </c>
      <c r="M1520" t="str">
        <f>IF([1]线路!G1520="","",[1]线路!G1520)</f>
        <v/>
      </c>
      <c r="N1520" t="str">
        <f>IF([1]线路!H1520="","",[1]线路!H1520)</f>
        <v/>
      </c>
    </row>
    <row r="1521" spans="1:14" x14ac:dyDescent="0.15">
      <c r="A1521" t="str">
        <f>IF([1]线路!A1521="","",[1]线路!A1521)</f>
        <v/>
      </c>
      <c r="B1521" t="str">
        <f>IF([1]线路!B1521="","",[1]线路!B1521)</f>
        <v/>
      </c>
      <c r="C1521" t="str">
        <f>IF([1]线路!C1521="","",[1]线路!C1521)</f>
        <v/>
      </c>
      <c r="D1521" t="str">
        <f>IF([1]线路!D1521="","",[1]线路!D1521)</f>
        <v/>
      </c>
      <c r="E1521" t="str">
        <f>IF([1]线路!F1521="","",[1]线路!F1521)</f>
        <v/>
      </c>
      <c r="F1521" t="str">
        <f>IF([1]线路!E1521="","",[1]线路!E1521)</f>
        <v/>
      </c>
      <c r="G1521" s="18" t="str">
        <f t="shared" si="62"/>
        <v/>
      </c>
      <c r="H1521" s="18" t="str">
        <f ca="1">VLOOKUP(线路!A1521,OFFSET(架空线长度!$A$2,0,0,2000,2),2,FALSE)</f>
        <v/>
      </c>
      <c r="I1521" s="18"/>
      <c r="J1521" s="18"/>
      <c r="K1521" s="18"/>
      <c r="L1521" s="18" t="str">
        <f t="shared" si="63"/>
        <v/>
      </c>
      <c r="M1521" t="str">
        <f>IF([1]线路!G1521="","",[1]线路!G1521)</f>
        <v/>
      </c>
      <c r="N1521" t="str">
        <f>IF([1]线路!H1521="","",[1]线路!H1521)</f>
        <v/>
      </c>
    </row>
    <row r="1522" spans="1:14" x14ac:dyDescent="0.15">
      <c r="A1522" t="str">
        <f>IF([1]线路!A1522="","",[1]线路!A1522)</f>
        <v/>
      </c>
      <c r="B1522" t="str">
        <f>IF([1]线路!B1522="","",[1]线路!B1522)</f>
        <v/>
      </c>
      <c r="C1522" t="str">
        <f>IF([1]线路!C1522="","",[1]线路!C1522)</f>
        <v/>
      </c>
      <c r="D1522" t="str">
        <f>IF([1]线路!D1522="","",[1]线路!D1522)</f>
        <v/>
      </c>
      <c r="E1522" t="str">
        <f>IF([1]线路!F1522="","",[1]线路!F1522)</f>
        <v/>
      </c>
      <c r="F1522" t="str">
        <f>IF([1]线路!E1522="","",[1]线路!E1522)</f>
        <v/>
      </c>
      <c r="G1522" s="18" t="str">
        <f t="shared" si="62"/>
        <v/>
      </c>
      <c r="H1522" s="18" t="str">
        <f ca="1">VLOOKUP(线路!A1522,OFFSET(架空线长度!$A$2,0,0,2000,2),2,FALSE)</f>
        <v/>
      </c>
      <c r="I1522" s="18"/>
      <c r="J1522" s="18"/>
      <c r="K1522" s="18"/>
      <c r="L1522" s="18" t="str">
        <f t="shared" si="63"/>
        <v/>
      </c>
      <c r="M1522" t="str">
        <f>IF([1]线路!G1522="","",[1]线路!G1522)</f>
        <v/>
      </c>
      <c r="N1522" t="str">
        <f>IF([1]线路!H1522="","",[1]线路!H1522)</f>
        <v/>
      </c>
    </row>
    <row r="1523" spans="1:14" x14ac:dyDescent="0.15">
      <c r="A1523" t="str">
        <f>IF([1]线路!A1523="","",[1]线路!A1523)</f>
        <v/>
      </c>
      <c r="B1523" t="str">
        <f>IF([1]线路!B1523="","",[1]线路!B1523)</f>
        <v/>
      </c>
      <c r="C1523" t="str">
        <f>IF([1]线路!C1523="","",[1]线路!C1523)</f>
        <v/>
      </c>
      <c r="D1523" t="str">
        <f>IF([1]线路!D1523="","",[1]线路!D1523)</f>
        <v/>
      </c>
      <c r="E1523" t="str">
        <f>IF([1]线路!F1523="","",[1]线路!F1523)</f>
        <v/>
      </c>
      <c r="F1523" t="str">
        <f>IF([1]线路!E1523="","",[1]线路!E1523)</f>
        <v/>
      </c>
      <c r="G1523" s="18" t="str">
        <f t="shared" si="62"/>
        <v/>
      </c>
      <c r="H1523" s="18" t="str">
        <f ca="1">VLOOKUP(线路!A1523,OFFSET(架空线长度!$A$2,0,0,2000,2),2,FALSE)</f>
        <v/>
      </c>
      <c r="I1523" s="18"/>
      <c r="J1523" s="18"/>
      <c r="K1523" s="18"/>
      <c r="L1523" s="18" t="str">
        <f t="shared" si="63"/>
        <v/>
      </c>
      <c r="M1523" t="str">
        <f>IF([1]线路!G1523="","",[1]线路!G1523)</f>
        <v/>
      </c>
      <c r="N1523" t="str">
        <f>IF([1]线路!H1523="","",[1]线路!H1523)</f>
        <v/>
      </c>
    </row>
    <row r="1524" spans="1:14" x14ac:dyDescent="0.15">
      <c r="A1524" t="str">
        <f>IF([1]线路!A1524="","",[1]线路!A1524)</f>
        <v/>
      </c>
      <c r="B1524" t="str">
        <f>IF([1]线路!B1524="","",[1]线路!B1524)</f>
        <v/>
      </c>
      <c r="C1524" t="str">
        <f>IF([1]线路!C1524="","",[1]线路!C1524)</f>
        <v/>
      </c>
      <c r="D1524" t="str">
        <f>IF([1]线路!D1524="","",[1]线路!D1524)</f>
        <v/>
      </c>
      <c r="E1524" t="str">
        <f>IF([1]线路!F1524="","",[1]线路!F1524)</f>
        <v/>
      </c>
      <c r="F1524" t="str">
        <f>IF([1]线路!E1524="","",[1]线路!E1524)</f>
        <v/>
      </c>
      <c r="G1524" s="18" t="str">
        <f t="shared" si="62"/>
        <v/>
      </c>
      <c r="H1524" s="18" t="str">
        <f ca="1">VLOOKUP(线路!A1524,OFFSET(架空线长度!$A$2,0,0,2000,2),2,FALSE)</f>
        <v/>
      </c>
      <c r="I1524" s="18"/>
      <c r="J1524" s="18"/>
      <c r="K1524" s="18"/>
      <c r="L1524" s="18" t="str">
        <f t="shared" si="63"/>
        <v/>
      </c>
      <c r="M1524" t="str">
        <f>IF([1]线路!G1524="","",[1]线路!G1524)</f>
        <v/>
      </c>
      <c r="N1524" t="str">
        <f>IF([1]线路!H1524="","",[1]线路!H1524)</f>
        <v/>
      </c>
    </row>
    <row r="1525" spans="1:14" x14ac:dyDescent="0.15">
      <c r="A1525" t="str">
        <f>IF([1]线路!A1525="","",[1]线路!A1525)</f>
        <v/>
      </c>
      <c r="B1525" t="str">
        <f>IF([1]线路!B1525="","",[1]线路!B1525)</f>
        <v/>
      </c>
      <c r="C1525" t="str">
        <f>IF([1]线路!C1525="","",[1]线路!C1525)</f>
        <v/>
      </c>
      <c r="D1525" t="str">
        <f>IF([1]线路!D1525="","",[1]线路!D1525)</f>
        <v/>
      </c>
      <c r="E1525" t="str">
        <f>IF([1]线路!F1525="","",[1]线路!F1525)</f>
        <v/>
      </c>
      <c r="F1525" t="str">
        <f>IF([1]线路!E1525="","",[1]线路!E1525)</f>
        <v/>
      </c>
      <c r="G1525" s="18" t="str">
        <f t="shared" si="62"/>
        <v/>
      </c>
      <c r="H1525" s="18" t="str">
        <f ca="1">VLOOKUP(线路!A1525,OFFSET(架空线长度!$A$2,0,0,2000,2),2,FALSE)</f>
        <v/>
      </c>
      <c r="I1525" s="18"/>
      <c r="J1525" s="18"/>
      <c r="K1525" s="18"/>
      <c r="L1525" s="18" t="str">
        <f t="shared" si="63"/>
        <v/>
      </c>
      <c r="M1525" t="str">
        <f>IF([1]线路!G1525="","",[1]线路!G1525)</f>
        <v/>
      </c>
      <c r="N1525" t="str">
        <f>IF([1]线路!H1525="","",[1]线路!H1525)</f>
        <v/>
      </c>
    </row>
    <row r="1526" spans="1:14" x14ac:dyDescent="0.15">
      <c r="A1526" t="str">
        <f>IF([1]线路!A1526="","",[1]线路!A1526)</f>
        <v/>
      </c>
      <c r="B1526" t="str">
        <f>IF([1]线路!B1526="","",[1]线路!B1526)</f>
        <v/>
      </c>
      <c r="C1526" t="str">
        <f>IF([1]线路!C1526="","",[1]线路!C1526)</f>
        <v/>
      </c>
      <c r="D1526" t="str">
        <f>IF([1]线路!D1526="","",[1]线路!D1526)</f>
        <v/>
      </c>
      <c r="E1526" t="str">
        <f>IF([1]线路!F1526="","",[1]线路!F1526)</f>
        <v/>
      </c>
      <c r="F1526" t="str">
        <f>IF([1]线路!E1526="","",[1]线路!E1526)</f>
        <v/>
      </c>
      <c r="G1526" s="18" t="str">
        <f t="shared" si="62"/>
        <v/>
      </c>
      <c r="H1526" s="18" t="str">
        <f ca="1">VLOOKUP(线路!A1526,OFFSET(架空线长度!$A$2,0,0,2000,2),2,FALSE)</f>
        <v/>
      </c>
      <c r="I1526" s="18"/>
      <c r="J1526" s="18"/>
      <c r="K1526" s="18"/>
      <c r="L1526" s="18" t="str">
        <f t="shared" si="63"/>
        <v/>
      </c>
      <c r="M1526" t="str">
        <f>IF([1]线路!G1526="","",[1]线路!G1526)</f>
        <v/>
      </c>
      <c r="N1526" t="str">
        <f>IF([1]线路!H1526="","",[1]线路!H1526)</f>
        <v/>
      </c>
    </row>
    <row r="1527" spans="1:14" x14ac:dyDescent="0.15">
      <c r="A1527" t="str">
        <f>IF([1]线路!A1527="","",[1]线路!A1527)</f>
        <v/>
      </c>
      <c r="B1527" t="str">
        <f>IF([1]线路!B1527="","",[1]线路!B1527)</f>
        <v/>
      </c>
      <c r="C1527" t="str">
        <f>IF([1]线路!C1527="","",[1]线路!C1527)</f>
        <v/>
      </c>
      <c r="D1527" t="str">
        <f>IF([1]线路!D1527="","",[1]线路!D1527)</f>
        <v/>
      </c>
      <c r="E1527" t="str">
        <f>IF([1]线路!F1527="","",[1]线路!F1527)</f>
        <v/>
      </c>
      <c r="F1527" t="str">
        <f>IF([1]线路!E1527="","",[1]线路!E1527)</f>
        <v/>
      </c>
      <c r="G1527" s="18" t="str">
        <f t="shared" si="62"/>
        <v/>
      </c>
      <c r="H1527" s="18" t="str">
        <f ca="1">VLOOKUP(线路!A1527,OFFSET(架空线长度!$A$2,0,0,2000,2),2,FALSE)</f>
        <v/>
      </c>
      <c r="I1527" s="18"/>
      <c r="J1527" s="18"/>
      <c r="K1527" s="18"/>
      <c r="L1527" s="18" t="str">
        <f t="shared" si="63"/>
        <v/>
      </c>
      <c r="M1527" t="str">
        <f>IF([1]线路!G1527="","",[1]线路!G1527)</f>
        <v/>
      </c>
      <c r="N1527" t="str">
        <f>IF([1]线路!H1527="","",[1]线路!H1527)</f>
        <v/>
      </c>
    </row>
    <row r="1528" spans="1:14" x14ac:dyDescent="0.15">
      <c r="A1528" t="str">
        <f>IF([1]线路!A1528="","",[1]线路!A1528)</f>
        <v/>
      </c>
      <c r="B1528" t="str">
        <f>IF([1]线路!B1528="","",[1]线路!B1528)</f>
        <v/>
      </c>
      <c r="C1528" t="str">
        <f>IF([1]线路!C1528="","",[1]线路!C1528)</f>
        <v/>
      </c>
      <c r="D1528" t="str">
        <f>IF([1]线路!D1528="","",[1]线路!D1528)</f>
        <v/>
      </c>
      <c r="E1528" t="str">
        <f>IF([1]线路!F1528="","",[1]线路!F1528)</f>
        <v/>
      </c>
      <c r="F1528" t="str">
        <f>IF([1]线路!E1528="","",[1]线路!E1528)</f>
        <v/>
      </c>
      <c r="G1528" s="18" t="str">
        <f t="shared" si="62"/>
        <v/>
      </c>
      <c r="H1528" s="18" t="str">
        <f ca="1">VLOOKUP(线路!A1528,OFFSET(架空线长度!$A$2,0,0,2000,2),2,FALSE)</f>
        <v/>
      </c>
      <c r="I1528" s="18"/>
      <c r="J1528" s="18"/>
      <c r="K1528" s="18"/>
      <c r="L1528" s="18" t="str">
        <f t="shared" si="63"/>
        <v/>
      </c>
      <c r="M1528" t="str">
        <f>IF([1]线路!G1528="","",[1]线路!G1528)</f>
        <v/>
      </c>
      <c r="N1528" t="str">
        <f>IF([1]线路!H1528="","",[1]线路!H1528)</f>
        <v/>
      </c>
    </row>
    <row r="1529" spans="1:14" x14ac:dyDescent="0.15">
      <c r="A1529" t="str">
        <f>IF([1]线路!A1529="","",[1]线路!A1529)</f>
        <v/>
      </c>
      <c r="B1529" t="str">
        <f>IF([1]线路!B1529="","",[1]线路!B1529)</f>
        <v/>
      </c>
      <c r="C1529" t="str">
        <f>IF([1]线路!C1529="","",[1]线路!C1529)</f>
        <v/>
      </c>
      <c r="D1529" t="str">
        <f>IF([1]线路!D1529="","",[1]线路!D1529)</f>
        <v/>
      </c>
      <c r="E1529" t="str">
        <f>IF([1]线路!F1529="","",[1]线路!F1529)</f>
        <v/>
      </c>
      <c r="F1529" t="str">
        <f>IF([1]线路!E1529="","",[1]线路!E1529)</f>
        <v/>
      </c>
      <c r="G1529" s="18" t="str">
        <f t="shared" si="62"/>
        <v/>
      </c>
      <c r="H1529" s="18" t="str">
        <f ca="1">VLOOKUP(线路!A1529,OFFSET(架空线长度!$A$2,0,0,2000,2),2,FALSE)</f>
        <v/>
      </c>
      <c r="I1529" s="18"/>
      <c r="J1529" s="18"/>
      <c r="K1529" s="18"/>
      <c r="L1529" s="18" t="str">
        <f t="shared" si="63"/>
        <v/>
      </c>
      <c r="M1529" t="str">
        <f>IF([1]线路!G1529="","",[1]线路!G1529)</f>
        <v/>
      </c>
      <c r="N1529" t="str">
        <f>IF([1]线路!H1529="","",[1]线路!H1529)</f>
        <v/>
      </c>
    </row>
    <row r="1530" spans="1:14" x14ac:dyDescent="0.15">
      <c r="A1530" t="str">
        <f>IF([1]线路!A1530="","",[1]线路!A1530)</f>
        <v/>
      </c>
      <c r="B1530" t="str">
        <f>IF([1]线路!B1530="","",[1]线路!B1530)</f>
        <v/>
      </c>
      <c r="C1530" t="str">
        <f>IF([1]线路!C1530="","",[1]线路!C1530)</f>
        <v/>
      </c>
      <c r="D1530" t="str">
        <f>IF([1]线路!D1530="","",[1]线路!D1530)</f>
        <v/>
      </c>
      <c r="E1530" t="str">
        <f>IF([1]线路!F1530="","",[1]线路!F1530)</f>
        <v/>
      </c>
      <c r="F1530" t="str">
        <f>IF([1]线路!E1530="","",[1]线路!E1530)</f>
        <v/>
      </c>
      <c r="G1530" s="18" t="str">
        <f t="shared" si="62"/>
        <v/>
      </c>
      <c r="H1530" s="18" t="str">
        <f ca="1">VLOOKUP(线路!A1530,OFFSET(架空线长度!$A$2,0,0,2000,2),2,FALSE)</f>
        <v/>
      </c>
      <c r="I1530" s="18"/>
      <c r="J1530" s="18"/>
      <c r="K1530" s="18"/>
      <c r="L1530" s="18" t="str">
        <f t="shared" si="63"/>
        <v/>
      </c>
      <c r="M1530" t="str">
        <f>IF([1]线路!G1530="","",[1]线路!G1530)</f>
        <v/>
      </c>
      <c r="N1530" t="str">
        <f>IF([1]线路!H1530="","",[1]线路!H1530)</f>
        <v/>
      </c>
    </row>
    <row r="1531" spans="1:14" x14ac:dyDescent="0.15">
      <c r="A1531" t="str">
        <f>IF([1]线路!A1531="","",[1]线路!A1531)</f>
        <v/>
      </c>
      <c r="B1531" t="str">
        <f>IF([1]线路!B1531="","",[1]线路!B1531)</f>
        <v/>
      </c>
      <c r="C1531" t="str">
        <f>IF([1]线路!C1531="","",[1]线路!C1531)</f>
        <v/>
      </c>
      <c r="D1531" t="str">
        <f>IF([1]线路!D1531="","",[1]线路!D1531)</f>
        <v/>
      </c>
      <c r="E1531" t="str">
        <f>IF([1]线路!F1531="","",[1]线路!F1531)</f>
        <v/>
      </c>
      <c r="F1531" t="str">
        <f>IF([1]线路!E1531="","",[1]线路!E1531)</f>
        <v/>
      </c>
      <c r="G1531" s="18" t="str">
        <f t="shared" si="62"/>
        <v/>
      </c>
      <c r="H1531" s="18" t="str">
        <f ca="1">VLOOKUP(线路!A1531,OFFSET(架空线长度!$A$2,0,0,2000,2),2,FALSE)</f>
        <v/>
      </c>
      <c r="I1531" s="18"/>
      <c r="J1531" s="18"/>
      <c r="K1531" s="18"/>
      <c r="L1531" s="18" t="str">
        <f t="shared" si="63"/>
        <v/>
      </c>
      <c r="M1531" t="str">
        <f>IF([1]线路!G1531="","",[1]线路!G1531)</f>
        <v/>
      </c>
      <c r="N1531" t="str">
        <f>IF([1]线路!H1531="","",[1]线路!H1531)</f>
        <v/>
      </c>
    </row>
    <row r="1532" spans="1:14" x14ac:dyDescent="0.15">
      <c r="A1532" t="str">
        <f>IF([1]线路!A1532="","",[1]线路!A1532)</f>
        <v/>
      </c>
      <c r="B1532" t="str">
        <f>IF([1]线路!B1532="","",[1]线路!B1532)</f>
        <v/>
      </c>
      <c r="C1532" t="str">
        <f>IF([1]线路!C1532="","",[1]线路!C1532)</f>
        <v/>
      </c>
      <c r="D1532" t="str">
        <f>IF([1]线路!D1532="","",[1]线路!D1532)</f>
        <v/>
      </c>
      <c r="E1532" t="str">
        <f>IF([1]线路!F1532="","",[1]线路!F1532)</f>
        <v/>
      </c>
      <c r="F1532" t="str">
        <f>IF([1]线路!E1532="","",[1]线路!E1532)</f>
        <v/>
      </c>
      <c r="G1532" s="18" t="str">
        <f t="shared" si="62"/>
        <v/>
      </c>
      <c r="H1532" s="18" t="str">
        <f ca="1">VLOOKUP(线路!A1532,OFFSET(架空线长度!$A$2,0,0,2000,2),2,FALSE)</f>
        <v/>
      </c>
      <c r="I1532" s="18"/>
      <c r="J1532" s="18"/>
      <c r="K1532" s="18"/>
      <c r="L1532" s="18" t="str">
        <f t="shared" si="63"/>
        <v/>
      </c>
      <c r="M1532" t="str">
        <f>IF([1]线路!G1532="","",[1]线路!G1532)</f>
        <v/>
      </c>
      <c r="N1532" t="str">
        <f>IF([1]线路!H1532="","",[1]线路!H1532)</f>
        <v/>
      </c>
    </row>
    <row r="1533" spans="1:14" x14ac:dyDescent="0.15">
      <c r="A1533" t="str">
        <f>IF([1]线路!A1533="","",[1]线路!A1533)</f>
        <v/>
      </c>
      <c r="B1533" t="str">
        <f>IF([1]线路!B1533="","",[1]线路!B1533)</f>
        <v/>
      </c>
      <c r="C1533" t="str">
        <f>IF([1]线路!C1533="","",[1]线路!C1533)</f>
        <v/>
      </c>
      <c r="D1533" t="str">
        <f>IF([1]线路!D1533="","",[1]线路!D1533)</f>
        <v/>
      </c>
      <c r="E1533" t="str">
        <f>IF([1]线路!F1533="","",[1]线路!F1533)</f>
        <v/>
      </c>
      <c r="F1533" t="str">
        <f>IF([1]线路!E1533="","",[1]线路!E1533)</f>
        <v/>
      </c>
      <c r="G1533" s="18" t="str">
        <f t="shared" si="62"/>
        <v/>
      </c>
      <c r="H1533" s="18" t="str">
        <f ca="1">VLOOKUP(线路!A1533,OFFSET(架空线长度!$A$2,0,0,2000,2),2,FALSE)</f>
        <v/>
      </c>
      <c r="I1533" s="18"/>
      <c r="J1533" s="18"/>
      <c r="K1533" s="18"/>
      <c r="L1533" s="18" t="str">
        <f t="shared" si="63"/>
        <v/>
      </c>
      <c r="M1533" t="str">
        <f>IF([1]线路!G1533="","",[1]线路!G1533)</f>
        <v/>
      </c>
      <c r="N1533" t="str">
        <f>IF([1]线路!H1533="","",[1]线路!H1533)</f>
        <v/>
      </c>
    </row>
    <row r="1534" spans="1:14" x14ac:dyDescent="0.15">
      <c r="A1534" t="str">
        <f>IF([1]线路!A1534="","",[1]线路!A1534)</f>
        <v/>
      </c>
      <c r="B1534" t="str">
        <f>IF([1]线路!B1534="","",[1]线路!B1534)</f>
        <v/>
      </c>
      <c r="C1534" t="str">
        <f>IF([1]线路!C1534="","",[1]线路!C1534)</f>
        <v/>
      </c>
      <c r="D1534" t="str">
        <f>IF([1]线路!D1534="","",[1]线路!D1534)</f>
        <v/>
      </c>
      <c r="E1534" t="str">
        <f>IF([1]线路!F1534="","",[1]线路!F1534)</f>
        <v/>
      </c>
      <c r="F1534" t="str">
        <f>IF([1]线路!E1534="","",[1]线路!E1534)</f>
        <v/>
      </c>
      <c r="G1534" s="18" t="str">
        <f t="shared" si="62"/>
        <v/>
      </c>
      <c r="H1534" s="18" t="str">
        <f ca="1">VLOOKUP(线路!A1534,OFFSET(架空线长度!$A$2,0,0,2000,2),2,FALSE)</f>
        <v/>
      </c>
      <c r="I1534" s="18"/>
      <c r="J1534" s="18"/>
      <c r="K1534" s="18"/>
      <c r="L1534" s="18" t="str">
        <f t="shared" si="63"/>
        <v/>
      </c>
      <c r="M1534" t="str">
        <f>IF([1]线路!G1534="","",[1]线路!G1534)</f>
        <v/>
      </c>
      <c r="N1534" t="str">
        <f>IF([1]线路!H1534="","",[1]线路!H1534)</f>
        <v/>
      </c>
    </row>
    <row r="1535" spans="1:14" x14ac:dyDescent="0.15">
      <c r="A1535" t="str">
        <f>IF([1]线路!A1535="","",[1]线路!A1535)</f>
        <v/>
      </c>
      <c r="B1535" t="str">
        <f>IF([1]线路!B1535="","",[1]线路!B1535)</f>
        <v/>
      </c>
      <c r="C1535" t="str">
        <f>IF([1]线路!C1535="","",[1]线路!C1535)</f>
        <v/>
      </c>
      <c r="D1535" t="str">
        <f>IF([1]线路!D1535="","",[1]线路!D1535)</f>
        <v/>
      </c>
      <c r="E1535" t="str">
        <f>IF([1]线路!F1535="","",[1]线路!F1535)</f>
        <v/>
      </c>
      <c r="F1535" t="str">
        <f>IF([1]线路!E1535="","",[1]线路!E1535)</f>
        <v/>
      </c>
      <c r="G1535" s="18" t="str">
        <f t="shared" si="62"/>
        <v/>
      </c>
      <c r="H1535" s="18" t="str">
        <f ca="1">VLOOKUP(线路!A1535,OFFSET(架空线长度!$A$2,0,0,2000,2),2,FALSE)</f>
        <v/>
      </c>
      <c r="I1535" s="18"/>
      <c r="J1535" s="18"/>
      <c r="K1535" s="18"/>
      <c r="L1535" s="18" t="str">
        <f t="shared" si="63"/>
        <v/>
      </c>
      <c r="M1535" t="str">
        <f>IF([1]线路!G1535="","",[1]线路!G1535)</f>
        <v/>
      </c>
      <c r="N1535" t="str">
        <f>IF([1]线路!H1535="","",[1]线路!H1535)</f>
        <v/>
      </c>
    </row>
    <row r="1536" spans="1:14" x14ac:dyDescent="0.15">
      <c r="A1536" t="str">
        <f>IF([1]线路!A1536="","",[1]线路!A1536)</f>
        <v/>
      </c>
      <c r="B1536" t="str">
        <f>IF([1]线路!B1536="","",[1]线路!B1536)</f>
        <v/>
      </c>
      <c r="C1536" t="str">
        <f>IF([1]线路!C1536="","",[1]线路!C1536)</f>
        <v/>
      </c>
      <c r="D1536" t="str">
        <f>IF([1]线路!D1536="","",[1]线路!D1536)</f>
        <v/>
      </c>
      <c r="E1536" t="str">
        <f>IF([1]线路!F1536="","",[1]线路!F1536)</f>
        <v/>
      </c>
      <c r="F1536" t="str">
        <f>IF([1]线路!E1536="","",[1]线路!E1536)</f>
        <v/>
      </c>
      <c r="G1536" s="18" t="str">
        <f t="shared" si="62"/>
        <v/>
      </c>
      <c r="H1536" s="18" t="str">
        <f ca="1">VLOOKUP(线路!A1536,OFFSET(架空线长度!$A$2,0,0,2000,2),2,FALSE)</f>
        <v/>
      </c>
      <c r="I1536" s="18"/>
      <c r="J1536" s="18"/>
      <c r="K1536" s="18"/>
      <c r="L1536" s="18" t="str">
        <f t="shared" si="63"/>
        <v/>
      </c>
      <c r="M1536" t="str">
        <f>IF([1]线路!G1536="","",[1]线路!G1536)</f>
        <v/>
      </c>
      <c r="N1536" t="str">
        <f>IF([1]线路!H1536="","",[1]线路!H1536)</f>
        <v/>
      </c>
    </row>
    <row r="1537" spans="1:14" x14ac:dyDescent="0.15">
      <c r="A1537" t="str">
        <f>IF([1]线路!A1537="","",[1]线路!A1537)</f>
        <v/>
      </c>
      <c r="B1537" t="str">
        <f>IF([1]线路!B1537="","",[1]线路!B1537)</f>
        <v/>
      </c>
      <c r="C1537" t="str">
        <f>IF([1]线路!C1537="","",[1]线路!C1537)</f>
        <v/>
      </c>
      <c r="D1537" t="str">
        <f>IF([1]线路!D1537="","",[1]线路!D1537)</f>
        <v/>
      </c>
      <c r="E1537" t="str">
        <f>IF([1]线路!F1537="","",[1]线路!F1537)</f>
        <v/>
      </c>
      <c r="F1537" t="str">
        <f>IF([1]线路!E1537="","",[1]线路!E1537)</f>
        <v/>
      </c>
      <c r="G1537" s="18" t="str">
        <f t="shared" si="62"/>
        <v/>
      </c>
      <c r="H1537" s="18" t="str">
        <f ca="1">VLOOKUP(线路!A1537,OFFSET(架空线长度!$A$2,0,0,2000,2),2,FALSE)</f>
        <v/>
      </c>
      <c r="I1537" s="18"/>
      <c r="J1537" s="18"/>
      <c r="K1537" s="18"/>
      <c r="L1537" s="18" t="str">
        <f t="shared" si="63"/>
        <v/>
      </c>
      <c r="M1537" t="str">
        <f>IF([1]线路!G1537="","",[1]线路!G1537)</f>
        <v/>
      </c>
      <c r="N1537" t="str">
        <f>IF([1]线路!H1537="","",[1]线路!H1537)</f>
        <v/>
      </c>
    </row>
    <row r="1538" spans="1:14" x14ac:dyDescent="0.15">
      <c r="A1538" t="str">
        <f>IF([1]线路!A1538="","",[1]线路!A1538)</f>
        <v/>
      </c>
      <c r="B1538" t="str">
        <f>IF([1]线路!B1538="","",[1]线路!B1538)</f>
        <v/>
      </c>
      <c r="C1538" t="str">
        <f>IF([1]线路!C1538="","",[1]线路!C1538)</f>
        <v/>
      </c>
      <c r="D1538" t="str">
        <f>IF([1]线路!D1538="","",[1]线路!D1538)</f>
        <v/>
      </c>
      <c r="E1538" t="str">
        <f>IF([1]线路!F1538="","",[1]线路!F1538)</f>
        <v/>
      </c>
      <c r="F1538" t="str">
        <f>IF([1]线路!E1538="","",[1]线路!E1538)</f>
        <v/>
      </c>
      <c r="G1538" s="18" t="str">
        <f t="shared" si="62"/>
        <v/>
      </c>
      <c r="H1538" s="18" t="str">
        <f ca="1">VLOOKUP(线路!A1538,OFFSET(架空线长度!$A$2,0,0,2000,2),2,FALSE)</f>
        <v/>
      </c>
      <c r="I1538" s="18"/>
      <c r="J1538" s="18"/>
      <c r="K1538" s="18"/>
      <c r="L1538" s="18" t="str">
        <f t="shared" si="63"/>
        <v/>
      </c>
      <c r="M1538" t="str">
        <f>IF([1]线路!G1538="","",[1]线路!G1538)</f>
        <v/>
      </c>
      <c r="N1538" t="str">
        <f>IF([1]线路!H1538="","",[1]线路!H1538)</f>
        <v/>
      </c>
    </row>
    <row r="1539" spans="1:14" x14ac:dyDescent="0.15">
      <c r="A1539" t="str">
        <f>IF([1]线路!A1539="","",[1]线路!A1539)</f>
        <v/>
      </c>
      <c r="B1539" t="str">
        <f>IF([1]线路!B1539="","",[1]线路!B1539)</f>
        <v/>
      </c>
      <c r="C1539" t="str">
        <f>IF([1]线路!C1539="","",[1]线路!C1539)</f>
        <v/>
      </c>
      <c r="D1539" t="str">
        <f>IF([1]线路!D1539="","",[1]线路!D1539)</f>
        <v/>
      </c>
      <c r="E1539" t="str">
        <f>IF([1]线路!F1539="","",[1]线路!F1539)</f>
        <v/>
      </c>
      <c r="F1539" t="str">
        <f>IF([1]线路!E1539="","",[1]线路!E1539)</f>
        <v/>
      </c>
      <c r="G1539" s="18" t="str">
        <f t="shared" ref="G1539:G1602" si="64">L1539</f>
        <v/>
      </c>
      <c r="H1539" s="18" t="str">
        <f ca="1">VLOOKUP(线路!A1539,OFFSET(架空线长度!$A$2,0,0,2000,2),2,FALSE)</f>
        <v/>
      </c>
      <c r="I1539" s="18"/>
      <c r="J1539" s="18"/>
      <c r="K1539" s="18"/>
      <c r="L1539" s="18" t="str">
        <f t="shared" ref="L1539:L1602" si="65">IF(OR(I1539="",K1539=""),"",IF(I1539/(I1539+K1539)&gt;0.5,0,1))</f>
        <v/>
      </c>
      <c r="M1539" t="str">
        <f>IF([1]线路!G1539="","",[1]线路!G1539)</f>
        <v/>
      </c>
      <c r="N1539" t="str">
        <f>IF([1]线路!H1539="","",[1]线路!H1539)</f>
        <v/>
      </c>
    </row>
    <row r="1540" spans="1:14" x14ac:dyDescent="0.15">
      <c r="A1540" t="str">
        <f>IF([1]线路!A1540="","",[1]线路!A1540)</f>
        <v/>
      </c>
      <c r="B1540" t="str">
        <f>IF([1]线路!B1540="","",[1]线路!B1540)</f>
        <v/>
      </c>
      <c r="C1540" t="str">
        <f>IF([1]线路!C1540="","",[1]线路!C1540)</f>
        <v/>
      </c>
      <c r="D1540" t="str">
        <f>IF([1]线路!D1540="","",[1]线路!D1540)</f>
        <v/>
      </c>
      <c r="E1540" t="str">
        <f>IF([1]线路!F1540="","",[1]线路!F1540)</f>
        <v/>
      </c>
      <c r="F1540" t="str">
        <f>IF([1]线路!E1540="","",[1]线路!E1540)</f>
        <v/>
      </c>
      <c r="G1540" s="18" t="str">
        <f t="shared" si="64"/>
        <v/>
      </c>
      <c r="H1540" s="18" t="str">
        <f ca="1">VLOOKUP(线路!A1540,OFFSET(架空线长度!$A$2,0,0,2000,2),2,FALSE)</f>
        <v/>
      </c>
      <c r="I1540" s="18"/>
      <c r="J1540" s="18"/>
      <c r="K1540" s="18"/>
      <c r="L1540" s="18" t="str">
        <f t="shared" si="65"/>
        <v/>
      </c>
      <c r="M1540" t="str">
        <f>IF([1]线路!G1540="","",[1]线路!G1540)</f>
        <v/>
      </c>
      <c r="N1540" t="str">
        <f>IF([1]线路!H1540="","",[1]线路!H1540)</f>
        <v/>
      </c>
    </row>
    <row r="1541" spans="1:14" x14ac:dyDescent="0.15">
      <c r="A1541" t="str">
        <f>IF([1]线路!A1541="","",[1]线路!A1541)</f>
        <v/>
      </c>
      <c r="B1541" t="str">
        <f>IF([1]线路!B1541="","",[1]线路!B1541)</f>
        <v/>
      </c>
      <c r="C1541" t="str">
        <f>IF([1]线路!C1541="","",[1]线路!C1541)</f>
        <v/>
      </c>
      <c r="D1541" t="str">
        <f>IF([1]线路!D1541="","",[1]线路!D1541)</f>
        <v/>
      </c>
      <c r="E1541" t="str">
        <f>IF([1]线路!F1541="","",[1]线路!F1541)</f>
        <v/>
      </c>
      <c r="F1541" t="str">
        <f>IF([1]线路!E1541="","",[1]线路!E1541)</f>
        <v/>
      </c>
      <c r="G1541" s="18" t="str">
        <f t="shared" si="64"/>
        <v/>
      </c>
      <c r="H1541" s="18" t="str">
        <f ca="1">VLOOKUP(线路!A1541,OFFSET(架空线长度!$A$2,0,0,2000,2),2,FALSE)</f>
        <v/>
      </c>
      <c r="I1541" s="18"/>
      <c r="J1541" s="18"/>
      <c r="K1541" s="18"/>
      <c r="L1541" s="18" t="str">
        <f t="shared" si="65"/>
        <v/>
      </c>
      <c r="M1541" t="str">
        <f>IF([1]线路!G1541="","",[1]线路!G1541)</f>
        <v/>
      </c>
      <c r="N1541" t="str">
        <f>IF([1]线路!H1541="","",[1]线路!H1541)</f>
        <v/>
      </c>
    </row>
    <row r="1542" spans="1:14" x14ac:dyDescent="0.15">
      <c r="A1542" t="str">
        <f>IF([1]线路!A1542="","",[1]线路!A1542)</f>
        <v/>
      </c>
      <c r="B1542" t="str">
        <f>IF([1]线路!B1542="","",[1]线路!B1542)</f>
        <v/>
      </c>
      <c r="C1542" t="str">
        <f>IF([1]线路!C1542="","",[1]线路!C1542)</f>
        <v/>
      </c>
      <c r="D1542" t="str">
        <f>IF([1]线路!D1542="","",[1]线路!D1542)</f>
        <v/>
      </c>
      <c r="E1542" t="str">
        <f>IF([1]线路!F1542="","",[1]线路!F1542)</f>
        <v/>
      </c>
      <c r="F1542" t="str">
        <f>IF([1]线路!E1542="","",[1]线路!E1542)</f>
        <v/>
      </c>
      <c r="G1542" s="18" t="str">
        <f t="shared" si="64"/>
        <v/>
      </c>
      <c r="H1542" s="18" t="str">
        <f ca="1">VLOOKUP(线路!A1542,OFFSET(架空线长度!$A$2,0,0,2000,2),2,FALSE)</f>
        <v/>
      </c>
      <c r="I1542" s="18"/>
      <c r="J1542" s="18"/>
      <c r="K1542" s="18"/>
      <c r="L1542" s="18" t="str">
        <f t="shared" si="65"/>
        <v/>
      </c>
      <c r="M1542" t="str">
        <f>IF([1]线路!G1542="","",[1]线路!G1542)</f>
        <v/>
      </c>
      <c r="N1542" t="str">
        <f>IF([1]线路!H1542="","",[1]线路!H1542)</f>
        <v/>
      </c>
    </row>
    <row r="1543" spans="1:14" x14ac:dyDescent="0.15">
      <c r="A1543" t="str">
        <f>IF([1]线路!A1543="","",[1]线路!A1543)</f>
        <v/>
      </c>
      <c r="B1543" t="str">
        <f>IF([1]线路!B1543="","",[1]线路!B1543)</f>
        <v/>
      </c>
      <c r="C1543" t="str">
        <f>IF([1]线路!C1543="","",[1]线路!C1543)</f>
        <v/>
      </c>
      <c r="D1543" t="str">
        <f>IF([1]线路!D1543="","",[1]线路!D1543)</f>
        <v/>
      </c>
      <c r="E1543" t="str">
        <f>IF([1]线路!F1543="","",[1]线路!F1543)</f>
        <v/>
      </c>
      <c r="F1543" t="str">
        <f>IF([1]线路!E1543="","",[1]线路!E1543)</f>
        <v/>
      </c>
      <c r="G1543" s="18" t="str">
        <f t="shared" si="64"/>
        <v/>
      </c>
      <c r="H1543" s="18" t="str">
        <f ca="1">VLOOKUP(线路!A1543,OFFSET(架空线长度!$A$2,0,0,2000,2),2,FALSE)</f>
        <v/>
      </c>
      <c r="I1543" s="18"/>
      <c r="J1543" s="18"/>
      <c r="K1543" s="18"/>
      <c r="L1543" s="18" t="str">
        <f t="shared" si="65"/>
        <v/>
      </c>
      <c r="M1543" t="str">
        <f>IF([1]线路!G1543="","",[1]线路!G1543)</f>
        <v/>
      </c>
      <c r="N1543" t="str">
        <f>IF([1]线路!H1543="","",[1]线路!H1543)</f>
        <v/>
      </c>
    </row>
    <row r="1544" spans="1:14" x14ac:dyDescent="0.15">
      <c r="A1544" t="str">
        <f>IF([1]线路!A1544="","",[1]线路!A1544)</f>
        <v/>
      </c>
      <c r="B1544" t="str">
        <f>IF([1]线路!B1544="","",[1]线路!B1544)</f>
        <v/>
      </c>
      <c r="C1544" t="str">
        <f>IF([1]线路!C1544="","",[1]线路!C1544)</f>
        <v/>
      </c>
      <c r="D1544" t="str">
        <f>IF([1]线路!D1544="","",[1]线路!D1544)</f>
        <v/>
      </c>
      <c r="E1544" t="str">
        <f>IF([1]线路!F1544="","",[1]线路!F1544)</f>
        <v/>
      </c>
      <c r="F1544" t="str">
        <f>IF([1]线路!E1544="","",[1]线路!E1544)</f>
        <v/>
      </c>
      <c r="G1544" s="18" t="str">
        <f t="shared" si="64"/>
        <v/>
      </c>
      <c r="H1544" s="18" t="str">
        <f ca="1">VLOOKUP(线路!A1544,OFFSET(架空线长度!$A$2,0,0,2000,2),2,FALSE)</f>
        <v/>
      </c>
      <c r="I1544" s="18"/>
      <c r="J1544" s="18"/>
      <c r="K1544" s="18"/>
      <c r="L1544" s="18" t="str">
        <f t="shared" si="65"/>
        <v/>
      </c>
      <c r="M1544" t="str">
        <f>IF([1]线路!G1544="","",[1]线路!G1544)</f>
        <v/>
      </c>
      <c r="N1544" t="str">
        <f>IF([1]线路!H1544="","",[1]线路!H1544)</f>
        <v/>
      </c>
    </row>
    <row r="1545" spans="1:14" x14ac:dyDescent="0.15">
      <c r="A1545" t="str">
        <f>IF([1]线路!A1545="","",[1]线路!A1545)</f>
        <v/>
      </c>
      <c r="B1545" t="str">
        <f>IF([1]线路!B1545="","",[1]线路!B1545)</f>
        <v/>
      </c>
      <c r="C1545" t="str">
        <f>IF([1]线路!C1545="","",[1]线路!C1545)</f>
        <v/>
      </c>
      <c r="D1545" t="str">
        <f>IF([1]线路!D1545="","",[1]线路!D1545)</f>
        <v/>
      </c>
      <c r="E1545" t="str">
        <f>IF([1]线路!F1545="","",[1]线路!F1545)</f>
        <v/>
      </c>
      <c r="F1545" t="str">
        <f>IF([1]线路!E1545="","",[1]线路!E1545)</f>
        <v/>
      </c>
      <c r="G1545" s="18" t="str">
        <f t="shared" si="64"/>
        <v/>
      </c>
      <c r="H1545" s="18" t="str">
        <f ca="1">VLOOKUP(线路!A1545,OFFSET(架空线长度!$A$2,0,0,2000,2),2,FALSE)</f>
        <v/>
      </c>
      <c r="I1545" s="18"/>
      <c r="J1545" s="18"/>
      <c r="K1545" s="18"/>
      <c r="L1545" s="18" t="str">
        <f t="shared" si="65"/>
        <v/>
      </c>
      <c r="M1545" t="str">
        <f>IF([1]线路!G1545="","",[1]线路!G1545)</f>
        <v/>
      </c>
      <c r="N1545" t="str">
        <f>IF([1]线路!H1545="","",[1]线路!H1545)</f>
        <v/>
      </c>
    </row>
    <row r="1546" spans="1:14" x14ac:dyDescent="0.15">
      <c r="A1546" t="str">
        <f>IF([1]线路!A1546="","",[1]线路!A1546)</f>
        <v/>
      </c>
      <c r="B1546" t="str">
        <f>IF([1]线路!B1546="","",[1]线路!B1546)</f>
        <v/>
      </c>
      <c r="C1546" t="str">
        <f>IF([1]线路!C1546="","",[1]线路!C1546)</f>
        <v/>
      </c>
      <c r="D1546" t="str">
        <f>IF([1]线路!D1546="","",[1]线路!D1546)</f>
        <v/>
      </c>
      <c r="E1546" t="str">
        <f>IF([1]线路!F1546="","",[1]线路!F1546)</f>
        <v/>
      </c>
      <c r="F1546" t="str">
        <f>IF([1]线路!E1546="","",[1]线路!E1546)</f>
        <v/>
      </c>
      <c r="G1546" s="18" t="str">
        <f t="shared" si="64"/>
        <v/>
      </c>
      <c r="H1546" s="18" t="str">
        <f ca="1">VLOOKUP(线路!A1546,OFFSET(架空线长度!$A$2,0,0,2000,2),2,FALSE)</f>
        <v/>
      </c>
      <c r="I1546" s="18"/>
      <c r="J1546" s="18"/>
      <c r="K1546" s="18"/>
      <c r="L1546" s="18" t="str">
        <f t="shared" si="65"/>
        <v/>
      </c>
      <c r="M1546" t="str">
        <f>IF([1]线路!G1546="","",[1]线路!G1546)</f>
        <v/>
      </c>
      <c r="N1546" t="str">
        <f>IF([1]线路!H1546="","",[1]线路!H1546)</f>
        <v/>
      </c>
    </row>
    <row r="1547" spans="1:14" x14ac:dyDescent="0.15">
      <c r="A1547" t="str">
        <f>IF([1]线路!A1547="","",[1]线路!A1547)</f>
        <v/>
      </c>
      <c r="B1547" t="str">
        <f>IF([1]线路!B1547="","",[1]线路!B1547)</f>
        <v/>
      </c>
      <c r="C1547" t="str">
        <f>IF([1]线路!C1547="","",[1]线路!C1547)</f>
        <v/>
      </c>
      <c r="D1547" t="str">
        <f>IF([1]线路!D1547="","",[1]线路!D1547)</f>
        <v/>
      </c>
      <c r="E1547" t="str">
        <f>IF([1]线路!F1547="","",[1]线路!F1547)</f>
        <v/>
      </c>
      <c r="F1547" t="str">
        <f>IF([1]线路!E1547="","",[1]线路!E1547)</f>
        <v/>
      </c>
      <c r="G1547" s="18" t="str">
        <f t="shared" si="64"/>
        <v/>
      </c>
      <c r="H1547" s="18" t="str">
        <f ca="1">VLOOKUP(线路!A1547,OFFSET(架空线长度!$A$2,0,0,2000,2),2,FALSE)</f>
        <v/>
      </c>
      <c r="I1547" s="18"/>
      <c r="J1547" s="18"/>
      <c r="K1547" s="18"/>
      <c r="L1547" s="18" t="str">
        <f t="shared" si="65"/>
        <v/>
      </c>
      <c r="M1547" t="str">
        <f>IF([1]线路!G1547="","",[1]线路!G1547)</f>
        <v/>
      </c>
      <c r="N1547" t="str">
        <f>IF([1]线路!H1547="","",[1]线路!H1547)</f>
        <v/>
      </c>
    </row>
    <row r="1548" spans="1:14" x14ac:dyDescent="0.15">
      <c r="A1548" t="str">
        <f>IF([1]线路!A1548="","",[1]线路!A1548)</f>
        <v/>
      </c>
      <c r="B1548" t="str">
        <f>IF([1]线路!B1548="","",[1]线路!B1548)</f>
        <v/>
      </c>
      <c r="C1548" t="str">
        <f>IF([1]线路!C1548="","",[1]线路!C1548)</f>
        <v/>
      </c>
      <c r="D1548" t="str">
        <f>IF([1]线路!D1548="","",[1]线路!D1548)</f>
        <v/>
      </c>
      <c r="E1548" t="str">
        <f>IF([1]线路!F1548="","",[1]线路!F1548)</f>
        <v/>
      </c>
      <c r="F1548" t="str">
        <f>IF([1]线路!E1548="","",[1]线路!E1548)</f>
        <v/>
      </c>
      <c r="G1548" s="18" t="str">
        <f t="shared" si="64"/>
        <v/>
      </c>
      <c r="H1548" s="18" t="str">
        <f ca="1">VLOOKUP(线路!A1548,OFFSET(架空线长度!$A$2,0,0,2000,2),2,FALSE)</f>
        <v/>
      </c>
      <c r="I1548" s="18"/>
      <c r="J1548" s="18"/>
      <c r="K1548" s="18"/>
      <c r="L1548" s="18" t="str">
        <f t="shared" si="65"/>
        <v/>
      </c>
      <c r="M1548" t="str">
        <f>IF([1]线路!G1548="","",[1]线路!G1548)</f>
        <v/>
      </c>
      <c r="N1548" t="str">
        <f>IF([1]线路!H1548="","",[1]线路!H1548)</f>
        <v/>
      </c>
    </row>
    <row r="1549" spans="1:14" x14ac:dyDescent="0.15">
      <c r="A1549" t="str">
        <f>IF([1]线路!A1549="","",[1]线路!A1549)</f>
        <v/>
      </c>
      <c r="B1549" t="str">
        <f>IF([1]线路!B1549="","",[1]线路!B1549)</f>
        <v/>
      </c>
      <c r="C1549" t="str">
        <f>IF([1]线路!C1549="","",[1]线路!C1549)</f>
        <v/>
      </c>
      <c r="D1549" t="str">
        <f>IF([1]线路!D1549="","",[1]线路!D1549)</f>
        <v/>
      </c>
      <c r="E1549" t="str">
        <f>IF([1]线路!F1549="","",[1]线路!F1549)</f>
        <v/>
      </c>
      <c r="F1549" t="str">
        <f>IF([1]线路!E1549="","",[1]线路!E1549)</f>
        <v/>
      </c>
      <c r="G1549" s="18" t="str">
        <f t="shared" si="64"/>
        <v/>
      </c>
      <c r="H1549" s="18" t="str">
        <f ca="1">VLOOKUP(线路!A1549,OFFSET(架空线长度!$A$2,0,0,2000,2),2,FALSE)</f>
        <v/>
      </c>
      <c r="I1549" s="18"/>
      <c r="J1549" s="18"/>
      <c r="K1549" s="18"/>
      <c r="L1549" s="18" t="str">
        <f t="shared" si="65"/>
        <v/>
      </c>
      <c r="M1549" t="str">
        <f>IF([1]线路!G1549="","",[1]线路!G1549)</f>
        <v/>
      </c>
      <c r="N1549" t="str">
        <f>IF([1]线路!H1549="","",[1]线路!H1549)</f>
        <v/>
      </c>
    </row>
    <row r="1550" spans="1:14" x14ac:dyDescent="0.15">
      <c r="A1550" t="str">
        <f>IF([1]线路!A1550="","",[1]线路!A1550)</f>
        <v/>
      </c>
      <c r="B1550" t="str">
        <f>IF([1]线路!B1550="","",[1]线路!B1550)</f>
        <v/>
      </c>
      <c r="C1550" t="str">
        <f>IF([1]线路!C1550="","",[1]线路!C1550)</f>
        <v/>
      </c>
      <c r="D1550" t="str">
        <f>IF([1]线路!D1550="","",[1]线路!D1550)</f>
        <v/>
      </c>
      <c r="E1550" t="str">
        <f>IF([1]线路!F1550="","",[1]线路!F1550)</f>
        <v/>
      </c>
      <c r="F1550" t="str">
        <f>IF([1]线路!E1550="","",[1]线路!E1550)</f>
        <v/>
      </c>
      <c r="G1550" s="18" t="str">
        <f t="shared" si="64"/>
        <v/>
      </c>
      <c r="H1550" s="18" t="str">
        <f ca="1">VLOOKUP(线路!A1550,OFFSET(架空线长度!$A$2,0,0,2000,2),2,FALSE)</f>
        <v/>
      </c>
      <c r="I1550" s="18"/>
      <c r="J1550" s="18"/>
      <c r="K1550" s="18"/>
      <c r="L1550" s="18" t="str">
        <f t="shared" si="65"/>
        <v/>
      </c>
      <c r="M1550" t="str">
        <f>IF([1]线路!G1550="","",[1]线路!G1550)</f>
        <v/>
      </c>
      <c r="N1550" t="str">
        <f>IF([1]线路!H1550="","",[1]线路!H1550)</f>
        <v/>
      </c>
    </row>
    <row r="1551" spans="1:14" x14ac:dyDescent="0.15">
      <c r="A1551" t="str">
        <f>IF([1]线路!A1551="","",[1]线路!A1551)</f>
        <v/>
      </c>
      <c r="B1551" t="str">
        <f>IF([1]线路!B1551="","",[1]线路!B1551)</f>
        <v/>
      </c>
      <c r="C1551" t="str">
        <f>IF([1]线路!C1551="","",[1]线路!C1551)</f>
        <v/>
      </c>
      <c r="D1551" t="str">
        <f>IF([1]线路!D1551="","",[1]线路!D1551)</f>
        <v/>
      </c>
      <c r="E1551" t="str">
        <f>IF([1]线路!F1551="","",[1]线路!F1551)</f>
        <v/>
      </c>
      <c r="F1551" t="str">
        <f>IF([1]线路!E1551="","",[1]线路!E1551)</f>
        <v/>
      </c>
      <c r="G1551" s="18" t="str">
        <f t="shared" si="64"/>
        <v/>
      </c>
      <c r="H1551" s="18" t="str">
        <f ca="1">VLOOKUP(线路!A1551,OFFSET(架空线长度!$A$2,0,0,2000,2),2,FALSE)</f>
        <v/>
      </c>
      <c r="I1551" s="18"/>
      <c r="J1551" s="18"/>
      <c r="K1551" s="18"/>
      <c r="L1551" s="18" t="str">
        <f t="shared" si="65"/>
        <v/>
      </c>
      <c r="M1551" t="str">
        <f>IF([1]线路!G1551="","",[1]线路!G1551)</f>
        <v/>
      </c>
      <c r="N1551" t="str">
        <f>IF([1]线路!H1551="","",[1]线路!H1551)</f>
        <v/>
      </c>
    </row>
    <row r="1552" spans="1:14" x14ac:dyDescent="0.15">
      <c r="A1552" t="str">
        <f>IF([1]线路!A1552="","",[1]线路!A1552)</f>
        <v/>
      </c>
      <c r="B1552" t="str">
        <f>IF([1]线路!B1552="","",[1]线路!B1552)</f>
        <v/>
      </c>
      <c r="C1552" t="str">
        <f>IF([1]线路!C1552="","",[1]线路!C1552)</f>
        <v/>
      </c>
      <c r="D1552" t="str">
        <f>IF([1]线路!D1552="","",[1]线路!D1552)</f>
        <v/>
      </c>
      <c r="E1552" t="str">
        <f>IF([1]线路!F1552="","",[1]线路!F1552)</f>
        <v/>
      </c>
      <c r="F1552" t="str">
        <f>IF([1]线路!E1552="","",[1]线路!E1552)</f>
        <v/>
      </c>
      <c r="G1552" s="18" t="str">
        <f t="shared" si="64"/>
        <v/>
      </c>
      <c r="H1552" s="18" t="str">
        <f ca="1">VLOOKUP(线路!A1552,OFFSET(架空线长度!$A$2,0,0,2000,2),2,FALSE)</f>
        <v/>
      </c>
      <c r="I1552" s="18"/>
      <c r="J1552" s="18"/>
      <c r="K1552" s="18"/>
      <c r="L1552" s="18" t="str">
        <f t="shared" si="65"/>
        <v/>
      </c>
      <c r="M1552" t="str">
        <f>IF([1]线路!G1552="","",[1]线路!G1552)</f>
        <v/>
      </c>
      <c r="N1552" t="str">
        <f>IF([1]线路!H1552="","",[1]线路!H1552)</f>
        <v/>
      </c>
    </row>
    <row r="1553" spans="1:14" x14ac:dyDescent="0.15">
      <c r="A1553" t="str">
        <f>IF([1]线路!A1553="","",[1]线路!A1553)</f>
        <v/>
      </c>
      <c r="B1553" t="str">
        <f>IF([1]线路!B1553="","",[1]线路!B1553)</f>
        <v/>
      </c>
      <c r="C1553" t="str">
        <f>IF([1]线路!C1553="","",[1]线路!C1553)</f>
        <v/>
      </c>
      <c r="D1553" t="str">
        <f>IF([1]线路!D1553="","",[1]线路!D1553)</f>
        <v/>
      </c>
      <c r="E1553" t="str">
        <f>IF([1]线路!F1553="","",[1]线路!F1553)</f>
        <v/>
      </c>
      <c r="F1553" t="str">
        <f>IF([1]线路!E1553="","",[1]线路!E1553)</f>
        <v/>
      </c>
      <c r="G1553" s="18" t="str">
        <f t="shared" si="64"/>
        <v/>
      </c>
      <c r="H1553" s="18" t="str">
        <f ca="1">VLOOKUP(线路!A1553,OFFSET(架空线长度!$A$2,0,0,2000,2),2,FALSE)</f>
        <v/>
      </c>
      <c r="I1553" s="18"/>
      <c r="J1553" s="18"/>
      <c r="K1553" s="18"/>
      <c r="L1553" s="18" t="str">
        <f t="shared" si="65"/>
        <v/>
      </c>
      <c r="M1553" t="str">
        <f>IF([1]线路!G1553="","",[1]线路!G1553)</f>
        <v/>
      </c>
      <c r="N1553" t="str">
        <f>IF([1]线路!H1553="","",[1]线路!H1553)</f>
        <v/>
      </c>
    </row>
    <row r="1554" spans="1:14" x14ac:dyDescent="0.15">
      <c r="A1554" t="str">
        <f>IF([1]线路!A1554="","",[1]线路!A1554)</f>
        <v/>
      </c>
      <c r="B1554" t="str">
        <f>IF([1]线路!B1554="","",[1]线路!B1554)</f>
        <v/>
      </c>
      <c r="C1554" t="str">
        <f>IF([1]线路!C1554="","",[1]线路!C1554)</f>
        <v/>
      </c>
      <c r="D1554" t="str">
        <f>IF([1]线路!D1554="","",[1]线路!D1554)</f>
        <v/>
      </c>
      <c r="E1554" t="str">
        <f>IF([1]线路!F1554="","",[1]线路!F1554)</f>
        <v/>
      </c>
      <c r="F1554" t="str">
        <f>IF([1]线路!E1554="","",[1]线路!E1554)</f>
        <v/>
      </c>
      <c r="G1554" s="18" t="str">
        <f t="shared" si="64"/>
        <v/>
      </c>
      <c r="H1554" s="18" t="str">
        <f ca="1">VLOOKUP(线路!A1554,OFFSET(架空线长度!$A$2,0,0,2000,2),2,FALSE)</f>
        <v/>
      </c>
      <c r="I1554" s="18"/>
      <c r="J1554" s="18"/>
      <c r="K1554" s="18"/>
      <c r="L1554" s="18" t="str">
        <f t="shared" si="65"/>
        <v/>
      </c>
      <c r="M1554" t="str">
        <f>IF([1]线路!G1554="","",[1]线路!G1554)</f>
        <v/>
      </c>
      <c r="N1554" t="str">
        <f>IF([1]线路!H1554="","",[1]线路!H1554)</f>
        <v/>
      </c>
    </row>
    <row r="1555" spans="1:14" x14ac:dyDescent="0.15">
      <c r="A1555" t="str">
        <f>IF([1]线路!A1555="","",[1]线路!A1555)</f>
        <v/>
      </c>
      <c r="B1555" t="str">
        <f>IF([1]线路!B1555="","",[1]线路!B1555)</f>
        <v/>
      </c>
      <c r="C1555" t="str">
        <f>IF([1]线路!C1555="","",[1]线路!C1555)</f>
        <v/>
      </c>
      <c r="D1555" t="str">
        <f>IF([1]线路!D1555="","",[1]线路!D1555)</f>
        <v/>
      </c>
      <c r="E1555" t="str">
        <f>IF([1]线路!F1555="","",[1]线路!F1555)</f>
        <v/>
      </c>
      <c r="F1555" t="str">
        <f>IF([1]线路!E1555="","",[1]线路!E1555)</f>
        <v/>
      </c>
      <c r="G1555" s="18" t="str">
        <f t="shared" si="64"/>
        <v/>
      </c>
      <c r="H1555" s="18" t="str">
        <f ca="1">VLOOKUP(线路!A1555,OFFSET(架空线长度!$A$2,0,0,2000,2),2,FALSE)</f>
        <v/>
      </c>
      <c r="I1555" s="18"/>
      <c r="J1555" s="18"/>
      <c r="K1555" s="18"/>
      <c r="L1555" s="18" t="str">
        <f t="shared" si="65"/>
        <v/>
      </c>
      <c r="M1555" t="str">
        <f>IF([1]线路!G1555="","",[1]线路!G1555)</f>
        <v/>
      </c>
      <c r="N1555" t="str">
        <f>IF([1]线路!H1555="","",[1]线路!H1555)</f>
        <v/>
      </c>
    </row>
    <row r="1556" spans="1:14" x14ac:dyDescent="0.15">
      <c r="A1556" t="str">
        <f>IF([1]线路!A1556="","",[1]线路!A1556)</f>
        <v/>
      </c>
      <c r="B1556" t="str">
        <f>IF([1]线路!B1556="","",[1]线路!B1556)</f>
        <v/>
      </c>
      <c r="C1556" t="str">
        <f>IF([1]线路!C1556="","",[1]线路!C1556)</f>
        <v/>
      </c>
      <c r="D1556" t="str">
        <f>IF([1]线路!D1556="","",[1]线路!D1556)</f>
        <v/>
      </c>
      <c r="E1556" t="str">
        <f>IF([1]线路!F1556="","",[1]线路!F1556)</f>
        <v/>
      </c>
      <c r="F1556" t="str">
        <f>IF([1]线路!E1556="","",[1]线路!E1556)</f>
        <v/>
      </c>
      <c r="G1556" s="18" t="str">
        <f t="shared" si="64"/>
        <v/>
      </c>
      <c r="H1556" s="18" t="str">
        <f ca="1">VLOOKUP(线路!A1556,OFFSET(架空线长度!$A$2,0,0,2000,2),2,FALSE)</f>
        <v/>
      </c>
      <c r="I1556" s="18"/>
      <c r="J1556" s="18"/>
      <c r="K1556" s="18"/>
      <c r="L1556" s="18" t="str">
        <f t="shared" si="65"/>
        <v/>
      </c>
      <c r="M1556" t="str">
        <f>IF([1]线路!G1556="","",[1]线路!G1556)</f>
        <v/>
      </c>
      <c r="N1556" t="str">
        <f>IF([1]线路!H1556="","",[1]线路!H1556)</f>
        <v/>
      </c>
    </row>
    <row r="1557" spans="1:14" x14ac:dyDescent="0.15">
      <c r="A1557" t="str">
        <f>IF([1]线路!A1557="","",[1]线路!A1557)</f>
        <v/>
      </c>
      <c r="B1557" t="str">
        <f>IF([1]线路!B1557="","",[1]线路!B1557)</f>
        <v/>
      </c>
      <c r="C1557" t="str">
        <f>IF([1]线路!C1557="","",[1]线路!C1557)</f>
        <v/>
      </c>
      <c r="D1557" t="str">
        <f>IF([1]线路!D1557="","",[1]线路!D1557)</f>
        <v/>
      </c>
      <c r="E1557" t="str">
        <f>IF([1]线路!F1557="","",[1]线路!F1557)</f>
        <v/>
      </c>
      <c r="F1557" t="str">
        <f>IF([1]线路!E1557="","",[1]线路!E1557)</f>
        <v/>
      </c>
      <c r="G1557" s="18" t="str">
        <f t="shared" si="64"/>
        <v/>
      </c>
      <c r="H1557" s="18" t="str">
        <f ca="1">VLOOKUP(线路!A1557,OFFSET(架空线长度!$A$2,0,0,2000,2),2,FALSE)</f>
        <v/>
      </c>
      <c r="I1557" s="18"/>
      <c r="J1557" s="18"/>
      <c r="K1557" s="18"/>
      <c r="L1557" s="18" t="str">
        <f t="shared" si="65"/>
        <v/>
      </c>
      <c r="M1557" t="str">
        <f>IF([1]线路!G1557="","",[1]线路!G1557)</f>
        <v/>
      </c>
      <c r="N1557" t="str">
        <f>IF([1]线路!H1557="","",[1]线路!H1557)</f>
        <v/>
      </c>
    </row>
    <row r="1558" spans="1:14" x14ac:dyDescent="0.15">
      <c r="A1558" t="str">
        <f>IF([1]线路!A1558="","",[1]线路!A1558)</f>
        <v/>
      </c>
      <c r="B1558" t="str">
        <f>IF([1]线路!B1558="","",[1]线路!B1558)</f>
        <v/>
      </c>
      <c r="C1558" t="str">
        <f>IF([1]线路!C1558="","",[1]线路!C1558)</f>
        <v/>
      </c>
      <c r="D1558" t="str">
        <f>IF([1]线路!D1558="","",[1]线路!D1558)</f>
        <v/>
      </c>
      <c r="E1558" t="str">
        <f>IF([1]线路!F1558="","",[1]线路!F1558)</f>
        <v/>
      </c>
      <c r="F1558" t="str">
        <f>IF([1]线路!E1558="","",[1]线路!E1558)</f>
        <v/>
      </c>
      <c r="G1558" s="18" t="str">
        <f t="shared" si="64"/>
        <v/>
      </c>
      <c r="H1558" s="18" t="str">
        <f ca="1">VLOOKUP(线路!A1558,OFFSET(架空线长度!$A$2,0,0,2000,2),2,FALSE)</f>
        <v/>
      </c>
      <c r="I1558" s="18"/>
      <c r="J1558" s="18"/>
      <c r="K1558" s="18"/>
      <c r="L1558" s="18" t="str">
        <f t="shared" si="65"/>
        <v/>
      </c>
      <c r="M1558" t="str">
        <f>IF([1]线路!G1558="","",[1]线路!G1558)</f>
        <v/>
      </c>
      <c r="N1558" t="str">
        <f>IF([1]线路!H1558="","",[1]线路!H1558)</f>
        <v/>
      </c>
    </row>
    <row r="1559" spans="1:14" x14ac:dyDescent="0.15">
      <c r="A1559" t="str">
        <f>IF([1]线路!A1559="","",[1]线路!A1559)</f>
        <v/>
      </c>
      <c r="B1559" t="str">
        <f>IF([1]线路!B1559="","",[1]线路!B1559)</f>
        <v/>
      </c>
      <c r="C1559" t="str">
        <f>IF([1]线路!C1559="","",[1]线路!C1559)</f>
        <v/>
      </c>
      <c r="D1559" t="str">
        <f>IF([1]线路!D1559="","",[1]线路!D1559)</f>
        <v/>
      </c>
      <c r="E1559" t="str">
        <f>IF([1]线路!F1559="","",[1]线路!F1559)</f>
        <v/>
      </c>
      <c r="F1559" t="str">
        <f>IF([1]线路!E1559="","",[1]线路!E1559)</f>
        <v/>
      </c>
      <c r="G1559" s="18" t="str">
        <f t="shared" si="64"/>
        <v/>
      </c>
      <c r="H1559" s="18" t="str">
        <f ca="1">VLOOKUP(线路!A1559,OFFSET(架空线长度!$A$2,0,0,2000,2),2,FALSE)</f>
        <v/>
      </c>
      <c r="I1559" s="18"/>
      <c r="J1559" s="18"/>
      <c r="K1559" s="18"/>
      <c r="L1559" s="18" t="str">
        <f t="shared" si="65"/>
        <v/>
      </c>
      <c r="M1559" t="str">
        <f>IF([1]线路!G1559="","",[1]线路!G1559)</f>
        <v/>
      </c>
      <c r="N1559" t="str">
        <f>IF([1]线路!H1559="","",[1]线路!H1559)</f>
        <v/>
      </c>
    </row>
    <row r="1560" spans="1:14" x14ac:dyDescent="0.15">
      <c r="A1560" t="str">
        <f>IF([1]线路!A1560="","",[1]线路!A1560)</f>
        <v/>
      </c>
      <c r="B1560" t="str">
        <f>IF([1]线路!B1560="","",[1]线路!B1560)</f>
        <v/>
      </c>
      <c r="C1560" t="str">
        <f>IF([1]线路!C1560="","",[1]线路!C1560)</f>
        <v/>
      </c>
      <c r="D1560" t="str">
        <f>IF([1]线路!D1560="","",[1]线路!D1560)</f>
        <v/>
      </c>
      <c r="E1560" t="str">
        <f>IF([1]线路!F1560="","",[1]线路!F1560)</f>
        <v/>
      </c>
      <c r="F1560" t="str">
        <f>IF([1]线路!E1560="","",[1]线路!E1560)</f>
        <v/>
      </c>
      <c r="G1560" s="18" t="str">
        <f t="shared" si="64"/>
        <v/>
      </c>
      <c r="H1560" s="18" t="str">
        <f ca="1">VLOOKUP(线路!A1560,OFFSET(架空线长度!$A$2,0,0,2000,2),2,FALSE)</f>
        <v/>
      </c>
      <c r="I1560" s="18"/>
      <c r="J1560" s="18"/>
      <c r="K1560" s="18"/>
      <c r="L1560" s="18" t="str">
        <f t="shared" si="65"/>
        <v/>
      </c>
      <c r="M1560" t="str">
        <f>IF([1]线路!G1560="","",[1]线路!G1560)</f>
        <v/>
      </c>
      <c r="N1560" t="str">
        <f>IF([1]线路!H1560="","",[1]线路!H1560)</f>
        <v/>
      </c>
    </row>
    <row r="1561" spans="1:14" x14ac:dyDescent="0.15">
      <c r="A1561" t="str">
        <f>IF([1]线路!A1561="","",[1]线路!A1561)</f>
        <v/>
      </c>
      <c r="B1561" t="str">
        <f>IF([1]线路!B1561="","",[1]线路!B1561)</f>
        <v/>
      </c>
      <c r="C1561" t="str">
        <f>IF([1]线路!C1561="","",[1]线路!C1561)</f>
        <v/>
      </c>
      <c r="D1561" t="str">
        <f>IF([1]线路!D1561="","",[1]线路!D1561)</f>
        <v/>
      </c>
      <c r="E1561" t="str">
        <f>IF([1]线路!F1561="","",[1]线路!F1561)</f>
        <v/>
      </c>
      <c r="F1561" t="str">
        <f>IF([1]线路!E1561="","",[1]线路!E1561)</f>
        <v/>
      </c>
      <c r="G1561" s="18" t="str">
        <f t="shared" si="64"/>
        <v/>
      </c>
      <c r="H1561" s="18" t="str">
        <f ca="1">VLOOKUP(线路!A1561,OFFSET(架空线长度!$A$2,0,0,2000,2),2,FALSE)</f>
        <v/>
      </c>
      <c r="I1561" s="18"/>
      <c r="J1561" s="18"/>
      <c r="K1561" s="18"/>
      <c r="L1561" s="18" t="str">
        <f t="shared" si="65"/>
        <v/>
      </c>
      <c r="M1561" t="str">
        <f>IF([1]线路!G1561="","",[1]线路!G1561)</f>
        <v/>
      </c>
      <c r="N1561" t="str">
        <f>IF([1]线路!H1561="","",[1]线路!H1561)</f>
        <v/>
      </c>
    </row>
    <row r="1562" spans="1:14" x14ac:dyDescent="0.15">
      <c r="A1562" t="str">
        <f>IF([1]线路!A1562="","",[1]线路!A1562)</f>
        <v/>
      </c>
      <c r="B1562" t="str">
        <f>IF([1]线路!B1562="","",[1]线路!B1562)</f>
        <v/>
      </c>
      <c r="C1562" t="str">
        <f>IF([1]线路!C1562="","",[1]线路!C1562)</f>
        <v/>
      </c>
      <c r="D1562" t="str">
        <f>IF([1]线路!D1562="","",[1]线路!D1562)</f>
        <v/>
      </c>
      <c r="E1562" t="str">
        <f>IF([1]线路!F1562="","",[1]线路!F1562)</f>
        <v/>
      </c>
      <c r="F1562" t="str">
        <f>IF([1]线路!E1562="","",[1]线路!E1562)</f>
        <v/>
      </c>
      <c r="G1562" s="18" t="str">
        <f t="shared" si="64"/>
        <v/>
      </c>
      <c r="H1562" s="18" t="str">
        <f ca="1">VLOOKUP(线路!A1562,OFFSET(架空线长度!$A$2,0,0,2000,2),2,FALSE)</f>
        <v/>
      </c>
      <c r="I1562" s="18"/>
      <c r="J1562" s="18"/>
      <c r="K1562" s="18"/>
      <c r="L1562" s="18" t="str">
        <f t="shared" si="65"/>
        <v/>
      </c>
      <c r="M1562" t="str">
        <f>IF([1]线路!G1562="","",[1]线路!G1562)</f>
        <v/>
      </c>
      <c r="N1562" t="str">
        <f>IF([1]线路!H1562="","",[1]线路!H1562)</f>
        <v/>
      </c>
    </row>
    <row r="1563" spans="1:14" x14ac:dyDescent="0.15">
      <c r="A1563" t="str">
        <f>IF([1]线路!A1563="","",[1]线路!A1563)</f>
        <v/>
      </c>
      <c r="B1563" t="str">
        <f>IF([1]线路!B1563="","",[1]线路!B1563)</f>
        <v/>
      </c>
      <c r="C1563" t="str">
        <f>IF([1]线路!C1563="","",[1]线路!C1563)</f>
        <v/>
      </c>
      <c r="D1563" t="str">
        <f>IF([1]线路!D1563="","",[1]线路!D1563)</f>
        <v/>
      </c>
      <c r="E1563" t="str">
        <f>IF([1]线路!F1563="","",[1]线路!F1563)</f>
        <v/>
      </c>
      <c r="F1563" t="str">
        <f>IF([1]线路!E1563="","",[1]线路!E1563)</f>
        <v/>
      </c>
      <c r="G1563" s="18" t="str">
        <f t="shared" si="64"/>
        <v/>
      </c>
      <c r="H1563" s="18" t="str">
        <f ca="1">VLOOKUP(线路!A1563,OFFSET(架空线长度!$A$2,0,0,2000,2),2,FALSE)</f>
        <v/>
      </c>
      <c r="I1563" s="18"/>
      <c r="J1563" s="18"/>
      <c r="K1563" s="18"/>
      <c r="L1563" s="18" t="str">
        <f t="shared" si="65"/>
        <v/>
      </c>
      <c r="M1563" t="str">
        <f>IF([1]线路!G1563="","",[1]线路!G1563)</f>
        <v/>
      </c>
      <c r="N1563" t="str">
        <f>IF([1]线路!H1563="","",[1]线路!H1563)</f>
        <v/>
      </c>
    </row>
    <row r="1564" spans="1:14" x14ac:dyDescent="0.15">
      <c r="A1564" t="str">
        <f>IF([1]线路!A1564="","",[1]线路!A1564)</f>
        <v/>
      </c>
      <c r="B1564" t="str">
        <f>IF([1]线路!B1564="","",[1]线路!B1564)</f>
        <v/>
      </c>
      <c r="C1564" t="str">
        <f>IF([1]线路!C1564="","",[1]线路!C1564)</f>
        <v/>
      </c>
      <c r="D1564" t="str">
        <f>IF([1]线路!D1564="","",[1]线路!D1564)</f>
        <v/>
      </c>
      <c r="E1564" t="str">
        <f>IF([1]线路!F1564="","",[1]线路!F1564)</f>
        <v/>
      </c>
      <c r="F1564" t="str">
        <f>IF([1]线路!E1564="","",[1]线路!E1564)</f>
        <v/>
      </c>
      <c r="G1564" s="18" t="str">
        <f t="shared" si="64"/>
        <v/>
      </c>
      <c r="H1564" s="18" t="str">
        <f ca="1">VLOOKUP(线路!A1564,OFFSET(架空线长度!$A$2,0,0,2000,2),2,FALSE)</f>
        <v/>
      </c>
      <c r="I1564" s="18"/>
      <c r="J1564" s="18"/>
      <c r="K1564" s="18"/>
      <c r="L1564" s="18" t="str">
        <f t="shared" si="65"/>
        <v/>
      </c>
      <c r="M1564" t="str">
        <f>IF([1]线路!G1564="","",[1]线路!G1564)</f>
        <v/>
      </c>
      <c r="N1564" t="str">
        <f>IF([1]线路!H1564="","",[1]线路!H1564)</f>
        <v/>
      </c>
    </row>
    <row r="1565" spans="1:14" x14ac:dyDescent="0.15">
      <c r="A1565" t="str">
        <f>IF([1]线路!A1565="","",[1]线路!A1565)</f>
        <v/>
      </c>
      <c r="B1565" t="str">
        <f>IF([1]线路!B1565="","",[1]线路!B1565)</f>
        <v/>
      </c>
      <c r="C1565" t="str">
        <f>IF([1]线路!C1565="","",[1]线路!C1565)</f>
        <v/>
      </c>
      <c r="D1565" t="str">
        <f>IF([1]线路!D1565="","",[1]线路!D1565)</f>
        <v/>
      </c>
      <c r="E1565" t="str">
        <f>IF([1]线路!F1565="","",[1]线路!F1565)</f>
        <v/>
      </c>
      <c r="F1565" t="str">
        <f>IF([1]线路!E1565="","",[1]线路!E1565)</f>
        <v/>
      </c>
      <c r="G1565" s="18" t="str">
        <f t="shared" si="64"/>
        <v/>
      </c>
      <c r="H1565" s="18" t="str">
        <f ca="1">VLOOKUP(线路!A1565,OFFSET(架空线长度!$A$2,0,0,2000,2),2,FALSE)</f>
        <v/>
      </c>
      <c r="I1565" s="18"/>
      <c r="J1565" s="18"/>
      <c r="K1565" s="18"/>
      <c r="L1565" s="18" t="str">
        <f t="shared" si="65"/>
        <v/>
      </c>
      <c r="M1565" t="str">
        <f>IF([1]线路!G1565="","",[1]线路!G1565)</f>
        <v/>
      </c>
      <c r="N1565" t="str">
        <f>IF([1]线路!H1565="","",[1]线路!H1565)</f>
        <v/>
      </c>
    </row>
    <row r="1566" spans="1:14" x14ac:dyDescent="0.15">
      <c r="A1566" t="str">
        <f>IF([1]线路!A1566="","",[1]线路!A1566)</f>
        <v/>
      </c>
      <c r="B1566" t="str">
        <f>IF([1]线路!B1566="","",[1]线路!B1566)</f>
        <v/>
      </c>
      <c r="C1566" t="str">
        <f>IF([1]线路!C1566="","",[1]线路!C1566)</f>
        <v/>
      </c>
      <c r="D1566" t="str">
        <f>IF([1]线路!D1566="","",[1]线路!D1566)</f>
        <v/>
      </c>
      <c r="E1566" t="str">
        <f>IF([1]线路!F1566="","",[1]线路!F1566)</f>
        <v/>
      </c>
      <c r="F1566" t="str">
        <f>IF([1]线路!E1566="","",[1]线路!E1566)</f>
        <v/>
      </c>
      <c r="G1566" s="18" t="str">
        <f t="shared" si="64"/>
        <v/>
      </c>
      <c r="H1566" s="18" t="str">
        <f ca="1">VLOOKUP(线路!A1566,OFFSET(架空线长度!$A$2,0,0,2000,2),2,FALSE)</f>
        <v/>
      </c>
      <c r="I1566" s="18"/>
      <c r="J1566" s="18"/>
      <c r="K1566" s="18"/>
      <c r="L1566" s="18" t="str">
        <f t="shared" si="65"/>
        <v/>
      </c>
      <c r="M1566" t="str">
        <f>IF([1]线路!G1566="","",[1]线路!G1566)</f>
        <v/>
      </c>
      <c r="N1566" t="str">
        <f>IF([1]线路!H1566="","",[1]线路!H1566)</f>
        <v/>
      </c>
    </row>
    <row r="1567" spans="1:14" x14ac:dyDescent="0.15">
      <c r="A1567" t="str">
        <f>IF([1]线路!A1567="","",[1]线路!A1567)</f>
        <v/>
      </c>
      <c r="B1567" t="str">
        <f>IF([1]线路!B1567="","",[1]线路!B1567)</f>
        <v/>
      </c>
      <c r="C1567" t="str">
        <f>IF([1]线路!C1567="","",[1]线路!C1567)</f>
        <v/>
      </c>
      <c r="D1567" t="str">
        <f>IF([1]线路!D1567="","",[1]线路!D1567)</f>
        <v/>
      </c>
      <c r="E1567" t="str">
        <f>IF([1]线路!F1567="","",[1]线路!F1567)</f>
        <v/>
      </c>
      <c r="F1567" t="str">
        <f>IF([1]线路!E1567="","",[1]线路!E1567)</f>
        <v/>
      </c>
      <c r="G1567" s="18" t="str">
        <f t="shared" si="64"/>
        <v/>
      </c>
      <c r="H1567" s="18" t="str">
        <f ca="1">VLOOKUP(线路!A1567,OFFSET(架空线长度!$A$2,0,0,2000,2),2,FALSE)</f>
        <v/>
      </c>
      <c r="I1567" s="18"/>
      <c r="J1567" s="18"/>
      <c r="K1567" s="18"/>
      <c r="L1567" s="18" t="str">
        <f t="shared" si="65"/>
        <v/>
      </c>
      <c r="M1567" t="str">
        <f>IF([1]线路!G1567="","",[1]线路!G1567)</f>
        <v/>
      </c>
      <c r="N1567" t="str">
        <f>IF([1]线路!H1567="","",[1]线路!H1567)</f>
        <v/>
      </c>
    </row>
    <row r="1568" spans="1:14" x14ac:dyDescent="0.15">
      <c r="A1568" t="str">
        <f>IF([1]线路!A1568="","",[1]线路!A1568)</f>
        <v/>
      </c>
      <c r="B1568" t="str">
        <f>IF([1]线路!B1568="","",[1]线路!B1568)</f>
        <v/>
      </c>
      <c r="C1568" t="str">
        <f>IF([1]线路!C1568="","",[1]线路!C1568)</f>
        <v/>
      </c>
      <c r="D1568" t="str">
        <f>IF([1]线路!D1568="","",[1]线路!D1568)</f>
        <v/>
      </c>
      <c r="E1568" t="str">
        <f>IF([1]线路!F1568="","",[1]线路!F1568)</f>
        <v/>
      </c>
      <c r="F1568" t="str">
        <f>IF([1]线路!E1568="","",[1]线路!E1568)</f>
        <v/>
      </c>
      <c r="G1568" s="18" t="str">
        <f t="shared" si="64"/>
        <v/>
      </c>
      <c r="H1568" s="18" t="str">
        <f ca="1">VLOOKUP(线路!A1568,OFFSET(架空线长度!$A$2,0,0,2000,2),2,FALSE)</f>
        <v/>
      </c>
      <c r="I1568" s="18"/>
      <c r="J1568" s="18"/>
      <c r="K1568" s="18"/>
      <c r="L1568" s="18" t="str">
        <f t="shared" si="65"/>
        <v/>
      </c>
      <c r="M1568" t="str">
        <f>IF([1]线路!G1568="","",[1]线路!G1568)</f>
        <v/>
      </c>
      <c r="N1568" t="str">
        <f>IF([1]线路!H1568="","",[1]线路!H1568)</f>
        <v/>
      </c>
    </row>
    <row r="1569" spans="1:14" x14ac:dyDescent="0.15">
      <c r="A1569" t="str">
        <f>IF([1]线路!A1569="","",[1]线路!A1569)</f>
        <v/>
      </c>
      <c r="B1569" t="str">
        <f>IF([1]线路!B1569="","",[1]线路!B1569)</f>
        <v/>
      </c>
      <c r="C1569" t="str">
        <f>IF([1]线路!C1569="","",[1]线路!C1569)</f>
        <v/>
      </c>
      <c r="D1569" t="str">
        <f>IF([1]线路!D1569="","",[1]线路!D1569)</f>
        <v/>
      </c>
      <c r="E1569" t="str">
        <f>IF([1]线路!F1569="","",[1]线路!F1569)</f>
        <v/>
      </c>
      <c r="F1569" t="str">
        <f>IF([1]线路!E1569="","",[1]线路!E1569)</f>
        <v/>
      </c>
      <c r="G1569" s="18" t="str">
        <f t="shared" si="64"/>
        <v/>
      </c>
      <c r="H1569" s="18" t="str">
        <f ca="1">VLOOKUP(线路!A1569,OFFSET(架空线长度!$A$2,0,0,2000,2),2,FALSE)</f>
        <v/>
      </c>
      <c r="I1569" s="18"/>
      <c r="J1569" s="18"/>
      <c r="K1569" s="18"/>
      <c r="L1569" s="18" t="str">
        <f t="shared" si="65"/>
        <v/>
      </c>
      <c r="M1569" t="str">
        <f>IF([1]线路!G1569="","",[1]线路!G1569)</f>
        <v/>
      </c>
      <c r="N1569" t="str">
        <f>IF([1]线路!H1569="","",[1]线路!H1569)</f>
        <v/>
      </c>
    </row>
    <row r="1570" spans="1:14" x14ac:dyDescent="0.15">
      <c r="A1570" t="str">
        <f>IF([1]线路!A1570="","",[1]线路!A1570)</f>
        <v/>
      </c>
      <c r="B1570" t="str">
        <f>IF([1]线路!B1570="","",[1]线路!B1570)</f>
        <v/>
      </c>
      <c r="C1570" t="str">
        <f>IF([1]线路!C1570="","",[1]线路!C1570)</f>
        <v/>
      </c>
      <c r="D1570" t="str">
        <f>IF([1]线路!D1570="","",[1]线路!D1570)</f>
        <v/>
      </c>
      <c r="E1570" t="str">
        <f>IF([1]线路!F1570="","",[1]线路!F1570)</f>
        <v/>
      </c>
      <c r="F1570" t="str">
        <f>IF([1]线路!E1570="","",[1]线路!E1570)</f>
        <v/>
      </c>
      <c r="G1570" s="18" t="str">
        <f t="shared" si="64"/>
        <v/>
      </c>
      <c r="H1570" s="18" t="str">
        <f ca="1">VLOOKUP(线路!A1570,OFFSET(架空线长度!$A$2,0,0,2000,2),2,FALSE)</f>
        <v/>
      </c>
      <c r="I1570" s="18"/>
      <c r="J1570" s="18"/>
      <c r="K1570" s="18"/>
      <c r="L1570" s="18" t="str">
        <f t="shared" si="65"/>
        <v/>
      </c>
      <c r="M1570" t="str">
        <f>IF([1]线路!G1570="","",[1]线路!G1570)</f>
        <v/>
      </c>
      <c r="N1570" t="str">
        <f>IF([1]线路!H1570="","",[1]线路!H1570)</f>
        <v/>
      </c>
    </row>
    <row r="1571" spans="1:14" x14ac:dyDescent="0.15">
      <c r="A1571" t="str">
        <f>IF([1]线路!A1571="","",[1]线路!A1571)</f>
        <v/>
      </c>
      <c r="B1571" t="str">
        <f>IF([1]线路!B1571="","",[1]线路!B1571)</f>
        <v/>
      </c>
      <c r="C1571" t="str">
        <f>IF([1]线路!C1571="","",[1]线路!C1571)</f>
        <v/>
      </c>
      <c r="D1571" t="str">
        <f>IF([1]线路!D1571="","",[1]线路!D1571)</f>
        <v/>
      </c>
      <c r="E1571" t="str">
        <f>IF([1]线路!F1571="","",[1]线路!F1571)</f>
        <v/>
      </c>
      <c r="F1571" t="str">
        <f>IF([1]线路!E1571="","",[1]线路!E1571)</f>
        <v/>
      </c>
      <c r="G1571" s="18" t="str">
        <f t="shared" si="64"/>
        <v/>
      </c>
      <c r="H1571" s="18" t="str">
        <f ca="1">VLOOKUP(线路!A1571,OFFSET(架空线长度!$A$2,0,0,2000,2),2,FALSE)</f>
        <v/>
      </c>
      <c r="I1571" s="18"/>
      <c r="J1571" s="18"/>
      <c r="K1571" s="18"/>
      <c r="L1571" s="18" t="str">
        <f t="shared" si="65"/>
        <v/>
      </c>
      <c r="M1571" t="str">
        <f>IF([1]线路!G1571="","",[1]线路!G1571)</f>
        <v/>
      </c>
      <c r="N1571" t="str">
        <f>IF([1]线路!H1571="","",[1]线路!H1571)</f>
        <v/>
      </c>
    </row>
    <row r="1572" spans="1:14" x14ac:dyDescent="0.15">
      <c r="A1572" t="str">
        <f>IF([1]线路!A1572="","",[1]线路!A1572)</f>
        <v/>
      </c>
      <c r="B1572" t="str">
        <f>IF([1]线路!B1572="","",[1]线路!B1572)</f>
        <v/>
      </c>
      <c r="C1572" t="str">
        <f>IF([1]线路!C1572="","",[1]线路!C1572)</f>
        <v/>
      </c>
      <c r="D1572" t="str">
        <f>IF([1]线路!D1572="","",[1]线路!D1572)</f>
        <v/>
      </c>
      <c r="E1572" t="str">
        <f>IF([1]线路!F1572="","",[1]线路!F1572)</f>
        <v/>
      </c>
      <c r="F1572" t="str">
        <f>IF([1]线路!E1572="","",[1]线路!E1572)</f>
        <v/>
      </c>
      <c r="G1572" s="18" t="str">
        <f t="shared" si="64"/>
        <v/>
      </c>
      <c r="H1572" s="18" t="str">
        <f ca="1">VLOOKUP(线路!A1572,OFFSET(架空线长度!$A$2,0,0,2000,2),2,FALSE)</f>
        <v/>
      </c>
      <c r="I1572" s="18"/>
      <c r="J1572" s="18"/>
      <c r="K1572" s="18"/>
      <c r="L1572" s="18" t="str">
        <f t="shared" si="65"/>
        <v/>
      </c>
      <c r="M1572" t="str">
        <f>IF([1]线路!G1572="","",[1]线路!G1572)</f>
        <v/>
      </c>
      <c r="N1572" t="str">
        <f>IF([1]线路!H1572="","",[1]线路!H1572)</f>
        <v/>
      </c>
    </row>
    <row r="1573" spans="1:14" x14ac:dyDescent="0.15">
      <c r="A1573" t="str">
        <f>IF([1]线路!A1573="","",[1]线路!A1573)</f>
        <v/>
      </c>
      <c r="B1573" t="str">
        <f>IF([1]线路!B1573="","",[1]线路!B1573)</f>
        <v/>
      </c>
      <c r="C1573" t="str">
        <f>IF([1]线路!C1573="","",[1]线路!C1573)</f>
        <v/>
      </c>
      <c r="D1573" t="str">
        <f>IF([1]线路!D1573="","",[1]线路!D1573)</f>
        <v/>
      </c>
      <c r="E1573" t="str">
        <f>IF([1]线路!F1573="","",[1]线路!F1573)</f>
        <v/>
      </c>
      <c r="F1573" t="str">
        <f>IF([1]线路!E1573="","",[1]线路!E1573)</f>
        <v/>
      </c>
      <c r="G1573" s="18" t="str">
        <f t="shared" si="64"/>
        <v/>
      </c>
      <c r="H1573" s="18" t="str">
        <f ca="1">VLOOKUP(线路!A1573,OFFSET(架空线长度!$A$2,0,0,2000,2),2,FALSE)</f>
        <v/>
      </c>
      <c r="I1573" s="18"/>
      <c r="J1573" s="18"/>
      <c r="K1573" s="18"/>
      <c r="L1573" s="18" t="str">
        <f t="shared" si="65"/>
        <v/>
      </c>
      <c r="M1573" t="str">
        <f>IF([1]线路!G1573="","",[1]线路!G1573)</f>
        <v/>
      </c>
      <c r="N1573" t="str">
        <f>IF([1]线路!H1573="","",[1]线路!H1573)</f>
        <v/>
      </c>
    </row>
    <row r="1574" spans="1:14" x14ac:dyDescent="0.15">
      <c r="A1574" t="str">
        <f>IF([1]线路!A1574="","",[1]线路!A1574)</f>
        <v/>
      </c>
      <c r="B1574" t="str">
        <f>IF([1]线路!B1574="","",[1]线路!B1574)</f>
        <v/>
      </c>
      <c r="C1574" t="str">
        <f>IF([1]线路!C1574="","",[1]线路!C1574)</f>
        <v/>
      </c>
      <c r="D1574" t="str">
        <f>IF([1]线路!D1574="","",[1]线路!D1574)</f>
        <v/>
      </c>
      <c r="E1574" t="str">
        <f>IF([1]线路!F1574="","",[1]线路!F1574)</f>
        <v/>
      </c>
      <c r="F1574" t="str">
        <f>IF([1]线路!E1574="","",[1]线路!E1574)</f>
        <v/>
      </c>
      <c r="G1574" s="18" t="str">
        <f t="shared" si="64"/>
        <v/>
      </c>
      <c r="H1574" s="18" t="str">
        <f ca="1">VLOOKUP(线路!A1574,OFFSET(架空线长度!$A$2,0,0,2000,2),2,FALSE)</f>
        <v/>
      </c>
      <c r="I1574" s="18"/>
      <c r="J1574" s="18"/>
      <c r="K1574" s="18"/>
      <c r="L1574" s="18" t="str">
        <f t="shared" si="65"/>
        <v/>
      </c>
      <c r="M1574" t="str">
        <f>IF([1]线路!G1574="","",[1]线路!G1574)</f>
        <v/>
      </c>
      <c r="N1574" t="str">
        <f>IF([1]线路!H1574="","",[1]线路!H1574)</f>
        <v/>
      </c>
    </row>
    <row r="1575" spans="1:14" x14ac:dyDescent="0.15">
      <c r="A1575" t="str">
        <f>IF([1]线路!A1575="","",[1]线路!A1575)</f>
        <v/>
      </c>
      <c r="B1575" t="str">
        <f>IF([1]线路!B1575="","",[1]线路!B1575)</f>
        <v/>
      </c>
      <c r="C1575" t="str">
        <f>IF([1]线路!C1575="","",[1]线路!C1575)</f>
        <v/>
      </c>
      <c r="D1575" t="str">
        <f>IF([1]线路!D1575="","",[1]线路!D1575)</f>
        <v/>
      </c>
      <c r="E1575" t="str">
        <f>IF([1]线路!F1575="","",[1]线路!F1575)</f>
        <v/>
      </c>
      <c r="F1575" t="str">
        <f>IF([1]线路!E1575="","",[1]线路!E1575)</f>
        <v/>
      </c>
      <c r="G1575" s="18" t="str">
        <f t="shared" si="64"/>
        <v/>
      </c>
      <c r="H1575" s="18" t="str">
        <f ca="1">VLOOKUP(线路!A1575,OFFSET(架空线长度!$A$2,0,0,2000,2),2,FALSE)</f>
        <v/>
      </c>
      <c r="I1575" s="18"/>
      <c r="J1575" s="18"/>
      <c r="K1575" s="18"/>
      <c r="L1575" s="18" t="str">
        <f t="shared" si="65"/>
        <v/>
      </c>
      <c r="M1575" t="str">
        <f>IF([1]线路!G1575="","",[1]线路!G1575)</f>
        <v/>
      </c>
      <c r="N1575" t="str">
        <f>IF([1]线路!H1575="","",[1]线路!H1575)</f>
        <v/>
      </c>
    </row>
    <row r="1576" spans="1:14" x14ac:dyDescent="0.15">
      <c r="A1576" t="str">
        <f>IF([1]线路!A1576="","",[1]线路!A1576)</f>
        <v/>
      </c>
      <c r="B1576" t="str">
        <f>IF([1]线路!B1576="","",[1]线路!B1576)</f>
        <v/>
      </c>
      <c r="C1576" t="str">
        <f>IF([1]线路!C1576="","",[1]线路!C1576)</f>
        <v/>
      </c>
      <c r="D1576" t="str">
        <f>IF([1]线路!D1576="","",[1]线路!D1576)</f>
        <v/>
      </c>
      <c r="E1576" t="str">
        <f>IF([1]线路!F1576="","",[1]线路!F1576)</f>
        <v/>
      </c>
      <c r="F1576" t="str">
        <f>IF([1]线路!E1576="","",[1]线路!E1576)</f>
        <v/>
      </c>
      <c r="G1576" s="18" t="str">
        <f t="shared" si="64"/>
        <v/>
      </c>
      <c r="H1576" s="18" t="str">
        <f ca="1">VLOOKUP(线路!A1576,OFFSET(架空线长度!$A$2,0,0,2000,2),2,FALSE)</f>
        <v/>
      </c>
      <c r="I1576" s="18"/>
      <c r="J1576" s="18"/>
      <c r="K1576" s="18"/>
      <c r="L1576" s="18" t="str">
        <f t="shared" si="65"/>
        <v/>
      </c>
      <c r="M1576" t="str">
        <f>IF([1]线路!G1576="","",[1]线路!G1576)</f>
        <v/>
      </c>
      <c r="N1576" t="str">
        <f>IF([1]线路!H1576="","",[1]线路!H1576)</f>
        <v/>
      </c>
    </row>
    <row r="1577" spans="1:14" x14ac:dyDescent="0.15">
      <c r="A1577" t="str">
        <f>IF([1]线路!A1577="","",[1]线路!A1577)</f>
        <v/>
      </c>
      <c r="B1577" t="str">
        <f>IF([1]线路!B1577="","",[1]线路!B1577)</f>
        <v/>
      </c>
      <c r="C1577" t="str">
        <f>IF([1]线路!C1577="","",[1]线路!C1577)</f>
        <v/>
      </c>
      <c r="D1577" t="str">
        <f>IF([1]线路!D1577="","",[1]线路!D1577)</f>
        <v/>
      </c>
      <c r="E1577" t="str">
        <f>IF([1]线路!F1577="","",[1]线路!F1577)</f>
        <v/>
      </c>
      <c r="F1577" t="str">
        <f>IF([1]线路!E1577="","",[1]线路!E1577)</f>
        <v/>
      </c>
      <c r="G1577" s="18" t="str">
        <f t="shared" si="64"/>
        <v/>
      </c>
      <c r="H1577" s="18" t="str">
        <f ca="1">VLOOKUP(线路!A1577,OFFSET(架空线长度!$A$2,0,0,2000,2),2,FALSE)</f>
        <v/>
      </c>
      <c r="I1577" s="18"/>
      <c r="J1577" s="18"/>
      <c r="K1577" s="18"/>
      <c r="L1577" s="18" t="str">
        <f t="shared" si="65"/>
        <v/>
      </c>
      <c r="M1577" t="str">
        <f>IF([1]线路!G1577="","",[1]线路!G1577)</f>
        <v/>
      </c>
      <c r="N1577" t="str">
        <f>IF([1]线路!H1577="","",[1]线路!H1577)</f>
        <v/>
      </c>
    </row>
    <row r="1578" spans="1:14" x14ac:dyDescent="0.15">
      <c r="A1578" t="str">
        <f>IF([1]线路!A1578="","",[1]线路!A1578)</f>
        <v/>
      </c>
      <c r="B1578" t="str">
        <f>IF([1]线路!B1578="","",[1]线路!B1578)</f>
        <v/>
      </c>
      <c r="C1578" t="str">
        <f>IF([1]线路!C1578="","",[1]线路!C1578)</f>
        <v/>
      </c>
      <c r="D1578" t="str">
        <f>IF([1]线路!D1578="","",[1]线路!D1578)</f>
        <v/>
      </c>
      <c r="E1578" t="str">
        <f>IF([1]线路!F1578="","",[1]线路!F1578)</f>
        <v/>
      </c>
      <c r="F1578" t="str">
        <f>IF([1]线路!E1578="","",[1]线路!E1578)</f>
        <v/>
      </c>
      <c r="G1578" s="18" t="str">
        <f t="shared" si="64"/>
        <v/>
      </c>
      <c r="H1578" s="18" t="str">
        <f ca="1">VLOOKUP(线路!A1578,OFFSET(架空线长度!$A$2,0,0,2000,2),2,FALSE)</f>
        <v/>
      </c>
      <c r="I1578" s="18"/>
      <c r="J1578" s="18"/>
      <c r="K1578" s="18"/>
      <c r="L1578" s="18" t="str">
        <f t="shared" si="65"/>
        <v/>
      </c>
      <c r="M1578" t="str">
        <f>IF([1]线路!G1578="","",[1]线路!G1578)</f>
        <v/>
      </c>
      <c r="N1578" t="str">
        <f>IF([1]线路!H1578="","",[1]线路!H1578)</f>
        <v/>
      </c>
    </row>
    <row r="1579" spans="1:14" x14ac:dyDescent="0.15">
      <c r="A1579" t="str">
        <f>IF([1]线路!A1579="","",[1]线路!A1579)</f>
        <v/>
      </c>
      <c r="B1579" t="str">
        <f>IF([1]线路!B1579="","",[1]线路!B1579)</f>
        <v/>
      </c>
      <c r="C1579" t="str">
        <f>IF([1]线路!C1579="","",[1]线路!C1579)</f>
        <v/>
      </c>
      <c r="D1579" t="str">
        <f>IF([1]线路!D1579="","",[1]线路!D1579)</f>
        <v/>
      </c>
      <c r="E1579" t="str">
        <f>IF([1]线路!F1579="","",[1]线路!F1579)</f>
        <v/>
      </c>
      <c r="F1579" t="str">
        <f>IF([1]线路!E1579="","",[1]线路!E1579)</f>
        <v/>
      </c>
      <c r="G1579" s="18" t="str">
        <f t="shared" si="64"/>
        <v/>
      </c>
      <c r="H1579" s="18" t="str">
        <f ca="1">VLOOKUP(线路!A1579,OFFSET(架空线长度!$A$2,0,0,2000,2),2,FALSE)</f>
        <v/>
      </c>
      <c r="I1579" s="18"/>
      <c r="J1579" s="18"/>
      <c r="K1579" s="18"/>
      <c r="L1579" s="18" t="str">
        <f t="shared" si="65"/>
        <v/>
      </c>
      <c r="M1579" t="str">
        <f>IF([1]线路!G1579="","",[1]线路!G1579)</f>
        <v/>
      </c>
      <c r="N1579" t="str">
        <f>IF([1]线路!H1579="","",[1]线路!H1579)</f>
        <v/>
      </c>
    </row>
    <row r="1580" spans="1:14" x14ac:dyDescent="0.15">
      <c r="A1580" t="str">
        <f>IF([1]线路!A1580="","",[1]线路!A1580)</f>
        <v/>
      </c>
      <c r="B1580" t="str">
        <f>IF([1]线路!B1580="","",[1]线路!B1580)</f>
        <v/>
      </c>
      <c r="C1580" t="str">
        <f>IF([1]线路!C1580="","",[1]线路!C1580)</f>
        <v/>
      </c>
      <c r="D1580" t="str">
        <f>IF([1]线路!D1580="","",[1]线路!D1580)</f>
        <v/>
      </c>
      <c r="E1580" t="str">
        <f>IF([1]线路!F1580="","",[1]线路!F1580)</f>
        <v/>
      </c>
      <c r="F1580" t="str">
        <f>IF([1]线路!E1580="","",[1]线路!E1580)</f>
        <v/>
      </c>
      <c r="G1580" s="18" t="str">
        <f t="shared" si="64"/>
        <v/>
      </c>
      <c r="H1580" s="18" t="str">
        <f ca="1">VLOOKUP(线路!A1580,OFFSET(架空线长度!$A$2,0,0,2000,2),2,FALSE)</f>
        <v/>
      </c>
      <c r="I1580" s="18"/>
      <c r="J1580" s="18"/>
      <c r="K1580" s="18"/>
      <c r="L1580" s="18" t="str">
        <f t="shared" si="65"/>
        <v/>
      </c>
      <c r="M1580" t="str">
        <f>IF([1]线路!G1580="","",[1]线路!G1580)</f>
        <v/>
      </c>
      <c r="N1580" t="str">
        <f>IF([1]线路!H1580="","",[1]线路!H1580)</f>
        <v/>
      </c>
    </row>
    <row r="1581" spans="1:14" x14ac:dyDescent="0.15">
      <c r="A1581" t="str">
        <f>IF([1]线路!A1581="","",[1]线路!A1581)</f>
        <v/>
      </c>
      <c r="B1581" t="str">
        <f>IF([1]线路!B1581="","",[1]线路!B1581)</f>
        <v/>
      </c>
      <c r="C1581" t="str">
        <f>IF([1]线路!C1581="","",[1]线路!C1581)</f>
        <v/>
      </c>
      <c r="D1581" t="str">
        <f>IF([1]线路!D1581="","",[1]线路!D1581)</f>
        <v/>
      </c>
      <c r="E1581" t="str">
        <f>IF([1]线路!F1581="","",[1]线路!F1581)</f>
        <v/>
      </c>
      <c r="F1581" t="str">
        <f>IF([1]线路!E1581="","",[1]线路!E1581)</f>
        <v/>
      </c>
      <c r="G1581" s="18" t="str">
        <f t="shared" si="64"/>
        <v/>
      </c>
      <c r="H1581" s="18" t="str">
        <f ca="1">VLOOKUP(线路!A1581,OFFSET(架空线长度!$A$2,0,0,2000,2),2,FALSE)</f>
        <v/>
      </c>
      <c r="I1581" s="18"/>
      <c r="J1581" s="18"/>
      <c r="K1581" s="18"/>
      <c r="L1581" s="18" t="str">
        <f t="shared" si="65"/>
        <v/>
      </c>
      <c r="M1581" t="str">
        <f>IF([1]线路!G1581="","",[1]线路!G1581)</f>
        <v/>
      </c>
      <c r="N1581" t="str">
        <f>IF([1]线路!H1581="","",[1]线路!H1581)</f>
        <v/>
      </c>
    </row>
    <row r="1582" spans="1:14" x14ac:dyDescent="0.15">
      <c r="A1582" t="str">
        <f>IF([1]线路!A1582="","",[1]线路!A1582)</f>
        <v/>
      </c>
      <c r="B1582" t="str">
        <f>IF([1]线路!B1582="","",[1]线路!B1582)</f>
        <v/>
      </c>
      <c r="C1582" t="str">
        <f>IF([1]线路!C1582="","",[1]线路!C1582)</f>
        <v/>
      </c>
      <c r="D1582" t="str">
        <f>IF([1]线路!D1582="","",[1]线路!D1582)</f>
        <v/>
      </c>
      <c r="E1582" t="str">
        <f>IF([1]线路!F1582="","",[1]线路!F1582)</f>
        <v/>
      </c>
      <c r="F1582" t="str">
        <f>IF([1]线路!E1582="","",[1]线路!E1582)</f>
        <v/>
      </c>
      <c r="G1582" s="18" t="str">
        <f t="shared" si="64"/>
        <v/>
      </c>
      <c r="H1582" s="18" t="str">
        <f ca="1">VLOOKUP(线路!A1582,OFFSET(架空线长度!$A$2,0,0,2000,2),2,FALSE)</f>
        <v/>
      </c>
      <c r="I1582" s="18"/>
      <c r="J1582" s="18"/>
      <c r="K1582" s="18"/>
      <c r="L1582" s="18" t="str">
        <f t="shared" si="65"/>
        <v/>
      </c>
      <c r="M1582" t="str">
        <f>IF([1]线路!G1582="","",[1]线路!G1582)</f>
        <v/>
      </c>
      <c r="N1582" t="str">
        <f>IF([1]线路!H1582="","",[1]线路!H1582)</f>
        <v/>
      </c>
    </row>
    <row r="1583" spans="1:14" x14ac:dyDescent="0.15">
      <c r="A1583" t="str">
        <f>IF([1]线路!A1583="","",[1]线路!A1583)</f>
        <v/>
      </c>
      <c r="B1583" t="str">
        <f>IF([1]线路!B1583="","",[1]线路!B1583)</f>
        <v/>
      </c>
      <c r="C1583" t="str">
        <f>IF([1]线路!C1583="","",[1]线路!C1583)</f>
        <v/>
      </c>
      <c r="D1583" t="str">
        <f>IF([1]线路!D1583="","",[1]线路!D1583)</f>
        <v/>
      </c>
      <c r="E1583" t="str">
        <f>IF([1]线路!F1583="","",[1]线路!F1583)</f>
        <v/>
      </c>
      <c r="F1583" t="str">
        <f>IF([1]线路!E1583="","",[1]线路!E1583)</f>
        <v/>
      </c>
      <c r="G1583" s="18" t="str">
        <f t="shared" si="64"/>
        <v/>
      </c>
      <c r="H1583" s="18" t="str">
        <f ca="1">VLOOKUP(线路!A1583,OFFSET(架空线长度!$A$2,0,0,2000,2),2,FALSE)</f>
        <v/>
      </c>
      <c r="I1583" s="18"/>
      <c r="J1583" s="18"/>
      <c r="K1583" s="18"/>
      <c r="L1583" s="18" t="str">
        <f t="shared" si="65"/>
        <v/>
      </c>
      <c r="M1583" t="str">
        <f>IF([1]线路!G1583="","",[1]线路!G1583)</f>
        <v/>
      </c>
      <c r="N1583" t="str">
        <f>IF([1]线路!H1583="","",[1]线路!H1583)</f>
        <v/>
      </c>
    </row>
    <row r="1584" spans="1:14" x14ac:dyDescent="0.15">
      <c r="A1584" t="str">
        <f>IF([1]线路!A1584="","",[1]线路!A1584)</f>
        <v/>
      </c>
      <c r="B1584" t="str">
        <f>IF([1]线路!B1584="","",[1]线路!B1584)</f>
        <v/>
      </c>
      <c r="C1584" t="str">
        <f>IF([1]线路!C1584="","",[1]线路!C1584)</f>
        <v/>
      </c>
      <c r="D1584" t="str">
        <f>IF([1]线路!D1584="","",[1]线路!D1584)</f>
        <v/>
      </c>
      <c r="E1584" t="str">
        <f>IF([1]线路!F1584="","",[1]线路!F1584)</f>
        <v/>
      </c>
      <c r="F1584" t="str">
        <f>IF([1]线路!E1584="","",[1]线路!E1584)</f>
        <v/>
      </c>
      <c r="G1584" s="18" t="str">
        <f t="shared" si="64"/>
        <v/>
      </c>
      <c r="H1584" s="18" t="str">
        <f ca="1">VLOOKUP(线路!A1584,OFFSET(架空线长度!$A$2,0,0,2000,2),2,FALSE)</f>
        <v/>
      </c>
      <c r="I1584" s="18"/>
      <c r="J1584" s="18"/>
      <c r="K1584" s="18"/>
      <c r="L1584" s="18" t="str">
        <f t="shared" si="65"/>
        <v/>
      </c>
      <c r="M1584" t="str">
        <f>IF([1]线路!G1584="","",[1]线路!G1584)</f>
        <v/>
      </c>
      <c r="N1584" t="str">
        <f>IF([1]线路!H1584="","",[1]线路!H1584)</f>
        <v/>
      </c>
    </row>
    <row r="1585" spans="1:14" x14ac:dyDescent="0.15">
      <c r="A1585" t="str">
        <f>IF([1]线路!A1585="","",[1]线路!A1585)</f>
        <v/>
      </c>
      <c r="B1585" t="str">
        <f>IF([1]线路!B1585="","",[1]线路!B1585)</f>
        <v/>
      </c>
      <c r="C1585" t="str">
        <f>IF([1]线路!C1585="","",[1]线路!C1585)</f>
        <v/>
      </c>
      <c r="D1585" t="str">
        <f>IF([1]线路!D1585="","",[1]线路!D1585)</f>
        <v/>
      </c>
      <c r="E1585" t="str">
        <f>IF([1]线路!F1585="","",[1]线路!F1585)</f>
        <v/>
      </c>
      <c r="F1585" t="str">
        <f>IF([1]线路!E1585="","",[1]线路!E1585)</f>
        <v/>
      </c>
      <c r="G1585" s="18" t="str">
        <f t="shared" si="64"/>
        <v/>
      </c>
      <c r="H1585" s="18" t="str">
        <f ca="1">VLOOKUP(线路!A1585,OFFSET(架空线长度!$A$2,0,0,2000,2),2,FALSE)</f>
        <v/>
      </c>
      <c r="I1585" s="18"/>
      <c r="J1585" s="18"/>
      <c r="K1585" s="18"/>
      <c r="L1585" s="18" t="str">
        <f t="shared" si="65"/>
        <v/>
      </c>
      <c r="M1585" t="str">
        <f>IF([1]线路!G1585="","",[1]线路!G1585)</f>
        <v/>
      </c>
      <c r="N1585" t="str">
        <f>IF([1]线路!H1585="","",[1]线路!H1585)</f>
        <v/>
      </c>
    </row>
    <row r="1586" spans="1:14" x14ac:dyDescent="0.15">
      <c r="A1586" t="str">
        <f>IF([1]线路!A1586="","",[1]线路!A1586)</f>
        <v/>
      </c>
      <c r="B1586" t="str">
        <f>IF([1]线路!B1586="","",[1]线路!B1586)</f>
        <v/>
      </c>
      <c r="C1586" t="str">
        <f>IF([1]线路!C1586="","",[1]线路!C1586)</f>
        <v/>
      </c>
      <c r="D1586" t="str">
        <f>IF([1]线路!D1586="","",[1]线路!D1586)</f>
        <v/>
      </c>
      <c r="E1586" t="str">
        <f>IF([1]线路!F1586="","",[1]线路!F1586)</f>
        <v/>
      </c>
      <c r="F1586" t="str">
        <f>IF([1]线路!E1586="","",[1]线路!E1586)</f>
        <v/>
      </c>
      <c r="G1586" s="18" t="str">
        <f t="shared" si="64"/>
        <v/>
      </c>
      <c r="H1586" s="18" t="str">
        <f ca="1">VLOOKUP(线路!A1586,OFFSET(架空线长度!$A$2,0,0,2000,2),2,FALSE)</f>
        <v/>
      </c>
      <c r="I1586" s="18"/>
      <c r="J1586" s="18"/>
      <c r="K1586" s="18"/>
      <c r="L1586" s="18" t="str">
        <f t="shared" si="65"/>
        <v/>
      </c>
      <c r="M1586" t="str">
        <f>IF([1]线路!G1586="","",[1]线路!G1586)</f>
        <v/>
      </c>
      <c r="N1586" t="str">
        <f>IF([1]线路!H1586="","",[1]线路!H1586)</f>
        <v/>
      </c>
    </row>
    <row r="1587" spans="1:14" x14ac:dyDescent="0.15">
      <c r="A1587" t="str">
        <f>IF([1]线路!A1587="","",[1]线路!A1587)</f>
        <v/>
      </c>
      <c r="B1587" t="str">
        <f>IF([1]线路!B1587="","",[1]线路!B1587)</f>
        <v/>
      </c>
      <c r="C1587" t="str">
        <f>IF([1]线路!C1587="","",[1]线路!C1587)</f>
        <v/>
      </c>
      <c r="D1587" t="str">
        <f>IF([1]线路!D1587="","",[1]线路!D1587)</f>
        <v/>
      </c>
      <c r="E1587" t="str">
        <f>IF([1]线路!F1587="","",[1]线路!F1587)</f>
        <v/>
      </c>
      <c r="F1587" t="str">
        <f>IF([1]线路!E1587="","",[1]线路!E1587)</f>
        <v/>
      </c>
      <c r="G1587" s="18" t="str">
        <f t="shared" si="64"/>
        <v/>
      </c>
      <c r="H1587" s="18" t="str">
        <f ca="1">VLOOKUP(线路!A1587,OFFSET(架空线长度!$A$2,0,0,2000,2),2,FALSE)</f>
        <v/>
      </c>
      <c r="I1587" s="18"/>
      <c r="J1587" s="18"/>
      <c r="K1587" s="18"/>
      <c r="L1587" s="18" t="str">
        <f t="shared" si="65"/>
        <v/>
      </c>
      <c r="M1587" t="str">
        <f>IF([1]线路!G1587="","",[1]线路!G1587)</f>
        <v/>
      </c>
      <c r="N1587" t="str">
        <f>IF([1]线路!H1587="","",[1]线路!H1587)</f>
        <v/>
      </c>
    </row>
    <row r="1588" spans="1:14" x14ac:dyDescent="0.15">
      <c r="A1588" t="str">
        <f>IF([1]线路!A1588="","",[1]线路!A1588)</f>
        <v/>
      </c>
      <c r="B1588" t="str">
        <f>IF([1]线路!B1588="","",[1]线路!B1588)</f>
        <v/>
      </c>
      <c r="C1588" t="str">
        <f>IF([1]线路!C1588="","",[1]线路!C1588)</f>
        <v/>
      </c>
      <c r="D1588" t="str">
        <f>IF([1]线路!D1588="","",[1]线路!D1588)</f>
        <v/>
      </c>
      <c r="E1588" t="str">
        <f>IF([1]线路!F1588="","",[1]线路!F1588)</f>
        <v/>
      </c>
      <c r="F1588" t="str">
        <f>IF([1]线路!E1588="","",[1]线路!E1588)</f>
        <v/>
      </c>
      <c r="G1588" s="18" t="str">
        <f t="shared" si="64"/>
        <v/>
      </c>
      <c r="H1588" s="18" t="str">
        <f ca="1">VLOOKUP(线路!A1588,OFFSET(架空线长度!$A$2,0,0,2000,2),2,FALSE)</f>
        <v/>
      </c>
      <c r="I1588" s="18"/>
      <c r="J1588" s="18"/>
      <c r="K1588" s="18"/>
      <c r="L1588" s="18" t="str">
        <f t="shared" si="65"/>
        <v/>
      </c>
      <c r="M1588" t="str">
        <f>IF([1]线路!G1588="","",[1]线路!G1588)</f>
        <v/>
      </c>
      <c r="N1588" t="str">
        <f>IF([1]线路!H1588="","",[1]线路!H1588)</f>
        <v/>
      </c>
    </row>
    <row r="1589" spans="1:14" x14ac:dyDescent="0.15">
      <c r="A1589" t="str">
        <f>IF([1]线路!A1589="","",[1]线路!A1589)</f>
        <v/>
      </c>
      <c r="B1589" t="str">
        <f>IF([1]线路!B1589="","",[1]线路!B1589)</f>
        <v/>
      </c>
      <c r="C1589" t="str">
        <f>IF([1]线路!C1589="","",[1]线路!C1589)</f>
        <v/>
      </c>
      <c r="D1589" t="str">
        <f>IF([1]线路!D1589="","",[1]线路!D1589)</f>
        <v/>
      </c>
      <c r="E1589" t="str">
        <f>IF([1]线路!F1589="","",[1]线路!F1589)</f>
        <v/>
      </c>
      <c r="F1589" t="str">
        <f>IF([1]线路!E1589="","",[1]线路!E1589)</f>
        <v/>
      </c>
      <c r="G1589" s="18" t="str">
        <f t="shared" si="64"/>
        <v/>
      </c>
      <c r="H1589" s="18" t="str">
        <f ca="1">VLOOKUP(线路!A1589,OFFSET(架空线长度!$A$2,0,0,2000,2),2,FALSE)</f>
        <v/>
      </c>
      <c r="I1589" s="18"/>
      <c r="J1589" s="18"/>
      <c r="K1589" s="18"/>
      <c r="L1589" s="18" t="str">
        <f t="shared" si="65"/>
        <v/>
      </c>
      <c r="M1589" t="str">
        <f>IF([1]线路!G1589="","",[1]线路!G1589)</f>
        <v/>
      </c>
      <c r="N1589" t="str">
        <f>IF([1]线路!H1589="","",[1]线路!H1589)</f>
        <v/>
      </c>
    </row>
    <row r="1590" spans="1:14" x14ac:dyDescent="0.15">
      <c r="A1590" t="str">
        <f>IF([1]线路!A1590="","",[1]线路!A1590)</f>
        <v/>
      </c>
      <c r="B1590" t="str">
        <f>IF([1]线路!B1590="","",[1]线路!B1590)</f>
        <v/>
      </c>
      <c r="C1590" t="str">
        <f>IF([1]线路!C1590="","",[1]线路!C1590)</f>
        <v/>
      </c>
      <c r="D1590" t="str">
        <f>IF([1]线路!D1590="","",[1]线路!D1590)</f>
        <v/>
      </c>
      <c r="E1590" t="str">
        <f>IF([1]线路!F1590="","",[1]线路!F1590)</f>
        <v/>
      </c>
      <c r="F1590" t="str">
        <f>IF([1]线路!E1590="","",[1]线路!E1590)</f>
        <v/>
      </c>
      <c r="G1590" s="18" t="str">
        <f t="shared" si="64"/>
        <v/>
      </c>
      <c r="H1590" s="18" t="str">
        <f ca="1">VLOOKUP(线路!A1590,OFFSET(架空线长度!$A$2,0,0,2000,2),2,FALSE)</f>
        <v/>
      </c>
      <c r="I1590" s="18"/>
      <c r="J1590" s="18"/>
      <c r="K1590" s="18"/>
      <c r="L1590" s="18" t="str">
        <f t="shared" si="65"/>
        <v/>
      </c>
      <c r="M1590" t="str">
        <f>IF([1]线路!G1590="","",[1]线路!G1590)</f>
        <v/>
      </c>
      <c r="N1590" t="str">
        <f>IF([1]线路!H1590="","",[1]线路!H1590)</f>
        <v/>
      </c>
    </row>
    <row r="1591" spans="1:14" x14ac:dyDescent="0.15">
      <c r="A1591" t="str">
        <f>IF([1]线路!A1591="","",[1]线路!A1591)</f>
        <v/>
      </c>
      <c r="B1591" t="str">
        <f>IF([1]线路!B1591="","",[1]线路!B1591)</f>
        <v/>
      </c>
      <c r="C1591" t="str">
        <f>IF([1]线路!C1591="","",[1]线路!C1591)</f>
        <v/>
      </c>
      <c r="D1591" t="str">
        <f>IF([1]线路!D1591="","",[1]线路!D1591)</f>
        <v/>
      </c>
      <c r="E1591" t="str">
        <f>IF([1]线路!F1591="","",[1]线路!F1591)</f>
        <v/>
      </c>
      <c r="F1591" t="str">
        <f>IF([1]线路!E1591="","",[1]线路!E1591)</f>
        <v/>
      </c>
      <c r="G1591" s="18" t="str">
        <f t="shared" si="64"/>
        <v/>
      </c>
      <c r="H1591" s="18" t="str">
        <f ca="1">VLOOKUP(线路!A1591,OFFSET(架空线长度!$A$2,0,0,2000,2),2,FALSE)</f>
        <v/>
      </c>
      <c r="I1591" s="18"/>
      <c r="J1591" s="18"/>
      <c r="K1591" s="18"/>
      <c r="L1591" s="18" t="str">
        <f t="shared" si="65"/>
        <v/>
      </c>
      <c r="M1591" t="str">
        <f>IF([1]线路!G1591="","",[1]线路!G1591)</f>
        <v/>
      </c>
      <c r="N1591" t="str">
        <f>IF([1]线路!H1591="","",[1]线路!H1591)</f>
        <v/>
      </c>
    </row>
    <row r="1592" spans="1:14" x14ac:dyDescent="0.15">
      <c r="A1592" t="str">
        <f>IF([1]线路!A1592="","",[1]线路!A1592)</f>
        <v/>
      </c>
      <c r="B1592" t="str">
        <f>IF([1]线路!B1592="","",[1]线路!B1592)</f>
        <v/>
      </c>
      <c r="C1592" t="str">
        <f>IF([1]线路!C1592="","",[1]线路!C1592)</f>
        <v/>
      </c>
      <c r="D1592" t="str">
        <f>IF([1]线路!D1592="","",[1]线路!D1592)</f>
        <v/>
      </c>
      <c r="E1592" t="str">
        <f>IF([1]线路!F1592="","",[1]线路!F1592)</f>
        <v/>
      </c>
      <c r="F1592" t="str">
        <f>IF([1]线路!E1592="","",[1]线路!E1592)</f>
        <v/>
      </c>
      <c r="G1592" s="18" t="str">
        <f t="shared" si="64"/>
        <v/>
      </c>
      <c r="H1592" s="18" t="str">
        <f ca="1">VLOOKUP(线路!A1592,OFFSET(架空线长度!$A$2,0,0,2000,2),2,FALSE)</f>
        <v/>
      </c>
      <c r="I1592" s="18"/>
      <c r="J1592" s="18"/>
      <c r="K1592" s="18"/>
      <c r="L1592" s="18" t="str">
        <f t="shared" si="65"/>
        <v/>
      </c>
      <c r="M1592" t="str">
        <f>IF([1]线路!G1592="","",[1]线路!G1592)</f>
        <v/>
      </c>
      <c r="N1592" t="str">
        <f>IF([1]线路!H1592="","",[1]线路!H1592)</f>
        <v/>
      </c>
    </row>
    <row r="1593" spans="1:14" x14ac:dyDescent="0.15">
      <c r="A1593" t="str">
        <f>IF([1]线路!A1593="","",[1]线路!A1593)</f>
        <v/>
      </c>
      <c r="B1593" t="str">
        <f>IF([1]线路!B1593="","",[1]线路!B1593)</f>
        <v/>
      </c>
      <c r="C1593" t="str">
        <f>IF([1]线路!C1593="","",[1]线路!C1593)</f>
        <v/>
      </c>
      <c r="D1593" t="str">
        <f>IF([1]线路!D1593="","",[1]线路!D1593)</f>
        <v/>
      </c>
      <c r="E1593" t="str">
        <f>IF([1]线路!F1593="","",[1]线路!F1593)</f>
        <v/>
      </c>
      <c r="F1593" t="str">
        <f>IF([1]线路!E1593="","",[1]线路!E1593)</f>
        <v/>
      </c>
      <c r="G1593" s="18" t="str">
        <f t="shared" si="64"/>
        <v/>
      </c>
      <c r="H1593" s="18" t="str">
        <f ca="1">VLOOKUP(线路!A1593,OFFSET(架空线长度!$A$2,0,0,2000,2),2,FALSE)</f>
        <v/>
      </c>
      <c r="I1593" s="18"/>
      <c r="J1593" s="18"/>
      <c r="K1593" s="18"/>
      <c r="L1593" s="18" t="str">
        <f t="shared" si="65"/>
        <v/>
      </c>
      <c r="M1593" t="str">
        <f>IF([1]线路!G1593="","",[1]线路!G1593)</f>
        <v/>
      </c>
      <c r="N1593" t="str">
        <f>IF([1]线路!H1593="","",[1]线路!H1593)</f>
        <v/>
      </c>
    </row>
    <row r="1594" spans="1:14" x14ac:dyDescent="0.15">
      <c r="A1594" t="str">
        <f>IF([1]线路!A1594="","",[1]线路!A1594)</f>
        <v/>
      </c>
      <c r="B1594" t="str">
        <f>IF([1]线路!B1594="","",[1]线路!B1594)</f>
        <v/>
      </c>
      <c r="C1594" t="str">
        <f>IF([1]线路!C1594="","",[1]线路!C1594)</f>
        <v/>
      </c>
      <c r="D1594" t="str">
        <f>IF([1]线路!D1594="","",[1]线路!D1594)</f>
        <v/>
      </c>
      <c r="E1594" t="str">
        <f>IF([1]线路!F1594="","",[1]线路!F1594)</f>
        <v/>
      </c>
      <c r="F1594" t="str">
        <f>IF([1]线路!E1594="","",[1]线路!E1594)</f>
        <v/>
      </c>
      <c r="G1594" s="18" t="str">
        <f t="shared" si="64"/>
        <v/>
      </c>
      <c r="H1594" s="18" t="str">
        <f ca="1">VLOOKUP(线路!A1594,OFFSET(架空线长度!$A$2,0,0,2000,2),2,FALSE)</f>
        <v/>
      </c>
      <c r="I1594" s="18"/>
      <c r="J1594" s="18"/>
      <c r="K1594" s="18"/>
      <c r="L1594" s="18" t="str">
        <f t="shared" si="65"/>
        <v/>
      </c>
      <c r="M1594" t="str">
        <f>IF([1]线路!G1594="","",[1]线路!G1594)</f>
        <v/>
      </c>
      <c r="N1594" t="str">
        <f>IF([1]线路!H1594="","",[1]线路!H1594)</f>
        <v/>
      </c>
    </row>
    <row r="1595" spans="1:14" x14ac:dyDescent="0.15">
      <c r="A1595" t="str">
        <f>IF([1]线路!A1595="","",[1]线路!A1595)</f>
        <v/>
      </c>
      <c r="B1595" t="str">
        <f>IF([1]线路!B1595="","",[1]线路!B1595)</f>
        <v/>
      </c>
      <c r="C1595" t="str">
        <f>IF([1]线路!C1595="","",[1]线路!C1595)</f>
        <v/>
      </c>
      <c r="D1595" t="str">
        <f>IF([1]线路!D1595="","",[1]线路!D1595)</f>
        <v/>
      </c>
      <c r="E1595" t="str">
        <f>IF([1]线路!F1595="","",[1]线路!F1595)</f>
        <v/>
      </c>
      <c r="F1595" t="str">
        <f>IF([1]线路!E1595="","",[1]线路!E1595)</f>
        <v/>
      </c>
      <c r="G1595" s="18" t="str">
        <f t="shared" si="64"/>
        <v/>
      </c>
      <c r="H1595" s="18" t="str">
        <f ca="1">VLOOKUP(线路!A1595,OFFSET(架空线长度!$A$2,0,0,2000,2),2,FALSE)</f>
        <v/>
      </c>
      <c r="I1595" s="18"/>
      <c r="J1595" s="18"/>
      <c r="K1595" s="18"/>
      <c r="L1595" s="18" t="str">
        <f t="shared" si="65"/>
        <v/>
      </c>
      <c r="M1595" t="str">
        <f>IF([1]线路!G1595="","",[1]线路!G1595)</f>
        <v/>
      </c>
      <c r="N1595" t="str">
        <f>IF([1]线路!H1595="","",[1]线路!H1595)</f>
        <v/>
      </c>
    </row>
    <row r="1596" spans="1:14" x14ac:dyDescent="0.15">
      <c r="A1596" t="str">
        <f>IF([1]线路!A1596="","",[1]线路!A1596)</f>
        <v/>
      </c>
      <c r="B1596" t="str">
        <f>IF([1]线路!B1596="","",[1]线路!B1596)</f>
        <v/>
      </c>
      <c r="C1596" t="str">
        <f>IF([1]线路!C1596="","",[1]线路!C1596)</f>
        <v/>
      </c>
      <c r="D1596" t="str">
        <f>IF([1]线路!D1596="","",[1]线路!D1596)</f>
        <v/>
      </c>
      <c r="E1596" t="str">
        <f>IF([1]线路!F1596="","",[1]线路!F1596)</f>
        <v/>
      </c>
      <c r="F1596" t="str">
        <f>IF([1]线路!E1596="","",[1]线路!E1596)</f>
        <v/>
      </c>
      <c r="G1596" s="18" t="str">
        <f t="shared" si="64"/>
        <v/>
      </c>
      <c r="H1596" s="18" t="str">
        <f ca="1">VLOOKUP(线路!A1596,OFFSET(架空线长度!$A$2,0,0,2000,2),2,FALSE)</f>
        <v/>
      </c>
      <c r="I1596" s="18"/>
      <c r="J1596" s="18"/>
      <c r="K1596" s="18"/>
      <c r="L1596" s="18" t="str">
        <f t="shared" si="65"/>
        <v/>
      </c>
      <c r="M1596" t="str">
        <f>IF([1]线路!G1596="","",[1]线路!G1596)</f>
        <v/>
      </c>
      <c r="N1596" t="str">
        <f>IF([1]线路!H1596="","",[1]线路!H1596)</f>
        <v/>
      </c>
    </row>
    <row r="1597" spans="1:14" x14ac:dyDescent="0.15">
      <c r="A1597" t="str">
        <f>IF([1]线路!A1597="","",[1]线路!A1597)</f>
        <v/>
      </c>
      <c r="B1597" t="str">
        <f>IF([1]线路!B1597="","",[1]线路!B1597)</f>
        <v/>
      </c>
      <c r="C1597" t="str">
        <f>IF([1]线路!C1597="","",[1]线路!C1597)</f>
        <v/>
      </c>
      <c r="D1597" t="str">
        <f>IF([1]线路!D1597="","",[1]线路!D1597)</f>
        <v/>
      </c>
      <c r="E1597" t="str">
        <f>IF([1]线路!F1597="","",[1]线路!F1597)</f>
        <v/>
      </c>
      <c r="F1597" t="str">
        <f>IF([1]线路!E1597="","",[1]线路!E1597)</f>
        <v/>
      </c>
      <c r="G1597" s="18" t="str">
        <f t="shared" si="64"/>
        <v/>
      </c>
      <c r="H1597" s="18" t="str">
        <f ca="1">VLOOKUP(线路!A1597,OFFSET(架空线长度!$A$2,0,0,2000,2),2,FALSE)</f>
        <v/>
      </c>
      <c r="I1597" s="18"/>
      <c r="J1597" s="18"/>
      <c r="K1597" s="18"/>
      <c r="L1597" s="18" t="str">
        <f t="shared" si="65"/>
        <v/>
      </c>
      <c r="M1597" t="str">
        <f>IF([1]线路!G1597="","",[1]线路!G1597)</f>
        <v/>
      </c>
      <c r="N1597" t="str">
        <f>IF([1]线路!H1597="","",[1]线路!H1597)</f>
        <v/>
      </c>
    </row>
    <row r="1598" spans="1:14" x14ac:dyDescent="0.15">
      <c r="A1598" t="str">
        <f>IF([1]线路!A1598="","",[1]线路!A1598)</f>
        <v/>
      </c>
      <c r="B1598" t="str">
        <f>IF([1]线路!B1598="","",[1]线路!B1598)</f>
        <v/>
      </c>
      <c r="C1598" t="str">
        <f>IF([1]线路!C1598="","",[1]线路!C1598)</f>
        <v/>
      </c>
      <c r="D1598" t="str">
        <f>IF([1]线路!D1598="","",[1]线路!D1598)</f>
        <v/>
      </c>
      <c r="E1598" t="str">
        <f>IF([1]线路!F1598="","",[1]线路!F1598)</f>
        <v/>
      </c>
      <c r="F1598" t="str">
        <f>IF([1]线路!E1598="","",[1]线路!E1598)</f>
        <v/>
      </c>
      <c r="G1598" s="18" t="str">
        <f t="shared" si="64"/>
        <v/>
      </c>
      <c r="H1598" s="18" t="str">
        <f ca="1">VLOOKUP(线路!A1598,OFFSET(架空线长度!$A$2,0,0,2000,2),2,FALSE)</f>
        <v/>
      </c>
      <c r="I1598" s="18"/>
      <c r="J1598" s="18"/>
      <c r="K1598" s="18"/>
      <c r="L1598" s="18" t="str">
        <f t="shared" si="65"/>
        <v/>
      </c>
      <c r="M1598" t="str">
        <f>IF([1]线路!G1598="","",[1]线路!G1598)</f>
        <v/>
      </c>
      <c r="N1598" t="str">
        <f>IF([1]线路!H1598="","",[1]线路!H1598)</f>
        <v/>
      </c>
    </row>
    <row r="1599" spans="1:14" x14ac:dyDescent="0.15">
      <c r="A1599" t="str">
        <f>IF([1]线路!A1599="","",[1]线路!A1599)</f>
        <v/>
      </c>
      <c r="B1599" t="str">
        <f>IF([1]线路!B1599="","",[1]线路!B1599)</f>
        <v/>
      </c>
      <c r="C1599" t="str">
        <f>IF([1]线路!C1599="","",[1]线路!C1599)</f>
        <v/>
      </c>
      <c r="D1599" t="str">
        <f>IF([1]线路!D1599="","",[1]线路!D1599)</f>
        <v/>
      </c>
      <c r="E1599" t="str">
        <f>IF([1]线路!F1599="","",[1]线路!F1599)</f>
        <v/>
      </c>
      <c r="F1599" t="str">
        <f>IF([1]线路!E1599="","",[1]线路!E1599)</f>
        <v/>
      </c>
      <c r="G1599" s="18" t="str">
        <f t="shared" si="64"/>
        <v/>
      </c>
      <c r="H1599" s="18" t="str">
        <f ca="1">VLOOKUP(线路!A1599,OFFSET(架空线长度!$A$2,0,0,2000,2),2,FALSE)</f>
        <v/>
      </c>
      <c r="I1599" s="18"/>
      <c r="J1599" s="18"/>
      <c r="K1599" s="18"/>
      <c r="L1599" s="18" t="str">
        <f t="shared" si="65"/>
        <v/>
      </c>
      <c r="M1599" t="str">
        <f>IF([1]线路!G1599="","",[1]线路!G1599)</f>
        <v/>
      </c>
      <c r="N1599" t="str">
        <f>IF([1]线路!H1599="","",[1]线路!H1599)</f>
        <v/>
      </c>
    </row>
    <row r="1600" spans="1:14" x14ac:dyDescent="0.15">
      <c r="A1600" t="str">
        <f>IF([1]线路!A1600="","",[1]线路!A1600)</f>
        <v/>
      </c>
      <c r="B1600" t="str">
        <f>IF([1]线路!B1600="","",[1]线路!B1600)</f>
        <v/>
      </c>
      <c r="C1600" t="str">
        <f>IF([1]线路!C1600="","",[1]线路!C1600)</f>
        <v/>
      </c>
      <c r="D1600" t="str">
        <f>IF([1]线路!D1600="","",[1]线路!D1600)</f>
        <v/>
      </c>
      <c r="E1600" t="str">
        <f>IF([1]线路!F1600="","",[1]线路!F1600)</f>
        <v/>
      </c>
      <c r="F1600" t="str">
        <f>IF([1]线路!E1600="","",[1]线路!E1600)</f>
        <v/>
      </c>
      <c r="G1600" s="18" t="str">
        <f t="shared" si="64"/>
        <v/>
      </c>
      <c r="H1600" s="18" t="str">
        <f ca="1">VLOOKUP(线路!A1600,OFFSET(架空线长度!$A$2,0,0,2000,2),2,FALSE)</f>
        <v/>
      </c>
      <c r="I1600" s="18"/>
      <c r="J1600" s="18"/>
      <c r="K1600" s="18"/>
      <c r="L1600" s="18" t="str">
        <f t="shared" si="65"/>
        <v/>
      </c>
      <c r="M1600" t="str">
        <f>IF([1]线路!G1600="","",[1]线路!G1600)</f>
        <v/>
      </c>
      <c r="N1600" t="str">
        <f>IF([1]线路!H1600="","",[1]线路!H1600)</f>
        <v/>
      </c>
    </row>
    <row r="1601" spans="1:14" x14ac:dyDescent="0.15">
      <c r="A1601" t="str">
        <f>IF([1]线路!A1601="","",[1]线路!A1601)</f>
        <v/>
      </c>
      <c r="B1601" t="str">
        <f>IF([1]线路!B1601="","",[1]线路!B1601)</f>
        <v/>
      </c>
      <c r="C1601" t="str">
        <f>IF([1]线路!C1601="","",[1]线路!C1601)</f>
        <v/>
      </c>
      <c r="D1601" t="str">
        <f>IF([1]线路!D1601="","",[1]线路!D1601)</f>
        <v/>
      </c>
      <c r="E1601" t="str">
        <f>IF([1]线路!F1601="","",[1]线路!F1601)</f>
        <v/>
      </c>
      <c r="F1601" t="str">
        <f>IF([1]线路!E1601="","",[1]线路!E1601)</f>
        <v/>
      </c>
      <c r="G1601" s="18" t="str">
        <f t="shared" si="64"/>
        <v/>
      </c>
      <c r="H1601" s="18" t="str">
        <f ca="1">VLOOKUP(线路!A1601,OFFSET(架空线长度!$A$2,0,0,2000,2),2,FALSE)</f>
        <v/>
      </c>
      <c r="I1601" s="18"/>
      <c r="J1601" s="18"/>
      <c r="K1601" s="18"/>
      <c r="L1601" s="18" t="str">
        <f t="shared" si="65"/>
        <v/>
      </c>
      <c r="M1601" t="str">
        <f>IF([1]线路!G1601="","",[1]线路!G1601)</f>
        <v/>
      </c>
      <c r="N1601" t="str">
        <f>IF([1]线路!H1601="","",[1]线路!H1601)</f>
        <v/>
      </c>
    </row>
    <row r="1602" spans="1:14" x14ac:dyDescent="0.15">
      <c r="A1602" t="str">
        <f>IF([1]线路!A1602="","",[1]线路!A1602)</f>
        <v/>
      </c>
      <c r="B1602" t="str">
        <f>IF([1]线路!B1602="","",[1]线路!B1602)</f>
        <v/>
      </c>
      <c r="C1602" t="str">
        <f>IF([1]线路!C1602="","",[1]线路!C1602)</f>
        <v/>
      </c>
      <c r="D1602" t="str">
        <f>IF([1]线路!D1602="","",[1]线路!D1602)</f>
        <v/>
      </c>
      <c r="E1602" t="str">
        <f>IF([1]线路!F1602="","",[1]线路!F1602)</f>
        <v/>
      </c>
      <c r="F1602" t="str">
        <f>IF([1]线路!E1602="","",[1]线路!E1602)</f>
        <v/>
      </c>
      <c r="G1602" s="18" t="str">
        <f t="shared" si="64"/>
        <v/>
      </c>
      <c r="H1602" s="18" t="str">
        <f ca="1">VLOOKUP(线路!A1602,OFFSET(架空线长度!$A$2,0,0,2000,2),2,FALSE)</f>
        <v/>
      </c>
      <c r="I1602" s="18"/>
      <c r="J1602" s="18"/>
      <c r="K1602" s="18"/>
      <c r="L1602" s="18" t="str">
        <f t="shared" si="65"/>
        <v/>
      </c>
      <c r="M1602" t="str">
        <f>IF([1]线路!G1602="","",[1]线路!G1602)</f>
        <v/>
      </c>
      <c r="N1602" t="str">
        <f>IF([1]线路!H1602="","",[1]线路!H1602)</f>
        <v/>
      </c>
    </row>
    <row r="1603" spans="1:14" x14ac:dyDescent="0.15">
      <c r="A1603" t="str">
        <f>IF([1]线路!A1603="","",[1]线路!A1603)</f>
        <v/>
      </c>
      <c r="B1603" t="str">
        <f>IF([1]线路!B1603="","",[1]线路!B1603)</f>
        <v/>
      </c>
      <c r="C1603" t="str">
        <f>IF([1]线路!C1603="","",[1]线路!C1603)</f>
        <v/>
      </c>
      <c r="D1603" t="str">
        <f>IF([1]线路!D1603="","",[1]线路!D1603)</f>
        <v/>
      </c>
      <c r="E1603" t="str">
        <f>IF([1]线路!F1603="","",[1]线路!F1603)</f>
        <v/>
      </c>
      <c r="F1603" t="str">
        <f>IF([1]线路!E1603="","",[1]线路!E1603)</f>
        <v/>
      </c>
      <c r="G1603" s="18" t="str">
        <f t="shared" ref="G1603:G1666" si="66">L1603</f>
        <v/>
      </c>
      <c r="H1603" s="18" t="str">
        <f ca="1">VLOOKUP(线路!A1603,OFFSET(架空线长度!$A$2,0,0,2000,2),2,FALSE)</f>
        <v/>
      </c>
      <c r="I1603" s="18"/>
      <c r="J1603" s="18"/>
      <c r="K1603" s="18"/>
      <c r="L1603" s="18" t="str">
        <f t="shared" ref="L1603:L1666" si="67">IF(OR(I1603="",K1603=""),"",IF(I1603/(I1603+K1603)&gt;0.5,0,1))</f>
        <v/>
      </c>
      <c r="M1603" t="str">
        <f>IF([1]线路!G1603="","",[1]线路!G1603)</f>
        <v/>
      </c>
      <c r="N1603" t="str">
        <f>IF([1]线路!H1603="","",[1]线路!H1603)</f>
        <v/>
      </c>
    </row>
    <row r="1604" spans="1:14" x14ac:dyDescent="0.15">
      <c r="A1604" t="str">
        <f>IF([1]线路!A1604="","",[1]线路!A1604)</f>
        <v/>
      </c>
      <c r="B1604" t="str">
        <f>IF([1]线路!B1604="","",[1]线路!B1604)</f>
        <v/>
      </c>
      <c r="C1604" t="str">
        <f>IF([1]线路!C1604="","",[1]线路!C1604)</f>
        <v/>
      </c>
      <c r="D1604" t="str">
        <f>IF([1]线路!D1604="","",[1]线路!D1604)</f>
        <v/>
      </c>
      <c r="E1604" t="str">
        <f>IF([1]线路!F1604="","",[1]线路!F1604)</f>
        <v/>
      </c>
      <c r="F1604" t="str">
        <f>IF([1]线路!E1604="","",[1]线路!E1604)</f>
        <v/>
      </c>
      <c r="G1604" s="18" t="str">
        <f t="shared" si="66"/>
        <v/>
      </c>
      <c r="H1604" s="18" t="str">
        <f ca="1">VLOOKUP(线路!A1604,OFFSET(架空线长度!$A$2,0,0,2000,2),2,FALSE)</f>
        <v/>
      </c>
      <c r="I1604" s="18"/>
      <c r="J1604" s="18"/>
      <c r="K1604" s="18"/>
      <c r="L1604" s="18" t="str">
        <f t="shared" si="67"/>
        <v/>
      </c>
      <c r="M1604" t="str">
        <f>IF([1]线路!G1604="","",[1]线路!G1604)</f>
        <v/>
      </c>
      <c r="N1604" t="str">
        <f>IF([1]线路!H1604="","",[1]线路!H1604)</f>
        <v/>
      </c>
    </row>
    <row r="1605" spans="1:14" x14ac:dyDescent="0.15">
      <c r="A1605" t="str">
        <f>IF([1]线路!A1605="","",[1]线路!A1605)</f>
        <v/>
      </c>
      <c r="B1605" t="str">
        <f>IF([1]线路!B1605="","",[1]线路!B1605)</f>
        <v/>
      </c>
      <c r="C1605" t="str">
        <f>IF([1]线路!C1605="","",[1]线路!C1605)</f>
        <v/>
      </c>
      <c r="D1605" t="str">
        <f>IF([1]线路!D1605="","",[1]线路!D1605)</f>
        <v/>
      </c>
      <c r="E1605" t="str">
        <f>IF([1]线路!F1605="","",[1]线路!F1605)</f>
        <v/>
      </c>
      <c r="F1605" t="str">
        <f>IF([1]线路!E1605="","",[1]线路!E1605)</f>
        <v/>
      </c>
      <c r="G1605" s="18" t="str">
        <f t="shared" si="66"/>
        <v/>
      </c>
      <c r="H1605" s="18" t="str">
        <f ca="1">VLOOKUP(线路!A1605,OFFSET(架空线长度!$A$2,0,0,2000,2),2,FALSE)</f>
        <v/>
      </c>
      <c r="I1605" s="18"/>
      <c r="J1605" s="18"/>
      <c r="K1605" s="18"/>
      <c r="L1605" s="18" t="str">
        <f t="shared" si="67"/>
        <v/>
      </c>
      <c r="M1605" t="str">
        <f>IF([1]线路!G1605="","",[1]线路!G1605)</f>
        <v/>
      </c>
      <c r="N1605" t="str">
        <f>IF([1]线路!H1605="","",[1]线路!H1605)</f>
        <v/>
      </c>
    </row>
    <row r="1606" spans="1:14" x14ac:dyDescent="0.15">
      <c r="A1606" t="str">
        <f>IF([1]线路!A1606="","",[1]线路!A1606)</f>
        <v/>
      </c>
      <c r="B1606" t="str">
        <f>IF([1]线路!B1606="","",[1]线路!B1606)</f>
        <v/>
      </c>
      <c r="C1606" t="str">
        <f>IF([1]线路!C1606="","",[1]线路!C1606)</f>
        <v/>
      </c>
      <c r="D1606" t="str">
        <f>IF([1]线路!D1606="","",[1]线路!D1606)</f>
        <v/>
      </c>
      <c r="E1606" t="str">
        <f>IF([1]线路!F1606="","",[1]线路!F1606)</f>
        <v/>
      </c>
      <c r="F1606" t="str">
        <f>IF([1]线路!E1606="","",[1]线路!E1606)</f>
        <v/>
      </c>
      <c r="G1606" s="18" t="str">
        <f t="shared" si="66"/>
        <v/>
      </c>
      <c r="H1606" s="18" t="str">
        <f ca="1">VLOOKUP(线路!A1606,OFFSET(架空线长度!$A$2,0,0,2000,2),2,FALSE)</f>
        <v/>
      </c>
      <c r="I1606" s="18"/>
      <c r="J1606" s="18"/>
      <c r="K1606" s="18"/>
      <c r="L1606" s="18" t="str">
        <f t="shared" si="67"/>
        <v/>
      </c>
      <c r="M1606" t="str">
        <f>IF([1]线路!G1606="","",[1]线路!G1606)</f>
        <v/>
      </c>
      <c r="N1606" t="str">
        <f>IF([1]线路!H1606="","",[1]线路!H1606)</f>
        <v/>
      </c>
    </row>
    <row r="1607" spans="1:14" x14ac:dyDescent="0.15">
      <c r="A1607" t="str">
        <f>IF([1]线路!A1607="","",[1]线路!A1607)</f>
        <v/>
      </c>
      <c r="B1607" t="str">
        <f>IF([1]线路!B1607="","",[1]线路!B1607)</f>
        <v/>
      </c>
      <c r="C1607" t="str">
        <f>IF([1]线路!C1607="","",[1]线路!C1607)</f>
        <v/>
      </c>
      <c r="D1607" t="str">
        <f>IF([1]线路!D1607="","",[1]线路!D1607)</f>
        <v/>
      </c>
      <c r="E1607" t="str">
        <f>IF([1]线路!F1607="","",[1]线路!F1607)</f>
        <v/>
      </c>
      <c r="F1607" t="str">
        <f>IF([1]线路!E1607="","",[1]线路!E1607)</f>
        <v/>
      </c>
      <c r="G1607" s="18" t="str">
        <f t="shared" si="66"/>
        <v/>
      </c>
      <c r="H1607" s="18" t="str">
        <f ca="1">VLOOKUP(线路!A1607,OFFSET(架空线长度!$A$2,0,0,2000,2),2,FALSE)</f>
        <v/>
      </c>
      <c r="I1607" s="18"/>
      <c r="J1607" s="18"/>
      <c r="K1607" s="18"/>
      <c r="L1607" s="18" t="str">
        <f t="shared" si="67"/>
        <v/>
      </c>
      <c r="M1607" t="str">
        <f>IF([1]线路!G1607="","",[1]线路!G1607)</f>
        <v/>
      </c>
      <c r="N1607" t="str">
        <f>IF([1]线路!H1607="","",[1]线路!H1607)</f>
        <v/>
      </c>
    </row>
    <row r="1608" spans="1:14" x14ac:dyDescent="0.15">
      <c r="A1608" t="str">
        <f>IF([1]线路!A1608="","",[1]线路!A1608)</f>
        <v/>
      </c>
      <c r="B1608" t="str">
        <f>IF([1]线路!B1608="","",[1]线路!B1608)</f>
        <v/>
      </c>
      <c r="C1608" t="str">
        <f>IF([1]线路!C1608="","",[1]线路!C1608)</f>
        <v/>
      </c>
      <c r="D1608" t="str">
        <f>IF([1]线路!D1608="","",[1]线路!D1608)</f>
        <v/>
      </c>
      <c r="E1608" t="str">
        <f>IF([1]线路!F1608="","",[1]线路!F1608)</f>
        <v/>
      </c>
      <c r="F1608" t="str">
        <f>IF([1]线路!E1608="","",[1]线路!E1608)</f>
        <v/>
      </c>
      <c r="G1608" s="18" t="str">
        <f t="shared" si="66"/>
        <v/>
      </c>
      <c r="H1608" s="18" t="str">
        <f ca="1">VLOOKUP(线路!A1608,OFFSET(架空线长度!$A$2,0,0,2000,2),2,FALSE)</f>
        <v/>
      </c>
      <c r="I1608" s="18"/>
      <c r="J1608" s="18"/>
      <c r="K1608" s="18"/>
      <c r="L1608" s="18" t="str">
        <f t="shared" si="67"/>
        <v/>
      </c>
      <c r="M1608" t="str">
        <f>IF([1]线路!G1608="","",[1]线路!G1608)</f>
        <v/>
      </c>
      <c r="N1608" t="str">
        <f>IF([1]线路!H1608="","",[1]线路!H1608)</f>
        <v/>
      </c>
    </row>
    <row r="1609" spans="1:14" x14ac:dyDescent="0.15">
      <c r="A1609" t="str">
        <f>IF([1]线路!A1609="","",[1]线路!A1609)</f>
        <v/>
      </c>
      <c r="B1609" t="str">
        <f>IF([1]线路!B1609="","",[1]线路!B1609)</f>
        <v/>
      </c>
      <c r="C1609" t="str">
        <f>IF([1]线路!C1609="","",[1]线路!C1609)</f>
        <v/>
      </c>
      <c r="D1609" t="str">
        <f>IF([1]线路!D1609="","",[1]线路!D1609)</f>
        <v/>
      </c>
      <c r="E1609" t="str">
        <f>IF([1]线路!F1609="","",[1]线路!F1609)</f>
        <v/>
      </c>
      <c r="F1609" t="str">
        <f>IF([1]线路!E1609="","",[1]线路!E1609)</f>
        <v/>
      </c>
      <c r="G1609" s="18" t="str">
        <f t="shared" si="66"/>
        <v/>
      </c>
      <c r="H1609" s="18" t="str">
        <f ca="1">VLOOKUP(线路!A1609,OFFSET(架空线长度!$A$2,0,0,2000,2),2,FALSE)</f>
        <v/>
      </c>
      <c r="I1609" s="18"/>
      <c r="J1609" s="18"/>
      <c r="K1609" s="18"/>
      <c r="L1609" s="18" t="str">
        <f t="shared" si="67"/>
        <v/>
      </c>
      <c r="M1609" t="str">
        <f>IF([1]线路!G1609="","",[1]线路!G1609)</f>
        <v/>
      </c>
      <c r="N1609" t="str">
        <f>IF([1]线路!H1609="","",[1]线路!H1609)</f>
        <v/>
      </c>
    </row>
    <row r="1610" spans="1:14" x14ac:dyDescent="0.15">
      <c r="A1610" t="str">
        <f>IF([1]线路!A1610="","",[1]线路!A1610)</f>
        <v/>
      </c>
      <c r="B1610" t="str">
        <f>IF([1]线路!B1610="","",[1]线路!B1610)</f>
        <v/>
      </c>
      <c r="C1610" t="str">
        <f>IF([1]线路!C1610="","",[1]线路!C1610)</f>
        <v/>
      </c>
      <c r="D1610" t="str">
        <f>IF([1]线路!D1610="","",[1]线路!D1610)</f>
        <v/>
      </c>
      <c r="E1610" t="str">
        <f>IF([1]线路!F1610="","",[1]线路!F1610)</f>
        <v/>
      </c>
      <c r="F1610" t="str">
        <f>IF([1]线路!E1610="","",[1]线路!E1610)</f>
        <v/>
      </c>
      <c r="G1610" s="18" t="str">
        <f t="shared" si="66"/>
        <v/>
      </c>
      <c r="H1610" s="18" t="str">
        <f ca="1">VLOOKUP(线路!A1610,OFFSET(架空线长度!$A$2,0,0,2000,2),2,FALSE)</f>
        <v/>
      </c>
      <c r="I1610" s="18"/>
      <c r="J1610" s="18"/>
      <c r="K1610" s="18"/>
      <c r="L1610" s="18" t="str">
        <f t="shared" si="67"/>
        <v/>
      </c>
      <c r="M1610" t="str">
        <f>IF([1]线路!G1610="","",[1]线路!G1610)</f>
        <v/>
      </c>
      <c r="N1610" t="str">
        <f>IF([1]线路!H1610="","",[1]线路!H1610)</f>
        <v/>
      </c>
    </row>
    <row r="1611" spans="1:14" x14ac:dyDescent="0.15">
      <c r="A1611" t="str">
        <f>IF([1]线路!A1611="","",[1]线路!A1611)</f>
        <v/>
      </c>
      <c r="B1611" t="str">
        <f>IF([1]线路!B1611="","",[1]线路!B1611)</f>
        <v/>
      </c>
      <c r="C1611" t="str">
        <f>IF([1]线路!C1611="","",[1]线路!C1611)</f>
        <v/>
      </c>
      <c r="D1611" t="str">
        <f>IF([1]线路!D1611="","",[1]线路!D1611)</f>
        <v/>
      </c>
      <c r="E1611" t="str">
        <f>IF([1]线路!F1611="","",[1]线路!F1611)</f>
        <v/>
      </c>
      <c r="F1611" t="str">
        <f>IF([1]线路!E1611="","",[1]线路!E1611)</f>
        <v/>
      </c>
      <c r="G1611" s="18" t="str">
        <f t="shared" si="66"/>
        <v/>
      </c>
      <c r="H1611" s="18" t="str">
        <f ca="1">VLOOKUP(线路!A1611,OFFSET(架空线长度!$A$2,0,0,2000,2),2,FALSE)</f>
        <v/>
      </c>
      <c r="I1611" s="18"/>
      <c r="J1611" s="18"/>
      <c r="K1611" s="18"/>
      <c r="L1611" s="18" t="str">
        <f t="shared" si="67"/>
        <v/>
      </c>
      <c r="M1611" t="str">
        <f>IF([1]线路!G1611="","",[1]线路!G1611)</f>
        <v/>
      </c>
      <c r="N1611" t="str">
        <f>IF([1]线路!H1611="","",[1]线路!H1611)</f>
        <v/>
      </c>
    </row>
    <row r="1612" spans="1:14" x14ac:dyDescent="0.15">
      <c r="A1612" t="str">
        <f>IF([1]线路!A1612="","",[1]线路!A1612)</f>
        <v/>
      </c>
      <c r="B1612" t="str">
        <f>IF([1]线路!B1612="","",[1]线路!B1612)</f>
        <v/>
      </c>
      <c r="C1612" t="str">
        <f>IF([1]线路!C1612="","",[1]线路!C1612)</f>
        <v/>
      </c>
      <c r="D1612" t="str">
        <f>IF([1]线路!D1612="","",[1]线路!D1612)</f>
        <v/>
      </c>
      <c r="E1612" t="str">
        <f>IF([1]线路!F1612="","",[1]线路!F1612)</f>
        <v/>
      </c>
      <c r="F1612" t="str">
        <f>IF([1]线路!E1612="","",[1]线路!E1612)</f>
        <v/>
      </c>
      <c r="G1612" s="18" t="str">
        <f t="shared" si="66"/>
        <v/>
      </c>
      <c r="H1612" s="18" t="str">
        <f ca="1">VLOOKUP(线路!A1612,OFFSET(架空线长度!$A$2,0,0,2000,2),2,FALSE)</f>
        <v/>
      </c>
      <c r="I1612" s="18"/>
      <c r="J1612" s="18"/>
      <c r="K1612" s="18"/>
      <c r="L1612" s="18" t="str">
        <f t="shared" si="67"/>
        <v/>
      </c>
      <c r="M1612" t="str">
        <f>IF([1]线路!G1612="","",[1]线路!G1612)</f>
        <v/>
      </c>
      <c r="N1612" t="str">
        <f>IF([1]线路!H1612="","",[1]线路!H1612)</f>
        <v/>
      </c>
    </row>
    <row r="1613" spans="1:14" x14ac:dyDescent="0.15">
      <c r="A1613" t="str">
        <f>IF([1]线路!A1613="","",[1]线路!A1613)</f>
        <v/>
      </c>
      <c r="B1613" t="str">
        <f>IF([1]线路!B1613="","",[1]线路!B1613)</f>
        <v/>
      </c>
      <c r="C1613" t="str">
        <f>IF([1]线路!C1613="","",[1]线路!C1613)</f>
        <v/>
      </c>
      <c r="D1613" t="str">
        <f>IF([1]线路!D1613="","",[1]线路!D1613)</f>
        <v/>
      </c>
      <c r="E1613" t="str">
        <f>IF([1]线路!F1613="","",[1]线路!F1613)</f>
        <v/>
      </c>
      <c r="F1613" t="str">
        <f>IF([1]线路!E1613="","",[1]线路!E1613)</f>
        <v/>
      </c>
      <c r="G1613" s="18" t="str">
        <f t="shared" si="66"/>
        <v/>
      </c>
      <c r="H1613" s="18" t="str">
        <f ca="1">VLOOKUP(线路!A1613,OFFSET(架空线长度!$A$2,0,0,2000,2),2,FALSE)</f>
        <v/>
      </c>
      <c r="I1613" s="18"/>
      <c r="J1613" s="18"/>
      <c r="K1613" s="18"/>
      <c r="L1613" s="18" t="str">
        <f t="shared" si="67"/>
        <v/>
      </c>
      <c r="M1613" t="str">
        <f>IF([1]线路!G1613="","",[1]线路!G1613)</f>
        <v/>
      </c>
      <c r="N1613" t="str">
        <f>IF([1]线路!H1613="","",[1]线路!H1613)</f>
        <v/>
      </c>
    </row>
    <row r="1614" spans="1:14" x14ac:dyDescent="0.15">
      <c r="A1614" t="str">
        <f>IF([1]线路!A1614="","",[1]线路!A1614)</f>
        <v/>
      </c>
      <c r="B1614" t="str">
        <f>IF([1]线路!B1614="","",[1]线路!B1614)</f>
        <v/>
      </c>
      <c r="C1614" t="str">
        <f>IF([1]线路!C1614="","",[1]线路!C1614)</f>
        <v/>
      </c>
      <c r="D1614" t="str">
        <f>IF([1]线路!D1614="","",[1]线路!D1614)</f>
        <v/>
      </c>
      <c r="E1614" t="str">
        <f>IF([1]线路!F1614="","",[1]线路!F1614)</f>
        <v/>
      </c>
      <c r="F1614" t="str">
        <f>IF([1]线路!E1614="","",[1]线路!E1614)</f>
        <v/>
      </c>
      <c r="G1614" s="18" t="str">
        <f t="shared" si="66"/>
        <v/>
      </c>
      <c r="H1614" s="18" t="str">
        <f ca="1">VLOOKUP(线路!A1614,OFFSET(架空线长度!$A$2,0,0,2000,2),2,FALSE)</f>
        <v/>
      </c>
      <c r="I1614" s="18"/>
      <c r="J1614" s="18"/>
      <c r="K1614" s="18"/>
      <c r="L1614" s="18" t="str">
        <f t="shared" si="67"/>
        <v/>
      </c>
      <c r="M1614" t="str">
        <f>IF([1]线路!G1614="","",[1]线路!G1614)</f>
        <v/>
      </c>
      <c r="N1614" t="str">
        <f>IF([1]线路!H1614="","",[1]线路!H1614)</f>
        <v/>
      </c>
    </row>
    <row r="1615" spans="1:14" x14ac:dyDescent="0.15">
      <c r="A1615" t="str">
        <f>IF([1]线路!A1615="","",[1]线路!A1615)</f>
        <v/>
      </c>
      <c r="B1615" t="str">
        <f>IF([1]线路!B1615="","",[1]线路!B1615)</f>
        <v/>
      </c>
      <c r="C1615" t="str">
        <f>IF([1]线路!C1615="","",[1]线路!C1615)</f>
        <v/>
      </c>
      <c r="D1615" t="str">
        <f>IF([1]线路!D1615="","",[1]线路!D1615)</f>
        <v/>
      </c>
      <c r="E1615" t="str">
        <f>IF([1]线路!F1615="","",[1]线路!F1615)</f>
        <v/>
      </c>
      <c r="F1615" t="str">
        <f>IF([1]线路!E1615="","",[1]线路!E1615)</f>
        <v/>
      </c>
      <c r="G1615" s="18" t="str">
        <f t="shared" si="66"/>
        <v/>
      </c>
      <c r="H1615" s="18" t="str">
        <f ca="1">VLOOKUP(线路!A1615,OFFSET(架空线长度!$A$2,0,0,2000,2),2,FALSE)</f>
        <v/>
      </c>
      <c r="I1615" s="18"/>
      <c r="J1615" s="18"/>
      <c r="K1615" s="18"/>
      <c r="L1615" s="18" t="str">
        <f t="shared" si="67"/>
        <v/>
      </c>
      <c r="M1615" t="str">
        <f>IF([1]线路!G1615="","",[1]线路!G1615)</f>
        <v/>
      </c>
      <c r="N1615" t="str">
        <f>IF([1]线路!H1615="","",[1]线路!H1615)</f>
        <v/>
      </c>
    </row>
    <row r="1616" spans="1:14" x14ac:dyDescent="0.15">
      <c r="A1616" t="str">
        <f>IF([1]线路!A1616="","",[1]线路!A1616)</f>
        <v/>
      </c>
      <c r="B1616" t="str">
        <f>IF([1]线路!B1616="","",[1]线路!B1616)</f>
        <v/>
      </c>
      <c r="C1616" t="str">
        <f>IF([1]线路!C1616="","",[1]线路!C1616)</f>
        <v/>
      </c>
      <c r="D1616" t="str">
        <f>IF([1]线路!D1616="","",[1]线路!D1616)</f>
        <v/>
      </c>
      <c r="E1616" t="str">
        <f>IF([1]线路!F1616="","",[1]线路!F1616)</f>
        <v/>
      </c>
      <c r="F1616" t="str">
        <f>IF([1]线路!E1616="","",[1]线路!E1616)</f>
        <v/>
      </c>
      <c r="G1616" s="18" t="str">
        <f t="shared" si="66"/>
        <v/>
      </c>
      <c r="H1616" s="18" t="str">
        <f ca="1">VLOOKUP(线路!A1616,OFFSET(架空线长度!$A$2,0,0,2000,2),2,FALSE)</f>
        <v/>
      </c>
      <c r="I1616" s="18"/>
      <c r="J1616" s="18"/>
      <c r="K1616" s="18"/>
      <c r="L1616" s="18" t="str">
        <f t="shared" si="67"/>
        <v/>
      </c>
      <c r="M1616" t="str">
        <f>IF([1]线路!G1616="","",[1]线路!G1616)</f>
        <v/>
      </c>
      <c r="N1616" t="str">
        <f>IF([1]线路!H1616="","",[1]线路!H1616)</f>
        <v/>
      </c>
    </row>
    <row r="1617" spans="1:14" x14ac:dyDescent="0.15">
      <c r="A1617" t="str">
        <f>IF([1]线路!A1617="","",[1]线路!A1617)</f>
        <v/>
      </c>
      <c r="B1617" t="str">
        <f>IF([1]线路!B1617="","",[1]线路!B1617)</f>
        <v/>
      </c>
      <c r="C1617" t="str">
        <f>IF([1]线路!C1617="","",[1]线路!C1617)</f>
        <v/>
      </c>
      <c r="D1617" t="str">
        <f>IF([1]线路!D1617="","",[1]线路!D1617)</f>
        <v/>
      </c>
      <c r="E1617" t="str">
        <f>IF([1]线路!F1617="","",[1]线路!F1617)</f>
        <v/>
      </c>
      <c r="F1617" t="str">
        <f>IF([1]线路!E1617="","",[1]线路!E1617)</f>
        <v/>
      </c>
      <c r="G1617" s="18" t="str">
        <f t="shared" si="66"/>
        <v/>
      </c>
      <c r="H1617" s="18" t="str">
        <f ca="1">VLOOKUP(线路!A1617,OFFSET(架空线长度!$A$2,0,0,2000,2),2,FALSE)</f>
        <v/>
      </c>
      <c r="I1617" s="18"/>
      <c r="J1617" s="18"/>
      <c r="K1617" s="18"/>
      <c r="L1617" s="18" t="str">
        <f t="shared" si="67"/>
        <v/>
      </c>
      <c r="M1617" t="str">
        <f>IF([1]线路!G1617="","",[1]线路!G1617)</f>
        <v/>
      </c>
      <c r="N1617" t="str">
        <f>IF([1]线路!H1617="","",[1]线路!H1617)</f>
        <v/>
      </c>
    </row>
    <row r="1618" spans="1:14" x14ac:dyDescent="0.15">
      <c r="A1618" t="str">
        <f>IF([1]线路!A1618="","",[1]线路!A1618)</f>
        <v/>
      </c>
      <c r="B1618" t="str">
        <f>IF([1]线路!B1618="","",[1]线路!B1618)</f>
        <v/>
      </c>
      <c r="C1618" t="str">
        <f>IF([1]线路!C1618="","",[1]线路!C1618)</f>
        <v/>
      </c>
      <c r="D1618" t="str">
        <f>IF([1]线路!D1618="","",[1]线路!D1618)</f>
        <v/>
      </c>
      <c r="E1618" t="str">
        <f>IF([1]线路!F1618="","",[1]线路!F1618)</f>
        <v/>
      </c>
      <c r="F1618" t="str">
        <f>IF([1]线路!E1618="","",[1]线路!E1618)</f>
        <v/>
      </c>
      <c r="G1618" s="18" t="str">
        <f t="shared" si="66"/>
        <v/>
      </c>
      <c r="H1618" s="18" t="str">
        <f ca="1">VLOOKUP(线路!A1618,OFFSET(架空线长度!$A$2,0,0,2000,2),2,FALSE)</f>
        <v/>
      </c>
      <c r="I1618" s="18"/>
      <c r="J1618" s="18"/>
      <c r="K1618" s="18"/>
      <c r="L1618" s="18" t="str">
        <f t="shared" si="67"/>
        <v/>
      </c>
      <c r="M1618" t="str">
        <f>IF([1]线路!G1618="","",[1]线路!G1618)</f>
        <v/>
      </c>
      <c r="N1618" t="str">
        <f>IF([1]线路!H1618="","",[1]线路!H1618)</f>
        <v/>
      </c>
    </row>
    <row r="1619" spans="1:14" x14ac:dyDescent="0.15">
      <c r="A1619" t="str">
        <f>IF([1]线路!A1619="","",[1]线路!A1619)</f>
        <v/>
      </c>
      <c r="B1619" t="str">
        <f>IF([1]线路!B1619="","",[1]线路!B1619)</f>
        <v/>
      </c>
      <c r="C1619" t="str">
        <f>IF([1]线路!C1619="","",[1]线路!C1619)</f>
        <v/>
      </c>
      <c r="D1619" t="str">
        <f>IF([1]线路!D1619="","",[1]线路!D1619)</f>
        <v/>
      </c>
      <c r="E1619" t="str">
        <f>IF([1]线路!F1619="","",[1]线路!F1619)</f>
        <v/>
      </c>
      <c r="F1619" t="str">
        <f>IF([1]线路!E1619="","",[1]线路!E1619)</f>
        <v/>
      </c>
      <c r="G1619" s="18" t="str">
        <f t="shared" si="66"/>
        <v/>
      </c>
      <c r="H1619" s="18" t="str">
        <f ca="1">VLOOKUP(线路!A1619,OFFSET(架空线长度!$A$2,0,0,2000,2),2,FALSE)</f>
        <v/>
      </c>
      <c r="I1619" s="18"/>
      <c r="J1619" s="18"/>
      <c r="K1619" s="18"/>
      <c r="L1619" s="18" t="str">
        <f t="shared" si="67"/>
        <v/>
      </c>
      <c r="M1619" t="str">
        <f>IF([1]线路!G1619="","",[1]线路!G1619)</f>
        <v/>
      </c>
      <c r="N1619" t="str">
        <f>IF([1]线路!H1619="","",[1]线路!H1619)</f>
        <v/>
      </c>
    </row>
    <row r="1620" spans="1:14" x14ac:dyDescent="0.15">
      <c r="A1620" t="str">
        <f>IF([1]线路!A1620="","",[1]线路!A1620)</f>
        <v/>
      </c>
      <c r="B1620" t="str">
        <f>IF([1]线路!B1620="","",[1]线路!B1620)</f>
        <v/>
      </c>
      <c r="C1620" t="str">
        <f>IF([1]线路!C1620="","",[1]线路!C1620)</f>
        <v/>
      </c>
      <c r="D1620" t="str">
        <f>IF([1]线路!D1620="","",[1]线路!D1620)</f>
        <v/>
      </c>
      <c r="E1620" t="str">
        <f>IF([1]线路!F1620="","",[1]线路!F1620)</f>
        <v/>
      </c>
      <c r="F1620" t="str">
        <f>IF([1]线路!E1620="","",[1]线路!E1620)</f>
        <v/>
      </c>
      <c r="G1620" s="18" t="str">
        <f t="shared" si="66"/>
        <v/>
      </c>
      <c r="H1620" s="18" t="str">
        <f ca="1">VLOOKUP(线路!A1620,OFFSET(架空线长度!$A$2,0,0,2000,2),2,FALSE)</f>
        <v/>
      </c>
      <c r="I1620" s="18"/>
      <c r="J1620" s="18"/>
      <c r="K1620" s="18"/>
      <c r="L1620" s="18" t="str">
        <f t="shared" si="67"/>
        <v/>
      </c>
      <c r="M1620" t="str">
        <f>IF([1]线路!G1620="","",[1]线路!G1620)</f>
        <v/>
      </c>
      <c r="N1620" t="str">
        <f>IF([1]线路!H1620="","",[1]线路!H1620)</f>
        <v/>
      </c>
    </row>
    <row r="1621" spans="1:14" x14ac:dyDescent="0.15">
      <c r="A1621" t="str">
        <f>IF([1]线路!A1621="","",[1]线路!A1621)</f>
        <v/>
      </c>
      <c r="B1621" t="str">
        <f>IF([1]线路!B1621="","",[1]线路!B1621)</f>
        <v/>
      </c>
      <c r="C1621" t="str">
        <f>IF([1]线路!C1621="","",[1]线路!C1621)</f>
        <v/>
      </c>
      <c r="D1621" t="str">
        <f>IF([1]线路!D1621="","",[1]线路!D1621)</f>
        <v/>
      </c>
      <c r="E1621" t="str">
        <f>IF([1]线路!F1621="","",[1]线路!F1621)</f>
        <v/>
      </c>
      <c r="F1621" t="str">
        <f>IF([1]线路!E1621="","",[1]线路!E1621)</f>
        <v/>
      </c>
      <c r="G1621" s="18" t="str">
        <f t="shared" si="66"/>
        <v/>
      </c>
      <c r="H1621" s="18" t="str">
        <f ca="1">VLOOKUP(线路!A1621,OFFSET(架空线长度!$A$2,0,0,2000,2),2,FALSE)</f>
        <v/>
      </c>
      <c r="I1621" s="18"/>
      <c r="J1621" s="18"/>
      <c r="K1621" s="18"/>
      <c r="L1621" s="18" t="str">
        <f t="shared" si="67"/>
        <v/>
      </c>
      <c r="M1621" t="str">
        <f>IF([1]线路!G1621="","",[1]线路!G1621)</f>
        <v/>
      </c>
      <c r="N1621" t="str">
        <f>IF([1]线路!H1621="","",[1]线路!H1621)</f>
        <v/>
      </c>
    </row>
    <row r="1622" spans="1:14" x14ac:dyDescent="0.15">
      <c r="A1622" t="str">
        <f>IF([1]线路!A1622="","",[1]线路!A1622)</f>
        <v/>
      </c>
      <c r="B1622" t="str">
        <f>IF([1]线路!B1622="","",[1]线路!B1622)</f>
        <v/>
      </c>
      <c r="C1622" t="str">
        <f>IF([1]线路!C1622="","",[1]线路!C1622)</f>
        <v/>
      </c>
      <c r="D1622" t="str">
        <f>IF([1]线路!D1622="","",[1]线路!D1622)</f>
        <v/>
      </c>
      <c r="E1622" t="str">
        <f>IF([1]线路!F1622="","",[1]线路!F1622)</f>
        <v/>
      </c>
      <c r="F1622" t="str">
        <f>IF([1]线路!E1622="","",[1]线路!E1622)</f>
        <v/>
      </c>
      <c r="G1622" s="18" t="str">
        <f t="shared" si="66"/>
        <v/>
      </c>
      <c r="H1622" s="18" t="str">
        <f ca="1">VLOOKUP(线路!A1622,OFFSET(架空线长度!$A$2,0,0,2000,2),2,FALSE)</f>
        <v/>
      </c>
      <c r="I1622" s="18"/>
      <c r="J1622" s="18"/>
      <c r="K1622" s="18"/>
      <c r="L1622" s="18" t="str">
        <f t="shared" si="67"/>
        <v/>
      </c>
      <c r="M1622" t="str">
        <f>IF([1]线路!G1622="","",[1]线路!G1622)</f>
        <v/>
      </c>
      <c r="N1622" t="str">
        <f>IF([1]线路!H1622="","",[1]线路!H1622)</f>
        <v/>
      </c>
    </row>
    <row r="1623" spans="1:14" x14ac:dyDescent="0.15">
      <c r="A1623" t="str">
        <f>IF([1]线路!A1623="","",[1]线路!A1623)</f>
        <v/>
      </c>
      <c r="B1623" t="str">
        <f>IF([1]线路!B1623="","",[1]线路!B1623)</f>
        <v/>
      </c>
      <c r="C1623" t="str">
        <f>IF([1]线路!C1623="","",[1]线路!C1623)</f>
        <v/>
      </c>
      <c r="D1623" t="str">
        <f>IF([1]线路!D1623="","",[1]线路!D1623)</f>
        <v/>
      </c>
      <c r="E1623" t="str">
        <f>IF([1]线路!F1623="","",[1]线路!F1623)</f>
        <v/>
      </c>
      <c r="F1623" t="str">
        <f>IF([1]线路!E1623="","",[1]线路!E1623)</f>
        <v/>
      </c>
      <c r="G1623" s="18" t="str">
        <f t="shared" si="66"/>
        <v/>
      </c>
      <c r="H1623" s="18" t="str">
        <f ca="1">VLOOKUP(线路!A1623,OFFSET(架空线长度!$A$2,0,0,2000,2),2,FALSE)</f>
        <v/>
      </c>
      <c r="I1623" s="18"/>
      <c r="J1623" s="18"/>
      <c r="K1623" s="18"/>
      <c r="L1623" s="18" t="str">
        <f t="shared" si="67"/>
        <v/>
      </c>
      <c r="M1623" t="str">
        <f>IF([1]线路!G1623="","",[1]线路!G1623)</f>
        <v/>
      </c>
      <c r="N1623" t="str">
        <f>IF([1]线路!H1623="","",[1]线路!H1623)</f>
        <v/>
      </c>
    </row>
    <row r="1624" spans="1:14" x14ac:dyDescent="0.15">
      <c r="A1624" t="str">
        <f>IF([1]线路!A1624="","",[1]线路!A1624)</f>
        <v/>
      </c>
      <c r="B1624" t="str">
        <f>IF([1]线路!B1624="","",[1]线路!B1624)</f>
        <v/>
      </c>
      <c r="C1624" t="str">
        <f>IF([1]线路!C1624="","",[1]线路!C1624)</f>
        <v/>
      </c>
      <c r="D1624" t="str">
        <f>IF([1]线路!D1624="","",[1]线路!D1624)</f>
        <v/>
      </c>
      <c r="E1624" t="str">
        <f>IF([1]线路!F1624="","",[1]线路!F1624)</f>
        <v/>
      </c>
      <c r="F1624" t="str">
        <f>IF([1]线路!E1624="","",[1]线路!E1624)</f>
        <v/>
      </c>
      <c r="G1624" s="18" t="str">
        <f t="shared" si="66"/>
        <v/>
      </c>
      <c r="H1624" s="18" t="str">
        <f ca="1">VLOOKUP(线路!A1624,OFFSET(架空线长度!$A$2,0,0,2000,2),2,FALSE)</f>
        <v/>
      </c>
      <c r="I1624" s="18"/>
      <c r="J1624" s="18"/>
      <c r="K1624" s="18"/>
      <c r="L1624" s="18" t="str">
        <f t="shared" si="67"/>
        <v/>
      </c>
      <c r="M1624" t="str">
        <f>IF([1]线路!G1624="","",[1]线路!G1624)</f>
        <v/>
      </c>
      <c r="N1624" t="str">
        <f>IF([1]线路!H1624="","",[1]线路!H1624)</f>
        <v/>
      </c>
    </row>
    <row r="1625" spans="1:14" x14ac:dyDescent="0.15">
      <c r="A1625" t="str">
        <f>IF([1]线路!A1625="","",[1]线路!A1625)</f>
        <v/>
      </c>
      <c r="B1625" t="str">
        <f>IF([1]线路!B1625="","",[1]线路!B1625)</f>
        <v/>
      </c>
      <c r="C1625" t="str">
        <f>IF([1]线路!C1625="","",[1]线路!C1625)</f>
        <v/>
      </c>
      <c r="D1625" t="str">
        <f>IF([1]线路!D1625="","",[1]线路!D1625)</f>
        <v/>
      </c>
      <c r="E1625" t="str">
        <f>IF([1]线路!F1625="","",[1]线路!F1625)</f>
        <v/>
      </c>
      <c r="F1625" t="str">
        <f>IF([1]线路!E1625="","",[1]线路!E1625)</f>
        <v/>
      </c>
      <c r="G1625" s="18" t="str">
        <f t="shared" si="66"/>
        <v/>
      </c>
      <c r="H1625" s="18" t="str">
        <f ca="1">VLOOKUP(线路!A1625,OFFSET(架空线长度!$A$2,0,0,2000,2),2,FALSE)</f>
        <v/>
      </c>
      <c r="I1625" s="18"/>
      <c r="J1625" s="18"/>
      <c r="K1625" s="18"/>
      <c r="L1625" s="18" t="str">
        <f t="shared" si="67"/>
        <v/>
      </c>
      <c r="M1625" t="str">
        <f>IF([1]线路!G1625="","",[1]线路!G1625)</f>
        <v/>
      </c>
      <c r="N1625" t="str">
        <f>IF([1]线路!H1625="","",[1]线路!H1625)</f>
        <v/>
      </c>
    </row>
    <row r="1626" spans="1:14" x14ac:dyDescent="0.15">
      <c r="A1626" t="str">
        <f>IF([1]线路!A1626="","",[1]线路!A1626)</f>
        <v/>
      </c>
      <c r="B1626" t="str">
        <f>IF([1]线路!B1626="","",[1]线路!B1626)</f>
        <v/>
      </c>
      <c r="C1626" t="str">
        <f>IF([1]线路!C1626="","",[1]线路!C1626)</f>
        <v/>
      </c>
      <c r="D1626" t="str">
        <f>IF([1]线路!D1626="","",[1]线路!D1626)</f>
        <v/>
      </c>
      <c r="E1626" t="str">
        <f>IF([1]线路!F1626="","",[1]线路!F1626)</f>
        <v/>
      </c>
      <c r="F1626" t="str">
        <f>IF([1]线路!E1626="","",[1]线路!E1626)</f>
        <v/>
      </c>
      <c r="G1626" s="18" t="str">
        <f t="shared" si="66"/>
        <v/>
      </c>
      <c r="H1626" s="18" t="str">
        <f ca="1">VLOOKUP(线路!A1626,OFFSET(架空线长度!$A$2,0,0,2000,2),2,FALSE)</f>
        <v/>
      </c>
      <c r="I1626" s="18"/>
      <c r="J1626" s="18"/>
      <c r="K1626" s="18"/>
      <c r="L1626" s="18" t="str">
        <f t="shared" si="67"/>
        <v/>
      </c>
      <c r="M1626" t="str">
        <f>IF([1]线路!G1626="","",[1]线路!G1626)</f>
        <v/>
      </c>
      <c r="N1626" t="str">
        <f>IF([1]线路!H1626="","",[1]线路!H1626)</f>
        <v/>
      </c>
    </row>
    <row r="1627" spans="1:14" x14ac:dyDescent="0.15">
      <c r="A1627" t="str">
        <f>IF([1]线路!A1627="","",[1]线路!A1627)</f>
        <v/>
      </c>
      <c r="B1627" t="str">
        <f>IF([1]线路!B1627="","",[1]线路!B1627)</f>
        <v/>
      </c>
      <c r="C1627" t="str">
        <f>IF([1]线路!C1627="","",[1]线路!C1627)</f>
        <v/>
      </c>
      <c r="D1627" t="str">
        <f>IF([1]线路!D1627="","",[1]线路!D1627)</f>
        <v/>
      </c>
      <c r="E1627" t="str">
        <f>IF([1]线路!F1627="","",[1]线路!F1627)</f>
        <v/>
      </c>
      <c r="F1627" t="str">
        <f>IF([1]线路!E1627="","",[1]线路!E1627)</f>
        <v/>
      </c>
      <c r="G1627" s="18" t="str">
        <f t="shared" si="66"/>
        <v/>
      </c>
      <c r="H1627" s="18" t="str">
        <f ca="1">VLOOKUP(线路!A1627,OFFSET(架空线长度!$A$2,0,0,2000,2),2,FALSE)</f>
        <v/>
      </c>
      <c r="I1627" s="18"/>
      <c r="J1627" s="18"/>
      <c r="K1627" s="18"/>
      <c r="L1627" s="18" t="str">
        <f t="shared" si="67"/>
        <v/>
      </c>
      <c r="M1627" t="str">
        <f>IF([1]线路!G1627="","",[1]线路!G1627)</f>
        <v/>
      </c>
      <c r="N1627" t="str">
        <f>IF([1]线路!H1627="","",[1]线路!H1627)</f>
        <v/>
      </c>
    </row>
    <row r="1628" spans="1:14" x14ac:dyDescent="0.15">
      <c r="A1628" t="str">
        <f>IF([1]线路!A1628="","",[1]线路!A1628)</f>
        <v/>
      </c>
      <c r="B1628" t="str">
        <f>IF([1]线路!B1628="","",[1]线路!B1628)</f>
        <v/>
      </c>
      <c r="C1628" t="str">
        <f>IF([1]线路!C1628="","",[1]线路!C1628)</f>
        <v/>
      </c>
      <c r="D1628" t="str">
        <f>IF([1]线路!D1628="","",[1]线路!D1628)</f>
        <v/>
      </c>
      <c r="E1628" t="str">
        <f>IF([1]线路!F1628="","",[1]线路!F1628)</f>
        <v/>
      </c>
      <c r="F1628" t="str">
        <f>IF([1]线路!E1628="","",[1]线路!E1628)</f>
        <v/>
      </c>
      <c r="G1628" s="18" t="str">
        <f t="shared" si="66"/>
        <v/>
      </c>
      <c r="H1628" s="18" t="str">
        <f ca="1">VLOOKUP(线路!A1628,OFFSET(架空线长度!$A$2,0,0,2000,2),2,FALSE)</f>
        <v/>
      </c>
      <c r="I1628" s="18"/>
      <c r="J1628" s="18"/>
      <c r="K1628" s="18"/>
      <c r="L1628" s="18" t="str">
        <f t="shared" si="67"/>
        <v/>
      </c>
      <c r="M1628" t="str">
        <f>IF([1]线路!G1628="","",[1]线路!G1628)</f>
        <v/>
      </c>
      <c r="N1628" t="str">
        <f>IF([1]线路!H1628="","",[1]线路!H1628)</f>
        <v/>
      </c>
    </row>
    <row r="1629" spans="1:14" x14ac:dyDescent="0.15">
      <c r="A1629" t="str">
        <f>IF([1]线路!A1629="","",[1]线路!A1629)</f>
        <v/>
      </c>
      <c r="B1629" t="str">
        <f>IF([1]线路!B1629="","",[1]线路!B1629)</f>
        <v/>
      </c>
      <c r="C1629" t="str">
        <f>IF([1]线路!C1629="","",[1]线路!C1629)</f>
        <v/>
      </c>
      <c r="D1629" t="str">
        <f>IF([1]线路!D1629="","",[1]线路!D1629)</f>
        <v/>
      </c>
      <c r="E1629" t="str">
        <f>IF([1]线路!F1629="","",[1]线路!F1629)</f>
        <v/>
      </c>
      <c r="F1629" t="str">
        <f>IF([1]线路!E1629="","",[1]线路!E1629)</f>
        <v/>
      </c>
      <c r="G1629" s="18" t="str">
        <f t="shared" si="66"/>
        <v/>
      </c>
      <c r="H1629" s="18" t="str">
        <f ca="1">VLOOKUP(线路!A1629,OFFSET(架空线长度!$A$2,0,0,2000,2),2,FALSE)</f>
        <v/>
      </c>
      <c r="I1629" s="18"/>
      <c r="J1629" s="18"/>
      <c r="K1629" s="18"/>
      <c r="L1629" s="18" t="str">
        <f t="shared" si="67"/>
        <v/>
      </c>
      <c r="M1629" t="str">
        <f>IF([1]线路!G1629="","",[1]线路!G1629)</f>
        <v/>
      </c>
      <c r="N1629" t="str">
        <f>IF([1]线路!H1629="","",[1]线路!H1629)</f>
        <v/>
      </c>
    </row>
    <row r="1630" spans="1:14" x14ac:dyDescent="0.15">
      <c r="A1630" t="str">
        <f>IF([1]线路!A1630="","",[1]线路!A1630)</f>
        <v/>
      </c>
      <c r="B1630" t="str">
        <f>IF([1]线路!B1630="","",[1]线路!B1630)</f>
        <v/>
      </c>
      <c r="C1630" t="str">
        <f>IF([1]线路!C1630="","",[1]线路!C1630)</f>
        <v/>
      </c>
      <c r="D1630" t="str">
        <f>IF([1]线路!D1630="","",[1]线路!D1630)</f>
        <v/>
      </c>
      <c r="E1630" t="str">
        <f>IF([1]线路!F1630="","",[1]线路!F1630)</f>
        <v/>
      </c>
      <c r="F1630" t="str">
        <f>IF([1]线路!E1630="","",[1]线路!E1630)</f>
        <v/>
      </c>
      <c r="G1630" s="18" t="str">
        <f t="shared" si="66"/>
        <v/>
      </c>
      <c r="H1630" s="18" t="str">
        <f ca="1">VLOOKUP(线路!A1630,OFFSET(架空线长度!$A$2,0,0,2000,2),2,FALSE)</f>
        <v/>
      </c>
      <c r="I1630" s="18"/>
      <c r="J1630" s="18"/>
      <c r="K1630" s="18"/>
      <c r="L1630" s="18" t="str">
        <f t="shared" si="67"/>
        <v/>
      </c>
      <c r="M1630" t="str">
        <f>IF([1]线路!G1630="","",[1]线路!G1630)</f>
        <v/>
      </c>
      <c r="N1630" t="str">
        <f>IF([1]线路!H1630="","",[1]线路!H1630)</f>
        <v/>
      </c>
    </row>
    <row r="1631" spans="1:14" x14ac:dyDescent="0.15">
      <c r="A1631" t="str">
        <f>IF([1]线路!A1631="","",[1]线路!A1631)</f>
        <v/>
      </c>
      <c r="B1631" t="str">
        <f>IF([1]线路!B1631="","",[1]线路!B1631)</f>
        <v/>
      </c>
      <c r="C1631" t="str">
        <f>IF([1]线路!C1631="","",[1]线路!C1631)</f>
        <v/>
      </c>
      <c r="D1631" t="str">
        <f>IF([1]线路!D1631="","",[1]线路!D1631)</f>
        <v/>
      </c>
      <c r="E1631" t="str">
        <f>IF([1]线路!F1631="","",[1]线路!F1631)</f>
        <v/>
      </c>
      <c r="F1631" t="str">
        <f>IF([1]线路!E1631="","",[1]线路!E1631)</f>
        <v/>
      </c>
      <c r="G1631" s="18" t="str">
        <f t="shared" si="66"/>
        <v/>
      </c>
      <c r="H1631" s="18" t="str">
        <f ca="1">VLOOKUP(线路!A1631,OFFSET(架空线长度!$A$2,0,0,2000,2),2,FALSE)</f>
        <v/>
      </c>
      <c r="I1631" s="18"/>
      <c r="J1631" s="18"/>
      <c r="K1631" s="18"/>
      <c r="L1631" s="18" t="str">
        <f t="shared" si="67"/>
        <v/>
      </c>
      <c r="M1631" t="str">
        <f>IF([1]线路!G1631="","",[1]线路!G1631)</f>
        <v/>
      </c>
      <c r="N1631" t="str">
        <f>IF([1]线路!H1631="","",[1]线路!H1631)</f>
        <v/>
      </c>
    </row>
    <row r="1632" spans="1:14" x14ac:dyDescent="0.15">
      <c r="A1632" t="str">
        <f>IF([1]线路!A1632="","",[1]线路!A1632)</f>
        <v/>
      </c>
      <c r="B1632" t="str">
        <f>IF([1]线路!B1632="","",[1]线路!B1632)</f>
        <v/>
      </c>
      <c r="C1632" t="str">
        <f>IF([1]线路!C1632="","",[1]线路!C1632)</f>
        <v/>
      </c>
      <c r="D1632" t="str">
        <f>IF([1]线路!D1632="","",[1]线路!D1632)</f>
        <v/>
      </c>
      <c r="E1632" t="str">
        <f>IF([1]线路!F1632="","",[1]线路!F1632)</f>
        <v/>
      </c>
      <c r="F1632" t="str">
        <f>IF([1]线路!E1632="","",[1]线路!E1632)</f>
        <v/>
      </c>
      <c r="G1632" s="18" t="str">
        <f t="shared" si="66"/>
        <v/>
      </c>
      <c r="H1632" s="18" t="str">
        <f ca="1">VLOOKUP(线路!A1632,OFFSET(架空线长度!$A$2,0,0,2000,2),2,FALSE)</f>
        <v/>
      </c>
      <c r="I1632" s="18"/>
      <c r="J1632" s="18"/>
      <c r="K1632" s="18"/>
      <c r="L1632" s="18" t="str">
        <f t="shared" si="67"/>
        <v/>
      </c>
      <c r="M1632" t="str">
        <f>IF([1]线路!G1632="","",[1]线路!G1632)</f>
        <v/>
      </c>
      <c r="N1632" t="str">
        <f>IF([1]线路!H1632="","",[1]线路!H1632)</f>
        <v/>
      </c>
    </row>
    <row r="1633" spans="1:14" x14ac:dyDescent="0.15">
      <c r="A1633" t="str">
        <f>IF([1]线路!A1633="","",[1]线路!A1633)</f>
        <v/>
      </c>
      <c r="B1633" t="str">
        <f>IF([1]线路!B1633="","",[1]线路!B1633)</f>
        <v/>
      </c>
      <c r="C1633" t="str">
        <f>IF([1]线路!C1633="","",[1]线路!C1633)</f>
        <v/>
      </c>
      <c r="D1633" t="str">
        <f>IF([1]线路!D1633="","",[1]线路!D1633)</f>
        <v/>
      </c>
      <c r="E1633" t="str">
        <f>IF([1]线路!F1633="","",[1]线路!F1633)</f>
        <v/>
      </c>
      <c r="F1633" t="str">
        <f>IF([1]线路!E1633="","",[1]线路!E1633)</f>
        <v/>
      </c>
      <c r="G1633" s="18" t="str">
        <f t="shared" si="66"/>
        <v/>
      </c>
      <c r="H1633" s="18" t="str">
        <f ca="1">VLOOKUP(线路!A1633,OFFSET(架空线长度!$A$2,0,0,2000,2),2,FALSE)</f>
        <v/>
      </c>
      <c r="I1633" s="18"/>
      <c r="J1633" s="18"/>
      <c r="K1633" s="18"/>
      <c r="L1633" s="18" t="str">
        <f t="shared" si="67"/>
        <v/>
      </c>
      <c r="M1633" t="str">
        <f>IF([1]线路!G1633="","",[1]线路!G1633)</f>
        <v/>
      </c>
      <c r="N1633" t="str">
        <f>IF([1]线路!H1633="","",[1]线路!H1633)</f>
        <v/>
      </c>
    </row>
    <row r="1634" spans="1:14" x14ac:dyDescent="0.15">
      <c r="A1634" t="str">
        <f>IF([1]线路!A1634="","",[1]线路!A1634)</f>
        <v/>
      </c>
      <c r="B1634" t="str">
        <f>IF([1]线路!B1634="","",[1]线路!B1634)</f>
        <v/>
      </c>
      <c r="C1634" t="str">
        <f>IF([1]线路!C1634="","",[1]线路!C1634)</f>
        <v/>
      </c>
      <c r="D1634" t="str">
        <f>IF([1]线路!D1634="","",[1]线路!D1634)</f>
        <v/>
      </c>
      <c r="E1634" t="str">
        <f>IF([1]线路!F1634="","",[1]线路!F1634)</f>
        <v/>
      </c>
      <c r="F1634" t="str">
        <f>IF([1]线路!E1634="","",[1]线路!E1634)</f>
        <v/>
      </c>
      <c r="G1634" s="18" t="str">
        <f t="shared" si="66"/>
        <v/>
      </c>
      <c r="H1634" s="18" t="str">
        <f ca="1">VLOOKUP(线路!A1634,OFFSET(架空线长度!$A$2,0,0,2000,2),2,FALSE)</f>
        <v/>
      </c>
      <c r="I1634" s="18"/>
      <c r="J1634" s="18"/>
      <c r="K1634" s="18"/>
      <c r="L1634" s="18" t="str">
        <f t="shared" si="67"/>
        <v/>
      </c>
      <c r="M1634" t="str">
        <f>IF([1]线路!G1634="","",[1]线路!G1634)</f>
        <v/>
      </c>
      <c r="N1634" t="str">
        <f>IF([1]线路!H1634="","",[1]线路!H1634)</f>
        <v/>
      </c>
    </row>
    <row r="1635" spans="1:14" x14ac:dyDescent="0.15">
      <c r="A1635" t="str">
        <f>IF([1]线路!A1635="","",[1]线路!A1635)</f>
        <v/>
      </c>
      <c r="B1635" t="str">
        <f>IF([1]线路!B1635="","",[1]线路!B1635)</f>
        <v/>
      </c>
      <c r="C1635" t="str">
        <f>IF([1]线路!C1635="","",[1]线路!C1635)</f>
        <v/>
      </c>
      <c r="D1635" t="str">
        <f>IF([1]线路!D1635="","",[1]线路!D1635)</f>
        <v/>
      </c>
      <c r="E1635" t="str">
        <f>IF([1]线路!F1635="","",[1]线路!F1635)</f>
        <v/>
      </c>
      <c r="F1635" t="str">
        <f>IF([1]线路!E1635="","",[1]线路!E1635)</f>
        <v/>
      </c>
      <c r="G1635" s="18" t="str">
        <f t="shared" si="66"/>
        <v/>
      </c>
      <c r="H1635" s="18" t="str">
        <f ca="1">VLOOKUP(线路!A1635,OFFSET(架空线长度!$A$2,0,0,2000,2),2,FALSE)</f>
        <v/>
      </c>
      <c r="I1635" s="18"/>
      <c r="J1635" s="18"/>
      <c r="K1635" s="18"/>
      <c r="L1635" s="18" t="str">
        <f t="shared" si="67"/>
        <v/>
      </c>
      <c r="M1635" t="str">
        <f>IF([1]线路!G1635="","",[1]线路!G1635)</f>
        <v/>
      </c>
      <c r="N1635" t="str">
        <f>IF([1]线路!H1635="","",[1]线路!H1635)</f>
        <v/>
      </c>
    </row>
    <row r="1636" spans="1:14" x14ac:dyDescent="0.15">
      <c r="A1636" t="str">
        <f>IF([1]线路!A1636="","",[1]线路!A1636)</f>
        <v/>
      </c>
      <c r="B1636" t="str">
        <f>IF([1]线路!B1636="","",[1]线路!B1636)</f>
        <v/>
      </c>
      <c r="C1636" t="str">
        <f>IF([1]线路!C1636="","",[1]线路!C1636)</f>
        <v/>
      </c>
      <c r="D1636" t="str">
        <f>IF([1]线路!D1636="","",[1]线路!D1636)</f>
        <v/>
      </c>
      <c r="E1636" t="str">
        <f>IF([1]线路!F1636="","",[1]线路!F1636)</f>
        <v/>
      </c>
      <c r="F1636" t="str">
        <f>IF([1]线路!E1636="","",[1]线路!E1636)</f>
        <v/>
      </c>
      <c r="G1636" s="18" t="str">
        <f t="shared" si="66"/>
        <v/>
      </c>
      <c r="H1636" s="18" t="str">
        <f ca="1">VLOOKUP(线路!A1636,OFFSET(架空线长度!$A$2,0,0,2000,2),2,FALSE)</f>
        <v/>
      </c>
      <c r="I1636" s="18"/>
      <c r="J1636" s="18"/>
      <c r="K1636" s="18"/>
      <c r="L1636" s="18" t="str">
        <f t="shared" si="67"/>
        <v/>
      </c>
      <c r="M1636" t="str">
        <f>IF([1]线路!G1636="","",[1]线路!G1636)</f>
        <v/>
      </c>
      <c r="N1636" t="str">
        <f>IF([1]线路!H1636="","",[1]线路!H1636)</f>
        <v/>
      </c>
    </row>
    <row r="1637" spans="1:14" x14ac:dyDescent="0.15">
      <c r="A1637" t="str">
        <f>IF([1]线路!A1637="","",[1]线路!A1637)</f>
        <v/>
      </c>
      <c r="B1637" t="str">
        <f>IF([1]线路!B1637="","",[1]线路!B1637)</f>
        <v/>
      </c>
      <c r="C1637" t="str">
        <f>IF([1]线路!C1637="","",[1]线路!C1637)</f>
        <v/>
      </c>
      <c r="D1637" t="str">
        <f>IF([1]线路!D1637="","",[1]线路!D1637)</f>
        <v/>
      </c>
      <c r="E1637" t="str">
        <f>IF([1]线路!F1637="","",[1]线路!F1637)</f>
        <v/>
      </c>
      <c r="F1637" t="str">
        <f>IF([1]线路!E1637="","",[1]线路!E1637)</f>
        <v/>
      </c>
      <c r="G1637" s="18" t="str">
        <f t="shared" si="66"/>
        <v/>
      </c>
      <c r="H1637" s="18" t="str">
        <f ca="1">VLOOKUP(线路!A1637,OFFSET(架空线长度!$A$2,0,0,2000,2),2,FALSE)</f>
        <v/>
      </c>
      <c r="I1637" s="18"/>
      <c r="J1637" s="18"/>
      <c r="K1637" s="18"/>
      <c r="L1637" s="18" t="str">
        <f t="shared" si="67"/>
        <v/>
      </c>
      <c r="M1637" t="str">
        <f>IF([1]线路!G1637="","",[1]线路!G1637)</f>
        <v/>
      </c>
      <c r="N1637" t="str">
        <f>IF([1]线路!H1637="","",[1]线路!H1637)</f>
        <v/>
      </c>
    </row>
    <row r="1638" spans="1:14" x14ac:dyDescent="0.15">
      <c r="A1638" t="str">
        <f>IF([1]线路!A1638="","",[1]线路!A1638)</f>
        <v/>
      </c>
      <c r="B1638" t="str">
        <f>IF([1]线路!B1638="","",[1]线路!B1638)</f>
        <v/>
      </c>
      <c r="C1638" t="str">
        <f>IF([1]线路!C1638="","",[1]线路!C1638)</f>
        <v/>
      </c>
      <c r="D1638" t="str">
        <f>IF([1]线路!D1638="","",[1]线路!D1638)</f>
        <v/>
      </c>
      <c r="E1638" t="str">
        <f>IF([1]线路!F1638="","",[1]线路!F1638)</f>
        <v/>
      </c>
      <c r="F1638" t="str">
        <f>IF([1]线路!E1638="","",[1]线路!E1638)</f>
        <v/>
      </c>
      <c r="G1638" s="18" t="str">
        <f t="shared" si="66"/>
        <v/>
      </c>
      <c r="H1638" s="18" t="str">
        <f ca="1">VLOOKUP(线路!A1638,OFFSET(架空线长度!$A$2,0,0,2000,2),2,FALSE)</f>
        <v/>
      </c>
      <c r="I1638" s="18"/>
      <c r="J1638" s="18"/>
      <c r="K1638" s="18"/>
      <c r="L1638" s="18" t="str">
        <f t="shared" si="67"/>
        <v/>
      </c>
      <c r="M1638" t="str">
        <f>IF([1]线路!G1638="","",[1]线路!G1638)</f>
        <v/>
      </c>
      <c r="N1638" t="str">
        <f>IF([1]线路!H1638="","",[1]线路!H1638)</f>
        <v/>
      </c>
    </row>
    <row r="1639" spans="1:14" x14ac:dyDescent="0.15">
      <c r="A1639" t="str">
        <f>IF([1]线路!A1639="","",[1]线路!A1639)</f>
        <v/>
      </c>
      <c r="B1639" t="str">
        <f>IF([1]线路!B1639="","",[1]线路!B1639)</f>
        <v/>
      </c>
      <c r="C1639" t="str">
        <f>IF([1]线路!C1639="","",[1]线路!C1639)</f>
        <v/>
      </c>
      <c r="D1639" t="str">
        <f>IF([1]线路!D1639="","",[1]线路!D1639)</f>
        <v/>
      </c>
      <c r="E1639" t="str">
        <f>IF([1]线路!F1639="","",[1]线路!F1639)</f>
        <v/>
      </c>
      <c r="F1639" t="str">
        <f>IF([1]线路!E1639="","",[1]线路!E1639)</f>
        <v/>
      </c>
      <c r="G1639" s="18" t="str">
        <f t="shared" si="66"/>
        <v/>
      </c>
      <c r="H1639" s="18" t="str">
        <f ca="1">VLOOKUP(线路!A1639,OFFSET(架空线长度!$A$2,0,0,2000,2),2,FALSE)</f>
        <v/>
      </c>
      <c r="I1639" s="18"/>
      <c r="J1639" s="18"/>
      <c r="K1639" s="18"/>
      <c r="L1639" s="18" t="str">
        <f t="shared" si="67"/>
        <v/>
      </c>
      <c r="M1639" t="str">
        <f>IF([1]线路!G1639="","",[1]线路!G1639)</f>
        <v/>
      </c>
      <c r="N1639" t="str">
        <f>IF([1]线路!H1639="","",[1]线路!H1639)</f>
        <v/>
      </c>
    </row>
    <row r="1640" spans="1:14" x14ac:dyDescent="0.15">
      <c r="A1640" t="str">
        <f>IF([1]线路!A1640="","",[1]线路!A1640)</f>
        <v/>
      </c>
      <c r="B1640" t="str">
        <f>IF([1]线路!B1640="","",[1]线路!B1640)</f>
        <v/>
      </c>
      <c r="C1640" t="str">
        <f>IF([1]线路!C1640="","",[1]线路!C1640)</f>
        <v/>
      </c>
      <c r="D1640" t="str">
        <f>IF([1]线路!D1640="","",[1]线路!D1640)</f>
        <v/>
      </c>
      <c r="E1640" t="str">
        <f>IF([1]线路!F1640="","",[1]线路!F1640)</f>
        <v/>
      </c>
      <c r="F1640" t="str">
        <f>IF([1]线路!E1640="","",[1]线路!E1640)</f>
        <v/>
      </c>
      <c r="G1640" s="18" t="str">
        <f t="shared" si="66"/>
        <v/>
      </c>
      <c r="H1640" s="18" t="str">
        <f ca="1">VLOOKUP(线路!A1640,OFFSET(架空线长度!$A$2,0,0,2000,2),2,FALSE)</f>
        <v/>
      </c>
      <c r="I1640" s="18"/>
      <c r="J1640" s="18"/>
      <c r="K1640" s="18"/>
      <c r="L1640" s="18" t="str">
        <f t="shared" si="67"/>
        <v/>
      </c>
      <c r="M1640" t="str">
        <f>IF([1]线路!G1640="","",[1]线路!G1640)</f>
        <v/>
      </c>
      <c r="N1640" t="str">
        <f>IF([1]线路!H1640="","",[1]线路!H1640)</f>
        <v/>
      </c>
    </row>
    <row r="1641" spans="1:14" x14ac:dyDescent="0.15">
      <c r="A1641" t="str">
        <f>IF([1]线路!A1641="","",[1]线路!A1641)</f>
        <v/>
      </c>
      <c r="B1641" t="str">
        <f>IF([1]线路!B1641="","",[1]线路!B1641)</f>
        <v/>
      </c>
      <c r="C1641" t="str">
        <f>IF([1]线路!C1641="","",[1]线路!C1641)</f>
        <v/>
      </c>
      <c r="D1641" t="str">
        <f>IF([1]线路!D1641="","",[1]线路!D1641)</f>
        <v/>
      </c>
      <c r="E1641" t="str">
        <f>IF([1]线路!F1641="","",[1]线路!F1641)</f>
        <v/>
      </c>
      <c r="F1641" t="str">
        <f>IF([1]线路!E1641="","",[1]线路!E1641)</f>
        <v/>
      </c>
      <c r="G1641" s="18" t="str">
        <f t="shared" si="66"/>
        <v/>
      </c>
      <c r="H1641" s="18" t="str">
        <f ca="1">VLOOKUP(线路!A1641,OFFSET(架空线长度!$A$2,0,0,2000,2),2,FALSE)</f>
        <v/>
      </c>
      <c r="I1641" s="18"/>
      <c r="J1641" s="18"/>
      <c r="K1641" s="18"/>
      <c r="L1641" s="18" t="str">
        <f t="shared" si="67"/>
        <v/>
      </c>
      <c r="M1641" t="str">
        <f>IF([1]线路!G1641="","",[1]线路!G1641)</f>
        <v/>
      </c>
      <c r="N1641" t="str">
        <f>IF([1]线路!H1641="","",[1]线路!H1641)</f>
        <v/>
      </c>
    </row>
    <row r="1642" spans="1:14" x14ac:dyDescent="0.15">
      <c r="A1642" t="str">
        <f>IF([1]线路!A1642="","",[1]线路!A1642)</f>
        <v/>
      </c>
      <c r="B1642" t="str">
        <f>IF([1]线路!B1642="","",[1]线路!B1642)</f>
        <v/>
      </c>
      <c r="C1642" t="str">
        <f>IF([1]线路!C1642="","",[1]线路!C1642)</f>
        <v/>
      </c>
      <c r="D1642" t="str">
        <f>IF([1]线路!D1642="","",[1]线路!D1642)</f>
        <v/>
      </c>
      <c r="E1642" t="str">
        <f>IF([1]线路!F1642="","",[1]线路!F1642)</f>
        <v/>
      </c>
      <c r="F1642" t="str">
        <f>IF([1]线路!E1642="","",[1]线路!E1642)</f>
        <v/>
      </c>
      <c r="G1642" s="18" t="str">
        <f t="shared" si="66"/>
        <v/>
      </c>
      <c r="H1642" s="18" t="str">
        <f ca="1">VLOOKUP(线路!A1642,OFFSET(架空线长度!$A$2,0,0,2000,2),2,FALSE)</f>
        <v/>
      </c>
      <c r="I1642" s="18"/>
      <c r="J1642" s="18"/>
      <c r="K1642" s="18"/>
      <c r="L1642" s="18" t="str">
        <f t="shared" si="67"/>
        <v/>
      </c>
      <c r="M1642" t="str">
        <f>IF([1]线路!G1642="","",[1]线路!G1642)</f>
        <v/>
      </c>
      <c r="N1642" t="str">
        <f>IF([1]线路!H1642="","",[1]线路!H1642)</f>
        <v/>
      </c>
    </row>
    <row r="1643" spans="1:14" x14ac:dyDescent="0.15">
      <c r="A1643" t="str">
        <f>IF([1]线路!A1643="","",[1]线路!A1643)</f>
        <v/>
      </c>
      <c r="B1643" t="str">
        <f>IF([1]线路!B1643="","",[1]线路!B1643)</f>
        <v/>
      </c>
      <c r="C1643" t="str">
        <f>IF([1]线路!C1643="","",[1]线路!C1643)</f>
        <v/>
      </c>
      <c r="D1643" t="str">
        <f>IF([1]线路!D1643="","",[1]线路!D1643)</f>
        <v/>
      </c>
      <c r="E1643" t="str">
        <f>IF([1]线路!F1643="","",[1]线路!F1643)</f>
        <v/>
      </c>
      <c r="F1643" t="str">
        <f>IF([1]线路!E1643="","",[1]线路!E1643)</f>
        <v/>
      </c>
      <c r="G1643" s="18" t="str">
        <f t="shared" si="66"/>
        <v/>
      </c>
      <c r="H1643" s="18" t="str">
        <f ca="1">VLOOKUP(线路!A1643,OFFSET(架空线长度!$A$2,0,0,2000,2),2,FALSE)</f>
        <v/>
      </c>
      <c r="I1643" s="18"/>
      <c r="J1643" s="18"/>
      <c r="K1643" s="18"/>
      <c r="L1643" s="18" t="str">
        <f t="shared" si="67"/>
        <v/>
      </c>
      <c r="M1643" t="str">
        <f>IF([1]线路!G1643="","",[1]线路!G1643)</f>
        <v/>
      </c>
      <c r="N1643" t="str">
        <f>IF([1]线路!H1643="","",[1]线路!H1643)</f>
        <v/>
      </c>
    </row>
    <row r="1644" spans="1:14" x14ac:dyDescent="0.15">
      <c r="A1644" t="str">
        <f>IF([1]线路!A1644="","",[1]线路!A1644)</f>
        <v/>
      </c>
      <c r="B1644" t="str">
        <f>IF([1]线路!B1644="","",[1]线路!B1644)</f>
        <v/>
      </c>
      <c r="C1644" t="str">
        <f>IF([1]线路!C1644="","",[1]线路!C1644)</f>
        <v/>
      </c>
      <c r="D1644" t="str">
        <f>IF([1]线路!D1644="","",[1]线路!D1644)</f>
        <v/>
      </c>
      <c r="E1644" t="str">
        <f>IF([1]线路!F1644="","",[1]线路!F1644)</f>
        <v/>
      </c>
      <c r="F1644" t="str">
        <f>IF([1]线路!E1644="","",[1]线路!E1644)</f>
        <v/>
      </c>
      <c r="G1644" s="18" t="str">
        <f t="shared" si="66"/>
        <v/>
      </c>
      <c r="H1644" s="18" t="str">
        <f ca="1">VLOOKUP(线路!A1644,OFFSET(架空线长度!$A$2,0,0,2000,2),2,FALSE)</f>
        <v/>
      </c>
      <c r="I1644" s="18"/>
      <c r="J1644" s="18"/>
      <c r="K1644" s="18"/>
      <c r="L1644" s="18" t="str">
        <f t="shared" si="67"/>
        <v/>
      </c>
      <c r="M1644" t="str">
        <f>IF([1]线路!G1644="","",[1]线路!G1644)</f>
        <v/>
      </c>
      <c r="N1644" t="str">
        <f>IF([1]线路!H1644="","",[1]线路!H1644)</f>
        <v/>
      </c>
    </row>
    <row r="1645" spans="1:14" x14ac:dyDescent="0.15">
      <c r="A1645" t="str">
        <f>IF([1]线路!A1645="","",[1]线路!A1645)</f>
        <v/>
      </c>
      <c r="B1645" t="str">
        <f>IF([1]线路!B1645="","",[1]线路!B1645)</f>
        <v/>
      </c>
      <c r="C1645" t="str">
        <f>IF([1]线路!C1645="","",[1]线路!C1645)</f>
        <v/>
      </c>
      <c r="D1645" t="str">
        <f>IF([1]线路!D1645="","",[1]线路!D1645)</f>
        <v/>
      </c>
      <c r="E1645" t="str">
        <f>IF([1]线路!F1645="","",[1]线路!F1645)</f>
        <v/>
      </c>
      <c r="F1645" t="str">
        <f>IF([1]线路!E1645="","",[1]线路!E1645)</f>
        <v/>
      </c>
      <c r="G1645" s="18" t="str">
        <f t="shared" si="66"/>
        <v/>
      </c>
      <c r="H1645" s="18" t="str">
        <f ca="1">VLOOKUP(线路!A1645,OFFSET(架空线长度!$A$2,0,0,2000,2),2,FALSE)</f>
        <v/>
      </c>
      <c r="I1645" s="18"/>
      <c r="J1645" s="18"/>
      <c r="K1645" s="18"/>
      <c r="L1645" s="18" t="str">
        <f t="shared" si="67"/>
        <v/>
      </c>
      <c r="M1645" t="str">
        <f>IF([1]线路!G1645="","",[1]线路!G1645)</f>
        <v/>
      </c>
      <c r="N1645" t="str">
        <f>IF([1]线路!H1645="","",[1]线路!H1645)</f>
        <v/>
      </c>
    </row>
    <row r="1646" spans="1:14" x14ac:dyDescent="0.15">
      <c r="A1646" t="str">
        <f>IF([1]线路!A1646="","",[1]线路!A1646)</f>
        <v/>
      </c>
      <c r="B1646" t="str">
        <f>IF([1]线路!B1646="","",[1]线路!B1646)</f>
        <v/>
      </c>
      <c r="C1646" t="str">
        <f>IF([1]线路!C1646="","",[1]线路!C1646)</f>
        <v/>
      </c>
      <c r="D1646" t="str">
        <f>IF([1]线路!D1646="","",[1]线路!D1646)</f>
        <v/>
      </c>
      <c r="E1646" t="str">
        <f>IF([1]线路!F1646="","",[1]线路!F1646)</f>
        <v/>
      </c>
      <c r="F1646" t="str">
        <f>IF([1]线路!E1646="","",[1]线路!E1646)</f>
        <v/>
      </c>
      <c r="G1646" s="18" t="str">
        <f t="shared" si="66"/>
        <v/>
      </c>
      <c r="H1646" s="18" t="str">
        <f ca="1">VLOOKUP(线路!A1646,OFFSET(架空线长度!$A$2,0,0,2000,2),2,FALSE)</f>
        <v/>
      </c>
      <c r="I1646" s="18"/>
      <c r="J1646" s="18"/>
      <c r="K1646" s="18"/>
      <c r="L1646" s="18" t="str">
        <f t="shared" si="67"/>
        <v/>
      </c>
      <c r="M1646" t="str">
        <f>IF([1]线路!G1646="","",[1]线路!G1646)</f>
        <v/>
      </c>
      <c r="N1646" t="str">
        <f>IF([1]线路!H1646="","",[1]线路!H1646)</f>
        <v/>
      </c>
    </row>
    <row r="1647" spans="1:14" x14ac:dyDescent="0.15">
      <c r="A1647" t="str">
        <f>IF([1]线路!A1647="","",[1]线路!A1647)</f>
        <v/>
      </c>
      <c r="B1647" t="str">
        <f>IF([1]线路!B1647="","",[1]线路!B1647)</f>
        <v/>
      </c>
      <c r="C1647" t="str">
        <f>IF([1]线路!C1647="","",[1]线路!C1647)</f>
        <v/>
      </c>
      <c r="D1647" t="str">
        <f>IF([1]线路!D1647="","",[1]线路!D1647)</f>
        <v/>
      </c>
      <c r="E1647" t="str">
        <f>IF([1]线路!F1647="","",[1]线路!F1647)</f>
        <v/>
      </c>
      <c r="F1647" t="str">
        <f>IF([1]线路!E1647="","",[1]线路!E1647)</f>
        <v/>
      </c>
      <c r="G1647" s="18" t="str">
        <f t="shared" si="66"/>
        <v/>
      </c>
      <c r="H1647" s="18" t="str">
        <f ca="1">VLOOKUP(线路!A1647,OFFSET(架空线长度!$A$2,0,0,2000,2),2,FALSE)</f>
        <v/>
      </c>
      <c r="I1647" s="18"/>
      <c r="J1647" s="18"/>
      <c r="K1647" s="18"/>
      <c r="L1647" s="18" t="str">
        <f t="shared" si="67"/>
        <v/>
      </c>
      <c r="M1647" t="str">
        <f>IF([1]线路!G1647="","",[1]线路!G1647)</f>
        <v/>
      </c>
      <c r="N1647" t="str">
        <f>IF([1]线路!H1647="","",[1]线路!H1647)</f>
        <v/>
      </c>
    </row>
    <row r="1648" spans="1:14" x14ac:dyDescent="0.15">
      <c r="A1648" t="str">
        <f>IF([1]线路!A1648="","",[1]线路!A1648)</f>
        <v/>
      </c>
      <c r="B1648" t="str">
        <f>IF([1]线路!B1648="","",[1]线路!B1648)</f>
        <v/>
      </c>
      <c r="C1648" t="str">
        <f>IF([1]线路!C1648="","",[1]线路!C1648)</f>
        <v/>
      </c>
      <c r="D1648" t="str">
        <f>IF([1]线路!D1648="","",[1]线路!D1648)</f>
        <v/>
      </c>
      <c r="E1648" t="str">
        <f>IF([1]线路!F1648="","",[1]线路!F1648)</f>
        <v/>
      </c>
      <c r="F1648" t="str">
        <f>IF([1]线路!E1648="","",[1]线路!E1648)</f>
        <v/>
      </c>
      <c r="G1648" s="18" t="str">
        <f t="shared" si="66"/>
        <v/>
      </c>
      <c r="H1648" s="18" t="str">
        <f ca="1">VLOOKUP(线路!A1648,OFFSET(架空线长度!$A$2,0,0,2000,2),2,FALSE)</f>
        <v/>
      </c>
      <c r="I1648" s="18"/>
      <c r="J1648" s="18"/>
      <c r="K1648" s="18"/>
      <c r="L1648" s="18" t="str">
        <f t="shared" si="67"/>
        <v/>
      </c>
      <c r="M1648" t="str">
        <f>IF([1]线路!G1648="","",[1]线路!G1648)</f>
        <v/>
      </c>
      <c r="N1648" t="str">
        <f>IF([1]线路!H1648="","",[1]线路!H1648)</f>
        <v/>
      </c>
    </row>
    <row r="1649" spans="1:14" x14ac:dyDescent="0.15">
      <c r="A1649" t="str">
        <f>IF([1]线路!A1649="","",[1]线路!A1649)</f>
        <v/>
      </c>
      <c r="B1649" t="str">
        <f>IF([1]线路!B1649="","",[1]线路!B1649)</f>
        <v/>
      </c>
      <c r="C1649" t="str">
        <f>IF([1]线路!C1649="","",[1]线路!C1649)</f>
        <v/>
      </c>
      <c r="D1649" t="str">
        <f>IF([1]线路!D1649="","",[1]线路!D1649)</f>
        <v/>
      </c>
      <c r="E1649" t="str">
        <f>IF([1]线路!F1649="","",[1]线路!F1649)</f>
        <v/>
      </c>
      <c r="F1649" t="str">
        <f>IF([1]线路!E1649="","",[1]线路!E1649)</f>
        <v/>
      </c>
      <c r="G1649" s="18" t="str">
        <f t="shared" si="66"/>
        <v/>
      </c>
      <c r="H1649" s="18" t="str">
        <f ca="1">VLOOKUP(线路!A1649,OFFSET(架空线长度!$A$2,0,0,2000,2),2,FALSE)</f>
        <v/>
      </c>
      <c r="I1649" s="18"/>
      <c r="J1649" s="18"/>
      <c r="K1649" s="18"/>
      <c r="L1649" s="18" t="str">
        <f t="shared" si="67"/>
        <v/>
      </c>
      <c r="M1649" t="str">
        <f>IF([1]线路!G1649="","",[1]线路!G1649)</f>
        <v/>
      </c>
      <c r="N1649" t="str">
        <f>IF([1]线路!H1649="","",[1]线路!H1649)</f>
        <v/>
      </c>
    </row>
    <row r="1650" spans="1:14" x14ac:dyDescent="0.15">
      <c r="A1650" t="str">
        <f>IF([1]线路!A1650="","",[1]线路!A1650)</f>
        <v/>
      </c>
      <c r="B1650" t="str">
        <f>IF([1]线路!B1650="","",[1]线路!B1650)</f>
        <v/>
      </c>
      <c r="C1650" t="str">
        <f>IF([1]线路!C1650="","",[1]线路!C1650)</f>
        <v/>
      </c>
      <c r="D1650" t="str">
        <f>IF([1]线路!D1650="","",[1]线路!D1650)</f>
        <v/>
      </c>
      <c r="E1650" t="str">
        <f>IF([1]线路!F1650="","",[1]线路!F1650)</f>
        <v/>
      </c>
      <c r="F1650" t="str">
        <f>IF([1]线路!E1650="","",[1]线路!E1650)</f>
        <v/>
      </c>
      <c r="G1650" s="18" t="str">
        <f t="shared" si="66"/>
        <v/>
      </c>
      <c r="H1650" s="18" t="str">
        <f ca="1">VLOOKUP(线路!A1650,OFFSET(架空线长度!$A$2,0,0,2000,2),2,FALSE)</f>
        <v/>
      </c>
      <c r="I1650" s="18"/>
      <c r="J1650" s="18"/>
      <c r="K1650" s="18"/>
      <c r="L1650" s="18" t="str">
        <f t="shared" si="67"/>
        <v/>
      </c>
      <c r="M1650" t="str">
        <f>IF([1]线路!G1650="","",[1]线路!G1650)</f>
        <v/>
      </c>
      <c r="N1650" t="str">
        <f>IF([1]线路!H1650="","",[1]线路!H1650)</f>
        <v/>
      </c>
    </row>
    <row r="1651" spans="1:14" x14ac:dyDescent="0.15">
      <c r="A1651" t="str">
        <f>IF([1]线路!A1651="","",[1]线路!A1651)</f>
        <v/>
      </c>
      <c r="B1651" t="str">
        <f>IF([1]线路!B1651="","",[1]线路!B1651)</f>
        <v/>
      </c>
      <c r="C1651" t="str">
        <f>IF([1]线路!C1651="","",[1]线路!C1651)</f>
        <v/>
      </c>
      <c r="D1651" t="str">
        <f>IF([1]线路!D1651="","",[1]线路!D1651)</f>
        <v/>
      </c>
      <c r="E1651" t="str">
        <f>IF([1]线路!F1651="","",[1]线路!F1651)</f>
        <v/>
      </c>
      <c r="F1651" t="str">
        <f>IF([1]线路!E1651="","",[1]线路!E1651)</f>
        <v/>
      </c>
      <c r="G1651" s="18" t="str">
        <f t="shared" si="66"/>
        <v/>
      </c>
      <c r="H1651" s="18" t="str">
        <f ca="1">VLOOKUP(线路!A1651,OFFSET(架空线长度!$A$2,0,0,2000,2),2,FALSE)</f>
        <v/>
      </c>
      <c r="I1651" s="18"/>
      <c r="J1651" s="18"/>
      <c r="K1651" s="18"/>
      <c r="L1651" s="18" t="str">
        <f t="shared" si="67"/>
        <v/>
      </c>
      <c r="M1651" t="str">
        <f>IF([1]线路!G1651="","",[1]线路!G1651)</f>
        <v/>
      </c>
      <c r="N1651" t="str">
        <f>IF([1]线路!H1651="","",[1]线路!H1651)</f>
        <v/>
      </c>
    </row>
    <row r="1652" spans="1:14" x14ac:dyDescent="0.15">
      <c r="A1652" t="str">
        <f>IF([1]线路!A1652="","",[1]线路!A1652)</f>
        <v/>
      </c>
      <c r="B1652" t="str">
        <f>IF([1]线路!B1652="","",[1]线路!B1652)</f>
        <v/>
      </c>
      <c r="C1652" t="str">
        <f>IF([1]线路!C1652="","",[1]线路!C1652)</f>
        <v/>
      </c>
      <c r="D1652" t="str">
        <f>IF([1]线路!D1652="","",[1]线路!D1652)</f>
        <v/>
      </c>
      <c r="E1652" t="str">
        <f>IF([1]线路!F1652="","",[1]线路!F1652)</f>
        <v/>
      </c>
      <c r="F1652" t="str">
        <f>IF([1]线路!E1652="","",[1]线路!E1652)</f>
        <v/>
      </c>
      <c r="G1652" s="18" t="str">
        <f t="shared" si="66"/>
        <v/>
      </c>
      <c r="H1652" s="18" t="str">
        <f ca="1">VLOOKUP(线路!A1652,OFFSET(架空线长度!$A$2,0,0,2000,2),2,FALSE)</f>
        <v/>
      </c>
      <c r="I1652" s="18"/>
      <c r="J1652" s="18"/>
      <c r="K1652" s="18"/>
      <c r="L1652" s="18" t="str">
        <f t="shared" si="67"/>
        <v/>
      </c>
      <c r="M1652" t="str">
        <f>IF([1]线路!G1652="","",[1]线路!G1652)</f>
        <v/>
      </c>
      <c r="N1652" t="str">
        <f>IF([1]线路!H1652="","",[1]线路!H1652)</f>
        <v/>
      </c>
    </row>
    <row r="1653" spans="1:14" x14ac:dyDescent="0.15">
      <c r="A1653" t="str">
        <f>IF([1]线路!A1653="","",[1]线路!A1653)</f>
        <v/>
      </c>
      <c r="B1653" t="str">
        <f>IF([1]线路!B1653="","",[1]线路!B1653)</f>
        <v/>
      </c>
      <c r="C1653" t="str">
        <f>IF([1]线路!C1653="","",[1]线路!C1653)</f>
        <v/>
      </c>
      <c r="D1653" t="str">
        <f>IF([1]线路!D1653="","",[1]线路!D1653)</f>
        <v/>
      </c>
      <c r="E1653" t="str">
        <f>IF([1]线路!F1653="","",[1]线路!F1653)</f>
        <v/>
      </c>
      <c r="F1653" t="str">
        <f>IF([1]线路!E1653="","",[1]线路!E1653)</f>
        <v/>
      </c>
      <c r="G1653" s="18" t="str">
        <f t="shared" si="66"/>
        <v/>
      </c>
      <c r="H1653" s="18" t="str">
        <f ca="1">VLOOKUP(线路!A1653,OFFSET(架空线长度!$A$2,0,0,2000,2),2,FALSE)</f>
        <v/>
      </c>
      <c r="I1653" s="18"/>
      <c r="J1653" s="18"/>
      <c r="K1653" s="18"/>
      <c r="L1653" s="18" t="str">
        <f t="shared" si="67"/>
        <v/>
      </c>
      <c r="M1653" t="str">
        <f>IF([1]线路!G1653="","",[1]线路!G1653)</f>
        <v/>
      </c>
      <c r="N1653" t="str">
        <f>IF([1]线路!H1653="","",[1]线路!H1653)</f>
        <v/>
      </c>
    </row>
    <row r="1654" spans="1:14" x14ac:dyDescent="0.15">
      <c r="A1654" t="str">
        <f>IF([1]线路!A1654="","",[1]线路!A1654)</f>
        <v/>
      </c>
      <c r="B1654" t="str">
        <f>IF([1]线路!B1654="","",[1]线路!B1654)</f>
        <v/>
      </c>
      <c r="C1654" t="str">
        <f>IF([1]线路!C1654="","",[1]线路!C1654)</f>
        <v/>
      </c>
      <c r="D1654" t="str">
        <f>IF([1]线路!D1654="","",[1]线路!D1654)</f>
        <v/>
      </c>
      <c r="E1654" t="str">
        <f>IF([1]线路!F1654="","",[1]线路!F1654)</f>
        <v/>
      </c>
      <c r="F1654" t="str">
        <f>IF([1]线路!E1654="","",[1]线路!E1654)</f>
        <v/>
      </c>
      <c r="G1654" s="18" t="str">
        <f t="shared" si="66"/>
        <v/>
      </c>
      <c r="H1654" s="18" t="str">
        <f ca="1">VLOOKUP(线路!A1654,OFFSET(架空线长度!$A$2,0,0,2000,2),2,FALSE)</f>
        <v/>
      </c>
      <c r="I1654" s="18"/>
      <c r="J1654" s="18"/>
      <c r="K1654" s="18"/>
      <c r="L1654" s="18" t="str">
        <f t="shared" si="67"/>
        <v/>
      </c>
      <c r="M1654" t="str">
        <f>IF([1]线路!G1654="","",[1]线路!G1654)</f>
        <v/>
      </c>
      <c r="N1654" t="str">
        <f>IF([1]线路!H1654="","",[1]线路!H1654)</f>
        <v/>
      </c>
    </row>
    <row r="1655" spans="1:14" x14ac:dyDescent="0.15">
      <c r="A1655" t="str">
        <f>IF([1]线路!A1655="","",[1]线路!A1655)</f>
        <v/>
      </c>
      <c r="B1655" t="str">
        <f>IF([1]线路!B1655="","",[1]线路!B1655)</f>
        <v/>
      </c>
      <c r="C1655" t="str">
        <f>IF([1]线路!C1655="","",[1]线路!C1655)</f>
        <v/>
      </c>
      <c r="D1655" t="str">
        <f>IF([1]线路!D1655="","",[1]线路!D1655)</f>
        <v/>
      </c>
      <c r="E1655" t="str">
        <f>IF([1]线路!F1655="","",[1]线路!F1655)</f>
        <v/>
      </c>
      <c r="F1655" t="str">
        <f>IF([1]线路!E1655="","",[1]线路!E1655)</f>
        <v/>
      </c>
      <c r="G1655" s="18" t="str">
        <f t="shared" si="66"/>
        <v/>
      </c>
      <c r="H1655" s="18" t="str">
        <f ca="1">VLOOKUP(线路!A1655,OFFSET(架空线长度!$A$2,0,0,2000,2),2,FALSE)</f>
        <v/>
      </c>
      <c r="I1655" s="18"/>
      <c r="J1655" s="18"/>
      <c r="K1655" s="18"/>
      <c r="L1655" s="18" t="str">
        <f t="shared" si="67"/>
        <v/>
      </c>
      <c r="M1655" t="str">
        <f>IF([1]线路!G1655="","",[1]线路!G1655)</f>
        <v/>
      </c>
      <c r="N1655" t="str">
        <f>IF([1]线路!H1655="","",[1]线路!H1655)</f>
        <v/>
      </c>
    </row>
    <row r="1656" spans="1:14" x14ac:dyDescent="0.15">
      <c r="A1656" t="str">
        <f>IF([1]线路!A1656="","",[1]线路!A1656)</f>
        <v/>
      </c>
      <c r="B1656" t="str">
        <f>IF([1]线路!B1656="","",[1]线路!B1656)</f>
        <v/>
      </c>
      <c r="C1656" t="str">
        <f>IF([1]线路!C1656="","",[1]线路!C1656)</f>
        <v/>
      </c>
      <c r="D1656" t="str">
        <f>IF([1]线路!D1656="","",[1]线路!D1656)</f>
        <v/>
      </c>
      <c r="E1656" t="str">
        <f>IF([1]线路!F1656="","",[1]线路!F1656)</f>
        <v/>
      </c>
      <c r="F1656" t="str">
        <f>IF([1]线路!E1656="","",[1]线路!E1656)</f>
        <v/>
      </c>
      <c r="G1656" s="18" t="str">
        <f t="shared" si="66"/>
        <v/>
      </c>
      <c r="H1656" s="18" t="str">
        <f ca="1">VLOOKUP(线路!A1656,OFFSET(架空线长度!$A$2,0,0,2000,2),2,FALSE)</f>
        <v/>
      </c>
      <c r="I1656" s="18"/>
      <c r="J1656" s="18"/>
      <c r="K1656" s="18"/>
      <c r="L1656" s="18" t="str">
        <f t="shared" si="67"/>
        <v/>
      </c>
      <c r="M1656" t="str">
        <f>IF([1]线路!G1656="","",[1]线路!G1656)</f>
        <v/>
      </c>
      <c r="N1656" t="str">
        <f>IF([1]线路!H1656="","",[1]线路!H1656)</f>
        <v/>
      </c>
    </row>
    <row r="1657" spans="1:14" x14ac:dyDescent="0.15">
      <c r="A1657" t="str">
        <f>IF([1]线路!A1657="","",[1]线路!A1657)</f>
        <v/>
      </c>
      <c r="B1657" t="str">
        <f>IF([1]线路!B1657="","",[1]线路!B1657)</f>
        <v/>
      </c>
      <c r="C1657" t="str">
        <f>IF([1]线路!C1657="","",[1]线路!C1657)</f>
        <v/>
      </c>
      <c r="D1657" t="str">
        <f>IF([1]线路!D1657="","",[1]线路!D1657)</f>
        <v/>
      </c>
      <c r="E1657" t="str">
        <f>IF([1]线路!F1657="","",[1]线路!F1657)</f>
        <v/>
      </c>
      <c r="F1657" t="str">
        <f>IF([1]线路!E1657="","",[1]线路!E1657)</f>
        <v/>
      </c>
      <c r="G1657" s="18" t="str">
        <f t="shared" si="66"/>
        <v/>
      </c>
      <c r="H1657" s="18" t="str">
        <f ca="1">VLOOKUP(线路!A1657,OFFSET(架空线长度!$A$2,0,0,2000,2),2,FALSE)</f>
        <v/>
      </c>
      <c r="I1657" s="18"/>
      <c r="J1657" s="18"/>
      <c r="K1657" s="18"/>
      <c r="L1657" s="18" t="str">
        <f t="shared" si="67"/>
        <v/>
      </c>
      <c r="M1657" t="str">
        <f>IF([1]线路!G1657="","",[1]线路!G1657)</f>
        <v/>
      </c>
      <c r="N1657" t="str">
        <f>IF([1]线路!H1657="","",[1]线路!H1657)</f>
        <v/>
      </c>
    </row>
    <row r="1658" spans="1:14" x14ac:dyDescent="0.15">
      <c r="A1658" t="str">
        <f>IF([1]线路!A1658="","",[1]线路!A1658)</f>
        <v/>
      </c>
      <c r="B1658" t="str">
        <f>IF([1]线路!B1658="","",[1]线路!B1658)</f>
        <v/>
      </c>
      <c r="C1658" t="str">
        <f>IF([1]线路!C1658="","",[1]线路!C1658)</f>
        <v/>
      </c>
      <c r="D1658" t="str">
        <f>IF([1]线路!D1658="","",[1]线路!D1658)</f>
        <v/>
      </c>
      <c r="E1658" t="str">
        <f>IF([1]线路!F1658="","",[1]线路!F1658)</f>
        <v/>
      </c>
      <c r="F1658" t="str">
        <f>IF([1]线路!E1658="","",[1]线路!E1658)</f>
        <v/>
      </c>
      <c r="G1658" s="18" t="str">
        <f t="shared" si="66"/>
        <v/>
      </c>
      <c r="H1658" s="18" t="str">
        <f ca="1">VLOOKUP(线路!A1658,OFFSET(架空线长度!$A$2,0,0,2000,2),2,FALSE)</f>
        <v/>
      </c>
      <c r="I1658" s="18"/>
      <c r="J1658" s="18"/>
      <c r="K1658" s="18"/>
      <c r="L1658" s="18" t="str">
        <f t="shared" si="67"/>
        <v/>
      </c>
      <c r="M1658" t="str">
        <f>IF([1]线路!G1658="","",[1]线路!G1658)</f>
        <v/>
      </c>
      <c r="N1658" t="str">
        <f>IF([1]线路!H1658="","",[1]线路!H1658)</f>
        <v/>
      </c>
    </row>
    <row r="1659" spans="1:14" x14ac:dyDescent="0.15">
      <c r="A1659" t="str">
        <f>IF([1]线路!A1659="","",[1]线路!A1659)</f>
        <v/>
      </c>
      <c r="B1659" t="str">
        <f>IF([1]线路!B1659="","",[1]线路!B1659)</f>
        <v/>
      </c>
      <c r="C1659" t="str">
        <f>IF([1]线路!C1659="","",[1]线路!C1659)</f>
        <v/>
      </c>
      <c r="D1659" t="str">
        <f>IF([1]线路!D1659="","",[1]线路!D1659)</f>
        <v/>
      </c>
      <c r="E1659" t="str">
        <f>IF([1]线路!F1659="","",[1]线路!F1659)</f>
        <v/>
      </c>
      <c r="F1659" t="str">
        <f>IF([1]线路!E1659="","",[1]线路!E1659)</f>
        <v/>
      </c>
      <c r="G1659" s="18" t="str">
        <f t="shared" si="66"/>
        <v/>
      </c>
      <c r="H1659" s="18" t="str">
        <f ca="1">VLOOKUP(线路!A1659,OFFSET(架空线长度!$A$2,0,0,2000,2),2,FALSE)</f>
        <v/>
      </c>
      <c r="I1659" s="18"/>
      <c r="J1659" s="18"/>
      <c r="K1659" s="18"/>
      <c r="L1659" s="18" t="str">
        <f t="shared" si="67"/>
        <v/>
      </c>
      <c r="M1659" t="str">
        <f>IF([1]线路!G1659="","",[1]线路!G1659)</f>
        <v/>
      </c>
      <c r="N1659" t="str">
        <f>IF([1]线路!H1659="","",[1]线路!H1659)</f>
        <v/>
      </c>
    </row>
    <row r="1660" spans="1:14" x14ac:dyDescent="0.15">
      <c r="A1660" t="str">
        <f>IF([1]线路!A1660="","",[1]线路!A1660)</f>
        <v/>
      </c>
      <c r="B1660" t="str">
        <f>IF([1]线路!B1660="","",[1]线路!B1660)</f>
        <v/>
      </c>
      <c r="C1660" t="str">
        <f>IF([1]线路!C1660="","",[1]线路!C1660)</f>
        <v/>
      </c>
      <c r="D1660" t="str">
        <f>IF([1]线路!D1660="","",[1]线路!D1660)</f>
        <v/>
      </c>
      <c r="E1660" t="str">
        <f>IF([1]线路!F1660="","",[1]线路!F1660)</f>
        <v/>
      </c>
      <c r="F1660" t="str">
        <f>IF([1]线路!E1660="","",[1]线路!E1660)</f>
        <v/>
      </c>
      <c r="G1660" s="18" t="str">
        <f t="shared" si="66"/>
        <v/>
      </c>
      <c r="H1660" s="18" t="str">
        <f ca="1">VLOOKUP(线路!A1660,OFFSET(架空线长度!$A$2,0,0,2000,2),2,FALSE)</f>
        <v/>
      </c>
      <c r="I1660" s="18"/>
      <c r="J1660" s="18"/>
      <c r="K1660" s="18"/>
      <c r="L1660" s="18" t="str">
        <f t="shared" si="67"/>
        <v/>
      </c>
      <c r="M1660" t="str">
        <f>IF([1]线路!G1660="","",[1]线路!G1660)</f>
        <v/>
      </c>
      <c r="N1660" t="str">
        <f>IF([1]线路!H1660="","",[1]线路!H1660)</f>
        <v/>
      </c>
    </row>
    <row r="1661" spans="1:14" x14ac:dyDescent="0.15">
      <c r="A1661" t="str">
        <f>IF([1]线路!A1661="","",[1]线路!A1661)</f>
        <v/>
      </c>
      <c r="B1661" t="str">
        <f>IF([1]线路!B1661="","",[1]线路!B1661)</f>
        <v/>
      </c>
      <c r="C1661" t="str">
        <f>IF([1]线路!C1661="","",[1]线路!C1661)</f>
        <v/>
      </c>
      <c r="D1661" t="str">
        <f>IF([1]线路!D1661="","",[1]线路!D1661)</f>
        <v/>
      </c>
      <c r="E1661" t="str">
        <f>IF([1]线路!F1661="","",[1]线路!F1661)</f>
        <v/>
      </c>
      <c r="F1661" t="str">
        <f>IF([1]线路!E1661="","",[1]线路!E1661)</f>
        <v/>
      </c>
      <c r="G1661" s="18" t="str">
        <f t="shared" si="66"/>
        <v/>
      </c>
      <c r="H1661" s="18" t="str">
        <f ca="1">VLOOKUP(线路!A1661,OFFSET(架空线长度!$A$2,0,0,2000,2),2,FALSE)</f>
        <v/>
      </c>
      <c r="I1661" s="18"/>
      <c r="J1661" s="18"/>
      <c r="K1661" s="18"/>
      <c r="L1661" s="18" t="str">
        <f t="shared" si="67"/>
        <v/>
      </c>
      <c r="M1661" t="str">
        <f>IF([1]线路!G1661="","",[1]线路!G1661)</f>
        <v/>
      </c>
      <c r="N1661" t="str">
        <f>IF([1]线路!H1661="","",[1]线路!H1661)</f>
        <v/>
      </c>
    </row>
    <row r="1662" spans="1:14" x14ac:dyDescent="0.15">
      <c r="A1662" t="str">
        <f>IF([1]线路!A1662="","",[1]线路!A1662)</f>
        <v/>
      </c>
      <c r="B1662" t="str">
        <f>IF([1]线路!B1662="","",[1]线路!B1662)</f>
        <v/>
      </c>
      <c r="C1662" t="str">
        <f>IF([1]线路!C1662="","",[1]线路!C1662)</f>
        <v/>
      </c>
      <c r="D1662" t="str">
        <f>IF([1]线路!D1662="","",[1]线路!D1662)</f>
        <v/>
      </c>
      <c r="E1662" t="str">
        <f>IF([1]线路!F1662="","",[1]线路!F1662)</f>
        <v/>
      </c>
      <c r="F1662" t="str">
        <f>IF([1]线路!E1662="","",[1]线路!E1662)</f>
        <v/>
      </c>
      <c r="G1662" s="18" t="str">
        <f t="shared" si="66"/>
        <v/>
      </c>
      <c r="H1662" s="18" t="str">
        <f ca="1">VLOOKUP(线路!A1662,OFFSET(架空线长度!$A$2,0,0,2000,2),2,FALSE)</f>
        <v/>
      </c>
      <c r="I1662" s="18"/>
      <c r="J1662" s="18"/>
      <c r="K1662" s="18"/>
      <c r="L1662" s="18" t="str">
        <f t="shared" si="67"/>
        <v/>
      </c>
      <c r="M1662" t="str">
        <f>IF([1]线路!G1662="","",[1]线路!G1662)</f>
        <v/>
      </c>
      <c r="N1662" t="str">
        <f>IF([1]线路!H1662="","",[1]线路!H1662)</f>
        <v/>
      </c>
    </row>
    <row r="1663" spans="1:14" x14ac:dyDescent="0.15">
      <c r="A1663" t="str">
        <f>IF([1]线路!A1663="","",[1]线路!A1663)</f>
        <v/>
      </c>
      <c r="B1663" t="str">
        <f>IF([1]线路!B1663="","",[1]线路!B1663)</f>
        <v/>
      </c>
      <c r="C1663" t="str">
        <f>IF([1]线路!C1663="","",[1]线路!C1663)</f>
        <v/>
      </c>
      <c r="D1663" t="str">
        <f>IF([1]线路!D1663="","",[1]线路!D1663)</f>
        <v/>
      </c>
      <c r="E1663" t="str">
        <f>IF([1]线路!F1663="","",[1]线路!F1663)</f>
        <v/>
      </c>
      <c r="F1663" t="str">
        <f>IF([1]线路!E1663="","",[1]线路!E1663)</f>
        <v/>
      </c>
      <c r="G1663" s="18" t="str">
        <f t="shared" si="66"/>
        <v/>
      </c>
      <c r="H1663" s="18" t="str">
        <f ca="1">VLOOKUP(线路!A1663,OFFSET(架空线长度!$A$2,0,0,2000,2),2,FALSE)</f>
        <v/>
      </c>
      <c r="I1663" s="18"/>
      <c r="J1663" s="18"/>
      <c r="K1663" s="18"/>
      <c r="L1663" s="18" t="str">
        <f t="shared" si="67"/>
        <v/>
      </c>
      <c r="M1663" t="str">
        <f>IF([1]线路!G1663="","",[1]线路!G1663)</f>
        <v/>
      </c>
      <c r="N1663" t="str">
        <f>IF([1]线路!H1663="","",[1]线路!H1663)</f>
        <v/>
      </c>
    </row>
    <row r="1664" spans="1:14" x14ac:dyDescent="0.15">
      <c r="A1664" t="str">
        <f>IF([1]线路!A1664="","",[1]线路!A1664)</f>
        <v/>
      </c>
      <c r="B1664" t="str">
        <f>IF([1]线路!B1664="","",[1]线路!B1664)</f>
        <v/>
      </c>
      <c r="C1664" t="str">
        <f>IF([1]线路!C1664="","",[1]线路!C1664)</f>
        <v/>
      </c>
      <c r="D1664" t="str">
        <f>IF([1]线路!D1664="","",[1]线路!D1664)</f>
        <v/>
      </c>
      <c r="E1664" t="str">
        <f>IF([1]线路!F1664="","",[1]线路!F1664)</f>
        <v/>
      </c>
      <c r="F1664" t="str">
        <f>IF([1]线路!E1664="","",[1]线路!E1664)</f>
        <v/>
      </c>
      <c r="G1664" s="18" t="str">
        <f t="shared" si="66"/>
        <v/>
      </c>
      <c r="H1664" s="18" t="str">
        <f ca="1">VLOOKUP(线路!A1664,OFFSET(架空线长度!$A$2,0,0,2000,2),2,FALSE)</f>
        <v/>
      </c>
      <c r="I1664" s="18"/>
      <c r="J1664" s="18"/>
      <c r="K1664" s="18"/>
      <c r="L1664" s="18" t="str">
        <f t="shared" si="67"/>
        <v/>
      </c>
      <c r="M1664" t="str">
        <f>IF([1]线路!G1664="","",[1]线路!G1664)</f>
        <v/>
      </c>
      <c r="N1664" t="str">
        <f>IF([1]线路!H1664="","",[1]线路!H1664)</f>
        <v/>
      </c>
    </row>
    <row r="1665" spans="1:14" x14ac:dyDescent="0.15">
      <c r="A1665" t="str">
        <f>IF([1]线路!A1665="","",[1]线路!A1665)</f>
        <v/>
      </c>
      <c r="B1665" t="str">
        <f>IF([1]线路!B1665="","",[1]线路!B1665)</f>
        <v/>
      </c>
      <c r="C1665" t="str">
        <f>IF([1]线路!C1665="","",[1]线路!C1665)</f>
        <v/>
      </c>
      <c r="D1665" t="str">
        <f>IF([1]线路!D1665="","",[1]线路!D1665)</f>
        <v/>
      </c>
      <c r="E1665" t="str">
        <f>IF([1]线路!F1665="","",[1]线路!F1665)</f>
        <v/>
      </c>
      <c r="F1665" t="str">
        <f>IF([1]线路!E1665="","",[1]线路!E1665)</f>
        <v/>
      </c>
      <c r="G1665" s="18" t="str">
        <f t="shared" si="66"/>
        <v/>
      </c>
      <c r="H1665" s="18" t="str">
        <f ca="1">VLOOKUP(线路!A1665,OFFSET(架空线长度!$A$2,0,0,2000,2),2,FALSE)</f>
        <v/>
      </c>
      <c r="I1665" s="18"/>
      <c r="J1665" s="18"/>
      <c r="K1665" s="18"/>
      <c r="L1665" s="18" t="str">
        <f t="shared" si="67"/>
        <v/>
      </c>
      <c r="M1665" t="str">
        <f>IF([1]线路!G1665="","",[1]线路!G1665)</f>
        <v/>
      </c>
      <c r="N1665" t="str">
        <f>IF([1]线路!H1665="","",[1]线路!H1665)</f>
        <v/>
      </c>
    </row>
    <row r="1666" spans="1:14" x14ac:dyDescent="0.15">
      <c r="A1666" t="str">
        <f>IF([1]线路!A1666="","",[1]线路!A1666)</f>
        <v/>
      </c>
      <c r="B1666" t="str">
        <f>IF([1]线路!B1666="","",[1]线路!B1666)</f>
        <v/>
      </c>
      <c r="C1666" t="str">
        <f>IF([1]线路!C1666="","",[1]线路!C1666)</f>
        <v/>
      </c>
      <c r="D1666" t="str">
        <f>IF([1]线路!D1666="","",[1]线路!D1666)</f>
        <v/>
      </c>
      <c r="E1666" t="str">
        <f>IF([1]线路!F1666="","",[1]线路!F1666)</f>
        <v/>
      </c>
      <c r="F1666" t="str">
        <f>IF([1]线路!E1666="","",[1]线路!E1666)</f>
        <v/>
      </c>
      <c r="G1666" s="18" t="str">
        <f t="shared" si="66"/>
        <v/>
      </c>
      <c r="H1666" s="18" t="str">
        <f ca="1">VLOOKUP(线路!A1666,OFFSET(架空线长度!$A$2,0,0,2000,2),2,FALSE)</f>
        <v/>
      </c>
      <c r="I1666" s="18"/>
      <c r="J1666" s="18"/>
      <c r="K1666" s="18"/>
      <c r="L1666" s="18" t="str">
        <f t="shared" si="67"/>
        <v/>
      </c>
      <c r="M1666" t="str">
        <f>IF([1]线路!G1666="","",[1]线路!G1666)</f>
        <v/>
      </c>
      <c r="N1666" t="str">
        <f>IF([1]线路!H1666="","",[1]线路!H1666)</f>
        <v/>
      </c>
    </row>
    <row r="1667" spans="1:14" x14ac:dyDescent="0.15">
      <c r="A1667" t="str">
        <f>IF([1]线路!A1667="","",[1]线路!A1667)</f>
        <v/>
      </c>
      <c r="B1667" t="str">
        <f>IF([1]线路!B1667="","",[1]线路!B1667)</f>
        <v/>
      </c>
      <c r="C1667" t="str">
        <f>IF([1]线路!C1667="","",[1]线路!C1667)</f>
        <v/>
      </c>
      <c r="D1667" t="str">
        <f>IF([1]线路!D1667="","",[1]线路!D1667)</f>
        <v/>
      </c>
      <c r="E1667" t="str">
        <f>IF([1]线路!F1667="","",[1]线路!F1667)</f>
        <v/>
      </c>
      <c r="F1667" t="str">
        <f>IF([1]线路!E1667="","",[1]线路!E1667)</f>
        <v/>
      </c>
      <c r="G1667" s="18" t="str">
        <f t="shared" ref="G1667:G1730" si="68">L1667</f>
        <v/>
      </c>
      <c r="H1667" s="18" t="str">
        <f ca="1">VLOOKUP(线路!A1667,OFFSET(架空线长度!$A$2,0,0,2000,2),2,FALSE)</f>
        <v/>
      </c>
      <c r="I1667" s="18"/>
      <c r="J1667" s="18"/>
      <c r="K1667" s="18"/>
      <c r="L1667" s="18" t="str">
        <f t="shared" ref="L1667:L1730" si="69">IF(OR(I1667="",K1667=""),"",IF(I1667/(I1667+K1667)&gt;0.5,0,1))</f>
        <v/>
      </c>
      <c r="M1667" t="str">
        <f>IF([1]线路!G1667="","",[1]线路!G1667)</f>
        <v/>
      </c>
      <c r="N1667" t="str">
        <f>IF([1]线路!H1667="","",[1]线路!H1667)</f>
        <v/>
      </c>
    </row>
    <row r="1668" spans="1:14" x14ac:dyDescent="0.15">
      <c r="A1668" t="str">
        <f>IF([1]线路!A1668="","",[1]线路!A1668)</f>
        <v/>
      </c>
      <c r="B1668" t="str">
        <f>IF([1]线路!B1668="","",[1]线路!B1668)</f>
        <v/>
      </c>
      <c r="C1668" t="str">
        <f>IF([1]线路!C1668="","",[1]线路!C1668)</f>
        <v/>
      </c>
      <c r="D1668" t="str">
        <f>IF([1]线路!D1668="","",[1]线路!D1668)</f>
        <v/>
      </c>
      <c r="E1668" t="str">
        <f>IF([1]线路!F1668="","",[1]线路!F1668)</f>
        <v/>
      </c>
      <c r="F1668" t="str">
        <f>IF([1]线路!E1668="","",[1]线路!E1668)</f>
        <v/>
      </c>
      <c r="G1668" s="18" t="str">
        <f t="shared" si="68"/>
        <v/>
      </c>
      <c r="H1668" s="18" t="str">
        <f ca="1">VLOOKUP(线路!A1668,OFFSET(架空线长度!$A$2,0,0,2000,2),2,FALSE)</f>
        <v/>
      </c>
      <c r="I1668" s="18"/>
      <c r="J1668" s="18"/>
      <c r="K1668" s="18"/>
      <c r="L1668" s="18" t="str">
        <f t="shared" si="69"/>
        <v/>
      </c>
      <c r="M1668" t="str">
        <f>IF([1]线路!G1668="","",[1]线路!G1668)</f>
        <v/>
      </c>
      <c r="N1668" t="str">
        <f>IF([1]线路!H1668="","",[1]线路!H1668)</f>
        <v/>
      </c>
    </row>
    <row r="1669" spans="1:14" x14ac:dyDescent="0.15">
      <c r="A1669" t="str">
        <f>IF([1]线路!A1669="","",[1]线路!A1669)</f>
        <v/>
      </c>
      <c r="B1669" t="str">
        <f>IF([1]线路!B1669="","",[1]线路!B1669)</f>
        <v/>
      </c>
      <c r="C1669" t="str">
        <f>IF([1]线路!C1669="","",[1]线路!C1669)</f>
        <v/>
      </c>
      <c r="D1669" t="str">
        <f>IF([1]线路!D1669="","",[1]线路!D1669)</f>
        <v/>
      </c>
      <c r="E1669" t="str">
        <f>IF([1]线路!F1669="","",[1]线路!F1669)</f>
        <v/>
      </c>
      <c r="F1669" t="str">
        <f>IF([1]线路!E1669="","",[1]线路!E1669)</f>
        <v/>
      </c>
      <c r="G1669" s="18" t="str">
        <f t="shared" si="68"/>
        <v/>
      </c>
      <c r="H1669" s="18" t="str">
        <f ca="1">VLOOKUP(线路!A1669,OFFSET(架空线长度!$A$2,0,0,2000,2),2,FALSE)</f>
        <v/>
      </c>
      <c r="I1669" s="18"/>
      <c r="J1669" s="18"/>
      <c r="K1669" s="18"/>
      <c r="L1669" s="18" t="str">
        <f t="shared" si="69"/>
        <v/>
      </c>
      <c r="M1669" t="str">
        <f>IF([1]线路!G1669="","",[1]线路!G1669)</f>
        <v/>
      </c>
      <c r="N1669" t="str">
        <f>IF([1]线路!H1669="","",[1]线路!H1669)</f>
        <v/>
      </c>
    </row>
    <row r="1670" spans="1:14" x14ac:dyDescent="0.15">
      <c r="A1670" t="str">
        <f>IF([1]线路!A1670="","",[1]线路!A1670)</f>
        <v/>
      </c>
      <c r="B1670" t="str">
        <f>IF([1]线路!B1670="","",[1]线路!B1670)</f>
        <v/>
      </c>
      <c r="C1670" t="str">
        <f>IF([1]线路!C1670="","",[1]线路!C1670)</f>
        <v/>
      </c>
      <c r="D1670" t="str">
        <f>IF([1]线路!D1670="","",[1]线路!D1670)</f>
        <v/>
      </c>
      <c r="E1670" t="str">
        <f>IF([1]线路!F1670="","",[1]线路!F1670)</f>
        <v/>
      </c>
      <c r="F1670" t="str">
        <f>IF([1]线路!E1670="","",[1]线路!E1670)</f>
        <v/>
      </c>
      <c r="G1670" s="18" t="str">
        <f t="shared" si="68"/>
        <v/>
      </c>
      <c r="H1670" s="18" t="str">
        <f ca="1">VLOOKUP(线路!A1670,OFFSET(架空线长度!$A$2,0,0,2000,2),2,FALSE)</f>
        <v/>
      </c>
      <c r="I1670" s="18"/>
      <c r="J1670" s="18"/>
      <c r="K1670" s="18"/>
      <c r="L1670" s="18" t="str">
        <f t="shared" si="69"/>
        <v/>
      </c>
      <c r="M1670" t="str">
        <f>IF([1]线路!G1670="","",[1]线路!G1670)</f>
        <v/>
      </c>
      <c r="N1670" t="str">
        <f>IF([1]线路!H1670="","",[1]线路!H1670)</f>
        <v/>
      </c>
    </row>
    <row r="1671" spans="1:14" x14ac:dyDescent="0.15">
      <c r="A1671" t="str">
        <f>IF([1]线路!A1671="","",[1]线路!A1671)</f>
        <v/>
      </c>
      <c r="B1671" t="str">
        <f>IF([1]线路!B1671="","",[1]线路!B1671)</f>
        <v/>
      </c>
      <c r="C1671" t="str">
        <f>IF([1]线路!C1671="","",[1]线路!C1671)</f>
        <v/>
      </c>
      <c r="D1671" t="str">
        <f>IF([1]线路!D1671="","",[1]线路!D1671)</f>
        <v/>
      </c>
      <c r="E1671" t="str">
        <f>IF([1]线路!F1671="","",[1]线路!F1671)</f>
        <v/>
      </c>
      <c r="F1671" t="str">
        <f>IF([1]线路!E1671="","",[1]线路!E1671)</f>
        <v/>
      </c>
      <c r="G1671" s="18" t="str">
        <f t="shared" si="68"/>
        <v/>
      </c>
      <c r="H1671" s="18" t="str">
        <f ca="1">VLOOKUP(线路!A1671,OFFSET(架空线长度!$A$2,0,0,2000,2),2,FALSE)</f>
        <v/>
      </c>
      <c r="I1671" s="18"/>
      <c r="J1671" s="18"/>
      <c r="K1671" s="18"/>
      <c r="L1671" s="18" t="str">
        <f t="shared" si="69"/>
        <v/>
      </c>
      <c r="M1671" t="str">
        <f>IF([1]线路!G1671="","",[1]线路!G1671)</f>
        <v/>
      </c>
      <c r="N1671" t="str">
        <f>IF([1]线路!H1671="","",[1]线路!H1671)</f>
        <v/>
      </c>
    </row>
    <row r="1672" spans="1:14" x14ac:dyDescent="0.15">
      <c r="A1672" t="str">
        <f>IF([1]线路!A1672="","",[1]线路!A1672)</f>
        <v/>
      </c>
      <c r="B1672" t="str">
        <f>IF([1]线路!B1672="","",[1]线路!B1672)</f>
        <v/>
      </c>
      <c r="C1672" t="str">
        <f>IF([1]线路!C1672="","",[1]线路!C1672)</f>
        <v/>
      </c>
      <c r="D1672" t="str">
        <f>IF([1]线路!D1672="","",[1]线路!D1672)</f>
        <v/>
      </c>
      <c r="E1672" t="str">
        <f>IF([1]线路!F1672="","",[1]线路!F1672)</f>
        <v/>
      </c>
      <c r="F1672" t="str">
        <f>IF([1]线路!E1672="","",[1]线路!E1672)</f>
        <v/>
      </c>
      <c r="G1672" s="18" t="str">
        <f t="shared" si="68"/>
        <v/>
      </c>
      <c r="H1672" s="18" t="str">
        <f ca="1">VLOOKUP(线路!A1672,OFFSET(架空线长度!$A$2,0,0,2000,2),2,FALSE)</f>
        <v/>
      </c>
      <c r="I1672" s="18"/>
      <c r="J1672" s="18"/>
      <c r="K1672" s="18"/>
      <c r="L1672" s="18" t="str">
        <f t="shared" si="69"/>
        <v/>
      </c>
      <c r="M1672" t="str">
        <f>IF([1]线路!G1672="","",[1]线路!G1672)</f>
        <v/>
      </c>
      <c r="N1672" t="str">
        <f>IF([1]线路!H1672="","",[1]线路!H1672)</f>
        <v/>
      </c>
    </row>
    <row r="1673" spans="1:14" x14ac:dyDescent="0.15">
      <c r="A1673" t="str">
        <f>IF([1]线路!A1673="","",[1]线路!A1673)</f>
        <v/>
      </c>
      <c r="B1673" t="str">
        <f>IF([1]线路!B1673="","",[1]线路!B1673)</f>
        <v/>
      </c>
      <c r="C1673" t="str">
        <f>IF([1]线路!C1673="","",[1]线路!C1673)</f>
        <v/>
      </c>
      <c r="D1673" t="str">
        <f>IF([1]线路!D1673="","",[1]线路!D1673)</f>
        <v/>
      </c>
      <c r="E1673" t="str">
        <f>IF([1]线路!F1673="","",[1]线路!F1673)</f>
        <v/>
      </c>
      <c r="F1673" t="str">
        <f>IF([1]线路!E1673="","",[1]线路!E1673)</f>
        <v/>
      </c>
      <c r="G1673" s="18" t="str">
        <f t="shared" si="68"/>
        <v/>
      </c>
      <c r="H1673" s="18" t="str">
        <f ca="1">VLOOKUP(线路!A1673,OFFSET(架空线长度!$A$2,0,0,2000,2),2,FALSE)</f>
        <v/>
      </c>
      <c r="I1673" s="18"/>
      <c r="J1673" s="18"/>
      <c r="K1673" s="18"/>
      <c r="L1673" s="18" t="str">
        <f t="shared" si="69"/>
        <v/>
      </c>
      <c r="M1673" t="str">
        <f>IF([1]线路!G1673="","",[1]线路!G1673)</f>
        <v/>
      </c>
      <c r="N1673" t="str">
        <f>IF([1]线路!H1673="","",[1]线路!H1673)</f>
        <v/>
      </c>
    </row>
    <row r="1674" spans="1:14" x14ac:dyDescent="0.15">
      <c r="A1674" t="str">
        <f>IF([1]线路!A1674="","",[1]线路!A1674)</f>
        <v/>
      </c>
      <c r="B1674" t="str">
        <f>IF([1]线路!B1674="","",[1]线路!B1674)</f>
        <v/>
      </c>
      <c r="C1674" t="str">
        <f>IF([1]线路!C1674="","",[1]线路!C1674)</f>
        <v/>
      </c>
      <c r="D1674" t="str">
        <f>IF([1]线路!D1674="","",[1]线路!D1674)</f>
        <v/>
      </c>
      <c r="E1674" t="str">
        <f>IF([1]线路!F1674="","",[1]线路!F1674)</f>
        <v/>
      </c>
      <c r="F1674" t="str">
        <f>IF([1]线路!E1674="","",[1]线路!E1674)</f>
        <v/>
      </c>
      <c r="G1674" s="18" t="str">
        <f t="shared" si="68"/>
        <v/>
      </c>
      <c r="H1674" s="18" t="str">
        <f ca="1">VLOOKUP(线路!A1674,OFFSET(架空线长度!$A$2,0,0,2000,2),2,FALSE)</f>
        <v/>
      </c>
      <c r="I1674" s="18"/>
      <c r="J1674" s="18"/>
      <c r="K1674" s="18"/>
      <c r="L1674" s="18" t="str">
        <f t="shared" si="69"/>
        <v/>
      </c>
      <c r="M1674" t="str">
        <f>IF([1]线路!G1674="","",[1]线路!G1674)</f>
        <v/>
      </c>
      <c r="N1674" t="str">
        <f>IF([1]线路!H1674="","",[1]线路!H1674)</f>
        <v/>
      </c>
    </row>
    <row r="1675" spans="1:14" x14ac:dyDescent="0.15">
      <c r="A1675" t="str">
        <f>IF([1]线路!A1675="","",[1]线路!A1675)</f>
        <v/>
      </c>
      <c r="B1675" t="str">
        <f>IF([1]线路!B1675="","",[1]线路!B1675)</f>
        <v/>
      </c>
      <c r="C1675" t="str">
        <f>IF([1]线路!C1675="","",[1]线路!C1675)</f>
        <v/>
      </c>
      <c r="D1675" t="str">
        <f>IF([1]线路!D1675="","",[1]线路!D1675)</f>
        <v/>
      </c>
      <c r="E1675" t="str">
        <f>IF([1]线路!F1675="","",[1]线路!F1675)</f>
        <v/>
      </c>
      <c r="F1675" t="str">
        <f>IF([1]线路!E1675="","",[1]线路!E1675)</f>
        <v/>
      </c>
      <c r="G1675" s="18" t="str">
        <f t="shared" si="68"/>
        <v/>
      </c>
      <c r="H1675" s="18" t="str">
        <f ca="1">VLOOKUP(线路!A1675,OFFSET(架空线长度!$A$2,0,0,2000,2),2,FALSE)</f>
        <v/>
      </c>
      <c r="I1675" s="18"/>
      <c r="J1675" s="18"/>
      <c r="K1675" s="18"/>
      <c r="L1675" s="18" t="str">
        <f t="shared" si="69"/>
        <v/>
      </c>
      <c r="M1675" t="str">
        <f>IF([1]线路!G1675="","",[1]线路!G1675)</f>
        <v/>
      </c>
      <c r="N1675" t="str">
        <f>IF([1]线路!H1675="","",[1]线路!H1675)</f>
        <v/>
      </c>
    </row>
    <row r="1676" spans="1:14" x14ac:dyDescent="0.15">
      <c r="A1676" t="str">
        <f>IF([1]线路!A1676="","",[1]线路!A1676)</f>
        <v/>
      </c>
      <c r="B1676" t="str">
        <f>IF([1]线路!B1676="","",[1]线路!B1676)</f>
        <v/>
      </c>
      <c r="C1676" t="str">
        <f>IF([1]线路!C1676="","",[1]线路!C1676)</f>
        <v/>
      </c>
      <c r="D1676" t="str">
        <f>IF([1]线路!D1676="","",[1]线路!D1676)</f>
        <v/>
      </c>
      <c r="E1676" t="str">
        <f>IF([1]线路!F1676="","",[1]线路!F1676)</f>
        <v/>
      </c>
      <c r="F1676" t="str">
        <f>IF([1]线路!E1676="","",[1]线路!E1676)</f>
        <v/>
      </c>
      <c r="G1676" s="18" t="str">
        <f t="shared" si="68"/>
        <v/>
      </c>
      <c r="H1676" s="18" t="str">
        <f ca="1">VLOOKUP(线路!A1676,OFFSET(架空线长度!$A$2,0,0,2000,2),2,FALSE)</f>
        <v/>
      </c>
      <c r="I1676" s="18"/>
      <c r="J1676" s="18"/>
      <c r="K1676" s="18"/>
      <c r="L1676" s="18" t="str">
        <f t="shared" si="69"/>
        <v/>
      </c>
      <c r="M1676" t="str">
        <f>IF([1]线路!G1676="","",[1]线路!G1676)</f>
        <v/>
      </c>
      <c r="N1676" t="str">
        <f>IF([1]线路!H1676="","",[1]线路!H1676)</f>
        <v/>
      </c>
    </row>
    <row r="1677" spans="1:14" x14ac:dyDescent="0.15">
      <c r="A1677" t="str">
        <f>IF([1]线路!A1677="","",[1]线路!A1677)</f>
        <v/>
      </c>
      <c r="B1677" t="str">
        <f>IF([1]线路!B1677="","",[1]线路!B1677)</f>
        <v/>
      </c>
      <c r="C1677" t="str">
        <f>IF([1]线路!C1677="","",[1]线路!C1677)</f>
        <v/>
      </c>
      <c r="D1677" t="str">
        <f>IF([1]线路!D1677="","",[1]线路!D1677)</f>
        <v/>
      </c>
      <c r="E1677" t="str">
        <f>IF([1]线路!F1677="","",[1]线路!F1677)</f>
        <v/>
      </c>
      <c r="F1677" t="str">
        <f>IF([1]线路!E1677="","",[1]线路!E1677)</f>
        <v/>
      </c>
      <c r="G1677" s="18" t="str">
        <f t="shared" si="68"/>
        <v/>
      </c>
      <c r="H1677" s="18" t="str">
        <f ca="1">VLOOKUP(线路!A1677,OFFSET(架空线长度!$A$2,0,0,2000,2),2,FALSE)</f>
        <v/>
      </c>
      <c r="I1677" s="18"/>
      <c r="J1677" s="18"/>
      <c r="K1677" s="18"/>
      <c r="L1677" s="18" t="str">
        <f t="shared" si="69"/>
        <v/>
      </c>
      <c r="M1677" t="str">
        <f>IF([1]线路!G1677="","",[1]线路!G1677)</f>
        <v/>
      </c>
      <c r="N1677" t="str">
        <f>IF([1]线路!H1677="","",[1]线路!H1677)</f>
        <v/>
      </c>
    </row>
    <row r="1678" spans="1:14" x14ac:dyDescent="0.15">
      <c r="A1678" t="str">
        <f>IF([1]线路!A1678="","",[1]线路!A1678)</f>
        <v/>
      </c>
      <c r="B1678" t="str">
        <f>IF([1]线路!B1678="","",[1]线路!B1678)</f>
        <v/>
      </c>
      <c r="C1678" t="str">
        <f>IF([1]线路!C1678="","",[1]线路!C1678)</f>
        <v/>
      </c>
      <c r="D1678" t="str">
        <f>IF([1]线路!D1678="","",[1]线路!D1678)</f>
        <v/>
      </c>
      <c r="E1678" t="str">
        <f>IF([1]线路!F1678="","",[1]线路!F1678)</f>
        <v/>
      </c>
      <c r="F1678" t="str">
        <f>IF([1]线路!E1678="","",[1]线路!E1678)</f>
        <v/>
      </c>
      <c r="G1678" s="18" t="str">
        <f t="shared" si="68"/>
        <v/>
      </c>
      <c r="H1678" s="18" t="str">
        <f ca="1">VLOOKUP(线路!A1678,OFFSET(架空线长度!$A$2,0,0,2000,2),2,FALSE)</f>
        <v/>
      </c>
      <c r="I1678" s="18"/>
      <c r="J1678" s="18"/>
      <c r="K1678" s="18"/>
      <c r="L1678" s="18" t="str">
        <f t="shared" si="69"/>
        <v/>
      </c>
      <c r="M1678" t="str">
        <f>IF([1]线路!G1678="","",[1]线路!G1678)</f>
        <v/>
      </c>
      <c r="N1678" t="str">
        <f>IF([1]线路!H1678="","",[1]线路!H1678)</f>
        <v/>
      </c>
    </row>
    <row r="1679" spans="1:14" x14ac:dyDescent="0.15">
      <c r="A1679" t="str">
        <f>IF([1]线路!A1679="","",[1]线路!A1679)</f>
        <v/>
      </c>
      <c r="B1679" t="str">
        <f>IF([1]线路!B1679="","",[1]线路!B1679)</f>
        <v/>
      </c>
      <c r="C1679" t="str">
        <f>IF([1]线路!C1679="","",[1]线路!C1679)</f>
        <v/>
      </c>
      <c r="D1679" t="str">
        <f>IF([1]线路!D1679="","",[1]线路!D1679)</f>
        <v/>
      </c>
      <c r="E1679" t="str">
        <f>IF([1]线路!F1679="","",[1]线路!F1679)</f>
        <v/>
      </c>
      <c r="F1679" t="str">
        <f>IF([1]线路!E1679="","",[1]线路!E1679)</f>
        <v/>
      </c>
      <c r="G1679" s="18" t="str">
        <f t="shared" si="68"/>
        <v/>
      </c>
      <c r="H1679" s="18" t="str">
        <f ca="1">VLOOKUP(线路!A1679,OFFSET(架空线长度!$A$2,0,0,2000,2),2,FALSE)</f>
        <v/>
      </c>
      <c r="I1679" s="18"/>
      <c r="J1679" s="18"/>
      <c r="K1679" s="18"/>
      <c r="L1679" s="18" t="str">
        <f t="shared" si="69"/>
        <v/>
      </c>
      <c r="M1679" t="str">
        <f>IF([1]线路!G1679="","",[1]线路!G1679)</f>
        <v/>
      </c>
      <c r="N1679" t="str">
        <f>IF([1]线路!H1679="","",[1]线路!H1679)</f>
        <v/>
      </c>
    </row>
    <row r="1680" spans="1:14" x14ac:dyDescent="0.15">
      <c r="A1680" t="str">
        <f>IF([1]线路!A1680="","",[1]线路!A1680)</f>
        <v/>
      </c>
      <c r="B1680" t="str">
        <f>IF([1]线路!B1680="","",[1]线路!B1680)</f>
        <v/>
      </c>
      <c r="C1680" t="str">
        <f>IF([1]线路!C1680="","",[1]线路!C1680)</f>
        <v/>
      </c>
      <c r="D1680" t="str">
        <f>IF([1]线路!D1680="","",[1]线路!D1680)</f>
        <v/>
      </c>
      <c r="E1680" t="str">
        <f>IF([1]线路!F1680="","",[1]线路!F1680)</f>
        <v/>
      </c>
      <c r="F1680" t="str">
        <f>IF([1]线路!E1680="","",[1]线路!E1680)</f>
        <v/>
      </c>
      <c r="G1680" s="18" t="str">
        <f t="shared" si="68"/>
        <v/>
      </c>
      <c r="H1680" s="18" t="str">
        <f ca="1">VLOOKUP(线路!A1680,OFFSET(架空线长度!$A$2,0,0,2000,2),2,FALSE)</f>
        <v/>
      </c>
      <c r="I1680" s="18"/>
      <c r="J1680" s="18"/>
      <c r="K1680" s="18"/>
      <c r="L1680" s="18" t="str">
        <f t="shared" si="69"/>
        <v/>
      </c>
      <c r="M1680" t="str">
        <f>IF([1]线路!G1680="","",[1]线路!G1680)</f>
        <v/>
      </c>
      <c r="N1680" t="str">
        <f>IF([1]线路!H1680="","",[1]线路!H1680)</f>
        <v/>
      </c>
    </row>
    <row r="1681" spans="1:14" x14ac:dyDescent="0.15">
      <c r="A1681" t="str">
        <f>IF([1]线路!A1681="","",[1]线路!A1681)</f>
        <v/>
      </c>
      <c r="B1681" t="str">
        <f>IF([1]线路!B1681="","",[1]线路!B1681)</f>
        <v/>
      </c>
      <c r="C1681" t="str">
        <f>IF([1]线路!C1681="","",[1]线路!C1681)</f>
        <v/>
      </c>
      <c r="D1681" t="str">
        <f>IF([1]线路!D1681="","",[1]线路!D1681)</f>
        <v/>
      </c>
      <c r="E1681" t="str">
        <f>IF([1]线路!F1681="","",[1]线路!F1681)</f>
        <v/>
      </c>
      <c r="F1681" t="str">
        <f>IF([1]线路!E1681="","",[1]线路!E1681)</f>
        <v/>
      </c>
      <c r="G1681" s="18" t="str">
        <f t="shared" si="68"/>
        <v/>
      </c>
      <c r="H1681" s="18" t="str">
        <f ca="1">VLOOKUP(线路!A1681,OFFSET(架空线长度!$A$2,0,0,2000,2),2,FALSE)</f>
        <v/>
      </c>
      <c r="I1681" s="18"/>
      <c r="J1681" s="18"/>
      <c r="K1681" s="18"/>
      <c r="L1681" s="18" t="str">
        <f t="shared" si="69"/>
        <v/>
      </c>
      <c r="M1681" t="str">
        <f>IF([1]线路!G1681="","",[1]线路!G1681)</f>
        <v/>
      </c>
      <c r="N1681" t="str">
        <f>IF([1]线路!H1681="","",[1]线路!H1681)</f>
        <v/>
      </c>
    </row>
    <row r="1682" spans="1:14" x14ac:dyDescent="0.15">
      <c r="A1682" t="str">
        <f>IF([1]线路!A1682="","",[1]线路!A1682)</f>
        <v/>
      </c>
      <c r="B1682" t="str">
        <f>IF([1]线路!B1682="","",[1]线路!B1682)</f>
        <v/>
      </c>
      <c r="C1682" t="str">
        <f>IF([1]线路!C1682="","",[1]线路!C1682)</f>
        <v/>
      </c>
      <c r="D1682" t="str">
        <f>IF([1]线路!D1682="","",[1]线路!D1682)</f>
        <v/>
      </c>
      <c r="E1682" t="str">
        <f>IF([1]线路!F1682="","",[1]线路!F1682)</f>
        <v/>
      </c>
      <c r="F1682" t="str">
        <f>IF([1]线路!E1682="","",[1]线路!E1682)</f>
        <v/>
      </c>
      <c r="G1682" s="18" t="str">
        <f t="shared" si="68"/>
        <v/>
      </c>
      <c r="H1682" s="18" t="str">
        <f ca="1">VLOOKUP(线路!A1682,OFFSET(架空线长度!$A$2,0,0,2000,2),2,FALSE)</f>
        <v/>
      </c>
      <c r="I1682" s="18"/>
      <c r="J1682" s="18"/>
      <c r="K1682" s="18"/>
      <c r="L1682" s="18" t="str">
        <f t="shared" si="69"/>
        <v/>
      </c>
      <c r="M1682" t="str">
        <f>IF([1]线路!G1682="","",[1]线路!G1682)</f>
        <v/>
      </c>
      <c r="N1682" t="str">
        <f>IF([1]线路!H1682="","",[1]线路!H1682)</f>
        <v/>
      </c>
    </row>
    <row r="1683" spans="1:14" x14ac:dyDescent="0.15">
      <c r="A1683" t="str">
        <f>IF([1]线路!A1683="","",[1]线路!A1683)</f>
        <v/>
      </c>
      <c r="B1683" t="str">
        <f>IF([1]线路!B1683="","",[1]线路!B1683)</f>
        <v/>
      </c>
      <c r="C1683" t="str">
        <f>IF([1]线路!C1683="","",[1]线路!C1683)</f>
        <v/>
      </c>
      <c r="D1683" t="str">
        <f>IF([1]线路!D1683="","",[1]线路!D1683)</f>
        <v/>
      </c>
      <c r="E1683" t="str">
        <f>IF([1]线路!F1683="","",[1]线路!F1683)</f>
        <v/>
      </c>
      <c r="F1683" t="str">
        <f>IF([1]线路!E1683="","",[1]线路!E1683)</f>
        <v/>
      </c>
      <c r="G1683" s="18" t="str">
        <f t="shared" si="68"/>
        <v/>
      </c>
      <c r="H1683" s="18" t="str">
        <f ca="1">VLOOKUP(线路!A1683,OFFSET(架空线长度!$A$2,0,0,2000,2),2,FALSE)</f>
        <v/>
      </c>
      <c r="I1683" s="18"/>
      <c r="J1683" s="18"/>
      <c r="K1683" s="18"/>
      <c r="L1683" s="18" t="str">
        <f t="shared" si="69"/>
        <v/>
      </c>
      <c r="M1683" t="str">
        <f>IF([1]线路!G1683="","",[1]线路!G1683)</f>
        <v/>
      </c>
      <c r="N1683" t="str">
        <f>IF([1]线路!H1683="","",[1]线路!H1683)</f>
        <v/>
      </c>
    </row>
    <row r="1684" spans="1:14" x14ac:dyDescent="0.15">
      <c r="A1684" t="str">
        <f>IF([1]线路!A1684="","",[1]线路!A1684)</f>
        <v/>
      </c>
      <c r="B1684" t="str">
        <f>IF([1]线路!B1684="","",[1]线路!B1684)</f>
        <v/>
      </c>
      <c r="C1684" t="str">
        <f>IF([1]线路!C1684="","",[1]线路!C1684)</f>
        <v/>
      </c>
      <c r="D1684" t="str">
        <f>IF([1]线路!D1684="","",[1]线路!D1684)</f>
        <v/>
      </c>
      <c r="E1684" t="str">
        <f>IF([1]线路!F1684="","",[1]线路!F1684)</f>
        <v/>
      </c>
      <c r="F1684" t="str">
        <f>IF([1]线路!E1684="","",[1]线路!E1684)</f>
        <v/>
      </c>
      <c r="G1684" s="18" t="str">
        <f t="shared" si="68"/>
        <v/>
      </c>
      <c r="H1684" s="18" t="str">
        <f ca="1">VLOOKUP(线路!A1684,OFFSET(架空线长度!$A$2,0,0,2000,2),2,FALSE)</f>
        <v/>
      </c>
      <c r="I1684" s="18"/>
      <c r="J1684" s="18"/>
      <c r="K1684" s="18"/>
      <c r="L1684" s="18" t="str">
        <f t="shared" si="69"/>
        <v/>
      </c>
      <c r="M1684" t="str">
        <f>IF([1]线路!G1684="","",[1]线路!G1684)</f>
        <v/>
      </c>
      <c r="N1684" t="str">
        <f>IF([1]线路!H1684="","",[1]线路!H1684)</f>
        <v/>
      </c>
    </row>
    <row r="1685" spans="1:14" x14ac:dyDescent="0.15">
      <c r="A1685" t="str">
        <f>IF([1]线路!A1685="","",[1]线路!A1685)</f>
        <v/>
      </c>
      <c r="B1685" t="str">
        <f>IF([1]线路!B1685="","",[1]线路!B1685)</f>
        <v/>
      </c>
      <c r="C1685" t="str">
        <f>IF([1]线路!C1685="","",[1]线路!C1685)</f>
        <v/>
      </c>
      <c r="D1685" t="str">
        <f>IF([1]线路!D1685="","",[1]线路!D1685)</f>
        <v/>
      </c>
      <c r="E1685" t="str">
        <f>IF([1]线路!F1685="","",[1]线路!F1685)</f>
        <v/>
      </c>
      <c r="F1685" t="str">
        <f>IF([1]线路!E1685="","",[1]线路!E1685)</f>
        <v/>
      </c>
      <c r="G1685" s="18" t="str">
        <f t="shared" si="68"/>
        <v/>
      </c>
      <c r="H1685" s="18" t="str">
        <f ca="1">VLOOKUP(线路!A1685,OFFSET(架空线长度!$A$2,0,0,2000,2),2,FALSE)</f>
        <v/>
      </c>
      <c r="I1685" s="18"/>
      <c r="J1685" s="18"/>
      <c r="K1685" s="18"/>
      <c r="L1685" s="18" t="str">
        <f t="shared" si="69"/>
        <v/>
      </c>
      <c r="M1685" t="str">
        <f>IF([1]线路!G1685="","",[1]线路!G1685)</f>
        <v/>
      </c>
      <c r="N1685" t="str">
        <f>IF([1]线路!H1685="","",[1]线路!H1685)</f>
        <v/>
      </c>
    </row>
    <row r="1686" spans="1:14" x14ac:dyDescent="0.15">
      <c r="A1686" t="str">
        <f>IF([1]线路!A1686="","",[1]线路!A1686)</f>
        <v/>
      </c>
      <c r="B1686" t="str">
        <f>IF([1]线路!B1686="","",[1]线路!B1686)</f>
        <v/>
      </c>
      <c r="C1686" t="str">
        <f>IF([1]线路!C1686="","",[1]线路!C1686)</f>
        <v/>
      </c>
      <c r="D1686" t="str">
        <f>IF([1]线路!D1686="","",[1]线路!D1686)</f>
        <v/>
      </c>
      <c r="E1686" t="str">
        <f>IF([1]线路!F1686="","",[1]线路!F1686)</f>
        <v/>
      </c>
      <c r="F1686" t="str">
        <f>IF([1]线路!E1686="","",[1]线路!E1686)</f>
        <v/>
      </c>
      <c r="G1686" s="18" t="str">
        <f t="shared" si="68"/>
        <v/>
      </c>
      <c r="H1686" s="18" t="str">
        <f ca="1">VLOOKUP(线路!A1686,OFFSET(架空线长度!$A$2,0,0,2000,2),2,FALSE)</f>
        <v/>
      </c>
      <c r="I1686" s="18"/>
      <c r="J1686" s="18"/>
      <c r="K1686" s="18"/>
      <c r="L1686" s="18" t="str">
        <f t="shared" si="69"/>
        <v/>
      </c>
      <c r="M1686" t="str">
        <f>IF([1]线路!G1686="","",[1]线路!G1686)</f>
        <v/>
      </c>
      <c r="N1686" t="str">
        <f>IF([1]线路!H1686="","",[1]线路!H1686)</f>
        <v/>
      </c>
    </row>
    <row r="1687" spans="1:14" x14ac:dyDescent="0.15">
      <c r="A1687" t="str">
        <f>IF([1]线路!A1687="","",[1]线路!A1687)</f>
        <v/>
      </c>
      <c r="B1687" t="str">
        <f>IF([1]线路!B1687="","",[1]线路!B1687)</f>
        <v/>
      </c>
      <c r="C1687" t="str">
        <f>IF([1]线路!C1687="","",[1]线路!C1687)</f>
        <v/>
      </c>
      <c r="D1687" t="str">
        <f>IF([1]线路!D1687="","",[1]线路!D1687)</f>
        <v/>
      </c>
      <c r="E1687" t="str">
        <f>IF([1]线路!F1687="","",[1]线路!F1687)</f>
        <v/>
      </c>
      <c r="F1687" t="str">
        <f>IF([1]线路!E1687="","",[1]线路!E1687)</f>
        <v/>
      </c>
      <c r="G1687" s="18" t="str">
        <f t="shared" si="68"/>
        <v/>
      </c>
      <c r="H1687" s="18" t="str">
        <f ca="1">VLOOKUP(线路!A1687,OFFSET(架空线长度!$A$2,0,0,2000,2),2,FALSE)</f>
        <v/>
      </c>
      <c r="I1687" s="18"/>
      <c r="J1687" s="18"/>
      <c r="K1687" s="18"/>
      <c r="L1687" s="18" t="str">
        <f t="shared" si="69"/>
        <v/>
      </c>
      <c r="M1687" t="str">
        <f>IF([1]线路!G1687="","",[1]线路!G1687)</f>
        <v/>
      </c>
      <c r="N1687" t="str">
        <f>IF([1]线路!H1687="","",[1]线路!H1687)</f>
        <v/>
      </c>
    </row>
    <row r="1688" spans="1:14" x14ac:dyDescent="0.15">
      <c r="A1688" t="str">
        <f>IF([1]线路!A1688="","",[1]线路!A1688)</f>
        <v/>
      </c>
      <c r="B1688" t="str">
        <f>IF([1]线路!B1688="","",[1]线路!B1688)</f>
        <v/>
      </c>
      <c r="C1688" t="str">
        <f>IF([1]线路!C1688="","",[1]线路!C1688)</f>
        <v/>
      </c>
      <c r="D1688" t="str">
        <f>IF([1]线路!D1688="","",[1]线路!D1688)</f>
        <v/>
      </c>
      <c r="E1688" t="str">
        <f>IF([1]线路!F1688="","",[1]线路!F1688)</f>
        <v/>
      </c>
      <c r="F1688" t="str">
        <f>IF([1]线路!E1688="","",[1]线路!E1688)</f>
        <v/>
      </c>
      <c r="G1688" s="18" t="str">
        <f t="shared" si="68"/>
        <v/>
      </c>
      <c r="H1688" s="18" t="str">
        <f ca="1">VLOOKUP(线路!A1688,OFFSET(架空线长度!$A$2,0,0,2000,2),2,FALSE)</f>
        <v/>
      </c>
      <c r="I1688" s="18"/>
      <c r="J1688" s="18"/>
      <c r="K1688" s="18"/>
      <c r="L1688" s="18" t="str">
        <f t="shared" si="69"/>
        <v/>
      </c>
      <c r="M1688" t="str">
        <f>IF([1]线路!G1688="","",[1]线路!G1688)</f>
        <v/>
      </c>
      <c r="N1688" t="str">
        <f>IF([1]线路!H1688="","",[1]线路!H1688)</f>
        <v/>
      </c>
    </row>
    <row r="1689" spans="1:14" x14ac:dyDescent="0.15">
      <c r="A1689" t="str">
        <f>IF([1]线路!A1689="","",[1]线路!A1689)</f>
        <v/>
      </c>
      <c r="B1689" t="str">
        <f>IF([1]线路!B1689="","",[1]线路!B1689)</f>
        <v/>
      </c>
      <c r="C1689" t="str">
        <f>IF([1]线路!C1689="","",[1]线路!C1689)</f>
        <v/>
      </c>
      <c r="D1689" t="str">
        <f>IF([1]线路!D1689="","",[1]线路!D1689)</f>
        <v/>
      </c>
      <c r="E1689" t="str">
        <f>IF([1]线路!F1689="","",[1]线路!F1689)</f>
        <v/>
      </c>
      <c r="F1689" t="str">
        <f>IF([1]线路!E1689="","",[1]线路!E1689)</f>
        <v/>
      </c>
      <c r="G1689" s="18" t="str">
        <f t="shared" si="68"/>
        <v/>
      </c>
      <c r="H1689" s="18" t="str">
        <f ca="1">VLOOKUP(线路!A1689,OFFSET(架空线长度!$A$2,0,0,2000,2),2,FALSE)</f>
        <v/>
      </c>
      <c r="I1689" s="18"/>
      <c r="J1689" s="18"/>
      <c r="K1689" s="18"/>
      <c r="L1689" s="18" t="str">
        <f t="shared" si="69"/>
        <v/>
      </c>
      <c r="M1689" t="str">
        <f>IF([1]线路!G1689="","",[1]线路!G1689)</f>
        <v/>
      </c>
      <c r="N1689" t="str">
        <f>IF([1]线路!H1689="","",[1]线路!H1689)</f>
        <v/>
      </c>
    </row>
    <row r="1690" spans="1:14" x14ac:dyDescent="0.15">
      <c r="A1690" t="str">
        <f>IF([1]线路!A1690="","",[1]线路!A1690)</f>
        <v/>
      </c>
      <c r="B1690" t="str">
        <f>IF([1]线路!B1690="","",[1]线路!B1690)</f>
        <v/>
      </c>
      <c r="C1690" t="str">
        <f>IF([1]线路!C1690="","",[1]线路!C1690)</f>
        <v/>
      </c>
      <c r="D1690" t="str">
        <f>IF([1]线路!D1690="","",[1]线路!D1690)</f>
        <v/>
      </c>
      <c r="E1690" t="str">
        <f>IF([1]线路!F1690="","",[1]线路!F1690)</f>
        <v/>
      </c>
      <c r="F1690" t="str">
        <f>IF([1]线路!E1690="","",[1]线路!E1690)</f>
        <v/>
      </c>
      <c r="G1690" s="18" t="str">
        <f t="shared" si="68"/>
        <v/>
      </c>
      <c r="H1690" s="18" t="str">
        <f ca="1">VLOOKUP(线路!A1690,OFFSET(架空线长度!$A$2,0,0,2000,2),2,FALSE)</f>
        <v/>
      </c>
      <c r="I1690" s="18"/>
      <c r="J1690" s="18"/>
      <c r="K1690" s="18"/>
      <c r="L1690" s="18" t="str">
        <f t="shared" si="69"/>
        <v/>
      </c>
      <c r="M1690" t="str">
        <f>IF([1]线路!G1690="","",[1]线路!G1690)</f>
        <v/>
      </c>
      <c r="N1690" t="str">
        <f>IF([1]线路!H1690="","",[1]线路!H1690)</f>
        <v/>
      </c>
    </row>
    <row r="1691" spans="1:14" x14ac:dyDescent="0.15">
      <c r="A1691" t="str">
        <f>IF([1]线路!A1691="","",[1]线路!A1691)</f>
        <v/>
      </c>
      <c r="B1691" t="str">
        <f>IF([1]线路!B1691="","",[1]线路!B1691)</f>
        <v/>
      </c>
      <c r="C1691" t="str">
        <f>IF([1]线路!C1691="","",[1]线路!C1691)</f>
        <v/>
      </c>
      <c r="D1691" t="str">
        <f>IF([1]线路!D1691="","",[1]线路!D1691)</f>
        <v/>
      </c>
      <c r="E1691" t="str">
        <f>IF([1]线路!F1691="","",[1]线路!F1691)</f>
        <v/>
      </c>
      <c r="F1691" t="str">
        <f>IF([1]线路!E1691="","",[1]线路!E1691)</f>
        <v/>
      </c>
      <c r="G1691" s="18" t="str">
        <f t="shared" si="68"/>
        <v/>
      </c>
      <c r="H1691" s="18" t="str">
        <f ca="1">VLOOKUP(线路!A1691,OFFSET(架空线长度!$A$2,0,0,2000,2),2,FALSE)</f>
        <v/>
      </c>
      <c r="I1691" s="18"/>
      <c r="J1691" s="18"/>
      <c r="K1691" s="18"/>
      <c r="L1691" s="18" t="str">
        <f t="shared" si="69"/>
        <v/>
      </c>
      <c r="M1691" t="str">
        <f>IF([1]线路!G1691="","",[1]线路!G1691)</f>
        <v/>
      </c>
      <c r="N1691" t="str">
        <f>IF([1]线路!H1691="","",[1]线路!H1691)</f>
        <v/>
      </c>
    </row>
    <row r="1692" spans="1:14" x14ac:dyDescent="0.15">
      <c r="A1692" t="str">
        <f>IF([1]线路!A1692="","",[1]线路!A1692)</f>
        <v/>
      </c>
      <c r="B1692" t="str">
        <f>IF([1]线路!B1692="","",[1]线路!B1692)</f>
        <v/>
      </c>
      <c r="C1692" t="str">
        <f>IF([1]线路!C1692="","",[1]线路!C1692)</f>
        <v/>
      </c>
      <c r="D1692" t="str">
        <f>IF([1]线路!D1692="","",[1]线路!D1692)</f>
        <v/>
      </c>
      <c r="E1692" t="str">
        <f>IF([1]线路!F1692="","",[1]线路!F1692)</f>
        <v/>
      </c>
      <c r="F1692" t="str">
        <f>IF([1]线路!E1692="","",[1]线路!E1692)</f>
        <v/>
      </c>
      <c r="G1692" s="18" t="str">
        <f t="shared" si="68"/>
        <v/>
      </c>
      <c r="H1692" s="18" t="str">
        <f ca="1">VLOOKUP(线路!A1692,OFFSET(架空线长度!$A$2,0,0,2000,2),2,FALSE)</f>
        <v/>
      </c>
      <c r="I1692" s="18"/>
      <c r="J1692" s="18"/>
      <c r="K1692" s="18"/>
      <c r="L1692" s="18" t="str">
        <f t="shared" si="69"/>
        <v/>
      </c>
      <c r="M1692" t="str">
        <f>IF([1]线路!G1692="","",[1]线路!G1692)</f>
        <v/>
      </c>
      <c r="N1692" t="str">
        <f>IF([1]线路!H1692="","",[1]线路!H1692)</f>
        <v/>
      </c>
    </row>
    <row r="1693" spans="1:14" x14ac:dyDescent="0.15">
      <c r="A1693" t="str">
        <f>IF([1]线路!A1693="","",[1]线路!A1693)</f>
        <v/>
      </c>
      <c r="B1693" t="str">
        <f>IF([1]线路!B1693="","",[1]线路!B1693)</f>
        <v/>
      </c>
      <c r="C1693" t="str">
        <f>IF([1]线路!C1693="","",[1]线路!C1693)</f>
        <v/>
      </c>
      <c r="D1693" t="str">
        <f>IF([1]线路!D1693="","",[1]线路!D1693)</f>
        <v/>
      </c>
      <c r="E1693" t="str">
        <f>IF([1]线路!F1693="","",[1]线路!F1693)</f>
        <v/>
      </c>
      <c r="F1693" t="str">
        <f>IF([1]线路!E1693="","",[1]线路!E1693)</f>
        <v/>
      </c>
      <c r="G1693" s="18" t="str">
        <f t="shared" si="68"/>
        <v/>
      </c>
      <c r="H1693" s="18" t="str">
        <f ca="1">VLOOKUP(线路!A1693,OFFSET(架空线长度!$A$2,0,0,2000,2),2,FALSE)</f>
        <v/>
      </c>
      <c r="I1693" s="18"/>
      <c r="J1693" s="18"/>
      <c r="K1693" s="18"/>
      <c r="L1693" s="18" t="str">
        <f t="shared" si="69"/>
        <v/>
      </c>
      <c r="M1693" t="str">
        <f>IF([1]线路!G1693="","",[1]线路!G1693)</f>
        <v/>
      </c>
      <c r="N1693" t="str">
        <f>IF([1]线路!H1693="","",[1]线路!H1693)</f>
        <v/>
      </c>
    </row>
    <row r="1694" spans="1:14" x14ac:dyDescent="0.15">
      <c r="A1694" t="str">
        <f>IF([1]线路!A1694="","",[1]线路!A1694)</f>
        <v/>
      </c>
      <c r="B1694" t="str">
        <f>IF([1]线路!B1694="","",[1]线路!B1694)</f>
        <v/>
      </c>
      <c r="C1694" t="str">
        <f>IF([1]线路!C1694="","",[1]线路!C1694)</f>
        <v/>
      </c>
      <c r="D1694" t="str">
        <f>IF([1]线路!D1694="","",[1]线路!D1694)</f>
        <v/>
      </c>
      <c r="E1694" t="str">
        <f>IF([1]线路!F1694="","",[1]线路!F1694)</f>
        <v/>
      </c>
      <c r="F1694" t="str">
        <f>IF([1]线路!E1694="","",[1]线路!E1694)</f>
        <v/>
      </c>
      <c r="G1694" s="18" t="str">
        <f t="shared" si="68"/>
        <v/>
      </c>
      <c r="H1694" s="18" t="str">
        <f ca="1">VLOOKUP(线路!A1694,OFFSET(架空线长度!$A$2,0,0,2000,2),2,FALSE)</f>
        <v/>
      </c>
      <c r="I1694" s="18"/>
      <c r="J1694" s="18"/>
      <c r="K1694" s="18"/>
      <c r="L1694" s="18" t="str">
        <f t="shared" si="69"/>
        <v/>
      </c>
      <c r="M1694" t="str">
        <f>IF([1]线路!G1694="","",[1]线路!G1694)</f>
        <v/>
      </c>
      <c r="N1694" t="str">
        <f>IF([1]线路!H1694="","",[1]线路!H1694)</f>
        <v/>
      </c>
    </row>
    <row r="1695" spans="1:14" x14ac:dyDescent="0.15">
      <c r="A1695" t="str">
        <f>IF([1]线路!A1695="","",[1]线路!A1695)</f>
        <v/>
      </c>
      <c r="B1695" t="str">
        <f>IF([1]线路!B1695="","",[1]线路!B1695)</f>
        <v/>
      </c>
      <c r="C1695" t="str">
        <f>IF([1]线路!C1695="","",[1]线路!C1695)</f>
        <v/>
      </c>
      <c r="D1695" t="str">
        <f>IF([1]线路!D1695="","",[1]线路!D1695)</f>
        <v/>
      </c>
      <c r="E1695" t="str">
        <f>IF([1]线路!F1695="","",[1]线路!F1695)</f>
        <v/>
      </c>
      <c r="F1695" t="str">
        <f>IF([1]线路!E1695="","",[1]线路!E1695)</f>
        <v/>
      </c>
      <c r="G1695" s="18" t="str">
        <f t="shared" si="68"/>
        <v/>
      </c>
      <c r="H1695" s="18" t="str">
        <f ca="1">VLOOKUP(线路!A1695,OFFSET(架空线长度!$A$2,0,0,2000,2),2,FALSE)</f>
        <v/>
      </c>
      <c r="I1695" s="18"/>
      <c r="J1695" s="18"/>
      <c r="K1695" s="18"/>
      <c r="L1695" s="18" t="str">
        <f t="shared" si="69"/>
        <v/>
      </c>
      <c r="M1695" t="str">
        <f>IF([1]线路!G1695="","",[1]线路!G1695)</f>
        <v/>
      </c>
      <c r="N1695" t="str">
        <f>IF([1]线路!H1695="","",[1]线路!H1695)</f>
        <v/>
      </c>
    </row>
    <row r="1696" spans="1:14" x14ac:dyDescent="0.15">
      <c r="A1696" t="str">
        <f>IF([1]线路!A1696="","",[1]线路!A1696)</f>
        <v/>
      </c>
      <c r="B1696" t="str">
        <f>IF([1]线路!B1696="","",[1]线路!B1696)</f>
        <v/>
      </c>
      <c r="C1696" t="str">
        <f>IF([1]线路!C1696="","",[1]线路!C1696)</f>
        <v/>
      </c>
      <c r="D1696" t="str">
        <f>IF([1]线路!D1696="","",[1]线路!D1696)</f>
        <v/>
      </c>
      <c r="E1696" t="str">
        <f>IF([1]线路!F1696="","",[1]线路!F1696)</f>
        <v/>
      </c>
      <c r="F1696" t="str">
        <f>IF([1]线路!E1696="","",[1]线路!E1696)</f>
        <v/>
      </c>
      <c r="G1696" s="18" t="str">
        <f t="shared" si="68"/>
        <v/>
      </c>
      <c r="H1696" s="18" t="str">
        <f ca="1">VLOOKUP(线路!A1696,OFFSET(架空线长度!$A$2,0,0,2000,2),2,FALSE)</f>
        <v/>
      </c>
      <c r="I1696" s="18"/>
      <c r="J1696" s="18"/>
      <c r="K1696" s="18"/>
      <c r="L1696" s="18" t="str">
        <f t="shared" si="69"/>
        <v/>
      </c>
      <c r="M1696" t="str">
        <f>IF([1]线路!G1696="","",[1]线路!G1696)</f>
        <v/>
      </c>
      <c r="N1696" t="str">
        <f>IF([1]线路!H1696="","",[1]线路!H1696)</f>
        <v/>
      </c>
    </row>
    <row r="1697" spans="1:14" x14ac:dyDescent="0.15">
      <c r="A1697" t="str">
        <f>IF([1]线路!A1697="","",[1]线路!A1697)</f>
        <v/>
      </c>
      <c r="B1697" t="str">
        <f>IF([1]线路!B1697="","",[1]线路!B1697)</f>
        <v/>
      </c>
      <c r="C1697" t="str">
        <f>IF([1]线路!C1697="","",[1]线路!C1697)</f>
        <v/>
      </c>
      <c r="D1697" t="str">
        <f>IF([1]线路!D1697="","",[1]线路!D1697)</f>
        <v/>
      </c>
      <c r="E1697" t="str">
        <f>IF([1]线路!F1697="","",[1]线路!F1697)</f>
        <v/>
      </c>
      <c r="F1697" t="str">
        <f>IF([1]线路!E1697="","",[1]线路!E1697)</f>
        <v/>
      </c>
      <c r="G1697" s="18" t="str">
        <f t="shared" si="68"/>
        <v/>
      </c>
      <c r="H1697" s="18" t="str">
        <f ca="1">VLOOKUP(线路!A1697,OFFSET(架空线长度!$A$2,0,0,2000,2),2,FALSE)</f>
        <v/>
      </c>
      <c r="I1697" s="18"/>
      <c r="J1697" s="18"/>
      <c r="K1697" s="18"/>
      <c r="L1697" s="18" t="str">
        <f t="shared" si="69"/>
        <v/>
      </c>
      <c r="M1697" t="str">
        <f>IF([1]线路!G1697="","",[1]线路!G1697)</f>
        <v/>
      </c>
      <c r="N1697" t="str">
        <f>IF([1]线路!H1697="","",[1]线路!H1697)</f>
        <v/>
      </c>
    </row>
    <row r="1698" spans="1:14" x14ac:dyDescent="0.15">
      <c r="A1698" t="str">
        <f>IF([1]线路!A1698="","",[1]线路!A1698)</f>
        <v/>
      </c>
      <c r="B1698" t="str">
        <f>IF([1]线路!B1698="","",[1]线路!B1698)</f>
        <v/>
      </c>
      <c r="C1698" t="str">
        <f>IF([1]线路!C1698="","",[1]线路!C1698)</f>
        <v/>
      </c>
      <c r="D1698" t="str">
        <f>IF([1]线路!D1698="","",[1]线路!D1698)</f>
        <v/>
      </c>
      <c r="E1698" t="str">
        <f>IF([1]线路!F1698="","",[1]线路!F1698)</f>
        <v/>
      </c>
      <c r="F1698" t="str">
        <f>IF([1]线路!E1698="","",[1]线路!E1698)</f>
        <v/>
      </c>
      <c r="G1698" s="18" t="str">
        <f t="shared" si="68"/>
        <v/>
      </c>
      <c r="H1698" s="18" t="str">
        <f ca="1">VLOOKUP(线路!A1698,OFFSET(架空线长度!$A$2,0,0,2000,2),2,FALSE)</f>
        <v/>
      </c>
      <c r="I1698" s="18"/>
      <c r="J1698" s="18"/>
      <c r="K1698" s="18"/>
      <c r="L1698" s="18" t="str">
        <f t="shared" si="69"/>
        <v/>
      </c>
      <c r="M1698" t="str">
        <f>IF([1]线路!G1698="","",[1]线路!G1698)</f>
        <v/>
      </c>
      <c r="N1698" t="str">
        <f>IF([1]线路!H1698="","",[1]线路!H1698)</f>
        <v/>
      </c>
    </row>
    <row r="1699" spans="1:14" x14ac:dyDescent="0.15">
      <c r="A1699" t="str">
        <f>IF([1]线路!A1699="","",[1]线路!A1699)</f>
        <v/>
      </c>
      <c r="B1699" t="str">
        <f>IF([1]线路!B1699="","",[1]线路!B1699)</f>
        <v/>
      </c>
      <c r="C1699" t="str">
        <f>IF([1]线路!C1699="","",[1]线路!C1699)</f>
        <v/>
      </c>
      <c r="D1699" t="str">
        <f>IF([1]线路!D1699="","",[1]线路!D1699)</f>
        <v/>
      </c>
      <c r="E1699" t="str">
        <f>IF([1]线路!F1699="","",[1]线路!F1699)</f>
        <v/>
      </c>
      <c r="F1699" t="str">
        <f>IF([1]线路!E1699="","",[1]线路!E1699)</f>
        <v/>
      </c>
      <c r="G1699" s="18" t="str">
        <f t="shared" si="68"/>
        <v/>
      </c>
      <c r="H1699" s="18" t="str">
        <f ca="1">VLOOKUP(线路!A1699,OFFSET(架空线长度!$A$2,0,0,2000,2),2,FALSE)</f>
        <v/>
      </c>
      <c r="I1699" s="18"/>
      <c r="J1699" s="18"/>
      <c r="K1699" s="18"/>
      <c r="L1699" s="18" t="str">
        <f t="shared" si="69"/>
        <v/>
      </c>
      <c r="M1699" t="str">
        <f>IF([1]线路!G1699="","",[1]线路!G1699)</f>
        <v/>
      </c>
      <c r="N1699" t="str">
        <f>IF([1]线路!H1699="","",[1]线路!H1699)</f>
        <v/>
      </c>
    </row>
    <row r="1700" spans="1:14" x14ac:dyDescent="0.15">
      <c r="A1700" t="str">
        <f>IF([1]线路!A1700="","",[1]线路!A1700)</f>
        <v/>
      </c>
      <c r="B1700" t="str">
        <f>IF([1]线路!B1700="","",[1]线路!B1700)</f>
        <v/>
      </c>
      <c r="C1700" t="str">
        <f>IF([1]线路!C1700="","",[1]线路!C1700)</f>
        <v/>
      </c>
      <c r="D1700" t="str">
        <f>IF([1]线路!D1700="","",[1]线路!D1700)</f>
        <v/>
      </c>
      <c r="E1700" t="str">
        <f>IF([1]线路!F1700="","",[1]线路!F1700)</f>
        <v/>
      </c>
      <c r="F1700" t="str">
        <f>IF([1]线路!E1700="","",[1]线路!E1700)</f>
        <v/>
      </c>
      <c r="G1700" s="18" t="str">
        <f t="shared" si="68"/>
        <v/>
      </c>
      <c r="H1700" s="18" t="str">
        <f ca="1">VLOOKUP(线路!A1700,OFFSET(架空线长度!$A$2,0,0,2000,2),2,FALSE)</f>
        <v/>
      </c>
      <c r="I1700" s="18"/>
      <c r="J1700" s="18"/>
      <c r="K1700" s="18"/>
      <c r="L1700" s="18" t="str">
        <f t="shared" si="69"/>
        <v/>
      </c>
      <c r="M1700" t="str">
        <f>IF([1]线路!G1700="","",[1]线路!G1700)</f>
        <v/>
      </c>
      <c r="N1700" t="str">
        <f>IF([1]线路!H1700="","",[1]线路!H1700)</f>
        <v/>
      </c>
    </row>
    <row r="1701" spans="1:14" x14ac:dyDescent="0.15">
      <c r="A1701" t="str">
        <f>IF([1]线路!A1701="","",[1]线路!A1701)</f>
        <v/>
      </c>
      <c r="B1701" t="str">
        <f>IF([1]线路!B1701="","",[1]线路!B1701)</f>
        <v/>
      </c>
      <c r="C1701" t="str">
        <f>IF([1]线路!C1701="","",[1]线路!C1701)</f>
        <v/>
      </c>
      <c r="D1701" t="str">
        <f>IF([1]线路!D1701="","",[1]线路!D1701)</f>
        <v/>
      </c>
      <c r="E1701" t="str">
        <f>IF([1]线路!F1701="","",[1]线路!F1701)</f>
        <v/>
      </c>
      <c r="F1701" t="str">
        <f>IF([1]线路!E1701="","",[1]线路!E1701)</f>
        <v/>
      </c>
      <c r="G1701" s="18" t="str">
        <f t="shared" si="68"/>
        <v/>
      </c>
      <c r="H1701" s="18" t="str">
        <f ca="1">VLOOKUP(线路!A1701,OFFSET(架空线长度!$A$2,0,0,2000,2),2,FALSE)</f>
        <v/>
      </c>
      <c r="I1701" s="18"/>
      <c r="J1701" s="18"/>
      <c r="K1701" s="18"/>
      <c r="L1701" s="18" t="str">
        <f t="shared" si="69"/>
        <v/>
      </c>
      <c r="M1701" t="str">
        <f>IF([1]线路!G1701="","",[1]线路!G1701)</f>
        <v/>
      </c>
      <c r="N1701" t="str">
        <f>IF([1]线路!H1701="","",[1]线路!H1701)</f>
        <v/>
      </c>
    </row>
    <row r="1702" spans="1:14" x14ac:dyDescent="0.15">
      <c r="A1702" t="str">
        <f>IF([1]线路!A1702="","",[1]线路!A1702)</f>
        <v/>
      </c>
      <c r="B1702" t="str">
        <f>IF([1]线路!B1702="","",[1]线路!B1702)</f>
        <v/>
      </c>
      <c r="C1702" t="str">
        <f>IF([1]线路!C1702="","",[1]线路!C1702)</f>
        <v/>
      </c>
      <c r="D1702" t="str">
        <f>IF([1]线路!D1702="","",[1]线路!D1702)</f>
        <v/>
      </c>
      <c r="E1702" t="str">
        <f>IF([1]线路!F1702="","",[1]线路!F1702)</f>
        <v/>
      </c>
      <c r="F1702" t="str">
        <f>IF([1]线路!E1702="","",[1]线路!E1702)</f>
        <v/>
      </c>
      <c r="G1702" s="18" t="str">
        <f t="shared" si="68"/>
        <v/>
      </c>
      <c r="H1702" s="18" t="str">
        <f ca="1">VLOOKUP(线路!A1702,OFFSET(架空线长度!$A$2,0,0,2000,2),2,FALSE)</f>
        <v/>
      </c>
      <c r="I1702" s="18"/>
      <c r="J1702" s="18"/>
      <c r="K1702" s="18"/>
      <c r="L1702" s="18" t="str">
        <f t="shared" si="69"/>
        <v/>
      </c>
      <c r="M1702" t="str">
        <f>IF([1]线路!G1702="","",[1]线路!G1702)</f>
        <v/>
      </c>
      <c r="N1702" t="str">
        <f>IF([1]线路!H1702="","",[1]线路!H1702)</f>
        <v/>
      </c>
    </row>
    <row r="1703" spans="1:14" x14ac:dyDescent="0.15">
      <c r="A1703" t="str">
        <f>IF([1]线路!A1703="","",[1]线路!A1703)</f>
        <v/>
      </c>
      <c r="B1703" t="str">
        <f>IF([1]线路!B1703="","",[1]线路!B1703)</f>
        <v/>
      </c>
      <c r="C1703" t="str">
        <f>IF([1]线路!C1703="","",[1]线路!C1703)</f>
        <v/>
      </c>
      <c r="D1703" t="str">
        <f>IF([1]线路!D1703="","",[1]线路!D1703)</f>
        <v/>
      </c>
      <c r="E1703" t="str">
        <f>IF([1]线路!F1703="","",[1]线路!F1703)</f>
        <v/>
      </c>
      <c r="F1703" t="str">
        <f>IF([1]线路!E1703="","",[1]线路!E1703)</f>
        <v/>
      </c>
      <c r="G1703" s="18" t="str">
        <f t="shared" si="68"/>
        <v/>
      </c>
      <c r="H1703" s="18" t="str">
        <f ca="1">VLOOKUP(线路!A1703,OFFSET(架空线长度!$A$2,0,0,2000,2),2,FALSE)</f>
        <v/>
      </c>
      <c r="I1703" s="18"/>
      <c r="J1703" s="18"/>
      <c r="K1703" s="18"/>
      <c r="L1703" s="18" t="str">
        <f t="shared" si="69"/>
        <v/>
      </c>
      <c r="M1703" t="str">
        <f>IF([1]线路!G1703="","",[1]线路!G1703)</f>
        <v/>
      </c>
      <c r="N1703" t="str">
        <f>IF([1]线路!H1703="","",[1]线路!H1703)</f>
        <v/>
      </c>
    </row>
    <row r="1704" spans="1:14" x14ac:dyDescent="0.15">
      <c r="A1704" t="str">
        <f>IF([1]线路!A1704="","",[1]线路!A1704)</f>
        <v/>
      </c>
      <c r="B1704" t="str">
        <f>IF([1]线路!B1704="","",[1]线路!B1704)</f>
        <v/>
      </c>
      <c r="C1704" t="str">
        <f>IF([1]线路!C1704="","",[1]线路!C1704)</f>
        <v/>
      </c>
      <c r="D1704" t="str">
        <f>IF([1]线路!D1704="","",[1]线路!D1704)</f>
        <v/>
      </c>
      <c r="E1704" t="str">
        <f>IF([1]线路!F1704="","",[1]线路!F1704)</f>
        <v/>
      </c>
      <c r="F1704" t="str">
        <f>IF([1]线路!E1704="","",[1]线路!E1704)</f>
        <v/>
      </c>
      <c r="G1704" s="18" t="str">
        <f t="shared" si="68"/>
        <v/>
      </c>
      <c r="H1704" s="18" t="str">
        <f ca="1">VLOOKUP(线路!A1704,OFFSET(架空线长度!$A$2,0,0,2000,2),2,FALSE)</f>
        <v/>
      </c>
      <c r="I1704" s="18"/>
      <c r="J1704" s="18"/>
      <c r="K1704" s="18"/>
      <c r="L1704" s="18" t="str">
        <f t="shared" si="69"/>
        <v/>
      </c>
      <c r="M1704" t="str">
        <f>IF([1]线路!G1704="","",[1]线路!G1704)</f>
        <v/>
      </c>
      <c r="N1704" t="str">
        <f>IF([1]线路!H1704="","",[1]线路!H1704)</f>
        <v/>
      </c>
    </row>
    <row r="1705" spans="1:14" x14ac:dyDescent="0.15">
      <c r="A1705" t="str">
        <f>IF([1]线路!A1705="","",[1]线路!A1705)</f>
        <v/>
      </c>
      <c r="B1705" t="str">
        <f>IF([1]线路!B1705="","",[1]线路!B1705)</f>
        <v/>
      </c>
      <c r="C1705" t="str">
        <f>IF([1]线路!C1705="","",[1]线路!C1705)</f>
        <v/>
      </c>
      <c r="D1705" t="str">
        <f>IF([1]线路!D1705="","",[1]线路!D1705)</f>
        <v/>
      </c>
      <c r="E1705" t="str">
        <f>IF([1]线路!F1705="","",[1]线路!F1705)</f>
        <v/>
      </c>
      <c r="F1705" t="str">
        <f>IF([1]线路!E1705="","",[1]线路!E1705)</f>
        <v/>
      </c>
      <c r="G1705" s="18" t="str">
        <f t="shared" si="68"/>
        <v/>
      </c>
      <c r="H1705" s="18" t="str">
        <f ca="1">VLOOKUP(线路!A1705,OFFSET(架空线长度!$A$2,0,0,2000,2),2,FALSE)</f>
        <v/>
      </c>
      <c r="I1705" s="18"/>
      <c r="J1705" s="18"/>
      <c r="K1705" s="18"/>
      <c r="L1705" s="18" t="str">
        <f t="shared" si="69"/>
        <v/>
      </c>
      <c r="M1705" t="str">
        <f>IF([1]线路!G1705="","",[1]线路!G1705)</f>
        <v/>
      </c>
      <c r="N1705" t="str">
        <f>IF([1]线路!H1705="","",[1]线路!H1705)</f>
        <v/>
      </c>
    </row>
    <row r="1706" spans="1:14" x14ac:dyDescent="0.15">
      <c r="A1706" t="str">
        <f>IF([1]线路!A1706="","",[1]线路!A1706)</f>
        <v/>
      </c>
      <c r="B1706" t="str">
        <f>IF([1]线路!B1706="","",[1]线路!B1706)</f>
        <v/>
      </c>
      <c r="C1706" t="str">
        <f>IF([1]线路!C1706="","",[1]线路!C1706)</f>
        <v/>
      </c>
      <c r="D1706" t="str">
        <f>IF([1]线路!D1706="","",[1]线路!D1706)</f>
        <v/>
      </c>
      <c r="E1706" t="str">
        <f>IF([1]线路!F1706="","",[1]线路!F1706)</f>
        <v/>
      </c>
      <c r="F1706" t="str">
        <f>IF([1]线路!E1706="","",[1]线路!E1706)</f>
        <v/>
      </c>
      <c r="G1706" s="18" t="str">
        <f t="shared" si="68"/>
        <v/>
      </c>
      <c r="H1706" s="18" t="str">
        <f ca="1">VLOOKUP(线路!A1706,OFFSET(架空线长度!$A$2,0,0,2000,2),2,FALSE)</f>
        <v/>
      </c>
      <c r="I1706" s="18"/>
      <c r="J1706" s="18"/>
      <c r="K1706" s="18"/>
      <c r="L1706" s="18" t="str">
        <f t="shared" si="69"/>
        <v/>
      </c>
      <c r="M1706" t="str">
        <f>IF([1]线路!G1706="","",[1]线路!G1706)</f>
        <v/>
      </c>
      <c r="N1706" t="str">
        <f>IF([1]线路!H1706="","",[1]线路!H1706)</f>
        <v/>
      </c>
    </row>
    <row r="1707" spans="1:14" x14ac:dyDescent="0.15">
      <c r="A1707" t="str">
        <f>IF([1]线路!A1707="","",[1]线路!A1707)</f>
        <v/>
      </c>
      <c r="B1707" t="str">
        <f>IF([1]线路!B1707="","",[1]线路!B1707)</f>
        <v/>
      </c>
      <c r="C1707" t="str">
        <f>IF([1]线路!C1707="","",[1]线路!C1707)</f>
        <v/>
      </c>
      <c r="D1707" t="str">
        <f>IF([1]线路!D1707="","",[1]线路!D1707)</f>
        <v/>
      </c>
      <c r="E1707" t="str">
        <f>IF([1]线路!F1707="","",[1]线路!F1707)</f>
        <v/>
      </c>
      <c r="F1707" t="str">
        <f>IF([1]线路!E1707="","",[1]线路!E1707)</f>
        <v/>
      </c>
      <c r="G1707" s="18" t="str">
        <f t="shared" si="68"/>
        <v/>
      </c>
      <c r="H1707" s="18" t="str">
        <f ca="1">VLOOKUP(线路!A1707,OFFSET(架空线长度!$A$2,0,0,2000,2),2,FALSE)</f>
        <v/>
      </c>
      <c r="I1707" s="18"/>
      <c r="J1707" s="18"/>
      <c r="K1707" s="18"/>
      <c r="L1707" s="18" t="str">
        <f t="shared" si="69"/>
        <v/>
      </c>
      <c r="M1707" t="str">
        <f>IF([1]线路!G1707="","",[1]线路!G1707)</f>
        <v/>
      </c>
      <c r="N1707" t="str">
        <f>IF([1]线路!H1707="","",[1]线路!H1707)</f>
        <v/>
      </c>
    </row>
    <row r="1708" spans="1:14" x14ac:dyDescent="0.15">
      <c r="A1708" t="str">
        <f>IF([1]线路!A1708="","",[1]线路!A1708)</f>
        <v/>
      </c>
      <c r="B1708" t="str">
        <f>IF([1]线路!B1708="","",[1]线路!B1708)</f>
        <v/>
      </c>
      <c r="C1708" t="str">
        <f>IF([1]线路!C1708="","",[1]线路!C1708)</f>
        <v/>
      </c>
      <c r="D1708" t="str">
        <f>IF([1]线路!D1708="","",[1]线路!D1708)</f>
        <v/>
      </c>
      <c r="E1708" t="str">
        <f>IF([1]线路!F1708="","",[1]线路!F1708)</f>
        <v/>
      </c>
      <c r="F1708" t="str">
        <f>IF([1]线路!E1708="","",[1]线路!E1708)</f>
        <v/>
      </c>
      <c r="G1708" s="18" t="str">
        <f t="shared" si="68"/>
        <v/>
      </c>
      <c r="H1708" s="18" t="str">
        <f ca="1">VLOOKUP(线路!A1708,OFFSET(架空线长度!$A$2,0,0,2000,2),2,FALSE)</f>
        <v/>
      </c>
      <c r="I1708" s="18"/>
      <c r="J1708" s="18"/>
      <c r="K1708" s="18"/>
      <c r="L1708" s="18" t="str">
        <f t="shared" si="69"/>
        <v/>
      </c>
      <c r="M1708" t="str">
        <f>IF([1]线路!G1708="","",[1]线路!G1708)</f>
        <v/>
      </c>
      <c r="N1708" t="str">
        <f>IF([1]线路!H1708="","",[1]线路!H1708)</f>
        <v/>
      </c>
    </row>
    <row r="1709" spans="1:14" x14ac:dyDescent="0.15">
      <c r="A1709" t="str">
        <f>IF([1]线路!A1709="","",[1]线路!A1709)</f>
        <v/>
      </c>
      <c r="B1709" t="str">
        <f>IF([1]线路!B1709="","",[1]线路!B1709)</f>
        <v/>
      </c>
      <c r="C1709" t="str">
        <f>IF([1]线路!C1709="","",[1]线路!C1709)</f>
        <v/>
      </c>
      <c r="D1709" t="str">
        <f>IF([1]线路!D1709="","",[1]线路!D1709)</f>
        <v/>
      </c>
      <c r="E1709" t="str">
        <f>IF([1]线路!F1709="","",[1]线路!F1709)</f>
        <v/>
      </c>
      <c r="F1709" t="str">
        <f>IF([1]线路!E1709="","",[1]线路!E1709)</f>
        <v/>
      </c>
      <c r="G1709" s="18" t="str">
        <f t="shared" si="68"/>
        <v/>
      </c>
      <c r="H1709" s="18" t="str">
        <f ca="1">VLOOKUP(线路!A1709,OFFSET(架空线长度!$A$2,0,0,2000,2),2,FALSE)</f>
        <v/>
      </c>
      <c r="I1709" s="18"/>
      <c r="J1709" s="18"/>
      <c r="K1709" s="18"/>
      <c r="L1709" s="18" t="str">
        <f t="shared" si="69"/>
        <v/>
      </c>
      <c r="M1709" t="str">
        <f>IF([1]线路!G1709="","",[1]线路!G1709)</f>
        <v/>
      </c>
      <c r="N1709" t="str">
        <f>IF([1]线路!H1709="","",[1]线路!H1709)</f>
        <v/>
      </c>
    </row>
    <row r="1710" spans="1:14" x14ac:dyDescent="0.15">
      <c r="A1710" t="str">
        <f>IF([1]线路!A1710="","",[1]线路!A1710)</f>
        <v/>
      </c>
      <c r="B1710" t="str">
        <f>IF([1]线路!B1710="","",[1]线路!B1710)</f>
        <v/>
      </c>
      <c r="C1710" t="str">
        <f>IF([1]线路!C1710="","",[1]线路!C1710)</f>
        <v/>
      </c>
      <c r="D1710" t="str">
        <f>IF([1]线路!D1710="","",[1]线路!D1710)</f>
        <v/>
      </c>
      <c r="E1710" t="str">
        <f>IF([1]线路!F1710="","",[1]线路!F1710)</f>
        <v/>
      </c>
      <c r="F1710" t="str">
        <f>IF([1]线路!E1710="","",[1]线路!E1710)</f>
        <v/>
      </c>
      <c r="G1710" s="18" t="str">
        <f t="shared" si="68"/>
        <v/>
      </c>
      <c r="H1710" s="18" t="str">
        <f ca="1">VLOOKUP(线路!A1710,OFFSET(架空线长度!$A$2,0,0,2000,2),2,FALSE)</f>
        <v/>
      </c>
      <c r="I1710" s="18"/>
      <c r="J1710" s="18"/>
      <c r="K1710" s="18"/>
      <c r="L1710" s="18" t="str">
        <f t="shared" si="69"/>
        <v/>
      </c>
      <c r="M1710" t="str">
        <f>IF([1]线路!G1710="","",[1]线路!G1710)</f>
        <v/>
      </c>
      <c r="N1710" t="str">
        <f>IF([1]线路!H1710="","",[1]线路!H1710)</f>
        <v/>
      </c>
    </row>
    <row r="1711" spans="1:14" x14ac:dyDescent="0.15">
      <c r="A1711" t="str">
        <f>IF([1]线路!A1711="","",[1]线路!A1711)</f>
        <v/>
      </c>
      <c r="B1711" t="str">
        <f>IF([1]线路!B1711="","",[1]线路!B1711)</f>
        <v/>
      </c>
      <c r="C1711" t="str">
        <f>IF([1]线路!C1711="","",[1]线路!C1711)</f>
        <v/>
      </c>
      <c r="D1711" t="str">
        <f>IF([1]线路!D1711="","",[1]线路!D1711)</f>
        <v/>
      </c>
      <c r="E1711" t="str">
        <f>IF([1]线路!F1711="","",[1]线路!F1711)</f>
        <v/>
      </c>
      <c r="F1711" t="str">
        <f>IF([1]线路!E1711="","",[1]线路!E1711)</f>
        <v/>
      </c>
      <c r="G1711" s="18" t="str">
        <f t="shared" si="68"/>
        <v/>
      </c>
      <c r="H1711" s="18" t="str">
        <f ca="1">VLOOKUP(线路!A1711,OFFSET(架空线长度!$A$2,0,0,2000,2),2,FALSE)</f>
        <v/>
      </c>
      <c r="I1711" s="18"/>
      <c r="J1711" s="18"/>
      <c r="K1711" s="18"/>
      <c r="L1711" s="18" t="str">
        <f t="shared" si="69"/>
        <v/>
      </c>
      <c r="M1711" t="str">
        <f>IF([1]线路!G1711="","",[1]线路!G1711)</f>
        <v/>
      </c>
      <c r="N1711" t="str">
        <f>IF([1]线路!H1711="","",[1]线路!H1711)</f>
        <v/>
      </c>
    </row>
    <row r="1712" spans="1:14" x14ac:dyDescent="0.15">
      <c r="A1712" t="str">
        <f>IF([1]线路!A1712="","",[1]线路!A1712)</f>
        <v/>
      </c>
      <c r="B1712" t="str">
        <f>IF([1]线路!B1712="","",[1]线路!B1712)</f>
        <v/>
      </c>
      <c r="C1712" t="str">
        <f>IF([1]线路!C1712="","",[1]线路!C1712)</f>
        <v/>
      </c>
      <c r="D1712" t="str">
        <f>IF([1]线路!D1712="","",[1]线路!D1712)</f>
        <v/>
      </c>
      <c r="E1712" t="str">
        <f>IF([1]线路!F1712="","",[1]线路!F1712)</f>
        <v/>
      </c>
      <c r="F1712" t="str">
        <f>IF([1]线路!E1712="","",[1]线路!E1712)</f>
        <v/>
      </c>
      <c r="G1712" s="18" t="str">
        <f t="shared" si="68"/>
        <v/>
      </c>
      <c r="H1712" s="18" t="str">
        <f ca="1">VLOOKUP(线路!A1712,OFFSET(架空线长度!$A$2,0,0,2000,2),2,FALSE)</f>
        <v/>
      </c>
      <c r="I1712" s="18"/>
      <c r="J1712" s="18"/>
      <c r="K1712" s="18"/>
      <c r="L1712" s="18" t="str">
        <f t="shared" si="69"/>
        <v/>
      </c>
      <c r="M1712" t="str">
        <f>IF([1]线路!G1712="","",[1]线路!G1712)</f>
        <v/>
      </c>
      <c r="N1712" t="str">
        <f>IF([1]线路!H1712="","",[1]线路!H1712)</f>
        <v/>
      </c>
    </row>
    <row r="1713" spans="1:14" x14ac:dyDescent="0.15">
      <c r="A1713" t="str">
        <f>IF([1]线路!A1713="","",[1]线路!A1713)</f>
        <v/>
      </c>
      <c r="B1713" t="str">
        <f>IF([1]线路!B1713="","",[1]线路!B1713)</f>
        <v/>
      </c>
      <c r="C1713" t="str">
        <f>IF([1]线路!C1713="","",[1]线路!C1713)</f>
        <v/>
      </c>
      <c r="D1713" t="str">
        <f>IF([1]线路!D1713="","",[1]线路!D1713)</f>
        <v/>
      </c>
      <c r="E1713" t="str">
        <f>IF([1]线路!F1713="","",[1]线路!F1713)</f>
        <v/>
      </c>
      <c r="F1713" t="str">
        <f>IF([1]线路!E1713="","",[1]线路!E1713)</f>
        <v/>
      </c>
      <c r="G1713" s="18" t="str">
        <f t="shared" si="68"/>
        <v/>
      </c>
      <c r="H1713" s="18" t="str">
        <f ca="1">VLOOKUP(线路!A1713,OFFSET(架空线长度!$A$2,0,0,2000,2),2,FALSE)</f>
        <v/>
      </c>
      <c r="I1713" s="18"/>
      <c r="J1713" s="18"/>
      <c r="K1713" s="18"/>
      <c r="L1713" s="18" t="str">
        <f t="shared" si="69"/>
        <v/>
      </c>
      <c r="M1713" t="str">
        <f>IF([1]线路!G1713="","",[1]线路!G1713)</f>
        <v/>
      </c>
      <c r="N1713" t="str">
        <f>IF([1]线路!H1713="","",[1]线路!H1713)</f>
        <v/>
      </c>
    </row>
    <row r="1714" spans="1:14" x14ac:dyDescent="0.15">
      <c r="A1714" t="str">
        <f>IF([1]线路!A1714="","",[1]线路!A1714)</f>
        <v/>
      </c>
      <c r="B1714" t="str">
        <f>IF([1]线路!B1714="","",[1]线路!B1714)</f>
        <v/>
      </c>
      <c r="C1714" t="str">
        <f>IF([1]线路!C1714="","",[1]线路!C1714)</f>
        <v/>
      </c>
      <c r="D1714" t="str">
        <f>IF([1]线路!D1714="","",[1]线路!D1714)</f>
        <v/>
      </c>
      <c r="E1714" t="str">
        <f>IF([1]线路!F1714="","",[1]线路!F1714)</f>
        <v/>
      </c>
      <c r="F1714" t="str">
        <f>IF([1]线路!E1714="","",[1]线路!E1714)</f>
        <v/>
      </c>
      <c r="G1714" s="18" t="str">
        <f t="shared" si="68"/>
        <v/>
      </c>
      <c r="H1714" s="18" t="str">
        <f ca="1">VLOOKUP(线路!A1714,OFFSET(架空线长度!$A$2,0,0,2000,2),2,FALSE)</f>
        <v/>
      </c>
      <c r="I1714" s="18"/>
      <c r="J1714" s="18"/>
      <c r="K1714" s="18"/>
      <c r="L1714" s="18" t="str">
        <f t="shared" si="69"/>
        <v/>
      </c>
      <c r="M1714" t="str">
        <f>IF([1]线路!G1714="","",[1]线路!G1714)</f>
        <v/>
      </c>
      <c r="N1714" t="str">
        <f>IF([1]线路!H1714="","",[1]线路!H1714)</f>
        <v/>
      </c>
    </row>
    <row r="1715" spans="1:14" x14ac:dyDescent="0.15">
      <c r="A1715" t="str">
        <f>IF([1]线路!A1715="","",[1]线路!A1715)</f>
        <v/>
      </c>
      <c r="B1715" t="str">
        <f>IF([1]线路!B1715="","",[1]线路!B1715)</f>
        <v/>
      </c>
      <c r="C1715" t="str">
        <f>IF([1]线路!C1715="","",[1]线路!C1715)</f>
        <v/>
      </c>
      <c r="D1715" t="str">
        <f>IF([1]线路!D1715="","",[1]线路!D1715)</f>
        <v/>
      </c>
      <c r="E1715" t="str">
        <f>IF([1]线路!F1715="","",[1]线路!F1715)</f>
        <v/>
      </c>
      <c r="F1715" t="str">
        <f>IF([1]线路!E1715="","",[1]线路!E1715)</f>
        <v/>
      </c>
      <c r="G1715" s="18" t="str">
        <f t="shared" si="68"/>
        <v/>
      </c>
      <c r="H1715" s="18" t="str">
        <f ca="1">VLOOKUP(线路!A1715,OFFSET(架空线长度!$A$2,0,0,2000,2),2,FALSE)</f>
        <v/>
      </c>
      <c r="I1715" s="18"/>
      <c r="J1715" s="18"/>
      <c r="K1715" s="18"/>
      <c r="L1715" s="18" t="str">
        <f t="shared" si="69"/>
        <v/>
      </c>
      <c r="M1715" t="str">
        <f>IF([1]线路!G1715="","",[1]线路!G1715)</f>
        <v/>
      </c>
      <c r="N1715" t="str">
        <f>IF([1]线路!H1715="","",[1]线路!H1715)</f>
        <v/>
      </c>
    </row>
    <row r="1716" spans="1:14" x14ac:dyDescent="0.15">
      <c r="A1716" t="str">
        <f>IF([1]线路!A1716="","",[1]线路!A1716)</f>
        <v/>
      </c>
      <c r="B1716" t="str">
        <f>IF([1]线路!B1716="","",[1]线路!B1716)</f>
        <v/>
      </c>
      <c r="C1716" t="str">
        <f>IF([1]线路!C1716="","",[1]线路!C1716)</f>
        <v/>
      </c>
      <c r="D1716" t="str">
        <f>IF([1]线路!D1716="","",[1]线路!D1716)</f>
        <v/>
      </c>
      <c r="E1716" t="str">
        <f>IF([1]线路!F1716="","",[1]线路!F1716)</f>
        <v/>
      </c>
      <c r="F1716" t="str">
        <f>IF([1]线路!E1716="","",[1]线路!E1716)</f>
        <v/>
      </c>
      <c r="G1716" s="18" t="str">
        <f t="shared" si="68"/>
        <v/>
      </c>
      <c r="H1716" s="18" t="str">
        <f ca="1">VLOOKUP(线路!A1716,OFFSET(架空线长度!$A$2,0,0,2000,2),2,FALSE)</f>
        <v/>
      </c>
      <c r="I1716" s="18"/>
      <c r="J1716" s="18"/>
      <c r="K1716" s="18"/>
      <c r="L1716" s="18" t="str">
        <f t="shared" si="69"/>
        <v/>
      </c>
      <c r="M1716" t="str">
        <f>IF([1]线路!G1716="","",[1]线路!G1716)</f>
        <v/>
      </c>
      <c r="N1716" t="str">
        <f>IF([1]线路!H1716="","",[1]线路!H1716)</f>
        <v/>
      </c>
    </row>
    <row r="1717" spans="1:14" x14ac:dyDescent="0.15">
      <c r="A1717" t="str">
        <f>IF([1]线路!A1717="","",[1]线路!A1717)</f>
        <v/>
      </c>
      <c r="B1717" t="str">
        <f>IF([1]线路!B1717="","",[1]线路!B1717)</f>
        <v/>
      </c>
      <c r="C1717" t="str">
        <f>IF([1]线路!C1717="","",[1]线路!C1717)</f>
        <v/>
      </c>
      <c r="D1717" t="str">
        <f>IF([1]线路!D1717="","",[1]线路!D1717)</f>
        <v/>
      </c>
      <c r="E1717" t="str">
        <f>IF([1]线路!F1717="","",[1]线路!F1717)</f>
        <v/>
      </c>
      <c r="F1717" t="str">
        <f>IF([1]线路!E1717="","",[1]线路!E1717)</f>
        <v/>
      </c>
      <c r="G1717" s="18" t="str">
        <f t="shared" si="68"/>
        <v/>
      </c>
      <c r="H1717" s="18" t="str">
        <f ca="1">VLOOKUP(线路!A1717,OFFSET(架空线长度!$A$2,0,0,2000,2),2,FALSE)</f>
        <v/>
      </c>
      <c r="I1717" s="18"/>
      <c r="J1717" s="18"/>
      <c r="K1717" s="18"/>
      <c r="L1717" s="18" t="str">
        <f t="shared" si="69"/>
        <v/>
      </c>
      <c r="M1717" t="str">
        <f>IF([1]线路!G1717="","",[1]线路!G1717)</f>
        <v/>
      </c>
      <c r="N1717" t="str">
        <f>IF([1]线路!H1717="","",[1]线路!H1717)</f>
        <v/>
      </c>
    </row>
    <row r="1718" spans="1:14" x14ac:dyDescent="0.15">
      <c r="A1718" t="str">
        <f>IF([1]线路!A1718="","",[1]线路!A1718)</f>
        <v/>
      </c>
      <c r="B1718" t="str">
        <f>IF([1]线路!B1718="","",[1]线路!B1718)</f>
        <v/>
      </c>
      <c r="C1718" t="str">
        <f>IF([1]线路!C1718="","",[1]线路!C1718)</f>
        <v/>
      </c>
      <c r="D1718" t="str">
        <f>IF([1]线路!D1718="","",[1]线路!D1718)</f>
        <v/>
      </c>
      <c r="E1718" t="str">
        <f>IF([1]线路!F1718="","",[1]线路!F1718)</f>
        <v/>
      </c>
      <c r="F1718" t="str">
        <f>IF([1]线路!E1718="","",[1]线路!E1718)</f>
        <v/>
      </c>
      <c r="G1718" s="18" t="str">
        <f t="shared" si="68"/>
        <v/>
      </c>
      <c r="H1718" s="18" t="str">
        <f ca="1">VLOOKUP(线路!A1718,OFFSET(架空线长度!$A$2,0,0,2000,2),2,FALSE)</f>
        <v/>
      </c>
      <c r="I1718" s="18"/>
      <c r="J1718" s="18"/>
      <c r="K1718" s="18"/>
      <c r="L1718" s="18" t="str">
        <f t="shared" si="69"/>
        <v/>
      </c>
      <c r="M1718" t="str">
        <f>IF([1]线路!G1718="","",[1]线路!G1718)</f>
        <v/>
      </c>
      <c r="N1718" t="str">
        <f>IF([1]线路!H1718="","",[1]线路!H1718)</f>
        <v/>
      </c>
    </row>
    <row r="1719" spans="1:14" x14ac:dyDescent="0.15">
      <c r="A1719" t="str">
        <f>IF([1]线路!A1719="","",[1]线路!A1719)</f>
        <v/>
      </c>
      <c r="B1719" t="str">
        <f>IF([1]线路!B1719="","",[1]线路!B1719)</f>
        <v/>
      </c>
      <c r="C1719" t="str">
        <f>IF([1]线路!C1719="","",[1]线路!C1719)</f>
        <v/>
      </c>
      <c r="D1719" t="str">
        <f>IF([1]线路!D1719="","",[1]线路!D1719)</f>
        <v/>
      </c>
      <c r="E1719" t="str">
        <f>IF([1]线路!F1719="","",[1]线路!F1719)</f>
        <v/>
      </c>
      <c r="F1719" t="str">
        <f>IF([1]线路!E1719="","",[1]线路!E1719)</f>
        <v/>
      </c>
      <c r="G1719" s="18" t="str">
        <f t="shared" si="68"/>
        <v/>
      </c>
      <c r="H1719" s="18" t="str">
        <f ca="1">VLOOKUP(线路!A1719,OFFSET(架空线长度!$A$2,0,0,2000,2),2,FALSE)</f>
        <v/>
      </c>
      <c r="I1719" s="18"/>
      <c r="J1719" s="18"/>
      <c r="K1719" s="18"/>
      <c r="L1719" s="18" t="str">
        <f t="shared" si="69"/>
        <v/>
      </c>
      <c r="M1719" t="str">
        <f>IF([1]线路!G1719="","",[1]线路!G1719)</f>
        <v/>
      </c>
      <c r="N1719" t="str">
        <f>IF([1]线路!H1719="","",[1]线路!H1719)</f>
        <v/>
      </c>
    </row>
    <row r="1720" spans="1:14" x14ac:dyDescent="0.15">
      <c r="A1720" t="str">
        <f>IF([1]线路!A1720="","",[1]线路!A1720)</f>
        <v/>
      </c>
      <c r="B1720" t="str">
        <f>IF([1]线路!B1720="","",[1]线路!B1720)</f>
        <v/>
      </c>
      <c r="C1720" t="str">
        <f>IF([1]线路!C1720="","",[1]线路!C1720)</f>
        <v/>
      </c>
      <c r="D1720" t="str">
        <f>IF([1]线路!D1720="","",[1]线路!D1720)</f>
        <v/>
      </c>
      <c r="E1720" t="str">
        <f>IF([1]线路!F1720="","",[1]线路!F1720)</f>
        <v/>
      </c>
      <c r="F1720" t="str">
        <f>IF([1]线路!E1720="","",[1]线路!E1720)</f>
        <v/>
      </c>
      <c r="G1720" s="18" t="str">
        <f t="shared" si="68"/>
        <v/>
      </c>
      <c r="H1720" s="18" t="str">
        <f ca="1">VLOOKUP(线路!A1720,OFFSET(架空线长度!$A$2,0,0,2000,2),2,FALSE)</f>
        <v/>
      </c>
      <c r="I1720" s="18"/>
      <c r="J1720" s="18"/>
      <c r="K1720" s="18"/>
      <c r="L1720" s="18" t="str">
        <f t="shared" si="69"/>
        <v/>
      </c>
      <c r="M1720" t="str">
        <f>IF([1]线路!G1720="","",[1]线路!G1720)</f>
        <v/>
      </c>
      <c r="N1720" t="str">
        <f>IF([1]线路!H1720="","",[1]线路!H1720)</f>
        <v/>
      </c>
    </row>
    <row r="1721" spans="1:14" x14ac:dyDescent="0.15">
      <c r="A1721" t="str">
        <f>IF([1]线路!A1721="","",[1]线路!A1721)</f>
        <v/>
      </c>
      <c r="B1721" t="str">
        <f>IF([1]线路!B1721="","",[1]线路!B1721)</f>
        <v/>
      </c>
      <c r="C1721" t="str">
        <f>IF([1]线路!C1721="","",[1]线路!C1721)</f>
        <v/>
      </c>
      <c r="D1721" t="str">
        <f>IF([1]线路!D1721="","",[1]线路!D1721)</f>
        <v/>
      </c>
      <c r="E1721" t="str">
        <f>IF([1]线路!F1721="","",[1]线路!F1721)</f>
        <v/>
      </c>
      <c r="F1721" t="str">
        <f>IF([1]线路!E1721="","",[1]线路!E1721)</f>
        <v/>
      </c>
      <c r="G1721" s="18" t="str">
        <f t="shared" si="68"/>
        <v/>
      </c>
      <c r="H1721" s="18" t="str">
        <f ca="1">VLOOKUP(线路!A1721,OFFSET(架空线长度!$A$2,0,0,2000,2),2,FALSE)</f>
        <v/>
      </c>
      <c r="I1721" s="18"/>
      <c r="J1721" s="18"/>
      <c r="K1721" s="18"/>
      <c r="L1721" s="18" t="str">
        <f t="shared" si="69"/>
        <v/>
      </c>
      <c r="M1721" t="str">
        <f>IF([1]线路!G1721="","",[1]线路!G1721)</f>
        <v/>
      </c>
      <c r="N1721" t="str">
        <f>IF([1]线路!H1721="","",[1]线路!H1721)</f>
        <v/>
      </c>
    </row>
    <row r="1722" spans="1:14" x14ac:dyDescent="0.15">
      <c r="A1722" t="str">
        <f>IF([1]线路!A1722="","",[1]线路!A1722)</f>
        <v/>
      </c>
      <c r="B1722" t="str">
        <f>IF([1]线路!B1722="","",[1]线路!B1722)</f>
        <v/>
      </c>
      <c r="C1722" t="str">
        <f>IF([1]线路!C1722="","",[1]线路!C1722)</f>
        <v/>
      </c>
      <c r="D1722" t="str">
        <f>IF([1]线路!D1722="","",[1]线路!D1722)</f>
        <v/>
      </c>
      <c r="E1722" t="str">
        <f>IF([1]线路!F1722="","",[1]线路!F1722)</f>
        <v/>
      </c>
      <c r="F1722" t="str">
        <f>IF([1]线路!E1722="","",[1]线路!E1722)</f>
        <v/>
      </c>
      <c r="G1722" s="18" t="str">
        <f t="shared" si="68"/>
        <v/>
      </c>
      <c r="H1722" s="18" t="str">
        <f ca="1">VLOOKUP(线路!A1722,OFFSET(架空线长度!$A$2,0,0,2000,2),2,FALSE)</f>
        <v/>
      </c>
      <c r="I1722" s="18"/>
      <c r="J1722" s="18"/>
      <c r="K1722" s="18"/>
      <c r="L1722" s="18" t="str">
        <f t="shared" si="69"/>
        <v/>
      </c>
      <c r="M1722" t="str">
        <f>IF([1]线路!G1722="","",[1]线路!G1722)</f>
        <v/>
      </c>
      <c r="N1722" t="str">
        <f>IF([1]线路!H1722="","",[1]线路!H1722)</f>
        <v/>
      </c>
    </row>
    <row r="1723" spans="1:14" x14ac:dyDescent="0.15">
      <c r="A1723" t="str">
        <f>IF([1]线路!A1723="","",[1]线路!A1723)</f>
        <v/>
      </c>
      <c r="B1723" t="str">
        <f>IF([1]线路!B1723="","",[1]线路!B1723)</f>
        <v/>
      </c>
      <c r="C1723" t="str">
        <f>IF([1]线路!C1723="","",[1]线路!C1723)</f>
        <v/>
      </c>
      <c r="D1723" t="str">
        <f>IF([1]线路!D1723="","",[1]线路!D1723)</f>
        <v/>
      </c>
      <c r="E1723" t="str">
        <f>IF([1]线路!F1723="","",[1]线路!F1723)</f>
        <v/>
      </c>
      <c r="F1723" t="str">
        <f>IF([1]线路!E1723="","",[1]线路!E1723)</f>
        <v/>
      </c>
      <c r="G1723" s="18" t="str">
        <f t="shared" si="68"/>
        <v/>
      </c>
      <c r="H1723" s="18" t="str">
        <f ca="1">VLOOKUP(线路!A1723,OFFSET(架空线长度!$A$2,0,0,2000,2),2,FALSE)</f>
        <v/>
      </c>
      <c r="I1723" s="18"/>
      <c r="J1723" s="18"/>
      <c r="K1723" s="18"/>
      <c r="L1723" s="18" t="str">
        <f t="shared" si="69"/>
        <v/>
      </c>
      <c r="M1723" t="str">
        <f>IF([1]线路!G1723="","",[1]线路!G1723)</f>
        <v/>
      </c>
      <c r="N1723" t="str">
        <f>IF([1]线路!H1723="","",[1]线路!H1723)</f>
        <v/>
      </c>
    </row>
    <row r="1724" spans="1:14" x14ac:dyDescent="0.15">
      <c r="A1724" t="str">
        <f>IF([1]线路!A1724="","",[1]线路!A1724)</f>
        <v/>
      </c>
      <c r="B1724" t="str">
        <f>IF([1]线路!B1724="","",[1]线路!B1724)</f>
        <v/>
      </c>
      <c r="C1724" t="str">
        <f>IF([1]线路!C1724="","",[1]线路!C1724)</f>
        <v/>
      </c>
      <c r="D1724" t="str">
        <f>IF([1]线路!D1724="","",[1]线路!D1724)</f>
        <v/>
      </c>
      <c r="E1724" t="str">
        <f>IF([1]线路!F1724="","",[1]线路!F1724)</f>
        <v/>
      </c>
      <c r="F1724" t="str">
        <f>IF([1]线路!E1724="","",[1]线路!E1724)</f>
        <v/>
      </c>
      <c r="G1724" s="18" t="str">
        <f t="shared" si="68"/>
        <v/>
      </c>
      <c r="H1724" s="18" t="str">
        <f ca="1">VLOOKUP(线路!A1724,OFFSET(架空线长度!$A$2,0,0,2000,2),2,FALSE)</f>
        <v/>
      </c>
      <c r="I1724" s="18"/>
      <c r="J1724" s="18"/>
      <c r="K1724" s="18"/>
      <c r="L1724" s="18" t="str">
        <f t="shared" si="69"/>
        <v/>
      </c>
      <c r="M1724" t="str">
        <f>IF([1]线路!G1724="","",[1]线路!G1724)</f>
        <v/>
      </c>
      <c r="N1724" t="str">
        <f>IF([1]线路!H1724="","",[1]线路!H1724)</f>
        <v/>
      </c>
    </row>
    <row r="1725" spans="1:14" x14ac:dyDescent="0.15">
      <c r="A1725" t="str">
        <f>IF([1]线路!A1725="","",[1]线路!A1725)</f>
        <v/>
      </c>
      <c r="B1725" t="str">
        <f>IF([1]线路!B1725="","",[1]线路!B1725)</f>
        <v/>
      </c>
      <c r="C1725" t="str">
        <f>IF([1]线路!C1725="","",[1]线路!C1725)</f>
        <v/>
      </c>
      <c r="D1725" t="str">
        <f>IF([1]线路!D1725="","",[1]线路!D1725)</f>
        <v/>
      </c>
      <c r="E1725" t="str">
        <f>IF([1]线路!F1725="","",[1]线路!F1725)</f>
        <v/>
      </c>
      <c r="F1725" t="str">
        <f>IF([1]线路!E1725="","",[1]线路!E1725)</f>
        <v/>
      </c>
      <c r="G1725" s="18" t="str">
        <f t="shared" si="68"/>
        <v/>
      </c>
      <c r="H1725" s="18" t="str">
        <f ca="1">VLOOKUP(线路!A1725,OFFSET(架空线长度!$A$2,0,0,2000,2),2,FALSE)</f>
        <v/>
      </c>
      <c r="I1725" s="18"/>
      <c r="J1725" s="18"/>
      <c r="K1725" s="18"/>
      <c r="L1725" s="18" t="str">
        <f t="shared" si="69"/>
        <v/>
      </c>
      <c r="M1725" t="str">
        <f>IF([1]线路!G1725="","",[1]线路!G1725)</f>
        <v/>
      </c>
      <c r="N1725" t="str">
        <f>IF([1]线路!H1725="","",[1]线路!H1725)</f>
        <v/>
      </c>
    </row>
    <row r="1726" spans="1:14" x14ac:dyDescent="0.15">
      <c r="A1726" t="str">
        <f>IF([1]线路!A1726="","",[1]线路!A1726)</f>
        <v/>
      </c>
      <c r="B1726" t="str">
        <f>IF([1]线路!B1726="","",[1]线路!B1726)</f>
        <v/>
      </c>
      <c r="C1726" t="str">
        <f>IF([1]线路!C1726="","",[1]线路!C1726)</f>
        <v/>
      </c>
      <c r="D1726" t="str">
        <f>IF([1]线路!D1726="","",[1]线路!D1726)</f>
        <v/>
      </c>
      <c r="E1726" t="str">
        <f>IF([1]线路!F1726="","",[1]线路!F1726)</f>
        <v/>
      </c>
      <c r="F1726" t="str">
        <f>IF([1]线路!E1726="","",[1]线路!E1726)</f>
        <v/>
      </c>
      <c r="G1726" s="18" t="str">
        <f t="shared" si="68"/>
        <v/>
      </c>
      <c r="H1726" s="18" t="str">
        <f ca="1">VLOOKUP(线路!A1726,OFFSET(架空线长度!$A$2,0,0,2000,2),2,FALSE)</f>
        <v/>
      </c>
      <c r="I1726" s="18"/>
      <c r="J1726" s="18"/>
      <c r="K1726" s="18"/>
      <c r="L1726" s="18" t="str">
        <f t="shared" si="69"/>
        <v/>
      </c>
      <c r="M1726" t="str">
        <f>IF([1]线路!G1726="","",[1]线路!G1726)</f>
        <v/>
      </c>
      <c r="N1726" t="str">
        <f>IF([1]线路!H1726="","",[1]线路!H1726)</f>
        <v/>
      </c>
    </row>
    <row r="1727" spans="1:14" x14ac:dyDescent="0.15">
      <c r="A1727" t="str">
        <f>IF([1]线路!A1727="","",[1]线路!A1727)</f>
        <v/>
      </c>
      <c r="B1727" t="str">
        <f>IF([1]线路!B1727="","",[1]线路!B1727)</f>
        <v/>
      </c>
      <c r="C1727" t="str">
        <f>IF([1]线路!C1727="","",[1]线路!C1727)</f>
        <v/>
      </c>
      <c r="D1727" t="str">
        <f>IF([1]线路!D1727="","",[1]线路!D1727)</f>
        <v/>
      </c>
      <c r="E1727" t="str">
        <f>IF([1]线路!F1727="","",[1]线路!F1727)</f>
        <v/>
      </c>
      <c r="F1727" t="str">
        <f>IF([1]线路!E1727="","",[1]线路!E1727)</f>
        <v/>
      </c>
      <c r="G1727" s="18" t="str">
        <f t="shared" si="68"/>
        <v/>
      </c>
      <c r="H1727" s="18" t="str">
        <f ca="1">VLOOKUP(线路!A1727,OFFSET(架空线长度!$A$2,0,0,2000,2),2,FALSE)</f>
        <v/>
      </c>
      <c r="I1727" s="18"/>
      <c r="J1727" s="18"/>
      <c r="K1727" s="18"/>
      <c r="L1727" s="18" t="str">
        <f t="shared" si="69"/>
        <v/>
      </c>
      <c r="M1727" t="str">
        <f>IF([1]线路!G1727="","",[1]线路!G1727)</f>
        <v/>
      </c>
      <c r="N1727" t="str">
        <f>IF([1]线路!H1727="","",[1]线路!H1727)</f>
        <v/>
      </c>
    </row>
    <row r="1728" spans="1:14" x14ac:dyDescent="0.15">
      <c r="A1728" t="str">
        <f>IF([1]线路!A1728="","",[1]线路!A1728)</f>
        <v/>
      </c>
      <c r="B1728" t="str">
        <f>IF([1]线路!B1728="","",[1]线路!B1728)</f>
        <v/>
      </c>
      <c r="C1728" t="str">
        <f>IF([1]线路!C1728="","",[1]线路!C1728)</f>
        <v/>
      </c>
      <c r="D1728" t="str">
        <f>IF([1]线路!D1728="","",[1]线路!D1728)</f>
        <v/>
      </c>
      <c r="E1728" t="str">
        <f>IF([1]线路!F1728="","",[1]线路!F1728)</f>
        <v/>
      </c>
      <c r="F1728" t="str">
        <f>IF([1]线路!E1728="","",[1]线路!E1728)</f>
        <v/>
      </c>
      <c r="G1728" s="18" t="str">
        <f t="shared" si="68"/>
        <v/>
      </c>
      <c r="H1728" s="18" t="str">
        <f ca="1">VLOOKUP(线路!A1728,OFFSET(架空线长度!$A$2,0,0,2000,2),2,FALSE)</f>
        <v/>
      </c>
      <c r="I1728" s="18"/>
      <c r="J1728" s="18"/>
      <c r="K1728" s="18"/>
      <c r="L1728" s="18" t="str">
        <f t="shared" si="69"/>
        <v/>
      </c>
      <c r="M1728" t="str">
        <f>IF([1]线路!G1728="","",[1]线路!G1728)</f>
        <v/>
      </c>
      <c r="N1728" t="str">
        <f>IF([1]线路!H1728="","",[1]线路!H1728)</f>
        <v/>
      </c>
    </row>
    <row r="1729" spans="1:14" x14ac:dyDescent="0.15">
      <c r="A1729" t="str">
        <f>IF([1]线路!A1729="","",[1]线路!A1729)</f>
        <v/>
      </c>
      <c r="B1729" t="str">
        <f>IF([1]线路!B1729="","",[1]线路!B1729)</f>
        <v/>
      </c>
      <c r="C1729" t="str">
        <f>IF([1]线路!C1729="","",[1]线路!C1729)</f>
        <v/>
      </c>
      <c r="D1729" t="str">
        <f>IF([1]线路!D1729="","",[1]线路!D1729)</f>
        <v/>
      </c>
      <c r="E1729" t="str">
        <f>IF([1]线路!F1729="","",[1]线路!F1729)</f>
        <v/>
      </c>
      <c r="F1729" t="str">
        <f>IF([1]线路!E1729="","",[1]线路!E1729)</f>
        <v/>
      </c>
      <c r="G1729" s="18" t="str">
        <f t="shared" si="68"/>
        <v/>
      </c>
      <c r="H1729" s="18" t="str">
        <f ca="1">VLOOKUP(线路!A1729,OFFSET(架空线长度!$A$2,0,0,2000,2),2,FALSE)</f>
        <v/>
      </c>
      <c r="I1729" s="18"/>
      <c r="J1729" s="18"/>
      <c r="K1729" s="18"/>
      <c r="L1729" s="18" t="str">
        <f t="shared" si="69"/>
        <v/>
      </c>
      <c r="M1729" t="str">
        <f>IF([1]线路!G1729="","",[1]线路!G1729)</f>
        <v/>
      </c>
      <c r="N1729" t="str">
        <f>IF([1]线路!H1729="","",[1]线路!H1729)</f>
        <v/>
      </c>
    </row>
    <row r="1730" spans="1:14" x14ac:dyDescent="0.15">
      <c r="A1730" t="str">
        <f>IF([1]线路!A1730="","",[1]线路!A1730)</f>
        <v/>
      </c>
      <c r="B1730" t="str">
        <f>IF([1]线路!B1730="","",[1]线路!B1730)</f>
        <v/>
      </c>
      <c r="C1730" t="str">
        <f>IF([1]线路!C1730="","",[1]线路!C1730)</f>
        <v/>
      </c>
      <c r="D1730" t="str">
        <f>IF([1]线路!D1730="","",[1]线路!D1730)</f>
        <v/>
      </c>
      <c r="E1730" t="str">
        <f>IF([1]线路!F1730="","",[1]线路!F1730)</f>
        <v/>
      </c>
      <c r="F1730" t="str">
        <f>IF([1]线路!E1730="","",[1]线路!E1730)</f>
        <v/>
      </c>
      <c r="G1730" s="18" t="str">
        <f t="shared" si="68"/>
        <v/>
      </c>
      <c r="H1730" s="18" t="str">
        <f ca="1">VLOOKUP(线路!A1730,OFFSET(架空线长度!$A$2,0,0,2000,2),2,FALSE)</f>
        <v/>
      </c>
      <c r="I1730" s="18"/>
      <c r="J1730" s="18"/>
      <c r="K1730" s="18"/>
      <c r="L1730" s="18" t="str">
        <f t="shared" si="69"/>
        <v/>
      </c>
      <c r="M1730" t="str">
        <f>IF([1]线路!G1730="","",[1]线路!G1730)</f>
        <v/>
      </c>
      <c r="N1730" t="str">
        <f>IF([1]线路!H1730="","",[1]线路!H1730)</f>
        <v/>
      </c>
    </row>
    <row r="1731" spans="1:14" x14ac:dyDescent="0.15">
      <c r="A1731" t="str">
        <f>IF([1]线路!A1731="","",[1]线路!A1731)</f>
        <v/>
      </c>
      <c r="B1731" t="str">
        <f>IF([1]线路!B1731="","",[1]线路!B1731)</f>
        <v/>
      </c>
      <c r="C1731" t="str">
        <f>IF([1]线路!C1731="","",[1]线路!C1731)</f>
        <v/>
      </c>
      <c r="D1731" t="str">
        <f>IF([1]线路!D1731="","",[1]线路!D1731)</f>
        <v/>
      </c>
      <c r="E1731" t="str">
        <f>IF([1]线路!F1731="","",[1]线路!F1731)</f>
        <v/>
      </c>
      <c r="F1731" t="str">
        <f>IF([1]线路!E1731="","",[1]线路!E1731)</f>
        <v/>
      </c>
      <c r="G1731" s="18" t="str">
        <f t="shared" ref="G1731:G1794" si="70">L1731</f>
        <v/>
      </c>
      <c r="H1731" s="18" t="str">
        <f ca="1">VLOOKUP(线路!A1731,OFFSET(架空线长度!$A$2,0,0,2000,2),2,FALSE)</f>
        <v/>
      </c>
      <c r="I1731" s="18"/>
      <c r="J1731" s="18"/>
      <c r="K1731" s="18"/>
      <c r="L1731" s="18" t="str">
        <f t="shared" ref="L1731:L1794" si="71">IF(OR(I1731="",K1731=""),"",IF(I1731/(I1731+K1731)&gt;0.5,0,1))</f>
        <v/>
      </c>
      <c r="M1731" t="str">
        <f>IF([1]线路!G1731="","",[1]线路!G1731)</f>
        <v/>
      </c>
      <c r="N1731" t="str">
        <f>IF([1]线路!H1731="","",[1]线路!H1731)</f>
        <v/>
      </c>
    </row>
    <row r="1732" spans="1:14" x14ac:dyDescent="0.15">
      <c r="A1732" t="str">
        <f>IF([1]线路!A1732="","",[1]线路!A1732)</f>
        <v/>
      </c>
      <c r="B1732" t="str">
        <f>IF([1]线路!B1732="","",[1]线路!B1732)</f>
        <v/>
      </c>
      <c r="C1732" t="str">
        <f>IF([1]线路!C1732="","",[1]线路!C1732)</f>
        <v/>
      </c>
      <c r="D1732" t="str">
        <f>IF([1]线路!D1732="","",[1]线路!D1732)</f>
        <v/>
      </c>
      <c r="E1732" t="str">
        <f>IF([1]线路!F1732="","",[1]线路!F1732)</f>
        <v/>
      </c>
      <c r="F1732" t="str">
        <f>IF([1]线路!E1732="","",[1]线路!E1732)</f>
        <v/>
      </c>
      <c r="G1732" s="18" t="str">
        <f t="shared" si="70"/>
        <v/>
      </c>
      <c r="H1732" s="18" t="str">
        <f ca="1">VLOOKUP(线路!A1732,OFFSET(架空线长度!$A$2,0,0,2000,2),2,FALSE)</f>
        <v/>
      </c>
      <c r="I1732" s="18"/>
      <c r="J1732" s="18"/>
      <c r="K1732" s="18"/>
      <c r="L1732" s="18" t="str">
        <f t="shared" si="71"/>
        <v/>
      </c>
      <c r="M1732" t="str">
        <f>IF([1]线路!G1732="","",[1]线路!G1732)</f>
        <v/>
      </c>
      <c r="N1732" t="str">
        <f>IF([1]线路!H1732="","",[1]线路!H1732)</f>
        <v/>
      </c>
    </row>
    <row r="1733" spans="1:14" x14ac:dyDescent="0.15">
      <c r="A1733" t="str">
        <f>IF([1]线路!A1733="","",[1]线路!A1733)</f>
        <v/>
      </c>
      <c r="B1733" t="str">
        <f>IF([1]线路!B1733="","",[1]线路!B1733)</f>
        <v/>
      </c>
      <c r="C1733" t="str">
        <f>IF([1]线路!C1733="","",[1]线路!C1733)</f>
        <v/>
      </c>
      <c r="D1733" t="str">
        <f>IF([1]线路!D1733="","",[1]线路!D1733)</f>
        <v/>
      </c>
      <c r="E1733" t="str">
        <f>IF([1]线路!F1733="","",[1]线路!F1733)</f>
        <v/>
      </c>
      <c r="F1733" t="str">
        <f>IF([1]线路!E1733="","",[1]线路!E1733)</f>
        <v/>
      </c>
      <c r="G1733" s="18" t="str">
        <f t="shared" si="70"/>
        <v/>
      </c>
      <c r="H1733" s="18" t="str">
        <f ca="1">VLOOKUP(线路!A1733,OFFSET(架空线长度!$A$2,0,0,2000,2),2,FALSE)</f>
        <v/>
      </c>
      <c r="I1733" s="18"/>
      <c r="J1733" s="18"/>
      <c r="K1733" s="18"/>
      <c r="L1733" s="18" t="str">
        <f t="shared" si="71"/>
        <v/>
      </c>
      <c r="M1733" t="str">
        <f>IF([1]线路!G1733="","",[1]线路!G1733)</f>
        <v/>
      </c>
      <c r="N1733" t="str">
        <f>IF([1]线路!H1733="","",[1]线路!H1733)</f>
        <v/>
      </c>
    </row>
    <row r="1734" spans="1:14" x14ac:dyDescent="0.15">
      <c r="A1734" t="str">
        <f>IF([1]线路!A1734="","",[1]线路!A1734)</f>
        <v/>
      </c>
      <c r="B1734" t="str">
        <f>IF([1]线路!B1734="","",[1]线路!B1734)</f>
        <v/>
      </c>
      <c r="C1734" t="str">
        <f>IF([1]线路!C1734="","",[1]线路!C1734)</f>
        <v/>
      </c>
      <c r="D1734" t="str">
        <f>IF([1]线路!D1734="","",[1]线路!D1734)</f>
        <v/>
      </c>
      <c r="E1734" t="str">
        <f>IF([1]线路!F1734="","",[1]线路!F1734)</f>
        <v/>
      </c>
      <c r="F1734" t="str">
        <f>IF([1]线路!E1734="","",[1]线路!E1734)</f>
        <v/>
      </c>
      <c r="G1734" s="18" t="str">
        <f t="shared" si="70"/>
        <v/>
      </c>
      <c r="H1734" s="18" t="str">
        <f ca="1">VLOOKUP(线路!A1734,OFFSET(架空线长度!$A$2,0,0,2000,2),2,FALSE)</f>
        <v/>
      </c>
      <c r="I1734" s="18"/>
      <c r="J1734" s="18"/>
      <c r="K1734" s="18"/>
      <c r="L1734" s="18" t="str">
        <f t="shared" si="71"/>
        <v/>
      </c>
      <c r="M1734" t="str">
        <f>IF([1]线路!G1734="","",[1]线路!G1734)</f>
        <v/>
      </c>
      <c r="N1734" t="str">
        <f>IF([1]线路!H1734="","",[1]线路!H1734)</f>
        <v/>
      </c>
    </row>
    <row r="1735" spans="1:14" x14ac:dyDescent="0.15">
      <c r="A1735" t="str">
        <f>IF([1]线路!A1735="","",[1]线路!A1735)</f>
        <v/>
      </c>
      <c r="B1735" t="str">
        <f>IF([1]线路!B1735="","",[1]线路!B1735)</f>
        <v/>
      </c>
      <c r="C1735" t="str">
        <f>IF([1]线路!C1735="","",[1]线路!C1735)</f>
        <v/>
      </c>
      <c r="D1735" t="str">
        <f>IF([1]线路!D1735="","",[1]线路!D1735)</f>
        <v/>
      </c>
      <c r="E1735" t="str">
        <f>IF([1]线路!F1735="","",[1]线路!F1735)</f>
        <v/>
      </c>
      <c r="F1735" t="str">
        <f>IF([1]线路!E1735="","",[1]线路!E1735)</f>
        <v/>
      </c>
      <c r="G1735" s="18" t="str">
        <f t="shared" si="70"/>
        <v/>
      </c>
      <c r="H1735" s="18" t="str">
        <f ca="1">VLOOKUP(线路!A1735,OFFSET(架空线长度!$A$2,0,0,2000,2),2,FALSE)</f>
        <v/>
      </c>
      <c r="I1735" s="18"/>
      <c r="J1735" s="18"/>
      <c r="K1735" s="18"/>
      <c r="L1735" s="18" t="str">
        <f t="shared" si="71"/>
        <v/>
      </c>
      <c r="M1735" t="str">
        <f>IF([1]线路!G1735="","",[1]线路!G1735)</f>
        <v/>
      </c>
      <c r="N1735" t="str">
        <f>IF([1]线路!H1735="","",[1]线路!H1735)</f>
        <v/>
      </c>
    </row>
    <row r="1736" spans="1:14" x14ac:dyDescent="0.15">
      <c r="A1736" t="str">
        <f>IF([1]线路!A1736="","",[1]线路!A1736)</f>
        <v/>
      </c>
      <c r="B1736" t="str">
        <f>IF([1]线路!B1736="","",[1]线路!B1736)</f>
        <v/>
      </c>
      <c r="C1736" t="str">
        <f>IF([1]线路!C1736="","",[1]线路!C1736)</f>
        <v/>
      </c>
      <c r="D1736" t="str">
        <f>IF([1]线路!D1736="","",[1]线路!D1736)</f>
        <v/>
      </c>
      <c r="E1736" t="str">
        <f>IF([1]线路!F1736="","",[1]线路!F1736)</f>
        <v/>
      </c>
      <c r="F1736" t="str">
        <f>IF([1]线路!E1736="","",[1]线路!E1736)</f>
        <v/>
      </c>
      <c r="G1736" s="18" t="str">
        <f t="shared" si="70"/>
        <v/>
      </c>
      <c r="H1736" s="18" t="str">
        <f ca="1">VLOOKUP(线路!A1736,OFFSET(架空线长度!$A$2,0,0,2000,2),2,FALSE)</f>
        <v/>
      </c>
      <c r="I1736" s="18"/>
      <c r="J1736" s="18"/>
      <c r="K1736" s="18"/>
      <c r="L1736" s="18" t="str">
        <f t="shared" si="71"/>
        <v/>
      </c>
      <c r="M1736" t="str">
        <f>IF([1]线路!G1736="","",[1]线路!G1736)</f>
        <v/>
      </c>
      <c r="N1736" t="str">
        <f>IF([1]线路!H1736="","",[1]线路!H1736)</f>
        <v/>
      </c>
    </row>
    <row r="1737" spans="1:14" x14ac:dyDescent="0.15">
      <c r="A1737" t="str">
        <f>IF([1]线路!A1737="","",[1]线路!A1737)</f>
        <v/>
      </c>
      <c r="B1737" t="str">
        <f>IF([1]线路!B1737="","",[1]线路!B1737)</f>
        <v/>
      </c>
      <c r="C1737" t="str">
        <f>IF([1]线路!C1737="","",[1]线路!C1737)</f>
        <v/>
      </c>
      <c r="D1737" t="str">
        <f>IF([1]线路!D1737="","",[1]线路!D1737)</f>
        <v/>
      </c>
      <c r="E1737" t="str">
        <f>IF([1]线路!F1737="","",[1]线路!F1737)</f>
        <v/>
      </c>
      <c r="F1737" t="str">
        <f>IF([1]线路!E1737="","",[1]线路!E1737)</f>
        <v/>
      </c>
      <c r="G1737" s="18" t="str">
        <f t="shared" si="70"/>
        <v/>
      </c>
      <c r="H1737" s="18" t="str">
        <f ca="1">VLOOKUP(线路!A1737,OFFSET(架空线长度!$A$2,0,0,2000,2),2,FALSE)</f>
        <v/>
      </c>
      <c r="I1737" s="18"/>
      <c r="J1737" s="18"/>
      <c r="K1737" s="18"/>
      <c r="L1737" s="18" t="str">
        <f t="shared" si="71"/>
        <v/>
      </c>
      <c r="M1737" t="str">
        <f>IF([1]线路!G1737="","",[1]线路!G1737)</f>
        <v/>
      </c>
      <c r="N1737" t="str">
        <f>IF([1]线路!H1737="","",[1]线路!H1737)</f>
        <v/>
      </c>
    </row>
    <row r="1738" spans="1:14" x14ac:dyDescent="0.15">
      <c r="A1738" t="str">
        <f>IF([1]线路!A1738="","",[1]线路!A1738)</f>
        <v/>
      </c>
      <c r="B1738" t="str">
        <f>IF([1]线路!B1738="","",[1]线路!B1738)</f>
        <v/>
      </c>
      <c r="C1738" t="str">
        <f>IF([1]线路!C1738="","",[1]线路!C1738)</f>
        <v/>
      </c>
      <c r="D1738" t="str">
        <f>IF([1]线路!D1738="","",[1]线路!D1738)</f>
        <v/>
      </c>
      <c r="E1738" t="str">
        <f>IF([1]线路!F1738="","",[1]线路!F1738)</f>
        <v/>
      </c>
      <c r="F1738" t="str">
        <f>IF([1]线路!E1738="","",[1]线路!E1738)</f>
        <v/>
      </c>
      <c r="G1738" s="18" t="str">
        <f t="shared" si="70"/>
        <v/>
      </c>
      <c r="H1738" s="18" t="str">
        <f ca="1">VLOOKUP(线路!A1738,OFFSET(架空线长度!$A$2,0,0,2000,2),2,FALSE)</f>
        <v/>
      </c>
      <c r="I1738" s="18"/>
      <c r="J1738" s="18"/>
      <c r="K1738" s="18"/>
      <c r="L1738" s="18" t="str">
        <f t="shared" si="71"/>
        <v/>
      </c>
      <c r="M1738" t="str">
        <f>IF([1]线路!G1738="","",[1]线路!G1738)</f>
        <v/>
      </c>
      <c r="N1738" t="str">
        <f>IF([1]线路!H1738="","",[1]线路!H1738)</f>
        <v/>
      </c>
    </row>
    <row r="1739" spans="1:14" x14ac:dyDescent="0.15">
      <c r="A1739" t="str">
        <f>IF([1]线路!A1739="","",[1]线路!A1739)</f>
        <v/>
      </c>
      <c r="B1739" t="str">
        <f>IF([1]线路!B1739="","",[1]线路!B1739)</f>
        <v/>
      </c>
      <c r="C1739" t="str">
        <f>IF([1]线路!C1739="","",[1]线路!C1739)</f>
        <v/>
      </c>
      <c r="D1739" t="str">
        <f>IF([1]线路!D1739="","",[1]线路!D1739)</f>
        <v/>
      </c>
      <c r="E1739" t="str">
        <f>IF([1]线路!F1739="","",[1]线路!F1739)</f>
        <v/>
      </c>
      <c r="F1739" t="str">
        <f>IF([1]线路!E1739="","",[1]线路!E1739)</f>
        <v/>
      </c>
      <c r="G1739" s="18" t="str">
        <f t="shared" si="70"/>
        <v/>
      </c>
      <c r="H1739" s="18" t="str">
        <f ca="1">VLOOKUP(线路!A1739,OFFSET(架空线长度!$A$2,0,0,2000,2),2,FALSE)</f>
        <v/>
      </c>
      <c r="I1739" s="18"/>
      <c r="J1739" s="18"/>
      <c r="K1739" s="18"/>
      <c r="L1739" s="18" t="str">
        <f t="shared" si="71"/>
        <v/>
      </c>
      <c r="M1739" t="str">
        <f>IF([1]线路!G1739="","",[1]线路!G1739)</f>
        <v/>
      </c>
      <c r="N1739" t="str">
        <f>IF([1]线路!H1739="","",[1]线路!H1739)</f>
        <v/>
      </c>
    </row>
    <row r="1740" spans="1:14" x14ac:dyDescent="0.15">
      <c r="A1740" t="str">
        <f>IF([1]线路!A1740="","",[1]线路!A1740)</f>
        <v/>
      </c>
      <c r="B1740" t="str">
        <f>IF([1]线路!B1740="","",[1]线路!B1740)</f>
        <v/>
      </c>
      <c r="C1740" t="str">
        <f>IF([1]线路!C1740="","",[1]线路!C1740)</f>
        <v/>
      </c>
      <c r="D1740" t="str">
        <f>IF([1]线路!D1740="","",[1]线路!D1740)</f>
        <v/>
      </c>
      <c r="E1740" t="str">
        <f>IF([1]线路!F1740="","",[1]线路!F1740)</f>
        <v/>
      </c>
      <c r="F1740" t="str">
        <f>IF([1]线路!E1740="","",[1]线路!E1740)</f>
        <v/>
      </c>
      <c r="G1740" s="18" t="str">
        <f t="shared" si="70"/>
        <v/>
      </c>
      <c r="H1740" s="18" t="str">
        <f ca="1">VLOOKUP(线路!A1740,OFFSET(架空线长度!$A$2,0,0,2000,2),2,FALSE)</f>
        <v/>
      </c>
      <c r="I1740" s="18"/>
      <c r="J1740" s="18"/>
      <c r="K1740" s="18"/>
      <c r="L1740" s="18" t="str">
        <f t="shared" si="71"/>
        <v/>
      </c>
      <c r="M1740" t="str">
        <f>IF([1]线路!G1740="","",[1]线路!G1740)</f>
        <v/>
      </c>
      <c r="N1740" t="str">
        <f>IF([1]线路!H1740="","",[1]线路!H1740)</f>
        <v/>
      </c>
    </row>
    <row r="1741" spans="1:14" x14ac:dyDescent="0.15">
      <c r="A1741" t="str">
        <f>IF([1]线路!A1741="","",[1]线路!A1741)</f>
        <v/>
      </c>
      <c r="B1741" t="str">
        <f>IF([1]线路!B1741="","",[1]线路!B1741)</f>
        <v/>
      </c>
      <c r="C1741" t="str">
        <f>IF([1]线路!C1741="","",[1]线路!C1741)</f>
        <v/>
      </c>
      <c r="D1741" t="str">
        <f>IF([1]线路!D1741="","",[1]线路!D1741)</f>
        <v/>
      </c>
      <c r="E1741" t="str">
        <f>IF([1]线路!F1741="","",[1]线路!F1741)</f>
        <v/>
      </c>
      <c r="F1741" t="str">
        <f>IF([1]线路!E1741="","",[1]线路!E1741)</f>
        <v/>
      </c>
      <c r="G1741" s="18" t="str">
        <f t="shared" si="70"/>
        <v/>
      </c>
      <c r="H1741" s="18" t="str">
        <f ca="1">VLOOKUP(线路!A1741,OFFSET(架空线长度!$A$2,0,0,2000,2),2,FALSE)</f>
        <v/>
      </c>
      <c r="I1741" s="18"/>
      <c r="J1741" s="18"/>
      <c r="K1741" s="18"/>
      <c r="L1741" s="18" t="str">
        <f t="shared" si="71"/>
        <v/>
      </c>
      <c r="M1741" t="str">
        <f>IF([1]线路!G1741="","",[1]线路!G1741)</f>
        <v/>
      </c>
      <c r="N1741" t="str">
        <f>IF([1]线路!H1741="","",[1]线路!H1741)</f>
        <v/>
      </c>
    </row>
    <row r="1742" spans="1:14" x14ac:dyDescent="0.15">
      <c r="A1742" t="str">
        <f>IF([1]线路!A1742="","",[1]线路!A1742)</f>
        <v/>
      </c>
      <c r="B1742" t="str">
        <f>IF([1]线路!B1742="","",[1]线路!B1742)</f>
        <v/>
      </c>
      <c r="C1742" t="str">
        <f>IF([1]线路!C1742="","",[1]线路!C1742)</f>
        <v/>
      </c>
      <c r="D1742" t="str">
        <f>IF([1]线路!D1742="","",[1]线路!D1742)</f>
        <v/>
      </c>
      <c r="E1742" t="str">
        <f>IF([1]线路!F1742="","",[1]线路!F1742)</f>
        <v/>
      </c>
      <c r="F1742" t="str">
        <f>IF([1]线路!E1742="","",[1]线路!E1742)</f>
        <v/>
      </c>
      <c r="G1742" s="18" t="str">
        <f t="shared" si="70"/>
        <v/>
      </c>
      <c r="H1742" s="18" t="str">
        <f ca="1">VLOOKUP(线路!A1742,OFFSET(架空线长度!$A$2,0,0,2000,2),2,FALSE)</f>
        <v/>
      </c>
      <c r="I1742" s="18"/>
      <c r="J1742" s="18"/>
      <c r="K1742" s="18"/>
      <c r="L1742" s="18" t="str">
        <f t="shared" si="71"/>
        <v/>
      </c>
      <c r="M1742" t="str">
        <f>IF([1]线路!G1742="","",[1]线路!G1742)</f>
        <v/>
      </c>
      <c r="N1742" t="str">
        <f>IF([1]线路!H1742="","",[1]线路!H1742)</f>
        <v/>
      </c>
    </row>
    <row r="1743" spans="1:14" x14ac:dyDescent="0.15">
      <c r="A1743" t="str">
        <f>IF([1]线路!A1743="","",[1]线路!A1743)</f>
        <v/>
      </c>
      <c r="B1743" t="str">
        <f>IF([1]线路!B1743="","",[1]线路!B1743)</f>
        <v/>
      </c>
      <c r="C1743" t="str">
        <f>IF([1]线路!C1743="","",[1]线路!C1743)</f>
        <v/>
      </c>
      <c r="D1743" t="str">
        <f>IF([1]线路!D1743="","",[1]线路!D1743)</f>
        <v/>
      </c>
      <c r="E1743" t="str">
        <f>IF([1]线路!F1743="","",[1]线路!F1743)</f>
        <v/>
      </c>
      <c r="F1743" t="str">
        <f>IF([1]线路!E1743="","",[1]线路!E1743)</f>
        <v/>
      </c>
      <c r="G1743" s="18" t="str">
        <f t="shared" si="70"/>
        <v/>
      </c>
      <c r="H1743" s="18" t="str">
        <f ca="1">VLOOKUP(线路!A1743,OFFSET(架空线长度!$A$2,0,0,2000,2),2,FALSE)</f>
        <v/>
      </c>
      <c r="I1743" s="18"/>
      <c r="J1743" s="18"/>
      <c r="K1743" s="18"/>
      <c r="L1743" s="18" t="str">
        <f t="shared" si="71"/>
        <v/>
      </c>
      <c r="M1743" t="str">
        <f>IF([1]线路!G1743="","",[1]线路!G1743)</f>
        <v/>
      </c>
      <c r="N1743" t="str">
        <f>IF([1]线路!H1743="","",[1]线路!H1743)</f>
        <v/>
      </c>
    </row>
    <row r="1744" spans="1:14" x14ac:dyDescent="0.15">
      <c r="A1744" t="str">
        <f>IF([1]线路!A1744="","",[1]线路!A1744)</f>
        <v/>
      </c>
      <c r="B1744" t="str">
        <f>IF([1]线路!B1744="","",[1]线路!B1744)</f>
        <v/>
      </c>
      <c r="C1744" t="str">
        <f>IF([1]线路!C1744="","",[1]线路!C1744)</f>
        <v/>
      </c>
      <c r="D1744" t="str">
        <f>IF([1]线路!D1744="","",[1]线路!D1744)</f>
        <v/>
      </c>
      <c r="E1744" t="str">
        <f>IF([1]线路!F1744="","",[1]线路!F1744)</f>
        <v/>
      </c>
      <c r="F1744" t="str">
        <f>IF([1]线路!E1744="","",[1]线路!E1744)</f>
        <v/>
      </c>
      <c r="G1744" s="18" t="str">
        <f t="shared" si="70"/>
        <v/>
      </c>
      <c r="H1744" s="18" t="str">
        <f ca="1">VLOOKUP(线路!A1744,OFFSET(架空线长度!$A$2,0,0,2000,2),2,FALSE)</f>
        <v/>
      </c>
      <c r="I1744" s="18"/>
      <c r="J1744" s="18"/>
      <c r="K1744" s="18"/>
      <c r="L1744" s="18" t="str">
        <f t="shared" si="71"/>
        <v/>
      </c>
      <c r="M1744" t="str">
        <f>IF([1]线路!G1744="","",[1]线路!G1744)</f>
        <v/>
      </c>
      <c r="N1744" t="str">
        <f>IF([1]线路!H1744="","",[1]线路!H1744)</f>
        <v/>
      </c>
    </row>
    <row r="1745" spans="1:14" x14ac:dyDescent="0.15">
      <c r="A1745" t="str">
        <f>IF([1]线路!A1745="","",[1]线路!A1745)</f>
        <v/>
      </c>
      <c r="B1745" t="str">
        <f>IF([1]线路!B1745="","",[1]线路!B1745)</f>
        <v/>
      </c>
      <c r="C1745" t="str">
        <f>IF([1]线路!C1745="","",[1]线路!C1745)</f>
        <v/>
      </c>
      <c r="D1745" t="str">
        <f>IF([1]线路!D1745="","",[1]线路!D1745)</f>
        <v/>
      </c>
      <c r="E1745" t="str">
        <f>IF([1]线路!F1745="","",[1]线路!F1745)</f>
        <v/>
      </c>
      <c r="F1745" t="str">
        <f>IF([1]线路!E1745="","",[1]线路!E1745)</f>
        <v/>
      </c>
      <c r="G1745" s="18" t="str">
        <f t="shared" si="70"/>
        <v/>
      </c>
      <c r="H1745" s="18" t="str">
        <f ca="1">VLOOKUP(线路!A1745,OFFSET(架空线长度!$A$2,0,0,2000,2),2,FALSE)</f>
        <v/>
      </c>
      <c r="I1745" s="18"/>
      <c r="J1745" s="18"/>
      <c r="K1745" s="18"/>
      <c r="L1745" s="18" t="str">
        <f t="shared" si="71"/>
        <v/>
      </c>
      <c r="M1745" t="str">
        <f>IF([1]线路!G1745="","",[1]线路!G1745)</f>
        <v/>
      </c>
      <c r="N1745" t="str">
        <f>IF([1]线路!H1745="","",[1]线路!H1745)</f>
        <v/>
      </c>
    </row>
    <row r="1746" spans="1:14" x14ac:dyDescent="0.15">
      <c r="A1746" t="str">
        <f>IF([1]线路!A1746="","",[1]线路!A1746)</f>
        <v/>
      </c>
      <c r="B1746" t="str">
        <f>IF([1]线路!B1746="","",[1]线路!B1746)</f>
        <v/>
      </c>
      <c r="C1746" t="str">
        <f>IF([1]线路!C1746="","",[1]线路!C1746)</f>
        <v/>
      </c>
      <c r="D1746" t="str">
        <f>IF([1]线路!D1746="","",[1]线路!D1746)</f>
        <v/>
      </c>
      <c r="E1746" t="str">
        <f>IF([1]线路!F1746="","",[1]线路!F1746)</f>
        <v/>
      </c>
      <c r="F1746" t="str">
        <f>IF([1]线路!E1746="","",[1]线路!E1746)</f>
        <v/>
      </c>
      <c r="G1746" s="18" t="str">
        <f t="shared" si="70"/>
        <v/>
      </c>
      <c r="H1746" s="18" t="str">
        <f ca="1">VLOOKUP(线路!A1746,OFFSET(架空线长度!$A$2,0,0,2000,2),2,FALSE)</f>
        <v/>
      </c>
      <c r="I1746" s="18"/>
      <c r="J1746" s="18"/>
      <c r="K1746" s="18"/>
      <c r="L1746" s="18" t="str">
        <f t="shared" si="71"/>
        <v/>
      </c>
      <c r="M1746" t="str">
        <f>IF([1]线路!G1746="","",[1]线路!G1746)</f>
        <v/>
      </c>
      <c r="N1746" t="str">
        <f>IF([1]线路!H1746="","",[1]线路!H1746)</f>
        <v/>
      </c>
    </row>
    <row r="1747" spans="1:14" x14ac:dyDescent="0.15">
      <c r="A1747" t="str">
        <f>IF([1]线路!A1747="","",[1]线路!A1747)</f>
        <v/>
      </c>
      <c r="B1747" t="str">
        <f>IF([1]线路!B1747="","",[1]线路!B1747)</f>
        <v/>
      </c>
      <c r="C1747" t="str">
        <f>IF([1]线路!C1747="","",[1]线路!C1747)</f>
        <v/>
      </c>
      <c r="D1747" t="str">
        <f>IF([1]线路!D1747="","",[1]线路!D1747)</f>
        <v/>
      </c>
      <c r="E1747" t="str">
        <f>IF([1]线路!F1747="","",[1]线路!F1747)</f>
        <v/>
      </c>
      <c r="F1747" t="str">
        <f>IF([1]线路!E1747="","",[1]线路!E1747)</f>
        <v/>
      </c>
      <c r="G1747" s="18" t="str">
        <f t="shared" si="70"/>
        <v/>
      </c>
      <c r="H1747" s="18" t="str">
        <f ca="1">VLOOKUP(线路!A1747,OFFSET(架空线长度!$A$2,0,0,2000,2),2,FALSE)</f>
        <v/>
      </c>
      <c r="I1747" s="18"/>
      <c r="J1747" s="18"/>
      <c r="K1747" s="18"/>
      <c r="L1747" s="18" t="str">
        <f t="shared" si="71"/>
        <v/>
      </c>
      <c r="M1747" t="str">
        <f>IF([1]线路!G1747="","",[1]线路!G1747)</f>
        <v/>
      </c>
      <c r="N1747" t="str">
        <f>IF([1]线路!H1747="","",[1]线路!H1747)</f>
        <v/>
      </c>
    </row>
    <row r="1748" spans="1:14" x14ac:dyDescent="0.15">
      <c r="A1748" t="str">
        <f>IF([1]线路!A1748="","",[1]线路!A1748)</f>
        <v/>
      </c>
      <c r="B1748" t="str">
        <f>IF([1]线路!B1748="","",[1]线路!B1748)</f>
        <v/>
      </c>
      <c r="C1748" t="str">
        <f>IF([1]线路!C1748="","",[1]线路!C1748)</f>
        <v/>
      </c>
      <c r="D1748" t="str">
        <f>IF([1]线路!D1748="","",[1]线路!D1748)</f>
        <v/>
      </c>
      <c r="E1748" t="str">
        <f>IF([1]线路!F1748="","",[1]线路!F1748)</f>
        <v/>
      </c>
      <c r="F1748" t="str">
        <f>IF([1]线路!E1748="","",[1]线路!E1748)</f>
        <v/>
      </c>
      <c r="G1748" s="18" t="str">
        <f t="shared" si="70"/>
        <v/>
      </c>
      <c r="H1748" s="18" t="str">
        <f ca="1">VLOOKUP(线路!A1748,OFFSET(架空线长度!$A$2,0,0,2000,2),2,FALSE)</f>
        <v/>
      </c>
      <c r="I1748" s="18"/>
      <c r="J1748" s="18"/>
      <c r="K1748" s="18"/>
      <c r="L1748" s="18" t="str">
        <f t="shared" si="71"/>
        <v/>
      </c>
      <c r="M1748" t="str">
        <f>IF([1]线路!G1748="","",[1]线路!G1748)</f>
        <v/>
      </c>
      <c r="N1748" t="str">
        <f>IF([1]线路!H1748="","",[1]线路!H1748)</f>
        <v/>
      </c>
    </row>
    <row r="1749" spans="1:14" x14ac:dyDescent="0.15">
      <c r="A1749" t="str">
        <f>IF([1]线路!A1749="","",[1]线路!A1749)</f>
        <v/>
      </c>
      <c r="B1749" t="str">
        <f>IF([1]线路!B1749="","",[1]线路!B1749)</f>
        <v/>
      </c>
      <c r="C1749" t="str">
        <f>IF([1]线路!C1749="","",[1]线路!C1749)</f>
        <v/>
      </c>
      <c r="D1749" t="str">
        <f>IF([1]线路!D1749="","",[1]线路!D1749)</f>
        <v/>
      </c>
      <c r="E1749" t="str">
        <f>IF([1]线路!F1749="","",[1]线路!F1749)</f>
        <v/>
      </c>
      <c r="F1749" t="str">
        <f>IF([1]线路!E1749="","",[1]线路!E1749)</f>
        <v/>
      </c>
      <c r="G1749" s="18" t="str">
        <f t="shared" si="70"/>
        <v/>
      </c>
      <c r="H1749" s="18" t="str">
        <f ca="1">VLOOKUP(线路!A1749,OFFSET(架空线长度!$A$2,0,0,2000,2),2,FALSE)</f>
        <v/>
      </c>
      <c r="I1749" s="18"/>
      <c r="J1749" s="18"/>
      <c r="K1749" s="18"/>
      <c r="L1749" s="18" t="str">
        <f t="shared" si="71"/>
        <v/>
      </c>
      <c r="M1749" t="str">
        <f>IF([1]线路!G1749="","",[1]线路!G1749)</f>
        <v/>
      </c>
      <c r="N1749" t="str">
        <f>IF([1]线路!H1749="","",[1]线路!H1749)</f>
        <v/>
      </c>
    </row>
    <row r="1750" spans="1:14" x14ac:dyDescent="0.15">
      <c r="A1750" t="str">
        <f>IF([1]线路!A1750="","",[1]线路!A1750)</f>
        <v/>
      </c>
      <c r="B1750" t="str">
        <f>IF([1]线路!B1750="","",[1]线路!B1750)</f>
        <v/>
      </c>
      <c r="C1750" t="str">
        <f>IF([1]线路!C1750="","",[1]线路!C1750)</f>
        <v/>
      </c>
      <c r="D1750" t="str">
        <f>IF([1]线路!D1750="","",[1]线路!D1750)</f>
        <v/>
      </c>
      <c r="E1750" t="str">
        <f>IF([1]线路!F1750="","",[1]线路!F1750)</f>
        <v/>
      </c>
      <c r="F1750" t="str">
        <f>IF([1]线路!E1750="","",[1]线路!E1750)</f>
        <v/>
      </c>
      <c r="G1750" s="18" t="str">
        <f t="shared" si="70"/>
        <v/>
      </c>
      <c r="H1750" s="18" t="str">
        <f ca="1">VLOOKUP(线路!A1750,OFFSET(架空线长度!$A$2,0,0,2000,2),2,FALSE)</f>
        <v/>
      </c>
      <c r="I1750" s="18"/>
      <c r="J1750" s="18"/>
      <c r="K1750" s="18"/>
      <c r="L1750" s="18" t="str">
        <f t="shared" si="71"/>
        <v/>
      </c>
      <c r="M1750" t="str">
        <f>IF([1]线路!G1750="","",[1]线路!G1750)</f>
        <v/>
      </c>
      <c r="N1750" t="str">
        <f>IF([1]线路!H1750="","",[1]线路!H1750)</f>
        <v/>
      </c>
    </row>
    <row r="1751" spans="1:14" x14ac:dyDescent="0.15">
      <c r="A1751" t="str">
        <f>IF([1]线路!A1751="","",[1]线路!A1751)</f>
        <v/>
      </c>
      <c r="B1751" t="str">
        <f>IF([1]线路!B1751="","",[1]线路!B1751)</f>
        <v/>
      </c>
      <c r="C1751" t="str">
        <f>IF([1]线路!C1751="","",[1]线路!C1751)</f>
        <v/>
      </c>
      <c r="D1751" t="str">
        <f>IF([1]线路!D1751="","",[1]线路!D1751)</f>
        <v/>
      </c>
      <c r="E1751" t="str">
        <f>IF([1]线路!F1751="","",[1]线路!F1751)</f>
        <v/>
      </c>
      <c r="F1751" t="str">
        <f>IF([1]线路!E1751="","",[1]线路!E1751)</f>
        <v/>
      </c>
      <c r="G1751" s="18" t="str">
        <f t="shared" si="70"/>
        <v/>
      </c>
      <c r="H1751" s="18" t="str">
        <f ca="1">VLOOKUP(线路!A1751,OFFSET(架空线长度!$A$2,0,0,2000,2),2,FALSE)</f>
        <v/>
      </c>
      <c r="I1751" s="18"/>
      <c r="J1751" s="18"/>
      <c r="K1751" s="18"/>
      <c r="L1751" s="18" t="str">
        <f t="shared" si="71"/>
        <v/>
      </c>
      <c r="M1751" t="str">
        <f>IF([1]线路!G1751="","",[1]线路!G1751)</f>
        <v/>
      </c>
      <c r="N1751" t="str">
        <f>IF([1]线路!H1751="","",[1]线路!H1751)</f>
        <v/>
      </c>
    </row>
    <row r="1752" spans="1:14" x14ac:dyDescent="0.15">
      <c r="A1752" t="str">
        <f>IF([1]线路!A1752="","",[1]线路!A1752)</f>
        <v/>
      </c>
      <c r="B1752" t="str">
        <f>IF([1]线路!B1752="","",[1]线路!B1752)</f>
        <v/>
      </c>
      <c r="C1752" t="str">
        <f>IF([1]线路!C1752="","",[1]线路!C1752)</f>
        <v/>
      </c>
      <c r="D1752" t="str">
        <f>IF([1]线路!D1752="","",[1]线路!D1752)</f>
        <v/>
      </c>
      <c r="E1752" t="str">
        <f>IF([1]线路!F1752="","",[1]线路!F1752)</f>
        <v/>
      </c>
      <c r="F1752" t="str">
        <f>IF([1]线路!E1752="","",[1]线路!E1752)</f>
        <v/>
      </c>
      <c r="G1752" s="18" t="str">
        <f t="shared" si="70"/>
        <v/>
      </c>
      <c r="H1752" s="18" t="str">
        <f ca="1">VLOOKUP(线路!A1752,OFFSET(架空线长度!$A$2,0,0,2000,2),2,FALSE)</f>
        <v/>
      </c>
      <c r="I1752" s="18"/>
      <c r="J1752" s="18"/>
      <c r="K1752" s="18"/>
      <c r="L1752" s="18" t="str">
        <f t="shared" si="71"/>
        <v/>
      </c>
      <c r="M1752" t="str">
        <f>IF([1]线路!G1752="","",[1]线路!G1752)</f>
        <v/>
      </c>
      <c r="N1752" t="str">
        <f>IF([1]线路!H1752="","",[1]线路!H1752)</f>
        <v/>
      </c>
    </row>
    <row r="1753" spans="1:14" x14ac:dyDescent="0.15">
      <c r="A1753" t="str">
        <f>IF([1]线路!A1753="","",[1]线路!A1753)</f>
        <v/>
      </c>
      <c r="B1753" t="str">
        <f>IF([1]线路!B1753="","",[1]线路!B1753)</f>
        <v/>
      </c>
      <c r="C1753" t="str">
        <f>IF([1]线路!C1753="","",[1]线路!C1753)</f>
        <v/>
      </c>
      <c r="D1753" t="str">
        <f>IF([1]线路!D1753="","",[1]线路!D1753)</f>
        <v/>
      </c>
      <c r="E1753" t="str">
        <f>IF([1]线路!F1753="","",[1]线路!F1753)</f>
        <v/>
      </c>
      <c r="F1753" t="str">
        <f>IF([1]线路!E1753="","",[1]线路!E1753)</f>
        <v/>
      </c>
      <c r="G1753" s="18" t="str">
        <f t="shared" si="70"/>
        <v/>
      </c>
      <c r="H1753" s="18" t="str">
        <f ca="1">VLOOKUP(线路!A1753,OFFSET(架空线长度!$A$2,0,0,2000,2),2,FALSE)</f>
        <v/>
      </c>
      <c r="I1753" s="18"/>
      <c r="J1753" s="18"/>
      <c r="K1753" s="18"/>
      <c r="L1753" s="18" t="str">
        <f t="shared" si="71"/>
        <v/>
      </c>
      <c r="M1753" t="str">
        <f>IF([1]线路!G1753="","",[1]线路!G1753)</f>
        <v/>
      </c>
      <c r="N1753" t="str">
        <f>IF([1]线路!H1753="","",[1]线路!H1753)</f>
        <v/>
      </c>
    </row>
    <row r="1754" spans="1:14" x14ac:dyDescent="0.15">
      <c r="A1754" t="str">
        <f>IF([1]线路!A1754="","",[1]线路!A1754)</f>
        <v/>
      </c>
      <c r="B1754" t="str">
        <f>IF([1]线路!B1754="","",[1]线路!B1754)</f>
        <v/>
      </c>
      <c r="C1754" t="str">
        <f>IF([1]线路!C1754="","",[1]线路!C1754)</f>
        <v/>
      </c>
      <c r="D1754" t="str">
        <f>IF([1]线路!D1754="","",[1]线路!D1754)</f>
        <v/>
      </c>
      <c r="E1754" t="str">
        <f>IF([1]线路!F1754="","",[1]线路!F1754)</f>
        <v/>
      </c>
      <c r="F1754" t="str">
        <f>IF([1]线路!E1754="","",[1]线路!E1754)</f>
        <v/>
      </c>
      <c r="G1754" s="18" t="str">
        <f t="shared" si="70"/>
        <v/>
      </c>
      <c r="H1754" s="18" t="str">
        <f ca="1">VLOOKUP(线路!A1754,OFFSET(架空线长度!$A$2,0,0,2000,2),2,FALSE)</f>
        <v/>
      </c>
      <c r="I1754" s="18"/>
      <c r="J1754" s="18"/>
      <c r="K1754" s="18"/>
      <c r="L1754" s="18" t="str">
        <f t="shared" si="71"/>
        <v/>
      </c>
      <c r="M1754" t="str">
        <f>IF([1]线路!G1754="","",[1]线路!G1754)</f>
        <v/>
      </c>
      <c r="N1754" t="str">
        <f>IF([1]线路!H1754="","",[1]线路!H1754)</f>
        <v/>
      </c>
    </row>
    <row r="1755" spans="1:14" x14ac:dyDescent="0.15">
      <c r="A1755" t="str">
        <f>IF([1]线路!A1755="","",[1]线路!A1755)</f>
        <v/>
      </c>
      <c r="B1755" t="str">
        <f>IF([1]线路!B1755="","",[1]线路!B1755)</f>
        <v/>
      </c>
      <c r="C1755" t="str">
        <f>IF([1]线路!C1755="","",[1]线路!C1755)</f>
        <v/>
      </c>
      <c r="D1755" t="str">
        <f>IF([1]线路!D1755="","",[1]线路!D1755)</f>
        <v/>
      </c>
      <c r="E1755" t="str">
        <f>IF([1]线路!F1755="","",[1]线路!F1755)</f>
        <v/>
      </c>
      <c r="F1755" t="str">
        <f>IF([1]线路!E1755="","",[1]线路!E1755)</f>
        <v/>
      </c>
      <c r="G1755" s="18" t="str">
        <f t="shared" si="70"/>
        <v/>
      </c>
      <c r="H1755" s="18" t="str">
        <f ca="1">VLOOKUP(线路!A1755,OFFSET(架空线长度!$A$2,0,0,2000,2),2,FALSE)</f>
        <v/>
      </c>
      <c r="I1755" s="18"/>
      <c r="J1755" s="18"/>
      <c r="K1755" s="18"/>
      <c r="L1755" s="18" t="str">
        <f t="shared" si="71"/>
        <v/>
      </c>
      <c r="M1755" t="str">
        <f>IF([1]线路!G1755="","",[1]线路!G1755)</f>
        <v/>
      </c>
      <c r="N1755" t="str">
        <f>IF([1]线路!H1755="","",[1]线路!H1755)</f>
        <v/>
      </c>
    </row>
    <row r="1756" spans="1:14" x14ac:dyDescent="0.15">
      <c r="A1756" t="str">
        <f>IF([1]线路!A1756="","",[1]线路!A1756)</f>
        <v/>
      </c>
      <c r="B1756" t="str">
        <f>IF([1]线路!B1756="","",[1]线路!B1756)</f>
        <v/>
      </c>
      <c r="C1756" t="str">
        <f>IF([1]线路!C1756="","",[1]线路!C1756)</f>
        <v/>
      </c>
      <c r="D1756" t="str">
        <f>IF([1]线路!D1756="","",[1]线路!D1756)</f>
        <v/>
      </c>
      <c r="E1756" t="str">
        <f>IF([1]线路!F1756="","",[1]线路!F1756)</f>
        <v/>
      </c>
      <c r="F1756" t="str">
        <f>IF([1]线路!E1756="","",[1]线路!E1756)</f>
        <v/>
      </c>
      <c r="G1756" s="18" t="str">
        <f t="shared" si="70"/>
        <v/>
      </c>
      <c r="H1756" s="18" t="str">
        <f ca="1">VLOOKUP(线路!A1756,OFFSET(架空线长度!$A$2,0,0,2000,2),2,FALSE)</f>
        <v/>
      </c>
      <c r="I1756" s="18"/>
      <c r="J1756" s="18"/>
      <c r="K1756" s="18"/>
      <c r="L1756" s="18" t="str">
        <f t="shared" si="71"/>
        <v/>
      </c>
      <c r="M1756" t="str">
        <f>IF([1]线路!G1756="","",[1]线路!G1756)</f>
        <v/>
      </c>
      <c r="N1756" t="str">
        <f>IF([1]线路!H1756="","",[1]线路!H1756)</f>
        <v/>
      </c>
    </row>
    <row r="1757" spans="1:14" x14ac:dyDescent="0.15">
      <c r="A1757" t="str">
        <f>IF([1]线路!A1757="","",[1]线路!A1757)</f>
        <v/>
      </c>
      <c r="B1757" t="str">
        <f>IF([1]线路!B1757="","",[1]线路!B1757)</f>
        <v/>
      </c>
      <c r="C1757" t="str">
        <f>IF([1]线路!C1757="","",[1]线路!C1757)</f>
        <v/>
      </c>
      <c r="D1757" t="str">
        <f>IF([1]线路!D1757="","",[1]线路!D1757)</f>
        <v/>
      </c>
      <c r="E1757" t="str">
        <f>IF([1]线路!F1757="","",[1]线路!F1757)</f>
        <v/>
      </c>
      <c r="F1757" t="str">
        <f>IF([1]线路!E1757="","",[1]线路!E1757)</f>
        <v/>
      </c>
      <c r="G1757" s="18" t="str">
        <f t="shared" si="70"/>
        <v/>
      </c>
      <c r="H1757" s="18" t="str">
        <f ca="1">VLOOKUP(线路!A1757,OFFSET(架空线长度!$A$2,0,0,2000,2),2,FALSE)</f>
        <v/>
      </c>
      <c r="I1757" s="18"/>
      <c r="J1757" s="18"/>
      <c r="K1757" s="18"/>
      <c r="L1757" s="18" t="str">
        <f t="shared" si="71"/>
        <v/>
      </c>
      <c r="M1757" t="str">
        <f>IF([1]线路!G1757="","",[1]线路!G1757)</f>
        <v/>
      </c>
      <c r="N1757" t="str">
        <f>IF([1]线路!H1757="","",[1]线路!H1757)</f>
        <v/>
      </c>
    </row>
    <row r="1758" spans="1:14" x14ac:dyDescent="0.15">
      <c r="A1758" t="str">
        <f>IF([1]线路!A1758="","",[1]线路!A1758)</f>
        <v/>
      </c>
      <c r="B1758" t="str">
        <f>IF([1]线路!B1758="","",[1]线路!B1758)</f>
        <v/>
      </c>
      <c r="C1758" t="str">
        <f>IF([1]线路!C1758="","",[1]线路!C1758)</f>
        <v/>
      </c>
      <c r="D1758" t="str">
        <f>IF([1]线路!D1758="","",[1]线路!D1758)</f>
        <v/>
      </c>
      <c r="E1758" t="str">
        <f>IF([1]线路!F1758="","",[1]线路!F1758)</f>
        <v/>
      </c>
      <c r="F1758" t="str">
        <f>IF([1]线路!E1758="","",[1]线路!E1758)</f>
        <v/>
      </c>
      <c r="G1758" s="18" t="str">
        <f t="shared" si="70"/>
        <v/>
      </c>
      <c r="H1758" s="18" t="str">
        <f ca="1">VLOOKUP(线路!A1758,OFFSET(架空线长度!$A$2,0,0,2000,2),2,FALSE)</f>
        <v/>
      </c>
      <c r="I1758" s="18"/>
      <c r="J1758" s="18"/>
      <c r="K1758" s="18"/>
      <c r="L1758" s="18" t="str">
        <f t="shared" si="71"/>
        <v/>
      </c>
      <c r="M1758" t="str">
        <f>IF([1]线路!G1758="","",[1]线路!G1758)</f>
        <v/>
      </c>
      <c r="N1758" t="str">
        <f>IF([1]线路!H1758="","",[1]线路!H1758)</f>
        <v/>
      </c>
    </row>
    <row r="1759" spans="1:14" x14ac:dyDescent="0.15">
      <c r="A1759" t="str">
        <f>IF([1]线路!A1759="","",[1]线路!A1759)</f>
        <v/>
      </c>
      <c r="B1759" t="str">
        <f>IF([1]线路!B1759="","",[1]线路!B1759)</f>
        <v/>
      </c>
      <c r="C1759" t="str">
        <f>IF([1]线路!C1759="","",[1]线路!C1759)</f>
        <v/>
      </c>
      <c r="D1759" t="str">
        <f>IF([1]线路!D1759="","",[1]线路!D1759)</f>
        <v/>
      </c>
      <c r="E1759" t="str">
        <f>IF([1]线路!F1759="","",[1]线路!F1759)</f>
        <v/>
      </c>
      <c r="F1759" t="str">
        <f>IF([1]线路!E1759="","",[1]线路!E1759)</f>
        <v/>
      </c>
      <c r="G1759" s="18" t="str">
        <f t="shared" si="70"/>
        <v/>
      </c>
      <c r="H1759" s="18" t="str">
        <f ca="1">VLOOKUP(线路!A1759,OFFSET(架空线长度!$A$2,0,0,2000,2),2,FALSE)</f>
        <v/>
      </c>
      <c r="I1759" s="18"/>
      <c r="J1759" s="18"/>
      <c r="K1759" s="18"/>
      <c r="L1759" s="18" t="str">
        <f t="shared" si="71"/>
        <v/>
      </c>
      <c r="M1759" t="str">
        <f>IF([1]线路!G1759="","",[1]线路!G1759)</f>
        <v/>
      </c>
      <c r="N1759" t="str">
        <f>IF([1]线路!H1759="","",[1]线路!H1759)</f>
        <v/>
      </c>
    </row>
    <row r="1760" spans="1:14" x14ac:dyDescent="0.15">
      <c r="A1760" t="str">
        <f>IF([1]线路!A1760="","",[1]线路!A1760)</f>
        <v/>
      </c>
      <c r="B1760" t="str">
        <f>IF([1]线路!B1760="","",[1]线路!B1760)</f>
        <v/>
      </c>
      <c r="C1760" t="str">
        <f>IF([1]线路!C1760="","",[1]线路!C1760)</f>
        <v/>
      </c>
      <c r="D1760" t="str">
        <f>IF([1]线路!D1760="","",[1]线路!D1760)</f>
        <v/>
      </c>
      <c r="E1760" t="str">
        <f>IF([1]线路!F1760="","",[1]线路!F1760)</f>
        <v/>
      </c>
      <c r="F1760" t="str">
        <f>IF([1]线路!E1760="","",[1]线路!E1760)</f>
        <v/>
      </c>
      <c r="G1760" s="18" t="str">
        <f t="shared" si="70"/>
        <v/>
      </c>
      <c r="H1760" s="18" t="str">
        <f ca="1">VLOOKUP(线路!A1760,OFFSET(架空线长度!$A$2,0,0,2000,2),2,FALSE)</f>
        <v/>
      </c>
      <c r="I1760" s="18"/>
      <c r="J1760" s="18"/>
      <c r="K1760" s="18"/>
      <c r="L1760" s="18" t="str">
        <f t="shared" si="71"/>
        <v/>
      </c>
      <c r="M1760" t="str">
        <f>IF([1]线路!G1760="","",[1]线路!G1760)</f>
        <v/>
      </c>
      <c r="N1760" t="str">
        <f>IF([1]线路!H1760="","",[1]线路!H1760)</f>
        <v/>
      </c>
    </row>
    <row r="1761" spans="1:14" x14ac:dyDescent="0.15">
      <c r="A1761" t="str">
        <f>IF([1]线路!A1761="","",[1]线路!A1761)</f>
        <v/>
      </c>
      <c r="B1761" t="str">
        <f>IF([1]线路!B1761="","",[1]线路!B1761)</f>
        <v/>
      </c>
      <c r="C1761" t="str">
        <f>IF([1]线路!C1761="","",[1]线路!C1761)</f>
        <v/>
      </c>
      <c r="D1761" t="str">
        <f>IF([1]线路!D1761="","",[1]线路!D1761)</f>
        <v/>
      </c>
      <c r="E1761" t="str">
        <f>IF([1]线路!F1761="","",[1]线路!F1761)</f>
        <v/>
      </c>
      <c r="F1761" t="str">
        <f>IF([1]线路!E1761="","",[1]线路!E1761)</f>
        <v/>
      </c>
      <c r="G1761" s="18" t="str">
        <f t="shared" si="70"/>
        <v/>
      </c>
      <c r="H1761" s="18" t="str">
        <f ca="1">VLOOKUP(线路!A1761,OFFSET(架空线长度!$A$2,0,0,2000,2),2,FALSE)</f>
        <v/>
      </c>
      <c r="I1761" s="18"/>
      <c r="J1761" s="18"/>
      <c r="K1761" s="18"/>
      <c r="L1761" s="18" t="str">
        <f t="shared" si="71"/>
        <v/>
      </c>
      <c r="M1761" t="str">
        <f>IF([1]线路!G1761="","",[1]线路!G1761)</f>
        <v/>
      </c>
      <c r="N1761" t="str">
        <f>IF([1]线路!H1761="","",[1]线路!H1761)</f>
        <v/>
      </c>
    </row>
    <row r="1762" spans="1:14" x14ac:dyDescent="0.15">
      <c r="A1762" t="str">
        <f>IF([1]线路!A1762="","",[1]线路!A1762)</f>
        <v/>
      </c>
      <c r="B1762" t="str">
        <f>IF([1]线路!B1762="","",[1]线路!B1762)</f>
        <v/>
      </c>
      <c r="C1762" t="str">
        <f>IF([1]线路!C1762="","",[1]线路!C1762)</f>
        <v/>
      </c>
      <c r="D1762" t="str">
        <f>IF([1]线路!D1762="","",[1]线路!D1762)</f>
        <v/>
      </c>
      <c r="E1762" t="str">
        <f>IF([1]线路!F1762="","",[1]线路!F1762)</f>
        <v/>
      </c>
      <c r="F1762" t="str">
        <f>IF([1]线路!E1762="","",[1]线路!E1762)</f>
        <v/>
      </c>
      <c r="G1762" s="18" t="str">
        <f t="shared" si="70"/>
        <v/>
      </c>
      <c r="H1762" s="18" t="str">
        <f ca="1">VLOOKUP(线路!A1762,OFFSET(架空线长度!$A$2,0,0,2000,2),2,FALSE)</f>
        <v/>
      </c>
      <c r="I1762" s="18"/>
      <c r="J1762" s="18"/>
      <c r="K1762" s="18"/>
      <c r="L1762" s="18" t="str">
        <f t="shared" si="71"/>
        <v/>
      </c>
      <c r="M1762" t="str">
        <f>IF([1]线路!G1762="","",[1]线路!G1762)</f>
        <v/>
      </c>
      <c r="N1762" t="str">
        <f>IF([1]线路!H1762="","",[1]线路!H1762)</f>
        <v/>
      </c>
    </row>
    <row r="1763" spans="1:14" x14ac:dyDescent="0.15">
      <c r="A1763" t="str">
        <f>IF([1]线路!A1763="","",[1]线路!A1763)</f>
        <v/>
      </c>
      <c r="B1763" t="str">
        <f>IF([1]线路!B1763="","",[1]线路!B1763)</f>
        <v/>
      </c>
      <c r="C1763" t="str">
        <f>IF([1]线路!C1763="","",[1]线路!C1763)</f>
        <v/>
      </c>
      <c r="D1763" t="str">
        <f>IF([1]线路!D1763="","",[1]线路!D1763)</f>
        <v/>
      </c>
      <c r="E1763" t="str">
        <f>IF([1]线路!F1763="","",[1]线路!F1763)</f>
        <v/>
      </c>
      <c r="F1763" t="str">
        <f>IF([1]线路!E1763="","",[1]线路!E1763)</f>
        <v/>
      </c>
      <c r="G1763" s="18" t="str">
        <f t="shared" si="70"/>
        <v/>
      </c>
      <c r="H1763" s="18" t="str">
        <f ca="1">VLOOKUP(线路!A1763,OFFSET(架空线长度!$A$2,0,0,2000,2),2,FALSE)</f>
        <v/>
      </c>
      <c r="I1763" s="18"/>
      <c r="J1763" s="18"/>
      <c r="K1763" s="18"/>
      <c r="L1763" s="18" t="str">
        <f t="shared" si="71"/>
        <v/>
      </c>
      <c r="M1763" t="str">
        <f>IF([1]线路!G1763="","",[1]线路!G1763)</f>
        <v/>
      </c>
      <c r="N1763" t="str">
        <f>IF([1]线路!H1763="","",[1]线路!H1763)</f>
        <v/>
      </c>
    </row>
    <row r="1764" spans="1:14" x14ac:dyDescent="0.15">
      <c r="A1764" t="str">
        <f>IF([1]线路!A1764="","",[1]线路!A1764)</f>
        <v/>
      </c>
      <c r="B1764" t="str">
        <f>IF([1]线路!B1764="","",[1]线路!B1764)</f>
        <v/>
      </c>
      <c r="C1764" t="str">
        <f>IF([1]线路!C1764="","",[1]线路!C1764)</f>
        <v/>
      </c>
      <c r="D1764" t="str">
        <f>IF([1]线路!D1764="","",[1]线路!D1764)</f>
        <v/>
      </c>
      <c r="E1764" t="str">
        <f>IF([1]线路!F1764="","",[1]线路!F1764)</f>
        <v/>
      </c>
      <c r="F1764" t="str">
        <f>IF([1]线路!E1764="","",[1]线路!E1764)</f>
        <v/>
      </c>
      <c r="G1764" s="18" t="str">
        <f t="shared" si="70"/>
        <v/>
      </c>
      <c r="H1764" s="18" t="str">
        <f ca="1">VLOOKUP(线路!A1764,OFFSET(架空线长度!$A$2,0,0,2000,2),2,FALSE)</f>
        <v/>
      </c>
      <c r="I1764" s="18"/>
      <c r="J1764" s="18"/>
      <c r="K1764" s="18"/>
      <c r="L1764" s="18" t="str">
        <f t="shared" si="71"/>
        <v/>
      </c>
      <c r="M1764" t="str">
        <f>IF([1]线路!G1764="","",[1]线路!G1764)</f>
        <v/>
      </c>
      <c r="N1764" t="str">
        <f>IF([1]线路!H1764="","",[1]线路!H1764)</f>
        <v/>
      </c>
    </row>
    <row r="1765" spans="1:14" x14ac:dyDescent="0.15">
      <c r="A1765" t="str">
        <f>IF([1]线路!A1765="","",[1]线路!A1765)</f>
        <v/>
      </c>
      <c r="B1765" t="str">
        <f>IF([1]线路!B1765="","",[1]线路!B1765)</f>
        <v/>
      </c>
      <c r="C1765" t="str">
        <f>IF([1]线路!C1765="","",[1]线路!C1765)</f>
        <v/>
      </c>
      <c r="D1765" t="str">
        <f>IF([1]线路!D1765="","",[1]线路!D1765)</f>
        <v/>
      </c>
      <c r="E1765" t="str">
        <f>IF([1]线路!F1765="","",[1]线路!F1765)</f>
        <v/>
      </c>
      <c r="F1765" t="str">
        <f>IF([1]线路!E1765="","",[1]线路!E1765)</f>
        <v/>
      </c>
      <c r="G1765" s="18" t="str">
        <f t="shared" si="70"/>
        <v/>
      </c>
      <c r="H1765" s="18" t="str">
        <f ca="1">VLOOKUP(线路!A1765,OFFSET(架空线长度!$A$2,0,0,2000,2),2,FALSE)</f>
        <v/>
      </c>
      <c r="I1765" s="18"/>
      <c r="J1765" s="18"/>
      <c r="K1765" s="18"/>
      <c r="L1765" s="18" t="str">
        <f t="shared" si="71"/>
        <v/>
      </c>
      <c r="M1765" t="str">
        <f>IF([1]线路!G1765="","",[1]线路!G1765)</f>
        <v/>
      </c>
      <c r="N1765" t="str">
        <f>IF([1]线路!H1765="","",[1]线路!H1765)</f>
        <v/>
      </c>
    </row>
    <row r="1766" spans="1:14" x14ac:dyDescent="0.15">
      <c r="A1766" t="str">
        <f>IF([1]线路!A1766="","",[1]线路!A1766)</f>
        <v/>
      </c>
      <c r="B1766" t="str">
        <f>IF([1]线路!B1766="","",[1]线路!B1766)</f>
        <v/>
      </c>
      <c r="C1766" t="str">
        <f>IF([1]线路!C1766="","",[1]线路!C1766)</f>
        <v/>
      </c>
      <c r="D1766" t="str">
        <f>IF([1]线路!D1766="","",[1]线路!D1766)</f>
        <v/>
      </c>
      <c r="E1766" t="str">
        <f>IF([1]线路!F1766="","",[1]线路!F1766)</f>
        <v/>
      </c>
      <c r="F1766" t="str">
        <f>IF([1]线路!E1766="","",[1]线路!E1766)</f>
        <v/>
      </c>
      <c r="G1766" s="18" t="str">
        <f t="shared" si="70"/>
        <v/>
      </c>
      <c r="H1766" s="18" t="str">
        <f ca="1">VLOOKUP(线路!A1766,OFFSET(架空线长度!$A$2,0,0,2000,2),2,FALSE)</f>
        <v/>
      </c>
      <c r="I1766" s="18"/>
      <c r="J1766" s="18"/>
      <c r="K1766" s="18"/>
      <c r="L1766" s="18" t="str">
        <f t="shared" si="71"/>
        <v/>
      </c>
      <c r="M1766" t="str">
        <f>IF([1]线路!G1766="","",[1]线路!G1766)</f>
        <v/>
      </c>
      <c r="N1766" t="str">
        <f>IF([1]线路!H1766="","",[1]线路!H1766)</f>
        <v/>
      </c>
    </row>
    <row r="1767" spans="1:14" x14ac:dyDescent="0.15">
      <c r="A1767" t="str">
        <f>IF([1]线路!A1767="","",[1]线路!A1767)</f>
        <v/>
      </c>
      <c r="B1767" t="str">
        <f>IF([1]线路!B1767="","",[1]线路!B1767)</f>
        <v/>
      </c>
      <c r="C1767" t="str">
        <f>IF([1]线路!C1767="","",[1]线路!C1767)</f>
        <v/>
      </c>
      <c r="D1767" t="str">
        <f>IF([1]线路!D1767="","",[1]线路!D1767)</f>
        <v/>
      </c>
      <c r="E1767" t="str">
        <f>IF([1]线路!F1767="","",[1]线路!F1767)</f>
        <v/>
      </c>
      <c r="F1767" t="str">
        <f>IF([1]线路!E1767="","",[1]线路!E1767)</f>
        <v/>
      </c>
      <c r="G1767" s="18" t="str">
        <f t="shared" si="70"/>
        <v/>
      </c>
      <c r="H1767" s="18" t="str">
        <f ca="1">VLOOKUP(线路!A1767,OFFSET(架空线长度!$A$2,0,0,2000,2),2,FALSE)</f>
        <v/>
      </c>
      <c r="I1767" s="18"/>
      <c r="J1767" s="18"/>
      <c r="K1767" s="18"/>
      <c r="L1767" s="18" t="str">
        <f t="shared" si="71"/>
        <v/>
      </c>
      <c r="M1767" t="str">
        <f>IF([1]线路!G1767="","",[1]线路!G1767)</f>
        <v/>
      </c>
      <c r="N1767" t="str">
        <f>IF([1]线路!H1767="","",[1]线路!H1767)</f>
        <v/>
      </c>
    </row>
    <row r="1768" spans="1:14" x14ac:dyDescent="0.15">
      <c r="A1768" t="str">
        <f>IF([1]线路!A1768="","",[1]线路!A1768)</f>
        <v/>
      </c>
      <c r="B1768" t="str">
        <f>IF([1]线路!B1768="","",[1]线路!B1768)</f>
        <v/>
      </c>
      <c r="C1768" t="str">
        <f>IF([1]线路!C1768="","",[1]线路!C1768)</f>
        <v/>
      </c>
      <c r="D1768" t="str">
        <f>IF([1]线路!D1768="","",[1]线路!D1768)</f>
        <v/>
      </c>
      <c r="E1768" t="str">
        <f>IF([1]线路!F1768="","",[1]线路!F1768)</f>
        <v/>
      </c>
      <c r="F1768" t="str">
        <f>IF([1]线路!E1768="","",[1]线路!E1768)</f>
        <v/>
      </c>
      <c r="G1768" s="18" t="str">
        <f t="shared" si="70"/>
        <v/>
      </c>
      <c r="H1768" s="18" t="str">
        <f ca="1">VLOOKUP(线路!A1768,OFFSET(架空线长度!$A$2,0,0,2000,2),2,FALSE)</f>
        <v/>
      </c>
      <c r="I1768" s="18"/>
      <c r="J1768" s="18"/>
      <c r="K1768" s="18"/>
      <c r="L1768" s="18" t="str">
        <f t="shared" si="71"/>
        <v/>
      </c>
      <c r="M1768" t="str">
        <f>IF([1]线路!G1768="","",[1]线路!G1768)</f>
        <v/>
      </c>
      <c r="N1768" t="str">
        <f>IF([1]线路!H1768="","",[1]线路!H1768)</f>
        <v/>
      </c>
    </row>
    <row r="1769" spans="1:14" x14ac:dyDescent="0.15">
      <c r="A1769" t="str">
        <f>IF([1]线路!A1769="","",[1]线路!A1769)</f>
        <v/>
      </c>
      <c r="B1769" t="str">
        <f>IF([1]线路!B1769="","",[1]线路!B1769)</f>
        <v/>
      </c>
      <c r="C1769" t="str">
        <f>IF([1]线路!C1769="","",[1]线路!C1769)</f>
        <v/>
      </c>
      <c r="D1769" t="str">
        <f>IF([1]线路!D1769="","",[1]线路!D1769)</f>
        <v/>
      </c>
      <c r="E1769" t="str">
        <f>IF([1]线路!F1769="","",[1]线路!F1769)</f>
        <v/>
      </c>
      <c r="F1769" t="str">
        <f>IF([1]线路!E1769="","",[1]线路!E1769)</f>
        <v/>
      </c>
      <c r="G1769" s="18" t="str">
        <f t="shared" si="70"/>
        <v/>
      </c>
      <c r="H1769" s="18" t="str">
        <f ca="1">VLOOKUP(线路!A1769,OFFSET(架空线长度!$A$2,0,0,2000,2),2,FALSE)</f>
        <v/>
      </c>
      <c r="I1769" s="18"/>
      <c r="J1769" s="18"/>
      <c r="K1769" s="18"/>
      <c r="L1769" s="18" t="str">
        <f t="shared" si="71"/>
        <v/>
      </c>
      <c r="M1769" t="str">
        <f>IF([1]线路!G1769="","",[1]线路!G1769)</f>
        <v/>
      </c>
      <c r="N1769" t="str">
        <f>IF([1]线路!H1769="","",[1]线路!H1769)</f>
        <v/>
      </c>
    </row>
    <row r="1770" spans="1:14" x14ac:dyDescent="0.15">
      <c r="A1770" t="str">
        <f>IF([1]线路!A1770="","",[1]线路!A1770)</f>
        <v/>
      </c>
      <c r="B1770" t="str">
        <f>IF([1]线路!B1770="","",[1]线路!B1770)</f>
        <v/>
      </c>
      <c r="C1770" t="str">
        <f>IF([1]线路!C1770="","",[1]线路!C1770)</f>
        <v/>
      </c>
      <c r="D1770" t="str">
        <f>IF([1]线路!D1770="","",[1]线路!D1770)</f>
        <v/>
      </c>
      <c r="E1770" t="str">
        <f>IF([1]线路!F1770="","",[1]线路!F1770)</f>
        <v/>
      </c>
      <c r="F1770" t="str">
        <f>IF([1]线路!E1770="","",[1]线路!E1770)</f>
        <v/>
      </c>
      <c r="G1770" s="18" t="str">
        <f t="shared" si="70"/>
        <v/>
      </c>
      <c r="H1770" s="18" t="str">
        <f ca="1">VLOOKUP(线路!A1770,OFFSET(架空线长度!$A$2,0,0,2000,2),2,FALSE)</f>
        <v/>
      </c>
      <c r="I1770" s="18"/>
      <c r="J1770" s="18"/>
      <c r="K1770" s="18"/>
      <c r="L1770" s="18" t="str">
        <f t="shared" si="71"/>
        <v/>
      </c>
      <c r="M1770" t="str">
        <f>IF([1]线路!G1770="","",[1]线路!G1770)</f>
        <v/>
      </c>
      <c r="N1770" t="str">
        <f>IF([1]线路!H1770="","",[1]线路!H1770)</f>
        <v/>
      </c>
    </row>
    <row r="1771" spans="1:14" x14ac:dyDescent="0.15">
      <c r="A1771" t="str">
        <f>IF([1]线路!A1771="","",[1]线路!A1771)</f>
        <v/>
      </c>
      <c r="B1771" t="str">
        <f>IF([1]线路!B1771="","",[1]线路!B1771)</f>
        <v/>
      </c>
      <c r="C1771" t="str">
        <f>IF([1]线路!C1771="","",[1]线路!C1771)</f>
        <v/>
      </c>
      <c r="D1771" t="str">
        <f>IF([1]线路!D1771="","",[1]线路!D1771)</f>
        <v/>
      </c>
      <c r="E1771" t="str">
        <f>IF([1]线路!F1771="","",[1]线路!F1771)</f>
        <v/>
      </c>
      <c r="F1771" t="str">
        <f>IF([1]线路!E1771="","",[1]线路!E1771)</f>
        <v/>
      </c>
      <c r="G1771" s="18" t="str">
        <f t="shared" si="70"/>
        <v/>
      </c>
      <c r="H1771" s="18" t="str">
        <f ca="1">VLOOKUP(线路!A1771,OFFSET(架空线长度!$A$2,0,0,2000,2),2,FALSE)</f>
        <v/>
      </c>
      <c r="I1771" s="18"/>
      <c r="J1771" s="18"/>
      <c r="K1771" s="18"/>
      <c r="L1771" s="18" t="str">
        <f t="shared" si="71"/>
        <v/>
      </c>
      <c r="M1771" t="str">
        <f>IF([1]线路!G1771="","",[1]线路!G1771)</f>
        <v/>
      </c>
      <c r="N1771" t="str">
        <f>IF([1]线路!H1771="","",[1]线路!H1771)</f>
        <v/>
      </c>
    </row>
    <row r="1772" spans="1:14" x14ac:dyDescent="0.15">
      <c r="A1772" t="str">
        <f>IF([1]线路!A1772="","",[1]线路!A1772)</f>
        <v/>
      </c>
      <c r="B1772" t="str">
        <f>IF([1]线路!B1772="","",[1]线路!B1772)</f>
        <v/>
      </c>
      <c r="C1772" t="str">
        <f>IF([1]线路!C1772="","",[1]线路!C1772)</f>
        <v/>
      </c>
      <c r="D1772" t="str">
        <f>IF([1]线路!D1772="","",[1]线路!D1772)</f>
        <v/>
      </c>
      <c r="E1772" t="str">
        <f>IF([1]线路!F1772="","",[1]线路!F1772)</f>
        <v/>
      </c>
      <c r="F1772" t="str">
        <f>IF([1]线路!E1772="","",[1]线路!E1772)</f>
        <v/>
      </c>
      <c r="G1772" s="18" t="str">
        <f t="shared" si="70"/>
        <v/>
      </c>
      <c r="H1772" s="18" t="str">
        <f ca="1">VLOOKUP(线路!A1772,OFFSET(架空线长度!$A$2,0,0,2000,2),2,FALSE)</f>
        <v/>
      </c>
      <c r="I1772" s="18"/>
      <c r="J1772" s="18"/>
      <c r="K1772" s="18"/>
      <c r="L1772" s="18" t="str">
        <f t="shared" si="71"/>
        <v/>
      </c>
      <c r="M1772" t="str">
        <f>IF([1]线路!G1772="","",[1]线路!G1772)</f>
        <v/>
      </c>
      <c r="N1772" t="str">
        <f>IF([1]线路!H1772="","",[1]线路!H1772)</f>
        <v/>
      </c>
    </row>
    <row r="1773" spans="1:14" x14ac:dyDescent="0.15">
      <c r="A1773" t="str">
        <f>IF([1]线路!A1773="","",[1]线路!A1773)</f>
        <v/>
      </c>
      <c r="B1773" t="str">
        <f>IF([1]线路!B1773="","",[1]线路!B1773)</f>
        <v/>
      </c>
      <c r="C1773" t="str">
        <f>IF([1]线路!C1773="","",[1]线路!C1773)</f>
        <v/>
      </c>
      <c r="D1773" t="str">
        <f>IF([1]线路!D1773="","",[1]线路!D1773)</f>
        <v/>
      </c>
      <c r="E1773" t="str">
        <f>IF([1]线路!F1773="","",[1]线路!F1773)</f>
        <v/>
      </c>
      <c r="F1773" t="str">
        <f>IF([1]线路!E1773="","",[1]线路!E1773)</f>
        <v/>
      </c>
      <c r="G1773" s="18" t="str">
        <f t="shared" si="70"/>
        <v/>
      </c>
      <c r="H1773" s="18" t="str">
        <f ca="1">VLOOKUP(线路!A1773,OFFSET(架空线长度!$A$2,0,0,2000,2),2,FALSE)</f>
        <v/>
      </c>
      <c r="I1773" s="18"/>
      <c r="J1773" s="18"/>
      <c r="K1773" s="18"/>
      <c r="L1773" s="18" t="str">
        <f t="shared" si="71"/>
        <v/>
      </c>
      <c r="M1773" t="str">
        <f>IF([1]线路!G1773="","",[1]线路!G1773)</f>
        <v/>
      </c>
      <c r="N1773" t="str">
        <f>IF([1]线路!H1773="","",[1]线路!H1773)</f>
        <v/>
      </c>
    </row>
    <row r="1774" spans="1:14" x14ac:dyDescent="0.15">
      <c r="A1774" t="str">
        <f>IF([1]线路!A1774="","",[1]线路!A1774)</f>
        <v/>
      </c>
      <c r="B1774" t="str">
        <f>IF([1]线路!B1774="","",[1]线路!B1774)</f>
        <v/>
      </c>
      <c r="C1774" t="str">
        <f>IF([1]线路!C1774="","",[1]线路!C1774)</f>
        <v/>
      </c>
      <c r="D1774" t="str">
        <f>IF([1]线路!D1774="","",[1]线路!D1774)</f>
        <v/>
      </c>
      <c r="E1774" t="str">
        <f>IF([1]线路!F1774="","",[1]线路!F1774)</f>
        <v/>
      </c>
      <c r="F1774" t="str">
        <f>IF([1]线路!E1774="","",[1]线路!E1774)</f>
        <v/>
      </c>
      <c r="G1774" s="18" t="str">
        <f t="shared" si="70"/>
        <v/>
      </c>
      <c r="H1774" s="18" t="str">
        <f ca="1">VLOOKUP(线路!A1774,OFFSET(架空线长度!$A$2,0,0,2000,2),2,FALSE)</f>
        <v/>
      </c>
      <c r="I1774" s="18"/>
      <c r="J1774" s="18"/>
      <c r="K1774" s="18"/>
      <c r="L1774" s="18" t="str">
        <f t="shared" si="71"/>
        <v/>
      </c>
      <c r="M1774" t="str">
        <f>IF([1]线路!G1774="","",[1]线路!G1774)</f>
        <v/>
      </c>
      <c r="N1774" t="str">
        <f>IF([1]线路!H1774="","",[1]线路!H1774)</f>
        <v/>
      </c>
    </row>
    <row r="1775" spans="1:14" x14ac:dyDescent="0.15">
      <c r="A1775" t="str">
        <f>IF([1]线路!A1775="","",[1]线路!A1775)</f>
        <v/>
      </c>
      <c r="B1775" t="str">
        <f>IF([1]线路!B1775="","",[1]线路!B1775)</f>
        <v/>
      </c>
      <c r="C1775" t="str">
        <f>IF([1]线路!C1775="","",[1]线路!C1775)</f>
        <v/>
      </c>
      <c r="D1775" t="str">
        <f>IF([1]线路!D1775="","",[1]线路!D1775)</f>
        <v/>
      </c>
      <c r="E1775" t="str">
        <f>IF([1]线路!F1775="","",[1]线路!F1775)</f>
        <v/>
      </c>
      <c r="F1775" t="str">
        <f>IF([1]线路!E1775="","",[1]线路!E1775)</f>
        <v/>
      </c>
      <c r="G1775" s="18" t="str">
        <f t="shared" si="70"/>
        <v/>
      </c>
      <c r="H1775" s="18" t="str">
        <f ca="1">VLOOKUP(线路!A1775,OFFSET(架空线长度!$A$2,0,0,2000,2),2,FALSE)</f>
        <v/>
      </c>
      <c r="I1775" s="18"/>
      <c r="J1775" s="18"/>
      <c r="K1775" s="18"/>
      <c r="L1775" s="18" t="str">
        <f t="shared" si="71"/>
        <v/>
      </c>
      <c r="M1775" t="str">
        <f>IF([1]线路!G1775="","",[1]线路!G1775)</f>
        <v/>
      </c>
      <c r="N1775" t="str">
        <f>IF([1]线路!H1775="","",[1]线路!H1775)</f>
        <v/>
      </c>
    </row>
    <row r="1776" spans="1:14" x14ac:dyDescent="0.15">
      <c r="A1776" t="str">
        <f>IF([1]线路!A1776="","",[1]线路!A1776)</f>
        <v/>
      </c>
      <c r="B1776" t="str">
        <f>IF([1]线路!B1776="","",[1]线路!B1776)</f>
        <v/>
      </c>
      <c r="C1776" t="str">
        <f>IF([1]线路!C1776="","",[1]线路!C1776)</f>
        <v/>
      </c>
      <c r="D1776" t="str">
        <f>IF([1]线路!D1776="","",[1]线路!D1776)</f>
        <v/>
      </c>
      <c r="E1776" t="str">
        <f>IF([1]线路!F1776="","",[1]线路!F1776)</f>
        <v/>
      </c>
      <c r="F1776" t="str">
        <f>IF([1]线路!E1776="","",[1]线路!E1776)</f>
        <v/>
      </c>
      <c r="G1776" s="18" t="str">
        <f t="shared" si="70"/>
        <v/>
      </c>
      <c r="H1776" s="18" t="str">
        <f ca="1">VLOOKUP(线路!A1776,OFFSET(架空线长度!$A$2,0,0,2000,2),2,FALSE)</f>
        <v/>
      </c>
      <c r="I1776" s="18"/>
      <c r="J1776" s="18"/>
      <c r="K1776" s="18"/>
      <c r="L1776" s="18" t="str">
        <f t="shared" si="71"/>
        <v/>
      </c>
      <c r="M1776" t="str">
        <f>IF([1]线路!G1776="","",[1]线路!G1776)</f>
        <v/>
      </c>
      <c r="N1776" t="str">
        <f>IF([1]线路!H1776="","",[1]线路!H1776)</f>
        <v/>
      </c>
    </row>
    <row r="1777" spans="1:14" x14ac:dyDescent="0.15">
      <c r="A1777" t="str">
        <f>IF([1]线路!A1777="","",[1]线路!A1777)</f>
        <v/>
      </c>
      <c r="B1777" t="str">
        <f>IF([1]线路!B1777="","",[1]线路!B1777)</f>
        <v/>
      </c>
      <c r="C1777" t="str">
        <f>IF([1]线路!C1777="","",[1]线路!C1777)</f>
        <v/>
      </c>
      <c r="D1777" t="str">
        <f>IF([1]线路!D1777="","",[1]线路!D1777)</f>
        <v/>
      </c>
      <c r="E1777" t="str">
        <f>IF([1]线路!F1777="","",[1]线路!F1777)</f>
        <v/>
      </c>
      <c r="F1777" t="str">
        <f>IF([1]线路!E1777="","",[1]线路!E1777)</f>
        <v/>
      </c>
      <c r="G1777" s="18" t="str">
        <f t="shared" si="70"/>
        <v/>
      </c>
      <c r="H1777" s="18" t="str">
        <f ca="1">VLOOKUP(线路!A1777,OFFSET(架空线长度!$A$2,0,0,2000,2),2,FALSE)</f>
        <v/>
      </c>
      <c r="I1777" s="18"/>
      <c r="J1777" s="18"/>
      <c r="K1777" s="18"/>
      <c r="L1777" s="18" t="str">
        <f t="shared" si="71"/>
        <v/>
      </c>
      <c r="M1777" t="str">
        <f>IF([1]线路!G1777="","",[1]线路!G1777)</f>
        <v/>
      </c>
      <c r="N1777" t="str">
        <f>IF([1]线路!H1777="","",[1]线路!H1777)</f>
        <v/>
      </c>
    </row>
    <row r="1778" spans="1:14" x14ac:dyDescent="0.15">
      <c r="A1778" t="str">
        <f>IF([1]线路!A1778="","",[1]线路!A1778)</f>
        <v/>
      </c>
      <c r="B1778" t="str">
        <f>IF([1]线路!B1778="","",[1]线路!B1778)</f>
        <v/>
      </c>
      <c r="C1778" t="str">
        <f>IF([1]线路!C1778="","",[1]线路!C1778)</f>
        <v/>
      </c>
      <c r="D1778" t="str">
        <f>IF([1]线路!D1778="","",[1]线路!D1778)</f>
        <v/>
      </c>
      <c r="E1778" t="str">
        <f>IF([1]线路!F1778="","",[1]线路!F1778)</f>
        <v/>
      </c>
      <c r="F1778" t="str">
        <f>IF([1]线路!E1778="","",[1]线路!E1778)</f>
        <v/>
      </c>
      <c r="G1778" s="18" t="str">
        <f t="shared" si="70"/>
        <v/>
      </c>
      <c r="H1778" s="18" t="str">
        <f ca="1">VLOOKUP(线路!A1778,OFFSET(架空线长度!$A$2,0,0,2000,2),2,FALSE)</f>
        <v/>
      </c>
      <c r="I1778" s="18"/>
      <c r="J1778" s="18"/>
      <c r="K1778" s="18"/>
      <c r="L1778" s="18" t="str">
        <f t="shared" si="71"/>
        <v/>
      </c>
      <c r="M1778" t="str">
        <f>IF([1]线路!G1778="","",[1]线路!G1778)</f>
        <v/>
      </c>
      <c r="N1778" t="str">
        <f>IF([1]线路!H1778="","",[1]线路!H1778)</f>
        <v/>
      </c>
    </row>
    <row r="1779" spans="1:14" x14ac:dyDescent="0.15">
      <c r="A1779" t="str">
        <f>IF([1]线路!A1779="","",[1]线路!A1779)</f>
        <v/>
      </c>
      <c r="B1779" t="str">
        <f>IF([1]线路!B1779="","",[1]线路!B1779)</f>
        <v/>
      </c>
      <c r="C1779" t="str">
        <f>IF([1]线路!C1779="","",[1]线路!C1779)</f>
        <v/>
      </c>
      <c r="D1779" t="str">
        <f>IF([1]线路!D1779="","",[1]线路!D1779)</f>
        <v/>
      </c>
      <c r="E1779" t="str">
        <f>IF([1]线路!F1779="","",[1]线路!F1779)</f>
        <v/>
      </c>
      <c r="F1779" t="str">
        <f>IF([1]线路!E1779="","",[1]线路!E1779)</f>
        <v/>
      </c>
      <c r="G1779" s="18" t="str">
        <f t="shared" si="70"/>
        <v/>
      </c>
      <c r="H1779" s="18" t="str">
        <f ca="1">VLOOKUP(线路!A1779,OFFSET(架空线长度!$A$2,0,0,2000,2),2,FALSE)</f>
        <v/>
      </c>
      <c r="I1779" s="18"/>
      <c r="J1779" s="18"/>
      <c r="K1779" s="18"/>
      <c r="L1779" s="18" t="str">
        <f t="shared" si="71"/>
        <v/>
      </c>
      <c r="M1779" t="str">
        <f>IF([1]线路!G1779="","",[1]线路!G1779)</f>
        <v/>
      </c>
      <c r="N1779" t="str">
        <f>IF([1]线路!H1779="","",[1]线路!H1779)</f>
        <v/>
      </c>
    </row>
    <row r="1780" spans="1:14" x14ac:dyDescent="0.15">
      <c r="A1780" t="str">
        <f>IF([1]线路!A1780="","",[1]线路!A1780)</f>
        <v/>
      </c>
      <c r="B1780" t="str">
        <f>IF([1]线路!B1780="","",[1]线路!B1780)</f>
        <v/>
      </c>
      <c r="C1780" t="str">
        <f>IF([1]线路!C1780="","",[1]线路!C1780)</f>
        <v/>
      </c>
      <c r="D1780" t="str">
        <f>IF([1]线路!D1780="","",[1]线路!D1780)</f>
        <v/>
      </c>
      <c r="E1780" t="str">
        <f>IF([1]线路!F1780="","",[1]线路!F1780)</f>
        <v/>
      </c>
      <c r="F1780" t="str">
        <f>IF([1]线路!E1780="","",[1]线路!E1780)</f>
        <v/>
      </c>
      <c r="G1780" s="18" t="str">
        <f t="shared" si="70"/>
        <v/>
      </c>
      <c r="H1780" s="18" t="str">
        <f ca="1">VLOOKUP(线路!A1780,OFFSET(架空线长度!$A$2,0,0,2000,2),2,FALSE)</f>
        <v/>
      </c>
      <c r="I1780" s="18"/>
      <c r="J1780" s="18"/>
      <c r="K1780" s="18"/>
      <c r="L1780" s="18" t="str">
        <f t="shared" si="71"/>
        <v/>
      </c>
      <c r="M1780" t="str">
        <f>IF([1]线路!G1780="","",[1]线路!G1780)</f>
        <v/>
      </c>
      <c r="N1780" t="str">
        <f>IF([1]线路!H1780="","",[1]线路!H1780)</f>
        <v/>
      </c>
    </row>
    <row r="1781" spans="1:14" x14ac:dyDescent="0.15">
      <c r="A1781" t="str">
        <f>IF([1]线路!A1781="","",[1]线路!A1781)</f>
        <v/>
      </c>
      <c r="B1781" t="str">
        <f>IF([1]线路!B1781="","",[1]线路!B1781)</f>
        <v/>
      </c>
      <c r="C1781" t="str">
        <f>IF([1]线路!C1781="","",[1]线路!C1781)</f>
        <v/>
      </c>
      <c r="D1781" t="str">
        <f>IF([1]线路!D1781="","",[1]线路!D1781)</f>
        <v/>
      </c>
      <c r="E1781" t="str">
        <f>IF([1]线路!F1781="","",[1]线路!F1781)</f>
        <v/>
      </c>
      <c r="F1781" t="str">
        <f>IF([1]线路!E1781="","",[1]线路!E1781)</f>
        <v/>
      </c>
      <c r="G1781" s="18" t="str">
        <f t="shared" si="70"/>
        <v/>
      </c>
      <c r="H1781" s="18" t="str">
        <f ca="1">VLOOKUP(线路!A1781,OFFSET(架空线长度!$A$2,0,0,2000,2),2,FALSE)</f>
        <v/>
      </c>
      <c r="I1781" s="18"/>
      <c r="J1781" s="18"/>
      <c r="K1781" s="18"/>
      <c r="L1781" s="18" t="str">
        <f t="shared" si="71"/>
        <v/>
      </c>
      <c r="M1781" t="str">
        <f>IF([1]线路!G1781="","",[1]线路!G1781)</f>
        <v/>
      </c>
      <c r="N1781" t="str">
        <f>IF([1]线路!H1781="","",[1]线路!H1781)</f>
        <v/>
      </c>
    </row>
    <row r="1782" spans="1:14" x14ac:dyDescent="0.15">
      <c r="A1782" t="str">
        <f>IF([1]线路!A1782="","",[1]线路!A1782)</f>
        <v/>
      </c>
      <c r="B1782" t="str">
        <f>IF([1]线路!B1782="","",[1]线路!B1782)</f>
        <v/>
      </c>
      <c r="C1782" t="str">
        <f>IF([1]线路!C1782="","",[1]线路!C1782)</f>
        <v/>
      </c>
      <c r="D1782" t="str">
        <f>IF([1]线路!D1782="","",[1]线路!D1782)</f>
        <v/>
      </c>
      <c r="E1782" t="str">
        <f>IF([1]线路!F1782="","",[1]线路!F1782)</f>
        <v/>
      </c>
      <c r="F1782" t="str">
        <f>IF([1]线路!E1782="","",[1]线路!E1782)</f>
        <v/>
      </c>
      <c r="G1782" s="18" t="str">
        <f t="shared" si="70"/>
        <v/>
      </c>
      <c r="H1782" s="18" t="str">
        <f ca="1">VLOOKUP(线路!A1782,OFFSET(架空线长度!$A$2,0,0,2000,2),2,FALSE)</f>
        <v/>
      </c>
      <c r="I1782" s="18"/>
      <c r="J1782" s="18"/>
      <c r="K1782" s="18"/>
      <c r="L1782" s="18" t="str">
        <f t="shared" si="71"/>
        <v/>
      </c>
      <c r="M1782" t="str">
        <f>IF([1]线路!G1782="","",[1]线路!G1782)</f>
        <v/>
      </c>
      <c r="N1782" t="str">
        <f>IF([1]线路!H1782="","",[1]线路!H1782)</f>
        <v/>
      </c>
    </row>
    <row r="1783" spans="1:14" x14ac:dyDescent="0.15">
      <c r="A1783" t="str">
        <f>IF([1]线路!A1783="","",[1]线路!A1783)</f>
        <v/>
      </c>
      <c r="B1783" t="str">
        <f>IF([1]线路!B1783="","",[1]线路!B1783)</f>
        <v/>
      </c>
      <c r="C1783" t="str">
        <f>IF([1]线路!C1783="","",[1]线路!C1783)</f>
        <v/>
      </c>
      <c r="D1783" t="str">
        <f>IF([1]线路!D1783="","",[1]线路!D1783)</f>
        <v/>
      </c>
      <c r="E1783" t="str">
        <f>IF([1]线路!F1783="","",[1]线路!F1783)</f>
        <v/>
      </c>
      <c r="F1783" t="str">
        <f>IF([1]线路!E1783="","",[1]线路!E1783)</f>
        <v/>
      </c>
      <c r="G1783" s="18" t="str">
        <f t="shared" si="70"/>
        <v/>
      </c>
      <c r="H1783" s="18" t="str">
        <f ca="1">VLOOKUP(线路!A1783,OFFSET(架空线长度!$A$2,0,0,2000,2),2,FALSE)</f>
        <v/>
      </c>
      <c r="I1783" s="18"/>
      <c r="J1783" s="18"/>
      <c r="K1783" s="18"/>
      <c r="L1783" s="18" t="str">
        <f t="shared" si="71"/>
        <v/>
      </c>
      <c r="M1783" t="str">
        <f>IF([1]线路!G1783="","",[1]线路!G1783)</f>
        <v/>
      </c>
      <c r="N1783" t="str">
        <f>IF([1]线路!H1783="","",[1]线路!H1783)</f>
        <v/>
      </c>
    </row>
    <row r="1784" spans="1:14" x14ac:dyDescent="0.15">
      <c r="A1784" t="str">
        <f>IF([1]线路!A1784="","",[1]线路!A1784)</f>
        <v/>
      </c>
      <c r="B1784" t="str">
        <f>IF([1]线路!B1784="","",[1]线路!B1784)</f>
        <v/>
      </c>
      <c r="C1784" t="str">
        <f>IF([1]线路!C1784="","",[1]线路!C1784)</f>
        <v/>
      </c>
      <c r="D1784" t="str">
        <f>IF([1]线路!D1784="","",[1]线路!D1784)</f>
        <v/>
      </c>
      <c r="E1784" t="str">
        <f>IF([1]线路!F1784="","",[1]线路!F1784)</f>
        <v/>
      </c>
      <c r="F1784" t="str">
        <f>IF([1]线路!E1784="","",[1]线路!E1784)</f>
        <v/>
      </c>
      <c r="G1784" s="18" t="str">
        <f t="shared" si="70"/>
        <v/>
      </c>
      <c r="H1784" s="18" t="str">
        <f ca="1">VLOOKUP(线路!A1784,OFFSET(架空线长度!$A$2,0,0,2000,2),2,FALSE)</f>
        <v/>
      </c>
      <c r="I1784" s="18"/>
      <c r="J1784" s="18"/>
      <c r="K1784" s="18"/>
      <c r="L1784" s="18" t="str">
        <f t="shared" si="71"/>
        <v/>
      </c>
      <c r="M1784" t="str">
        <f>IF([1]线路!G1784="","",[1]线路!G1784)</f>
        <v/>
      </c>
      <c r="N1784" t="str">
        <f>IF([1]线路!H1784="","",[1]线路!H1784)</f>
        <v/>
      </c>
    </row>
    <row r="1785" spans="1:14" x14ac:dyDescent="0.15">
      <c r="A1785" t="str">
        <f>IF([1]线路!A1785="","",[1]线路!A1785)</f>
        <v/>
      </c>
      <c r="B1785" t="str">
        <f>IF([1]线路!B1785="","",[1]线路!B1785)</f>
        <v/>
      </c>
      <c r="C1785" t="str">
        <f>IF([1]线路!C1785="","",[1]线路!C1785)</f>
        <v/>
      </c>
      <c r="D1785" t="str">
        <f>IF([1]线路!D1785="","",[1]线路!D1785)</f>
        <v/>
      </c>
      <c r="E1785" t="str">
        <f>IF([1]线路!F1785="","",[1]线路!F1785)</f>
        <v/>
      </c>
      <c r="F1785" t="str">
        <f>IF([1]线路!E1785="","",[1]线路!E1785)</f>
        <v/>
      </c>
      <c r="G1785" s="18" t="str">
        <f t="shared" si="70"/>
        <v/>
      </c>
      <c r="H1785" s="18" t="str">
        <f ca="1">VLOOKUP(线路!A1785,OFFSET(架空线长度!$A$2,0,0,2000,2),2,FALSE)</f>
        <v/>
      </c>
      <c r="I1785" s="18"/>
      <c r="J1785" s="18"/>
      <c r="K1785" s="18"/>
      <c r="L1785" s="18" t="str">
        <f t="shared" si="71"/>
        <v/>
      </c>
      <c r="M1785" t="str">
        <f>IF([1]线路!G1785="","",[1]线路!G1785)</f>
        <v/>
      </c>
      <c r="N1785" t="str">
        <f>IF([1]线路!H1785="","",[1]线路!H1785)</f>
        <v/>
      </c>
    </row>
    <row r="1786" spans="1:14" x14ac:dyDescent="0.15">
      <c r="A1786" t="str">
        <f>IF([1]线路!A1786="","",[1]线路!A1786)</f>
        <v/>
      </c>
      <c r="B1786" t="str">
        <f>IF([1]线路!B1786="","",[1]线路!B1786)</f>
        <v/>
      </c>
      <c r="C1786" t="str">
        <f>IF([1]线路!C1786="","",[1]线路!C1786)</f>
        <v/>
      </c>
      <c r="D1786" t="str">
        <f>IF([1]线路!D1786="","",[1]线路!D1786)</f>
        <v/>
      </c>
      <c r="E1786" t="str">
        <f>IF([1]线路!F1786="","",[1]线路!F1786)</f>
        <v/>
      </c>
      <c r="F1786" t="str">
        <f>IF([1]线路!E1786="","",[1]线路!E1786)</f>
        <v/>
      </c>
      <c r="G1786" s="18" t="str">
        <f t="shared" si="70"/>
        <v/>
      </c>
      <c r="H1786" s="18" t="str">
        <f ca="1">VLOOKUP(线路!A1786,OFFSET(架空线长度!$A$2,0,0,2000,2),2,FALSE)</f>
        <v/>
      </c>
      <c r="I1786" s="18"/>
      <c r="J1786" s="18"/>
      <c r="K1786" s="18"/>
      <c r="L1786" s="18" t="str">
        <f t="shared" si="71"/>
        <v/>
      </c>
      <c r="M1786" t="str">
        <f>IF([1]线路!G1786="","",[1]线路!G1786)</f>
        <v/>
      </c>
      <c r="N1786" t="str">
        <f>IF([1]线路!H1786="","",[1]线路!H1786)</f>
        <v/>
      </c>
    </row>
    <row r="1787" spans="1:14" x14ac:dyDescent="0.15">
      <c r="A1787" t="str">
        <f>IF([1]线路!A1787="","",[1]线路!A1787)</f>
        <v/>
      </c>
      <c r="B1787" t="str">
        <f>IF([1]线路!B1787="","",[1]线路!B1787)</f>
        <v/>
      </c>
      <c r="C1787" t="str">
        <f>IF([1]线路!C1787="","",[1]线路!C1787)</f>
        <v/>
      </c>
      <c r="D1787" t="str">
        <f>IF([1]线路!D1787="","",[1]线路!D1787)</f>
        <v/>
      </c>
      <c r="E1787" t="str">
        <f>IF([1]线路!F1787="","",[1]线路!F1787)</f>
        <v/>
      </c>
      <c r="F1787" t="str">
        <f>IF([1]线路!E1787="","",[1]线路!E1787)</f>
        <v/>
      </c>
      <c r="G1787" s="18" t="str">
        <f t="shared" si="70"/>
        <v/>
      </c>
      <c r="H1787" s="18" t="str">
        <f ca="1">VLOOKUP(线路!A1787,OFFSET(架空线长度!$A$2,0,0,2000,2),2,FALSE)</f>
        <v/>
      </c>
      <c r="I1787" s="18"/>
      <c r="J1787" s="18"/>
      <c r="K1787" s="18"/>
      <c r="L1787" s="18" t="str">
        <f t="shared" si="71"/>
        <v/>
      </c>
      <c r="M1787" t="str">
        <f>IF([1]线路!G1787="","",[1]线路!G1787)</f>
        <v/>
      </c>
      <c r="N1787" t="str">
        <f>IF([1]线路!H1787="","",[1]线路!H1787)</f>
        <v/>
      </c>
    </row>
    <row r="1788" spans="1:14" x14ac:dyDescent="0.15">
      <c r="A1788" t="str">
        <f>IF([1]线路!A1788="","",[1]线路!A1788)</f>
        <v/>
      </c>
      <c r="B1788" t="str">
        <f>IF([1]线路!B1788="","",[1]线路!B1788)</f>
        <v/>
      </c>
      <c r="C1788" t="str">
        <f>IF([1]线路!C1788="","",[1]线路!C1788)</f>
        <v/>
      </c>
      <c r="D1788" t="str">
        <f>IF([1]线路!D1788="","",[1]线路!D1788)</f>
        <v/>
      </c>
      <c r="E1788" t="str">
        <f>IF([1]线路!F1788="","",[1]线路!F1788)</f>
        <v/>
      </c>
      <c r="F1788" t="str">
        <f>IF([1]线路!E1788="","",[1]线路!E1788)</f>
        <v/>
      </c>
      <c r="G1788" s="18" t="str">
        <f t="shared" si="70"/>
        <v/>
      </c>
      <c r="H1788" s="18" t="str">
        <f ca="1">VLOOKUP(线路!A1788,OFFSET(架空线长度!$A$2,0,0,2000,2),2,FALSE)</f>
        <v/>
      </c>
      <c r="I1788" s="18"/>
      <c r="J1788" s="18"/>
      <c r="K1788" s="18"/>
      <c r="L1788" s="18" t="str">
        <f t="shared" si="71"/>
        <v/>
      </c>
      <c r="M1788" t="str">
        <f>IF([1]线路!G1788="","",[1]线路!G1788)</f>
        <v/>
      </c>
      <c r="N1788" t="str">
        <f>IF([1]线路!H1788="","",[1]线路!H1788)</f>
        <v/>
      </c>
    </row>
    <row r="1789" spans="1:14" x14ac:dyDescent="0.15">
      <c r="A1789" t="str">
        <f>IF([1]线路!A1789="","",[1]线路!A1789)</f>
        <v/>
      </c>
      <c r="B1789" t="str">
        <f>IF([1]线路!B1789="","",[1]线路!B1789)</f>
        <v/>
      </c>
      <c r="C1789" t="str">
        <f>IF([1]线路!C1789="","",[1]线路!C1789)</f>
        <v/>
      </c>
      <c r="D1789" t="str">
        <f>IF([1]线路!D1789="","",[1]线路!D1789)</f>
        <v/>
      </c>
      <c r="E1789" t="str">
        <f>IF([1]线路!F1789="","",[1]线路!F1789)</f>
        <v/>
      </c>
      <c r="F1789" t="str">
        <f>IF([1]线路!E1789="","",[1]线路!E1789)</f>
        <v/>
      </c>
      <c r="G1789" s="18" t="str">
        <f t="shared" si="70"/>
        <v/>
      </c>
      <c r="H1789" s="18" t="str">
        <f ca="1">VLOOKUP(线路!A1789,OFFSET(架空线长度!$A$2,0,0,2000,2),2,FALSE)</f>
        <v/>
      </c>
      <c r="I1789" s="18"/>
      <c r="J1789" s="18"/>
      <c r="K1789" s="18"/>
      <c r="L1789" s="18" t="str">
        <f t="shared" si="71"/>
        <v/>
      </c>
      <c r="M1789" t="str">
        <f>IF([1]线路!G1789="","",[1]线路!G1789)</f>
        <v/>
      </c>
      <c r="N1789" t="str">
        <f>IF([1]线路!H1789="","",[1]线路!H1789)</f>
        <v/>
      </c>
    </row>
    <row r="1790" spans="1:14" x14ac:dyDescent="0.15">
      <c r="A1790" t="str">
        <f>IF([1]线路!A1790="","",[1]线路!A1790)</f>
        <v/>
      </c>
      <c r="B1790" t="str">
        <f>IF([1]线路!B1790="","",[1]线路!B1790)</f>
        <v/>
      </c>
      <c r="C1790" t="str">
        <f>IF([1]线路!C1790="","",[1]线路!C1790)</f>
        <v/>
      </c>
      <c r="D1790" t="str">
        <f>IF([1]线路!D1790="","",[1]线路!D1790)</f>
        <v/>
      </c>
      <c r="E1790" t="str">
        <f>IF([1]线路!F1790="","",[1]线路!F1790)</f>
        <v/>
      </c>
      <c r="F1790" t="str">
        <f>IF([1]线路!E1790="","",[1]线路!E1790)</f>
        <v/>
      </c>
      <c r="G1790" s="18" t="str">
        <f t="shared" si="70"/>
        <v/>
      </c>
      <c r="H1790" s="18" t="str">
        <f ca="1">VLOOKUP(线路!A1790,OFFSET(架空线长度!$A$2,0,0,2000,2),2,FALSE)</f>
        <v/>
      </c>
      <c r="I1790" s="18"/>
      <c r="J1790" s="18"/>
      <c r="K1790" s="18"/>
      <c r="L1790" s="18" t="str">
        <f t="shared" si="71"/>
        <v/>
      </c>
      <c r="M1790" t="str">
        <f>IF([1]线路!G1790="","",[1]线路!G1790)</f>
        <v/>
      </c>
      <c r="N1790" t="str">
        <f>IF([1]线路!H1790="","",[1]线路!H1790)</f>
        <v/>
      </c>
    </row>
    <row r="1791" spans="1:14" x14ac:dyDescent="0.15">
      <c r="A1791" t="str">
        <f>IF([1]线路!A1791="","",[1]线路!A1791)</f>
        <v/>
      </c>
      <c r="B1791" t="str">
        <f>IF([1]线路!B1791="","",[1]线路!B1791)</f>
        <v/>
      </c>
      <c r="C1791" t="str">
        <f>IF([1]线路!C1791="","",[1]线路!C1791)</f>
        <v/>
      </c>
      <c r="D1791" t="str">
        <f>IF([1]线路!D1791="","",[1]线路!D1791)</f>
        <v/>
      </c>
      <c r="E1791" t="str">
        <f>IF([1]线路!F1791="","",[1]线路!F1791)</f>
        <v/>
      </c>
      <c r="F1791" t="str">
        <f>IF([1]线路!E1791="","",[1]线路!E1791)</f>
        <v/>
      </c>
      <c r="G1791" s="18" t="str">
        <f t="shared" si="70"/>
        <v/>
      </c>
      <c r="H1791" s="18" t="str">
        <f ca="1">VLOOKUP(线路!A1791,OFFSET(架空线长度!$A$2,0,0,2000,2),2,FALSE)</f>
        <v/>
      </c>
      <c r="I1791" s="18"/>
      <c r="J1791" s="18"/>
      <c r="K1791" s="18"/>
      <c r="L1791" s="18" t="str">
        <f t="shared" si="71"/>
        <v/>
      </c>
      <c r="M1791" t="str">
        <f>IF([1]线路!G1791="","",[1]线路!G1791)</f>
        <v/>
      </c>
      <c r="N1791" t="str">
        <f>IF([1]线路!H1791="","",[1]线路!H1791)</f>
        <v/>
      </c>
    </row>
    <row r="1792" spans="1:14" x14ac:dyDescent="0.15">
      <c r="A1792" t="str">
        <f>IF([1]线路!A1792="","",[1]线路!A1792)</f>
        <v/>
      </c>
      <c r="B1792" t="str">
        <f>IF([1]线路!B1792="","",[1]线路!B1792)</f>
        <v/>
      </c>
      <c r="C1792" t="str">
        <f>IF([1]线路!C1792="","",[1]线路!C1792)</f>
        <v/>
      </c>
      <c r="D1792" t="str">
        <f>IF([1]线路!D1792="","",[1]线路!D1792)</f>
        <v/>
      </c>
      <c r="E1792" t="str">
        <f>IF([1]线路!F1792="","",[1]线路!F1792)</f>
        <v/>
      </c>
      <c r="F1792" t="str">
        <f>IF([1]线路!E1792="","",[1]线路!E1792)</f>
        <v/>
      </c>
      <c r="G1792" s="18" t="str">
        <f t="shared" si="70"/>
        <v/>
      </c>
      <c r="H1792" s="18" t="str">
        <f ca="1">VLOOKUP(线路!A1792,OFFSET(架空线长度!$A$2,0,0,2000,2),2,FALSE)</f>
        <v/>
      </c>
      <c r="I1792" s="18"/>
      <c r="J1792" s="18"/>
      <c r="K1792" s="18"/>
      <c r="L1792" s="18" t="str">
        <f t="shared" si="71"/>
        <v/>
      </c>
      <c r="M1792" t="str">
        <f>IF([1]线路!G1792="","",[1]线路!G1792)</f>
        <v/>
      </c>
      <c r="N1792" t="str">
        <f>IF([1]线路!H1792="","",[1]线路!H1792)</f>
        <v/>
      </c>
    </row>
    <row r="1793" spans="1:14" x14ac:dyDescent="0.15">
      <c r="A1793" t="str">
        <f>IF([1]线路!A1793="","",[1]线路!A1793)</f>
        <v/>
      </c>
      <c r="B1793" t="str">
        <f>IF([1]线路!B1793="","",[1]线路!B1793)</f>
        <v/>
      </c>
      <c r="C1793" t="str">
        <f>IF([1]线路!C1793="","",[1]线路!C1793)</f>
        <v/>
      </c>
      <c r="D1793" t="str">
        <f>IF([1]线路!D1793="","",[1]线路!D1793)</f>
        <v/>
      </c>
      <c r="E1793" t="str">
        <f>IF([1]线路!F1793="","",[1]线路!F1793)</f>
        <v/>
      </c>
      <c r="F1793" t="str">
        <f>IF([1]线路!E1793="","",[1]线路!E1793)</f>
        <v/>
      </c>
      <c r="G1793" s="18" t="str">
        <f t="shared" si="70"/>
        <v/>
      </c>
      <c r="H1793" s="18" t="str">
        <f ca="1">VLOOKUP(线路!A1793,OFFSET(架空线长度!$A$2,0,0,2000,2),2,FALSE)</f>
        <v/>
      </c>
      <c r="I1793" s="18"/>
      <c r="J1793" s="18"/>
      <c r="K1793" s="18"/>
      <c r="L1793" s="18" t="str">
        <f t="shared" si="71"/>
        <v/>
      </c>
      <c r="M1793" t="str">
        <f>IF([1]线路!G1793="","",[1]线路!G1793)</f>
        <v/>
      </c>
      <c r="N1793" t="str">
        <f>IF([1]线路!H1793="","",[1]线路!H1793)</f>
        <v/>
      </c>
    </row>
    <row r="1794" spans="1:14" x14ac:dyDescent="0.15">
      <c r="A1794" t="str">
        <f>IF([1]线路!A1794="","",[1]线路!A1794)</f>
        <v/>
      </c>
      <c r="B1794" t="str">
        <f>IF([1]线路!B1794="","",[1]线路!B1794)</f>
        <v/>
      </c>
      <c r="C1794" t="str">
        <f>IF([1]线路!C1794="","",[1]线路!C1794)</f>
        <v/>
      </c>
      <c r="D1794" t="str">
        <f>IF([1]线路!D1794="","",[1]线路!D1794)</f>
        <v/>
      </c>
      <c r="E1794" t="str">
        <f>IF([1]线路!F1794="","",[1]线路!F1794)</f>
        <v/>
      </c>
      <c r="F1794" t="str">
        <f>IF([1]线路!E1794="","",[1]线路!E1794)</f>
        <v/>
      </c>
      <c r="G1794" s="18" t="str">
        <f t="shared" si="70"/>
        <v/>
      </c>
      <c r="H1794" s="18" t="str">
        <f ca="1">VLOOKUP(线路!A1794,OFFSET(架空线长度!$A$2,0,0,2000,2),2,FALSE)</f>
        <v/>
      </c>
      <c r="I1794" s="18"/>
      <c r="J1794" s="18"/>
      <c r="K1794" s="18"/>
      <c r="L1794" s="18" t="str">
        <f t="shared" si="71"/>
        <v/>
      </c>
      <c r="M1794" t="str">
        <f>IF([1]线路!G1794="","",[1]线路!G1794)</f>
        <v/>
      </c>
      <c r="N1794" t="str">
        <f>IF([1]线路!H1794="","",[1]线路!H1794)</f>
        <v/>
      </c>
    </row>
    <row r="1795" spans="1:14" x14ac:dyDescent="0.15">
      <c r="A1795" t="str">
        <f>IF([1]线路!A1795="","",[1]线路!A1795)</f>
        <v/>
      </c>
      <c r="B1795" t="str">
        <f>IF([1]线路!B1795="","",[1]线路!B1795)</f>
        <v/>
      </c>
      <c r="C1795" t="str">
        <f>IF([1]线路!C1795="","",[1]线路!C1795)</f>
        <v/>
      </c>
      <c r="D1795" t="str">
        <f>IF([1]线路!D1795="","",[1]线路!D1795)</f>
        <v/>
      </c>
      <c r="E1795" t="str">
        <f>IF([1]线路!F1795="","",[1]线路!F1795)</f>
        <v/>
      </c>
      <c r="F1795" t="str">
        <f>IF([1]线路!E1795="","",[1]线路!E1795)</f>
        <v/>
      </c>
      <c r="G1795" s="18" t="str">
        <f t="shared" ref="G1795:G1858" si="72">L1795</f>
        <v/>
      </c>
      <c r="H1795" s="18" t="str">
        <f ca="1">VLOOKUP(线路!A1795,OFFSET(架空线长度!$A$2,0,0,2000,2),2,FALSE)</f>
        <v/>
      </c>
      <c r="I1795" s="18"/>
      <c r="J1795" s="18"/>
      <c r="K1795" s="18"/>
      <c r="L1795" s="18" t="str">
        <f t="shared" ref="L1795:L1858" si="73">IF(OR(I1795="",K1795=""),"",IF(I1795/(I1795+K1795)&gt;0.5,0,1))</f>
        <v/>
      </c>
      <c r="M1795" t="str">
        <f>IF([1]线路!G1795="","",[1]线路!G1795)</f>
        <v/>
      </c>
      <c r="N1795" t="str">
        <f>IF([1]线路!H1795="","",[1]线路!H1795)</f>
        <v/>
      </c>
    </row>
    <row r="1796" spans="1:14" x14ac:dyDescent="0.15">
      <c r="A1796" t="str">
        <f>IF([1]线路!A1796="","",[1]线路!A1796)</f>
        <v/>
      </c>
      <c r="B1796" t="str">
        <f>IF([1]线路!B1796="","",[1]线路!B1796)</f>
        <v/>
      </c>
      <c r="C1796" t="str">
        <f>IF([1]线路!C1796="","",[1]线路!C1796)</f>
        <v/>
      </c>
      <c r="D1796" t="str">
        <f>IF([1]线路!D1796="","",[1]线路!D1796)</f>
        <v/>
      </c>
      <c r="E1796" t="str">
        <f>IF([1]线路!F1796="","",[1]线路!F1796)</f>
        <v/>
      </c>
      <c r="F1796" t="str">
        <f>IF([1]线路!E1796="","",[1]线路!E1796)</f>
        <v/>
      </c>
      <c r="G1796" s="18" t="str">
        <f t="shared" si="72"/>
        <v/>
      </c>
      <c r="H1796" s="18" t="str">
        <f ca="1">VLOOKUP(线路!A1796,OFFSET(架空线长度!$A$2,0,0,2000,2),2,FALSE)</f>
        <v/>
      </c>
      <c r="I1796" s="18"/>
      <c r="J1796" s="18"/>
      <c r="K1796" s="18"/>
      <c r="L1796" s="18" t="str">
        <f t="shared" si="73"/>
        <v/>
      </c>
      <c r="M1796" t="str">
        <f>IF([1]线路!G1796="","",[1]线路!G1796)</f>
        <v/>
      </c>
      <c r="N1796" t="str">
        <f>IF([1]线路!H1796="","",[1]线路!H1796)</f>
        <v/>
      </c>
    </row>
    <row r="1797" spans="1:14" x14ac:dyDescent="0.15">
      <c r="A1797" t="str">
        <f>IF([1]线路!A1797="","",[1]线路!A1797)</f>
        <v/>
      </c>
      <c r="B1797" t="str">
        <f>IF([1]线路!B1797="","",[1]线路!B1797)</f>
        <v/>
      </c>
      <c r="C1797" t="str">
        <f>IF([1]线路!C1797="","",[1]线路!C1797)</f>
        <v/>
      </c>
      <c r="D1797" t="str">
        <f>IF([1]线路!D1797="","",[1]线路!D1797)</f>
        <v/>
      </c>
      <c r="E1797" t="str">
        <f>IF([1]线路!F1797="","",[1]线路!F1797)</f>
        <v/>
      </c>
      <c r="F1797" t="str">
        <f>IF([1]线路!E1797="","",[1]线路!E1797)</f>
        <v/>
      </c>
      <c r="G1797" s="18" t="str">
        <f t="shared" si="72"/>
        <v/>
      </c>
      <c r="H1797" s="18" t="str">
        <f ca="1">VLOOKUP(线路!A1797,OFFSET(架空线长度!$A$2,0,0,2000,2),2,FALSE)</f>
        <v/>
      </c>
      <c r="I1797" s="18"/>
      <c r="J1797" s="18"/>
      <c r="K1797" s="18"/>
      <c r="L1797" s="18" t="str">
        <f t="shared" si="73"/>
        <v/>
      </c>
      <c r="M1797" t="str">
        <f>IF([1]线路!G1797="","",[1]线路!G1797)</f>
        <v/>
      </c>
      <c r="N1797" t="str">
        <f>IF([1]线路!H1797="","",[1]线路!H1797)</f>
        <v/>
      </c>
    </row>
    <row r="1798" spans="1:14" x14ac:dyDescent="0.15">
      <c r="A1798" t="str">
        <f>IF([1]线路!A1798="","",[1]线路!A1798)</f>
        <v/>
      </c>
      <c r="B1798" t="str">
        <f>IF([1]线路!B1798="","",[1]线路!B1798)</f>
        <v/>
      </c>
      <c r="C1798" t="str">
        <f>IF([1]线路!C1798="","",[1]线路!C1798)</f>
        <v/>
      </c>
      <c r="D1798" t="str">
        <f>IF([1]线路!D1798="","",[1]线路!D1798)</f>
        <v/>
      </c>
      <c r="E1798" t="str">
        <f>IF([1]线路!F1798="","",[1]线路!F1798)</f>
        <v/>
      </c>
      <c r="F1798" t="str">
        <f>IF([1]线路!E1798="","",[1]线路!E1798)</f>
        <v/>
      </c>
      <c r="G1798" s="18" t="str">
        <f t="shared" si="72"/>
        <v/>
      </c>
      <c r="H1798" s="18" t="str">
        <f ca="1">VLOOKUP(线路!A1798,OFFSET(架空线长度!$A$2,0,0,2000,2),2,FALSE)</f>
        <v/>
      </c>
      <c r="I1798" s="18"/>
      <c r="J1798" s="18"/>
      <c r="K1798" s="18"/>
      <c r="L1798" s="18" t="str">
        <f t="shared" si="73"/>
        <v/>
      </c>
      <c r="M1798" t="str">
        <f>IF([1]线路!G1798="","",[1]线路!G1798)</f>
        <v/>
      </c>
      <c r="N1798" t="str">
        <f>IF([1]线路!H1798="","",[1]线路!H1798)</f>
        <v/>
      </c>
    </row>
    <row r="1799" spans="1:14" x14ac:dyDescent="0.15">
      <c r="A1799" t="str">
        <f>IF([1]线路!A1799="","",[1]线路!A1799)</f>
        <v/>
      </c>
      <c r="B1799" t="str">
        <f>IF([1]线路!B1799="","",[1]线路!B1799)</f>
        <v/>
      </c>
      <c r="C1799" t="str">
        <f>IF([1]线路!C1799="","",[1]线路!C1799)</f>
        <v/>
      </c>
      <c r="D1799" t="str">
        <f>IF([1]线路!D1799="","",[1]线路!D1799)</f>
        <v/>
      </c>
      <c r="E1799" t="str">
        <f>IF([1]线路!F1799="","",[1]线路!F1799)</f>
        <v/>
      </c>
      <c r="F1799" t="str">
        <f>IF([1]线路!E1799="","",[1]线路!E1799)</f>
        <v/>
      </c>
      <c r="G1799" s="18" t="str">
        <f t="shared" si="72"/>
        <v/>
      </c>
      <c r="H1799" s="18" t="str">
        <f ca="1">VLOOKUP(线路!A1799,OFFSET(架空线长度!$A$2,0,0,2000,2),2,FALSE)</f>
        <v/>
      </c>
      <c r="I1799" s="18"/>
      <c r="J1799" s="18"/>
      <c r="K1799" s="18"/>
      <c r="L1799" s="18" t="str">
        <f t="shared" si="73"/>
        <v/>
      </c>
      <c r="M1799" t="str">
        <f>IF([1]线路!G1799="","",[1]线路!G1799)</f>
        <v/>
      </c>
      <c r="N1799" t="str">
        <f>IF([1]线路!H1799="","",[1]线路!H1799)</f>
        <v/>
      </c>
    </row>
    <row r="1800" spans="1:14" x14ac:dyDescent="0.15">
      <c r="A1800" t="str">
        <f>IF([1]线路!A1800="","",[1]线路!A1800)</f>
        <v/>
      </c>
      <c r="B1800" t="str">
        <f>IF([1]线路!B1800="","",[1]线路!B1800)</f>
        <v/>
      </c>
      <c r="C1800" t="str">
        <f>IF([1]线路!C1800="","",[1]线路!C1800)</f>
        <v/>
      </c>
      <c r="D1800" t="str">
        <f>IF([1]线路!D1800="","",[1]线路!D1800)</f>
        <v/>
      </c>
      <c r="E1800" t="str">
        <f>IF([1]线路!F1800="","",[1]线路!F1800)</f>
        <v/>
      </c>
      <c r="F1800" t="str">
        <f>IF([1]线路!E1800="","",[1]线路!E1800)</f>
        <v/>
      </c>
      <c r="G1800" s="18" t="str">
        <f t="shared" si="72"/>
        <v/>
      </c>
      <c r="H1800" s="18" t="str">
        <f ca="1">VLOOKUP(线路!A1800,OFFSET(架空线长度!$A$2,0,0,2000,2),2,FALSE)</f>
        <v/>
      </c>
      <c r="I1800" s="18"/>
      <c r="J1800" s="18"/>
      <c r="K1800" s="18"/>
      <c r="L1800" s="18" t="str">
        <f t="shared" si="73"/>
        <v/>
      </c>
      <c r="M1800" t="str">
        <f>IF([1]线路!G1800="","",[1]线路!G1800)</f>
        <v/>
      </c>
      <c r="N1800" t="str">
        <f>IF([1]线路!H1800="","",[1]线路!H1800)</f>
        <v/>
      </c>
    </row>
    <row r="1801" spans="1:14" x14ac:dyDescent="0.15">
      <c r="A1801" t="str">
        <f>IF([1]线路!A1801="","",[1]线路!A1801)</f>
        <v/>
      </c>
      <c r="B1801" t="str">
        <f>IF([1]线路!B1801="","",[1]线路!B1801)</f>
        <v/>
      </c>
      <c r="C1801" t="str">
        <f>IF([1]线路!C1801="","",[1]线路!C1801)</f>
        <v/>
      </c>
      <c r="D1801" t="str">
        <f>IF([1]线路!D1801="","",[1]线路!D1801)</f>
        <v/>
      </c>
      <c r="E1801" t="str">
        <f>IF([1]线路!F1801="","",[1]线路!F1801)</f>
        <v/>
      </c>
      <c r="F1801" t="str">
        <f>IF([1]线路!E1801="","",[1]线路!E1801)</f>
        <v/>
      </c>
      <c r="G1801" s="18" t="str">
        <f t="shared" si="72"/>
        <v/>
      </c>
      <c r="H1801" s="18" t="str">
        <f ca="1">VLOOKUP(线路!A1801,OFFSET(架空线长度!$A$2,0,0,2000,2),2,FALSE)</f>
        <v/>
      </c>
      <c r="I1801" s="18"/>
      <c r="J1801" s="18"/>
      <c r="K1801" s="18"/>
      <c r="L1801" s="18" t="str">
        <f t="shared" si="73"/>
        <v/>
      </c>
      <c r="M1801" t="str">
        <f>IF([1]线路!G1801="","",[1]线路!G1801)</f>
        <v/>
      </c>
      <c r="N1801" t="str">
        <f>IF([1]线路!H1801="","",[1]线路!H1801)</f>
        <v/>
      </c>
    </row>
    <row r="1802" spans="1:14" x14ac:dyDescent="0.15">
      <c r="A1802" t="str">
        <f>IF([1]线路!A1802="","",[1]线路!A1802)</f>
        <v/>
      </c>
      <c r="B1802" t="str">
        <f>IF([1]线路!B1802="","",[1]线路!B1802)</f>
        <v/>
      </c>
      <c r="C1802" t="str">
        <f>IF([1]线路!C1802="","",[1]线路!C1802)</f>
        <v/>
      </c>
      <c r="D1802" t="str">
        <f>IF([1]线路!D1802="","",[1]线路!D1802)</f>
        <v/>
      </c>
      <c r="E1802" t="str">
        <f>IF([1]线路!F1802="","",[1]线路!F1802)</f>
        <v/>
      </c>
      <c r="F1802" t="str">
        <f>IF([1]线路!E1802="","",[1]线路!E1802)</f>
        <v/>
      </c>
      <c r="G1802" s="18" t="str">
        <f t="shared" si="72"/>
        <v/>
      </c>
      <c r="H1802" s="18" t="str">
        <f ca="1">VLOOKUP(线路!A1802,OFFSET(架空线长度!$A$2,0,0,2000,2),2,FALSE)</f>
        <v/>
      </c>
      <c r="I1802" s="18"/>
      <c r="J1802" s="18"/>
      <c r="K1802" s="18"/>
      <c r="L1802" s="18" t="str">
        <f t="shared" si="73"/>
        <v/>
      </c>
      <c r="M1802" t="str">
        <f>IF([1]线路!G1802="","",[1]线路!G1802)</f>
        <v/>
      </c>
      <c r="N1802" t="str">
        <f>IF([1]线路!H1802="","",[1]线路!H1802)</f>
        <v/>
      </c>
    </row>
    <row r="1803" spans="1:14" x14ac:dyDescent="0.15">
      <c r="A1803" t="str">
        <f>IF([1]线路!A1803="","",[1]线路!A1803)</f>
        <v/>
      </c>
      <c r="B1803" t="str">
        <f>IF([1]线路!B1803="","",[1]线路!B1803)</f>
        <v/>
      </c>
      <c r="C1803" t="str">
        <f>IF([1]线路!C1803="","",[1]线路!C1803)</f>
        <v/>
      </c>
      <c r="D1803" t="str">
        <f>IF([1]线路!D1803="","",[1]线路!D1803)</f>
        <v/>
      </c>
      <c r="E1803" t="str">
        <f>IF([1]线路!F1803="","",[1]线路!F1803)</f>
        <v/>
      </c>
      <c r="F1803" t="str">
        <f>IF([1]线路!E1803="","",[1]线路!E1803)</f>
        <v/>
      </c>
      <c r="G1803" s="18" t="str">
        <f t="shared" si="72"/>
        <v/>
      </c>
      <c r="H1803" s="18" t="str">
        <f ca="1">VLOOKUP(线路!A1803,OFFSET(架空线长度!$A$2,0,0,2000,2),2,FALSE)</f>
        <v/>
      </c>
      <c r="I1803" s="18"/>
      <c r="J1803" s="18"/>
      <c r="K1803" s="18"/>
      <c r="L1803" s="18" t="str">
        <f t="shared" si="73"/>
        <v/>
      </c>
      <c r="M1803" t="str">
        <f>IF([1]线路!G1803="","",[1]线路!G1803)</f>
        <v/>
      </c>
      <c r="N1803" t="str">
        <f>IF([1]线路!H1803="","",[1]线路!H1803)</f>
        <v/>
      </c>
    </row>
    <row r="1804" spans="1:14" x14ac:dyDescent="0.15">
      <c r="A1804" t="str">
        <f>IF([1]线路!A1804="","",[1]线路!A1804)</f>
        <v/>
      </c>
      <c r="B1804" t="str">
        <f>IF([1]线路!B1804="","",[1]线路!B1804)</f>
        <v/>
      </c>
      <c r="C1804" t="str">
        <f>IF([1]线路!C1804="","",[1]线路!C1804)</f>
        <v/>
      </c>
      <c r="D1804" t="str">
        <f>IF([1]线路!D1804="","",[1]线路!D1804)</f>
        <v/>
      </c>
      <c r="E1804" t="str">
        <f>IF([1]线路!F1804="","",[1]线路!F1804)</f>
        <v/>
      </c>
      <c r="F1804" t="str">
        <f>IF([1]线路!E1804="","",[1]线路!E1804)</f>
        <v/>
      </c>
      <c r="G1804" s="18" t="str">
        <f t="shared" si="72"/>
        <v/>
      </c>
      <c r="H1804" s="18" t="str">
        <f ca="1">VLOOKUP(线路!A1804,OFFSET(架空线长度!$A$2,0,0,2000,2),2,FALSE)</f>
        <v/>
      </c>
      <c r="I1804" s="18"/>
      <c r="J1804" s="18"/>
      <c r="K1804" s="18"/>
      <c r="L1804" s="18" t="str">
        <f t="shared" si="73"/>
        <v/>
      </c>
      <c r="M1804" t="str">
        <f>IF([1]线路!G1804="","",[1]线路!G1804)</f>
        <v/>
      </c>
      <c r="N1804" t="str">
        <f>IF([1]线路!H1804="","",[1]线路!H1804)</f>
        <v/>
      </c>
    </row>
    <row r="1805" spans="1:14" x14ac:dyDescent="0.15">
      <c r="A1805" t="str">
        <f>IF([1]线路!A1805="","",[1]线路!A1805)</f>
        <v/>
      </c>
      <c r="B1805" t="str">
        <f>IF([1]线路!B1805="","",[1]线路!B1805)</f>
        <v/>
      </c>
      <c r="C1805" t="str">
        <f>IF([1]线路!C1805="","",[1]线路!C1805)</f>
        <v/>
      </c>
      <c r="D1805" t="str">
        <f>IF([1]线路!D1805="","",[1]线路!D1805)</f>
        <v/>
      </c>
      <c r="E1805" t="str">
        <f>IF([1]线路!F1805="","",[1]线路!F1805)</f>
        <v/>
      </c>
      <c r="F1805" t="str">
        <f>IF([1]线路!E1805="","",[1]线路!E1805)</f>
        <v/>
      </c>
      <c r="G1805" s="18" t="str">
        <f t="shared" si="72"/>
        <v/>
      </c>
      <c r="H1805" s="18" t="str">
        <f ca="1">VLOOKUP(线路!A1805,OFFSET(架空线长度!$A$2,0,0,2000,2),2,FALSE)</f>
        <v/>
      </c>
      <c r="I1805" s="18"/>
      <c r="J1805" s="18"/>
      <c r="K1805" s="18"/>
      <c r="L1805" s="18" t="str">
        <f t="shared" si="73"/>
        <v/>
      </c>
      <c r="M1805" t="str">
        <f>IF([1]线路!G1805="","",[1]线路!G1805)</f>
        <v/>
      </c>
      <c r="N1805" t="str">
        <f>IF([1]线路!H1805="","",[1]线路!H1805)</f>
        <v/>
      </c>
    </row>
    <row r="1806" spans="1:14" x14ac:dyDescent="0.15">
      <c r="A1806" t="str">
        <f>IF([1]线路!A1806="","",[1]线路!A1806)</f>
        <v/>
      </c>
      <c r="B1806" t="str">
        <f>IF([1]线路!B1806="","",[1]线路!B1806)</f>
        <v/>
      </c>
      <c r="C1806" t="str">
        <f>IF([1]线路!C1806="","",[1]线路!C1806)</f>
        <v/>
      </c>
      <c r="D1806" t="str">
        <f>IF([1]线路!D1806="","",[1]线路!D1806)</f>
        <v/>
      </c>
      <c r="E1806" t="str">
        <f>IF([1]线路!F1806="","",[1]线路!F1806)</f>
        <v/>
      </c>
      <c r="F1806" t="str">
        <f>IF([1]线路!E1806="","",[1]线路!E1806)</f>
        <v/>
      </c>
      <c r="G1806" s="18" t="str">
        <f t="shared" si="72"/>
        <v/>
      </c>
      <c r="H1806" s="18" t="str">
        <f ca="1">VLOOKUP(线路!A1806,OFFSET(架空线长度!$A$2,0,0,2000,2),2,FALSE)</f>
        <v/>
      </c>
      <c r="I1806" s="18"/>
      <c r="J1806" s="18"/>
      <c r="K1806" s="18"/>
      <c r="L1806" s="18" t="str">
        <f t="shared" si="73"/>
        <v/>
      </c>
      <c r="M1806" t="str">
        <f>IF([1]线路!G1806="","",[1]线路!G1806)</f>
        <v/>
      </c>
      <c r="N1806" t="str">
        <f>IF([1]线路!H1806="","",[1]线路!H1806)</f>
        <v/>
      </c>
    </row>
    <row r="1807" spans="1:14" x14ac:dyDescent="0.15">
      <c r="A1807" t="str">
        <f>IF([1]线路!A1807="","",[1]线路!A1807)</f>
        <v/>
      </c>
      <c r="B1807" t="str">
        <f>IF([1]线路!B1807="","",[1]线路!B1807)</f>
        <v/>
      </c>
      <c r="C1807" t="str">
        <f>IF([1]线路!C1807="","",[1]线路!C1807)</f>
        <v/>
      </c>
      <c r="D1807" t="str">
        <f>IF([1]线路!D1807="","",[1]线路!D1807)</f>
        <v/>
      </c>
      <c r="E1807" t="str">
        <f>IF([1]线路!F1807="","",[1]线路!F1807)</f>
        <v/>
      </c>
      <c r="F1807" t="str">
        <f>IF([1]线路!E1807="","",[1]线路!E1807)</f>
        <v/>
      </c>
      <c r="G1807" s="18" t="str">
        <f t="shared" si="72"/>
        <v/>
      </c>
      <c r="H1807" s="18" t="str">
        <f ca="1">VLOOKUP(线路!A1807,OFFSET(架空线长度!$A$2,0,0,2000,2),2,FALSE)</f>
        <v/>
      </c>
      <c r="I1807" s="18"/>
      <c r="J1807" s="18"/>
      <c r="K1807" s="18"/>
      <c r="L1807" s="18" t="str">
        <f t="shared" si="73"/>
        <v/>
      </c>
      <c r="M1807" t="str">
        <f>IF([1]线路!G1807="","",[1]线路!G1807)</f>
        <v/>
      </c>
      <c r="N1807" t="str">
        <f>IF([1]线路!H1807="","",[1]线路!H1807)</f>
        <v/>
      </c>
    </row>
    <row r="1808" spans="1:14" x14ac:dyDescent="0.15">
      <c r="A1808" t="str">
        <f>IF([1]线路!A1808="","",[1]线路!A1808)</f>
        <v/>
      </c>
      <c r="B1808" t="str">
        <f>IF([1]线路!B1808="","",[1]线路!B1808)</f>
        <v/>
      </c>
      <c r="C1808" t="str">
        <f>IF([1]线路!C1808="","",[1]线路!C1808)</f>
        <v/>
      </c>
      <c r="D1808" t="str">
        <f>IF([1]线路!D1808="","",[1]线路!D1808)</f>
        <v/>
      </c>
      <c r="E1808" t="str">
        <f>IF([1]线路!F1808="","",[1]线路!F1808)</f>
        <v/>
      </c>
      <c r="F1808" t="str">
        <f>IF([1]线路!E1808="","",[1]线路!E1808)</f>
        <v/>
      </c>
      <c r="G1808" s="18" t="str">
        <f t="shared" si="72"/>
        <v/>
      </c>
      <c r="H1808" s="18" t="str">
        <f ca="1">VLOOKUP(线路!A1808,OFFSET(架空线长度!$A$2,0,0,2000,2),2,FALSE)</f>
        <v/>
      </c>
      <c r="I1808" s="18"/>
      <c r="J1808" s="18"/>
      <c r="K1808" s="18"/>
      <c r="L1808" s="18" t="str">
        <f t="shared" si="73"/>
        <v/>
      </c>
      <c r="M1808" t="str">
        <f>IF([1]线路!G1808="","",[1]线路!G1808)</f>
        <v/>
      </c>
      <c r="N1808" t="str">
        <f>IF([1]线路!H1808="","",[1]线路!H1808)</f>
        <v/>
      </c>
    </row>
    <row r="1809" spans="1:14" x14ac:dyDescent="0.15">
      <c r="A1809" t="str">
        <f>IF([1]线路!A1809="","",[1]线路!A1809)</f>
        <v/>
      </c>
      <c r="B1809" t="str">
        <f>IF([1]线路!B1809="","",[1]线路!B1809)</f>
        <v/>
      </c>
      <c r="C1809" t="str">
        <f>IF([1]线路!C1809="","",[1]线路!C1809)</f>
        <v/>
      </c>
      <c r="D1809" t="str">
        <f>IF([1]线路!D1809="","",[1]线路!D1809)</f>
        <v/>
      </c>
      <c r="E1809" t="str">
        <f>IF([1]线路!F1809="","",[1]线路!F1809)</f>
        <v/>
      </c>
      <c r="F1809" t="str">
        <f>IF([1]线路!E1809="","",[1]线路!E1809)</f>
        <v/>
      </c>
      <c r="G1809" s="18" t="str">
        <f t="shared" si="72"/>
        <v/>
      </c>
      <c r="H1809" s="18" t="str">
        <f ca="1">VLOOKUP(线路!A1809,OFFSET(架空线长度!$A$2,0,0,2000,2),2,FALSE)</f>
        <v/>
      </c>
      <c r="I1809" s="18"/>
      <c r="J1809" s="18"/>
      <c r="K1809" s="18"/>
      <c r="L1809" s="18" t="str">
        <f t="shared" si="73"/>
        <v/>
      </c>
      <c r="M1809" t="str">
        <f>IF([1]线路!G1809="","",[1]线路!G1809)</f>
        <v/>
      </c>
      <c r="N1809" t="str">
        <f>IF([1]线路!H1809="","",[1]线路!H1809)</f>
        <v/>
      </c>
    </row>
    <row r="1810" spans="1:14" x14ac:dyDescent="0.15">
      <c r="A1810" t="str">
        <f>IF([1]线路!A1810="","",[1]线路!A1810)</f>
        <v/>
      </c>
      <c r="B1810" t="str">
        <f>IF([1]线路!B1810="","",[1]线路!B1810)</f>
        <v/>
      </c>
      <c r="C1810" t="str">
        <f>IF([1]线路!C1810="","",[1]线路!C1810)</f>
        <v/>
      </c>
      <c r="D1810" t="str">
        <f>IF([1]线路!D1810="","",[1]线路!D1810)</f>
        <v/>
      </c>
      <c r="E1810" t="str">
        <f>IF([1]线路!F1810="","",[1]线路!F1810)</f>
        <v/>
      </c>
      <c r="F1810" t="str">
        <f>IF([1]线路!E1810="","",[1]线路!E1810)</f>
        <v/>
      </c>
      <c r="G1810" s="18" t="str">
        <f t="shared" si="72"/>
        <v/>
      </c>
      <c r="H1810" s="18" t="str">
        <f ca="1">VLOOKUP(线路!A1810,OFFSET(架空线长度!$A$2,0,0,2000,2),2,FALSE)</f>
        <v/>
      </c>
      <c r="I1810" s="18"/>
      <c r="J1810" s="18"/>
      <c r="K1810" s="18"/>
      <c r="L1810" s="18" t="str">
        <f t="shared" si="73"/>
        <v/>
      </c>
      <c r="M1810" t="str">
        <f>IF([1]线路!G1810="","",[1]线路!G1810)</f>
        <v/>
      </c>
      <c r="N1810" t="str">
        <f>IF([1]线路!H1810="","",[1]线路!H1810)</f>
        <v/>
      </c>
    </row>
    <row r="1811" spans="1:14" x14ac:dyDescent="0.15">
      <c r="A1811" t="str">
        <f>IF([1]线路!A1811="","",[1]线路!A1811)</f>
        <v/>
      </c>
      <c r="B1811" t="str">
        <f>IF([1]线路!B1811="","",[1]线路!B1811)</f>
        <v/>
      </c>
      <c r="C1811" t="str">
        <f>IF([1]线路!C1811="","",[1]线路!C1811)</f>
        <v/>
      </c>
      <c r="D1811" t="str">
        <f>IF([1]线路!D1811="","",[1]线路!D1811)</f>
        <v/>
      </c>
      <c r="E1811" t="str">
        <f>IF([1]线路!F1811="","",[1]线路!F1811)</f>
        <v/>
      </c>
      <c r="F1811" t="str">
        <f>IF([1]线路!E1811="","",[1]线路!E1811)</f>
        <v/>
      </c>
      <c r="G1811" s="18" t="str">
        <f t="shared" si="72"/>
        <v/>
      </c>
      <c r="H1811" s="18" t="str">
        <f ca="1">VLOOKUP(线路!A1811,OFFSET(架空线长度!$A$2,0,0,2000,2),2,FALSE)</f>
        <v/>
      </c>
      <c r="I1811" s="18"/>
      <c r="J1811" s="18"/>
      <c r="K1811" s="18"/>
      <c r="L1811" s="18" t="str">
        <f t="shared" si="73"/>
        <v/>
      </c>
      <c r="M1811" t="str">
        <f>IF([1]线路!G1811="","",[1]线路!G1811)</f>
        <v/>
      </c>
      <c r="N1811" t="str">
        <f>IF([1]线路!H1811="","",[1]线路!H1811)</f>
        <v/>
      </c>
    </row>
    <row r="1812" spans="1:14" x14ac:dyDescent="0.15">
      <c r="A1812" t="str">
        <f>IF([1]线路!A1812="","",[1]线路!A1812)</f>
        <v/>
      </c>
      <c r="B1812" t="str">
        <f>IF([1]线路!B1812="","",[1]线路!B1812)</f>
        <v/>
      </c>
      <c r="C1812" t="str">
        <f>IF([1]线路!C1812="","",[1]线路!C1812)</f>
        <v/>
      </c>
      <c r="D1812" t="str">
        <f>IF([1]线路!D1812="","",[1]线路!D1812)</f>
        <v/>
      </c>
      <c r="E1812" t="str">
        <f>IF([1]线路!F1812="","",[1]线路!F1812)</f>
        <v/>
      </c>
      <c r="F1812" t="str">
        <f>IF([1]线路!E1812="","",[1]线路!E1812)</f>
        <v/>
      </c>
      <c r="G1812" s="18" t="str">
        <f t="shared" si="72"/>
        <v/>
      </c>
      <c r="H1812" s="18" t="str">
        <f ca="1">VLOOKUP(线路!A1812,OFFSET(架空线长度!$A$2,0,0,2000,2),2,FALSE)</f>
        <v/>
      </c>
      <c r="I1812" s="18"/>
      <c r="J1812" s="18"/>
      <c r="K1812" s="18"/>
      <c r="L1812" s="18" t="str">
        <f t="shared" si="73"/>
        <v/>
      </c>
      <c r="M1812" t="str">
        <f>IF([1]线路!G1812="","",[1]线路!G1812)</f>
        <v/>
      </c>
      <c r="N1812" t="str">
        <f>IF([1]线路!H1812="","",[1]线路!H1812)</f>
        <v/>
      </c>
    </row>
    <row r="1813" spans="1:14" x14ac:dyDescent="0.15">
      <c r="A1813" t="str">
        <f>IF([1]线路!A1813="","",[1]线路!A1813)</f>
        <v/>
      </c>
      <c r="B1813" t="str">
        <f>IF([1]线路!B1813="","",[1]线路!B1813)</f>
        <v/>
      </c>
      <c r="C1813" t="str">
        <f>IF([1]线路!C1813="","",[1]线路!C1813)</f>
        <v/>
      </c>
      <c r="D1813" t="str">
        <f>IF([1]线路!D1813="","",[1]线路!D1813)</f>
        <v/>
      </c>
      <c r="E1813" t="str">
        <f>IF([1]线路!F1813="","",[1]线路!F1813)</f>
        <v/>
      </c>
      <c r="F1813" t="str">
        <f>IF([1]线路!E1813="","",[1]线路!E1813)</f>
        <v/>
      </c>
      <c r="G1813" s="18" t="str">
        <f t="shared" si="72"/>
        <v/>
      </c>
      <c r="H1813" s="18" t="str">
        <f ca="1">VLOOKUP(线路!A1813,OFFSET(架空线长度!$A$2,0,0,2000,2),2,FALSE)</f>
        <v/>
      </c>
      <c r="I1813" s="18"/>
      <c r="J1813" s="18"/>
      <c r="K1813" s="18"/>
      <c r="L1813" s="18" t="str">
        <f t="shared" si="73"/>
        <v/>
      </c>
      <c r="M1813" t="str">
        <f>IF([1]线路!G1813="","",[1]线路!G1813)</f>
        <v/>
      </c>
      <c r="N1813" t="str">
        <f>IF([1]线路!H1813="","",[1]线路!H1813)</f>
        <v/>
      </c>
    </row>
    <row r="1814" spans="1:14" x14ac:dyDescent="0.15">
      <c r="A1814" t="str">
        <f>IF([1]线路!A1814="","",[1]线路!A1814)</f>
        <v/>
      </c>
      <c r="B1814" t="str">
        <f>IF([1]线路!B1814="","",[1]线路!B1814)</f>
        <v/>
      </c>
      <c r="C1814" t="str">
        <f>IF([1]线路!C1814="","",[1]线路!C1814)</f>
        <v/>
      </c>
      <c r="D1814" t="str">
        <f>IF([1]线路!D1814="","",[1]线路!D1814)</f>
        <v/>
      </c>
      <c r="E1814" t="str">
        <f>IF([1]线路!F1814="","",[1]线路!F1814)</f>
        <v/>
      </c>
      <c r="F1814" t="str">
        <f>IF([1]线路!E1814="","",[1]线路!E1814)</f>
        <v/>
      </c>
      <c r="G1814" s="18" t="str">
        <f t="shared" si="72"/>
        <v/>
      </c>
      <c r="H1814" s="18" t="str">
        <f ca="1">VLOOKUP(线路!A1814,OFFSET(架空线长度!$A$2,0,0,2000,2),2,FALSE)</f>
        <v/>
      </c>
      <c r="I1814" s="18"/>
      <c r="J1814" s="18"/>
      <c r="K1814" s="18"/>
      <c r="L1814" s="18" t="str">
        <f t="shared" si="73"/>
        <v/>
      </c>
      <c r="M1814" t="str">
        <f>IF([1]线路!G1814="","",[1]线路!G1814)</f>
        <v/>
      </c>
      <c r="N1814" t="str">
        <f>IF([1]线路!H1814="","",[1]线路!H1814)</f>
        <v/>
      </c>
    </row>
    <row r="1815" spans="1:14" x14ac:dyDescent="0.15">
      <c r="A1815" t="str">
        <f>IF([1]线路!A1815="","",[1]线路!A1815)</f>
        <v/>
      </c>
      <c r="B1815" t="str">
        <f>IF([1]线路!B1815="","",[1]线路!B1815)</f>
        <v/>
      </c>
      <c r="C1815" t="str">
        <f>IF([1]线路!C1815="","",[1]线路!C1815)</f>
        <v/>
      </c>
      <c r="D1815" t="str">
        <f>IF([1]线路!D1815="","",[1]线路!D1815)</f>
        <v/>
      </c>
      <c r="E1815" t="str">
        <f>IF([1]线路!F1815="","",[1]线路!F1815)</f>
        <v/>
      </c>
      <c r="F1815" t="str">
        <f>IF([1]线路!E1815="","",[1]线路!E1815)</f>
        <v/>
      </c>
      <c r="G1815" s="18" t="str">
        <f t="shared" si="72"/>
        <v/>
      </c>
      <c r="H1815" s="18" t="str">
        <f ca="1">VLOOKUP(线路!A1815,OFFSET(架空线长度!$A$2,0,0,2000,2),2,FALSE)</f>
        <v/>
      </c>
      <c r="I1815" s="18"/>
      <c r="J1815" s="18"/>
      <c r="K1815" s="18"/>
      <c r="L1815" s="18" t="str">
        <f t="shared" si="73"/>
        <v/>
      </c>
      <c r="M1815" t="str">
        <f>IF([1]线路!G1815="","",[1]线路!G1815)</f>
        <v/>
      </c>
      <c r="N1815" t="str">
        <f>IF([1]线路!H1815="","",[1]线路!H1815)</f>
        <v/>
      </c>
    </row>
    <row r="1816" spans="1:14" x14ac:dyDescent="0.15">
      <c r="A1816" t="str">
        <f>IF([1]线路!A1816="","",[1]线路!A1816)</f>
        <v/>
      </c>
      <c r="B1816" t="str">
        <f>IF([1]线路!B1816="","",[1]线路!B1816)</f>
        <v/>
      </c>
      <c r="C1816" t="str">
        <f>IF([1]线路!C1816="","",[1]线路!C1816)</f>
        <v/>
      </c>
      <c r="D1816" t="str">
        <f>IF([1]线路!D1816="","",[1]线路!D1816)</f>
        <v/>
      </c>
      <c r="E1816" t="str">
        <f>IF([1]线路!F1816="","",[1]线路!F1816)</f>
        <v/>
      </c>
      <c r="F1816" t="str">
        <f>IF([1]线路!E1816="","",[1]线路!E1816)</f>
        <v/>
      </c>
      <c r="G1816" s="18" t="str">
        <f t="shared" si="72"/>
        <v/>
      </c>
      <c r="H1816" s="18" t="str">
        <f ca="1">VLOOKUP(线路!A1816,OFFSET(架空线长度!$A$2,0,0,2000,2),2,FALSE)</f>
        <v/>
      </c>
      <c r="I1816" s="18"/>
      <c r="J1816" s="18"/>
      <c r="K1816" s="18"/>
      <c r="L1816" s="18" t="str">
        <f t="shared" si="73"/>
        <v/>
      </c>
      <c r="M1816" t="str">
        <f>IF([1]线路!G1816="","",[1]线路!G1816)</f>
        <v/>
      </c>
      <c r="N1816" t="str">
        <f>IF([1]线路!H1816="","",[1]线路!H1816)</f>
        <v/>
      </c>
    </row>
    <row r="1817" spans="1:14" x14ac:dyDescent="0.15">
      <c r="A1817" t="str">
        <f>IF([1]线路!A1817="","",[1]线路!A1817)</f>
        <v/>
      </c>
      <c r="B1817" t="str">
        <f>IF([1]线路!B1817="","",[1]线路!B1817)</f>
        <v/>
      </c>
      <c r="C1817" t="str">
        <f>IF([1]线路!C1817="","",[1]线路!C1817)</f>
        <v/>
      </c>
      <c r="D1817" t="str">
        <f>IF([1]线路!D1817="","",[1]线路!D1817)</f>
        <v/>
      </c>
      <c r="E1817" t="str">
        <f>IF([1]线路!F1817="","",[1]线路!F1817)</f>
        <v/>
      </c>
      <c r="F1817" t="str">
        <f>IF([1]线路!E1817="","",[1]线路!E1817)</f>
        <v/>
      </c>
      <c r="G1817" s="18" t="str">
        <f t="shared" si="72"/>
        <v/>
      </c>
      <c r="H1817" s="18" t="str">
        <f ca="1">VLOOKUP(线路!A1817,OFFSET(架空线长度!$A$2,0,0,2000,2),2,FALSE)</f>
        <v/>
      </c>
      <c r="I1817" s="18"/>
      <c r="J1817" s="18"/>
      <c r="K1817" s="18"/>
      <c r="L1817" s="18" t="str">
        <f t="shared" si="73"/>
        <v/>
      </c>
      <c r="M1817" t="str">
        <f>IF([1]线路!G1817="","",[1]线路!G1817)</f>
        <v/>
      </c>
      <c r="N1817" t="str">
        <f>IF([1]线路!H1817="","",[1]线路!H1817)</f>
        <v/>
      </c>
    </row>
    <row r="1818" spans="1:14" x14ac:dyDescent="0.15">
      <c r="A1818" t="str">
        <f>IF([1]线路!A1818="","",[1]线路!A1818)</f>
        <v/>
      </c>
      <c r="B1818" t="str">
        <f>IF([1]线路!B1818="","",[1]线路!B1818)</f>
        <v/>
      </c>
      <c r="C1818" t="str">
        <f>IF([1]线路!C1818="","",[1]线路!C1818)</f>
        <v/>
      </c>
      <c r="D1818" t="str">
        <f>IF([1]线路!D1818="","",[1]线路!D1818)</f>
        <v/>
      </c>
      <c r="E1818" t="str">
        <f>IF([1]线路!F1818="","",[1]线路!F1818)</f>
        <v/>
      </c>
      <c r="F1818" t="str">
        <f>IF([1]线路!E1818="","",[1]线路!E1818)</f>
        <v/>
      </c>
      <c r="G1818" s="18" t="str">
        <f t="shared" si="72"/>
        <v/>
      </c>
      <c r="H1818" s="18" t="str">
        <f ca="1">VLOOKUP(线路!A1818,OFFSET(架空线长度!$A$2,0,0,2000,2),2,FALSE)</f>
        <v/>
      </c>
      <c r="I1818" s="18"/>
      <c r="J1818" s="18"/>
      <c r="K1818" s="18"/>
      <c r="L1818" s="18" t="str">
        <f t="shared" si="73"/>
        <v/>
      </c>
      <c r="M1818" t="str">
        <f>IF([1]线路!G1818="","",[1]线路!G1818)</f>
        <v/>
      </c>
      <c r="N1818" t="str">
        <f>IF([1]线路!H1818="","",[1]线路!H1818)</f>
        <v/>
      </c>
    </row>
    <row r="1819" spans="1:14" x14ac:dyDescent="0.15">
      <c r="A1819" t="str">
        <f>IF([1]线路!A1819="","",[1]线路!A1819)</f>
        <v/>
      </c>
      <c r="B1819" t="str">
        <f>IF([1]线路!B1819="","",[1]线路!B1819)</f>
        <v/>
      </c>
      <c r="C1819" t="str">
        <f>IF([1]线路!C1819="","",[1]线路!C1819)</f>
        <v/>
      </c>
      <c r="D1819" t="str">
        <f>IF([1]线路!D1819="","",[1]线路!D1819)</f>
        <v/>
      </c>
      <c r="E1819" t="str">
        <f>IF([1]线路!F1819="","",[1]线路!F1819)</f>
        <v/>
      </c>
      <c r="F1819" t="str">
        <f>IF([1]线路!E1819="","",[1]线路!E1819)</f>
        <v/>
      </c>
      <c r="G1819" s="18" t="str">
        <f t="shared" si="72"/>
        <v/>
      </c>
      <c r="H1819" s="18" t="str">
        <f ca="1">VLOOKUP(线路!A1819,OFFSET(架空线长度!$A$2,0,0,2000,2),2,FALSE)</f>
        <v/>
      </c>
      <c r="I1819" s="18"/>
      <c r="J1819" s="18"/>
      <c r="K1819" s="18"/>
      <c r="L1819" s="18" t="str">
        <f t="shared" si="73"/>
        <v/>
      </c>
      <c r="M1819" t="str">
        <f>IF([1]线路!G1819="","",[1]线路!G1819)</f>
        <v/>
      </c>
      <c r="N1819" t="str">
        <f>IF([1]线路!H1819="","",[1]线路!H1819)</f>
        <v/>
      </c>
    </row>
    <row r="1820" spans="1:14" x14ac:dyDescent="0.15">
      <c r="A1820" t="str">
        <f>IF([1]线路!A1820="","",[1]线路!A1820)</f>
        <v/>
      </c>
      <c r="B1820" t="str">
        <f>IF([1]线路!B1820="","",[1]线路!B1820)</f>
        <v/>
      </c>
      <c r="C1820" t="str">
        <f>IF([1]线路!C1820="","",[1]线路!C1820)</f>
        <v/>
      </c>
      <c r="D1820" t="str">
        <f>IF([1]线路!D1820="","",[1]线路!D1820)</f>
        <v/>
      </c>
      <c r="E1820" t="str">
        <f>IF([1]线路!F1820="","",[1]线路!F1820)</f>
        <v/>
      </c>
      <c r="F1820" t="str">
        <f>IF([1]线路!E1820="","",[1]线路!E1820)</f>
        <v/>
      </c>
      <c r="G1820" s="18" t="str">
        <f t="shared" si="72"/>
        <v/>
      </c>
      <c r="H1820" s="18" t="str">
        <f ca="1">VLOOKUP(线路!A1820,OFFSET(架空线长度!$A$2,0,0,2000,2),2,FALSE)</f>
        <v/>
      </c>
      <c r="I1820" s="18"/>
      <c r="J1820" s="18"/>
      <c r="K1820" s="18"/>
      <c r="L1820" s="18" t="str">
        <f t="shared" si="73"/>
        <v/>
      </c>
      <c r="M1820" t="str">
        <f>IF([1]线路!G1820="","",[1]线路!G1820)</f>
        <v/>
      </c>
      <c r="N1820" t="str">
        <f>IF([1]线路!H1820="","",[1]线路!H1820)</f>
        <v/>
      </c>
    </row>
    <row r="1821" spans="1:14" x14ac:dyDescent="0.15">
      <c r="A1821" t="str">
        <f>IF([1]线路!A1821="","",[1]线路!A1821)</f>
        <v/>
      </c>
      <c r="B1821" t="str">
        <f>IF([1]线路!B1821="","",[1]线路!B1821)</f>
        <v/>
      </c>
      <c r="C1821" t="str">
        <f>IF([1]线路!C1821="","",[1]线路!C1821)</f>
        <v/>
      </c>
      <c r="D1821" t="str">
        <f>IF([1]线路!D1821="","",[1]线路!D1821)</f>
        <v/>
      </c>
      <c r="E1821" t="str">
        <f>IF([1]线路!F1821="","",[1]线路!F1821)</f>
        <v/>
      </c>
      <c r="F1821" t="str">
        <f>IF([1]线路!E1821="","",[1]线路!E1821)</f>
        <v/>
      </c>
      <c r="G1821" s="18" t="str">
        <f t="shared" si="72"/>
        <v/>
      </c>
      <c r="H1821" s="18" t="str">
        <f ca="1">VLOOKUP(线路!A1821,OFFSET(架空线长度!$A$2,0,0,2000,2),2,FALSE)</f>
        <v/>
      </c>
      <c r="I1821" s="18"/>
      <c r="J1821" s="18"/>
      <c r="K1821" s="18"/>
      <c r="L1821" s="18" t="str">
        <f t="shared" si="73"/>
        <v/>
      </c>
      <c r="M1821" t="str">
        <f>IF([1]线路!G1821="","",[1]线路!G1821)</f>
        <v/>
      </c>
      <c r="N1821" t="str">
        <f>IF([1]线路!H1821="","",[1]线路!H1821)</f>
        <v/>
      </c>
    </row>
    <row r="1822" spans="1:14" x14ac:dyDescent="0.15">
      <c r="A1822" t="str">
        <f>IF([1]线路!A1822="","",[1]线路!A1822)</f>
        <v/>
      </c>
      <c r="B1822" t="str">
        <f>IF([1]线路!B1822="","",[1]线路!B1822)</f>
        <v/>
      </c>
      <c r="C1822" t="str">
        <f>IF([1]线路!C1822="","",[1]线路!C1822)</f>
        <v/>
      </c>
      <c r="D1822" t="str">
        <f>IF([1]线路!D1822="","",[1]线路!D1822)</f>
        <v/>
      </c>
      <c r="E1822" t="str">
        <f>IF([1]线路!F1822="","",[1]线路!F1822)</f>
        <v/>
      </c>
      <c r="F1822" t="str">
        <f>IF([1]线路!E1822="","",[1]线路!E1822)</f>
        <v/>
      </c>
      <c r="G1822" s="18" t="str">
        <f t="shared" si="72"/>
        <v/>
      </c>
      <c r="H1822" s="18" t="str">
        <f ca="1">VLOOKUP(线路!A1822,OFFSET(架空线长度!$A$2,0,0,2000,2),2,FALSE)</f>
        <v/>
      </c>
      <c r="I1822" s="18"/>
      <c r="J1822" s="18"/>
      <c r="K1822" s="18"/>
      <c r="L1822" s="18" t="str">
        <f t="shared" si="73"/>
        <v/>
      </c>
      <c r="M1822" t="str">
        <f>IF([1]线路!G1822="","",[1]线路!G1822)</f>
        <v/>
      </c>
      <c r="N1822" t="str">
        <f>IF([1]线路!H1822="","",[1]线路!H1822)</f>
        <v/>
      </c>
    </row>
    <row r="1823" spans="1:14" x14ac:dyDescent="0.15">
      <c r="A1823" t="str">
        <f>IF([1]线路!A1823="","",[1]线路!A1823)</f>
        <v/>
      </c>
      <c r="B1823" t="str">
        <f>IF([1]线路!B1823="","",[1]线路!B1823)</f>
        <v/>
      </c>
      <c r="C1823" t="str">
        <f>IF([1]线路!C1823="","",[1]线路!C1823)</f>
        <v/>
      </c>
      <c r="D1823" t="str">
        <f>IF([1]线路!D1823="","",[1]线路!D1823)</f>
        <v/>
      </c>
      <c r="E1823" t="str">
        <f>IF([1]线路!F1823="","",[1]线路!F1823)</f>
        <v/>
      </c>
      <c r="F1823" t="str">
        <f>IF([1]线路!E1823="","",[1]线路!E1823)</f>
        <v/>
      </c>
      <c r="G1823" s="18" t="str">
        <f t="shared" si="72"/>
        <v/>
      </c>
      <c r="H1823" s="18" t="str">
        <f ca="1">VLOOKUP(线路!A1823,OFFSET(架空线长度!$A$2,0,0,2000,2),2,FALSE)</f>
        <v/>
      </c>
      <c r="I1823" s="18"/>
      <c r="J1823" s="18"/>
      <c r="K1823" s="18"/>
      <c r="L1823" s="18" t="str">
        <f t="shared" si="73"/>
        <v/>
      </c>
      <c r="M1823" t="str">
        <f>IF([1]线路!G1823="","",[1]线路!G1823)</f>
        <v/>
      </c>
      <c r="N1823" t="str">
        <f>IF([1]线路!H1823="","",[1]线路!H1823)</f>
        <v/>
      </c>
    </row>
    <row r="1824" spans="1:14" x14ac:dyDescent="0.15">
      <c r="A1824" t="str">
        <f>IF([1]线路!A1824="","",[1]线路!A1824)</f>
        <v/>
      </c>
      <c r="B1824" t="str">
        <f>IF([1]线路!B1824="","",[1]线路!B1824)</f>
        <v/>
      </c>
      <c r="C1824" t="str">
        <f>IF([1]线路!C1824="","",[1]线路!C1824)</f>
        <v/>
      </c>
      <c r="D1824" t="str">
        <f>IF([1]线路!D1824="","",[1]线路!D1824)</f>
        <v/>
      </c>
      <c r="E1824" t="str">
        <f>IF([1]线路!F1824="","",[1]线路!F1824)</f>
        <v/>
      </c>
      <c r="F1824" t="str">
        <f>IF([1]线路!E1824="","",[1]线路!E1824)</f>
        <v/>
      </c>
      <c r="G1824" s="18" t="str">
        <f t="shared" si="72"/>
        <v/>
      </c>
      <c r="H1824" s="18" t="str">
        <f ca="1">VLOOKUP(线路!A1824,OFFSET(架空线长度!$A$2,0,0,2000,2),2,FALSE)</f>
        <v/>
      </c>
      <c r="I1824" s="18"/>
      <c r="J1824" s="18"/>
      <c r="K1824" s="18"/>
      <c r="L1824" s="18" t="str">
        <f t="shared" si="73"/>
        <v/>
      </c>
      <c r="M1824" t="str">
        <f>IF([1]线路!G1824="","",[1]线路!G1824)</f>
        <v/>
      </c>
      <c r="N1824" t="str">
        <f>IF([1]线路!H1824="","",[1]线路!H1824)</f>
        <v/>
      </c>
    </row>
    <row r="1825" spans="1:14" x14ac:dyDescent="0.15">
      <c r="A1825" t="str">
        <f>IF([1]线路!A1825="","",[1]线路!A1825)</f>
        <v/>
      </c>
      <c r="B1825" t="str">
        <f>IF([1]线路!B1825="","",[1]线路!B1825)</f>
        <v/>
      </c>
      <c r="C1825" t="str">
        <f>IF([1]线路!C1825="","",[1]线路!C1825)</f>
        <v/>
      </c>
      <c r="D1825" t="str">
        <f>IF([1]线路!D1825="","",[1]线路!D1825)</f>
        <v/>
      </c>
      <c r="E1825" t="str">
        <f>IF([1]线路!F1825="","",[1]线路!F1825)</f>
        <v/>
      </c>
      <c r="F1825" t="str">
        <f>IF([1]线路!E1825="","",[1]线路!E1825)</f>
        <v/>
      </c>
      <c r="G1825" s="18" t="str">
        <f t="shared" si="72"/>
        <v/>
      </c>
      <c r="H1825" s="18" t="str">
        <f ca="1">VLOOKUP(线路!A1825,OFFSET(架空线长度!$A$2,0,0,2000,2),2,FALSE)</f>
        <v/>
      </c>
      <c r="I1825" s="18"/>
      <c r="J1825" s="18"/>
      <c r="K1825" s="18"/>
      <c r="L1825" s="18" t="str">
        <f t="shared" si="73"/>
        <v/>
      </c>
      <c r="M1825" t="str">
        <f>IF([1]线路!G1825="","",[1]线路!G1825)</f>
        <v/>
      </c>
      <c r="N1825" t="str">
        <f>IF([1]线路!H1825="","",[1]线路!H1825)</f>
        <v/>
      </c>
    </row>
    <row r="1826" spans="1:14" x14ac:dyDescent="0.15">
      <c r="A1826" t="str">
        <f>IF([1]线路!A1826="","",[1]线路!A1826)</f>
        <v/>
      </c>
      <c r="B1826" t="str">
        <f>IF([1]线路!B1826="","",[1]线路!B1826)</f>
        <v/>
      </c>
      <c r="C1826" t="str">
        <f>IF([1]线路!C1826="","",[1]线路!C1826)</f>
        <v/>
      </c>
      <c r="D1826" t="str">
        <f>IF([1]线路!D1826="","",[1]线路!D1826)</f>
        <v/>
      </c>
      <c r="E1826" t="str">
        <f>IF([1]线路!F1826="","",[1]线路!F1826)</f>
        <v/>
      </c>
      <c r="F1826" t="str">
        <f>IF([1]线路!E1826="","",[1]线路!E1826)</f>
        <v/>
      </c>
      <c r="G1826" s="18" t="str">
        <f t="shared" si="72"/>
        <v/>
      </c>
      <c r="H1826" s="18" t="str">
        <f ca="1">VLOOKUP(线路!A1826,OFFSET(架空线长度!$A$2,0,0,2000,2),2,FALSE)</f>
        <v/>
      </c>
      <c r="I1826" s="18"/>
      <c r="J1826" s="18"/>
      <c r="K1826" s="18"/>
      <c r="L1826" s="18" t="str">
        <f t="shared" si="73"/>
        <v/>
      </c>
      <c r="M1826" t="str">
        <f>IF([1]线路!G1826="","",[1]线路!G1826)</f>
        <v/>
      </c>
      <c r="N1826" t="str">
        <f>IF([1]线路!H1826="","",[1]线路!H1826)</f>
        <v/>
      </c>
    </row>
    <row r="1827" spans="1:14" x14ac:dyDescent="0.15">
      <c r="A1827" t="str">
        <f>IF([1]线路!A1827="","",[1]线路!A1827)</f>
        <v/>
      </c>
      <c r="B1827" t="str">
        <f>IF([1]线路!B1827="","",[1]线路!B1827)</f>
        <v/>
      </c>
      <c r="C1827" t="str">
        <f>IF([1]线路!C1827="","",[1]线路!C1827)</f>
        <v/>
      </c>
      <c r="D1827" t="str">
        <f>IF([1]线路!D1827="","",[1]线路!D1827)</f>
        <v/>
      </c>
      <c r="E1827" t="str">
        <f>IF([1]线路!F1827="","",[1]线路!F1827)</f>
        <v/>
      </c>
      <c r="F1827" t="str">
        <f>IF([1]线路!E1827="","",[1]线路!E1827)</f>
        <v/>
      </c>
      <c r="G1827" s="18" t="str">
        <f t="shared" si="72"/>
        <v/>
      </c>
      <c r="H1827" s="18" t="str">
        <f ca="1">VLOOKUP(线路!A1827,OFFSET(架空线长度!$A$2,0,0,2000,2),2,FALSE)</f>
        <v/>
      </c>
      <c r="I1827" s="18"/>
      <c r="J1827" s="18"/>
      <c r="K1827" s="18"/>
      <c r="L1827" s="18" t="str">
        <f t="shared" si="73"/>
        <v/>
      </c>
      <c r="M1827" t="str">
        <f>IF([1]线路!G1827="","",[1]线路!G1827)</f>
        <v/>
      </c>
      <c r="N1827" t="str">
        <f>IF([1]线路!H1827="","",[1]线路!H1827)</f>
        <v/>
      </c>
    </row>
    <row r="1828" spans="1:14" x14ac:dyDescent="0.15">
      <c r="A1828" t="str">
        <f>IF([1]线路!A1828="","",[1]线路!A1828)</f>
        <v/>
      </c>
      <c r="B1828" t="str">
        <f>IF([1]线路!B1828="","",[1]线路!B1828)</f>
        <v/>
      </c>
      <c r="C1828" t="str">
        <f>IF([1]线路!C1828="","",[1]线路!C1828)</f>
        <v/>
      </c>
      <c r="D1828" t="str">
        <f>IF([1]线路!D1828="","",[1]线路!D1828)</f>
        <v/>
      </c>
      <c r="E1828" t="str">
        <f>IF([1]线路!F1828="","",[1]线路!F1828)</f>
        <v/>
      </c>
      <c r="F1828" t="str">
        <f>IF([1]线路!E1828="","",[1]线路!E1828)</f>
        <v/>
      </c>
      <c r="G1828" s="18" t="str">
        <f t="shared" si="72"/>
        <v/>
      </c>
      <c r="H1828" s="18" t="str">
        <f ca="1">VLOOKUP(线路!A1828,OFFSET(架空线长度!$A$2,0,0,2000,2),2,FALSE)</f>
        <v/>
      </c>
      <c r="I1828" s="18"/>
      <c r="J1828" s="18"/>
      <c r="K1828" s="18"/>
      <c r="L1828" s="18" t="str">
        <f t="shared" si="73"/>
        <v/>
      </c>
      <c r="M1828" t="str">
        <f>IF([1]线路!G1828="","",[1]线路!G1828)</f>
        <v/>
      </c>
      <c r="N1828" t="str">
        <f>IF([1]线路!H1828="","",[1]线路!H1828)</f>
        <v/>
      </c>
    </row>
    <row r="1829" spans="1:14" x14ac:dyDescent="0.15">
      <c r="A1829" t="str">
        <f>IF([1]线路!A1829="","",[1]线路!A1829)</f>
        <v/>
      </c>
      <c r="B1829" t="str">
        <f>IF([1]线路!B1829="","",[1]线路!B1829)</f>
        <v/>
      </c>
      <c r="C1829" t="str">
        <f>IF([1]线路!C1829="","",[1]线路!C1829)</f>
        <v/>
      </c>
      <c r="D1829" t="str">
        <f>IF([1]线路!D1829="","",[1]线路!D1829)</f>
        <v/>
      </c>
      <c r="E1829" t="str">
        <f>IF([1]线路!F1829="","",[1]线路!F1829)</f>
        <v/>
      </c>
      <c r="F1829" t="str">
        <f>IF([1]线路!E1829="","",[1]线路!E1829)</f>
        <v/>
      </c>
      <c r="G1829" s="18" t="str">
        <f t="shared" si="72"/>
        <v/>
      </c>
      <c r="H1829" s="18" t="str">
        <f ca="1">VLOOKUP(线路!A1829,OFFSET(架空线长度!$A$2,0,0,2000,2),2,FALSE)</f>
        <v/>
      </c>
      <c r="I1829" s="18"/>
      <c r="J1829" s="18"/>
      <c r="K1829" s="18"/>
      <c r="L1829" s="18" t="str">
        <f t="shared" si="73"/>
        <v/>
      </c>
      <c r="M1829" t="str">
        <f>IF([1]线路!G1829="","",[1]线路!G1829)</f>
        <v/>
      </c>
      <c r="N1829" t="str">
        <f>IF([1]线路!H1829="","",[1]线路!H1829)</f>
        <v/>
      </c>
    </row>
    <row r="1830" spans="1:14" x14ac:dyDescent="0.15">
      <c r="A1830" t="str">
        <f>IF([1]线路!A1830="","",[1]线路!A1830)</f>
        <v/>
      </c>
      <c r="B1830" t="str">
        <f>IF([1]线路!B1830="","",[1]线路!B1830)</f>
        <v/>
      </c>
      <c r="C1830" t="str">
        <f>IF([1]线路!C1830="","",[1]线路!C1830)</f>
        <v/>
      </c>
      <c r="D1830" t="str">
        <f>IF([1]线路!D1830="","",[1]线路!D1830)</f>
        <v/>
      </c>
      <c r="E1830" t="str">
        <f>IF([1]线路!F1830="","",[1]线路!F1830)</f>
        <v/>
      </c>
      <c r="F1830" t="str">
        <f>IF([1]线路!E1830="","",[1]线路!E1830)</f>
        <v/>
      </c>
      <c r="G1830" s="18" t="str">
        <f t="shared" si="72"/>
        <v/>
      </c>
      <c r="H1830" s="18" t="str">
        <f ca="1">VLOOKUP(线路!A1830,OFFSET(架空线长度!$A$2,0,0,2000,2),2,FALSE)</f>
        <v/>
      </c>
      <c r="I1830" s="18"/>
      <c r="J1830" s="18"/>
      <c r="K1830" s="18"/>
      <c r="L1830" s="18" t="str">
        <f t="shared" si="73"/>
        <v/>
      </c>
      <c r="M1830" t="str">
        <f>IF([1]线路!G1830="","",[1]线路!G1830)</f>
        <v/>
      </c>
      <c r="N1830" t="str">
        <f>IF([1]线路!H1830="","",[1]线路!H1830)</f>
        <v/>
      </c>
    </row>
    <row r="1831" spans="1:14" x14ac:dyDescent="0.15">
      <c r="A1831" t="str">
        <f>IF([1]线路!A1831="","",[1]线路!A1831)</f>
        <v/>
      </c>
      <c r="B1831" t="str">
        <f>IF([1]线路!B1831="","",[1]线路!B1831)</f>
        <v/>
      </c>
      <c r="C1831" t="str">
        <f>IF([1]线路!C1831="","",[1]线路!C1831)</f>
        <v/>
      </c>
      <c r="D1831" t="str">
        <f>IF([1]线路!D1831="","",[1]线路!D1831)</f>
        <v/>
      </c>
      <c r="E1831" t="str">
        <f>IF([1]线路!F1831="","",[1]线路!F1831)</f>
        <v/>
      </c>
      <c r="F1831" t="str">
        <f>IF([1]线路!E1831="","",[1]线路!E1831)</f>
        <v/>
      </c>
      <c r="G1831" s="18" t="str">
        <f t="shared" si="72"/>
        <v/>
      </c>
      <c r="H1831" s="18" t="str">
        <f ca="1">VLOOKUP(线路!A1831,OFFSET(架空线长度!$A$2,0,0,2000,2),2,FALSE)</f>
        <v/>
      </c>
      <c r="I1831" s="18"/>
      <c r="J1831" s="18"/>
      <c r="K1831" s="18"/>
      <c r="L1831" s="18" t="str">
        <f t="shared" si="73"/>
        <v/>
      </c>
      <c r="M1831" t="str">
        <f>IF([1]线路!G1831="","",[1]线路!G1831)</f>
        <v/>
      </c>
      <c r="N1831" t="str">
        <f>IF([1]线路!H1831="","",[1]线路!H1831)</f>
        <v/>
      </c>
    </row>
    <row r="1832" spans="1:14" x14ac:dyDescent="0.15">
      <c r="A1832" t="str">
        <f>IF([1]线路!A1832="","",[1]线路!A1832)</f>
        <v/>
      </c>
      <c r="B1832" t="str">
        <f>IF([1]线路!B1832="","",[1]线路!B1832)</f>
        <v/>
      </c>
      <c r="C1832" t="str">
        <f>IF([1]线路!C1832="","",[1]线路!C1832)</f>
        <v/>
      </c>
      <c r="D1832" t="str">
        <f>IF([1]线路!D1832="","",[1]线路!D1832)</f>
        <v/>
      </c>
      <c r="E1832" t="str">
        <f>IF([1]线路!F1832="","",[1]线路!F1832)</f>
        <v/>
      </c>
      <c r="F1832" t="str">
        <f>IF([1]线路!E1832="","",[1]线路!E1832)</f>
        <v/>
      </c>
      <c r="G1832" s="18" t="str">
        <f t="shared" si="72"/>
        <v/>
      </c>
      <c r="H1832" s="18" t="str">
        <f ca="1">VLOOKUP(线路!A1832,OFFSET(架空线长度!$A$2,0,0,2000,2),2,FALSE)</f>
        <v/>
      </c>
      <c r="I1832" s="18"/>
      <c r="J1832" s="18"/>
      <c r="K1832" s="18"/>
      <c r="L1832" s="18" t="str">
        <f t="shared" si="73"/>
        <v/>
      </c>
      <c r="M1832" t="str">
        <f>IF([1]线路!G1832="","",[1]线路!G1832)</f>
        <v/>
      </c>
      <c r="N1832" t="str">
        <f>IF([1]线路!H1832="","",[1]线路!H1832)</f>
        <v/>
      </c>
    </row>
    <row r="1833" spans="1:14" x14ac:dyDescent="0.15">
      <c r="A1833" t="str">
        <f>IF([1]线路!A1833="","",[1]线路!A1833)</f>
        <v/>
      </c>
      <c r="B1833" t="str">
        <f>IF([1]线路!B1833="","",[1]线路!B1833)</f>
        <v/>
      </c>
      <c r="C1833" t="str">
        <f>IF([1]线路!C1833="","",[1]线路!C1833)</f>
        <v/>
      </c>
      <c r="D1833" t="str">
        <f>IF([1]线路!D1833="","",[1]线路!D1833)</f>
        <v/>
      </c>
      <c r="E1833" t="str">
        <f>IF([1]线路!F1833="","",[1]线路!F1833)</f>
        <v/>
      </c>
      <c r="F1833" t="str">
        <f>IF([1]线路!E1833="","",[1]线路!E1833)</f>
        <v/>
      </c>
      <c r="G1833" s="18" t="str">
        <f t="shared" si="72"/>
        <v/>
      </c>
      <c r="H1833" s="18" t="str">
        <f ca="1">VLOOKUP(线路!A1833,OFFSET(架空线长度!$A$2,0,0,2000,2),2,FALSE)</f>
        <v/>
      </c>
      <c r="I1833" s="18"/>
      <c r="J1833" s="18"/>
      <c r="K1833" s="18"/>
      <c r="L1833" s="18" t="str">
        <f t="shared" si="73"/>
        <v/>
      </c>
      <c r="M1833" t="str">
        <f>IF([1]线路!G1833="","",[1]线路!G1833)</f>
        <v/>
      </c>
      <c r="N1833" t="str">
        <f>IF([1]线路!H1833="","",[1]线路!H1833)</f>
        <v/>
      </c>
    </row>
    <row r="1834" spans="1:14" x14ac:dyDescent="0.15">
      <c r="A1834" t="str">
        <f>IF([1]线路!A1834="","",[1]线路!A1834)</f>
        <v/>
      </c>
      <c r="B1834" t="str">
        <f>IF([1]线路!B1834="","",[1]线路!B1834)</f>
        <v/>
      </c>
      <c r="C1834" t="str">
        <f>IF([1]线路!C1834="","",[1]线路!C1834)</f>
        <v/>
      </c>
      <c r="D1834" t="str">
        <f>IF([1]线路!D1834="","",[1]线路!D1834)</f>
        <v/>
      </c>
      <c r="E1834" t="str">
        <f>IF([1]线路!F1834="","",[1]线路!F1834)</f>
        <v/>
      </c>
      <c r="F1834" t="str">
        <f>IF([1]线路!E1834="","",[1]线路!E1834)</f>
        <v/>
      </c>
      <c r="G1834" s="18" t="str">
        <f t="shared" si="72"/>
        <v/>
      </c>
      <c r="H1834" s="18" t="str">
        <f ca="1">VLOOKUP(线路!A1834,OFFSET(架空线长度!$A$2,0,0,2000,2),2,FALSE)</f>
        <v/>
      </c>
      <c r="I1834" s="18"/>
      <c r="J1834" s="18"/>
      <c r="K1834" s="18"/>
      <c r="L1834" s="18" t="str">
        <f t="shared" si="73"/>
        <v/>
      </c>
      <c r="M1834" t="str">
        <f>IF([1]线路!G1834="","",[1]线路!G1834)</f>
        <v/>
      </c>
      <c r="N1834" t="str">
        <f>IF([1]线路!H1834="","",[1]线路!H1834)</f>
        <v/>
      </c>
    </row>
    <row r="1835" spans="1:14" x14ac:dyDescent="0.15">
      <c r="A1835" t="str">
        <f>IF([1]线路!A1835="","",[1]线路!A1835)</f>
        <v/>
      </c>
      <c r="B1835" t="str">
        <f>IF([1]线路!B1835="","",[1]线路!B1835)</f>
        <v/>
      </c>
      <c r="C1835" t="str">
        <f>IF([1]线路!C1835="","",[1]线路!C1835)</f>
        <v/>
      </c>
      <c r="D1835" t="str">
        <f>IF([1]线路!D1835="","",[1]线路!D1835)</f>
        <v/>
      </c>
      <c r="E1835" t="str">
        <f>IF([1]线路!F1835="","",[1]线路!F1835)</f>
        <v/>
      </c>
      <c r="F1835" t="str">
        <f>IF([1]线路!E1835="","",[1]线路!E1835)</f>
        <v/>
      </c>
      <c r="G1835" s="18" t="str">
        <f t="shared" si="72"/>
        <v/>
      </c>
      <c r="H1835" s="18" t="str">
        <f ca="1">VLOOKUP(线路!A1835,OFFSET(架空线长度!$A$2,0,0,2000,2),2,FALSE)</f>
        <v/>
      </c>
      <c r="I1835" s="18"/>
      <c r="J1835" s="18"/>
      <c r="K1835" s="18"/>
      <c r="L1835" s="18" t="str">
        <f t="shared" si="73"/>
        <v/>
      </c>
      <c r="M1835" t="str">
        <f>IF([1]线路!G1835="","",[1]线路!G1835)</f>
        <v/>
      </c>
      <c r="N1835" t="str">
        <f>IF([1]线路!H1835="","",[1]线路!H1835)</f>
        <v/>
      </c>
    </row>
    <row r="1836" spans="1:14" x14ac:dyDescent="0.15">
      <c r="A1836" t="str">
        <f>IF([1]线路!A1836="","",[1]线路!A1836)</f>
        <v/>
      </c>
      <c r="B1836" t="str">
        <f>IF([1]线路!B1836="","",[1]线路!B1836)</f>
        <v/>
      </c>
      <c r="C1836" t="str">
        <f>IF([1]线路!C1836="","",[1]线路!C1836)</f>
        <v/>
      </c>
      <c r="D1836" t="str">
        <f>IF([1]线路!D1836="","",[1]线路!D1836)</f>
        <v/>
      </c>
      <c r="E1836" t="str">
        <f>IF([1]线路!F1836="","",[1]线路!F1836)</f>
        <v/>
      </c>
      <c r="F1836" t="str">
        <f>IF([1]线路!E1836="","",[1]线路!E1836)</f>
        <v/>
      </c>
      <c r="G1836" s="18" t="str">
        <f t="shared" si="72"/>
        <v/>
      </c>
      <c r="H1836" s="18" t="str">
        <f ca="1">VLOOKUP(线路!A1836,OFFSET(架空线长度!$A$2,0,0,2000,2),2,FALSE)</f>
        <v/>
      </c>
      <c r="I1836" s="18"/>
      <c r="J1836" s="18"/>
      <c r="K1836" s="18"/>
      <c r="L1836" s="18" t="str">
        <f t="shared" si="73"/>
        <v/>
      </c>
      <c r="M1836" t="str">
        <f>IF([1]线路!G1836="","",[1]线路!G1836)</f>
        <v/>
      </c>
      <c r="N1836" t="str">
        <f>IF([1]线路!H1836="","",[1]线路!H1836)</f>
        <v/>
      </c>
    </row>
    <row r="1837" spans="1:14" x14ac:dyDescent="0.15">
      <c r="A1837" t="str">
        <f>IF([1]线路!A1837="","",[1]线路!A1837)</f>
        <v/>
      </c>
      <c r="B1837" t="str">
        <f>IF([1]线路!B1837="","",[1]线路!B1837)</f>
        <v/>
      </c>
      <c r="C1837" t="str">
        <f>IF([1]线路!C1837="","",[1]线路!C1837)</f>
        <v/>
      </c>
      <c r="D1837" t="str">
        <f>IF([1]线路!D1837="","",[1]线路!D1837)</f>
        <v/>
      </c>
      <c r="E1837" t="str">
        <f>IF([1]线路!F1837="","",[1]线路!F1837)</f>
        <v/>
      </c>
      <c r="F1837" t="str">
        <f>IF([1]线路!E1837="","",[1]线路!E1837)</f>
        <v/>
      </c>
      <c r="G1837" s="18" t="str">
        <f t="shared" si="72"/>
        <v/>
      </c>
      <c r="H1837" s="18" t="str">
        <f ca="1">VLOOKUP(线路!A1837,OFFSET(架空线长度!$A$2,0,0,2000,2),2,FALSE)</f>
        <v/>
      </c>
      <c r="I1837" s="18"/>
      <c r="J1837" s="18"/>
      <c r="K1837" s="18"/>
      <c r="L1837" s="18" t="str">
        <f t="shared" si="73"/>
        <v/>
      </c>
      <c r="M1837" t="str">
        <f>IF([1]线路!G1837="","",[1]线路!G1837)</f>
        <v/>
      </c>
      <c r="N1837" t="str">
        <f>IF([1]线路!H1837="","",[1]线路!H1837)</f>
        <v/>
      </c>
    </row>
    <row r="1838" spans="1:14" x14ac:dyDescent="0.15">
      <c r="A1838" t="str">
        <f>IF([1]线路!A1838="","",[1]线路!A1838)</f>
        <v/>
      </c>
      <c r="B1838" t="str">
        <f>IF([1]线路!B1838="","",[1]线路!B1838)</f>
        <v/>
      </c>
      <c r="C1838" t="str">
        <f>IF([1]线路!C1838="","",[1]线路!C1838)</f>
        <v/>
      </c>
      <c r="D1838" t="str">
        <f>IF([1]线路!D1838="","",[1]线路!D1838)</f>
        <v/>
      </c>
      <c r="E1838" t="str">
        <f>IF([1]线路!F1838="","",[1]线路!F1838)</f>
        <v/>
      </c>
      <c r="F1838" t="str">
        <f>IF([1]线路!E1838="","",[1]线路!E1838)</f>
        <v/>
      </c>
      <c r="G1838" s="18" t="str">
        <f t="shared" si="72"/>
        <v/>
      </c>
      <c r="H1838" s="18" t="str">
        <f ca="1">VLOOKUP(线路!A1838,OFFSET(架空线长度!$A$2,0,0,2000,2),2,FALSE)</f>
        <v/>
      </c>
      <c r="I1838" s="18"/>
      <c r="J1838" s="18"/>
      <c r="K1838" s="18"/>
      <c r="L1838" s="18" t="str">
        <f t="shared" si="73"/>
        <v/>
      </c>
      <c r="M1838" t="str">
        <f>IF([1]线路!G1838="","",[1]线路!G1838)</f>
        <v/>
      </c>
      <c r="N1838" t="str">
        <f>IF([1]线路!H1838="","",[1]线路!H1838)</f>
        <v/>
      </c>
    </row>
    <row r="1839" spans="1:14" x14ac:dyDescent="0.15">
      <c r="A1839" t="str">
        <f>IF([1]线路!A1839="","",[1]线路!A1839)</f>
        <v/>
      </c>
      <c r="B1839" t="str">
        <f>IF([1]线路!B1839="","",[1]线路!B1839)</f>
        <v/>
      </c>
      <c r="C1839" t="str">
        <f>IF([1]线路!C1839="","",[1]线路!C1839)</f>
        <v/>
      </c>
      <c r="D1839" t="str">
        <f>IF([1]线路!D1839="","",[1]线路!D1839)</f>
        <v/>
      </c>
      <c r="E1839" t="str">
        <f>IF([1]线路!F1839="","",[1]线路!F1839)</f>
        <v/>
      </c>
      <c r="F1839" t="str">
        <f>IF([1]线路!E1839="","",[1]线路!E1839)</f>
        <v/>
      </c>
      <c r="G1839" s="18" t="str">
        <f t="shared" si="72"/>
        <v/>
      </c>
      <c r="H1839" s="18" t="str">
        <f ca="1">VLOOKUP(线路!A1839,OFFSET(架空线长度!$A$2,0,0,2000,2),2,FALSE)</f>
        <v/>
      </c>
      <c r="I1839" s="18"/>
      <c r="J1839" s="18"/>
      <c r="K1839" s="18"/>
      <c r="L1839" s="18" t="str">
        <f t="shared" si="73"/>
        <v/>
      </c>
      <c r="M1839" t="str">
        <f>IF([1]线路!G1839="","",[1]线路!G1839)</f>
        <v/>
      </c>
      <c r="N1839" t="str">
        <f>IF([1]线路!H1839="","",[1]线路!H1839)</f>
        <v/>
      </c>
    </row>
    <row r="1840" spans="1:14" x14ac:dyDescent="0.15">
      <c r="A1840" t="str">
        <f>IF([1]线路!A1840="","",[1]线路!A1840)</f>
        <v/>
      </c>
      <c r="B1840" t="str">
        <f>IF([1]线路!B1840="","",[1]线路!B1840)</f>
        <v/>
      </c>
      <c r="C1840" t="str">
        <f>IF([1]线路!C1840="","",[1]线路!C1840)</f>
        <v/>
      </c>
      <c r="D1840" t="str">
        <f>IF([1]线路!D1840="","",[1]线路!D1840)</f>
        <v/>
      </c>
      <c r="E1840" t="str">
        <f>IF([1]线路!F1840="","",[1]线路!F1840)</f>
        <v/>
      </c>
      <c r="F1840" t="str">
        <f>IF([1]线路!E1840="","",[1]线路!E1840)</f>
        <v/>
      </c>
      <c r="G1840" s="18" t="str">
        <f t="shared" si="72"/>
        <v/>
      </c>
      <c r="H1840" s="18" t="str">
        <f ca="1">VLOOKUP(线路!A1840,OFFSET(架空线长度!$A$2,0,0,2000,2),2,FALSE)</f>
        <v/>
      </c>
      <c r="I1840" s="18"/>
      <c r="J1840" s="18"/>
      <c r="K1840" s="18"/>
      <c r="L1840" s="18" t="str">
        <f t="shared" si="73"/>
        <v/>
      </c>
      <c r="M1840" t="str">
        <f>IF([1]线路!G1840="","",[1]线路!G1840)</f>
        <v/>
      </c>
      <c r="N1840" t="str">
        <f>IF([1]线路!H1840="","",[1]线路!H1840)</f>
        <v/>
      </c>
    </row>
    <row r="1841" spans="1:14" x14ac:dyDescent="0.15">
      <c r="A1841" t="str">
        <f>IF([1]线路!A1841="","",[1]线路!A1841)</f>
        <v/>
      </c>
      <c r="B1841" t="str">
        <f>IF([1]线路!B1841="","",[1]线路!B1841)</f>
        <v/>
      </c>
      <c r="C1841" t="str">
        <f>IF([1]线路!C1841="","",[1]线路!C1841)</f>
        <v/>
      </c>
      <c r="D1841" t="str">
        <f>IF([1]线路!D1841="","",[1]线路!D1841)</f>
        <v/>
      </c>
      <c r="E1841" t="str">
        <f>IF([1]线路!F1841="","",[1]线路!F1841)</f>
        <v/>
      </c>
      <c r="F1841" t="str">
        <f>IF([1]线路!E1841="","",[1]线路!E1841)</f>
        <v/>
      </c>
      <c r="G1841" s="18" t="str">
        <f t="shared" si="72"/>
        <v/>
      </c>
      <c r="H1841" s="18" t="str">
        <f ca="1">VLOOKUP(线路!A1841,OFFSET(架空线长度!$A$2,0,0,2000,2),2,FALSE)</f>
        <v/>
      </c>
      <c r="I1841" s="18"/>
      <c r="J1841" s="18"/>
      <c r="K1841" s="18"/>
      <c r="L1841" s="18" t="str">
        <f t="shared" si="73"/>
        <v/>
      </c>
      <c r="M1841" t="str">
        <f>IF([1]线路!G1841="","",[1]线路!G1841)</f>
        <v/>
      </c>
      <c r="N1841" t="str">
        <f>IF([1]线路!H1841="","",[1]线路!H1841)</f>
        <v/>
      </c>
    </row>
    <row r="1842" spans="1:14" x14ac:dyDescent="0.15">
      <c r="A1842" t="str">
        <f>IF([1]线路!A1842="","",[1]线路!A1842)</f>
        <v/>
      </c>
      <c r="B1842" t="str">
        <f>IF([1]线路!B1842="","",[1]线路!B1842)</f>
        <v/>
      </c>
      <c r="C1842" t="str">
        <f>IF([1]线路!C1842="","",[1]线路!C1842)</f>
        <v/>
      </c>
      <c r="D1842" t="str">
        <f>IF([1]线路!D1842="","",[1]线路!D1842)</f>
        <v/>
      </c>
      <c r="E1842" t="str">
        <f>IF([1]线路!F1842="","",[1]线路!F1842)</f>
        <v/>
      </c>
      <c r="F1842" t="str">
        <f>IF([1]线路!E1842="","",[1]线路!E1842)</f>
        <v/>
      </c>
      <c r="G1842" s="18" t="str">
        <f t="shared" si="72"/>
        <v/>
      </c>
      <c r="H1842" s="18" t="str">
        <f ca="1">VLOOKUP(线路!A1842,OFFSET(架空线长度!$A$2,0,0,2000,2),2,FALSE)</f>
        <v/>
      </c>
      <c r="I1842" s="18"/>
      <c r="J1842" s="18"/>
      <c r="K1842" s="18"/>
      <c r="L1842" s="18" t="str">
        <f t="shared" si="73"/>
        <v/>
      </c>
      <c r="M1842" t="str">
        <f>IF([1]线路!G1842="","",[1]线路!G1842)</f>
        <v/>
      </c>
      <c r="N1842" t="str">
        <f>IF([1]线路!H1842="","",[1]线路!H1842)</f>
        <v/>
      </c>
    </row>
    <row r="1843" spans="1:14" x14ac:dyDescent="0.15">
      <c r="A1843" t="str">
        <f>IF([1]线路!A1843="","",[1]线路!A1843)</f>
        <v/>
      </c>
      <c r="B1843" t="str">
        <f>IF([1]线路!B1843="","",[1]线路!B1843)</f>
        <v/>
      </c>
      <c r="C1843" t="str">
        <f>IF([1]线路!C1843="","",[1]线路!C1843)</f>
        <v/>
      </c>
      <c r="D1843" t="str">
        <f>IF([1]线路!D1843="","",[1]线路!D1843)</f>
        <v/>
      </c>
      <c r="E1843" t="str">
        <f>IF([1]线路!F1843="","",[1]线路!F1843)</f>
        <v/>
      </c>
      <c r="F1843" t="str">
        <f>IF([1]线路!E1843="","",[1]线路!E1843)</f>
        <v/>
      </c>
      <c r="G1843" s="18" t="str">
        <f t="shared" si="72"/>
        <v/>
      </c>
      <c r="H1843" s="18" t="str">
        <f ca="1">VLOOKUP(线路!A1843,OFFSET(架空线长度!$A$2,0,0,2000,2),2,FALSE)</f>
        <v/>
      </c>
      <c r="I1843" s="18"/>
      <c r="J1843" s="18"/>
      <c r="K1843" s="18"/>
      <c r="L1843" s="18" t="str">
        <f t="shared" si="73"/>
        <v/>
      </c>
      <c r="M1843" t="str">
        <f>IF([1]线路!G1843="","",[1]线路!G1843)</f>
        <v/>
      </c>
      <c r="N1843" t="str">
        <f>IF([1]线路!H1843="","",[1]线路!H1843)</f>
        <v/>
      </c>
    </row>
    <row r="1844" spans="1:14" x14ac:dyDescent="0.15">
      <c r="A1844" t="str">
        <f>IF([1]线路!A1844="","",[1]线路!A1844)</f>
        <v/>
      </c>
      <c r="B1844" t="str">
        <f>IF([1]线路!B1844="","",[1]线路!B1844)</f>
        <v/>
      </c>
      <c r="C1844" t="str">
        <f>IF([1]线路!C1844="","",[1]线路!C1844)</f>
        <v/>
      </c>
      <c r="D1844" t="str">
        <f>IF([1]线路!D1844="","",[1]线路!D1844)</f>
        <v/>
      </c>
      <c r="E1844" t="str">
        <f>IF([1]线路!F1844="","",[1]线路!F1844)</f>
        <v/>
      </c>
      <c r="F1844" t="str">
        <f>IF([1]线路!E1844="","",[1]线路!E1844)</f>
        <v/>
      </c>
      <c r="G1844" s="18" t="str">
        <f t="shared" si="72"/>
        <v/>
      </c>
      <c r="H1844" s="18" t="str">
        <f ca="1">VLOOKUP(线路!A1844,OFFSET(架空线长度!$A$2,0,0,2000,2),2,FALSE)</f>
        <v/>
      </c>
      <c r="I1844" s="18"/>
      <c r="J1844" s="18"/>
      <c r="K1844" s="18"/>
      <c r="L1844" s="18" t="str">
        <f t="shared" si="73"/>
        <v/>
      </c>
      <c r="M1844" t="str">
        <f>IF([1]线路!G1844="","",[1]线路!G1844)</f>
        <v/>
      </c>
      <c r="N1844" t="str">
        <f>IF([1]线路!H1844="","",[1]线路!H1844)</f>
        <v/>
      </c>
    </row>
    <row r="1845" spans="1:14" x14ac:dyDescent="0.15">
      <c r="A1845" t="str">
        <f>IF([1]线路!A1845="","",[1]线路!A1845)</f>
        <v/>
      </c>
      <c r="B1845" t="str">
        <f>IF([1]线路!B1845="","",[1]线路!B1845)</f>
        <v/>
      </c>
      <c r="C1845" t="str">
        <f>IF([1]线路!C1845="","",[1]线路!C1845)</f>
        <v/>
      </c>
      <c r="D1845" t="str">
        <f>IF([1]线路!D1845="","",[1]线路!D1845)</f>
        <v/>
      </c>
      <c r="E1845" t="str">
        <f>IF([1]线路!F1845="","",[1]线路!F1845)</f>
        <v/>
      </c>
      <c r="F1845" t="str">
        <f>IF([1]线路!E1845="","",[1]线路!E1845)</f>
        <v/>
      </c>
      <c r="G1845" s="18" t="str">
        <f t="shared" si="72"/>
        <v/>
      </c>
      <c r="H1845" s="18" t="str">
        <f ca="1">VLOOKUP(线路!A1845,OFFSET(架空线长度!$A$2,0,0,2000,2),2,FALSE)</f>
        <v/>
      </c>
      <c r="I1845" s="18"/>
      <c r="J1845" s="18"/>
      <c r="K1845" s="18"/>
      <c r="L1845" s="18" t="str">
        <f t="shared" si="73"/>
        <v/>
      </c>
      <c r="M1845" t="str">
        <f>IF([1]线路!G1845="","",[1]线路!G1845)</f>
        <v/>
      </c>
      <c r="N1845" t="str">
        <f>IF([1]线路!H1845="","",[1]线路!H1845)</f>
        <v/>
      </c>
    </row>
    <row r="1846" spans="1:14" x14ac:dyDescent="0.15">
      <c r="A1846" t="str">
        <f>IF([1]线路!A1846="","",[1]线路!A1846)</f>
        <v/>
      </c>
      <c r="B1846" t="str">
        <f>IF([1]线路!B1846="","",[1]线路!B1846)</f>
        <v/>
      </c>
      <c r="C1846" t="str">
        <f>IF([1]线路!C1846="","",[1]线路!C1846)</f>
        <v/>
      </c>
      <c r="D1846" t="str">
        <f>IF([1]线路!D1846="","",[1]线路!D1846)</f>
        <v/>
      </c>
      <c r="E1846" t="str">
        <f>IF([1]线路!F1846="","",[1]线路!F1846)</f>
        <v/>
      </c>
      <c r="F1846" t="str">
        <f>IF([1]线路!E1846="","",[1]线路!E1846)</f>
        <v/>
      </c>
      <c r="G1846" s="18" t="str">
        <f t="shared" si="72"/>
        <v/>
      </c>
      <c r="H1846" s="18" t="str">
        <f ca="1">VLOOKUP(线路!A1846,OFFSET(架空线长度!$A$2,0,0,2000,2),2,FALSE)</f>
        <v/>
      </c>
      <c r="I1846" s="18"/>
      <c r="J1846" s="18"/>
      <c r="K1846" s="18"/>
      <c r="L1846" s="18" t="str">
        <f t="shared" si="73"/>
        <v/>
      </c>
      <c r="M1846" t="str">
        <f>IF([1]线路!G1846="","",[1]线路!G1846)</f>
        <v/>
      </c>
      <c r="N1846" t="str">
        <f>IF([1]线路!H1846="","",[1]线路!H1846)</f>
        <v/>
      </c>
    </row>
    <row r="1847" spans="1:14" x14ac:dyDescent="0.15">
      <c r="A1847" t="str">
        <f>IF([1]线路!A1847="","",[1]线路!A1847)</f>
        <v/>
      </c>
      <c r="B1847" t="str">
        <f>IF([1]线路!B1847="","",[1]线路!B1847)</f>
        <v/>
      </c>
      <c r="C1847" t="str">
        <f>IF([1]线路!C1847="","",[1]线路!C1847)</f>
        <v/>
      </c>
      <c r="D1847" t="str">
        <f>IF([1]线路!D1847="","",[1]线路!D1847)</f>
        <v/>
      </c>
      <c r="E1847" t="str">
        <f>IF([1]线路!F1847="","",[1]线路!F1847)</f>
        <v/>
      </c>
      <c r="F1847" t="str">
        <f>IF([1]线路!E1847="","",[1]线路!E1847)</f>
        <v/>
      </c>
      <c r="G1847" s="18" t="str">
        <f t="shared" si="72"/>
        <v/>
      </c>
      <c r="H1847" s="18" t="str">
        <f ca="1">VLOOKUP(线路!A1847,OFFSET(架空线长度!$A$2,0,0,2000,2),2,FALSE)</f>
        <v/>
      </c>
      <c r="I1847" s="18"/>
      <c r="J1847" s="18"/>
      <c r="K1847" s="18"/>
      <c r="L1847" s="18" t="str">
        <f t="shared" si="73"/>
        <v/>
      </c>
      <c r="M1847" t="str">
        <f>IF([1]线路!G1847="","",[1]线路!G1847)</f>
        <v/>
      </c>
      <c r="N1847" t="str">
        <f>IF([1]线路!H1847="","",[1]线路!H1847)</f>
        <v/>
      </c>
    </row>
    <row r="1848" spans="1:14" x14ac:dyDescent="0.15">
      <c r="A1848" t="str">
        <f>IF([1]线路!A1848="","",[1]线路!A1848)</f>
        <v/>
      </c>
      <c r="B1848" t="str">
        <f>IF([1]线路!B1848="","",[1]线路!B1848)</f>
        <v/>
      </c>
      <c r="C1848" t="str">
        <f>IF([1]线路!C1848="","",[1]线路!C1848)</f>
        <v/>
      </c>
      <c r="D1848" t="str">
        <f>IF([1]线路!D1848="","",[1]线路!D1848)</f>
        <v/>
      </c>
      <c r="E1848" t="str">
        <f>IF([1]线路!F1848="","",[1]线路!F1848)</f>
        <v/>
      </c>
      <c r="F1848" t="str">
        <f>IF([1]线路!E1848="","",[1]线路!E1848)</f>
        <v/>
      </c>
      <c r="G1848" s="18" t="str">
        <f t="shared" si="72"/>
        <v/>
      </c>
      <c r="H1848" s="18" t="str">
        <f ca="1">VLOOKUP(线路!A1848,OFFSET(架空线长度!$A$2,0,0,2000,2),2,FALSE)</f>
        <v/>
      </c>
      <c r="I1848" s="18"/>
      <c r="J1848" s="18"/>
      <c r="K1848" s="18"/>
      <c r="L1848" s="18" t="str">
        <f t="shared" si="73"/>
        <v/>
      </c>
      <c r="M1848" t="str">
        <f>IF([1]线路!G1848="","",[1]线路!G1848)</f>
        <v/>
      </c>
      <c r="N1848" t="str">
        <f>IF([1]线路!H1848="","",[1]线路!H1848)</f>
        <v/>
      </c>
    </row>
    <row r="1849" spans="1:14" x14ac:dyDescent="0.15">
      <c r="A1849" t="str">
        <f>IF([1]线路!A1849="","",[1]线路!A1849)</f>
        <v/>
      </c>
      <c r="B1849" t="str">
        <f>IF([1]线路!B1849="","",[1]线路!B1849)</f>
        <v/>
      </c>
      <c r="C1849" t="str">
        <f>IF([1]线路!C1849="","",[1]线路!C1849)</f>
        <v/>
      </c>
      <c r="D1849" t="str">
        <f>IF([1]线路!D1849="","",[1]线路!D1849)</f>
        <v/>
      </c>
      <c r="E1849" t="str">
        <f>IF([1]线路!F1849="","",[1]线路!F1849)</f>
        <v/>
      </c>
      <c r="F1849" t="str">
        <f>IF([1]线路!E1849="","",[1]线路!E1849)</f>
        <v/>
      </c>
      <c r="G1849" s="18" t="str">
        <f t="shared" si="72"/>
        <v/>
      </c>
      <c r="H1849" s="18" t="str">
        <f ca="1">VLOOKUP(线路!A1849,OFFSET(架空线长度!$A$2,0,0,2000,2),2,FALSE)</f>
        <v/>
      </c>
      <c r="I1849" s="18"/>
      <c r="J1849" s="18"/>
      <c r="K1849" s="18"/>
      <c r="L1849" s="18" t="str">
        <f t="shared" si="73"/>
        <v/>
      </c>
      <c r="M1849" t="str">
        <f>IF([1]线路!G1849="","",[1]线路!G1849)</f>
        <v/>
      </c>
      <c r="N1849" t="str">
        <f>IF([1]线路!H1849="","",[1]线路!H1849)</f>
        <v/>
      </c>
    </row>
    <row r="1850" spans="1:14" x14ac:dyDescent="0.15">
      <c r="A1850" t="str">
        <f>IF([1]线路!A1850="","",[1]线路!A1850)</f>
        <v/>
      </c>
      <c r="B1850" t="str">
        <f>IF([1]线路!B1850="","",[1]线路!B1850)</f>
        <v/>
      </c>
      <c r="C1850" t="str">
        <f>IF([1]线路!C1850="","",[1]线路!C1850)</f>
        <v/>
      </c>
      <c r="D1850" t="str">
        <f>IF([1]线路!D1850="","",[1]线路!D1850)</f>
        <v/>
      </c>
      <c r="E1850" t="str">
        <f>IF([1]线路!F1850="","",[1]线路!F1850)</f>
        <v/>
      </c>
      <c r="F1850" t="str">
        <f>IF([1]线路!E1850="","",[1]线路!E1850)</f>
        <v/>
      </c>
      <c r="G1850" s="18" t="str">
        <f t="shared" si="72"/>
        <v/>
      </c>
      <c r="H1850" s="18" t="str">
        <f ca="1">VLOOKUP(线路!A1850,OFFSET(架空线长度!$A$2,0,0,2000,2),2,FALSE)</f>
        <v/>
      </c>
      <c r="I1850" s="18"/>
      <c r="J1850" s="18"/>
      <c r="K1850" s="18"/>
      <c r="L1850" s="18" t="str">
        <f t="shared" si="73"/>
        <v/>
      </c>
      <c r="M1850" t="str">
        <f>IF([1]线路!G1850="","",[1]线路!G1850)</f>
        <v/>
      </c>
      <c r="N1850" t="str">
        <f>IF([1]线路!H1850="","",[1]线路!H1850)</f>
        <v/>
      </c>
    </row>
    <row r="1851" spans="1:14" x14ac:dyDescent="0.15">
      <c r="A1851" t="str">
        <f>IF([1]线路!A1851="","",[1]线路!A1851)</f>
        <v/>
      </c>
      <c r="B1851" t="str">
        <f>IF([1]线路!B1851="","",[1]线路!B1851)</f>
        <v/>
      </c>
      <c r="C1851" t="str">
        <f>IF([1]线路!C1851="","",[1]线路!C1851)</f>
        <v/>
      </c>
      <c r="D1851" t="str">
        <f>IF([1]线路!D1851="","",[1]线路!D1851)</f>
        <v/>
      </c>
      <c r="E1851" t="str">
        <f>IF([1]线路!F1851="","",[1]线路!F1851)</f>
        <v/>
      </c>
      <c r="F1851" t="str">
        <f>IF([1]线路!E1851="","",[1]线路!E1851)</f>
        <v/>
      </c>
      <c r="G1851" s="18" t="str">
        <f t="shared" si="72"/>
        <v/>
      </c>
      <c r="H1851" s="18" t="str">
        <f ca="1">VLOOKUP(线路!A1851,OFFSET(架空线长度!$A$2,0,0,2000,2),2,FALSE)</f>
        <v/>
      </c>
      <c r="I1851" s="18"/>
      <c r="J1851" s="18"/>
      <c r="K1851" s="18"/>
      <c r="L1851" s="18" t="str">
        <f t="shared" si="73"/>
        <v/>
      </c>
      <c r="M1851" t="str">
        <f>IF([1]线路!G1851="","",[1]线路!G1851)</f>
        <v/>
      </c>
      <c r="N1851" t="str">
        <f>IF([1]线路!H1851="","",[1]线路!H1851)</f>
        <v/>
      </c>
    </row>
    <row r="1852" spans="1:14" x14ac:dyDescent="0.15">
      <c r="A1852" t="str">
        <f>IF([1]线路!A1852="","",[1]线路!A1852)</f>
        <v/>
      </c>
      <c r="B1852" t="str">
        <f>IF([1]线路!B1852="","",[1]线路!B1852)</f>
        <v/>
      </c>
      <c r="C1852" t="str">
        <f>IF([1]线路!C1852="","",[1]线路!C1852)</f>
        <v/>
      </c>
      <c r="D1852" t="str">
        <f>IF([1]线路!D1852="","",[1]线路!D1852)</f>
        <v/>
      </c>
      <c r="E1852" t="str">
        <f>IF([1]线路!F1852="","",[1]线路!F1852)</f>
        <v/>
      </c>
      <c r="F1852" t="str">
        <f>IF([1]线路!E1852="","",[1]线路!E1852)</f>
        <v/>
      </c>
      <c r="G1852" s="18" t="str">
        <f t="shared" si="72"/>
        <v/>
      </c>
      <c r="H1852" s="18" t="str">
        <f ca="1">VLOOKUP(线路!A1852,OFFSET(架空线长度!$A$2,0,0,2000,2),2,FALSE)</f>
        <v/>
      </c>
      <c r="I1852" s="18"/>
      <c r="J1852" s="18"/>
      <c r="K1852" s="18"/>
      <c r="L1852" s="18" t="str">
        <f t="shared" si="73"/>
        <v/>
      </c>
      <c r="M1852" t="str">
        <f>IF([1]线路!G1852="","",[1]线路!G1852)</f>
        <v/>
      </c>
      <c r="N1852" t="str">
        <f>IF([1]线路!H1852="","",[1]线路!H1852)</f>
        <v/>
      </c>
    </row>
    <row r="1853" spans="1:14" x14ac:dyDescent="0.15">
      <c r="A1853" t="str">
        <f>IF([1]线路!A1853="","",[1]线路!A1853)</f>
        <v/>
      </c>
      <c r="B1853" t="str">
        <f>IF([1]线路!B1853="","",[1]线路!B1853)</f>
        <v/>
      </c>
      <c r="C1853" t="str">
        <f>IF([1]线路!C1853="","",[1]线路!C1853)</f>
        <v/>
      </c>
      <c r="D1853" t="str">
        <f>IF([1]线路!D1853="","",[1]线路!D1853)</f>
        <v/>
      </c>
      <c r="E1853" t="str">
        <f>IF([1]线路!F1853="","",[1]线路!F1853)</f>
        <v/>
      </c>
      <c r="F1853" t="str">
        <f>IF([1]线路!E1853="","",[1]线路!E1853)</f>
        <v/>
      </c>
      <c r="G1853" s="18" t="str">
        <f t="shared" si="72"/>
        <v/>
      </c>
      <c r="H1853" s="18" t="str">
        <f ca="1">VLOOKUP(线路!A1853,OFFSET(架空线长度!$A$2,0,0,2000,2),2,FALSE)</f>
        <v/>
      </c>
      <c r="I1853" s="18"/>
      <c r="J1853" s="18"/>
      <c r="K1853" s="18"/>
      <c r="L1853" s="18" t="str">
        <f t="shared" si="73"/>
        <v/>
      </c>
      <c r="M1853" t="str">
        <f>IF([1]线路!G1853="","",[1]线路!G1853)</f>
        <v/>
      </c>
      <c r="N1853" t="str">
        <f>IF([1]线路!H1853="","",[1]线路!H1853)</f>
        <v/>
      </c>
    </row>
    <row r="1854" spans="1:14" x14ac:dyDescent="0.15">
      <c r="A1854" t="str">
        <f>IF([1]线路!A1854="","",[1]线路!A1854)</f>
        <v/>
      </c>
      <c r="B1854" t="str">
        <f>IF([1]线路!B1854="","",[1]线路!B1854)</f>
        <v/>
      </c>
      <c r="C1854" t="str">
        <f>IF([1]线路!C1854="","",[1]线路!C1854)</f>
        <v/>
      </c>
      <c r="D1854" t="str">
        <f>IF([1]线路!D1854="","",[1]线路!D1854)</f>
        <v/>
      </c>
      <c r="E1854" t="str">
        <f>IF([1]线路!F1854="","",[1]线路!F1854)</f>
        <v/>
      </c>
      <c r="F1854" t="str">
        <f>IF([1]线路!E1854="","",[1]线路!E1854)</f>
        <v/>
      </c>
      <c r="G1854" s="18" t="str">
        <f t="shared" si="72"/>
        <v/>
      </c>
      <c r="H1854" s="18" t="str">
        <f ca="1">VLOOKUP(线路!A1854,OFFSET(架空线长度!$A$2,0,0,2000,2),2,FALSE)</f>
        <v/>
      </c>
      <c r="I1854" s="18"/>
      <c r="J1854" s="18"/>
      <c r="K1854" s="18"/>
      <c r="L1854" s="18" t="str">
        <f t="shared" si="73"/>
        <v/>
      </c>
      <c r="M1854" t="str">
        <f>IF([1]线路!G1854="","",[1]线路!G1854)</f>
        <v/>
      </c>
      <c r="N1854" t="str">
        <f>IF([1]线路!H1854="","",[1]线路!H1854)</f>
        <v/>
      </c>
    </row>
    <row r="1855" spans="1:14" x14ac:dyDescent="0.15">
      <c r="A1855" t="str">
        <f>IF([1]线路!A1855="","",[1]线路!A1855)</f>
        <v/>
      </c>
      <c r="B1855" t="str">
        <f>IF([1]线路!B1855="","",[1]线路!B1855)</f>
        <v/>
      </c>
      <c r="C1855" t="str">
        <f>IF([1]线路!C1855="","",[1]线路!C1855)</f>
        <v/>
      </c>
      <c r="D1855" t="str">
        <f>IF([1]线路!D1855="","",[1]线路!D1855)</f>
        <v/>
      </c>
      <c r="E1855" t="str">
        <f>IF([1]线路!F1855="","",[1]线路!F1855)</f>
        <v/>
      </c>
      <c r="F1855" t="str">
        <f>IF([1]线路!E1855="","",[1]线路!E1855)</f>
        <v/>
      </c>
      <c r="G1855" s="18" t="str">
        <f t="shared" si="72"/>
        <v/>
      </c>
      <c r="H1855" s="18" t="str">
        <f ca="1">VLOOKUP(线路!A1855,OFFSET(架空线长度!$A$2,0,0,2000,2),2,FALSE)</f>
        <v/>
      </c>
      <c r="I1855" s="18"/>
      <c r="J1855" s="18"/>
      <c r="K1855" s="18"/>
      <c r="L1855" s="18" t="str">
        <f t="shared" si="73"/>
        <v/>
      </c>
      <c r="M1855" t="str">
        <f>IF([1]线路!G1855="","",[1]线路!G1855)</f>
        <v/>
      </c>
      <c r="N1855" t="str">
        <f>IF([1]线路!H1855="","",[1]线路!H1855)</f>
        <v/>
      </c>
    </row>
    <row r="1856" spans="1:14" x14ac:dyDescent="0.15">
      <c r="A1856" t="str">
        <f>IF([1]线路!A1856="","",[1]线路!A1856)</f>
        <v/>
      </c>
      <c r="B1856" t="str">
        <f>IF([1]线路!B1856="","",[1]线路!B1856)</f>
        <v/>
      </c>
      <c r="C1856" t="str">
        <f>IF([1]线路!C1856="","",[1]线路!C1856)</f>
        <v/>
      </c>
      <c r="D1856" t="str">
        <f>IF([1]线路!D1856="","",[1]线路!D1856)</f>
        <v/>
      </c>
      <c r="E1856" t="str">
        <f>IF([1]线路!F1856="","",[1]线路!F1856)</f>
        <v/>
      </c>
      <c r="F1856" t="str">
        <f>IF([1]线路!E1856="","",[1]线路!E1856)</f>
        <v/>
      </c>
      <c r="G1856" s="18" t="str">
        <f t="shared" si="72"/>
        <v/>
      </c>
      <c r="H1856" s="18" t="str">
        <f ca="1">VLOOKUP(线路!A1856,OFFSET(架空线长度!$A$2,0,0,2000,2),2,FALSE)</f>
        <v/>
      </c>
      <c r="I1856" s="18"/>
      <c r="J1856" s="18"/>
      <c r="K1856" s="18"/>
      <c r="L1856" s="18" t="str">
        <f t="shared" si="73"/>
        <v/>
      </c>
      <c r="M1856" t="str">
        <f>IF([1]线路!G1856="","",[1]线路!G1856)</f>
        <v/>
      </c>
      <c r="N1856" t="str">
        <f>IF([1]线路!H1856="","",[1]线路!H1856)</f>
        <v/>
      </c>
    </row>
    <row r="1857" spans="1:14" x14ac:dyDescent="0.15">
      <c r="A1857" t="str">
        <f>IF([1]线路!A1857="","",[1]线路!A1857)</f>
        <v/>
      </c>
      <c r="B1857" t="str">
        <f>IF([1]线路!B1857="","",[1]线路!B1857)</f>
        <v/>
      </c>
      <c r="C1857" t="str">
        <f>IF([1]线路!C1857="","",[1]线路!C1857)</f>
        <v/>
      </c>
      <c r="D1857" t="str">
        <f>IF([1]线路!D1857="","",[1]线路!D1857)</f>
        <v/>
      </c>
      <c r="E1857" t="str">
        <f>IF([1]线路!F1857="","",[1]线路!F1857)</f>
        <v/>
      </c>
      <c r="F1857" t="str">
        <f>IF([1]线路!E1857="","",[1]线路!E1857)</f>
        <v/>
      </c>
      <c r="G1857" s="18" t="str">
        <f t="shared" si="72"/>
        <v/>
      </c>
      <c r="H1857" s="18" t="str">
        <f ca="1">VLOOKUP(线路!A1857,OFFSET(架空线长度!$A$2,0,0,2000,2),2,FALSE)</f>
        <v/>
      </c>
      <c r="I1857" s="18"/>
      <c r="J1857" s="18"/>
      <c r="K1857" s="18"/>
      <c r="L1857" s="18" t="str">
        <f t="shared" si="73"/>
        <v/>
      </c>
      <c r="M1857" t="str">
        <f>IF([1]线路!G1857="","",[1]线路!G1857)</f>
        <v/>
      </c>
      <c r="N1857" t="str">
        <f>IF([1]线路!H1857="","",[1]线路!H1857)</f>
        <v/>
      </c>
    </row>
    <row r="1858" spans="1:14" x14ac:dyDescent="0.15">
      <c r="A1858" t="str">
        <f>IF([1]线路!A1858="","",[1]线路!A1858)</f>
        <v/>
      </c>
      <c r="B1858" t="str">
        <f>IF([1]线路!B1858="","",[1]线路!B1858)</f>
        <v/>
      </c>
      <c r="C1858" t="str">
        <f>IF([1]线路!C1858="","",[1]线路!C1858)</f>
        <v/>
      </c>
      <c r="D1858" t="str">
        <f>IF([1]线路!D1858="","",[1]线路!D1858)</f>
        <v/>
      </c>
      <c r="E1858" t="str">
        <f>IF([1]线路!F1858="","",[1]线路!F1858)</f>
        <v/>
      </c>
      <c r="F1858" t="str">
        <f>IF([1]线路!E1858="","",[1]线路!E1858)</f>
        <v/>
      </c>
      <c r="G1858" s="18" t="str">
        <f t="shared" si="72"/>
        <v/>
      </c>
      <c r="H1858" s="18" t="str">
        <f ca="1">VLOOKUP(线路!A1858,OFFSET(架空线长度!$A$2,0,0,2000,2),2,FALSE)</f>
        <v/>
      </c>
      <c r="I1858" s="18"/>
      <c r="J1858" s="18"/>
      <c r="K1858" s="18"/>
      <c r="L1858" s="18" t="str">
        <f t="shared" si="73"/>
        <v/>
      </c>
      <c r="M1858" t="str">
        <f>IF([1]线路!G1858="","",[1]线路!G1858)</f>
        <v/>
      </c>
      <c r="N1858" t="str">
        <f>IF([1]线路!H1858="","",[1]线路!H1858)</f>
        <v/>
      </c>
    </row>
    <row r="1859" spans="1:14" x14ac:dyDescent="0.15">
      <c r="A1859" t="str">
        <f>IF([1]线路!A1859="","",[1]线路!A1859)</f>
        <v/>
      </c>
      <c r="B1859" t="str">
        <f>IF([1]线路!B1859="","",[1]线路!B1859)</f>
        <v/>
      </c>
      <c r="C1859" t="str">
        <f>IF([1]线路!C1859="","",[1]线路!C1859)</f>
        <v/>
      </c>
      <c r="D1859" t="str">
        <f>IF([1]线路!D1859="","",[1]线路!D1859)</f>
        <v/>
      </c>
      <c r="E1859" t="str">
        <f>IF([1]线路!F1859="","",[1]线路!F1859)</f>
        <v/>
      </c>
      <c r="F1859" t="str">
        <f>IF([1]线路!E1859="","",[1]线路!E1859)</f>
        <v/>
      </c>
      <c r="G1859" s="18" t="str">
        <f t="shared" ref="G1859:G1922" si="74">L1859</f>
        <v/>
      </c>
      <c r="H1859" s="18" t="str">
        <f ca="1">VLOOKUP(线路!A1859,OFFSET(架空线长度!$A$2,0,0,2000,2),2,FALSE)</f>
        <v/>
      </c>
      <c r="I1859" s="18"/>
      <c r="J1859" s="18"/>
      <c r="K1859" s="18"/>
      <c r="L1859" s="18" t="str">
        <f t="shared" ref="L1859:L1922" si="75">IF(OR(I1859="",K1859=""),"",IF(I1859/(I1859+K1859)&gt;0.5,0,1))</f>
        <v/>
      </c>
      <c r="M1859" t="str">
        <f>IF([1]线路!G1859="","",[1]线路!G1859)</f>
        <v/>
      </c>
      <c r="N1859" t="str">
        <f>IF([1]线路!H1859="","",[1]线路!H1859)</f>
        <v/>
      </c>
    </row>
    <row r="1860" spans="1:14" x14ac:dyDescent="0.15">
      <c r="A1860" t="str">
        <f>IF([1]线路!A1860="","",[1]线路!A1860)</f>
        <v/>
      </c>
      <c r="B1860" t="str">
        <f>IF([1]线路!B1860="","",[1]线路!B1860)</f>
        <v/>
      </c>
      <c r="C1860" t="str">
        <f>IF([1]线路!C1860="","",[1]线路!C1860)</f>
        <v/>
      </c>
      <c r="D1860" t="str">
        <f>IF([1]线路!D1860="","",[1]线路!D1860)</f>
        <v/>
      </c>
      <c r="E1860" t="str">
        <f>IF([1]线路!F1860="","",[1]线路!F1860)</f>
        <v/>
      </c>
      <c r="F1860" t="str">
        <f>IF([1]线路!E1860="","",[1]线路!E1860)</f>
        <v/>
      </c>
      <c r="G1860" s="18" t="str">
        <f t="shared" si="74"/>
        <v/>
      </c>
      <c r="H1860" s="18" t="str">
        <f ca="1">VLOOKUP(线路!A1860,OFFSET(架空线长度!$A$2,0,0,2000,2),2,FALSE)</f>
        <v/>
      </c>
      <c r="I1860" s="18"/>
      <c r="J1860" s="18"/>
      <c r="K1860" s="18"/>
      <c r="L1860" s="18" t="str">
        <f t="shared" si="75"/>
        <v/>
      </c>
      <c r="M1860" t="str">
        <f>IF([1]线路!G1860="","",[1]线路!G1860)</f>
        <v/>
      </c>
      <c r="N1860" t="str">
        <f>IF([1]线路!H1860="","",[1]线路!H1860)</f>
        <v/>
      </c>
    </row>
    <row r="1861" spans="1:14" x14ac:dyDescent="0.15">
      <c r="A1861" t="str">
        <f>IF([1]线路!A1861="","",[1]线路!A1861)</f>
        <v/>
      </c>
      <c r="B1861" t="str">
        <f>IF([1]线路!B1861="","",[1]线路!B1861)</f>
        <v/>
      </c>
      <c r="C1861" t="str">
        <f>IF([1]线路!C1861="","",[1]线路!C1861)</f>
        <v/>
      </c>
      <c r="D1861" t="str">
        <f>IF([1]线路!D1861="","",[1]线路!D1861)</f>
        <v/>
      </c>
      <c r="E1861" t="str">
        <f>IF([1]线路!F1861="","",[1]线路!F1861)</f>
        <v/>
      </c>
      <c r="F1861" t="str">
        <f>IF([1]线路!E1861="","",[1]线路!E1861)</f>
        <v/>
      </c>
      <c r="G1861" s="18" t="str">
        <f t="shared" si="74"/>
        <v/>
      </c>
      <c r="H1861" s="18" t="str">
        <f ca="1">VLOOKUP(线路!A1861,OFFSET(架空线长度!$A$2,0,0,2000,2),2,FALSE)</f>
        <v/>
      </c>
      <c r="I1861" s="18"/>
      <c r="J1861" s="18"/>
      <c r="K1861" s="18"/>
      <c r="L1861" s="18" t="str">
        <f t="shared" si="75"/>
        <v/>
      </c>
      <c r="M1861" t="str">
        <f>IF([1]线路!G1861="","",[1]线路!G1861)</f>
        <v/>
      </c>
      <c r="N1861" t="str">
        <f>IF([1]线路!H1861="","",[1]线路!H1861)</f>
        <v/>
      </c>
    </row>
    <row r="1862" spans="1:14" x14ac:dyDescent="0.15">
      <c r="A1862" t="str">
        <f>IF([1]线路!A1862="","",[1]线路!A1862)</f>
        <v/>
      </c>
      <c r="B1862" t="str">
        <f>IF([1]线路!B1862="","",[1]线路!B1862)</f>
        <v/>
      </c>
      <c r="C1862" t="str">
        <f>IF([1]线路!C1862="","",[1]线路!C1862)</f>
        <v/>
      </c>
      <c r="D1862" t="str">
        <f>IF([1]线路!D1862="","",[1]线路!D1862)</f>
        <v/>
      </c>
      <c r="E1862" t="str">
        <f>IF([1]线路!F1862="","",[1]线路!F1862)</f>
        <v/>
      </c>
      <c r="F1862" t="str">
        <f>IF([1]线路!E1862="","",[1]线路!E1862)</f>
        <v/>
      </c>
      <c r="G1862" s="18" t="str">
        <f t="shared" si="74"/>
        <v/>
      </c>
      <c r="H1862" s="18" t="str">
        <f ca="1">VLOOKUP(线路!A1862,OFFSET(架空线长度!$A$2,0,0,2000,2),2,FALSE)</f>
        <v/>
      </c>
      <c r="I1862" s="18"/>
      <c r="J1862" s="18"/>
      <c r="K1862" s="18"/>
      <c r="L1862" s="18" t="str">
        <f t="shared" si="75"/>
        <v/>
      </c>
      <c r="M1862" t="str">
        <f>IF([1]线路!G1862="","",[1]线路!G1862)</f>
        <v/>
      </c>
      <c r="N1862" t="str">
        <f>IF([1]线路!H1862="","",[1]线路!H1862)</f>
        <v/>
      </c>
    </row>
    <row r="1863" spans="1:14" x14ac:dyDescent="0.15">
      <c r="A1863" t="str">
        <f>IF([1]线路!A1863="","",[1]线路!A1863)</f>
        <v/>
      </c>
      <c r="B1863" t="str">
        <f>IF([1]线路!B1863="","",[1]线路!B1863)</f>
        <v/>
      </c>
      <c r="C1863" t="str">
        <f>IF([1]线路!C1863="","",[1]线路!C1863)</f>
        <v/>
      </c>
      <c r="D1863" t="str">
        <f>IF([1]线路!D1863="","",[1]线路!D1863)</f>
        <v/>
      </c>
      <c r="E1863" t="str">
        <f>IF([1]线路!F1863="","",[1]线路!F1863)</f>
        <v/>
      </c>
      <c r="F1863" t="str">
        <f>IF([1]线路!E1863="","",[1]线路!E1863)</f>
        <v/>
      </c>
      <c r="G1863" s="18" t="str">
        <f t="shared" si="74"/>
        <v/>
      </c>
      <c r="H1863" s="18" t="str">
        <f ca="1">VLOOKUP(线路!A1863,OFFSET(架空线长度!$A$2,0,0,2000,2),2,FALSE)</f>
        <v/>
      </c>
      <c r="I1863" s="18"/>
      <c r="J1863" s="18"/>
      <c r="K1863" s="18"/>
      <c r="L1863" s="18" t="str">
        <f t="shared" si="75"/>
        <v/>
      </c>
      <c r="M1863" t="str">
        <f>IF([1]线路!G1863="","",[1]线路!G1863)</f>
        <v/>
      </c>
      <c r="N1863" t="str">
        <f>IF([1]线路!H1863="","",[1]线路!H1863)</f>
        <v/>
      </c>
    </row>
    <row r="1864" spans="1:14" x14ac:dyDescent="0.15">
      <c r="A1864" t="str">
        <f>IF([1]线路!A1864="","",[1]线路!A1864)</f>
        <v/>
      </c>
      <c r="B1864" t="str">
        <f>IF([1]线路!B1864="","",[1]线路!B1864)</f>
        <v/>
      </c>
      <c r="C1864" t="str">
        <f>IF([1]线路!C1864="","",[1]线路!C1864)</f>
        <v/>
      </c>
      <c r="D1864" t="str">
        <f>IF([1]线路!D1864="","",[1]线路!D1864)</f>
        <v/>
      </c>
      <c r="E1864" t="str">
        <f>IF([1]线路!F1864="","",[1]线路!F1864)</f>
        <v/>
      </c>
      <c r="F1864" t="str">
        <f>IF([1]线路!E1864="","",[1]线路!E1864)</f>
        <v/>
      </c>
      <c r="G1864" s="18" t="str">
        <f t="shared" si="74"/>
        <v/>
      </c>
      <c r="H1864" s="18" t="str">
        <f ca="1">VLOOKUP(线路!A1864,OFFSET(架空线长度!$A$2,0,0,2000,2),2,FALSE)</f>
        <v/>
      </c>
      <c r="I1864" s="18"/>
      <c r="J1864" s="18"/>
      <c r="K1864" s="18"/>
      <c r="L1864" s="18" t="str">
        <f t="shared" si="75"/>
        <v/>
      </c>
      <c r="M1864" t="str">
        <f>IF([1]线路!G1864="","",[1]线路!G1864)</f>
        <v/>
      </c>
      <c r="N1864" t="str">
        <f>IF([1]线路!H1864="","",[1]线路!H1864)</f>
        <v/>
      </c>
    </row>
    <row r="1865" spans="1:14" x14ac:dyDescent="0.15">
      <c r="A1865" t="str">
        <f>IF([1]线路!A1865="","",[1]线路!A1865)</f>
        <v/>
      </c>
      <c r="B1865" t="str">
        <f>IF([1]线路!B1865="","",[1]线路!B1865)</f>
        <v/>
      </c>
      <c r="C1865" t="str">
        <f>IF([1]线路!C1865="","",[1]线路!C1865)</f>
        <v/>
      </c>
      <c r="D1865" t="str">
        <f>IF([1]线路!D1865="","",[1]线路!D1865)</f>
        <v/>
      </c>
      <c r="E1865" t="str">
        <f>IF([1]线路!F1865="","",[1]线路!F1865)</f>
        <v/>
      </c>
      <c r="F1865" t="str">
        <f>IF([1]线路!E1865="","",[1]线路!E1865)</f>
        <v/>
      </c>
      <c r="G1865" s="18" t="str">
        <f t="shared" si="74"/>
        <v/>
      </c>
      <c r="H1865" s="18" t="str">
        <f ca="1">VLOOKUP(线路!A1865,OFFSET(架空线长度!$A$2,0,0,2000,2),2,FALSE)</f>
        <v/>
      </c>
      <c r="I1865" s="18"/>
      <c r="J1865" s="18"/>
      <c r="K1865" s="18"/>
      <c r="L1865" s="18" t="str">
        <f t="shared" si="75"/>
        <v/>
      </c>
      <c r="M1865" t="str">
        <f>IF([1]线路!G1865="","",[1]线路!G1865)</f>
        <v/>
      </c>
      <c r="N1865" t="str">
        <f>IF([1]线路!H1865="","",[1]线路!H1865)</f>
        <v/>
      </c>
    </row>
    <row r="1866" spans="1:14" x14ac:dyDescent="0.15">
      <c r="A1866" t="str">
        <f>IF([1]线路!A1866="","",[1]线路!A1866)</f>
        <v/>
      </c>
      <c r="B1866" t="str">
        <f>IF([1]线路!B1866="","",[1]线路!B1866)</f>
        <v/>
      </c>
      <c r="C1866" t="str">
        <f>IF([1]线路!C1866="","",[1]线路!C1866)</f>
        <v/>
      </c>
      <c r="D1866" t="str">
        <f>IF([1]线路!D1866="","",[1]线路!D1866)</f>
        <v/>
      </c>
      <c r="E1866" t="str">
        <f>IF([1]线路!F1866="","",[1]线路!F1866)</f>
        <v/>
      </c>
      <c r="F1866" t="str">
        <f>IF([1]线路!E1866="","",[1]线路!E1866)</f>
        <v/>
      </c>
      <c r="G1866" s="18" t="str">
        <f t="shared" si="74"/>
        <v/>
      </c>
      <c r="H1866" s="18" t="str">
        <f ca="1">VLOOKUP(线路!A1866,OFFSET(架空线长度!$A$2,0,0,2000,2),2,FALSE)</f>
        <v/>
      </c>
      <c r="I1866" s="18"/>
      <c r="J1866" s="18"/>
      <c r="K1866" s="18"/>
      <c r="L1866" s="18" t="str">
        <f t="shared" si="75"/>
        <v/>
      </c>
      <c r="M1866" t="str">
        <f>IF([1]线路!G1866="","",[1]线路!G1866)</f>
        <v/>
      </c>
      <c r="N1866" t="str">
        <f>IF([1]线路!H1866="","",[1]线路!H1866)</f>
        <v/>
      </c>
    </row>
    <row r="1867" spans="1:14" x14ac:dyDescent="0.15">
      <c r="A1867" t="str">
        <f>IF([1]线路!A1867="","",[1]线路!A1867)</f>
        <v/>
      </c>
      <c r="B1867" t="str">
        <f>IF([1]线路!B1867="","",[1]线路!B1867)</f>
        <v/>
      </c>
      <c r="C1867" t="str">
        <f>IF([1]线路!C1867="","",[1]线路!C1867)</f>
        <v/>
      </c>
      <c r="D1867" t="str">
        <f>IF([1]线路!D1867="","",[1]线路!D1867)</f>
        <v/>
      </c>
      <c r="E1867" t="str">
        <f>IF([1]线路!F1867="","",[1]线路!F1867)</f>
        <v/>
      </c>
      <c r="F1867" t="str">
        <f>IF([1]线路!E1867="","",[1]线路!E1867)</f>
        <v/>
      </c>
      <c r="G1867" s="18" t="str">
        <f t="shared" si="74"/>
        <v/>
      </c>
      <c r="H1867" s="18" t="str">
        <f ca="1">VLOOKUP(线路!A1867,OFFSET(架空线长度!$A$2,0,0,2000,2),2,FALSE)</f>
        <v/>
      </c>
      <c r="I1867" s="18"/>
      <c r="J1867" s="18"/>
      <c r="K1867" s="18"/>
      <c r="L1867" s="18" t="str">
        <f t="shared" si="75"/>
        <v/>
      </c>
      <c r="M1867" t="str">
        <f>IF([1]线路!G1867="","",[1]线路!G1867)</f>
        <v/>
      </c>
      <c r="N1867" t="str">
        <f>IF([1]线路!H1867="","",[1]线路!H1867)</f>
        <v/>
      </c>
    </row>
    <row r="1868" spans="1:14" x14ac:dyDescent="0.15">
      <c r="A1868" t="str">
        <f>IF([1]线路!A1868="","",[1]线路!A1868)</f>
        <v/>
      </c>
      <c r="B1868" t="str">
        <f>IF([1]线路!B1868="","",[1]线路!B1868)</f>
        <v/>
      </c>
      <c r="C1868" t="str">
        <f>IF([1]线路!C1868="","",[1]线路!C1868)</f>
        <v/>
      </c>
      <c r="D1868" t="str">
        <f>IF([1]线路!D1868="","",[1]线路!D1868)</f>
        <v/>
      </c>
      <c r="E1868" t="str">
        <f>IF([1]线路!F1868="","",[1]线路!F1868)</f>
        <v/>
      </c>
      <c r="F1868" t="str">
        <f>IF([1]线路!E1868="","",[1]线路!E1868)</f>
        <v/>
      </c>
      <c r="G1868" s="18" t="str">
        <f t="shared" si="74"/>
        <v/>
      </c>
      <c r="H1868" s="18" t="str">
        <f ca="1">VLOOKUP(线路!A1868,OFFSET(架空线长度!$A$2,0,0,2000,2),2,FALSE)</f>
        <v/>
      </c>
      <c r="I1868" s="18"/>
      <c r="J1868" s="18"/>
      <c r="K1868" s="18"/>
      <c r="L1868" s="18" t="str">
        <f t="shared" si="75"/>
        <v/>
      </c>
      <c r="M1868" t="str">
        <f>IF([1]线路!G1868="","",[1]线路!G1868)</f>
        <v/>
      </c>
      <c r="N1868" t="str">
        <f>IF([1]线路!H1868="","",[1]线路!H1868)</f>
        <v/>
      </c>
    </row>
    <row r="1869" spans="1:14" x14ac:dyDescent="0.15">
      <c r="A1869" t="str">
        <f>IF([1]线路!A1869="","",[1]线路!A1869)</f>
        <v/>
      </c>
      <c r="B1869" t="str">
        <f>IF([1]线路!B1869="","",[1]线路!B1869)</f>
        <v/>
      </c>
      <c r="C1869" t="str">
        <f>IF([1]线路!C1869="","",[1]线路!C1869)</f>
        <v/>
      </c>
      <c r="D1869" t="str">
        <f>IF([1]线路!D1869="","",[1]线路!D1869)</f>
        <v/>
      </c>
      <c r="E1869" t="str">
        <f>IF([1]线路!F1869="","",[1]线路!F1869)</f>
        <v/>
      </c>
      <c r="F1869" t="str">
        <f>IF([1]线路!E1869="","",[1]线路!E1869)</f>
        <v/>
      </c>
      <c r="G1869" s="18" t="str">
        <f t="shared" si="74"/>
        <v/>
      </c>
      <c r="H1869" s="18" t="str">
        <f ca="1">VLOOKUP(线路!A1869,OFFSET(架空线长度!$A$2,0,0,2000,2),2,FALSE)</f>
        <v/>
      </c>
      <c r="I1869" s="18"/>
      <c r="J1869" s="18"/>
      <c r="K1869" s="18"/>
      <c r="L1869" s="18" t="str">
        <f t="shared" si="75"/>
        <v/>
      </c>
      <c r="M1869" t="str">
        <f>IF([1]线路!G1869="","",[1]线路!G1869)</f>
        <v/>
      </c>
      <c r="N1869" t="str">
        <f>IF([1]线路!H1869="","",[1]线路!H1869)</f>
        <v/>
      </c>
    </row>
    <row r="1870" spans="1:14" x14ac:dyDescent="0.15">
      <c r="A1870" t="str">
        <f>IF([1]线路!A1870="","",[1]线路!A1870)</f>
        <v/>
      </c>
      <c r="B1870" t="str">
        <f>IF([1]线路!B1870="","",[1]线路!B1870)</f>
        <v/>
      </c>
      <c r="C1870" t="str">
        <f>IF([1]线路!C1870="","",[1]线路!C1870)</f>
        <v/>
      </c>
      <c r="D1870" t="str">
        <f>IF([1]线路!D1870="","",[1]线路!D1870)</f>
        <v/>
      </c>
      <c r="E1870" t="str">
        <f>IF([1]线路!F1870="","",[1]线路!F1870)</f>
        <v/>
      </c>
      <c r="F1870" t="str">
        <f>IF([1]线路!E1870="","",[1]线路!E1870)</f>
        <v/>
      </c>
      <c r="G1870" s="18" t="str">
        <f t="shared" si="74"/>
        <v/>
      </c>
      <c r="H1870" s="18" t="str">
        <f ca="1">VLOOKUP(线路!A1870,OFFSET(架空线长度!$A$2,0,0,2000,2),2,FALSE)</f>
        <v/>
      </c>
      <c r="I1870" s="18"/>
      <c r="J1870" s="18"/>
      <c r="K1870" s="18"/>
      <c r="L1870" s="18" t="str">
        <f t="shared" si="75"/>
        <v/>
      </c>
      <c r="M1870" t="str">
        <f>IF([1]线路!G1870="","",[1]线路!G1870)</f>
        <v/>
      </c>
      <c r="N1870" t="str">
        <f>IF([1]线路!H1870="","",[1]线路!H1870)</f>
        <v/>
      </c>
    </row>
    <row r="1871" spans="1:14" x14ac:dyDescent="0.15">
      <c r="A1871" t="str">
        <f>IF([1]线路!A1871="","",[1]线路!A1871)</f>
        <v/>
      </c>
      <c r="B1871" t="str">
        <f>IF([1]线路!B1871="","",[1]线路!B1871)</f>
        <v/>
      </c>
      <c r="C1871" t="str">
        <f>IF([1]线路!C1871="","",[1]线路!C1871)</f>
        <v/>
      </c>
      <c r="D1871" t="str">
        <f>IF([1]线路!D1871="","",[1]线路!D1871)</f>
        <v/>
      </c>
      <c r="E1871" t="str">
        <f>IF([1]线路!F1871="","",[1]线路!F1871)</f>
        <v/>
      </c>
      <c r="F1871" t="str">
        <f>IF([1]线路!E1871="","",[1]线路!E1871)</f>
        <v/>
      </c>
      <c r="G1871" s="18" t="str">
        <f t="shared" si="74"/>
        <v/>
      </c>
      <c r="H1871" s="18" t="str">
        <f ca="1">VLOOKUP(线路!A1871,OFFSET(架空线长度!$A$2,0,0,2000,2),2,FALSE)</f>
        <v/>
      </c>
      <c r="I1871" s="18"/>
      <c r="J1871" s="18"/>
      <c r="K1871" s="18"/>
      <c r="L1871" s="18" t="str">
        <f t="shared" si="75"/>
        <v/>
      </c>
      <c r="M1871" t="str">
        <f>IF([1]线路!G1871="","",[1]线路!G1871)</f>
        <v/>
      </c>
      <c r="N1871" t="str">
        <f>IF([1]线路!H1871="","",[1]线路!H1871)</f>
        <v/>
      </c>
    </row>
    <row r="1872" spans="1:14" x14ac:dyDescent="0.15">
      <c r="A1872" t="str">
        <f>IF([1]线路!A1872="","",[1]线路!A1872)</f>
        <v/>
      </c>
      <c r="B1872" t="str">
        <f>IF([1]线路!B1872="","",[1]线路!B1872)</f>
        <v/>
      </c>
      <c r="C1872" t="str">
        <f>IF([1]线路!C1872="","",[1]线路!C1872)</f>
        <v/>
      </c>
      <c r="D1872" t="str">
        <f>IF([1]线路!D1872="","",[1]线路!D1872)</f>
        <v/>
      </c>
      <c r="E1872" t="str">
        <f>IF([1]线路!F1872="","",[1]线路!F1872)</f>
        <v/>
      </c>
      <c r="F1872" t="str">
        <f>IF([1]线路!E1872="","",[1]线路!E1872)</f>
        <v/>
      </c>
      <c r="G1872" s="18" t="str">
        <f t="shared" si="74"/>
        <v/>
      </c>
      <c r="H1872" s="18" t="str">
        <f ca="1">VLOOKUP(线路!A1872,OFFSET(架空线长度!$A$2,0,0,2000,2),2,FALSE)</f>
        <v/>
      </c>
      <c r="I1872" s="18"/>
      <c r="J1872" s="18"/>
      <c r="K1872" s="18"/>
      <c r="L1872" s="18" t="str">
        <f t="shared" si="75"/>
        <v/>
      </c>
      <c r="M1872" t="str">
        <f>IF([1]线路!G1872="","",[1]线路!G1872)</f>
        <v/>
      </c>
      <c r="N1872" t="str">
        <f>IF([1]线路!H1872="","",[1]线路!H1872)</f>
        <v/>
      </c>
    </row>
    <row r="1873" spans="1:14" x14ac:dyDescent="0.15">
      <c r="A1873" t="str">
        <f>IF([1]线路!A1873="","",[1]线路!A1873)</f>
        <v/>
      </c>
      <c r="B1873" t="str">
        <f>IF([1]线路!B1873="","",[1]线路!B1873)</f>
        <v/>
      </c>
      <c r="C1873" t="str">
        <f>IF([1]线路!C1873="","",[1]线路!C1873)</f>
        <v/>
      </c>
      <c r="D1873" t="str">
        <f>IF([1]线路!D1873="","",[1]线路!D1873)</f>
        <v/>
      </c>
      <c r="E1873" t="str">
        <f>IF([1]线路!F1873="","",[1]线路!F1873)</f>
        <v/>
      </c>
      <c r="F1873" t="str">
        <f>IF([1]线路!E1873="","",[1]线路!E1873)</f>
        <v/>
      </c>
      <c r="G1873" s="18" t="str">
        <f t="shared" si="74"/>
        <v/>
      </c>
      <c r="H1873" s="18" t="str">
        <f ca="1">VLOOKUP(线路!A1873,OFFSET(架空线长度!$A$2,0,0,2000,2),2,FALSE)</f>
        <v/>
      </c>
      <c r="I1873" s="18"/>
      <c r="J1873" s="18"/>
      <c r="K1873" s="18"/>
      <c r="L1873" s="18" t="str">
        <f t="shared" si="75"/>
        <v/>
      </c>
      <c r="M1873" t="str">
        <f>IF([1]线路!G1873="","",[1]线路!G1873)</f>
        <v/>
      </c>
      <c r="N1873" t="str">
        <f>IF([1]线路!H1873="","",[1]线路!H1873)</f>
        <v/>
      </c>
    </row>
    <row r="1874" spans="1:14" x14ac:dyDescent="0.15">
      <c r="A1874" t="str">
        <f>IF([1]线路!A1874="","",[1]线路!A1874)</f>
        <v/>
      </c>
      <c r="B1874" t="str">
        <f>IF([1]线路!B1874="","",[1]线路!B1874)</f>
        <v/>
      </c>
      <c r="C1874" t="str">
        <f>IF([1]线路!C1874="","",[1]线路!C1874)</f>
        <v/>
      </c>
      <c r="D1874" t="str">
        <f>IF([1]线路!D1874="","",[1]线路!D1874)</f>
        <v/>
      </c>
      <c r="E1874" t="str">
        <f>IF([1]线路!F1874="","",[1]线路!F1874)</f>
        <v/>
      </c>
      <c r="F1874" t="str">
        <f>IF([1]线路!E1874="","",[1]线路!E1874)</f>
        <v/>
      </c>
      <c r="G1874" s="18" t="str">
        <f t="shared" si="74"/>
        <v/>
      </c>
      <c r="H1874" s="18" t="str">
        <f ca="1">VLOOKUP(线路!A1874,OFFSET(架空线长度!$A$2,0,0,2000,2),2,FALSE)</f>
        <v/>
      </c>
      <c r="I1874" s="18"/>
      <c r="J1874" s="18"/>
      <c r="K1874" s="18"/>
      <c r="L1874" s="18" t="str">
        <f t="shared" si="75"/>
        <v/>
      </c>
      <c r="M1874" t="str">
        <f>IF([1]线路!G1874="","",[1]线路!G1874)</f>
        <v/>
      </c>
      <c r="N1874" t="str">
        <f>IF([1]线路!H1874="","",[1]线路!H1874)</f>
        <v/>
      </c>
    </row>
    <row r="1875" spans="1:14" x14ac:dyDescent="0.15">
      <c r="A1875" t="str">
        <f>IF([1]线路!A1875="","",[1]线路!A1875)</f>
        <v/>
      </c>
      <c r="B1875" t="str">
        <f>IF([1]线路!B1875="","",[1]线路!B1875)</f>
        <v/>
      </c>
      <c r="C1875" t="str">
        <f>IF([1]线路!C1875="","",[1]线路!C1875)</f>
        <v/>
      </c>
      <c r="D1875" t="str">
        <f>IF([1]线路!D1875="","",[1]线路!D1875)</f>
        <v/>
      </c>
      <c r="E1875" t="str">
        <f>IF([1]线路!F1875="","",[1]线路!F1875)</f>
        <v/>
      </c>
      <c r="F1875" t="str">
        <f>IF([1]线路!E1875="","",[1]线路!E1875)</f>
        <v/>
      </c>
      <c r="G1875" s="18" t="str">
        <f t="shared" si="74"/>
        <v/>
      </c>
      <c r="H1875" s="18" t="str">
        <f ca="1">VLOOKUP(线路!A1875,OFFSET(架空线长度!$A$2,0,0,2000,2),2,FALSE)</f>
        <v/>
      </c>
      <c r="I1875" s="18"/>
      <c r="J1875" s="18"/>
      <c r="K1875" s="18"/>
      <c r="L1875" s="18" t="str">
        <f t="shared" si="75"/>
        <v/>
      </c>
      <c r="M1875" t="str">
        <f>IF([1]线路!G1875="","",[1]线路!G1875)</f>
        <v/>
      </c>
      <c r="N1875" t="str">
        <f>IF([1]线路!H1875="","",[1]线路!H1875)</f>
        <v/>
      </c>
    </row>
    <row r="1876" spans="1:14" x14ac:dyDescent="0.15">
      <c r="A1876" t="str">
        <f>IF([1]线路!A1876="","",[1]线路!A1876)</f>
        <v/>
      </c>
      <c r="B1876" t="str">
        <f>IF([1]线路!B1876="","",[1]线路!B1876)</f>
        <v/>
      </c>
      <c r="C1876" t="str">
        <f>IF([1]线路!C1876="","",[1]线路!C1876)</f>
        <v/>
      </c>
      <c r="D1876" t="str">
        <f>IF([1]线路!D1876="","",[1]线路!D1876)</f>
        <v/>
      </c>
      <c r="E1876" t="str">
        <f>IF([1]线路!F1876="","",[1]线路!F1876)</f>
        <v/>
      </c>
      <c r="F1876" t="str">
        <f>IF([1]线路!E1876="","",[1]线路!E1876)</f>
        <v/>
      </c>
      <c r="G1876" s="18" t="str">
        <f t="shared" si="74"/>
        <v/>
      </c>
      <c r="H1876" s="18" t="str">
        <f ca="1">VLOOKUP(线路!A1876,OFFSET(架空线长度!$A$2,0,0,2000,2),2,FALSE)</f>
        <v/>
      </c>
      <c r="I1876" s="18"/>
      <c r="J1876" s="18"/>
      <c r="K1876" s="18"/>
      <c r="L1876" s="18" t="str">
        <f t="shared" si="75"/>
        <v/>
      </c>
      <c r="M1876" t="str">
        <f>IF([1]线路!G1876="","",[1]线路!G1876)</f>
        <v/>
      </c>
      <c r="N1876" t="str">
        <f>IF([1]线路!H1876="","",[1]线路!H1876)</f>
        <v/>
      </c>
    </row>
    <row r="1877" spans="1:14" x14ac:dyDescent="0.15">
      <c r="A1877" t="str">
        <f>IF([1]线路!A1877="","",[1]线路!A1877)</f>
        <v/>
      </c>
      <c r="B1877" t="str">
        <f>IF([1]线路!B1877="","",[1]线路!B1877)</f>
        <v/>
      </c>
      <c r="C1877" t="str">
        <f>IF([1]线路!C1877="","",[1]线路!C1877)</f>
        <v/>
      </c>
      <c r="D1877" t="str">
        <f>IF([1]线路!D1877="","",[1]线路!D1877)</f>
        <v/>
      </c>
      <c r="E1877" t="str">
        <f>IF([1]线路!F1877="","",[1]线路!F1877)</f>
        <v/>
      </c>
      <c r="F1877" t="str">
        <f>IF([1]线路!E1877="","",[1]线路!E1877)</f>
        <v/>
      </c>
      <c r="G1877" s="18" t="str">
        <f t="shared" si="74"/>
        <v/>
      </c>
      <c r="H1877" s="18" t="str">
        <f ca="1">VLOOKUP(线路!A1877,OFFSET(架空线长度!$A$2,0,0,2000,2),2,FALSE)</f>
        <v/>
      </c>
      <c r="I1877" s="18"/>
      <c r="J1877" s="18"/>
      <c r="K1877" s="18"/>
      <c r="L1877" s="18" t="str">
        <f t="shared" si="75"/>
        <v/>
      </c>
      <c r="M1877" t="str">
        <f>IF([1]线路!G1877="","",[1]线路!G1877)</f>
        <v/>
      </c>
      <c r="N1877" t="str">
        <f>IF([1]线路!H1877="","",[1]线路!H1877)</f>
        <v/>
      </c>
    </row>
    <row r="1878" spans="1:14" x14ac:dyDescent="0.15">
      <c r="A1878" t="str">
        <f>IF([1]线路!A1878="","",[1]线路!A1878)</f>
        <v/>
      </c>
      <c r="B1878" t="str">
        <f>IF([1]线路!B1878="","",[1]线路!B1878)</f>
        <v/>
      </c>
      <c r="C1878" t="str">
        <f>IF([1]线路!C1878="","",[1]线路!C1878)</f>
        <v/>
      </c>
      <c r="D1878" t="str">
        <f>IF([1]线路!D1878="","",[1]线路!D1878)</f>
        <v/>
      </c>
      <c r="E1878" t="str">
        <f>IF([1]线路!F1878="","",[1]线路!F1878)</f>
        <v/>
      </c>
      <c r="F1878" t="str">
        <f>IF([1]线路!E1878="","",[1]线路!E1878)</f>
        <v/>
      </c>
      <c r="G1878" s="18" t="str">
        <f t="shared" si="74"/>
        <v/>
      </c>
      <c r="H1878" s="18" t="str">
        <f ca="1">VLOOKUP(线路!A1878,OFFSET(架空线长度!$A$2,0,0,2000,2),2,FALSE)</f>
        <v/>
      </c>
      <c r="I1878" s="18"/>
      <c r="J1878" s="18"/>
      <c r="K1878" s="18"/>
      <c r="L1878" s="18" t="str">
        <f t="shared" si="75"/>
        <v/>
      </c>
      <c r="M1878" t="str">
        <f>IF([1]线路!G1878="","",[1]线路!G1878)</f>
        <v/>
      </c>
      <c r="N1878" t="str">
        <f>IF([1]线路!H1878="","",[1]线路!H1878)</f>
        <v/>
      </c>
    </row>
    <row r="1879" spans="1:14" x14ac:dyDescent="0.15">
      <c r="A1879" t="str">
        <f>IF([1]线路!A1879="","",[1]线路!A1879)</f>
        <v/>
      </c>
      <c r="B1879" t="str">
        <f>IF([1]线路!B1879="","",[1]线路!B1879)</f>
        <v/>
      </c>
      <c r="C1879" t="str">
        <f>IF([1]线路!C1879="","",[1]线路!C1879)</f>
        <v/>
      </c>
      <c r="D1879" t="str">
        <f>IF([1]线路!D1879="","",[1]线路!D1879)</f>
        <v/>
      </c>
      <c r="E1879" t="str">
        <f>IF([1]线路!F1879="","",[1]线路!F1879)</f>
        <v/>
      </c>
      <c r="F1879" t="str">
        <f>IF([1]线路!E1879="","",[1]线路!E1879)</f>
        <v/>
      </c>
      <c r="G1879" s="18" t="str">
        <f t="shared" si="74"/>
        <v/>
      </c>
      <c r="H1879" s="18" t="str">
        <f ca="1">VLOOKUP(线路!A1879,OFFSET(架空线长度!$A$2,0,0,2000,2),2,FALSE)</f>
        <v/>
      </c>
      <c r="I1879" s="18"/>
      <c r="J1879" s="18"/>
      <c r="K1879" s="18"/>
      <c r="L1879" s="18" t="str">
        <f t="shared" si="75"/>
        <v/>
      </c>
      <c r="M1879" t="str">
        <f>IF([1]线路!G1879="","",[1]线路!G1879)</f>
        <v/>
      </c>
      <c r="N1879" t="str">
        <f>IF([1]线路!H1879="","",[1]线路!H1879)</f>
        <v/>
      </c>
    </row>
    <row r="1880" spans="1:14" x14ac:dyDescent="0.15">
      <c r="A1880" t="str">
        <f>IF([1]线路!A1880="","",[1]线路!A1880)</f>
        <v/>
      </c>
      <c r="B1880" t="str">
        <f>IF([1]线路!B1880="","",[1]线路!B1880)</f>
        <v/>
      </c>
      <c r="C1880" t="str">
        <f>IF([1]线路!C1880="","",[1]线路!C1880)</f>
        <v/>
      </c>
      <c r="D1880" t="str">
        <f>IF([1]线路!D1880="","",[1]线路!D1880)</f>
        <v/>
      </c>
      <c r="E1880" t="str">
        <f>IF([1]线路!F1880="","",[1]线路!F1880)</f>
        <v/>
      </c>
      <c r="F1880" t="str">
        <f>IF([1]线路!E1880="","",[1]线路!E1880)</f>
        <v/>
      </c>
      <c r="G1880" s="18" t="str">
        <f t="shared" si="74"/>
        <v/>
      </c>
      <c r="H1880" s="18" t="str">
        <f ca="1">VLOOKUP(线路!A1880,OFFSET(架空线长度!$A$2,0,0,2000,2),2,FALSE)</f>
        <v/>
      </c>
      <c r="I1880" s="18"/>
      <c r="J1880" s="18"/>
      <c r="K1880" s="18"/>
      <c r="L1880" s="18" t="str">
        <f t="shared" si="75"/>
        <v/>
      </c>
      <c r="M1880" t="str">
        <f>IF([1]线路!G1880="","",[1]线路!G1880)</f>
        <v/>
      </c>
      <c r="N1880" t="str">
        <f>IF([1]线路!H1880="","",[1]线路!H1880)</f>
        <v/>
      </c>
    </row>
    <row r="1881" spans="1:14" x14ac:dyDescent="0.15">
      <c r="A1881" t="str">
        <f>IF([1]线路!A1881="","",[1]线路!A1881)</f>
        <v/>
      </c>
      <c r="B1881" t="str">
        <f>IF([1]线路!B1881="","",[1]线路!B1881)</f>
        <v/>
      </c>
      <c r="C1881" t="str">
        <f>IF([1]线路!C1881="","",[1]线路!C1881)</f>
        <v/>
      </c>
      <c r="D1881" t="str">
        <f>IF([1]线路!D1881="","",[1]线路!D1881)</f>
        <v/>
      </c>
      <c r="E1881" t="str">
        <f>IF([1]线路!F1881="","",[1]线路!F1881)</f>
        <v/>
      </c>
      <c r="F1881" t="str">
        <f>IF([1]线路!E1881="","",[1]线路!E1881)</f>
        <v/>
      </c>
      <c r="G1881" s="18" t="str">
        <f t="shared" si="74"/>
        <v/>
      </c>
      <c r="H1881" s="18" t="str">
        <f ca="1">VLOOKUP(线路!A1881,OFFSET(架空线长度!$A$2,0,0,2000,2),2,FALSE)</f>
        <v/>
      </c>
      <c r="I1881" s="18"/>
      <c r="J1881" s="18"/>
      <c r="K1881" s="18"/>
      <c r="L1881" s="18" t="str">
        <f t="shared" si="75"/>
        <v/>
      </c>
      <c r="M1881" t="str">
        <f>IF([1]线路!G1881="","",[1]线路!G1881)</f>
        <v/>
      </c>
      <c r="N1881" t="str">
        <f>IF([1]线路!H1881="","",[1]线路!H1881)</f>
        <v/>
      </c>
    </row>
    <row r="1882" spans="1:14" x14ac:dyDescent="0.15">
      <c r="A1882" t="str">
        <f>IF([1]线路!A1882="","",[1]线路!A1882)</f>
        <v/>
      </c>
      <c r="B1882" t="str">
        <f>IF([1]线路!B1882="","",[1]线路!B1882)</f>
        <v/>
      </c>
      <c r="C1882" t="str">
        <f>IF([1]线路!C1882="","",[1]线路!C1882)</f>
        <v/>
      </c>
      <c r="D1882" t="str">
        <f>IF([1]线路!D1882="","",[1]线路!D1882)</f>
        <v/>
      </c>
      <c r="E1882" t="str">
        <f>IF([1]线路!F1882="","",[1]线路!F1882)</f>
        <v/>
      </c>
      <c r="F1882" t="str">
        <f>IF([1]线路!E1882="","",[1]线路!E1882)</f>
        <v/>
      </c>
      <c r="G1882" s="18" t="str">
        <f t="shared" si="74"/>
        <v/>
      </c>
      <c r="H1882" s="18" t="str">
        <f ca="1">VLOOKUP(线路!A1882,OFFSET(架空线长度!$A$2,0,0,2000,2),2,FALSE)</f>
        <v/>
      </c>
      <c r="I1882" s="18"/>
      <c r="J1882" s="18"/>
      <c r="K1882" s="18"/>
      <c r="L1882" s="18" t="str">
        <f t="shared" si="75"/>
        <v/>
      </c>
      <c r="M1882" t="str">
        <f>IF([1]线路!G1882="","",[1]线路!G1882)</f>
        <v/>
      </c>
      <c r="N1882" t="str">
        <f>IF([1]线路!H1882="","",[1]线路!H1882)</f>
        <v/>
      </c>
    </row>
    <row r="1883" spans="1:14" x14ac:dyDescent="0.15">
      <c r="A1883" t="str">
        <f>IF([1]线路!A1883="","",[1]线路!A1883)</f>
        <v/>
      </c>
      <c r="B1883" t="str">
        <f>IF([1]线路!B1883="","",[1]线路!B1883)</f>
        <v/>
      </c>
      <c r="C1883" t="str">
        <f>IF([1]线路!C1883="","",[1]线路!C1883)</f>
        <v/>
      </c>
      <c r="D1883" t="str">
        <f>IF([1]线路!D1883="","",[1]线路!D1883)</f>
        <v/>
      </c>
      <c r="E1883" t="str">
        <f>IF([1]线路!F1883="","",[1]线路!F1883)</f>
        <v/>
      </c>
      <c r="F1883" t="str">
        <f>IF([1]线路!E1883="","",[1]线路!E1883)</f>
        <v/>
      </c>
      <c r="G1883" s="18" t="str">
        <f t="shared" si="74"/>
        <v/>
      </c>
      <c r="H1883" s="18" t="str">
        <f ca="1">VLOOKUP(线路!A1883,OFFSET(架空线长度!$A$2,0,0,2000,2),2,FALSE)</f>
        <v/>
      </c>
      <c r="I1883" s="18"/>
      <c r="J1883" s="18"/>
      <c r="K1883" s="18"/>
      <c r="L1883" s="18" t="str">
        <f t="shared" si="75"/>
        <v/>
      </c>
      <c r="M1883" t="str">
        <f>IF([1]线路!G1883="","",[1]线路!G1883)</f>
        <v/>
      </c>
      <c r="N1883" t="str">
        <f>IF([1]线路!H1883="","",[1]线路!H1883)</f>
        <v/>
      </c>
    </row>
    <row r="1884" spans="1:14" x14ac:dyDescent="0.15">
      <c r="A1884" t="str">
        <f>IF([1]线路!A1884="","",[1]线路!A1884)</f>
        <v/>
      </c>
      <c r="B1884" t="str">
        <f>IF([1]线路!B1884="","",[1]线路!B1884)</f>
        <v/>
      </c>
      <c r="C1884" t="str">
        <f>IF([1]线路!C1884="","",[1]线路!C1884)</f>
        <v/>
      </c>
      <c r="D1884" t="str">
        <f>IF([1]线路!D1884="","",[1]线路!D1884)</f>
        <v/>
      </c>
      <c r="E1884" t="str">
        <f>IF([1]线路!F1884="","",[1]线路!F1884)</f>
        <v/>
      </c>
      <c r="F1884" t="str">
        <f>IF([1]线路!E1884="","",[1]线路!E1884)</f>
        <v/>
      </c>
      <c r="G1884" s="18" t="str">
        <f t="shared" si="74"/>
        <v/>
      </c>
      <c r="H1884" s="18" t="str">
        <f ca="1">VLOOKUP(线路!A1884,OFFSET(架空线长度!$A$2,0,0,2000,2),2,FALSE)</f>
        <v/>
      </c>
      <c r="I1884" s="18"/>
      <c r="J1884" s="18"/>
      <c r="K1884" s="18"/>
      <c r="L1884" s="18" t="str">
        <f t="shared" si="75"/>
        <v/>
      </c>
      <c r="M1884" t="str">
        <f>IF([1]线路!G1884="","",[1]线路!G1884)</f>
        <v/>
      </c>
      <c r="N1884" t="str">
        <f>IF([1]线路!H1884="","",[1]线路!H1884)</f>
        <v/>
      </c>
    </row>
    <row r="1885" spans="1:14" x14ac:dyDescent="0.15">
      <c r="A1885" t="str">
        <f>IF([1]线路!A1885="","",[1]线路!A1885)</f>
        <v/>
      </c>
      <c r="B1885" t="str">
        <f>IF([1]线路!B1885="","",[1]线路!B1885)</f>
        <v/>
      </c>
      <c r="C1885" t="str">
        <f>IF([1]线路!C1885="","",[1]线路!C1885)</f>
        <v/>
      </c>
      <c r="D1885" t="str">
        <f>IF([1]线路!D1885="","",[1]线路!D1885)</f>
        <v/>
      </c>
      <c r="E1885" t="str">
        <f>IF([1]线路!F1885="","",[1]线路!F1885)</f>
        <v/>
      </c>
      <c r="F1885" t="str">
        <f>IF([1]线路!E1885="","",[1]线路!E1885)</f>
        <v/>
      </c>
      <c r="G1885" s="18" t="str">
        <f t="shared" si="74"/>
        <v/>
      </c>
      <c r="H1885" s="18" t="str">
        <f ca="1">VLOOKUP(线路!A1885,OFFSET(架空线长度!$A$2,0,0,2000,2),2,FALSE)</f>
        <v/>
      </c>
      <c r="I1885" s="18"/>
      <c r="J1885" s="18"/>
      <c r="K1885" s="18"/>
      <c r="L1885" s="18" t="str">
        <f t="shared" si="75"/>
        <v/>
      </c>
      <c r="M1885" t="str">
        <f>IF([1]线路!G1885="","",[1]线路!G1885)</f>
        <v/>
      </c>
      <c r="N1885" t="str">
        <f>IF([1]线路!H1885="","",[1]线路!H1885)</f>
        <v/>
      </c>
    </row>
    <row r="1886" spans="1:14" x14ac:dyDescent="0.15">
      <c r="A1886" t="str">
        <f>IF([1]线路!A1886="","",[1]线路!A1886)</f>
        <v/>
      </c>
      <c r="B1886" t="str">
        <f>IF([1]线路!B1886="","",[1]线路!B1886)</f>
        <v/>
      </c>
      <c r="C1886" t="str">
        <f>IF([1]线路!C1886="","",[1]线路!C1886)</f>
        <v/>
      </c>
      <c r="D1886" t="str">
        <f>IF([1]线路!D1886="","",[1]线路!D1886)</f>
        <v/>
      </c>
      <c r="E1886" t="str">
        <f>IF([1]线路!F1886="","",[1]线路!F1886)</f>
        <v/>
      </c>
      <c r="F1886" t="str">
        <f>IF([1]线路!E1886="","",[1]线路!E1886)</f>
        <v/>
      </c>
      <c r="G1886" s="18" t="str">
        <f t="shared" si="74"/>
        <v/>
      </c>
      <c r="H1886" s="18" t="str">
        <f ca="1">VLOOKUP(线路!A1886,OFFSET(架空线长度!$A$2,0,0,2000,2),2,FALSE)</f>
        <v/>
      </c>
      <c r="I1886" s="18"/>
      <c r="J1886" s="18"/>
      <c r="K1886" s="18"/>
      <c r="L1886" s="18" t="str">
        <f t="shared" si="75"/>
        <v/>
      </c>
      <c r="M1886" t="str">
        <f>IF([1]线路!G1886="","",[1]线路!G1886)</f>
        <v/>
      </c>
      <c r="N1886" t="str">
        <f>IF([1]线路!H1886="","",[1]线路!H1886)</f>
        <v/>
      </c>
    </row>
    <row r="1887" spans="1:14" x14ac:dyDescent="0.15">
      <c r="A1887" t="str">
        <f>IF([1]线路!A1887="","",[1]线路!A1887)</f>
        <v/>
      </c>
      <c r="B1887" t="str">
        <f>IF([1]线路!B1887="","",[1]线路!B1887)</f>
        <v/>
      </c>
      <c r="C1887" t="str">
        <f>IF([1]线路!C1887="","",[1]线路!C1887)</f>
        <v/>
      </c>
      <c r="D1887" t="str">
        <f>IF([1]线路!D1887="","",[1]线路!D1887)</f>
        <v/>
      </c>
      <c r="E1887" t="str">
        <f>IF([1]线路!F1887="","",[1]线路!F1887)</f>
        <v/>
      </c>
      <c r="F1887" t="str">
        <f>IF([1]线路!E1887="","",[1]线路!E1887)</f>
        <v/>
      </c>
      <c r="G1887" s="18" t="str">
        <f t="shared" si="74"/>
        <v/>
      </c>
      <c r="H1887" s="18" t="str">
        <f ca="1">VLOOKUP(线路!A1887,OFFSET(架空线长度!$A$2,0,0,2000,2),2,FALSE)</f>
        <v/>
      </c>
      <c r="I1887" s="18"/>
      <c r="J1887" s="18"/>
      <c r="K1887" s="18"/>
      <c r="L1887" s="18" t="str">
        <f t="shared" si="75"/>
        <v/>
      </c>
      <c r="M1887" t="str">
        <f>IF([1]线路!G1887="","",[1]线路!G1887)</f>
        <v/>
      </c>
      <c r="N1887" t="str">
        <f>IF([1]线路!H1887="","",[1]线路!H1887)</f>
        <v/>
      </c>
    </row>
    <row r="1888" spans="1:14" x14ac:dyDescent="0.15">
      <c r="A1888" t="str">
        <f>IF([1]线路!A1888="","",[1]线路!A1888)</f>
        <v/>
      </c>
      <c r="B1888" t="str">
        <f>IF([1]线路!B1888="","",[1]线路!B1888)</f>
        <v/>
      </c>
      <c r="C1888" t="str">
        <f>IF([1]线路!C1888="","",[1]线路!C1888)</f>
        <v/>
      </c>
      <c r="D1888" t="str">
        <f>IF([1]线路!D1888="","",[1]线路!D1888)</f>
        <v/>
      </c>
      <c r="E1888" t="str">
        <f>IF([1]线路!F1888="","",[1]线路!F1888)</f>
        <v/>
      </c>
      <c r="F1888" t="str">
        <f>IF([1]线路!E1888="","",[1]线路!E1888)</f>
        <v/>
      </c>
      <c r="G1888" s="18" t="str">
        <f t="shared" si="74"/>
        <v/>
      </c>
      <c r="H1888" s="18" t="str">
        <f ca="1">VLOOKUP(线路!A1888,OFFSET(架空线长度!$A$2,0,0,2000,2),2,FALSE)</f>
        <v/>
      </c>
      <c r="I1888" s="18"/>
      <c r="J1888" s="18"/>
      <c r="K1888" s="18"/>
      <c r="L1888" s="18" t="str">
        <f t="shared" si="75"/>
        <v/>
      </c>
      <c r="M1888" t="str">
        <f>IF([1]线路!G1888="","",[1]线路!G1888)</f>
        <v/>
      </c>
      <c r="N1888" t="str">
        <f>IF([1]线路!H1888="","",[1]线路!H1888)</f>
        <v/>
      </c>
    </row>
    <row r="1889" spans="1:14" x14ac:dyDescent="0.15">
      <c r="A1889" t="str">
        <f>IF([1]线路!A1889="","",[1]线路!A1889)</f>
        <v/>
      </c>
      <c r="B1889" t="str">
        <f>IF([1]线路!B1889="","",[1]线路!B1889)</f>
        <v/>
      </c>
      <c r="C1889" t="str">
        <f>IF([1]线路!C1889="","",[1]线路!C1889)</f>
        <v/>
      </c>
      <c r="D1889" t="str">
        <f>IF([1]线路!D1889="","",[1]线路!D1889)</f>
        <v/>
      </c>
      <c r="E1889" t="str">
        <f>IF([1]线路!F1889="","",[1]线路!F1889)</f>
        <v/>
      </c>
      <c r="F1889" t="str">
        <f>IF([1]线路!E1889="","",[1]线路!E1889)</f>
        <v/>
      </c>
      <c r="G1889" s="18" t="str">
        <f t="shared" si="74"/>
        <v/>
      </c>
      <c r="H1889" s="18" t="str">
        <f ca="1">VLOOKUP(线路!A1889,OFFSET(架空线长度!$A$2,0,0,2000,2),2,FALSE)</f>
        <v/>
      </c>
      <c r="I1889" s="18"/>
      <c r="J1889" s="18"/>
      <c r="K1889" s="18"/>
      <c r="L1889" s="18" t="str">
        <f t="shared" si="75"/>
        <v/>
      </c>
      <c r="M1889" t="str">
        <f>IF([1]线路!G1889="","",[1]线路!G1889)</f>
        <v/>
      </c>
      <c r="N1889" t="str">
        <f>IF([1]线路!H1889="","",[1]线路!H1889)</f>
        <v/>
      </c>
    </row>
    <row r="1890" spans="1:14" x14ac:dyDescent="0.15">
      <c r="A1890" t="str">
        <f>IF([1]线路!A1890="","",[1]线路!A1890)</f>
        <v/>
      </c>
      <c r="B1890" t="str">
        <f>IF([1]线路!B1890="","",[1]线路!B1890)</f>
        <v/>
      </c>
      <c r="C1890" t="str">
        <f>IF([1]线路!C1890="","",[1]线路!C1890)</f>
        <v/>
      </c>
      <c r="D1890" t="str">
        <f>IF([1]线路!D1890="","",[1]线路!D1890)</f>
        <v/>
      </c>
      <c r="E1890" t="str">
        <f>IF([1]线路!F1890="","",[1]线路!F1890)</f>
        <v/>
      </c>
      <c r="F1890" t="str">
        <f>IF([1]线路!E1890="","",[1]线路!E1890)</f>
        <v/>
      </c>
      <c r="G1890" s="18" t="str">
        <f t="shared" si="74"/>
        <v/>
      </c>
      <c r="H1890" s="18" t="str">
        <f ca="1">VLOOKUP(线路!A1890,OFFSET(架空线长度!$A$2,0,0,2000,2),2,FALSE)</f>
        <v/>
      </c>
      <c r="I1890" s="18"/>
      <c r="J1890" s="18"/>
      <c r="K1890" s="18"/>
      <c r="L1890" s="18" t="str">
        <f t="shared" si="75"/>
        <v/>
      </c>
      <c r="M1890" t="str">
        <f>IF([1]线路!G1890="","",[1]线路!G1890)</f>
        <v/>
      </c>
      <c r="N1890" t="str">
        <f>IF([1]线路!H1890="","",[1]线路!H1890)</f>
        <v/>
      </c>
    </row>
    <row r="1891" spans="1:14" x14ac:dyDescent="0.15">
      <c r="A1891" t="str">
        <f>IF([1]线路!A1891="","",[1]线路!A1891)</f>
        <v/>
      </c>
      <c r="B1891" t="str">
        <f>IF([1]线路!B1891="","",[1]线路!B1891)</f>
        <v/>
      </c>
      <c r="C1891" t="str">
        <f>IF([1]线路!C1891="","",[1]线路!C1891)</f>
        <v/>
      </c>
      <c r="D1891" t="str">
        <f>IF([1]线路!D1891="","",[1]线路!D1891)</f>
        <v/>
      </c>
      <c r="E1891" t="str">
        <f>IF([1]线路!F1891="","",[1]线路!F1891)</f>
        <v/>
      </c>
      <c r="F1891" t="str">
        <f>IF([1]线路!E1891="","",[1]线路!E1891)</f>
        <v/>
      </c>
      <c r="G1891" s="18" t="str">
        <f t="shared" si="74"/>
        <v/>
      </c>
      <c r="H1891" s="18" t="str">
        <f ca="1">VLOOKUP(线路!A1891,OFFSET(架空线长度!$A$2,0,0,2000,2),2,FALSE)</f>
        <v/>
      </c>
      <c r="I1891" s="18"/>
      <c r="J1891" s="18"/>
      <c r="K1891" s="18"/>
      <c r="L1891" s="18" t="str">
        <f t="shared" si="75"/>
        <v/>
      </c>
      <c r="M1891" t="str">
        <f>IF([1]线路!G1891="","",[1]线路!G1891)</f>
        <v/>
      </c>
      <c r="N1891" t="str">
        <f>IF([1]线路!H1891="","",[1]线路!H1891)</f>
        <v/>
      </c>
    </row>
    <row r="1892" spans="1:14" x14ac:dyDescent="0.15">
      <c r="A1892" t="str">
        <f>IF([1]线路!A1892="","",[1]线路!A1892)</f>
        <v/>
      </c>
      <c r="B1892" t="str">
        <f>IF([1]线路!B1892="","",[1]线路!B1892)</f>
        <v/>
      </c>
      <c r="C1892" t="str">
        <f>IF([1]线路!C1892="","",[1]线路!C1892)</f>
        <v/>
      </c>
      <c r="D1892" t="str">
        <f>IF([1]线路!D1892="","",[1]线路!D1892)</f>
        <v/>
      </c>
      <c r="E1892" t="str">
        <f>IF([1]线路!F1892="","",[1]线路!F1892)</f>
        <v/>
      </c>
      <c r="F1892" t="str">
        <f>IF([1]线路!E1892="","",[1]线路!E1892)</f>
        <v/>
      </c>
      <c r="G1892" s="18" t="str">
        <f t="shared" si="74"/>
        <v/>
      </c>
      <c r="H1892" s="18" t="str">
        <f ca="1">VLOOKUP(线路!A1892,OFFSET(架空线长度!$A$2,0,0,2000,2),2,FALSE)</f>
        <v/>
      </c>
      <c r="I1892" s="18"/>
      <c r="J1892" s="18"/>
      <c r="K1892" s="18"/>
      <c r="L1892" s="18" t="str">
        <f t="shared" si="75"/>
        <v/>
      </c>
      <c r="M1892" t="str">
        <f>IF([1]线路!G1892="","",[1]线路!G1892)</f>
        <v/>
      </c>
      <c r="N1892" t="str">
        <f>IF([1]线路!H1892="","",[1]线路!H1892)</f>
        <v/>
      </c>
    </row>
    <row r="1893" spans="1:14" x14ac:dyDescent="0.15">
      <c r="A1893" t="str">
        <f>IF([1]线路!A1893="","",[1]线路!A1893)</f>
        <v/>
      </c>
      <c r="B1893" t="str">
        <f>IF([1]线路!B1893="","",[1]线路!B1893)</f>
        <v/>
      </c>
      <c r="C1893" t="str">
        <f>IF([1]线路!C1893="","",[1]线路!C1893)</f>
        <v/>
      </c>
      <c r="D1893" t="str">
        <f>IF([1]线路!D1893="","",[1]线路!D1893)</f>
        <v/>
      </c>
      <c r="E1893" t="str">
        <f>IF([1]线路!F1893="","",[1]线路!F1893)</f>
        <v/>
      </c>
      <c r="F1893" t="str">
        <f>IF([1]线路!E1893="","",[1]线路!E1893)</f>
        <v/>
      </c>
      <c r="G1893" s="18" t="str">
        <f t="shared" si="74"/>
        <v/>
      </c>
      <c r="H1893" s="18" t="str">
        <f ca="1">VLOOKUP(线路!A1893,OFFSET(架空线长度!$A$2,0,0,2000,2),2,FALSE)</f>
        <v/>
      </c>
      <c r="I1893" s="18"/>
      <c r="J1893" s="18"/>
      <c r="K1893" s="18"/>
      <c r="L1893" s="18" t="str">
        <f t="shared" si="75"/>
        <v/>
      </c>
      <c r="M1893" t="str">
        <f>IF([1]线路!G1893="","",[1]线路!G1893)</f>
        <v/>
      </c>
      <c r="N1893" t="str">
        <f>IF([1]线路!H1893="","",[1]线路!H1893)</f>
        <v/>
      </c>
    </row>
    <row r="1894" spans="1:14" x14ac:dyDescent="0.15">
      <c r="A1894" t="str">
        <f>IF([1]线路!A1894="","",[1]线路!A1894)</f>
        <v/>
      </c>
      <c r="B1894" t="str">
        <f>IF([1]线路!B1894="","",[1]线路!B1894)</f>
        <v/>
      </c>
      <c r="C1894" t="str">
        <f>IF([1]线路!C1894="","",[1]线路!C1894)</f>
        <v/>
      </c>
      <c r="D1894" t="str">
        <f>IF([1]线路!D1894="","",[1]线路!D1894)</f>
        <v/>
      </c>
      <c r="E1894" t="str">
        <f>IF([1]线路!F1894="","",[1]线路!F1894)</f>
        <v/>
      </c>
      <c r="F1894" t="str">
        <f>IF([1]线路!E1894="","",[1]线路!E1894)</f>
        <v/>
      </c>
      <c r="G1894" s="18" t="str">
        <f t="shared" si="74"/>
        <v/>
      </c>
      <c r="H1894" s="18" t="str">
        <f ca="1">VLOOKUP(线路!A1894,OFFSET(架空线长度!$A$2,0,0,2000,2),2,FALSE)</f>
        <v/>
      </c>
      <c r="I1894" s="18"/>
      <c r="J1894" s="18"/>
      <c r="K1894" s="18"/>
      <c r="L1894" s="18" t="str">
        <f t="shared" si="75"/>
        <v/>
      </c>
      <c r="M1894" t="str">
        <f>IF([1]线路!G1894="","",[1]线路!G1894)</f>
        <v/>
      </c>
      <c r="N1894" t="str">
        <f>IF([1]线路!H1894="","",[1]线路!H1894)</f>
        <v/>
      </c>
    </row>
    <row r="1895" spans="1:14" x14ac:dyDescent="0.15">
      <c r="A1895" t="str">
        <f>IF([1]线路!A1895="","",[1]线路!A1895)</f>
        <v/>
      </c>
      <c r="B1895" t="str">
        <f>IF([1]线路!B1895="","",[1]线路!B1895)</f>
        <v/>
      </c>
      <c r="C1895" t="str">
        <f>IF([1]线路!C1895="","",[1]线路!C1895)</f>
        <v/>
      </c>
      <c r="D1895" t="str">
        <f>IF([1]线路!D1895="","",[1]线路!D1895)</f>
        <v/>
      </c>
      <c r="E1895" t="str">
        <f>IF([1]线路!F1895="","",[1]线路!F1895)</f>
        <v/>
      </c>
      <c r="F1895" t="str">
        <f>IF([1]线路!E1895="","",[1]线路!E1895)</f>
        <v/>
      </c>
      <c r="G1895" s="18" t="str">
        <f t="shared" si="74"/>
        <v/>
      </c>
      <c r="H1895" s="18" t="str">
        <f ca="1">VLOOKUP(线路!A1895,OFFSET(架空线长度!$A$2,0,0,2000,2),2,FALSE)</f>
        <v/>
      </c>
      <c r="I1895" s="18"/>
      <c r="J1895" s="18"/>
      <c r="K1895" s="18"/>
      <c r="L1895" s="18" t="str">
        <f t="shared" si="75"/>
        <v/>
      </c>
      <c r="M1895" t="str">
        <f>IF([1]线路!G1895="","",[1]线路!G1895)</f>
        <v/>
      </c>
      <c r="N1895" t="str">
        <f>IF([1]线路!H1895="","",[1]线路!H1895)</f>
        <v/>
      </c>
    </row>
    <row r="1896" spans="1:14" x14ac:dyDescent="0.15">
      <c r="A1896" t="str">
        <f>IF([1]线路!A1896="","",[1]线路!A1896)</f>
        <v/>
      </c>
      <c r="B1896" t="str">
        <f>IF([1]线路!B1896="","",[1]线路!B1896)</f>
        <v/>
      </c>
      <c r="C1896" t="str">
        <f>IF([1]线路!C1896="","",[1]线路!C1896)</f>
        <v/>
      </c>
      <c r="D1896" t="str">
        <f>IF([1]线路!D1896="","",[1]线路!D1896)</f>
        <v/>
      </c>
      <c r="E1896" t="str">
        <f>IF([1]线路!F1896="","",[1]线路!F1896)</f>
        <v/>
      </c>
      <c r="F1896" t="str">
        <f>IF([1]线路!E1896="","",[1]线路!E1896)</f>
        <v/>
      </c>
      <c r="G1896" s="18" t="str">
        <f t="shared" si="74"/>
        <v/>
      </c>
      <c r="H1896" s="18" t="str">
        <f ca="1">VLOOKUP(线路!A1896,OFFSET(架空线长度!$A$2,0,0,2000,2),2,FALSE)</f>
        <v/>
      </c>
      <c r="I1896" s="18"/>
      <c r="J1896" s="18"/>
      <c r="K1896" s="18"/>
      <c r="L1896" s="18" t="str">
        <f t="shared" si="75"/>
        <v/>
      </c>
      <c r="M1896" t="str">
        <f>IF([1]线路!G1896="","",[1]线路!G1896)</f>
        <v/>
      </c>
      <c r="N1896" t="str">
        <f>IF([1]线路!H1896="","",[1]线路!H1896)</f>
        <v/>
      </c>
    </row>
    <row r="1897" spans="1:14" x14ac:dyDescent="0.15">
      <c r="A1897" t="str">
        <f>IF([1]线路!A1897="","",[1]线路!A1897)</f>
        <v/>
      </c>
      <c r="B1897" t="str">
        <f>IF([1]线路!B1897="","",[1]线路!B1897)</f>
        <v/>
      </c>
      <c r="C1897" t="str">
        <f>IF([1]线路!C1897="","",[1]线路!C1897)</f>
        <v/>
      </c>
      <c r="D1897" t="str">
        <f>IF([1]线路!D1897="","",[1]线路!D1897)</f>
        <v/>
      </c>
      <c r="E1897" t="str">
        <f>IF([1]线路!F1897="","",[1]线路!F1897)</f>
        <v/>
      </c>
      <c r="F1897" t="str">
        <f>IF([1]线路!E1897="","",[1]线路!E1897)</f>
        <v/>
      </c>
      <c r="G1897" s="18" t="str">
        <f t="shared" si="74"/>
        <v/>
      </c>
      <c r="H1897" s="18" t="str">
        <f ca="1">VLOOKUP(线路!A1897,OFFSET(架空线长度!$A$2,0,0,2000,2),2,FALSE)</f>
        <v/>
      </c>
      <c r="I1897" s="18"/>
      <c r="J1897" s="18"/>
      <c r="K1897" s="18"/>
      <c r="L1897" s="18" t="str">
        <f t="shared" si="75"/>
        <v/>
      </c>
      <c r="M1897" t="str">
        <f>IF([1]线路!G1897="","",[1]线路!G1897)</f>
        <v/>
      </c>
      <c r="N1897" t="str">
        <f>IF([1]线路!H1897="","",[1]线路!H1897)</f>
        <v/>
      </c>
    </row>
    <row r="1898" spans="1:14" x14ac:dyDescent="0.15">
      <c r="A1898" t="str">
        <f>IF([1]线路!A1898="","",[1]线路!A1898)</f>
        <v/>
      </c>
      <c r="B1898" t="str">
        <f>IF([1]线路!B1898="","",[1]线路!B1898)</f>
        <v/>
      </c>
      <c r="C1898" t="str">
        <f>IF([1]线路!C1898="","",[1]线路!C1898)</f>
        <v/>
      </c>
      <c r="D1898" t="str">
        <f>IF([1]线路!D1898="","",[1]线路!D1898)</f>
        <v/>
      </c>
      <c r="E1898" t="str">
        <f>IF([1]线路!F1898="","",[1]线路!F1898)</f>
        <v/>
      </c>
      <c r="F1898" t="str">
        <f>IF([1]线路!E1898="","",[1]线路!E1898)</f>
        <v/>
      </c>
      <c r="G1898" s="18" t="str">
        <f t="shared" si="74"/>
        <v/>
      </c>
      <c r="H1898" s="18" t="str">
        <f ca="1">VLOOKUP(线路!A1898,OFFSET(架空线长度!$A$2,0,0,2000,2),2,FALSE)</f>
        <v/>
      </c>
      <c r="I1898" s="18"/>
      <c r="J1898" s="18"/>
      <c r="K1898" s="18"/>
      <c r="L1898" s="18" t="str">
        <f t="shared" si="75"/>
        <v/>
      </c>
      <c r="M1898" t="str">
        <f>IF([1]线路!G1898="","",[1]线路!G1898)</f>
        <v/>
      </c>
      <c r="N1898" t="str">
        <f>IF([1]线路!H1898="","",[1]线路!H1898)</f>
        <v/>
      </c>
    </row>
    <row r="1899" spans="1:14" x14ac:dyDescent="0.15">
      <c r="A1899" t="str">
        <f>IF([1]线路!A1899="","",[1]线路!A1899)</f>
        <v/>
      </c>
      <c r="B1899" t="str">
        <f>IF([1]线路!B1899="","",[1]线路!B1899)</f>
        <v/>
      </c>
      <c r="C1899" t="str">
        <f>IF([1]线路!C1899="","",[1]线路!C1899)</f>
        <v/>
      </c>
      <c r="D1899" t="str">
        <f>IF([1]线路!D1899="","",[1]线路!D1899)</f>
        <v/>
      </c>
      <c r="E1899" t="str">
        <f>IF([1]线路!F1899="","",[1]线路!F1899)</f>
        <v/>
      </c>
      <c r="F1899" t="str">
        <f>IF([1]线路!E1899="","",[1]线路!E1899)</f>
        <v/>
      </c>
      <c r="G1899" s="18" t="str">
        <f t="shared" si="74"/>
        <v/>
      </c>
      <c r="H1899" s="18" t="str">
        <f ca="1">VLOOKUP(线路!A1899,OFFSET(架空线长度!$A$2,0,0,2000,2),2,FALSE)</f>
        <v/>
      </c>
      <c r="I1899" s="18"/>
      <c r="J1899" s="18"/>
      <c r="K1899" s="18"/>
      <c r="L1899" s="18" t="str">
        <f t="shared" si="75"/>
        <v/>
      </c>
      <c r="M1899" t="str">
        <f>IF([1]线路!G1899="","",[1]线路!G1899)</f>
        <v/>
      </c>
      <c r="N1899" t="str">
        <f>IF([1]线路!H1899="","",[1]线路!H1899)</f>
        <v/>
      </c>
    </row>
    <row r="1900" spans="1:14" x14ac:dyDescent="0.15">
      <c r="A1900" t="str">
        <f>IF([1]线路!A1900="","",[1]线路!A1900)</f>
        <v/>
      </c>
      <c r="B1900" t="str">
        <f>IF([1]线路!B1900="","",[1]线路!B1900)</f>
        <v/>
      </c>
      <c r="C1900" t="str">
        <f>IF([1]线路!C1900="","",[1]线路!C1900)</f>
        <v/>
      </c>
      <c r="D1900" t="str">
        <f>IF([1]线路!D1900="","",[1]线路!D1900)</f>
        <v/>
      </c>
      <c r="E1900" t="str">
        <f>IF([1]线路!F1900="","",[1]线路!F1900)</f>
        <v/>
      </c>
      <c r="F1900" t="str">
        <f>IF([1]线路!E1900="","",[1]线路!E1900)</f>
        <v/>
      </c>
      <c r="G1900" s="18" t="str">
        <f t="shared" si="74"/>
        <v/>
      </c>
      <c r="H1900" s="18" t="str">
        <f ca="1">VLOOKUP(线路!A1900,OFFSET(架空线长度!$A$2,0,0,2000,2),2,FALSE)</f>
        <v/>
      </c>
      <c r="I1900" s="18"/>
      <c r="J1900" s="18"/>
      <c r="K1900" s="18"/>
      <c r="L1900" s="18" t="str">
        <f t="shared" si="75"/>
        <v/>
      </c>
      <c r="M1900" t="str">
        <f>IF([1]线路!G1900="","",[1]线路!G1900)</f>
        <v/>
      </c>
      <c r="N1900" t="str">
        <f>IF([1]线路!H1900="","",[1]线路!H1900)</f>
        <v/>
      </c>
    </row>
    <row r="1901" spans="1:14" x14ac:dyDescent="0.15">
      <c r="A1901" t="str">
        <f>IF([1]线路!A1901="","",[1]线路!A1901)</f>
        <v/>
      </c>
      <c r="B1901" t="str">
        <f>IF([1]线路!B1901="","",[1]线路!B1901)</f>
        <v/>
      </c>
      <c r="C1901" t="str">
        <f>IF([1]线路!C1901="","",[1]线路!C1901)</f>
        <v/>
      </c>
      <c r="D1901" t="str">
        <f>IF([1]线路!D1901="","",[1]线路!D1901)</f>
        <v/>
      </c>
      <c r="E1901" t="str">
        <f>IF([1]线路!F1901="","",[1]线路!F1901)</f>
        <v/>
      </c>
      <c r="F1901" t="str">
        <f>IF([1]线路!E1901="","",[1]线路!E1901)</f>
        <v/>
      </c>
      <c r="G1901" s="18" t="str">
        <f t="shared" si="74"/>
        <v/>
      </c>
      <c r="H1901" s="18" t="str">
        <f ca="1">VLOOKUP(线路!A1901,OFFSET(架空线长度!$A$2,0,0,2000,2),2,FALSE)</f>
        <v/>
      </c>
      <c r="I1901" s="18"/>
      <c r="J1901" s="18"/>
      <c r="K1901" s="18"/>
      <c r="L1901" s="18" t="str">
        <f t="shared" si="75"/>
        <v/>
      </c>
      <c r="M1901" t="str">
        <f>IF([1]线路!G1901="","",[1]线路!G1901)</f>
        <v/>
      </c>
      <c r="N1901" t="str">
        <f>IF([1]线路!H1901="","",[1]线路!H1901)</f>
        <v/>
      </c>
    </row>
    <row r="1902" spans="1:14" x14ac:dyDescent="0.15">
      <c r="A1902" t="str">
        <f>IF([1]线路!A1902="","",[1]线路!A1902)</f>
        <v/>
      </c>
      <c r="B1902" t="str">
        <f>IF([1]线路!B1902="","",[1]线路!B1902)</f>
        <v/>
      </c>
      <c r="C1902" t="str">
        <f>IF([1]线路!C1902="","",[1]线路!C1902)</f>
        <v/>
      </c>
      <c r="D1902" t="str">
        <f>IF([1]线路!D1902="","",[1]线路!D1902)</f>
        <v/>
      </c>
      <c r="E1902" t="str">
        <f>IF([1]线路!F1902="","",[1]线路!F1902)</f>
        <v/>
      </c>
      <c r="F1902" t="str">
        <f>IF([1]线路!E1902="","",[1]线路!E1902)</f>
        <v/>
      </c>
      <c r="G1902" s="18" t="str">
        <f t="shared" si="74"/>
        <v/>
      </c>
      <c r="H1902" s="18" t="str">
        <f ca="1">VLOOKUP(线路!A1902,OFFSET(架空线长度!$A$2,0,0,2000,2),2,FALSE)</f>
        <v/>
      </c>
      <c r="I1902" s="18"/>
      <c r="J1902" s="18"/>
      <c r="K1902" s="18"/>
      <c r="L1902" s="18" t="str">
        <f t="shared" si="75"/>
        <v/>
      </c>
      <c r="M1902" t="str">
        <f>IF([1]线路!G1902="","",[1]线路!G1902)</f>
        <v/>
      </c>
      <c r="N1902" t="str">
        <f>IF([1]线路!H1902="","",[1]线路!H1902)</f>
        <v/>
      </c>
    </row>
    <row r="1903" spans="1:14" x14ac:dyDescent="0.15">
      <c r="A1903" t="str">
        <f>IF([1]线路!A1903="","",[1]线路!A1903)</f>
        <v/>
      </c>
      <c r="B1903" t="str">
        <f>IF([1]线路!B1903="","",[1]线路!B1903)</f>
        <v/>
      </c>
      <c r="C1903" t="str">
        <f>IF([1]线路!C1903="","",[1]线路!C1903)</f>
        <v/>
      </c>
      <c r="D1903" t="str">
        <f>IF([1]线路!D1903="","",[1]线路!D1903)</f>
        <v/>
      </c>
      <c r="E1903" t="str">
        <f>IF([1]线路!F1903="","",[1]线路!F1903)</f>
        <v/>
      </c>
      <c r="F1903" t="str">
        <f>IF([1]线路!E1903="","",[1]线路!E1903)</f>
        <v/>
      </c>
      <c r="G1903" s="18" t="str">
        <f t="shared" si="74"/>
        <v/>
      </c>
      <c r="H1903" s="18" t="str">
        <f ca="1">VLOOKUP(线路!A1903,OFFSET(架空线长度!$A$2,0,0,2000,2),2,FALSE)</f>
        <v/>
      </c>
      <c r="I1903" s="18"/>
      <c r="J1903" s="18"/>
      <c r="K1903" s="18"/>
      <c r="L1903" s="18" t="str">
        <f t="shared" si="75"/>
        <v/>
      </c>
      <c r="M1903" t="str">
        <f>IF([1]线路!G1903="","",[1]线路!G1903)</f>
        <v/>
      </c>
      <c r="N1903" t="str">
        <f>IF([1]线路!H1903="","",[1]线路!H1903)</f>
        <v/>
      </c>
    </row>
    <row r="1904" spans="1:14" x14ac:dyDescent="0.15">
      <c r="A1904" t="str">
        <f>IF([1]线路!A1904="","",[1]线路!A1904)</f>
        <v/>
      </c>
      <c r="B1904" t="str">
        <f>IF([1]线路!B1904="","",[1]线路!B1904)</f>
        <v/>
      </c>
      <c r="C1904" t="str">
        <f>IF([1]线路!C1904="","",[1]线路!C1904)</f>
        <v/>
      </c>
      <c r="D1904" t="str">
        <f>IF([1]线路!D1904="","",[1]线路!D1904)</f>
        <v/>
      </c>
      <c r="E1904" t="str">
        <f>IF([1]线路!F1904="","",[1]线路!F1904)</f>
        <v/>
      </c>
      <c r="F1904" t="str">
        <f>IF([1]线路!E1904="","",[1]线路!E1904)</f>
        <v/>
      </c>
      <c r="G1904" s="18" t="str">
        <f t="shared" si="74"/>
        <v/>
      </c>
      <c r="H1904" s="18" t="str">
        <f ca="1">VLOOKUP(线路!A1904,OFFSET(架空线长度!$A$2,0,0,2000,2),2,FALSE)</f>
        <v/>
      </c>
      <c r="I1904" s="18"/>
      <c r="J1904" s="18"/>
      <c r="K1904" s="18"/>
      <c r="L1904" s="18" t="str">
        <f t="shared" si="75"/>
        <v/>
      </c>
      <c r="M1904" t="str">
        <f>IF([1]线路!G1904="","",[1]线路!G1904)</f>
        <v/>
      </c>
      <c r="N1904" t="str">
        <f>IF([1]线路!H1904="","",[1]线路!H1904)</f>
        <v/>
      </c>
    </row>
    <row r="1905" spans="1:14" x14ac:dyDescent="0.15">
      <c r="A1905" t="str">
        <f>IF([1]线路!A1905="","",[1]线路!A1905)</f>
        <v/>
      </c>
      <c r="B1905" t="str">
        <f>IF([1]线路!B1905="","",[1]线路!B1905)</f>
        <v/>
      </c>
      <c r="C1905" t="str">
        <f>IF([1]线路!C1905="","",[1]线路!C1905)</f>
        <v/>
      </c>
      <c r="D1905" t="str">
        <f>IF([1]线路!D1905="","",[1]线路!D1905)</f>
        <v/>
      </c>
      <c r="E1905" t="str">
        <f>IF([1]线路!F1905="","",[1]线路!F1905)</f>
        <v/>
      </c>
      <c r="F1905" t="str">
        <f>IF([1]线路!E1905="","",[1]线路!E1905)</f>
        <v/>
      </c>
      <c r="G1905" s="18" t="str">
        <f t="shared" si="74"/>
        <v/>
      </c>
      <c r="H1905" s="18" t="str">
        <f ca="1">VLOOKUP(线路!A1905,OFFSET(架空线长度!$A$2,0,0,2000,2),2,FALSE)</f>
        <v/>
      </c>
      <c r="I1905" s="18"/>
      <c r="J1905" s="18"/>
      <c r="K1905" s="18"/>
      <c r="L1905" s="18" t="str">
        <f t="shared" si="75"/>
        <v/>
      </c>
      <c r="M1905" t="str">
        <f>IF([1]线路!G1905="","",[1]线路!G1905)</f>
        <v/>
      </c>
      <c r="N1905" t="str">
        <f>IF([1]线路!H1905="","",[1]线路!H1905)</f>
        <v/>
      </c>
    </row>
    <row r="1906" spans="1:14" x14ac:dyDescent="0.15">
      <c r="A1906" t="str">
        <f>IF([1]线路!A1906="","",[1]线路!A1906)</f>
        <v/>
      </c>
      <c r="B1906" t="str">
        <f>IF([1]线路!B1906="","",[1]线路!B1906)</f>
        <v/>
      </c>
      <c r="C1906" t="str">
        <f>IF([1]线路!C1906="","",[1]线路!C1906)</f>
        <v/>
      </c>
      <c r="D1906" t="str">
        <f>IF([1]线路!D1906="","",[1]线路!D1906)</f>
        <v/>
      </c>
      <c r="E1906" t="str">
        <f>IF([1]线路!F1906="","",[1]线路!F1906)</f>
        <v/>
      </c>
      <c r="F1906" t="str">
        <f>IF([1]线路!E1906="","",[1]线路!E1906)</f>
        <v/>
      </c>
      <c r="G1906" s="18" t="str">
        <f t="shared" si="74"/>
        <v/>
      </c>
      <c r="H1906" s="18" t="str">
        <f ca="1">VLOOKUP(线路!A1906,OFFSET(架空线长度!$A$2,0,0,2000,2),2,FALSE)</f>
        <v/>
      </c>
      <c r="I1906" s="18"/>
      <c r="J1906" s="18"/>
      <c r="K1906" s="18"/>
      <c r="L1906" s="18" t="str">
        <f t="shared" si="75"/>
        <v/>
      </c>
      <c r="M1906" t="str">
        <f>IF([1]线路!G1906="","",[1]线路!G1906)</f>
        <v/>
      </c>
      <c r="N1906" t="str">
        <f>IF([1]线路!H1906="","",[1]线路!H1906)</f>
        <v/>
      </c>
    </row>
    <row r="1907" spans="1:14" x14ac:dyDescent="0.15">
      <c r="A1907" t="str">
        <f>IF([1]线路!A1907="","",[1]线路!A1907)</f>
        <v/>
      </c>
      <c r="B1907" t="str">
        <f>IF([1]线路!B1907="","",[1]线路!B1907)</f>
        <v/>
      </c>
      <c r="C1907" t="str">
        <f>IF([1]线路!C1907="","",[1]线路!C1907)</f>
        <v/>
      </c>
      <c r="D1907" t="str">
        <f>IF([1]线路!D1907="","",[1]线路!D1907)</f>
        <v/>
      </c>
      <c r="E1907" t="str">
        <f>IF([1]线路!F1907="","",[1]线路!F1907)</f>
        <v/>
      </c>
      <c r="F1907" t="str">
        <f>IF([1]线路!E1907="","",[1]线路!E1907)</f>
        <v/>
      </c>
      <c r="G1907" s="18" t="str">
        <f t="shared" si="74"/>
        <v/>
      </c>
      <c r="H1907" s="18" t="str">
        <f ca="1">VLOOKUP(线路!A1907,OFFSET(架空线长度!$A$2,0,0,2000,2),2,FALSE)</f>
        <v/>
      </c>
      <c r="I1907" s="18"/>
      <c r="J1907" s="18"/>
      <c r="K1907" s="18"/>
      <c r="L1907" s="18" t="str">
        <f t="shared" si="75"/>
        <v/>
      </c>
      <c r="M1907" t="str">
        <f>IF([1]线路!G1907="","",[1]线路!G1907)</f>
        <v/>
      </c>
      <c r="N1907" t="str">
        <f>IF([1]线路!H1907="","",[1]线路!H1907)</f>
        <v/>
      </c>
    </row>
    <row r="1908" spans="1:14" x14ac:dyDescent="0.15">
      <c r="A1908" t="str">
        <f>IF([1]线路!A1908="","",[1]线路!A1908)</f>
        <v/>
      </c>
      <c r="B1908" t="str">
        <f>IF([1]线路!B1908="","",[1]线路!B1908)</f>
        <v/>
      </c>
      <c r="C1908" t="str">
        <f>IF([1]线路!C1908="","",[1]线路!C1908)</f>
        <v/>
      </c>
      <c r="D1908" t="str">
        <f>IF([1]线路!D1908="","",[1]线路!D1908)</f>
        <v/>
      </c>
      <c r="E1908" t="str">
        <f>IF([1]线路!F1908="","",[1]线路!F1908)</f>
        <v/>
      </c>
      <c r="F1908" t="str">
        <f>IF([1]线路!E1908="","",[1]线路!E1908)</f>
        <v/>
      </c>
      <c r="G1908" s="18" t="str">
        <f t="shared" si="74"/>
        <v/>
      </c>
      <c r="H1908" s="18" t="str">
        <f ca="1">VLOOKUP(线路!A1908,OFFSET(架空线长度!$A$2,0,0,2000,2),2,FALSE)</f>
        <v/>
      </c>
      <c r="I1908" s="18"/>
      <c r="J1908" s="18"/>
      <c r="K1908" s="18"/>
      <c r="L1908" s="18" t="str">
        <f t="shared" si="75"/>
        <v/>
      </c>
      <c r="M1908" t="str">
        <f>IF([1]线路!G1908="","",[1]线路!G1908)</f>
        <v/>
      </c>
      <c r="N1908" t="str">
        <f>IF([1]线路!H1908="","",[1]线路!H1908)</f>
        <v/>
      </c>
    </row>
    <row r="1909" spans="1:14" x14ac:dyDescent="0.15">
      <c r="A1909" t="str">
        <f>IF([1]线路!A1909="","",[1]线路!A1909)</f>
        <v/>
      </c>
      <c r="B1909" t="str">
        <f>IF([1]线路!B1909="","",[1]线路!B1909)</f>
        <v/>
      </c>
      <c r="C1909" t="str">
        <f>IF([1]线路!C1909="","",[1]线路!C1909)</f>
        <v/>
      </c>
      <c r="D1909" t="str">
        <f>IF([1]线路!D1909="","",[1]线路!D1909)</f>
        <v/>
      </c>
      <c r="E1909" t="str">
        <f>IF([1]线路!F1909="","",[1]线路!F1909)</f>
        <v/>
      </c>
      <c r="F1909" t="str">
        <f>IF([1]线路!E1909="","",[1]线路!E1909)</f>
        <v/>
      </c>
      <c r="G1909" s="18" t="str">
        <f t="shared" si="74"/>
        <v/>
      </c>
      <c r="H1909" s="18" t="str">
        <f ca="1">VLOOKUP(线路!A1909,OFFSET(架空线长度!$A$2,0,0,2000,2),2,FALSE)</f>
        <v/>
      </c>
      <c r="I1909" s="18"/>
      <c r="J1909" s="18"/>
      <c r="K1909" s="18"/>
      <c r="L1909" s="18" t="str">
        <f t="shared" si="75"/>
        <v/>
      </c>
      <c r="M1909" t="str">
        <f>IF([1]线路!G1909="","",[1]线路!G1909)</f>
        <v/>
      </c>
      <c r="N1909" t="str">
        <f>IF([1]线路!H1909="","",[1]线路!H1909)</f>
        <v/>
      </c>
    </row>
    <row r="1910" spans="1:14" x14ac:dyDescent="0.15">
      <c r="A1910" t="str">
        <f>IF([1]线路!A1910="","",[1]线路!A1910)</f>
        <v/>
      </c>
      <c r="B1910" t="str">
        <f>IF([1]线路!B1910="","",[1]线路!B1910)</f>
        <v/>
      </c>
      <c r="C1910" t="str">
        <f>IF([1]线路!C1910="","",[1]线路!C1910)</f>
        <v/>
      </c>
      <c r="D1910" t="str">
        <f>IF([1]线路!D1910="","",[1]线路!D1910)</f>
        <v/>
      </c>
      <c r="E1910" t="str">
        <f>IF([1]线路!F1910="","",[1]线路!F1910)</f>
        <v/>
      </c>
      <c r="F1910" t="str">
        <f>IF([1]线路!E1910="","",[1]线路!E1910)</f>
        <v/>
      </c>
      <c r="G1910" s="18" t="str">
        <f t="shared" si="74"/>
        <v/>
      </c>
      <c r="H1910" s="18" t="str">
        <f ca="1">VLOOKUP(线路!A1910,OFFSET(架空线长度!$A$2,0,0,2000,2),2,FALSE)</f>
        <v/>
      </c>
      <c r="I1910" s="18"/>
      <c r="J1910" s="18"/>
      <c r="K1910" s="18"/>
      <c r="L1910" s="18" t="str">
        <f t="shared" si="75"/>
        <v/>
      </c>
      <c r="M1910" t="str">
        <f>IF([1]线路!G1910="","",[1]线路!G1910)</f>
        <v/>
      </c>
      <c r="N1910" t="str">
        <f>IF([1]线路!H1910="","",[1]线路!H1910)</f>
        <v/>
      </c>
    </row>
    <row r="1911" spans="1:14" x14ac:dyDescent="0.15">
      <c r="A1911" t="str">
        <f>IF([1]线路!A1911="","",[1]线路!A1911)</f>
        <v/>
      </c>
      <c r="B1911" t="str">
        <f>IF([1]线路!B1911="","",[1]线路!B1911)</f>
        <v/>
      </c>
      <c r="C1911" t="str">
        <f>IF([1]线路!C1911="","",[1]线路!C1911)</f>
        <v/>
      </c>
      <c r="D1911" t="str">
        <f>IF([1]线路!D1911="","",[1]线路!D1911)</f>
        <v/>
      </c>
      <c r="E1911" t="str">
        <f>IF([1]线路!F1911="","",[1]线路!F1911)</f>
        <v/>
      </c>
      <c r="F1911" t="str">
        <f>IF([1]线路!E1911="","",[1]线路!E1911)</f>
        <v/>
      </c>
      <c r="G1911" s="18" t="str">
        <f t="shared" si="74"/>
        <v/>
      </c>
      <c r="H1911" s="18" t="str">
        <f ca="1">VLOOKUP(线路!A1911,OFFSET(架空线长度!$A$2,0,0,2000,2),2,FALSE)</f>
        <v/>
      </c>
      <c r="I1911" s="18"/>
      <c r="J1911" s="18"/>
      <c r="K1911" s="18"/>
      <c r="L1911" s="18" t="str">
        <f t="shared" si="75"/>
        <v/>
      </c>
      <c r="M1911" t="str">
        <f>IF([1]线路!G1911="","",[1]线路!G1911)</f>
        <v/>
      </c>
      <c r="N1911" t="str">
        <f>IF([1]线路!H1911="","",[1]线路!H1911)</f>
        <v/>
      </c>
    </row>
    <row r="1912" spans="1:14" x14ac:dyDescent="0.15">
      <c r="A1912" t="str">
        <f>IF([1]线路!A1912="","",[1]线路!A1912)</f>
        <v/>
      </c>
      <c r="B1912" t="str">
        <f>IF([1]线路!B1912="","",[1]线路!B1912)</f>
        <v/>
      </c>
      <c r="C1912" t="str">
        <f>IF([1]线路!C1912="","",[1]线路!C1912)</f>
        <v/>
      </c>
      <c r="D1912" t="str">
        <f>IF([1]线路!D1912="","",[1]线路!D1912)</f>
        <v/>
      </c>
      <c r="E1912" t="str">
        <f>IF([1]线路!F1912="","",[1]线路!F1912)</f>
        <v/>
      </c>
      <c r="F1912" t="str">
        <f>IF([1]线路!E1912="","",[1]线路!E1912)</f>
        <v/>
      </c>
      <c r="G1912" s="18" t="str">
        <f t="shared" si="74"/>
        <v/>
      </c>
      <c r="H1912" s="18" t="str">
        <f ca="1">VLOOKUP(线路!A1912,OFFSET(架空线长度!$A$2,0,0,2000,2),2,FALSE)</f>
        <v/>
      </c>
      <c r="I1912" s="18"/>
      <c r="J1912" s="18"/>
      <c r="K1912" s="18"/>
      <c r="L1912" s="18" t="str">
        <f t="shared" si="75"/>
        <v/>
      </c>
      <c r="M1912" t="str">
        <f>IF([1]线路!G1912="","",[1]线路!G1912)</f>
        <v/>
      </c>
      <c r="N1912" t="str">
        <f>IF([1]线路!H1912="","",[1]线路!H1912)</f>
        <v/>
      </c>
    </row>
    <row r="1913" spans="1:14" x14ac:dyDescent="0.15">
      <c r="A1913" t="str">
        <f>IF([1]线路!A1913="","",[1]线路!A1913)</f>
        <v/>
      </c>
      <c r="B1913" t="str">
        <f>IF([1]线路!B1913="","",[1]线路!B1913)</f>
        <v/>
      </c>
      <c r="C1913" t="str">
        <f>IF([1]线路!C1913="","",[1]线路!C1913)</f>
        <v/>
      </c>
      <c r="D1913" t="str">
        <f>IF([1]线路!D1913="","",[1]线路!D1913)</f>
        <v/>
      </c>
      <c r="E1913" t="str">
        <f>IF([1]线路!F1913="","",[1]线路!F1913)</f>
        <v/>
      </c>
      <c r="F1913" t="str">
        <f>IF([1]线路!E1913="","",[1]线路!E1913)</f>
        <v/>
      </c>
      <c r="G1913" s="18" t="str">
        <f t="shared" si="74"/>
        <v/>
      </c>
      <c r="H1913" s="18" t="str">
        <f ca="1">VLOOKUP(线路!A1913,OFFSET(架空线长度!$A$2,0,0,2000,2),2,FALSE)</f>
        <v/>
      </c>
      <c r="I1913" s="18"/>
      <c r="J1913" s="18"/>
      <c r="K1913" s="18"/>
      <c r="L1913" s="18" t="str">
        <f t="shared" si="75"/>
        <v/>
      </c>
      <c r="M1913" t="str">
        <f>IF([1]线路!G1913="","",[1]线路!G1913)</f>
        <v/>
      </c>
      <c r="N1913" t="str">
        <f>IF([1]线路!H1913="","",[1]线路!H1913)</f>
        <v/>
      </c>
    </row>
    <row r="1914" spans="1:14" x14ac:dyDescent="0.15">
      <c r="A1914" t="str">
        <f>IF([1]线路!A1914="","",[1]线路!A1914)</f>
        <v/>
      </c>
      <c r="B1914" t="str">
        <f>IF([1]线路!B1914="","",[1]线路!B1914)</f>
        <v/>
      </c>
      <c r="C1914" t="str">
        <f>IF([1]线路!C1914="","",[1]线路!C1914)</f>
        <v/>
      </c>
      <c r="D1914" t="str">
        <f>IF([1]线路!D1914="","",[1]线路!D1914)</f>
        <v/>
      </c>
      <c r="E1914" t="str">
        <f>IF([1]线路!F1914="","",[1]线路!F1914)</f>
        <v/>
      </c>
      <c r="F1914" t="str">
        <f>IF([1]线路!E1914="","",[1]线路!E1914)</f>
        <v/>
      </c>
      <c r="G1914" s="18" t="str">
        <f t="shared" si="74"/>
        <v/>
      </c>
      <c r="H1914" s="18" t="str">
        <f ca="1">VLOOKUP(线路!A1914,OFFSET(架空线长度!$A$2,0,0,2000,2),2,FALSE)</f>
        <v/>
      </c>
      <c r="I1914" s="18"/>
      <c r="J1914" s="18"/>
      <c r="K1914" s="18"/>
      <c r="L1914" s="18" t="str">
        <f t="shared" si="75"/>
        <v/>
      </c>
      <c r="M1914" t="str">
        <f>IF([1]线路!G1914="","",[1]线路!G1914)</f>
        <v/>
      </c>
      <c r="N1914" t="str">
        <f>IF([1]线路!H1914="","",[1]线路!H1914)</f>
        <v/>
      </c>
    </row>
    <row r="1915" spans="1:14" x14ac:dyDescent="0.15">
      <c r="A1915" t="str">
        <f>IF([1]线路!A1915="","",[1]线路!A1915)</f>
        <v/>
      </c>
      <c r="B1915" t="str">
        <f>IF([1]线路!B1915="","",[1]线路!B1915)</f>
        <v/>
      </c>
      <c r="C1915" t="str">
        <f>IF([1]线路!C1915="","",[1]线路!C1915)</f>
        <v/>
      </c>
      <c r="D1915" t="str">
        <f>IF([1]线路!D1915="","",[1]线路!D1915)</f>
        <v/>
      </c>
      <c r="E1915" t="str">
        <f>IF([1]线路!F1915="","",[1]线路!F1915)</f>
        <v/>
      </c>
      <c r="F1915" t="str">
        <f>IF([1]线路!E1915="","",[1]线路!E1915)</f>
        <v/>
      </c>
      <c r="G1915" s="18" t="str">
        <f t="shared" si="74"/>
        <v/>
      </c>
      <c r="H1915" s="18" t="str">
        <f ca="1">VLOOKUP(线路!A1915,OFFSET(架空线长度!$A$2,0,0,2000,2),2,FALSE)</f>
        <v/>
      </c>
      <c r="I1915" s="18"/>
      <c r="J1915" s="18"/>
      <c r="K1915" s="18"/>
      <c r="L1915" s="18" t="str">
        <f t="shared" si="75"/>
        <v/>
      </c>
      <c r="M1915" t="str">
        <f>IF([1]线路!G1915="","",[1]线路!G1915)</f>
        <v/>
      </c>
      <c r="N1915" t="str">
        <f>IF([1]线路!H1915="","",[1]线路!H1915)</f>
        <v/>
      </c>
    </row>
    <row r="1916" spans="1:14" x14ac:dyDescent="0.15">
      <c r="A1916" t="str">
        <f>IF([1]线路!A1916="","",[1]线路!A1916)</f>
        <v/>
      </c>
      <c r="B1916" t="str">
        <f>IF([1]线路!B1916="","",[1]线路!B1916)</f>
        <v/>
      </c>
      <c r="C1916" t="str">
        <f>IF([1]线路!C1916="","",[1]线路!C1916)</f>
        <v/>
      </c>
      <c r="D1916" t="str">
        <f>IF([1]线路!D1916="","",[1]线路!D1916)</f>
        <v/>
      </c>
      <c r="E1916" t="str">
        <f>IF([1]线路!F1916="","",[1]线路!F1916)</f>
        <v/>
      </c>
      <c r="F1916" t="str">
        <f>IF([1]线路!E1916="","",[1]线路!E1916)</f>
        <v/>
      </c>
      <c r="G1916" s="18" t="str">
        <f t="shared" si="74"/>
        <v/>
      </c>
      <c r="H1916" s="18" t="str">
        <f ca="1">VLOOKUP(线路!A1916,OFFSET(架空线长度!$A$2,0,0,2000,2),2,FALSE)</f>
        <v/>
      </c>
      <c r="I1916" s="18"/>
      <c r="J1916" s="18"/>
      <c r="K1916" s="18"/>
      <c r="L1916" s="18" t="str">
        <f t="shared" si="75"/>
        <v/>
      </c>
      <c r="M1916" t="str">
        <f>IF([1]线路!G1916="","",[1]线路!G1916)</f>
        <v/>
      </c>
      <c r="N1916" t="str">
        <f>IF([1]线路!H1916="","",[1]线路!H1916)</f>
        <v/>
      </c>
    </row>
    <row r="1917" spans="1:14" x14ac:dyDescent="0.15">
      <c r="A1917" t="str">
        <f>IF([1]线路!A1917="","",[1]线路!A1917)</f>
        <v/>
      </c>
      <c r="B1917" t="str">
        <f>IF([1]线路!B1917="","",[1]线路!B1917)</f>
        <v/>
      </c>
      <c r="C1917" t="str">
        <f>IF([1]线路!C1917="","",[1]线路!C1917)</f>
        <v/>
      </c>
      <c r="D1917" t="str">
        <f>IF([1]线路!D1917="","",[1]线路!D1917)</f>
        <v/>
      </c>
      <c r="E1917" t="str">
        <f>IF([1]线路!F1917="","",[1]线路!F1917)</f>
        <v/>
      </c>
      <c r="F1917" t="str">
        <f>IF([1]线路!E1917="","",[1]线路!E1917)</f>
        <v/>
      </c>
      <c r="G1917" s="18" t="str">
        <f t="shared" si="74"/>
        <v/>
      </c>
      <c r="H1917" s="18" t="str">
        <f ca="1">VLOOKUP(线路!A1917,OFFSET(架空线长度!$A$2,0,0,2000,2),2,FALSE)</f>
        <v/>
      </c>
      <c r="I1917" s="18"/>
      <c r="J1917" s="18"/>
      <c r="K1917" s="18"/>
      <c r="L1917" s="18" t="str">
        <f t="shared" si="75"/>
        <v/>
      </c>
      <c r="M1917" t="str">
        <f>IF([1]线路!G1917="","",[1]线路!G1917)</f>
        <v/>
      </c>
      <c r="N1917" t="str">
        <f>IF([1]线路!H1917="","",[1]线路!H1917)</f>
        <v/>
      </c>
    </row>
    <row r="1918" spans="1:14" x14ac:dyDescent="0.15">
      <c r="A1918" t="str">
        <f>IF([1]线路!A1918="","",[1]线路!A1918)</f>
        <v/>
      </c>
      <c r="B1918" t="str">
        <f>IF([1]线路!B1918="","",[1]线路!B1918)</f>
        <v/>
      </c>
      <c r="C1918" t="str">
        <f>IF([1]线路!C1918="","",[1]线路!C1918)</f>
        <v/>
      </c>
      <c r="D1918" t="str">
        <f>IF([1]线路!D1918="","",[1]线路!D1918)</f>
        <v/>
      </c>
      <c r="E1918" t="str">
        <f>IF([1]线路!F1918="","",[1]线路!F1918)</f>
        <v/>
      </c>
      <c r="F1918" t="str">
        <f>IF([1]线路!E1918="","",[1]线路!E1918)</f>
        <v/>
      </c>
      <c r="G1918" s="18" t="str">
        <f t="shared" si="74"/>
        <v/>
      </c>
      <c r="H1918" s="18" t="str">
        <f ca="1">VLOOKUP(线路!A1918,OFFSET(架空线长度!$A$2,0,0,2000,2),2,FALSE)</f>
        <v/>
      </c>
      <c r="I1918" s="18"/>
      <c r="J1918" s="18"/>
      <c r="K1918" s="18"/>
      <c r="L1918" s="18" t="str">
        <f t="shared" si="75"/>
        <v/>
      </c>
      <c r="M1918" t="str">
        <f>IF([1]线路!G1918="","",[1]线路!G1918)</f>
        <v/>
      </c>
      <c r="N1918" t="str">
        <f>IF([1]线路!H1918="","",[1]线路!H1918)</f>
        <v/>
      </c>
    </row>
    <row r="1919" spans="1:14" x14ac:dyDescent="0.15">
      <c r="A1919" t="str">
        <f>IF([1]线路!A1919="","",[1]线路!A1919)</f>
        <v/>
      </c>
      <c r="B1919" t="str">
        <f>IF([1]线路!B1919="","",[1]线路!B1919)</f>
        <v/>
      </c>
      <c r="C1919" t="str">
        <f>IF([1]线路!C1919="","",[1]线路!C1919)</f>
        <v/>
      </c>
      <c r="D1919" t="str">
        <f>IF([1]线路!D1919="","",[1]线路!D1919)</f>
        <v/>
      </c>
      <c r="E1919" t="str">
        <f>IF([1]线路!F1919="","",[1]线路!F1919)</f>
        <v/>
      </c>
      <c r="F1919" t="str">
        <f>IF([1]线路!E1919="","",[1]线路!E1919)</f>
        <v/>
      </c>
      <c r="G1919" s="18" t="str">
        <f t="shared" si="74"/>
        <v/>
      </c>
      <c r="H1919" s="18" t="str">
        <f ca="1">VLOOKUP(线路!A1919,OFFSET(架空线长度!$A$2,0,0,2000,2),2,FALSE)</f>
        <v/>
      </c>
      <c r="I1919" s="18"/>
      <c r="J1919" s="18"/>
      <c r="K1919" s="18"/>
      <c r="L1919" s="18" t="str">
        <f t="shared" si="75"/>
        <v/>
      </c>
      <c r="M1919" t="str">
        <f>IF([1]线路!G1919="","",[1]线路!G1919)</f>
        <v/>
      </c>
      <c r="N1919" t="str">
        <f>IF([1]线路!H1919="","",[1]线路!H1919)</f>
        <v/>
      </c>
    </row>
    <row r="1920" spans="1:14" x14ac:dyDescent="0.15">
      <c r="A1920" t="str">
        <f>IF([1]线路!A1920="","",[1]线路!A1920)</f>
        <v/>
      </c>
      <c r="B1920" t="str">
        <f>IF([1]线路!B1920="","",[1]线路!B1920)</f>
        <v/>
      </c>
      <c r="C1920" t="str">
        <f>IF([1]线路!C1920="","",[1]线路!C1920)</f>
        <v/>
      </c>
      <c r="D1920" t="str">
        <f>IF([1]线路!D1920="","",[1]线路!D1920)</f>
        <v/>
      </c>
      <c r="E1920" t="str">
        <f>IF([1]线路!F1920="","",[1]线路!F1920)</f>
        <v/>
      </c>
      <c r="F1920" t="str">
        <f>IF([1]线路!E1920="","",[1]线路!E1920)</f>
        <v/>
      </c>
      <c r="G1920" s="18" t="str">
        <f t="shared" si="74"/>
        <v/>
      </c>
      <c r="H1920" s="18" t="str">
        <f ca="1">VLOOKUP(线路!A1920,OFFSET(架空线长度!$A$2,0,0,2000,2),2,FALSE)</f>
        <v/>
      </c>
      <c r="I1920" s="18"/>
      <c r="J1920" s="18"/>
      <c r="K1920" s="18"/>
      <c r="L1920" s="18" t="str">
        <f t="shared" si="75"/>
        <v/>
      </c>
      <c r="M1920" t="str">
        <f>IF([1]线路!G1920="","",[1]线路!G1920)</f>
        <v/>
      </c>
      <c r="N1920" t="str">
        <f>IF([1]线路!H1920="","",[1]线路!H1920)</f>
        <v/>
      </c>
    </row>
    <row r="1921" spans="1:14" x14ac:dyDescent="0.15">
      <c r="A1921" t="str">
        <f>IF([1]线路!A1921="","",[1]线路!A1921)</f>
        <v/>
      </c>
      <c r="B1921" t="str">
        <f>IF([1]线路!B1921="","",[1]线路!B1921)</f>
        <v/>
      </c>
      <c r="C1921" t="str">
        <f>IF([1]线路!C1921="","",[1]线路!C1921)</f>
        <v/>
      </c>
      <c r="D1921" t="str">
        <f>IF([1]线路!D1921="","",[1]线路!D1921)</f>
        <v/>
      </c>
      <c r="E1921" t="str">
        <f>IF([1]线路!F1921="","",[1]线路!F1921)</f>
        <v/>
      </c>
      <c r="F1921" t="str">
        <f>IF([1]线路!E1921="","",[1]线路!E1921)</f>
        <v/>
      </c>
      <c r="G1921" s="18" t="str">
        <f t="shared" si="74"/>
        <v/>
      </c>
      <c r="H1921" s="18" t="str">
        <f ca="1">VLOOKUP(线路!A1921,OFFSET(架空线长度!$A$2,0,0,2000,2),2,FALSE)</f>
        <v/>
      </c>
      <c r="I1921" s="18"/>
      <c r="J1921" s="18"/>
      <c r="K1921" s="18"/>
      <c r="L1921" s="18" t="str">
        <f t="shared" si="75"/>
        <v/>
      </c>
      <c r="M1921" t="str">
        <f>IF([1]线路!G1921="","",[1]线路!G1921)</f>
        <v/>
      </c>
      <c r="N1921" t="str">
        <f>IF([1]线路!H1921="","",[1]线路!H1921)</f>
        <v/>
      </c>
    </row>
    <row r="1922" spans="1:14" x14ac:dyDescent="0.15">
      <c r="A1922" t="str">
        <f>IF([1]线路!A1922="","",[1]线路!A1922)</f>
        <v/>
      </c>
      <c r="B1922" t="str">
        <f>IF([1]线路!B1922="","",[1]线路!B1922)</f>
        <v/>
      </c>
      <c r="C1922" t="str">
        <f>IF([1]线路!C1922="","",[1]线路!C1922)</f>
        <v/>
      </c>
      <c r="D1922" t="str">
        <f>IF([1]线路!D1922="","",[1]线路!D1922)</f>
        <v/>
      </c>
      <c r="E1922" t="str">
        <f>IF([1]线路!F1922="","",[1]线路!F1922)</f>
        <v/>
      </c>
      <c r="F1922" t="str">
        <f>IF([1]线路!E1922="","",[1]线路!E1922)</f>
        <v/>
      </c>
      <c r="G1922" s="18" t="str">
        <f t="shared" si="74"/>
        <v/>
      </c>
      <c r="H1922" s="18" t="str">
        <f ca="1">VLOOKUP(线路!A1922,OFFSET(架空线长度!$A$2,0,0,2000,2),2,FALSE)</f>
        <v/>
      </c>
      <c r="I1922" s="18"/>
      <c r="J1922" s="18"/>
      <c r="K1922" s="18"/>
      <c r="L1922" s="18" t="str">
        <f t="shared" si="75"/>
        <v/>
      </c>
      <c r="M1922" t="str">
        <f>IF([1]线路!G1922="","",[1]线路!G1922)</f>
        <v/>
      </c>
      <c r="N1922" t="str">
        <f>IF([1]线路!H1922="","",[1]线路!H1922)</f>
        <v/>
      </c>
    </row>
    <row r="1923" spans="1:14" x14ac:dyDescent="0.15">
      <c r="A1923" t="str">
        <f>IF([1]线路!A1923="","",[1]线路!A1923)</f>
        <v/>
      </c>
      <c r="B1923" t="str">
        <f>IF([1]线路!B1923="","",[1]线路!B1923)</f>
        <v/>
      </c>
      <c r="C1923" t="str">
        <f>IF([1]线路!C1923="","",[1]线路!C1923)</f>
        <v/>
      </c>
      <c r="D1923" t="str">
        <f>IF([1]线路!D1923="","",[1]线路!D1923)</f>
        <v/>
      </c>
      <c r="E1923" t="str">
        <f>IF([1]线路!F1923="","",[1]线路!F1923)</f>
        <v/>
      </c>
      <c r="F1923" t="str">
        <f>IF([1]线路!E1923="","",[1]线路!E1923)</f>
        <v/>
      </c>
      <c r="G1923" s="18" t="str">
        <f t="shared" ref="G1923:G1986" si="76">L1923</f>
        <v/>
      </c>
      <c r="H1923" s="18" t="str">
        <f ca="1">VLOOKUP(线路!A1923,OFFSET(架空线长度!$A$2,0,0,2000,2),2,FALSE)</f>
        <v/>
      </c>
      <c r="I1923" s="18"/>
      <c r="J1923" s="18"/>
      <c r="K1923" s="18"/>
      <c r="L1923" s="18" t="str">
        <f t="shared" ref="L1923:L1986" si="77">IF(OR(I1923="",K1923=""),"",IF(I1923/(I1923+K1923)&gt;0.5,0,1))</f>
        <v/>
      </c>
      <c r="M1923" t="str">
        <f>IF([1]线路!G1923="","",[1]线路!G1923)</f>
        <v/>
      </c>
      <c r="N1923" t="str">
        <f>IF([1]线路!H1923="","",[1]线路!H1923)</f>
        <v/>
      </c>
    </row>
    <row r="1924" spans="1:14" x14ac:dyDescent="0.15">
      <c r="A1924" t="str">
        <f>IF([1]线路!A1924="","",[1]线路!A1924)</f>
        <v/>
      </c>
      <c r="B1924" t="str">
        <f>IF([1]线路!B1924="","",[1]线路!B1924)</f>
        <v/>
      </c>
      <c r="C1924" t="str">
        <f>IF([1]线路!C1924="","",[1]线路!C1924)</f>
        <v/>
      </c>
      <c r="D1924" t="str">
        <f>IF([1]线路!D1924="","",[1]线路!D1924)</f>
        <v/>
      </c>
      <c r="E1924" t="str">
        <f>IF([1]线路!F1924="","",[1]线路!F1924)</f>
        <v/>
      </c>
      <c r="F1924" t="str">
        <f>IF([1]线路!E1924="","",[1]线路!E1924)</f>
        <v/>
      </c>
      <c r="G1924" s="18" t="str">
        <f t="shared" si="76"/>
        <v/>
      </c>
      <c r="H1924" s="18" t="str">
        <f ca="1">VLOOKUP(线路!A1924,OFFSET(架空线长度!$A$2,0,0,2000,2),2,FALSE)</f>
        <v/>
      </c>
      <c r="I1924" s="18"/>
      <c r="J1924" s="18"/>
      <c r="K1924" s="18"/>
      <c r="L1924" s="18" t="str">
        <f t="shared" si="77"/>
        <v/>
      </c>
      <c r="M1924" t="str">
        <f>IF([1]线路!G1924="","",[1]线路!G1924)</f>
        <v/>
      </c>
      <c r="N1924" t="str">
        <f>IF([1]线路!H1924="","",[1]线路!H1924)</f>
        <v/>
      </c>
    </row>
    <row r="1925" spans="1:14" x14ac:dyDescent="0.15">
      <c r="A1925" t="str">
        <f>IF([1]线路!A1925="","",[1]线路!A1925)</f>
        <v/>
      </c>
      <c r="B1925" t="str">
        <f>IF([1]线路!B1925="","",[1]线路!B1925)</f>
        <v/>
      </c>
      <c r="C1925" t="str">
        <f>IF([1]线路!C1925="","",[1]线路!C1925)</f>
        <v/>
      </c>
      <c r="D1925" t="str">
        <f>IF([1]线路!D1925="","",[1]线路!D1925)</f>
        <v/>
      </c>
      <c r="E1925" t="str">
        <f>IF([1]线路!F1925="","",[1]线路!F1925)</f>
        <v/>
      </c>
      <c r="F1925" t="str">
        <f>IF([1]线路!E1925="","",[1]线路!E1925)</f>
        <v/>
      </c>
      <c r="G1925" s="18" t="str">
        <f t="shared" si="76"/>
        <v/>
      </c>
      <c r="H1925" s="18" t="str">
        <f ca="1">VLOOKUP(线路!A1925,OFFSET(架空线长度!$A$2,0,0,2000,2),2,FALSE)</f>
        <v/>
      </c>
      <c r="I1925" s="18"/>
      <c r="J1925" s="18"/>
      <c r="K1925" s="18"/>
      <c r="L1925" s="18" t="str">
        <f t="shared" si="77"/>
        <v/>
      </c>
      <c r="M1925" t="str">
        <f>IF([1]线路!G1925="","",[1]线路!G1925)</f>
        <v/>
      </c>
      <c r="N1925" t="str">
        <f>IF([1]线路!H1925="","",[1]线路!H1925)</f>
        <v/>
      </c>
    </row>
    <row r="1926" spans="1:14" x14ac:dyDescent="0.15">
      <c r="A1926" t="str">
        <f>IF([1]线路!A1926="","",[1]线路!A1926)</f>
        <v/>
      </c>
      <c r="B1926" t="str">
        <f>IF([1]线路!B1926="","",[1]线路!B1926)</f>
        <v/>
      </c>
      <c r="C1926" t="str">
        <f>IF([1]线路!C1926="","",[1]线路!C1926)</f>
        <v/>
      </c>
      <c r="D1926" t="str">
        <f>IF([1]线路!D1926="","",[1]线路!D1926)</f>
        <v/>
      </c>
      <c r="E1926" t="str">
        <f>IF([1]线路!F1926="","",[1]线路!F1926)</f>
        <v/>
      </c>
      <c r="F1926" t="str">
        <f>IF([1]线路!E1926="","",[1]线路!E1926)</f>
        <v/>
      </c>
      <c r="G1926" s="18" t="str">
        <f t="shared" si="76"/>
        <v/>
      </c>
      <c r="H1926" s="18" t="str">
        <f ca="1">VLOOKUP(线路!A1926,OFFSET(架空线长度!$A$2,0,0,2000,2),2,FALSE)</f>
        <v/>
      </c>
      <c r="I1926" s="18"/>
      <c r="J1926" s="18"/>
      <c r="K1926" s="18"/>
      <c r="L1926" s="18" t="str">
        <f t="shared" si="77"/>
        <v/>
      </c>
      <c r="M1926" t="str">
        <f>IF([1]线路!G1926="","",[1]线路!G1926)</f>
        <v/>
      </c>
      <c r="N1926" t="str">
        <f>IF([1]线路!H1926="","",[1]线路!H1926)</f>
        <v/>
      </c>
    </row>
    <row r="1927" spans="1:14" x14ac:dyDescent="0.15">
      <c r="A1927" t="str">
        <f>IF([1]线路!A1927="","",[1]线路!A1927)</f>
        <v/>
      </c>
      <c r="B1927" t="str">
        <f>IF([1]线路!B1927="","",[1]线路!B1927)</f>
        <v/>
      </c>
      <c r="C1927" t="str">
        <f>IF([1]线路!C1927="","",[1]线路!C1927)</f>
        <v/>
      </c>
      <c r="D1927" t="str">
        <f>IF([1]线路!D1927="","",[1]线路!D1927)</f>
        <v/>
      </c>
      <c r="E1927" t="str">
        <f>IF([1]线路!F1927="","",[1]线路!F1927)</f>
        <v/>
      </c>
      <c r="F1927" t="str">
        <f>IF([1]线路!E1927="","",[1]线路!E1927)</f>
        <v/>
      </c>
      <c r="G1927" s="18" t="str">
        <f t="shared" si="76"/>
        <v/>
      </c>
      <c r="H1927" s="18" t="str">
        <f ca="1">VLOOKUP(线路!A1927,OFFSET(架空线长度!$A$2,0,0,2000,2),2,FALSE)</f>
        <v/>
      </c>
      <c r="I1927" s="18"/>
      <c r="J1927" s="18"/>
      <c r="K1927" s="18"/>
      <c r="L1927" s="18" t="str">
        <f t="shared" si="77"/>
        <v/>
      </c>
      <c r="M1927" t="str">
        <f>IF([1]线路!G1927="","",[1]线路!G1927)</f>
        <v/>
      </c>
      <c r="N1927" t="str">
        <f>IF([1]线路!H1927="","",[1]线路!H1927)</f>
        <v/>
      </c>
    </row>
    <row r="1928" spans="1:14" x14ac:dyDescent="0.15">
      <c r="A1928" t="str">
        <f>IF([1]线路!A1928="","",[1]线路!A1928)</f>
        <v/>
      </c>
      <c r="B1928" t="str">
        <f>IF([1]线路!B1928="","",[1]线路!B1928)</f>
        <v/>
      </c>
      <c r="C1928" t="str">
        <f>IF([1]线路!C1928="","",[1]线路!C1928)</f>
        <v/>
      </c>
      <c r="D1928" t="str">
        <f>IF([1]线路!D1928="","",[1]线路!D1928)</f>
        <v/>
      </c>
      <c r="E1928" t="str">
        <f>IF([1]线路!F1928="","",[1]线路!F1928)</f>
        <v/>
      </c>
      <c r="F1928" t="str">
        <f>IF([1]线路!E1928="","",[1]线路!E1928)</f>
        <v/>
      </c>
      <c r="G1928" s="18" t="str">
        <f t="shared" si="76"/>
        <v/>
      </c>
      <c r="H1928" s="18" t="str">
        <f ca="1">VLOOKUP(线路!A1928,OFFSET(架空线长度!$A$2,0,0,2000,2),2,FALSE)</f>
        <v/>
      </c>
      <c r="I1928" s="18"/>
      <c r="J1928" s="18"/>
      <c r="K1928" s="18"/>
      <c r="L1928" s="18" t="str">
        <f t="shared" si="77"/>
        <v/>
      </c>
      <c r="M1928" t="str">
        <f>IF([1]线路!G1928="","",[1]线路!G1928)</f>
        <v/>
      </c>
      <c r="N1928" t="str">
        <f>IF([1]线路!H1928="","",[1]线路!H1928)</f>
        <v/>
      </c>
    </row>
    <row r="1929" spans="1:14" x14ac:dyDescent="0.15">
      <c r="A1929" t="str">
        <f>IF([1]线路!A1929="","",[1]线路!A1929)</f>
        <v/>
      </c>
      <c r="B1929" t="str">
        <f>IF([1]线路!B1929="","",[1]线路!B1929)</f>
        <v/>
      </c>
      <c r="C1929" t="str">
        <f>IF([1]线路!C1929="","",[1]线路!C1929)</f>
        <v/>
      </c>
      <c r="D1929" t="str">
        <f>IF([1]线路!D1929="","",[1]线路!D1929)</f>
        <v/>
      </c>
      <c r="E1929" t="str">
        <f>IF([1]线路!F1929="","",[1]线路!F1929)</f>
        <v/>
      </c>
      <c r="F1929" t="str">
        <f>IF([1]线路!E1929="","",[1]线路!E1929)</f>
        <v/>
      </c>
      <c r="G1929" s="18" t="str">
        <f t="shared" si="76"/>
        <v/>
      </c>
      <c r="H1929" s="18" t="str">
        <f ca="1">VLOOKUP(线路!A1929,OFFSET(架空线长度!$A$2,0,0,2000,2),2,FALSE)</f>
        <v/>
      </c>
      <c r="I1929" s="18"/>
      <c r="J1929" s="18"/>
      <c r="K1929" s="18"/>
      <c r="L1929" s="18" t="str">
        <f t="shared" si="77"/>
        <v/>
      </c>
      <c r="M1929" t="str">
        <f>IF([1]线路!G1929="","",[1]线路!G1929)</f>
        <v/>
      </c>
      <c r="N1929" t="str">
        <f>IF([1]线路!H1929="","",[1]线路!H1929)</f>
        <v/>
      </c>
    </row>
    <row r="1930" spans="1:14" x14ac:dyDescent="0.15">
      <c r="A1930" t="str">
        <f>IF([1]线路!A1930="","",[1]线路!A1930)</f>
        <v/>
      </c>
      <c r="B1930" t="str">
        <f>IF([1]线路!B1930="","",[1]线路!B1930)</f>
        <v/>
      </c>
      <c r="C1930" t="str">
        <f>IF([1]线路!C1930="","",[1]线路!C1930)</f>
        <v/>
      </c>
      <c r="D1930" t="str">
        <f>IF([1]线路!D1930="","",[1]线路!D1930)</f>
        <v/>
      </c>
      <c r="E1930" t="str">
        <f>IF([1]线路!F1930="","",[1]线路!F1930)</f>
        <v/>
      </c>
      <c r="F1930" t="str">
        <f>IF([1]线路!E1930="","",[1]线路!E1930)</f>
        <v/>
      </c>
      <c r="G1930" s="18" t="str">
        <f t="shared" si="76"/>
        <v/>
      </c>
      <c r="H1930" s="18" t="str">
        <f ca="1">VLOOKUP(线路!A1930,OFFSET(架空线长度!$A$2,0,0,2000,2),2,FALSE)</f>
        <v/>
      </c>
      <c r="I1930" s="18"/>
      <c r="J1930" s="18"/>
      <c r="K1930" s="18"/>
      <c r="L1930" s="18" t="str">
        <f t="shared" si="77"/>
        <v/>
      </c>
      <c r="M1930" t="str">
        <f>IF([1]线路!G1930="","",[1]线路!G1930)</f>
        <v/>
      </c>
      <c r="N1930" t="str">
        <f>IF([1]线路!H1930="","",[1]线路!H1930)</f>
        <v/>
      </c>
    </row>
    <row r="1931" spans="1:14" x14ac:dyDescent="0.15">
      <c r="A1931" t="str">
        <f>IF([1]线路!A1931="","",[1]线路!A1931)</f>
        <v/>
      </c>
      <c r="B1931" t="str">
        <f>IF([1]线路!B1931="","",[1]线路!B1931)</f>
        <v/>
      </c>
      <c r="C1931" t="str">
        <f>IF([1]线路!C1931="","",[1]线路!C1931)</f>
        <v/>
      </c>
      <c r="D1931" t="str">
        <f>IF([1]线路!D1931="","",[1]线路!D1931)</f>
        <v/>
      </c>
      <c r="E1931" t="str">
        <f>IF([1]线路!F1931="","",[1]线路!F1931)</f>
        <v/>
      </c>
      <c r="F1931" t="str">
        <f>IF([1]线路!E1931="","",[1]线路!E1931)</f>
        <v/>
      </c>
      <c r="G1931" s="18" t="str">
        <f t="shared" si="76"/>
        <v/>
      </c>
      <c r="H1931" s="18" t="str">
        <f ca="1">VLOOKUP(线路!A1931,OFFSET(架空线长度!$A$2,0,0,2000,2),2,FALSE)</f>
        <v/>
      </c>
      <c r="I1931" s="18"/>
      <c r="J1931" s="18"/>
      <c r="K1931" s="18"/>
      <c r="L1931" s="18" t="str">
        <f t="shared" si="77"/>
        <v/>
      </c>
      <c r="M1931" t="str">
        <f>IF([1]线路!G1931="","",[1]线路!G1931)</f>
        <v/>
      </c>
      <c r="N1931" t="str">
        <f>IF([1]线路!H1931="","",[1]线路!H1931)</f>
        <v/>
      </c>
    </row>
    <row r="1932" spans="1:14" x14ac:dyDescent="0.15">
      <c r="A1932" t="str">
        <f>IF([1]线路!A1932="","",[1]线路!A1932)</f>
        <v/>
      </c>
      <c r="B1932" t="str">
        <f>IF([1]线路!B1932="","",[1]线路!B1932)</f>
        <v/>
      </c>
      <c r="C1932" t="str">
        <f>IF([1]线路!C1932="","",[1]线路!C1932)</f>
        <v/>
      </c>
      <c r="D1932" t="str">
        <f>IF([1]线路!D1932="","",[1]线路!D1932)</f>
        <v/>
      </c>
      <c r="E1932" t="str">
        <f>IF([1]线路!F1932="","",[1]线路!F1932)</f>
        <v/>
      </c>
      <c r="F1932" t="str">
        <f>IF([1]线路!E1932="","",[1]线路!E1932)</f>
        <v/>
      </c>
      <c r="G1932" s="18" t="str">
        <f t="shared" si="76"/>
        <v/>
      </c>
      <c r="H1932" s="18" t="str">
        <f ca="1">VLOOKUP(线路!A1932,OFFSET(架空线长度!$A$2,0,0,2000,2),2,FALSE)</f>
        <v/>
      </c>
      <c r="I1932" s="18"/>
      <c r="J1932" s="18"/>
      <c r="K1932" s="18"/>
      <c r="L1932" s="18" t="str">
        <f t="shared" si="77"/>
        <v/>
      </c>
      <c r="M1932" t="str">
        <f>IF([1]线路!G1932="","",[1]线路!G1932)</f>
        <v/>
      </c>
      <c r="N1932" t="str">
        <f>IF([1]线路!H1932="","",[1]线路!H1932)</f>
        <v/>
      </c>
    </row>
    <row r="1933" spans="1:14" x14ac:dyDescent="0.15">
      <c r="A1933" t="str">
        <f>IF([1]线路!A1933="","",[1]线路!A1933)</f>
        <v/>
      </c>
      <c r="B1933" t="str">
        <f>IF([1]线路!B1933="","",[1]线路!B1933)</f>
        <v/>
      </c>
      <c r="C1933" t="str">
        <f>IF([1]线路!C1933="","",[1]线路!C1933)</f>
        <v/>
      </c>
      <c r="D1933" t="str">
        <f>IF([1]线路!D1933="","",[1]线路!D1933)</f>
        <v/>
      </c>
      <c r="E1933" t="str">
        <f>IF([1]线路!F1933="","",[1]线路!F1933)</f>
        <v/>
      </c>
      <c r="F1933" t="str">
        <f>IF([1]线路!E1933="","",[1]线路!E1933)</f>
        <v/>
      </c>
      <c r="G1933" s="18" t="str">
        <f t="shared" si="76"/>
        <v/>
      </c>
      <c r="H1933" s="18" t="str">
        <f ca="1">VLOOKUP(线路!A1933,OFFSET(架空线长度!$A$2,0,0,2000,2),2,FALSE)</f>
        <v/>
      </c>
      <c r="I1933" s="18"/>
      <c r="J1933" s="18"/>
      <c r="K1933" s="18"/>
      <c r="L1933" s="18" t="str">
        <f t="shared" si="77"/>
        <v/>
      </c>
      <c r="M1933" t="str">
        <f>IF([1]线路!G1933="","",[1]线路!G1933)</f>
        <v/>
      </c>
      <c r="N1933" t="str">
        <f>IF([1]线路!H1933="","",[1]线路!H1933)</f>
        <v/>
      </c>
    </row>
    <row r="1934" spans="1:14" x14ac:dyDescent="0.15">
      <c r="A1934" t="str">
        <f>IF([1]线路!A1934="","",[1]线路!A1934)</f>
        <v/>
      </c>
      <c r="B1934" t="str">
        <f>IF([1]线路!B1934="","",[1]线路!B1934)</f>
        <v/>
      </c>
      <c r="C1934" t="str">
        <f>IF([1]线路!C1934="","",[1]线路!C1934)</f>
        <v/>
      </c>
      <c r="D1934" t="str">
        <f>IF([1]线路!D1934="","",[1]线路!D1934)</f>
        <v/>
      </c>
      <c r="E1934" t="str">
        <f>IF([1]线路!F1934="","",[1]线路!F1934)</f>
        <v/>
      </c>
      <c r="F1934" t="str">
        <f>IF([1]线路!E1934="","",[1]线路!E1934)</f>
        <v/>
      </c>
      <c r="G1934" s="18" t="str">
        <f t="shared" si="76"/>
        <v/>
      </c>
      <c r="H1934" s="18" t="str">
        <f ca="1">VLOOKUP(线路!A1934,OFFSET(架空线长度!$A$2,0,0,2000,2),2,FALSE)</f>
        <v/>
      </c>
      <c r="I1934" s="18"/>
      <c r="J1934" s="18"/>
      <c r="K1934" s="18"/>
      <c r="L1934" s="18" t="str">
        <f t="shared" si="77"/>
        <v/>
      </c>
      <c r="M1934" t="str">
        <f>IF([1]线路!G1934="","",[1]线路!G1934)</f>
        <v/>
      </c>
      <c r="N1934" t="str">
        <f>IF([1]线路!H1934="","",[1]线路!H1934)</f>
        <v/>
      </c>
    </row>
    <row r="1935" spans="1:14" x14ac:dyDescent="0.15">
      <c r="A1935" t="str">
        <f>IF([1]线路!A1935="","",[1]线路!A1935)</f>
        <v/>
      </c>
      <c r="B1935" t="str">
        <f>IF([1]线路!B1935="","",[1]线路!B1935)</f>
        <v/>
      </c>
      <c r="C1935" t="str">
        <f>IF([1]线路!C1935="","",[1]线路!C1935)</f>
        <v/>
      </c>
      <c r="D1935" t="str">
        <f>IF([1]线路!D1935="","",[1]线路!D1935)</f>
        <v/>
      </c>
      <c r="E1935" t="str">
        <f>IF([1]线路!F1935="","",[1]线路!F1935)</f>
        <v/>
      </c>
      <c r="F1935" t="str">
        <f>IF([1]线路!E1935="","",[1]线路!E1935)</f>
        <v/>
      </c>
      <c r="G1935" s="18" t="str">
        <f t="shared" si="76"/>
        <v/>
      </c>
      <c r="H1935" s="18" t="str">
        <f ca="1">VLOOKUP(线路!A1935,OFFSET(架空线长度!$A$2,0,0,2000,2),2,FALSE)</f>
        <v/>
      </c>
      <c r="I1935" s="18"/>
      <c r="J1935" s="18"/>
      <c r="K1935" s="18"/>
      <c r="L1935" s="18" t="str">
        <f t="shared" si="77"/>
        <v/>
      </c>
      <c r="M1935" t="str">
        <f>IF([1]线路!G1935="","",[1]线路!G1935)</f>
        <v/>
      </c>
      <c r="N1935" t="str">
        <f>IF([1]线路!H1935="","",[1]线路!H1935)</f>
        <v/>
      </c>
    </row>
    <row r="1936" spans="1:14" x14ac:dyDescent="0.15">
      <c r="A1936" t="str">
        <f>IF([1]线路!A1936="","",[1]线路!A1936)</f>
        <v/>
      </c>
      <c r="B1936" t="str">
        <f>IF([1]线路!B1936="","",[1]线路!B1936)</f>
        <v/>
      </c>
      <c r="C1936" t="str">
        <f>IF([1]线路!C1936="","",[1]线路!C1936)</f>
        <v/>
      </c>
      <c r="D1936" t="str">
        <f>IF([1]线路!D1936="","",[1]线路!D1936)</f>
        <v/>
      </c>
      <c r="E1936" t="str">
        <f>IF([1]线路!F1936="","",[1]线路!F1936)</f>
        <v/>
      </c>
      <c r="F1936" t="str">
        <f>IF([1]线路!E1936="","",[1]线路!E1936)</f>
        <v/>
      </c>
      <c r="G1936" s="18" t="str">
        <f t="shared" si="76"/>
        <v/>
      </c>
      <c r="H1936" s="18" t="str">
        <f ca="1">VLOOKUP(线路!A1936,OFFSET(架空线长度!$A$2,0,0,2000,2),2,FALSE)</f>
        <v/>
      </c>
      <c r="I1936" s="18"/>
      <c r="J1936" s="18"/>
      <c r="K1936" s="18"/>
      <c r="L1936" s="18" t="str">
        <f t="shared" si="77"/>
        <v/>
      </c>
      <c r="M1936" t="str">
        <f>IF([1]线路!G1936="","",[1]线路!G1936)</f>
        <v/>
      </c>
      <c r="N1936" t="str">
        <f>IF([1]线路!H1936="","",[1]线路!H1936)</f>
        <v/>
      </c>
    </row>
    <row r="1937" spans="1:14" x14ac:dyDescent="0.15">
      <c r="A1937" t="str">
        <f>IF([1]线路!A1937="","",[1]线路!A1937)</f>
        <v/>
      </c>
      <c r="B1937" t="str">
        <f>IF([1]线路!B1937="","",[1]线路!B1937)</f>
        <v/>
      </c>
      <c r="C1937" t="str">
        <f>IF([1]线路!C1937="","",[1]线路!C1937)</f>
        <v/>
      </c>
      <c r="D1937" t="str">
        <f>IF([1]线路!D1937="","",[1]线路!D1937)</f>
        <v/>
      </c>
      <c r="E1937" t="str">
        <f>IF([1]线路!F1937="","",[1]线路!F1937)</f>
        <v/>
      </c>
      <c r="F1937" t="str">
        <f>IF([1]线路!E1937="","",[1]线路!E1937)</f>
        <v/>
      </c>
      <c r="G1937" s="18" t="str">
        <f t="shared" si="76"/>
        <v/>
      </c>
      <c r="H1937" s="18" t="str">
        <f ca="1">VLOOKUP(线路!A1937,OFFSET(架空线长度!$A$2,0,0,2000,2),2,FALSE)</f>
        <v/>
      </c>
      <c r="I1937" s="18"/>
      <c r="J1937" s="18"/>
      <c r="K1937" s="18"/>
      <c r="L1937" s="18" t="str">
        <f t="shared" si="77"/>
        <v/>
      </c>
      <c r="M1937" t="str">
        <f>IF([1]线路!G1937="","",[1]线路!G1937)</f>
        <v/>
      </c>
      <c r="N1937" t="str">
        <f>IF([1]线路!H1937="","",[1]线路!H1937)</f>
        <v/>
      </c>
    </row>
    <row r="1938" spans="1:14" x14ac:dyDescent="0.15">
      <c r="A1938" t="str">
        <f>IF([1]线路!A1938="","",[1]线路!A1938)</f>
        <v/>
      </c>
      <c r="B1938" t="str">
        <f>IF([1]线路!B1938="","",[1]线路!B1938)</f>
        <v/>
      </c>
      <c r="C1938" t="str">
        <f>IF([1]线路!C1938="","",[1]线路!C1938)</f>
        <v/>
      </c>
      <c r="D1938" t="str">
        <f>IF([1]线路!D1938="","",[1]线路!D1938)</f>
        <v/>
      </c>
      <c r="E1938" t="str">
        <f>IF([1]线路!F1938="","",[1]线路!F1938)</f>
        <v/>
      </c>
      <c r="F1938" t="str">
        <f>IF([1]线路!E1938="","",[1]线路!E1938)</f>
        <v/>
      </c>
      <c r="G1938" s="18" t="str">
        <f t="shared" si="76"/>
        <v/>
      </c>
      <c r="H1938" s="18" t="str">
        <f ca="1">VLOOKUP(线路!A1938,OFFSET(架空线长度!$A$2,0,0,2000,2),2,FALSE)</f>
        <v/>
      </c>
      <c r="I1938" s="18"/>
      <c r="J1938" s="18"/>
      <c r="K1938" s="18"/>
      <c r="L1938" s="18" t="str">
        <f t="shared" si="77"/>
        <v/>
      </c>
      <c r="M1938" t="str">
        <f>IF([1]线路!G1938="","",[1]线路!G1938)</f>
        <v/>
      </c>
      <c r="N1938" t="str">
        <f>IF([1]线路!H1938="","",[1]线路!H1938)</f>
        <v/>
      </c>
    </row>
    <row r="1939" spans="1:14" x14ac:dyDescent="0.15">
      <c r="A1939" t="str">
        <f>IF([1]线路!A1939="","",[1]线路!A1939)</f>
        <v/>
      </c>
      <c r="B1939" t="str">
        <f>IF([1]线路!B1939="","",[1]线路!B1939)</f>
        <v/>
      </c>
      <c r="C1939" t="str">
        <f>IF([1]线路!C1939="","",[1]线路!C1939)</f>
        <v/>
      </c>
      <c r="D1939" t="str">
        <f>IF([1]线路!D1939="","",[1]线路!D1939)</f>
        <v/>
      </c>
      <c r="E1939" t="str">
        <f>IF([1]线路!F1939="","",[1]线路!F1939)</f>
        <v/>
      </c>
      <c r="F1939" t="str">
        <f>IF([1]线路!E1939="","",[1]线路!E1939)</f>
        <v/>
      </c>
      <c r="G1939" s="18" t="str">
        <f t="shared" si="76"/>
        <v/>
      </c>
      <c r="H1939" s="18" t="str">
        <f ca="1">VLOOKUP(线路!A1939,OFFSET(架空线长度!$A$2,0,0,2000,2),2,FALSE)</f>
        <v/>
      </c>
      <c r="I1939" s="18"/>
      <c r="J1939" s="18"/>
      <c r="K1939" s="18"/>
      <c r="L1939" s="18" t="str">
        <f t="shared" si="77"/>
        <v/>
      </c>
      <c r="M1939" t="str">
        <f>IF([1]线路!G1939="","",[1]线路!G1939)</f>
        <v/>
      </c>
      <c r="N1939" t="str">
        <f>IF([1]线路!H1939="","",[1]线路!H1939)</f>
        <v/>
      </c>
    </row>
    <row r="1940" spans="1:14" x14ac:dyDescent="0.15">
      <c r="A1940" t="str">
        <f>IF([1]线路!A1940="","",[1]线路!A1940)</f>
        <v/>
      </c>
      <c r="B1940" t="str">
        <f>IF([1]线路!B1940="","",[1]线路!B1940)</f>
        <v/>
      </c>
      <c r="C1940" t="str">
        <f>IF([1]线路!C1940="","",[1]线路!C1940)</f>
        <v/>
      </c>
      <c r="D1940" t="str">
        <f>IF([1]线路!D1940="","",[1]线路!D1940)</f>
        <v/>
      </c>
      <c r="E1940" t="str">
        <f>IF([1]线路!F1940="","",[1]线路!F1940)</f>
        <v/>
      </c>
      <c r="F1940" t="str">
        <f>IF([1]线路!E1940="","",[1]线路!E1940)</f>
        <v/>
      </c>
      <c r="G1940" s="18" t="str">
        <f t="shared" si="76"/>
        <v/>
      </c>
      <c r="H1940" s="18" t="str">
        <f ca="1">VLOOKUP(线路!A1940,OFFSET(架空线长度!$A$2,0,0,2000,2),2,FALSE)</f>
        <v/>
      </c>
      <c r="I1940" s="18"/>
      <c r="J1940" s="18"/>
      <c r="K1940" s="18"/>
      <c r="L1940" s="18" t="str">
        <f t="shared" si="77"/>
        <v/>
      </c>
      <c r="M1940" t="str">
        <f>IF([1]线路!G1940="","",[1]线路!G1940)</f>
        <v/>
      </c>
      <c r="N1940" t="str">
        <f>IF([1]线路!H1940="","",[1]线路!H1940)</f>
        <v/>
      </c>
    </row>
    <row r="1941" spans="1:14" x14ac:dyDescent="0.15">
      <c r="A1941" t="str">
        <f>IF([1]线路!A1941="","",[1]线路!A1941)</f>
        <v/>
      </c>
      <c r="B1941" t="str">
        <f>IF([1]线路!B1941="","",[1]线路!B1941)</f>
        <v/>
      </c>
      <c r="C1941" t="str">
        <f>IF([1]线路!C1941="","",[1]线路!C1941)</f>
        <v/>
      </c>
      <c r="D1941" t="str">
        <f>IF([1]线路!D1941="","",[1]线路!D1941)</f>
        <v/>
      </c>
      <c r="E1941" t="str">
        <f>IF([1]线路!F1941="","",[1]线路!F1941)</f>
        <v/>
      </c>
      <c r="F1941" t="str">
        <f>IF([1]线路!E1941="","",[1]线路!E1941)</f>
        <v/>
      </c>
      <c r="G1941" s="18" t="str">
        <f t="shared" si="76"/>
        <v/>
      </c>
      <c r="H1941" s="18" t="str">
        <f ca="1">VLOOKUP(线路!A1941,OFFSET(架空线长度!$A$2,0,0,2000,2),2,FALSE)</f>
        <v/>
      </c>
      <c r="I1941" s="18"/>
      <c r="J1941" s="18"/>
      <c r="K1941" s="18"/>
      <c r="L1941" s="18" t="str">
        <f t="shared" si="77"/>
        <v/>
      </c>
      <c r="M1941" t="str">
        <f>IF([1]线路!G1941="","",[1]线路!G1941)</f>
        <v/>
      </c>
      <c r="N1941" t="str">
        <f>IF([1]线路!H1941="","",[1]线路!H1941)</f>
        <v/>
      </c>
    </row>
    <row r="1942" spans="1:14" x14ac:dyDescent="0.15">
      <c r="A1942" t="str">
        <f>IF([1]线路!A1942="","",[1]线路!A1942)</f>
        <v/>
      </c>
      <c r="B1942" t="str">
        <f>IF([1]线路!B1942="","",[1]线路!B1942)</f>
        <v/>
      </c>
      <c r="C1942" t="str">
        <f>IF([1]线路!C1942="","",[1]线路!C1942)</f>
        <v/>
      </c>
      <c r="D1942" t="str">
        <f>IF([1]线路!D1942="","",[1]线路!D1942)</f>
        <v/>
      </c>
      <c r="E1942" t="str">
        <f>IF([1]线路!F1942="","",[1]线路!F1942)</f>
        <v/>
      </c>
      <c r="F1942" t="str">
        <f>IF([1]线路!E1942="","",[1]线路!E1942)</f>
        <v/>
      </c>
      <c r="G1942" s="18" t="str">
        <f t="shared" si="76"/>
        <v/>
      </c>
      <c r="H1942" s="18" t="str">
        <f ca="1">VLOOKUP(线路!A1942,OFFSET(架空线长度!$A$2,0,0,2000,2),2,FALSE)</f>
        <v/>
      </c>
      <c r="I1942" s="18"/>
      <c r="J1942" s="18"/>
      <c r="K1942" s="18"/>
      <c r="L1942" s="18" t="str">
        <f t="shared" si="77"/>
        <v/>
      </c>
      <c r="M1942" t="str">
        <f>IF([1]线路!G1942="","",[1]线路!G1942)</f>
        <v/>
      </c>
      <c r="N1942" t="str">
        <f>IF([1]线路!H1942="","",[1]线路!H1942)</f>
        <v/>
      </c>
    </row>
    <row r="1943" spans="1:14" x14ac:dyDescent="0.15">
      <c r="A1943" t="str">
        <f>IF([1]线路!A1943="","",[1]线路!A1943)</f>
        <v/>
      </c>
      <c r="B1943" t="str">
        <f>IF([1]线路!B1943="","",[1]线路!B1943)</f>
        <v/>
      </c>
      <c r="C1943" t="str">
        <f>IF([1]线路!C1943="","",[1]线路!C1943)</f>
        <v/>
      </c>
      <c r="D1943" t="str">
        <f>IF([1]线路!D1943="","",[1]线路!D1943)</f>
        <v/>
      </c>
      <c r="E1943" t="str">
        <f>IF([1]线路!F1943="","",[1]线路!F1943)</f>
        <v/>
      </c>
      <c r="F1943" t="str">
        <f>IF([1]线路!E1943="","",[1]线路!E1943)</f>
        <v/>
      </c>
      <c r="G1943" s="18" t="str">
        <f t="shared" si="76"/>
        <v/>
      </c>
      <c r="H1943" s="18" t="str">
        <f ca="1">VLOOKUP(线路!A1943,OFFSET(架空线长度!$A$2,0,0,2000,2),2,FALSE)</f>
        <v/>
      </c>
      <c r="I1943" s="18"/>
      <c r="J1943" s="18"/>
      <c r="K1943" s="18"/>
      <c r="L1943" s="18" t="str">
        <f t="shared" si="77"/>
        <v/>
      </c>
      <c r="M1943" t="str">
        <f>IF([1]线路!G1943="","",[1]线路!G1943)</f>
        <v/>
      </c>
      <c r="N1943" t="str">
        <f>IF([1]线路!H1943="","",[1]线路!H1943)</f>
        <v/>
      </c>
    </row>
    <row r="1944" spans="1:14" x14ac:dyDescent="0.15">
      <c r="A1944" t="str">
        <f>IF([1]线路!A1944="","",[1]线路!A1944)</f>
        <v/>
      </c>
      <c r="B1944" t="str">
        <f>IF([1]线路!B1944="","",[1]线路!B1944)</f>
        <v/>
      </c>
      <c r="C1944" t="str">
        <f>IF([1]线路!C1944="","",[1]线路!C1944)</f>
        <v/>
      </c>
      <c r="D1944" t="str">
        <f>IF([1]线路!D1944="","",[1]线路!D1944)</f>
        <v/>
      </c>
      <c r="E1944" t="str">
        <f>IF([1]线路!F1944="","",[1]线路!F1944)</f>
        <v/>
      </c>
      <c r="F1944" t="str">
        <f>IF([1]线路!E1944="","",[1]线路!E1944)</f>
        <v/>
      </c>
      <c r="G1944" s="18" t="str">
        <f t="shared" si="76"/>
        <v/>
      </c>
      <c r="H1944" s="18" t="str">
        <f ca="1">VLOOKUP(线路!A1944,OFFSET(架空线长度!$A$2,0,0,2000,2),2,FALSE)</f>
        <v/>
      </c>
      <c r="I1944" s="18"/>
      <c r="J1944" s="18"/>
      <c r="K1944" s="18"/>
      <c r="L1944" s="18" t="str">
        <f t="shared" si="77"/>
        <v/>
      </c>
      <c r="M1944" t="str">
        <f>IF([1]线路!G1944="","",[1]线路!G1944)</f>
        <v/>
      </c>
      <c r="N1944" t="str">
        <f>IF([1]线路!H1944="","",[1]线路!H1944)</f>
        <v/>
      </c>
    </row>
    <row r="1945" spans="1:14" x14ac:dyDescent="0.15">
      <c r="A1945" t="str">
        <f>IF([1]线路!A1945="","",[1]线路!A1945)</f>
        <v/>
      </c>
      <c r="B1945" t="str">
        <f>IF([1]线路!B1945="","",[1]线路!B1945)</f>
        <v/>
      </c>
      <c r="C1945" t="str">
        <f>IF([1]线路!C1945="","",[1]线路!C1945)</f>
        <v/>
      </c>
      <c r="D1945" t="str">
        <f>IF([1]线路!D1945="","",[1]线路!D1945)</f>
        <v/>
      </c>
      <c r="E1945" t="str">
        <f>IF([1]线路!F1945="","",[1]线路!F1945)</f>
        <v/>
      </c>
      <c r="F1945" t="str">
        <f>IF([1]线路!E1945="","",[1]线路!E1945)</f>
        <v/>
      </c>
      <c r="G1945" s="18" t="str">
        <f t="shared" si="76"/>
        <v/>
      </c>
      <c r="H1945" s="18" t="str">
        <f ca="1">VLOOKUP(线路!A1945,OFFSET(架空线长度!$A$2,0,0,2000,2),2,FALSE)</f>
        <v/>
      </c>
      <c r="I1945" s="18"/>
      <c r="J1945" s="18"/>
      <c r="K1945" s="18"/>
      <c r="L1945" s="18" t="str">
        <f t="shared" si="77"/>
        <v/>
      </c>
      <c r="M1945" t="str">
        <f>IF([1]线路!G1945="","",[1]线路!G1945)</f>
        <v/>
      </c>
      <c r="N1945" t="str">
        <f>IF([1]线路!H1945="","",[1]线路!H1945)</f>
        <v/>
      </c>
    </row>
    <row r="1946" spans="1:14" x14ac:dyDescent="0.15">
      <c r="A1946" t="str">
        <f>IF([1]线路!A1946="","",[1]线路!A1946)</f>
        <v/>
      </c>
      <c r="B1946" t="str">
        <f>IF([1]线路!B1946="","",[1]线路!B1946)</f>
        <v/>
      </c>
      <c r="C1946" t="str">
        <f>IF([1]线路!C1946="","",[1]线路!C1946)</f>
        <v/>
      </c>
      <c r="D1946" t="str">
        <f>IF([1]线路!D1946="","",[1]线路!D1946)</f>
        <v/>
      </c>
      <c r="E1946" t="str">
        <f>IF([1]线路!F1946="","",[1]线路!F1946)</f>
        <v/>
      </c>
      <c r="F1946" t="str">
        <f>IF([1]线路!E1946="","",[1]线路!E1946)</f>
        <v/>
      </c>
      <c r="G1946" s="18" t="str">
        <f t="shared" si="76"/>
        <v/>
      </c>
      <c r="H1946" s="18" t="str">
        <f ca="1">VLOOKUP(线路!A1946,OFFSET(架空线长度!$A$2,0,0,2000,2),2,FALSE)</f>
        <v/>
      </c>
      <c r="I1946" s="18"/>
      <c r="J1946" s="18"/>
      <c r="K1946" s="18"/>
      <c r="L1946" s="18" t="str">
        <f t="shared" si="77"/>
        <v/>
      </c>
      <c r="M1946" t="str">
        <f>IF([1]线路!G1946="","",[1]线路!G1946)</f>
        <v/>
      </c>
      <c r="N1946" t="str">
        <f>IF([1]线路!H1946="","",[1]线路!H1946)</f>
        <v/>
      </c>
    </row>
    <row r="1947" spans="1:14" x14ac:dyDescent="0.15">
      <c r="A1947" t="str">
        <f>IF([1]线路!A1947="","",[1]线路!A1947)</f>
        <v/>
      </c>
      <c r="B1947" t="str">
        <f>IF([1]线路!B1947="","",[1]线路!B1947)</f>
        <v/>
      </c>
      <c r="C1947" t="str">
        <f>IF([1]线路!C1947="","",[1]线路!C1947)</f>
        <v/>
      </c>
      <c r="D1947" t="str">
        <f>IF([1]线路!D1947="","",[1]线路!D1947)</f>
        <v/>
      </c>
      <c r="E1947" t="str">
        <f>IF([1]线路!F1947="","",[1]线路!F1947)</f>
        <v/>
      </c>
      <c r="F1947" t="str">
        <f>IF([1]线路!E1947="","",[1]线路!E1947)</f>
        <v/>
      </c>
      <c r="G1947" s="18" t="str">
        <f t="shared" si="76"/>
        <v/>
      </c>
      <c r="H1947" s="18" t="str">
        <f ca="1">VLOOKUP(线路!A1947,OFFSET(架空线长度!$A$2,0,0,2000,2),2,FALSE)</f>
        <v/>
      </c>
      <c r="I1947" s="18"/>
      <c r="J1947" s="18"/>
      <c r="K1947" s="18"/>
      <c r="L1947" s="18" t="str">
        <f t="shared" si="77"/>
        <v/>
      </c>
      <c r="M1947" t="str">
        <f>IF([1]线路!G1947="","",[1]线路!G1947)</f>
        <v/>
      </c>
      <c r="N1947" t="str">
        <f>IF([1]线路!H1947="","",[1]线路!H1947)</f>
        <v/>
      </c>
    </row>
    <row r="1948" spans="1:14" x14ac:dyDescent="0.15">
      <c r="A1948" t="str">
        <f>IF([1]线路!A1948="","",[1]线路!A1948)</f>
        <v/>
      </c>
      <c r="B1948" t="str">
        <f>IF([1]线路!B1948="","",[1]线路!B1948)</f>
        <v/>
      </c>
      <c r="C1948" t="str">
        <f>IF([1]线路!C1948="","",[1]线路!C1948)</f>
        <v/>
      </c>
      <c r="D1948" t="str">
        <f>IF([1]线路!D1948="","",[1]线路!D1948)</f>
        <v/>
      </c>
      <c r="E1948" t="str">
        <f>IF([1]线路!F1948="","",[1]线路!F1948)</f>
        <v/>
      </c>
      <c r="F1948" t="str">
        <f>IF([1]线路!E1948="","",[1]线路!E1948)</f>
        <v/>
      </c>
      <c r="G1948" s="18" t="str">
        <f t="shared" si="76"/>
        <v/>
      </c>
      <c r="H1948" s="18" t="str">
        <f ca="1">VLOOKUP(线路!A1948,OFFSET(架空线长度!$A$2,0,0,2000,2),2,FALSE)</f>
        <v/>
      </c>
      <c r="I1948" s="18"/>
      <c r="J1948" s="18"/>
      <c r="K1948" s="18"/>
      <c r="L1948" s="18" t="str">
        <f t="shared" si="77"/>
        <v/>
      </c>
      <c r="M1948" t="str">
        <f>IF([1]线路!G1948="","",[1]线路!G1948)</f>
        <v/>
      </c>
      <c r="N1948" t="str">
        <f>IF([1]线路!H1948="","",[1]线路!H1948)</f>
        <v/>
      </c>
    </row>
    <row r="1949" spans="1:14" x14ac:dyDescent="0.15">
      <c r="A1949" t="str">
        <f>IF([1]线路!A1949="","",[1]线路!A1949)</f>
        <v/>
      </c>
      <c r="B1949" t="str">
        <f>IF([1]线路!B1949="","",[1]线路!B1949)</f>
        <v/>
      </c>
      <c r="C1949" t="str">
        <f>IF([1]线路!C1949="","",[1]线路!C1949)</f>
        <v/>
      </c>
      <c r="D1949" t="str">
        <f>IF([1]线路!D1949="","",[1]线路!D1949)</f>
        <v/>
      </c>
      <c r="E1949" t="str">
        <f>IF([1]线路!F1949="","",[1]线路!F1949)</f>
        <v/>
      </c>
      <c r="F1949" t="str">
        <f>IF([1]线路!E1949="","",[1]线路!E1949)</f>
        <v/>
      </c>
      <c r="G1949" s="18" t="str">
        <f t="shared" si="76"/>
        <v/>
      </c>
      <c r="H1949" s="18" t="str">
        <f ca="1">VLOOKUP(线路!A1949,OFFSET(架空线长度!$A$2,0,0,2000,2),2,FALSE)</f>
        <v/>
      </c>
      <c r="I1949" s="18"/>
      <c r="J1949" s="18"/>
      <c r="K1949" s="18"/>
      <c r="L1949" s="18" t="str">
        <f t="shared" si="77"/>
        <v/>
      </c>
      <c r="M1949" t="str">
        <f>IF([1]线路!G1949="","",[1]线路!G1949)</f>
        <v/>
      </c>
      <c r="N1949" t="str">
        <f>IF([1]线路!H1949="","",[1]线路!H1949)</f>
        <v/>
      </c>
    </row>
    <row r="1950" spans="1:14" x14ac:dyDescent="0.15">
      <c r="A1950" t="str">
        <f>IF([1]线路!A1950="","",[1]线路!A1950)</f>
        <v/>
      </c>
      <c r="B1950" t="str">
        <f>IF([1]线路!B1950="","",[1]线路!B1950)</f>
        <v/>
      </c>
      <c r="C1950" t="str">
        <f>IF([1]线路!C1950="","",[1]线路!C1950)</f>
        <v/>
      </c>
      <c r="D1950" t="str">
        <f>IF([1]线路!D1950="","",[1]线路!D1950)</f>
        <v/>
      </c>
      <c r="E1950" t="str">
        <f>IF([1]线路!F1950="","",[1]线路!F1950)</f>
        <v/>
      </c>
      <c r="F1950" t="str">
        <f>IF([1]线路!E1950="","",[1]线路!E1950)</f>
        <v/>
      </c>
      <c r="G1950" s="18" t="str">
        <f t="shared" si="76"/>
        <v/>
      </c>
      <c r="H1950" s="18" t="str">
        <f ca="1">VLOOKUP(线路!A1950,OFFSET(架空线长度!$A$2,0,0,2000,2),2,FALSE)</f>
        <v/>
      </c>
      <c r="I1950" s="18"/>
      <c r="J1950" s="18"/>
      <c r="K1950" s="18"/>
      <c r="L1950" s="18" t="str">
        <f t="shared" si="77"/>
        <v/>
      </c>
      <c r="M1950" t="str">
        <f>IF([1]线路!G1950="","",[1]线路!G1950)</f>
        <v/>
      </c>
      <c r="N1950" t="str">
        <f>IF([1]线路!H1950="","",[1]线路!H1950)</f>
        <v/>
      </c>
    </row>
    <row r="1951" spans="1:14" x14ac:dyDescent="0.15">
      <c r="A1951" t="str">
        <f>IF([1]线路!A1951="","",[1]线路!A1951)</f>
        <v/>
      </c>
      <c r="B1951" t="str">
        <f>IF([1]线路!B1951="","",[1]线路!B1951)</f>
        <v/>
      </c>
      <c r="C1951" t="str">
        <f>IF([1]线路!C1951="","",[1]线路!C1951)</f>
        <v/>
      </c>
      <c r="D1951" t="str">
        <f>IF([1]线路!D1951="","",[1]线路!D1951)</f>
        <v/>
      </c>
      <c r="E1951" t="str">
        <f>IF([1]线路!F1951="","",[1]线路!F1951)</f>
        <v/>
      </c>
      <c r="F1951" t="str">
        <f>IF([1]线路!E1951="","",[1]线路!E1951)</f>
        <v/>
      </c>
      <c r="G1951" s="18" t="str">
        <f t="shared" si="76"/>
        <v/>
      </c>
      <c r="H1951" s="18" t="str">
        <f ca="1">VLOOKUP(线路!A1951,OFFSET(架空线长度!$A$2,0,0,2000,2),2,FALSE)</f>
        <v/>
      </c>
      <c r="I1951" s="18"/>
      <c r="J1951" s="18"/>
      <c r="K1951" s="18"/>
      <c r="L1951" s="18" t="str">
        <f t="shared" si="77"/>
        <v/>
      </c>
      <c r="M1951" t="str">
        <f>IF([1]线路!G1951="","",[1]线路!G1951)</f>
        <v/>
      </c>
      <c r="N1951" t="str">
        <f>IF([1]线路!H1951="","",[1]线路!H1951)</f>
        <v/>
      </c>
    </row>
    <row r="1952" spans="1:14" x14ac:dyDescent="0.15">
      <c r="A1952" t="str">
        <f>IF([1]线路!A1952="","",[1]线路!A1952)</f>
        <v/>
      </c>
      <c r="B1952" t="str">
        <f>IF([1]线路!B1952="","",[1]线路!B1952)</f>
        <v/>
      </c>
      <c r="C1952" t="str">
        <f>IF([1]线路!C1952="","",[1]线路!C1952)</f>
        <v/>
      </c>
      <c r="D1952" t="str">
        <f>IF([1]线路!D1952="","",[1]线路!D1952)</f>
        <v/>
      </c>
      <c r="E1952" t="str">
        <f>IF([1]线路!F1952="","",[1]线路!F1952)</f>
        <v/>
      </c>
      <c r="F1952" t="str">
        <f>IF([1]线路!E1952="","",[1]线路!E1952)</f>
        <v/>
      </c>
      <c r="G1952" s="18" t="str">
        <f t="shared" si="76"/>
        <v/>
      </c>
      <c r="H1952" s="18" t="str">
        <f ca="1">VLOOKUP(线路!A1952,OFFSET(架空线长度!$A$2,0,0,2000,2),2,FALSE)</f>
        <v/>
      </c>
      <c r="I1952" s="18"/>
      <c r="J1952" s="18"/>
      <c r="K1952" s="18"/>
      <c r="L1952" s="18" t="str">
        <f t="shared" si="77"/>
        <v/>
      </c>
      <c r="M1952" t="str">
        <f>IF([1]线路!G1952="","",[1]线路!G1952)</f>
        <v/>
      </c>
      <c r="N1952" t="str">
        <f>IF([1]线路!H1952="","",[1]线路!H1952)</f>
        <v/>
      </c>
    </row>
    <row r="1953" spans="1:14" x14ac:dyDescent="0.15">
      <c r="A1953" t="str">
        <f>IF([1]线路!A1953="","",[1]线路!A1953)</f>
        <v/>
      </c>
      <c r="B1953" t="str">
        <f>IF([1]线路!B1953="","",[1]线路!B1953)</f>
        <v/>
      </c>
      <c r="C1953" t="str">
        <f>IF([1]线路!C1953="","",[1]线路!C1953)</f>
        <v/>
      </c>
      <c r="D1953" t="str">
        <f>IF([1]线路!D1953="","",[1]线路!D1953)</f>
        <v/>
      </c>
      <c r="E1953" t="str">
        <f>IF([1]线路!F1953="","",[1]线路!F1953)</f>
        <v/>
      </c>
      <c r="F1953" t="str">
        <f>IF([1]线路!E1953="","",[1]线路!E1953)</f>
        <v/>
      </c>
      <c r="G1953" s="18" t="str">
        <f t="shared" si="76"/>
        <v/>
      </c>
      <c r="H1953" s="18" t="str">
        <f ca="1">VLOOKUP(线路!A1953,OFFSET(架空线长度!$A$2,0,0,2000,2),2,FALSE)</f>
        <v/>
      </c>
      <c r="I1953" s="18"/>
      <c r="J1953" s="18"/>
      <c r="K1953" s="18"/>
      <c r="L1953" s="18" t="str">
        <f t="shared" si="77"/>
        <v/>
      </c>
      <c r="M1953" t="str">
        <f>IF([1]线路!G1953="","",[1]线路!G1953)</f>
        <v/>
      </c>
      <c r="N1953" t="str">
        <f>IF([1]线路!H1953="","",[1]线路!H1953)</f>
        <v/>
      </c>
    </row>
    <row r="1954" spans="1:14" x14ac:dyDescent="0.15">
      <c r="A1954" t="str">
        <f>IF([1]线路!A1954="","",[1]线路!A1954)</f>
        <v/>
      </c>
      <c r="B1954" t="str">
        <f>IF([1]线路!B1954="","",[1]线路!B1954)</f>
        <v/>
      </c>
      <c r="C1954" t="str">
        <f>IF([1]线路!C1954="","",[1]线路!C1954)</f>
        <v/>
      </c>
      <c r="D1954" t="str">
        <f>IF([1]线路!D1954="","",[1]线路!D1954)</f>
        <v/>
      </c>
      <c r="E1954" t="str">
        <f>IF([1]线路!F1954="","",[1]线路!F1954)</f>
        <v/>
      </c>
      <c r="F1954" t="str">
        <f>IF([1]线路!E1954="","",[1]线路!E1954)</f>
        <v/>
      </c>
      <c r="G1954" s="18" t="str">
        <f t="shared" si="76"/>
        <v/>
      </c>
      <c r="H1954" s="18" t="str">
        <f ca="1">VLOOKUP(线路!A1954,OFFSET(架空线长度!$A$2,0,0,2000,2),2,FALSE)</f>
        <v/>
      </c>
      <c r="I1954" s="18"/>
      <c r="J1954" s="18"/>
      <c r="K1954" s="18"/>
      <c r="L1954" s="18" t="str">
        <f t="shared" si="77"/>
        <v/>
      </c>
      <c r="M1954" t="str">
        <f>IF([1]线路!G1954="","",[1]线路!G1954)</f>
        <v/>
      </c>
      <c r="N1954" t="str">
        <f>IF([1]线路!H1954="","",[1]线路!H1954)</f>
        <v/>
      </c>
    </row>
    <row r="1955" spans="1:14" x14ac:dyDescent="0.15">
      <c r="A1955" t="str">
        <f>IF([1]线路!A1955="","",[1]线路!A1955)</f>
        <v/>
      </c>
      <c r="B1955" t="str">
        <f>IF([1]线路!B1955="","",[1]线路!B1955)</f>
        <v/>
      </c>
      <c r="C1955" t="str">
        <f>IF([1]线路!C1955="","",[1]线路!C1955)</f>
        <v/>
      </c>
      <c r="D1955" t="str">
        <f>IF([1]线路!D1955="","",[1]线路!D1955)</f>
        <v/>
      </c>
      <c r="E1955" t="str">
        <f>IF([1]线路!F1955="","",[1]线路!F1955)</f>
        <v/>
      </c>
      <c r="F1955" t="str">
        <f>IF([1]线路!E1955="","",[1]线路!E1955)</f>
        <v/>
      </c>
      <c r="G1955" s="18" t="str">
        <f t="shared" si="76"/>
        <v/>
      </c>
      <c r="H1955" s="18" t="str">
        <f ca="1">VLOOKUP(线路!A1955,OFFSET(架空线长度!$A$2,0,0,2000,2),2,FALSE)</f>
        <v/>
      </c>
      <c r="I1955" s="18"/>
      <c r="J1955" s="18"/>
      <c r="K1955" s="18"/>
      <c r="L1955" s="18" t="str">
        <f t="shared" si="77"/>
        <v/>
      </c>
      <c r="M1955" t="str">
        <f>IF([1]线路!G1955="","",[1]线路!G1955)</f>
        <v/>
      </c>
      <c r="N1955" t="str">
        <f>IF([1]线路!H1955="","",[1]线路!H1955)</f>
        <v/>
      </c>
    </row>
    <row r="1956" spans="1:14" x14ac:dyDescent="0.15">
      <c r="A1956" t="str">
        <f>IF([1]线路!A1956="","",[1]线路!A1956)</f>
        <v/>
      </c>
      <c r="B1956" t="str">
        <f>IF([1]线路!B1956="","",[1]线路!B1956)</f>
        <v/>
      </c>
      <c r="C1956" t="str">
        <f>IF([1]线路!C1956="","",[1]线路!C1956)</f>
        <v/>
      </c>
      <c r="D1956" t="str">
        <f>IF([1]线路!D1956="","",[1]线路!D1956)</f>
        <v/>
      </c>
      <c r="E1956" t="str">
        <f>IF([1]线路!F1956="","",[1]线路!F1956)</f>
        <v/>
      </c>
      <c r="F1956" t="str">
        <f>IF([1]线路!E1956="","",[1]线路!E1956)</f>
        <v/>
      </c>
      <c r="G1956" s="18" t="str">
        <f t="shared" si="76"/>
        <v/>
      </c>
      <c r="H1956" s="18" t="str">
        <f ca="1">VLOOKUP(线路!A1956,OFFSET(架空线长度!$A$2,0,0,2000,2),2,FALSE)</f>
        <v/>
      </c>
      <c r="I1956" s="18"/>
      <c r="J1956" s="18"/>
      <c r="K1956" s="18"/>
      <c r="L1956" s="18" t="str">
        <f t="shared" si="77"/>
        <v/>
      </c>
      <c r="M1956" t="str">
        <f>IF([1]线路!G1956="","",[1]线路!G1956)</f>
        <v/>
      </c>
      <c r="N1956" t="str">
        <f>IF([1]线路!H1956="","",[1]线路!H1956)</f>
        <v/>
      </c>
    </row>
    <row r="1957" spans="1:14" x14ac:dyDescent="0.15">
      <c r="A1957" t="str">
        <f>IF([1]线路!A1957="","",[1]线路!A1957)</f>
        <v/>
      </c>
      <c r="B1957" t="str">
        <f>IF([1]线路!B1957="","",[1]线路!B1957)</f>
        <v/>
      </c>
      <c r="C1957" t="str">
        <f>IF([1]线路!C1957="","",[1]线路!C1957)</f>
        <v/>
      </c>
      <c r="D1957" t="str">
        <f>IF([1]线路!D1957="","",[1]线路!D1957)</f>
        <v/>
      </c>
      <c r="E1957" t="str">
        <f>IF([1]线路!F1957="","",[1]线路!F1957)</f>
        <v/>
      </c>
      <c r="F1957" t="str">
        <f>IF([1]线路!E1957="","",[1]线路!E1957)</f>
        <v/>
      </c>
      <c r="G1957" s="18" t="str">
        <f t="shared" si="76"/>
        <v/>
      </c>
      <c r="H1957" s="18" t="str">
        <f ca="1">VLOOKUP(线路!A1957,OFFSET(架空线长度!$A$2,0,0,2000,2),2,FALSE)</f>
        <v/>
      </c>
      <c r="I1957" s="18"/>
      <c r="J1957" s="18"/>
      <c r="K1957" s="18"/>
      <c r="L1957" s="18" t="str">
        <f t="shared" si="77"/>
        <v/>
      </c>
      <c r="M1957" t="str">
        <f>IF([1]线路!G1957="","",[1]线路!G1957)</f>
        <v/>
      </c>
      <c r="N1957" t="str">
        <f>IF([1]线路!H1957="","",[1]线路!H1957)</f>
        <v/>
      </c>
    </row>
    <row r="1958" spans="1:14" x14ac:dyDescent="0.15">
      <c r="A1958" t="str">
        <f>IF([1]线路!A1958="","",[1]线路!A1958)</f>
        <v/>
      </c>
      <c r="B1958" t="str">
        <f>IF([1]线路!B1958="","",[1]线路!B1958)</f>
        <v/>
      </c>
      <c r="C1958" t="str">
        <f>IF([1]线路!C1958="","",[1]线路!C1958)</f>
        <v/>
      </c>
      <c r="D1958" t="str">
        <f>IF([1]线路!D1958="","",[1]线路!D1958)</f>
        <v/>
      </c>
      <c r="E1958" t="str">
        <f>IF([1]线路!F1958="","",[1]线路!F1958)</f>
        <v/>
      </c>
      <c r="F1958" t="str">
        <f>IF([1]线路!E1958="","",[1]线路!E1958)</f>
        <v/>
      </c>
      <c r="G1958" s="18" t="str">
        <f t="shared" si="76"/>
        <v/>
      </c>
      <c r="H1958" s="18" t="str">
        <f ca="1">VLOOKUP(线路!A1958,OFFSET(架空线长度!$A$2,0,0,2000,2),2,FALSE)</f>
        <v/>
      </c>
      <c r="I1958" s="18"/>
      <c r="J1958" s="18"/>
      <c r="K1958" s="18"/>
      <c r="L1958" s="18" t="str">
        <f t="shared" si="77"/>
        <v/>
      </c>
      <c r="M1958" t="str">
        <f>IF([1]线路!G1958="","",[1]线路!G1958)</f>
        <v/>
      </c>
      <c r="N1958" t="str">
        <f>IF([1]线路!H1958="","",[1]线路!H1958)</f>
        <v/>
      </c>
    </row>
    <row r="1959" spans="1:14" x14ac:dyDescent="0.15">
      <c r="A1959" t="str">
        <f>IF([1]线路!A1959="","",[1]线路!A1959)</f>
        <v/>
      </c>
      <c r="B1959" t="str">
        <f>IF([1]线路!B1959="","",[1]线路!B1959)</f>
        <v/>
      </c>
      <c r="C1959" t="str">
        <f>IF([1]线路!C1959="","",[1]线路!C1959)</f>
        <v/>
      </c>
      <c r="D1959" t="str">
        <f>IF([1]线路!D1959="","",[1]线路!D1959)</f>
        <v/>
      </c>
      <c r="E1959" t="str">
        <f>IF([1]线路!F1959="","",[1]线路!F1959)</f>
        <v/>
      </c>
      <c r="F1959" t="str">
        <f>IF([1]线路!E1959="","",[1]线路!E1959)</f>
        <v/>
      </c>
      <c r="G1959" s="18" t="str">
        <f t="shared" si="76"/>
        <v/>
      </c>
      <c r="H1959" s="18" t="str">
        <f ca="1">VLOOKUP(线路!A1959,OFFSET(架空线长度!$A$2,0,0,2000,2),2,FALSE)</f>
        <v/>
      </c>
      <c r="I1959" s="18"/>
      <c r="J1959" s="18"/>
      <c r="K1959" s="18"/>
      <c r="L1959" s="18" t="str">
        <f t="shared" si="77"/>
        <v/>
      </c>
      <c r="M1959" t="str">
        <f>IF([1]线路!G1959="","",[1]线路!G1959)</f>
        <v/>
      </c>
      <c r="N1959" t="str">
        <f>IF([1]线路!H1959="","",[1]线路!H1959)</f>
        <v/>
      </c>
    </row>
    <row r="1960" spans="1:14" x14ac:dyDescent="0.15">
      <c r="A1960" t="str">
        <f>IF([1]线路!A1960="","",[1]线路!A1960)</f>
        <v/>
      </c>
      <c r="B1960" t="str">
        <f>IF([1]线路!B1960="","",[1]线路!B1960)</f>
        <v/>
      </c>
      <c r="C1960" t="str">
        <f>IF([1]线路!C1960="","",[1]线路!C1960)</f>
        <v/>
      </c>
      <c r="D1960" t="str">
        <f>IF([1]线路!D1960="","",[1]线路!D1960)</f>
        <v/>
      </c>
      <c r="E1960" t="str">
        <f>IF([1]线路!F1960="","",[1]线路!F1960)</f>
        <v/>
      </c>
      <c r="F1960" t="str">
        <f>IF([1]线路!E1960="","",[1]线路!E1960)</f>
        <v/>
      </c>
      <c r="G1960" s="18" t="str">
        <f t="shared" si="76"/>
        <v/>
      </c>
      <c r="H1960" s="18" t="str">
        <f ca="1">VLOOKUP(线路!A1960,OFFSET(架空线长度!$A$2,0,0,2000,2),2,FALSE)</f>
        <v/>
      </c>
      <c r="I1960" s="18"/>
      <c r="J1960" s="18"/>
      <c r="K1960" s="18"/>
      <c r="L1960" s="18" t="str">
        <f t="shared" si="77"/>
        <v/>
      </c>
      <c r="M1960" t="str">
        <f>IF([1]线路!G1960="","",[1]线路!G1960)</f>
        <v/>
      </c>
      <c r="N1960" t="str">
        <f>IF([1]线路!H1960="","",[1]线路!H1960)</f>
        <v/>
      </c>
    </row>
    <row r="1961" spans="1:14" x14ac:dyDescent="0.15">
      <c r="A1961" t="str">
        <f>IF([1]线路!A1961="","",[1]线路!A1961)</f>
        <v/>
      </c>
      <c r="B1961" t="str">
        <f>IF([1]线路!B1961="","",[1]线路!B1961)</f>
        <v/>
      </c>
      <c r="C1961" t="str">
        <f>IF([1]线路!C1961="","",[1]线路!C1961)</f>
        <v/>
      </c>
      <c r="D1961" t="str">
        <f>IF([1]线路!D1961="","",[1]线路!D1961)</f>
        <v/>
      </c>
      <c r="E1961" t="str">
        <f>IF([1]线路!F1961="","",[1]线路!F1961)</f>
        <v/>
      </c>
      <c r="F1961" t="str">
        <f>IF([1]线路!E1961="","",[1]线路!E1961)</f>
        <v/>
      </c>
      <c r="G1961" s="18" t="str">
        <f t="shared" si="76"/>
        <v/>
      </c>
      <c r="H1961" s="18" t="str">
        <f ca="1">VLOOKUP(线路!A1961,OFFSET(架空线长度!$A$2,0,0,2000,2),2,FALSE)</f>
        <v/>
      </c>
      <c r="I1961" s="18"/>
      <c r="J1961" s="18"/>
      <c r="K1961" s="18"/>
      <c r="L1961" s="18" t="str">
        <f t="shared" si="77"/>
        <v/>
      </c>
      <c r="M1961" t="str">
        <f>IF([1]线路!G1961="","",[1]线路!G1961)</f>
        <v/>
      </c>
      <c r="N1961" t="str">
        <f>IF([1]线路!H1961="","",[1]线路!H1961)</f>
        <v/>
      </c>
    </row>
    <row r="1962" spans="1:14" x14ac:dyDescent="0.15">
      <c r="A1962" t="str">
        <f>IF([1]线路!A1962="","",[1]线路!A1962)</f>
        <v/>
      </c>
      <c r="B1962" t="str">
        <f>IF([1]线路!B1962="","",[1]线路!B1962)</f>
        <v/>
      </c>
      <c r="C1962" t="str">
        <f>IF([1]线路!C1962="","",[1]线路!C1962)</f>
        <v/>
      </c>
      <c r="D1962" t="str">
        <f>IF([1]线路!D1962="","",[1]线路!D1962)</f>
        <v/>
      </c>
      <c r="E1962" t="str">
        <f>IF([1]线路!F1962="","",[1]线路!F1962)</f>
        <v/>
      </c>
      <c r="F1962" t="str">
        <f>IF([1]线路!E1962="","",[1]线路!E1962)</f>
        <v/>
      </c>
      <c r="G1962" s="18" t="str">
        <f t="shared" si="76"/>
        <v/>
      </c>
      <c r="H1962" s="18" t="str">
        <f ca="1">VLOOKUP(线路!A1962,OFFSET(架空线长度!$A$2,0,0,2000,2),2,FALSE)</f>
        <v/>
      </c>
      <c r="I1962" s="18"/>
      <c r="J1962" s="18"/>
      <c r="K1962" s="18"/>
      <c r="L1962" s="18" t="str">
        <f t="shared" si="77"/>
        <v/>
      </c>
      <c r="M1962" t="str">
        <f>IF([1]线路!G1962="","",[1]线路!G1962)</f>
        <v/>
      </c>
      <c r="N1962" t="str">
        <f>IF([1]线路!H1962="","",[1]线路!H1962)</f>
        <v/>
      </c>
    </row>
    <row r="1963" spans="1:14" x14ac:dyDescent="0.15">
      <c r="A1963" t="str">
        <f>IF([1]线路!A1963="","",[1]线路!A1963)</f>
        <v/>
      </c>
      <c r="B1963" t="str">
        <f>IF([1]线路!B1963="","",[1]线路!B1963)</f>
        <v/>
      </c>
      <c r="C1963" t="str">
        <f>IF([1]线路!C1963="","",[1]线路!C1963)</f>
        <v/>
      </c>
      <c r="D1963" t="str">
        <f>IF([1]线路!D1963="","",[1]线路!D1963)</f>
        <v/>
      </c>
      <c r="E1963" t="str">
        <f>IF([1]线路!F1963="","",[1]线路!F1963)</f>
        <v/>
      </c>
      <c r="F1963" t="str">
        <f>IF([1]线路!E1963="","",[1]线路!E1963)</f>
        <v/>
      </c>
      <c r="G1963" s="18" t="str">
        <f t="shared" si="76"/>
        <v/>
      </c>
      <c r="H1963" s="18" t="str">
        <f ca="1">VLOOKUP(线路!A1963,OFFSET(架空线长度!$A$2,0,0,2000,2),2,FALSE)</f>
        <v/>
      </c>
      <c r="I1963" s="18"/>
      <c r="J1963" s="18"/>
      <c r="K1963" s="18"/>
      <c r="L1963" s="18" t="str">
        <f t="shared" si="77"/>
        <v/>
      </c>
      <c r="M1963" t="str">
        <f>IF([1]线路!G1963="","",[1]线路!G1963)</f>
        <v/>
      </c>
      <c r="N1963" t="str">
        <f>IF([1]线路!H1963="","",[1]线路!H1963)</f>
        <v/>
      </c>
    </row>
    <row r="1964" spans="1:14" x14ac:dyDescent="0.15">
      <c r="A1964" t="str">
        <f>IF([1]线路!A1964="","",[1]线路!A1964)</f>
        <v/>
      </c>
      <c r="B1964" t="str">
        <f>IF([1]线路!B1964="","",[1]线路!B1964)</f>
        <v/>
      </c>
      <c r="C1964" t="str">
        <f>IF([1]线路!C1964="","",[1]线路!C1964)</f>
        <v/>
      </c>
      <c r="D1964" t="str">
        <f>IF([1]线路!D1964="","",[1]线路!D1964)</f>
        <v/>
      </c>
      <c r="E1964" t="str">
        <f>IF([1]线路!F1964="","",[1]线路!F1964)</f>
        <v/>
      </c>
      <c r="F1964" t="str">
        <f>IF([1]线路!E1964="","",[1]线路!E1964)</f>
        <v/>
      </c>
      <c r="G1964" s="18" t="str">
        <f t="shared" si="76"/>
        <v/>
      </c>
      <c r="H1964" s="18" t="str">
        <f ca="1">VLOOKUP(线路!A1964,OFFSET(架空线长度!$A$2,0,0,2000,2),2,FALSE)</f>
        <v/>
      </c>
      <c r="I1964" s="18"/>
      <c r="J1964" s="18"/>
      <c r="K1964" s="18"/>
      <c r="L1964" s="18" t="str">
        <f t="shared" si="77"/>
        <v/>
      </c>
      <c r="M1964" t="str">
        <f>IF([1]线路!G1964="","",[1]线路!G1964)</f>
        <v/>
      </c>
      <c r="N1964" t="str">
        <f>IF([1]线路!H1964="","",[1]线路!H1964)</f>
        <v/>
      </c>
    </row>
    <row r="1965" spans="1:14" x14ac:dyDescent="0.15">
      <c r="A1965" t="str">
        <f>IF([1]线路!A1965="","",[1]线路!A1965)</f>
        <v/>
      </c>
      <c r="B1965" t="str">
        <f>IF([1]线路!B1965="","",[1]线路!B1965)</f>
        <v/>
      </c>
      <c r="C1965" t="str">
        <f>IF([1]线路!C1965="","",[1]线路!C1965)</f>
        <v/>
      </c>
      <c r="D1965" t="str">
        <f>IF([1]线路!D1965="","",[1]线路!D1965)</f>
        <v/>
      </c>
      <c r="E1965" t="str">
        <f>IF([1]线路!F1965="","",[1]线路!F1965)</f>
        <v/>
      </c>
      <c r="F1965" t="str">
        <f>IF([1]线路!E1965="","",[1]线路!E1965)</f>
        <v/>
      </c>
      <c r="G1965" s="18" t="str">
        <f t="shared" si="76"/>
        <v/>
      </c>
      <c r="H1965" s="18" t="str">
        <f ca="1">VLOOKUP(线路!A1965,OFFSET(架空线长度!$A$2,0,0,2000,2),2,FALSE)</f>
        <v/>
      </c>
      <c r="I1965" s="18"/>
      <c r="J1965" s="18"/>
      <c r="K1965" s="18"/>
      <c r="L1965" s="18" t="str">
        <f t="shared" si="77"/>
        <v/>
      </c>
      <c r="M1965" t="str">
        <f>IF([1]线路!G1965="","",[1]线路!G1965)</f>
        <v/>
      </c>
      <c r="N1965" t="str">
        <f>IF([1]线路!H1965="","",[1]线路!H1965)</f>
        <v/>
      </c>
    </row>
    <row r="1966" spans="1:14" x14ac:dyDescent="0.15">
      <c r="A1966" t="str">
        <f>IF([1]线路!A1966="","",[1]线路!A1966)</f>
        <v/>
      </c>
      <c r="B1966" t="str">
        <f>IF([1]线路!B1966="","",[1]线路!B1966)</f>
        <v/>
      </c>
      <c r="C1966" t="str">
        <f>IF([1]线路!C1966="","",[1]线路!C1966)</f>
        <v/>
      </c>
      <c r="D1966" t="str">
        <f>IF([1]线路!D1966="","",[1]线路!D1966)</f>
        <v/>
      </c>
      <c r="E1966" t="str">
        <f>IF([1]线路!F1966="","",[1]线路!F1966)</f>
        <v/>
      </c>
      <c r="F1966" t="str">
        <f>IF([1]线路!E1966="","",[1]线路!E1966)</f>
        <v/>
      </c>
      <c r="G1966" s="18" t="str">
        <f t="shared" si="76"/>
        <v/>
      </c>
      <c r="H1966" s="18" t="str">
        <f ca="1">VLOOKUP(线路!A1966,OFFSET(架空线长度!$A$2,0,0,2000,2),2,FALSE)</f>
        <v/>
      </c>
      <c r="I1966" s="18"/>
      <c r="J1966" s="18"/>
      <c r="K1966" s="18"/>
      <c r="L1966" s="18" t="str">
        <f t="shared" si="77"/>
        <v/>
      </c>
      <c r="M1966" t="str">
        <f>IF([1]线路!G1966="","",[1]线路!G1966)</f>
        <v/>
      </c>
      <c r="N1966" t="str">
        <f>IF([1]线路!H1966="","",[1]线路!H1966)</f>
        <v/>
      </c>
    </row>
    <row r="1967" spans="1:14" x14ac:dyDescent="0.15">
      <c r="A1967" t="str">
        <f>IF([1]线路!A1967="","",[1]线路!A1967)</f>
        <v/>
      </c>
      <c r="B1967" t="str">
        <f>IF([1]线路!B1967="","",[1]线路!B1967)</f>
        <v/>
      </c>
      <c r="C1967" t="str">
        <f>IF([1]线路!C1967="","",[1]线路!C1967)</f>
        <v/>
      </c>
      <c r="D1967" t="str">
        <f>IF([1]线路!D1967="","",[1]线路!D1967)</f>
        <v/>
      </c>
      <c r="E1967" t="str">
        <f>IF([1]线路!F1967="","",[1]线路!F1967)</f>
        <v/>
      </c>
      <c r="F1967" t="str">
        <f>IF([1]线路!E1967="","",[1]线路!E1967)</f>
        <v/>
      </c>
      <c r="G1967" s="18" t="str">
        <f t="shared" si="76"/>
        <v/>
      </c>
      <c r="H1967" s="18" t="str">
        <f ca="1">VLOOKUP(线路!A1967,OFFSET(架空线长度!$A$2,0,0,2000,2),2,FALSE)</f>
        <v/>
      </c>
      <c r="I1967" s="18"/>
      <c r="J1967" s="18"/>
      <c r="K1967" s="18"/>
      <c r="L1967" s="18" t="str">
        <f t="shared" si="77"/>
        <v/>
      </c>
      <c r="M1967" t="str">
        <f>IF([1]线路!G1967="","",[1]线路!G1967)</f>
        <v/>
      </c>
      <c r="N1967" t="str">
        <f>IF([1]线路!H1967="","",[1]线路!H1967)</f>
        <v/>
      </c>
    </row>
    <row r="1968" spans="1:14" x14ac:dyDescent="0.15">
      <c r="A1968" t="str">
        <f>IF([1]线路!A1968="","",[1]线路!A1968)</f>
        <v/>
      </c>
      <c r="B1968" t="str">
        <f>IF([1]线路!B1968="","",[1]线路!B1968)</f>
        <v/>
      </c>
      <c r="C1968" t="str">
        <f>IF([1]线路!C1968="","",[1]线路!C1968)</f>
        <v/>
      </c>
      <c r="D1968" t="str">
        <f>IF([1]线路!D1968="","",[1]线路!D1968)</f>
        <v/>
      </c>
      <c r="E1968" t="str">
        <f>IF([1]线路!F1968="","",[1]线路!F1968)</f>
        <v/>
      </c>
      <c r="F1968" t="str">
        <f>IF([1]线路!E1968="","",[1]线路!E1968)</f>
        <v/>
      </c>
      <c r="G1968" s="18" t="str">
        <f t="shared" si="76"/>
        <v/>
      </c>
      <c r="H1968" s="18" t="str">
        <f ca="1">VLOOKUP(线路!A1968,OFFSET(架空线长度!$A$2,0,0,2000,2),2,FALSE)</f>
        <v/>
      </c>
      <c r="I1968" s="18"/>
      <c r="J1968" s="18"/>
      <c r="K1968" s="18"/>
      <c r="L1968" s="18" t="str">
        <f t="shared" si="77"/>
        <v/>
      </c>
      <c r="M1968" t="str">
        <f>IF([1]线路!G1968="","",[1]线路!G1968)</f>
        <v/>
      </c>
      <c r="N1968" t="str">
        <f>IF([1]线路!H1968="","",[1]线路!H1968)</f>
        <v/>
      </c>
    </row>
    <row r="1969" spans="1:14" x14ac:dyDescent="0.15">
      <c r="A1969" t="str">
        <f>IF([1]线路!A1969="","",[1]线路!A1969)</f>
        <v/>
      </c>
      <c r="B1969" t="str">
        <f>IF([1]线路!B1969="","",[1]线路!B1969)</f>
        <v/>
      </c>
      <c r="C1969" t="str">
        <f>IF([1]线路!C1969="","",[1]线路!C1969)</f>
        <v/>
      </c>
      <c r="D1969" t="str">
        <f>IF([1]线路!D1969="","",[1]线路!D1969)</f>
        <v/>
      </c>
      <c r="E1969" t="str">
        <f>IF([1]线路!F1969="","",[1]线路!F1969)</f>
        <v/>
      </c>
      <c r="F1969" t="str">
        <f>IF([1]线路!E1969="","",[1]线路!E1969)</f>
        <v/>
      </c>
      <c r="G1969" s="18" t="str">
        <f t="shared" si="76"/>
        <v/>
      </c>
      <c r="H1969" s="18" t="str">
        <f ca="1">VLOOKUP(线路!A1969,OFFSET(架空线长度!$A$2,0,0,2000,2),2,FALSE)</f>
        <v/>
      </c>
      <c r="I1969" s="18"/>
      <c r="J1969" s="18"/>
      <c r="K1969" s="18"/>
      <c r="L1969" s="18" t="str">
        <f t="shared" si="77"/>
        <v/>
      </c>
      <c r="M1969" t="str">
        <f>IF([1]线路!G1969="","",[1]线路!G1969)</f>
        <v/>
      </c>
      <c r="N1969" t="str">
        <f>IF([1]线路!H1969="","",[1]线路!H1969)</f>
        <v/>
      </c>
    </row>
    <row r="1970" spans="1:14" x14ac:dyDescent="0.15">
      <c r="A1970" t="str">
        <f>IF([1]线路!A1970="","",[1]线路!A1970)</f>
        <v/>
      </c>
      <c r="B1970" t="str">
        <f>IF([1]线路!B1970="","",[1]线路!B1970)</f>
        <v/>
      </c>
      <c r="C1970" t="str">
        <f>IF([1]线路!C1970="","",[1]线路!C1970)</f>
        <v/>
      </c>
      <c r="D1970" t="str">
        <f>IF([1]线路!D1970="","",[1]线路!D1970)</f>
        <v/>
      </c>
      <c r="E1970" t="str">
        <f>IF([1]线路!F1970="","",[1]线路!F1970)</f>
        <v/>
      </c>
      <c r="F1970" t="str">
        <f>IF([1]线路!E1970="","",[1]线路!E1970)</f>
        <v/>
      </c>
      <c r="G1970" s="18" t="str">
        <f t="shared" si="76"/>
        <v/>
      </c>
      <c r="H1970" s="18" t="str">
        <f ca="1">VLOOKUP(线路!A1970,OFFSET(架空线长度!$A$2,0,0,2000,2),2,FALSE)</f>
        <v/>
      </c>
      <c r="I1970" s="18"/>
      <c r="J1970" s="18"/>
      <c r="K1970" s="18"/>
      <c r="L1970" s="18" t="str">
        <f t="shared" si="77"/>
        <v/>
      </c>
      <c r="M1970" t="str">
        <f>IF([1]线路!G1970="","",[1]线路!G1970)</f>
        <v/>
      </c>
      <c r="N1970" t="str">
        <f>IF([1]线路!H1970="","",[1]线路!H1970)</f>
        <v/>
      </c>
    </row>
    <row r="1971" spans="1:14" x14ac:dyDescent="0.15">
      <c r="A1971" t="str">
        <f>IF([1]线路!A1971="","",[1]线路!A1971)</f>
        <v/>
      </c>
      <c r="B1971" t="str">
        <f>IF([1]线路!B1971="","",[1]线路!B1971)</f>
        <v/>
      </c>
      <c r="C1971" t="str">
        <f>IF([1]线路!C1971="","",[1]线路!C1971)</f>
        <v/>
      </c>
      <c r="D1971" t="str">
        <f>IF([1]线路!D1971="","",[1]线路!D1971)</f>
        <v/>
      </c>
      <c r="E1971" t="str">
        <f>IF([1]线路!F1971="","",[1]线路!F1971)</f>
        <v/>
      </c>
      <c r="F1971" t="str">
        <f>IF([1]线路!E1971="","",[1]线路!E1971)</f>
        <v/>
      </c>
      <c r="G1971" s="18" t="str">
        <f t="shared" si="76"/>
        <v/>
      </c>
      <c r="H1971" s="18" t="str">
        <f ca="1">VLOOKUP(线路!A1971,OFFSET(架空线长度!$A$2,0,0,2000,2),2,FALSE)</f>
        <v/>
      </c>
      <c r="I1971" s="18"/>
      <c r="J1971" s="18"/>
      <c r="K1971" s="18"/>
      <c r="L1971" s="18" t="str">
        <f t="shared" si="77"/>
        <v/>
      </c>
      <c r="M1971" t="str">
        <f>IF([1]线路!G1971="","",[1]线路!G1971)</f>
        <v/>
      </c>
      <c r="N1971" t="str">
        <f>IF([1]线路!H1971="","",[1]线路!H1971)</f>
        <v/>
      </c>
    </row>
    <row r="1972" spans="1:14" x14ac:dyDescent="0.15">
      <c r="A1972" t="str">
        <f>IF([1]线路!A1972="","",[1]线路!A1972)</f>
        <v/>
      </c>
      <c r="B1972" t="str">
        <f>IF([1]线路!B1972="","",[1]线路!B1972)</f>
        <v/>
      </c>
      <c r="C1972" t="str">
        <f>IF([1]线路!C1972="","",[1]线路!C1972)</f>
        <v/>
      </c>
      <c r="D1972" t="str">
        <f>IF([1]线路!D1972="","",[1]线路!D1972)</f>
        <v/>
      </c>
      <c r="E1972" t="str">
        <f>IF([1]线路!F1972="","",[1]线路!F1972)</f>
        <v/>
      </c>
      <c r="F1972" t="str">
        <f>IF([1]线路!E1972="","",[1]线路!E1972)</f>
        <v/>
      </c>
      <c r="G1972" s="18" t="str">
        <f t="shared" si="76"/>
        <v/>
      </c>
      <c r="H1972" s="18" t="str">
        <f ca="1">VLOOKUP(线路!A1972,OFFSET(架空线长度!$A$2,0,0,2000,2),2,FALSE)</f>
        <v/>
      </c>
      <c r="I1972" s="18"/>
      <c r="J1972" s="18"/>
      <c r="K1972" s="18"/>
      <c r="L1972" s="18" t="str">
        <f t="shared" si="77"/>
        <v/>
      </c>
      <c r="M1972" t="str">
        <f>IF([1]线路!G1972="","",[1]线路!G1972)</f>
        <v/>
      </c>
      <c r="N1972" t="str">
        <f>IF([1]线路!H1972="","",[1]线路!H1972)</f>
        <v/>
      </c>
    </row>
    <row r="1973" spans="1:14" x14ac:dyDescent="0.15">
      <c r="A1973" t="str">
        <f>IF([1]线路!A1973="","",[1]线路!A1973)</f>
        <v/>
      </c>
      <c r="B1973" t="str">
        <f>IF([1]线路!B1973="","",[1]线路!B1973)</f>
        <v/>
      </c>
      <c r="C1973" t="str">
        <f>IF([1]线路!C1973="","",[1]线路!C1973)</f>
        <v/>
      </c>
      <c r="D1973" t="str">
        <f>IF([1]线路!D1973="","",[1]线路!D1973)</f>
        <v/>
      </c>
      <c r="E1973" t="str">
        <f>IF([1]线路!F1973="","",[1]线路!F1973)</f>
        <v/>
      </c>
      <c r="F1973" t="str">
        <f>IF([1]线路!E1973="","",[1]线路!E1973)</f>
        <v/>
      </c>
      <c r="G1973" s="18" t="str">
        <f t="shared" si="76"/>
        <v/>
      </c>
      <c r="H1973" s="18" t="str">
        <f ca="1">VLOOKUP(线路!A1973,OFFSET(架空线长度!$A$2,0,0,2000,2),2,FALSE)</f>
        <v/>
      </c>
      <c r="I1973" s="18"/>
      <c r="J1973" s="18"/>
      <c r="K1973" s="18"/>
      <c r="L1973" s="18" t="str">
        <f t="shared" si="77"/>
        <v/>
      </c>
      <c r="M1973" t="str">
        <f>IF([1]线路!G1973="","",[1]线路!G1973)</f>
        <v/>
      </c>
      <c r="N1973" t="str">
        <f>IF([1]线路!H1973="","",[1]线路!H1973)</f>
        <v/>
      </c>
    </row>
    <row r="1974" spans="1:14" x14ac:dyDescent="0.15">
      <c r="A1974" t="str">
        <f>IF([1]线路!A1974="","",[1]线路!A1974)</f>
        <v/>
      </c>
      <c r="B1974" t="str">
        <f>IF([1]线路!B1974="","",[1]线路!B1974)</f>
        <v/>
      </c>
      <c r="C1974" t="str">
        <f>IF([1]线路!C1974="","",[1]线路!C1974)</f>
        <v/>
      </c>
      <c r="D1974" t="str">
        <f>IF([1]线路!D1974="","",[1]线路!D1974)</f>
        <v/>
      </c>
      <c r="E1974" t="str">
        <f>IF([1]线路!F1974="","",[1]线路!F1974)</f>
        <v/>
      </c>
      <c r="F1974" t="str">
        <f>IF([1]线路!E1974="","",[1]线路!E1974)</f>
        <v/>
      </c>
      <c r="G1974" s="18" t="str">
        <f t="shared" si="76"/>
        <v/>
      </c>
      <c r="H1974" s="18" t="str">
        <f ca="1">VLOOKUP(线路!A1974,OFFSET(架空线长度!$A$2,0,0,2000,2),2,FALSE)</f>
        <v/>
      </c>
      <c r="I1974" s="18"/>
      <c r="J1974" s="18"/>
      <c r="K1974" s="18"/>
      <c r="L1974" s="18" t="str">
        <f t="shared" si="77"/>
        <v/>
      </c>
      <c r="M1974" t="str">
        <f>IF([1]线路!G1974="","",[1]线路!G1974)</f>
        <v/>
      </c>
      <c r="N1974" t="str">
        <f>IF([1]线路!H1974="","",[1]线路!H1974)</f>
        <v/>
      </c>
    </row>
    <row r="1975" spans="1:14" x14ac:dyDescent="0.15">
      <c r="A1975" t="str">
        <f>IF([1]线路!A1975="","",[1]线路!A1975)</f>
        <v/>
      </c>
      <c r="B1975" t="str">
        <f>IF([1]线路!B1975="","",[1]线路!B1975)</f>
        <v/>
      </c>
      <c r="C1975" t="str">
        <f>IF([1]线路!C1975="","",[1]线路!C1975)</f>
        <v/>
      </c>
      <c r="D1975" t="str">
        <f>IF([1]线路!D1975="","",[1]线路!D1975)</f>
        <v/>
      </c>
      <c r="E1975" t="str">
        <f>IF([1]线路!F1975="","",[1]线路!F1975)</f>
        <v/>
      </c>
      <c r="F1975" t="str">
        <f>IF([1]线路!E1975="","",[1]线路!E1975)</f>
        <v/>
      </c>
      <c r="G1975" s="18" t="str">
        <f t="shared" si="76"/>
        <v/>
      </c>
      <c r="H1975" s="18" t="str">
        <f ca="1">VLOOKUP(线路!A1975,OFFSET(架空线长度!$A$2,0,0,2000,2),2,FALSE)</f>
        <v/>
      </c>
      <c r="I1975" s="18"/>
      <c r="J1975" s="18"/>
      <c r="K1975" s="18"/>
      <c r="L1975" s="18" t="str">
        <f t="shared" si="77"/>
        <v/>
      </c>
      <c r="M1975" t="str">
        <f>IF([1]线路!G1975="","",[1]线路!G1975)</f>
        <v/>
      </c>
      <c r="N1975" t="str">
        <f>IF([1]线路!H1975="","",[1]线路!H1975)</f>
        <v/>
      </c>
    </row>
    <row r="1976" spans="1:14" x14ac:dyDescent="0.15">
      <c r="A1976" t="str">
        <f>IF([1]线路!A1976="","",[1]线路!A1976)</f>
        <v/>
      </c>
      <c r="B1976" t="str">
        <f>IF([1]线路!B1976="","",[1]线路!B1976)</f>
        <v/>
      </c>
      <c r="C1976" t="str">
        <f>IF([1]线路!C1976="","",[1]线路!C1976)</f>
        <v/>
      </c>
      <c r="D1976" t="str">
        <f>IF([1]线路!D1976="","",[1]线路!D1976)</f>
        <v/>
      </c>
      <c r="E1976" t="str">
        <f>IF([1]线路!F1976="","",[1]线路!F1976)</f>
        <v/>
      </c>
      <c r="F1976" t="str">
        <f>IF([1]线路!E1976="","",[1]线路!E1976)</f>
        <v/>
      </c>
      <c r="G1976" s="18" t="str">
        <f t="shared" si="76"/>
        <v/>
      </c>
      <c r="H1976" s="18" t="str">
        <f ca="1">VLOOKUP(线路!A1976,OFFSET(架空线长度!$A$2,0,0,2000,2),2,FALSE)</f>
        <v/>
      </c>
      <c r="I1976" s="18"/>
      <c r="J1976" s="18"/>
      <c r="K1976" s="18"/>
      <c r="L1976" s="18" t="str">
        <f t="shared" si="77"/>
        <v/>
      </c>
      <c r="M1976" t="str">
        <f>IF([1]线路!G1976="","",[1]线路!G1976)</f>
        <v/>
      </c>
      <c r="N1976" t="str">
        <f>IF([1]线路!H1976="","",[1]线路!H1976)</f>
        <v/>
      </c>
    </row>
    <row r="1977" spans="1:14" x14ac:dyDescent="0.15">
      <c r="A1977" t="str">
        <f>IF([1]线路!A1977="","",[1]线路!A1977)</f>
        <v/>
      </c>
      <c r="B1977" t="str">
        <f>IF([1]线路!B1977="","",[1]线路!B1977)</f>
        <v/>
      </c>
      <c r="C1977" t="str">
        <f>IF([1]线路!C1977="","",[1]线路!C1977)</f>
        <v/>
      </c>
      <c r="D1977" t="str">
        <f>IF([1]线路!D1977="","",[1]线路!D1977)</f>
        <v/>
      </c>
      <c r="E1977" t="str">
        <f>IF([1]线路!F1977="","",[1]线路!F1977)</f>
        <v/>
      </c>
      <c r="F1977" t="str">
        <f>IF([1]线路!E1977="","",[1]线路!E1977)</f>
        <v/>
      </c>
      <c r="G1977" s="18" t="str">
        <f t="shared" si="76"/>
        <v/>
      </c>
      <c r="H1977" s="18" t="str">
        <f ca="1">VLOOKUP(线路!A1977,OFFSET(架空线长度!$A$2,0,0,2000,2),2,FALSE)</f>
        <v/>
      </c>
      <c r="I1977" s="18"/>
      <c r="J1977" s="18"/>
      <c r="K1977" s="18"/>
      <c r="L1977" s="18" t="str">
        <f t="shared" si="77"/>
        <v/>
      </c>
      <c r="M1977" t="str">
        <f>IF([1]线路!G1977="","",[1]线路!G1977)</f>
        <v/>
      </c>
      <c r="N1977" t="str">
        <f>IF([1]线路!H1977="","",[1]线路!H1977)</f>
        <v/>
      </c>
    </row>
    <row r="1978" spans="1:14" x14ac:dyDescent="0.15">
      <c r="A1978" t="str">
        <f>IF([1]线路!A1978="","",[1]线路!A1978)</f>
        <v/>
      </c>
      <c r="B1978" t="str">
        <f>IF([1]线路!B1978="","",[1]线路!B1978)</f>
        <v/>
      </c>
      <c r="C1978" t="str">
        <f>IF([1]线路!C1978="","",[1]线路!C1978)</f>
        <v/>
      </c>
      <c r="D1978" t="str">
        <f>IF([1]线路!D1978="","",[1]线路!D1978)</f>
        <v/>
      </c>
      <c r="E1978" t="str">
        <f>IF([1]线路!F1978="","",[1]线路!F1978)</f>
        <v/>
      </c>
      <c r="F1978" t="str">
        <f>IF([1]线路!E1978="","",[1]线路!E1978)</f>
        <v/>
      </c>
      <c r="G1978" s="18" t="str">
        <f t="shared" si="76"/>
        <v/>
      </c>
      <c r="H1978" s="18" t="str">
        <f ca="1">VLOOKUP(线路!A1978,OFFSET(架空线长度!$A$2,0,0,2000,2),2,FALSE)</f>
        <v/>
      </c>
      <c r="I1978" s="18"/>
      <c r="J1978" s="18"/>
      <c r="K1978" s="18"/>
      <c r="L1978" s="18" t="str">
        <f t="shared" si="77"/>
        <v/>
      </c>
      <c r="M1978" t="str">
        <f>IF([1]线路!G1978="","",[1]线路!G1978)</f>
        <v/>
      </c>
      <c r="N1978" t="str">
        <f>IF([1]线路!H1978="","",[1]线路!H1978)</f>
        <v/>
      </c>
    </row>
    <row r="1979" spans="1:14" x14ac:dyDescent="0.15">
      <c r="A1979" t="str">
        <f>IF([1]线路!A1979="","",[1]线路!A1979)</f>
        <v/>
      </c>
      <c r="B1979" t="str">
        <f>IF([1]线路!B1979="","",[1]线路!B1979)</f>
        <v/>
      </c>
      <c r="C1979" t="str">
        <f>IF([1]线路!C1979="","",[1]线路!C1979)</f>
        <v/>
      </c>
      <c r="D1979" t="str">
        <f>IF([1]线路!D1979="","",[1]线路!D1979)</f>
        <v/>
      </c>
      <c r="E1979" t="str">
        <f>IF([1]线路!F1979="","",[1]线路!F1979)</f>
        <v/>
      </c>
      <c r="F1979" t="str">
        <f>IF([1]线路!E1979="","",[1]线路!E1979)</f>
        <v/>
      </c>
      <c r="G1979" s="18" t="str">
        <f t="shared" si="76"/>
        <v/>
      </c>
      <c r="H1979" s="18" t="str">
        <f ca="1">VLOOKUP(线路!A1979,OFFSET(架空线长度!$A$2,0,0,2000,2),2,FALSE)</f>
        <v/>
      </c>
      <c r="I1979" s="18"/>
      <c r="J1979" s="18"/>
      <c r="K1979" s="18"/>
      <c r="L1979" s="18" t="str">
        <f t="shared" si="77"/>
        <v/>
      </c>
      <c r="M1979" t="str">
        <f>IF([1]线路!G1979="","",[1]线路!G1979)</f>
        <v/>
      </c>
      <c r="N1979" t="str">
        <f>IF([1]线路!H1979="","",[1]线路!H1979)</f>
        <v/>
      </c>
    </row>
    <row r="1980" spans="1:14" x14ac:dyDescent="0.15">
      <c r="A1980" t="str">
        <f>IF([1]线路!A1980="","",[1]线路!A1980)</f>
        <v/>
      </c>
      <c r="B1980" t="str">
        <f>IF([1]线路!B1980="","",[1]线路!B1980)</f>
        <v/>
      </c>
      <c r="C1980" t="str">
        <f>IF([1]线路!C1980="","",[1]线路!C1980)</f>
        <v/>
      </c>
      <c r="D1980" t="str">
        <f>IF([1]线路!D1980="","",[1]线路!D1980)</f>
        <v/>
      </c>
      <c r="E1980" t="str">
        <f>IF([1]线路!F1980="","",[1]线路!F1980)</f>
        <v/>
      </c>
      <c r="F1980" t="str">
        <f>IF([1]线路!E1980="","",[1]线路!E1980)</f>
        <v/>
      </c>
      <c r="G1980" s="18" t="str">
        <f t="shared" si="76"/>
        <v/>
      </c>
      <c r="H1980" s="18" t="str">
        <f ca="1">VLOOKUP(线路!A1980,OFFSET(架空线长度!$A$2,0,0,2000,2),2,FALSE)</f>
        <v/>
      </c>
      <c r="I1980" s="18"/>
      <c r="J1980" s="18"/>
      <c r="K1980" s="18"/>
      <c r="L1980" s="18" t="str">
        <f t="shared" si="77"/>
        <v/>
      </c>
      <c r="M1980" t="str">
        <f>IF([1]线路!G1980="","",[1]线路!G1980)</f>
        <v/>
      </c>
      <c r="N1980" t="str">
        <f>IF([1]线路!H1980="","",[1]线路!H1980)</f>
        <v/>
      </c>
    </row>
    <row r="1981" spans="1:14" x14ac:dyDescent="0.15">
      <c r="A1981" t="str">
        <f>IF([1]线路!A1981="","",[1]线路!A1981)</f>
        <v/>
      </c>
      <c r="B1981" t="str">
        <f>IF([1]线路!B1981="","",[1]线路!B1981)</f>
        <v/>
      </c>
      <c r="C1981" t="str">
        <f>IF([1]线路!C1981="","",[1]线路!C1981)</f>
        <v/>
      </c>
      <c r="D1981" t="str">
        <f>IF([1]线路!D1981="","",[1]线路!D1981)</f>
        <v/>
      </c>
      <c r="E1981" t="str">
        <f>IF([1]线路!F1981="","",[1]线路!F1981)</f>
        <v/>
      </c>
      <c r="F1981" t="str">
        <f>IF([1]线路!E1981="","",[1]线路!E1981)</f>
        <v/>
      </c>
      <c r="G1981" s="18" t="str">
        <f t="shared" si="76"/>
        <v/>
      </c>
      <c r="H1981" s="18" t="str">
        <f ca="1">VLOOKUP(线路!A1981,OFFSET(架空线长度!$A$2,0,0,2000,2),2,FALSE)</f>
        <v/>
      </c>
      <c r="I1981" s="18"/>
      <c r="J1981" s="18"/>
      <c r="K1981" s="18"/>
      <c r="L1981" s="18" t="str">
        <f t="shared" si="77"/>
        <v/>
      </c>
      <c r="M1981" t="str">
        <f>IF([1]线路!G1981="","",[1]线路!G1981)</f>
        <v/>
      </c>
      <c r="N1981" t="str">
        <f>IF([1]线路!H1981="","",[1]线路!H1981)</f>
        <v/>
      </c>
    </row>
    <row r="1982" spans="1:14" x14ac:dyDescent="0.15">
      <c r="A1982" t="str">
        <f>IF([1]线路!A1982="","",[1]线路!A1982)</f>
        <v/>
      </c>
      <c r="B1982" t="str">
        <f>IF([1]线路!B1982="","",[1]线路!B1982)</f>
        <v/>
      </c>
      <c r="C1982" t="str">
        <f>IF([1]线路!C1982="","",[1]线路!C1982)</f>
        <v/>
      </c>
      <c r="D1982" t="str">
        <f>IF([1]线路!D1982="","",[1]线路!D1982)</f>
        <v/>
      </c>
      <c r="E1982" t="str">
        <f>IF([1]线路!F1982="","",[1]线路!F1982)</f>
        <v/>
      </c>
      <c r="F1982" t="str">
        <f>IF([1]线路!E1982="","",[1]线路!E1982)</f>
        <v/>
      </c>
      <c r="G1982" s="18" t="str">
        <f t="shared" si="76"/>
        <v/>
      </c>
      <c r="H1982" s="18" t="str">
        <f ca="1">VLOOKUP(线路!A1982,OFFSET(架空线长度!$A$2,0,0,2000,2),2,FALSE)</f>
        <v/>
      </c>
      <c r="I1982" s="18"/>
      <c r="J1982" s="18"/>
      <c r="K1982" s="18"/>
      <c r="L1982" s="18" t="str">
        <f t="shared" si="77"/>
        <v/>
      </c>
      <c r="M1982" t="str">
        <f>IF([1]线路!G1982="","",[1]线路!G1982)</f>
        <v/>
      </c>
      <c r="N1982" t="str">
        <f>IF([1]线路!H1982="","",[1]线路!H1982)</f>
        <v/>
      </c>
    </row>
    <row r="1983" spans="1:14" x14ac:dyDescent="0.15">
      <c r="A1983" t="str">
        <f>IF([1]线路!A1983="","",[1]线路!A1983)</f>
        <v/>
      </c>
      <c r="B1983" t="str">
        <f>IF([1]线路!B1983="","",[1]线路!B1983)</f>
        <v/>
      </c>
      <c r="C1983" t="str">
        <f>IF([1]线路!C1983="","",[1]线路!C1983)</f>
        <v/>
      </c>
      <c r="D1983" t="str">
        <f>IF([1]线路!D1983="","",[1]线路!D1983)</f>
        <v/>
      </c>
      <c r="E1983" t="str">
        <f>IF([1]线路!F1983="","",[1]线路!F1983)</f>
        <v/>
      </c>
      <c r="F1983" t="str">
        <f>IF([1]线路!E1983="","",[1]线路!E1983)</f>
        <v/>
      </c>
      <c r="G1983" s="18" t="str">
        <f t="shared" si="76"/>
        <v/>
      </c>
      <c r="H1983" s="18" t="str">
        <f ca="1">VLOOKUP(线路!A1983,OFFSET(架空线长度!$A$2,0,0,2000,2),2,FALSE)</f>
        <v/>
      </c>
      <c r="I1983" s="18"/>
      <c r="J1983" s="18"/>
      <c r="K1983" s="18"/>
      <c r="L1983" s="18" t="str">
        <f t="shared" si="77"/>
        <v/>
      </c>
      <c r="M1983" t="str">
        <f>IF([1]线路!G1983="","",[1]线路!G1983)</f>
        <v/>
      </c>
      <c r="N1983" t="str">
        <f>IF([1]线路!H1983="","",[1]线路!H1983)</f>
        <v/>
      </c>
    </row>
    <row r="1984" spans="1:14" x14ac:dyDescent="0.15">
      <c r="A1984" t="str">
        <f>IF([1]线路!A1984="","",[1]线路!A1984)</f>
        <v/>
      </c>
      <c r="B1984" t="str">
        <f>IF([1]线路!B1984="","",[1]线路!B1984)</f>
        <v/>
      </c>
      <c r="C1984" t="str">
        <f>IF([1]线路!C1984="","",[1]线路!C1984)</f>
        <v/>
      </c>
      <c r="D1984" t="str">
        <f>IF([1]线路!D1984="","",[1]线路!D1984)</f>
        <v/>
      </c>
      <c r="E1984" t="str">
        <f>IF([1]线路!F1984="","",[1]线路!F1984)</f>
        <v/>
      </c>
      <c r="F1984" t="str">
        <f>IF([1]线路!E1984="","",[1]线路!E1984)</f>
        <v/>
      </c>
      <c r="G1984" s="18" t="str">
        <f t="shared" si="76"/>
        <v/>
      </c>
      <c r="H1984" s="18" t="str">
        <f ca="1">VLOOKUP(线路!A1984,OFFSET(架空线长度!$A$2,0,0,2000,2),2,FALSE)</f>
        <v/>
      </c>
      <c r="I1984" s="18"/>
      <c r="J1984" s="18"/>
      <c r="K1984" s="18"/>
      <c r="L1984" s="18" t="str">
        <f t="shared" si="77"/>
        <v/>
      </c>
      <c r="M1984" t="str">
        <f>IF([1]线路!G1984="","",[1]线路!G1984)</f>
        <v/>
      </c>
      <c r="N1984" t="str">
        <f>IF([1]线路!H1984="","",[1]线路!H1984)</f>
        <v/>
      </c>
    </row>
    <row r="1985" spans="1:14" x14ac:dyDescent="0.15">
      <c r="A1985" t="str">
        <f>IF([1]线路!A1985="","",[1]线路!A1985)</f>
        <v/>
      </c>
      <c r="B1985" t="str">
        <f>IF([1]线路!B1985="","",[1]线路!B1985)</f>
        <v/>
      </c>
      <c r="C1985" t="str">
        <f>IF([1]线路!C1985="","",[1]线路!C1985)</f>
        <v/>
      </c>
      <c r="D1985" t="str">
        <f>IF([1]线路!D1985="","",[1]线路!D1985)</f>
        <v/>
      </c>
      <c r="E1985" t="str">
        <f>IF([1]线路!F1985="","",[1]线路!F1985)</f>
        <v/>
      </c>
      <c r="F1985" t="str">
        <f>IF([1]线路!E1985="","",[1]线路!E1985)</f>
        <v/>
      </c>
      <c r="G1985" s="18" t="str">
        <f t="shared" si="76"/>
        <v/>
      </c>
      <c r="H1985" s="18" t="str">
        <f ca="1">VLOOKUP(线路!A1985,OFFSET(架空线长度!$A$2,0,0,2000,2),2,FALSE)</f>
        <v/>
      </c>
      <c r="I1985" s="18"/>
      <c r="J1985" s="18"/>
      <c r="K1985" s="18"/>
      <c r="L1985" s="18" t="str">
        <f t="shared" si="77"/>
        <v/>
      </c>
      <c r="M1985" t="str">
        <f>IF([1]线路!G1985="","",[1]线路!G1985)</f>
        <v/>
      </c>
      <c r="N1985" t="str">
        <f>IF([1]线路!H1985="","",[1]线路!H1985)</f>
        <v/>
      </c>
    </row>
    <row r="1986" spans="1:14" x14ac:dyDescent="0.15">
      <c r="A1986" t="str">
        <f>IF([1]线路!A1986="","",[1]线路!A1986)</f>
        <v/>
      </c>
      <c r="B1986" t="str">
        <f>IF([1]线路!B1986="","",[1]线路!B1986)</f>
        <v/>
      </c>
      <c r="C1986" t="str">
        <f>IF([1]线路!C1986="","",[1]线路!C1986)</f>
        <v/>
      </c>
      <c r="D1986" t="str">
        <f>IF([1]线路!D1986="","",[1]线路!D1986)</f>
        <v/>
      </c>
      <c r="E1986" t="str">
        <f>IF([1]线路!F1986="","",[1]线路!F1986)</f>
        <v/>
      </c>
      <c r="F1986" t="str">
        <f>IF([1]线路!E1986="","",[1]线路!E1986)</f>
        <v/>
      </c>
      <c r="G1986" s="18" t="str">
        <f t="shared" si="76"/>
        <v/>
      </c>
      <c r="H1986" s="18" t="str">
        <f ca="1">VLOOKUP(线路!A1986,OFFSET(架空线长度!$A$2,0,0,2000,2),2,FALSE)</f>
        <v/>
      </c>
      <c r="I1986" s="18"/>
      <c r="J1986" s="18"/>
      <c r="K1986" s="18"/>
      <c r="L1986" s="18" t="str">
        <f t="shared" si="77"/>
        <v/>
      </c>
      <c r="M1986" t="str">
        <f>IF([1]线路!G1986="","",[1]线路!G1986)</f>
        <v/>
      </c>
      <c r="N1986" t="str">
        <f>IF([1]线路!H1986="","",[1]线路!H1986)</f>
        <v/>
      </c>
    </row>
    <row r="1987" spans="1:14" x14ac:dyDescent="0.15">
      <c r="A1987" t="str">
        <f>IF([1]线路!A1987="","",[1]线路!A1987)</f>
        <v/>
      </c>
      <c r="B1987" t="str">
        <f>IF([1]线路!B1987="","",[1]线路!B1987)</f>
        <v/>
      </c>
      <c r="C1987" t="str">
        <f>IF([1]线路!C1987="","",[1]线路!C1987)</f>
        <v/>
      </c>
      <c r="D1987" t="str">
        <f>IF([1]线路!D1987="","",[1]线路!D1987)</f>
        <v/>
      </c>
      <c r="E1987" t="str">
        <f>IF([1]线路!F1987="","",[1]线路!F1987)</f>
        <v/>
      </c>
      <c r="F1987" t="str">
        <f>IF([1]线路!E1987="","",[1]线路!E1987)</f>
        <v/>
      </c>
      <c r="G1987" s="18" t="str">
        <f t="shared" ref="G1987:G2050" si="78">L1987</f>
        <v/>
      </c>
      <c r="H1987" s="18" t="str">
        <f ca="1">VLOOKUP(线路!A1987,OFFSET(架空线长度!$A$2,0,0,2000,2),2,FALSE)</f>
        <v/>
      </c>
      <c r="I1987" s="18"/>
      <c r="J1987" s="18"/>
      <c r="K1987" s="18"/>
      <c r="L1987" s="18" t="str">
        <f t="shared" ref="L1987:L2050" si="79">IF(OR(I1987="",K1987=""),"",IF(I1987/(I1987+K1987)&gt;0.5,0,1))</f>
        <v/>
      </c>
      <c r="M1987" t="str">
        <f>IF([1]线路!G1987="","",[1]线路!G1987)</f>
        <v/>
      </c>
      <c r="N1987" t="str">
        <f>IF([1]线路!H1987="","",[1]线路!H1987)</f>
        <v/>
      </c>
    </row>
    <row r="1988" spans="1:14" x14ac:dyDescent="0.15">
      <c r="A1988" t="str">
        <f>IF([1]线路!A1988="","",[1]线路!A1988)</f>
        <v/>
      </c>
      <c r="B1988" t="str">
        <f>IF([1]线路!B1988="","",[1]线路!B1988)</f>
        <v/>
      </c>
      <c r="C1988" t="str">
        <f>IF([1]线路!C1988="","",[1]线路!C1988)</f>
        <v/>
      </c>
      <c r="D1988" t="str">
        <f>IF([1]线路!D1988="","",[1]线路!D1988)</f>
        <v/>
      </c>
      <c r="E1988" t="str">
        <f>IF([1]线路!F1988="","",[1]线路!F1988)</f>
        <v/>
      </c>
      <c r="F1988" t="str">
        <f>IF([1]线路!E1988="","",[1]线路!E1988)</f>
        <v/>
      </c>
      <c r="G1988" s="18" t="str">
        <f t="shared" si="78"/>
        <v/>
      </c>
      <c r="H1988" s="18" t="str">
        <f ca="1">VLOOKUP(线路!A1988,OFFSET(架空线长度!$A$2,0,0,2000,2),2,FALSE)</f>
        <v/>
      </c>
      <c r="I1988" s="18"/>
      <c r="J1988" s="18"/>
      <c r="K1988" s="18"/>
      <c r="L1988" s="18" t="str">
        <f t="shared" si="79"/>
        <v/>
      </c>
      <c r="M1988" t="str">
        <f>IF([1]线路!G1988="","",[1]线路!G1988)</f>
        <v/>
      </c>
      <c r="N1988" t="str">
        <f>IF([1]线路!H1988="","",[1]线路!H1988)</f>
        <v/>
      </c>
    </row>
    <row r="1989" spans="1:14" x14ac:dyDescent="0.15">
      <c r="A1989" t="str">
        <f>IF([1]线路!A1989="","",[1]线路!A1989)</f>
        <v/>
      </c>
      <c r="B1989" t="str">
        <f>IF([1]线路!B1989="","",[1]线路!B1989)</f>
        <v/>
      </c>
      <c r="C1989" t="str">
        <f>IF([1]线路!C1989="","",[1]线路!C1989)</f>
        <v/>
      </c>
      <c r="D1989" t="str">
        <f>IF([1]线路!D1989="","",[1]线路!D1989)</f>
        <v/>
      </c>
      <c r="E1989" t="str">
        <f>IF([1]线路!F1989="","",[1]线路!F1989)</f>
        <v/>
      </c>
      <c r="F1989" t="str">
        <f>IF([1]线路!E1989="","",[1]线路!E1989)</f>
        <v/>
      </c>
      <c r="G1989" s="18" t="str">
        <f t="shared" si="78"/>
        <v/>
      </c>
      <c r="H1989" s="18" t="str">
        <f ca="1">VLOOKUP(线路!A1989,OFFSET(架空线长度!$A$2,0,0,2000,2),2,FALSE)</f>
        <v/>
      </c>
      <c r="I1989" s="18"/>
      <c r="J1989" s="18"/>
      <c r="K1989" s="18"/>
      <c r="L1989" s="18" t="str">
        <f t="shared" si="79"/>
        <v/>
      </c>
      <c r="M1989" t="str">
        <f>IF([1]线路!G1989="","",[1]线路!G1989)</f>
        <v/>
      </c>
      <c r="N1989" t="str">
        <f>IF([1]线路!H1989="","",[1]线路!H1989)</f>
        <v/>
      </c>
    </row>
    <row r="1990" spans="1:14" x14ac:dyDescent="0.15">
      <c r="A1990" t="str">
        <f>IF([1]线路!A1990="","",[1]线路!A1990)</f>
        <v/>
      </c>
      <c r="B1990" t="str">
        <f>IF([1]线路!B1990="","",[1]线路!B1990)</f>
        <v/>
      </c>
      <c r="C1990" t="str">
        <f>IF([1]线路!C1990="","",[1]线路!C1990)</f>
        <v/>
      </c>
      <c r="D1990" t="str">
        <f>IF([1]线路!D1990="","",[1]线路!D1990)</f>
        <v/>
      </c>
      <c r="E1990" t="str">
        <f>IF([1]线路!F1990="","",[1]线路!F1990)</f>
        <v/>
      </c>
      <c r="F1990" t="str">
        <f>IF([1]线路!E1990="","",[1]线路!E1990)</f>
        <v/>
      </c>
      <c r="G1990" s="18" t="str">
        <f t="shared" si="78"/>
        <v/>
      </c>
      <c r="H1990" s="18" t="str">
        <f ca="1">VLOOKUP(线路!A1990,OFFSET(架空线长度!$A$2,0,0,2000,2),2,FALSE)</f>
        <v/>
      </c>
      <c r="I1990" s="18"/>
      <c r="J1990" s="18"/>
      <c r="K1990" s="18"/>
      <c r="L1990" s="18" t="str">
        <f t="shared" si="79"/>
        <v/>
      </c>
      <c r="M1990" t="str">
        <f>IF([1]线路!G1990="","",[1]线路!G1990)</f>
        <v/>
      </c>
      <c r="N1990" t="str">
        <f>IF([1]线路!H1990="","",[1]线路!H1990)</f>
        <v/>
      </c>
    </row>
    <row r="1991" spans="1:14" x14ac:dyDescent="0.15">
      <c r="A1991" t="str">
        <f>IF([1]线路!A1991="","",[1]线路!A1991)</f>
        <v/>
      </c>
      <c r="B1991" t="str">
        <f>IF([1]线路!B1991="","",[1]线路!B1991)</f>
        <v/>
      </c>
      <c r="C1991" t="str">
        <f>IF([1]线路!C1991="","",[1]线路!C1991)</f>
        <v/>
      </c>
      <c r="D1991" t="str">
        <f>IF([1]线路!D1991="","",[1]线路!D1991)</f>
        <v/>
      </c>
      <c r="E1991" t="str">
        <f>IF([1]线路!F1991="","",[1]线路!F1991)</f>
        <v/>
      </c>
      <c r="F1991" t="str">
        <f>IF([1]线路!E1991="","",[1]线路!E1991)</f>
        <v/>
      </c>
      <c r="G1991" s="18" t="str">
        <f t="shared" si="78"/>
        <v/>
      </c>
      <c r="H1991" s="18" t="str">
        <f ca="1">VLOOKUP(线路!A1991,OFFSET(架空线长度!$A$2,0,0,2000,2),2,FALSE)</f>
        <v/>
      </c>
      <c r="I1991" s="18"/>
      <c r="J1991" s="18"/>
      <c r="K1991" s="18"/>
      <c r="L1991" s="18" t="str">
        <f t="shared" si="79"/>
        <v/>
      </c>
      <c r="M1991" t="str">
        <f>IF([1]线路!G1991="","",[1]线路!G1991)</f>
        <v/>
      </c>
      <c r="N1991" t="str">
        <f>IF([1]线路!H1991="","",[1]线路!H1991)</f>
        <v/>
      </c>
    </row>
    <row r="1992" spans="1:14" x14ac:dyDescent="0.15">
      <c r="A1992" t="str">
        <f>IF([1]线路!A1992="","",[1]线路!A1992)</f>
        <v/>
      </c>
      <c r="B1992" t="str">
        <f>IF([1]线路!B1992="","",[1]线路!B1992)</f>
        <v/>
      </c>
      <c r="C1992" t="str">
        <f>IF([1]线路!C1992="","",[1]线路!C1992)</f>
        <v/>
      </c>
      <c r="D1992" t="str">
        <f>IF([1]线路!D1992="","",[1]线路!D1992)</f>
        <v/>
      </c>
      <c r="E1992" t="str">
        <f>IF([1]线路!F1992="","",[1]线路!F1992)</f>
        <v/>
      </c>
      <c r="F1992" t="str">
        <f>IF([1]线路!E1992="","",[1]线路!E1992)</f>
        <v/>
      </c>
      <c r="G1992" s="18" t="str">
        <f t="shared" si="78"/>
        <v/>
      </c>
      <c r="H1992" s="18" t="str">
        <f ca="1">VLOOKUP(线路!A1992,OFFSET(架空线长度!$A$2,0,0,2000,2),2,FALSE)</f>
        <v/>
      </c>
      <c r="I1992" s="18"/>
      <c r="J1992" s="18"/>
      <c r="K1992" s="18"/>
      <c r="L1992" s="18" t="str">
        <f t="shared" si="79"/>
        <v/>
      </c>
      <c r="M1992" t="str">
        <f>IF([1]线路!G1992="","",[1]线路!G1992)</f>
        <v/>
      </c>
      <c r="N1992" t="str">
        <f>IF([1]线路!H1992="","",[1]线路!H1992)</f>
        <v/>
      </c>
    </row>
    <row r="1993" spans="1:14" x14ac:dyDescent="0.15">
      <c r="A1993" t="str">
        <f>IF([1]线路!A1993="","",[1]线路!A1993)</f>
        <v/>
      </c>
      <c r="B1993" t="str">
        <f>IF([1]线路!B1993="","",[1]线路!B1993)</f>
        <v/>
      </c>
      <c r="C1993" t="str">
        <f>IF([1]线路!C1993="","",[1]线路!C1993)</f>
        <v/>
      </c>
      <c r="D1993" t="str">
        <f>IF([1]线路!D1993="","",[1]线路!D1993)</f>
        <v/>
      </c>
      <c r="E1993" t="str">
        <f>IF([1]线路!F1993="","",[1]线路!F1993)</f>
        <v/>
      </c>
      <c r="F1993" t="str">
        <f>IF([1]线路!E1993="","",[1]线路!E1993)</f>
        <v/>
      </c>
      <c r="G1993" s="18" t="str">
        <f t="shared" si="78"/>
        <v/>
      </c>
      <c r="H1993" s="18" t="str">
        <f ca="1">VLOOKUP(线路!A1993,OFFSET(架空线长度!$A$2,0,0,2000,2),2,FALSE)</f>
        <v/>
      </c>
      <c r="I1993" s="18"/>
      <c r="J1993" s="18"/>
      <c r="K1993" s="18"/>
      <c r="L1993" s="18" t="str">
        <f t="shared" si="79"/>
        <v/>
      </c>
      <c r="M1993" t="str">
        <f>IF([1]线路!G1993="","",[1]线路!G1993)</f>
        <v/>
      </c>
      <c r="N1993" t="str">
        <f>IF([1]线路!H1993="","",[1]线路!H1993)</f>
        <v/>
      </c>
    </row>
    <row r="1994" spans="1:14" x14ac:dyDescent="0.15">
      <c r="A1994" t="str">
        <f>IF([1]线路!A1994="","",[1]线路!A1994)</f>
        <v/>
      </c>
      <c r="B1994" t="str">
        <f>IF([1]线路!B1994="","",[1]线路!B1994)</f>
        <v/>
      </c>
      <c r="C1994" t="str">
        <f>IF([1]线路!C1994="","",[1]线路!C1994)</f>
        <v/>
      </c>
      <c r="D1994" t="str">
        <f>IF([1]线路!D1994="","",[1]线路!D1994)</f>
        <v/>
      </c>
      <c r="E1994" t="str">
        <f>IF([1]线路!F1994="","",[1]线路!F1994)</f>
        <v/>
      </c>
      <c r="F1994" t="str">
        <f>IF([1]线路!E1994="","",[1]线路!E1994)</f>
        <v/>
      </c>
      <c r="G1994" s="18" t="str">
        <f t="shared" si="78"/>
        <v/>
      </c>
      <c r="H1994" s="18" t="str">
        <f ca="1">VLOOKUP(线路!A1994,OFFSET(架空线长度!$A$2,0,0,2000,2),2,FALSE)</f>
        <v/>
      </c>
      <c r="I1994" s="18"/>
      <c r="J1994" s="18"/>
      <c r="K1994" s="18"/>
      <c r="L1994" s="18" t="str">
        <f t="shared" si="79"/>
        <v/>
      </c>
      <c r="M1994" t="str">
        <f>IF([1]线路!G1994="","",[1]线路!G1994)</f>
        <v/>
      </c>
      <c r="N1994" t="str">
        <f>IF([1]线路!H1994="","",[1]线路!H1994)</f>
        <v/>
      </c>
    </row>
    <row r="1995" spans="1:14" x14ac:dyDescent="0.15">
      <c r="A1995" t="str">
        <f>IF([1]线路!A1995="","",[1]线路!A1995)</f>
        <v/>
      </c>
      <c r="B1995" t="str">
        <f>IF([1]线路!B1995="","",[1]线路!B1995)</f>
        <v/>
      </c>
      <c r="C1995" t="str">
        <f>IF([1]线路!C1995="","",[1]线路!C1995)</f>
        <v/>
      </c>
      <c r="D1995" t="str">
        <f>IF([1]线路!D1995="","",[1]线路!D1995)</f>
        <v/>
      </c>
      <c r="E1995" t="str">
        <f>IF([1]线路!F1995="","",[1]线路!F1995)</f>
        <v/>
      </c>
      <c r="F1995" t="str">
        <f>IF([1]线路!E1995="","",[1]线路!E1995)</f>
        <v/>
      </c>
      <c r="G1995" s="18" t="str">
        <f t="shared" si="78"/>
        <v/>
      </c>
      <c r="H1995" s="18" t="str">
        <f ca="1">VLOOKUP(线路!A1995,OFFSET(架空线长度!$A$2,0,0,2000,2),2,FALSE)</f>
        <v/>
      </c>
      <c r="I1995" s="18"/>
      <c r="J1995" s="18"/>
      <c r="K1995" s="18"/>
      <c r="L1995" s="18" t="str">
        <f t="shared" si="79"/>
        <v/>
      </c>
      <c r="M1995" t="str">
        <f>IF([1]线路!G1995="","",[1]线路!G1995)</f>
        <v/>
      </c>
      <c r="N1995" t="str">
        <f>IF([1]线路!H1995="","",[1]线路!H1995)</f>
        <v/>
      </c>
    </row>
    <row r="1996" spans="1:14" x14ac:dyDescent="0.15">
      <c r="A1996" t="str">
        <f>IF([1]线路!A1996="","",[1]线路!A1996)</f>
        <v/>
      </c>
      <c r="B1996" t="str">
        <f>IF([1]线路!B1996="","",[1]线路!B1996)</f>
        <v/>
      </c>
      <c r="C1996" t="str">
        <f>IF([1]线路!C1996="","",[1]线路!C1996)</f>
        <v/>
      </c>
      <c r="D1996" t="str">
        <f>IF([1]线路!D1996="","",[1]线路!D1996)</f>
        <v/>
      </c>
      <c r="E1996" t="str">
        <f>IF([1]线路!F1996="","",[1]线路!F1996)</f>
        <v/>
      </c>
      <c r="F1996" t="str">
        <f>IF([1]线路!E1996="","",[1]线路!E1996)</f>
        <v/>
      </c>
      <c r="G1996" s="18" t="str">
        <f t="shared" si="78"/>
        <v/>
      </c>
      <c r="H1996" s="18" t="str">
        <f ca="1">VLOOKUP(线路!A1996,OFFSET(架空线长度!$A$2,0,0,2000,2),2,FALSE)</f>
        <v/>
      </c>
      <c r="I1996" s="18"/>
      <c r="J1996" s="18"/>
      <c r="K1996" s="18"/>
      <c r="L1996" s="18" t="str">
        <f t="shared" si="79"/>
        <v/>
      </c>
      <c r="M1996" t="str">
        <f>IF([1]线路!G1996="","",[1]线路!G1996)</f>
        <v/>
      </c>
      <c r="N1996" t="str">
        <f>IF([1]线路!H1996="","",[1]线路!H1996)</f>
        <v/>
      </c>
    </row>
    <row r="1997" spans="1:14" x14ac:dyDescent="0.15">
      <c r="A1997" t="str">
        <f>IF([1]线路!A1997="","",[1]线路!A1997)</f>
        <v/>
      </c>
      <c r="B1997" t="str">
        <f>IF([1]线路!B1997="","",[1]线路!B1997)</f>
        <v/>
      </c>
      <c r="C1997" t="str">
        <f>IF([1]线路!C1997="","",[1]线路!C1997)</f>
        <v/>
      </c>
      <c r="D1997" t="str">
        <f>IF([1]线路!D1997="","",[1]线路!D1997)</f>
        <v/>
      </c>
      <c r="E1997" t="str">
        <f>IF([1]线路!F1997="","",[1]线路!F1997)</f>
        <v/>
      </c>
      <c r="F1997" t="str">
        <f>IF([1]线路!E1997="","",[1]线路!E1997)</f>
        <v/>
      </c>
      <c r="G1997" s="18" t="str">
        <f t="shared" si="78"/>
        <v/>
      </c>
      <c r="H1997" s="18" t="str">
        <f ca="1">VLOOKUP(线路!A1997,OFFSET(架空线长度!$A$2,0,0,2000,2),2,FALSE)</f>
        <v/>
      </c>
      <c r="I1997" s="18"/>
      <c r="J1997" s="18"/>
      <c r="K1997" s="18"/>
      <c r="L1997" s="18" t="str">
        <f t="shared" si="79"/>
        <v/>
      </c>
      <c r="M1997" t="str">
        <f>IF([1]线路!G1997="","",[1]线路!G1997)</f>
        <v/>
      </c>
      <c r="N1997" t="str">
        <f>IF([1]线路!H1997="","",[1]线路!H1997)</f>
        <v/>
      </c>
    </row>
    <row r="1998" spans="1:14" x14ac:dyDescent="0.15">
      <c r="A1998" t="str">
        <f>IF([1]线路!A1998="","",[1]线路!A1998)</f>
        <v/>
      </c>
      <c r="B1998" t="str">
        <f>IF([1]线路!B1998="","",[1]线路!B1998)</f>
        <v/>
      </c>
      <c r="C1998" t="str">
        <f>IF([1]线路!C1998="","",[1]线路!C1998)</f>
        <v/>
      </c>
      <c r="D1998" t="str">
        <f>IF([1]线路!D1998="","",[1]线路!D1998)</f>
        <v/>
      </c>
      <c r="E1998" t="str">
        <f>IF([1]线路!F1998="","",[1]线路!F1998)</f>
        <v/>
      </c>
      <c r="F1998" t="str">
        <f>IF([1]线路!E1998="","",[1]线路!E1998)</f>
        <v/>
      </c>
      <c r="G1998" s="18" t="str">
        <f t="shared" si="78"/>
        <v/>
      </c>
      <c r="H1998" s="18" t="str">
        <f ca="1">VLOOKUP(线路!A1998,OFFSET(架空线长度!$A$2,0,0,2000,2),2,FALSE)</f>
        <v/>
      </c>
      <c r="I1998" s="18"/>
      <c r="J1998" s="18"/>
      <c r="K1998" s="18"/>
      <c r="L1998" s="18" t="str">
        <f t="shared" si="79"/>
        <v/>
      </c>
      <c r="M1998" t="str">
        <f>IF([1]线路!G1998="","",[1]线路!G1998)</f>
        <v/>
      </c>
      <c r="N1998" t="str">
        <f>IF([1]线路!H1998="","",[1]线路!H1998)</f>
        <v/>
      </c>
    </row>
    <row r="1999" spans="1:14" x14ac:dyDescent="0.15">
      <c r="A1999" t="str">
        <f>IF([1]线路!A1999="","",[1]线路!A1999)</f>
        <v/>
      </c>
      <c r="B1999" t="str">
        <f>IF([1]线路!B1999="","",[1]线路!B1999)</f>
        <v/>
      </c>
      <c r="C1999" t="str">
        <f>IF([1]线路!C1999="","",[1]线路!C1999)</f>
        <v/>
      </c>
      <c r="D1999" t="str">
        <f>IF([1]线路!D1999="","",[1]线路!D1999)</f>
        <v/>
      </c>
      <c r="E1999" t="str">
        <f>IF([1]线路!F1999="","",[1]线路!F1999)</f>
        <v/>
      </c>
      <c r="F1999" t="str">
        <f>IF([1]线路!E1999="","",[1]线路!E1999)</f>
        <v/>
      </c>
      <c r="G1999" s="18" t="str">
        <f t="shared" si="78"/>
        <v/>
      </c>
      <c r="H1999" s="18" t="str">
        <f ca="1">VLOOKUP(线路!A1999,OFFSET(架空线长度!$A$2,0,0,2000,2),2,FALSE)</f>
        <v/>
      </c>
      <c r="I1999" s="18"/>
      <c r="J1999" s="18"/>
      <c r="K1999" s="18"/>
      <c r="L1999" s="18" t="str">
        <f t="shared" si="79"/>
        <v/>
      </c>
      <c r="M1999" t="str">
        <f>IF([1]线路!G1999="","",[1]线路!G1999)</f>
        <v/>
      </c>
      <c r="N1999" t="str">
        <f>IF([1]线路!H1999="","",[1]线路!H1999)</f>
        <v/>
      </c>
    </row>
    <row r="2000" spans="1:14" x14ac:dyDescent="0.15">
      <c r="A2000" t="str">
        <f>IF([1]线路!A2000="","",[1]线路!A2000)</f>
        <v/>
      </c>
      <c r="B2000" t="str">
        <f>IF([1]线路!B2000="","",[1]线路!B2000)</f>
        <v/>
      </c>
      <c r="C2000" t="str">
        <f>IF([1]线路!C2000="","",[1]线路!C2000)</f>
        <v/>
      </c>
      <c r="D2000" t="str">
        <f>IF([1]线路!D2000="","",[1]线路!D2000)</f>
        <v/>
      </c>
      <c r="E2000" t="str">
        <f>IF([1]线路!F2000="","",[1]线路!F2000)</f>
        <v/>
      </c>
      <c r="F2000" t="str">
        <f>IF([1]线路!E2000="","",[1]线路!E2000)</f>
        <v/>
      </c>
      <c r="G2000" s="18" t="str">
        <f t="shared" si="78"/>
        <v/>
      </c>
      <c r="H2000" s="18" t="str">
        <f ca="1">VLOOKUP(线路!A2000,OFFSET(架空线长度!$A$2,0,0,2000,2),2,FALSE)</f>
        <v/>
      </c>
      <c r="I2000" s="18"/>
      <c r="J2000" s="18"/>
      <c r="K2000" s="18"/>
      <c r="L2000" s="18" t="str">
        <f t="shared" si="79"/>
        <v/>
      </c>
      <c r="M2000" t="str">
        <f>IF([1]线路!G2000="","",[1]线路!G2000)</f>
        <v/>
      </c>
      <c r="N2000" t="str">
        <f>IF([1]线路!H2000="","",[1]线路!H2000)</f>
        <v/>
      </c>
    </row>
    <row r="2001" spans="1:14" x14ac:dyDescent="0.15">
      <c r="A2001" t="str">
        <f>IF([1]线路!A2001="","",[1]线路!A2001)</f>
        <v/>
      </c>
      <c r="B2001" t="str">
        <f>IF([1]线路!B2001="","",[1]线路!B2001)</f>
        <v/>
      </c>
      <c r="C2001" t="str">
        <f>IF([1]线路!C2001="","",[1]线路!C2001)</f>
        <v/>
      </c>
      <c r="D2001" t="str">
        <f>IF([1]线路!D2001="","",[1]线路!D2001)</f>
        <v/>
      </c>
      <c r="E2001" t="str">
        <f>IF([1]线路!F2001="","",[1]线路!F2001)</f>
        <v/>
      </c>
      <c r="F2001" t="str">
        <f>IF([1]线路!E2001="","",[1]线路!E2001)</f>
        <v/>
      </c>
      <c r="G2001" s="18" t="str">
        <f t="shared" si="78"/>
        <v/>
      </c>
      <c r="H2001" s="18"/>
      <c r="I2001" s="18"/>
      <c r="J2001" s="18"/>
      <c r="K2001" s="18"/>
      <c r="L2001" s="18" t="str">
        <f t="shared" si="79"/>
        <v/>
      </c>
      <c r="M2001" t="str">
        <f>IF([1]线路!G2001="","",[1]线路!G2001)</f>
        <v/>
      </c>
      <c r="N2001" t="str">
        <f>IF([1]线路!H2001="","",[1]线路!H2001)</f>
        <v/>
      </c>
    </row>
    <row r="2002" spans="1:14" x14ac:dyDescent="0.15">
      <c r="A2002" t="str">
        <f>IF([1]线路!A2002="","",[1]线路!A2002)</f>
        <v/>
      </c>
      <c r="B2002" t="str">
        <f>IF([1]线路!B2002="","",[1]线路!B2002)</f>
        <v/>
      </c>
      <c r="C2002" t="str">
        <f>IF([1]线路!C2002="","",[1]线路!C2002)</f>
        <v/>
      </c>
      <c r="D2002" t="str">
        <f>IF([1]线路!D2002="","",[1]线路!D2002)</f>
        <v/>
      </c>
      <c r="E2002" t="str">
        <f>IF([1]线路!F2002="","",[1]线路!F2002)</f>
        <v/>
      </c>
      <c r="F2002" t="str">
        <f>IF([1]线路!E2002="","",[1]线路!E2002)</f>
        <v/>
      </c>
      <c r="G2002" s="18" t="str">
        <f t="shared" si="78"/>
        <v/>
      </c>
      <c r="H2002" s="18"/>
      <c r="I2002" s="18"/>
      <c r="J2002" s="18"/>
      <c r="K2002" s="18"/>
      <c r="L2002" s="18" t="str">
        <f t="shared" si="79"/>
        <v/>
      </c>
      <c r="M2002" t="str">
        <f>IF([1]线路!G2002="","",[1]线路!G2002)</f>
        <v/>
      </c>
      <c r="N2002" t="str">
        <f>IF([1]线路!H2002="","",[1]线路!H2002)</f>
        <v/>
      </c>
    </row>
    <row r="2003" spans="1:14" x14ac:dyDescent="0.15">
      <c r="A2003" t="str">
        <f>IF([1]线路!A2003="","",[1]线路!A2003)</f>
        <v/>
      </c>
      <c r="B2003" t="str">
        <f>IF([1]线路!B2003="","",[1]线路!B2003)</f>
        <v/>
      </c>
      <c r="C2003" t="str">
        <f>IF([1]线路!C2003="","",[1]线路!C2003)</f>
        <v/>
      </c>
      <c r="D2003" t="str">
        <f>IF([1]线路!D2003="","",[1]线路!D2003)</f>
        <v/>
      </c>
      <c r="E2003" t="str">
        <f>IF([1]线路!F2003="","",[1]线路!F2003)</f>
        <v/>
      </c>
      <c r="F2003" t="str">
        <f>IF([1]线路!E2003="","",[1]线路!E2003)</f>
        <v/>
      </c>
      <c r="G2003" s="18" t="str">
        <f t="shared" si="78"/>
        <v/>
      </c>
      <c r="H2003" s="18"/>
      <c r="I2003" s="18"/>
      <c r="J2003" s="18"/>
      <c r="K2003" s="18"/>
      <c r="L2003" s="18" t="str">
        <f t="shared" si="79"/>
        <v/>
      </c>
      <c r="M2003" t="str">
        <f>IF([1]线路!G2003="","",[1]线路!G2003)</f>
        <v/>
      </c>
      <c r="N2003" t="str">
        <f>IF([1]线路!H2003="","",[1]线路!H2003)</f>
        <v/>
      </c>
    </row>
    <row r="2004" spans="1:14" x14ac:dyDescent="0.15">
      <c r="A2004" t="str">
        <f>IF([1]线路!A2004="","",[1]线路!A2004)</f>
        <v/>
      </c>
      <c r="B2004" t="str">
        <f>IF([1]线路!B2004="","",[1]线路!B2004)</f>
        <v/>
      </c>
      <c r="C2004" t="str">
        <f>IF([1]线路!C2004="","",[1]线路!C2004)</f>
        <v/>
      </c>
      <c r="D2004" t="str">
        <f>IF([1]线路!D2004="","",[1]线路!D2004)</f>
        <v/>
      </c>
      <c r="E2004" t="str">
        <f>IF([1]线路!F2004="","",[1]线路!F2004)</f>
        <v/>
      </c>
      <c r="F2004" t="str">
        <f>IF([1]线路!E2004="","",[1]线路!E2004)</f>
        <v/>
      </c>
      <c r="G2004" s="18" t="str">
        <f t="shared" si="78"/>
        <v/>
      </c>
      <c r="H2004" s="18"/>
      <c r="I2004" s="18"/>
      <c r="J2004" s="18"/>
      <c r="K2004" s="18"/>
      <c r="L2004" s="18" t="str">
        <f t="shared" si="79"/>
        <v/>
      </c>
      <c r="M2004" t="str">
        <f>IF([1]线路!G2004="","",[1]线路!G2004)</f>
        <v/>
      </c>
      <c r="N2004" t="str">
        <f>IF([1]线路!H2004="","",[1]线路!H2004)</f>
        <v/>
      </c>
    </row>
    <row r="2005" spans="1:14" x14ac:dyDescent="0.15">
      <c r="A2005" t="str">
        <f>IF([1]线路!A2005="","",[1]线路!A2005)</f>
        <v/>
      </c>
      <c r="B2005" t="str">
        <f>IF([1]线路!B2005="","",[1]线路!B2005)</f>
        <v/>
      </c>
      <c r="C2005" t="str">
        <f>IF([1]线路!C2005="","",[1]线路!C2005)</f>
        <v/>
      </c>
      <c r="D2005" t="str">
        <f>IF([1]线路!D2005="","",[1]线路!D2005)</f>
        <v/>
      </c>
      <c r="E2005" t="str">
        <f>IF([1]线路!F2005="","",[1]线路!F2005)</f>
        <v/>
      </c>
      <c r="F2005" t="str">
        <f>IF([1]线路!E2005="","",[1]线路!E2005)</f>
        <v/>
      </c>
      <c r="G2005" s="18" t="str">
        <f t="shared" si="78"/>
        <v/>
      </c>
      <c r="H2005" s="18"/>
      <c r="I2005" s="18"/>
      <c r="J2005" s="18"/>
      <c r="K2005" s="18"/>
      <c r="L2005" s="18" t="str">
        <f t="shared" si="79"/>
        <v/>
      </c>
      <c r="M2005" t="str">
        <f>IF([1]线路!G2005="","",[1]线路!G2005)</f>
        <v/>
      </c>
      <c r="N2005" t="str">
        <f>IF([1]线路!H2005="","",[1]线路!H2005)</f>
        <v/>
      </c>
    </row>
    <row r="2006" spans="1:14" x14ac:dyDescent="0.15">
      <c r="A2006" t="str">
        <f>IF([1]线路!A2006="","",[1]线路!A2006)</f>
        <v/>
      </c>
      <c r="B2006" t="str">
        <f>IF([1]线路!B2006="","",[1]线路!B2006)</f>
        <v/>
      </c>
      <c r="C2006" t="str">
        <f>IF([1]线路!C2006="","",[1]线路!C2006)</f>
        <v/>
      </c>
      <c r="D2006" t="str">
        <f>IF([1]线路!D2006="","",[1]线路!D2006)</f>
        <v/>
      </c>
      <c r="E2006" t="str">
        <f>IF([1]线路!F2006="","",[1]线路!F2006)</f>
        <v/>
      </c>
      <c r="F2006" t="str">
        <f>IF([1]线路!E2006="","",[1]线路!E2006)</f>
        <v/>
      </c>
      <c r="G2006" s="18" t="str">
        <f t="shared" si="78"/>
        <v/>
      </c>
      <c r="H2006" s="18"/>
      <c r="I2006" s="18"/>
      <c r="J2006" s="18"/>
      <c r="K2006" s="18"/>
      <c r="L2006" s="18" t="str">
        <f t="shared" si="79"/>
        <v/>
      </c>
      <c r="M2006" t="str">
        <f>IF([1]线路!G2006="","",[1]线路!G2006)</f>
        <v/>
      </c>
      <c r="N2006" t="str">
        <f>IF([1]线路!H2006="","",[1]线路!H2006)</f>
        <v/>
      </c>
    </row>
    <row r="2007" spans="1:14" x14ac:dyDescent="0.15">
      <c r="A2007" t="str">
        <f>IF([1]线路!A2007="","",[1]线路!A2007)</f>
        <v/>
      </c>
      <c r="B2007" t="str">
        <f>IF([1]线路!B2007="","",[1]线路!B2007)</f>
        <v/>
      </c>
      <c r="C2007" t="str">
        <f>IF([1]线路!C2007="","",[1]线路!C2007)</f>
        <v/>
      </c>
      <c r="D2007" t="str">
        <f>IF([1]线路!D2007="","",[1]线路!D2007)</f>
        <v/>
      </c>
      <c r="E2007" t="str">
        <f>IF([1]线路!F2007="","",[1]线路!F2007)</f>
        <v/>
      </c>
      <c r="F2007" t="str">
        <f>IF([1]线路!E2007="","",[1]线路!E2007)</f>
        <v/>
      </c>
      <c r="G2007" s="18" t="str">
        <f t="shared" si="78"/>
        <v/>
      </c>
      <c r="H2007" s="18"/>
      <c r="I2007" s="18"/>
      <c r="J2007" s="18"/>
      <c r="K2007" s="18"/>
      <c r="L2007" s="18" t="str">
        <f t="shared" si="79"/>
        <v/>
      </c>
      <c r="M2007" t="str">
        <f>IF([1]线路!G2007="","",[1]线路!G2007)</f>
        <v/>
      </c>
      <c r="N2007" t="str">
        <f>IF([1]线路!H2007="","",[1]线路!H2007)</f>
        <v/>
      </c>
    </row>
    <row r="2008" spans="1:14" x14ac:dyDescent="0.15">
      <c r="A2008" t="str">
        <f>IF([1]线路!A2008="","",[1]线路!A2008)</f>
        <v/>
      </c>
      <c r="B2008" t="str">
        <f>IF([1]线路!B2008="","",[1]线路!B2008)</f>
        <v/>
      </c>
      <c r="C2008" t="str">
        <f>IF([1]线路!C2008="","",[1]线路!C2008)</f>
        <v/>
      </c>
      <c r="D2008" t="str">
        <f>IF([1]线路!D2008="","",[1]线路!D2008)</f>
        <v/>
      </c>
      <c r="E2008" t="str">
        <f>IF([1]线路!F2008="","",[1]线路!F2008)</f>
        <v/>
      </c>
      <c r="F2008" t="str">
        <f>IF([1]线路!E2008="","",[1]线路!E2008)</f>
        <v/>
      </c>
      <c r="G2008" s="18" t="str">
        <f t="shared" si="78"/>
        <v/>
      </c>
      <c r="H2008" s="18"/>
      <c r="I2008" s="18"/>
      <c r="J2008" s="18"/>
      <c r="K2008" s="18"/>
      <c r="L2008" s="18" t="str">
        <f t="shared" si="79"/>
        <v/>
      </c>
      <c r="M2008" t="str">
        <f>IF([1]线路!G2008="","",[1]线路!G2008)</f>
        <v/>
      </c>
      <c r="N2008" t="str">
        <f>IF([1]线路!H2008="","",[1]线路!H2008)</f>
        <v/>
      </c>
    </row>
    <row r="2009" spans="1:14" x14ac:dyDescent="0.15">
      <c r="A2009" t="str">
        <f>IF([1]线路!A2009="","",[1]线路!A2009)</f>
        <v/>
      </c>
      <c r="B2009" t="str">
        <f>IF([1]线路!B2009="","",[1]线路!B2009)</f>
        <v/>
      </c>
      <c r="C2009" t="str">
        <f>IF([1]线路!C2009="","",[1]线路!C2009)</f>
        <v/>
      </c>
      <c r="D2009" t="str">
        <f>IF([1]线路!D2009="","",[1]线路!D2009)</f>
        <v/>
      </c>
      <c r="E2009" t="str">
        <f>IF([1]线路!F2009="","",[1]线路!F2009)</f>
        <v/>
      </c>
      <c r="F2009" t="str">
        <f>IF([1]线路!E2009="","",[1]线路!E2009)</f>
        <v/>
      </c>
      <c r="G2009" s="18" t="str">
        <f t="shared" si="78"/>
        <v/>
      </c>
      <c r="H2009" s="18"/>
      <c r="I2009" s="18"/>
      <c r="J2009" s="18"/>
      <c r="K2009" s="18"/>
      <c r="L2009" s="18" t="str">
        <f t="shared" si="79"/>
        <v/>
      </c>
      <c r="M2009" t="str">
        <f>IF([1]线路!G2009="","",[1]线路!G2009)</f>
        <v/>
      </c>
      <c r="N2009" t="str">
        <f>IF([1]线路!H2009="","",[1]线路!H2009)</f>
        <v/>
      </c>
    </row>
    <row r="2010" spans="1:14" x14ac:dyDescent="0.15">
      <c r="A2010" t="str">
        <f>IF([1]线路!A2010="","",[1]线路!A2010)</f>
        <v/>
      </c>
      <c r="B2010" t="str">
        <f>IF([1]线路!B2010="","",[1]线路!B2010)</f>
        <v/>
      </c>
      <c r="C2010" t="str">
        <f>IF([1]线路!C2010="","",[1]线路!C2010)</f>
        <v/>
      </c>
      <c r="D2010" t="str">
        <f>IF([1]线路!D2010="","",[1]线路!D2010)</f>
        <v/>
      </c>
      <c r="E2010" t="str">
        <f>IF([1]线路!F2010="","",[1]线路!F2010)</f>
        <v/>
      </c>
      <c r="F2010" t="str">
        <f>IF([1]线路!E2010="","",[1]线路!E2010)</f>
        <v/>
      </c>
      <c r="G2010" s="18" t="str">
        <f t="shared" si="78"/>
        <v/>
      </c>
      <c r="H2010" s="18"/>
      <c r="I2010" s="18"/>
      <c r="J2010" s="18"/>
      <c r="K2010" s="18"/>
      <c r="L2010" s="18" t="str">
        <f t="shared" si="79"/>
        <v/>
      </c>
      <c r="M2010" t="str">
        <f>IF([1]线路!G2010="","",[1]线路!G2010)</f>
        <v/>
      </c>
      <c r="N2010" t="str">
        <f>IF([1]线路!H2010="","",[1]线路!H2010)</f>
        <v/>
      </c>
    </row>
    <row r="2011" spans="1:14" x14ac:dyDescent="0.15">
      <c r="A2011" t="str">
        <f>IF([1]线路!A2011="","",[1]线路!A2011)</f>
        <v/>
      </c>
      <c r="B2011" t="str">
        <f>IF([1]线路!B2011="","",[1]线路!B2011)</f>
        <v/>
      </c>
      <c r="C2011" t="str">
        <f>IF([1]线路!C2011="","",[1]线路!C2011)</f>
        <v/>
      </c>
      <c r="D2011" t="str">
        <f>IF([1]线路!D2011="","",[1]线路!D2011)</f>
        <v/>
      </c>
      <c r="E2011" t="str">
        <f>IF([1]线路!F2011="","",[1]线路!F2011)</f>
        <v/>
      </c>
      <c r="F2011" t="str">
        <f>IF([1]线路!E2011="","",[1]线路!E2011)</f>
        <v/>
      </c>
      <c r="G2011" s="18" t="str">
        <f t="shared" si="78"/>
        <v/>
      </c>
      <c r="H2011" s="18"/>
      <c r="I2011" s="18"/>
      <c r="J2011" s="18"/>
      <c r="K2011" s="18"/>
      <c r="L2011" s="18" t="str">
        <f t="shared" si="79"/>
        <v/>
      </c>
      <c r="M2011" t="str">
        <f>IF([1]线路!G2011="","",[1]线路!G2011)</f>
        <v/>
      </c>
      <c r="N2011" t="str">
        <f>IF([1]线路!H2011="","",[1]线路!H2011)</f>
        <v/>
      </c>
    </row>
    <row r="2012" spans="1:14" x14ac:dyDescent="0.15">
      <c r="A2012" t="str">
        <f>IF([1]线路!A2012="","",[1]线路!A2012)</f>
        <v/>
      </c>
      <c r="B2012" t="str">
        <f>IF([1]线路!B2012="","",[1]线路!B2012)</f>
        <v/>
      </c>
      <c r="C2012" t="str">
        <f>IF([1]线路!C2012="","",[1]线路!C2012)</f>
        <v/>
      </c>
      <c r="D2012" t="str">
        <f>IF([1]线路!D2012="","",[1]线路!D2012)</f>
        <v/>
      </c>
      <c r="E2012" t="str">
        <f>IF([1]线路!F2012="","",[1]线路!F2012)</f>
        <v/>
      </c>
      <c r="F2012" t="str">
        <f>IF([1]线路!E2012="","",[1]线路!E2012)</f>
        <v/>
      </c>
      <c r="G2012" s="18" t="str">
        <f t="shared" si="78"/>
        <v/>
      </c>
      <c r="H2012" s="18"/>
      <c r="I2012" s="18"/>
      <c r="J2012" s="18"/>
      <c r="K2012" s="18"/>
      <c r="L2012" s="18" t="str">
        <f t="shared" si="79"/>
        <v/>
      </c>
      <c r="M2012" t="str">
        <f>IF([1]线路!G2012="","",[1]线路!G2012)</f>
        <v/>
      </c>
      <c r="N2012" t="str">
        <f>IF([1]线路!H2012="","",[1]线路!H2012)</f>
        <v/>
      </c>
    </row>
    <row r="2013" spans="1:14" x14ac:dyDescent="0.15">
      <c r="A2013" t="str">
        <f>IF([1]线路!A2013="","",[1]线路!A2013)</f>
        <v/>
      </c>
      <c r="B2013" t="str">
        <f>IF([1]线路!B2013="","",[1]线路!B2013)</f>
        <v/>
      </c>
      <c r="C2013" t="str">
        <f>IF([1]线路!C2013="","",[1]线路!C2013)</f>
        <v/>
      </c>
      <c r="D2013" t="str">
        <f>IF([1]线路!D2013="","",[1]线路!D2013)</f>
        <v/>
      </c>
      <c r="E2013" t="str">
        <f>IF([1]线路!F2013="","",[1]线路!F2013)</f>
        <v/>
      </c>
      <c r="F2013" t="str">
        <f>IF([1]线路!E2013="","",[1]线路!E2013)</f>
        <v/>
      </c>
      <c r="G2013" s="18" t="str">
        <f t="shared" si="78"/>
        <v/>
      </c>
      <c r="H2013" s="18"/>
      <c r="I2013" s="18"/>
      <c r="J2013" s="18"/>
      <c r="K2013" s="18"/>
      <c r="L2013" s="18" t="str">
        <f t="shared" si="79"/>
        <v/>
      </c>
      <c r="M2013" t="str">
        <f>IF([1]线路!G2013="","",[1]线路!G2013)</f>
        <v/>
      </c>
      <c r="N2013" t="str">
        <f>IF([1]线路!H2013="","",[1]线路!H2013)</f>
        <v/>
      </c>
    </row>
    <row r="2014" spans="1:14" x14ac:dyDescent="0.15">
      <c r="A2014" t="str">
        <f>IF([1]线路!A2014="","",[1]线路!A2014)</f>
        <v/>
      </c>
      <c r="B2014" t="str">
        <f>IF([1]线路!B2014="","",[1]线路!B2014)</f>
        <v/>
      </c>
      <c r="C2014" t="str">
        <f>IF([1]线路!C2014="","",[1]线路!C2014)</f>
        <v/>
      </c>
      <c r="D2014" t="str">
        <f>IF([1]线路!D2014="","",[1]线路!D2014)</f>
        <v/>
      </c>
      <c r="E2014" t="str">
        <f>IF([1]线路!F2014="","",[1]线路!F2014)</f>
        <v/>
      </c>
      <c r="F2014" t="str">
        <f>IF([1]线路!E2014="","",[1]线路!E2014)</f>
        <v/>
      </c>
      <c r="G2014" s="18" t="str">
        <f t="shared" si="78"/>
        <v/>
      </c>
      <c r="H2014" s="18"/>
      <c r="I2014" s="18"/>
      <c r="J2014" s="18"/>
      <c r="K2014" s="18"/>
      <c r="L2014" s="18" t="str">
        <f t="shared" si="79"/>
        <v/>
      </c>
      <c r="M2014" t="str">
        <f>IF([1]线路!G2014="","",[1]线路!G2014)</f>
        <v/>
      </c>
      <c r="N2014" t="str">
        <f>IF([1]线路!H2014="","",[1]线路!H2014)</f>
        <v/>
      </c>
    </row>
    <row r="2015" spans="1:14" x14ac:dyDescent="0.15">
      <c r="A2015" t="str">
        <f>IF([1]线路!A2015="","",[1]线路!A2015)</f>
        <v/>
      </c>
      <c r="B2015" t="str">
        <f>IF([1]线路!B2015="","",[1]线路!B2015)</f>
        <v/>
      </c>
      <c r="C2015" t="str">
        <f>IF([1]线路!C2015="","",[1]线路!C2015)</f>
        <v/>
      </c>
      <c r="D2015" t="str">
        <f>IF([1]线路!D2015="","",[1]线路!D2015)</f>
        <v/>
      </c>
      <c r="E2015" t="str">
        <f>IF([1]线路!F2015="","",[1]线路!F2015)</f>
        <v/>
      </c>
      <c r="F2015" t="str">
        <f>IF([1]线路!E2015="","",[1]线路!E2015)</f>
        <v/>
      </c>
      <c r="G2015" s="18" t="str">
        <f t="shared" si="78"/>
        <v/>
      </c>
      <c r="H2015" s="18"/>
      <c r="I2015" s="18"/>
      <c r="J2015" s="18"/>
      <c r="K2015" s="18"/>
      <c r="L2015" s="18" t="str">
        <f t="shared" si="79"/>
        <v/>
      </c>
      <c r="M2015" t="str">
        <f>IF([1]线路!G2015="","",[1]线路!G2015)</f>
        <v/>
      </c>
      <c r="N2015" t="str">
        <f>IF([1]线路!H2015="","",[1]线路!H2015)</f>
        <v/>
      </c>
    </row>
    <row r="2016" spans="1:14" x14ac:dyDescent="0.15">
      <c r="A2016" t="str">
        <f>IF([1]线路!A2016="","",[1]线路!A2016)</f>
        <v/>
      </c>
      <c r="B2016" t="str">
        <f>IF([1]线路!B2016="","",[1]线路!B2016)</f>
        <v/>
      </c>
      <c r="C2016" t="str">
        <f>IF([1]线路!C2016="","",[1]线路!C2016)</f>
        <v/>
      </c>
      <c r="D2016" t="str">
        <f>IF([1]线路!D2016="","",[1]线路!D2016)</f>
        <v/>
      </c>
      <c r="E2016" t="str">
        <f>IF([1]线路!F2016="","",[1]线路!F2016)</f>
        <v/>
      </c>
      <c r="F2016" t="str">
        <f>IF([1]线路!E2016="","",[1]线路!E2016)</f>
        <v/>
      </c>
      <c r="G2016" s="18" t="str">
        <f t="shared" si="78"/>
        <v/>
      </c>
      <c r="H2016" s="18"/>
      <c r="I2016" s="18"/>
      <c r="J2016" s="18"/>
      <c r="K2016" s="18"/>
      <c r="L2016" s="18" t="str">
        <f t="shared" si="79"/>
        <v/>
      </c>
      <c r="M2016" t="str">
        <f>IF([1]线路!G2016="","",[1]线路!G2016)</f>
        <v/>
      </c>
      <c r="N2016" t="str">
        <f>IF([1]线路!H2016="","",[1]线路!H2016)</f>
        <v/>
      </c>
    </row>
    <row r="2017" spans="1:14" x14ac:dyDescent="0.15">
      <c r="A2017" t="str">
        <f>IF([1]线路!A2017="","",[1]线路!A2017)</f>
        <v/>
      </c>
      <c r="B2017" t="str">
        <f>IF([1]线路!B2017="","",[1]线路!B2017)</f>
        <v/>
      </c>
      <c r="C2017" t="str">
        <f>IF([1]线路!C2017="","",[1]线路!C2017)</f>
        <v/>
      </c>
      <c r="D2017" t="str">
        <f>IF([1]线路!D2017="","",[1]线路!D2017)</f>
        <v/>
      </c>
      <c r="E2017" t="str">
        <f>IF([1]线路!F2017="","",[1]线路!F2017)</f>
        <v/>
      </c>
      <c r="F2017" t="str">
        <f>IF([1]线路!E2017="","",[1]线路!E2017)</f>
        <v/>
      </c>
      <c r="G2017" s="18" t="str">
        <f t="shared" si="78"/>
        <v/>
      </c>
      <c r="H2017" s="18"/>
      <c r="I2017" s="18"/>
      <c r="J2017" s="18"/>
      <c r="K2017" s="18"/>
      <c r="L2017" s="18" t="str">
        <f t="shared" si="79"/>
        <v/>
      </c>
      <c r="M2017" t="str">
        <f>IF([1]线路!G2017="","",[1]线路!G2017)</f>
        <v/>
      </c>
      <c r="N2017" t="str">
        <f>IF([1]线路!H2017="","",[1]线路!H2017)</f>
        <v/>
      </c>
    </row>
    <row r="2018" spans="1:14" x14ac:dyDescent="0.15">
      <c r="A2018" t="str">
        <f>IF([1]线路!A2018="","",[1]线路!A2018)</f>
        <v/>
      </c>
      <c r="B2018" t="str">
        <f>IF([1]线路!B2018="","",[1]线路!B2018)</f>
        <v/>
      </c>
      <c r="C2018" t="str">
        <f>IF([1]线路!C2018="","",[1]线路!C2018)</f>
        <v/>
      </c>
      <c r="D2018" t="str">
        <f>IF([1]线路!D2018="","",[1]线路!D2018)</f>
        <v/>
      </c>
      <c r="E2018" t="str">
        <f>IF([1]线路!F2018="","",[1]线路!F2018)</f>
        <v/>
      </c>
      <c r="F2018" t="str">
        <f>IF([1]线路!E2018="","",[1]线路!E2018)</f>
        <v/>
      </c>
      <c r="G2018" s="18" t="str">
        <f t="shared" si="78"/>
        <v/>
      </c>
      <c r="H2018" s="18"/>
      <c r="I2018" s="18"/>
      <c r="J2018" s="18"/>
      <c r="K2018" s="18"/>
      <c r="L2018" s="18" t="str">
        <f t="shared" si="79"/>
        <v/>
      </c>
      <c r="M2018" t="str">
        <f>IF([1]线路!G2018="","",[1]线路!G2018)</f>
        <v/>
      </c>
      <c r="N2018" t="str">
        <f>IF([1]线路!H2018="","",[1]线路!H2018)</f>
        <v/>
      </c>
    </row>
    <row r="2019" spans="1:14" x14ac:dyDescent="0.15">
      <c r="A2019" t="str">
        <f>IF([1]线路!A2019="","",[1]线路!A2019)</f>
        <v/>
      </c>
      <c r="B2019" t="str">
        <f>IF([1]线路!B2019="","",[1]线路!B2019)</f>
        <v/>
      </c>
      <c r="C2019" t="str">
        <f>IF([1]线路!C2019="","",[1]线路!C2019)</f>
        <v/>
      </c>
      <c r="D2019" t="str">
        <f>IF([1]线路!D2019="","",[1]线路!D2019)</f>
        <v/>
      </c>
      <c r="E2019" t="str">
        <f>IF([1]线路!F2019="","",[1]线路!F2019)</f>
        <v/>
      </c>
      <c r="F2019" t="str">
        <f>IF([1]线路!E2019="","",[1]线路!E2019)</f>
        <v/>
      </c>
      <c r="G2019" s="18" t="str">
        <f t="shared" si="78"/>
        <v/>
      </c>
      <c r="H2019" s="18"/>
      <c r="I2019" s="18"/>
      <c r="J2019" s="18"/>
      <c r="K2019" s="18"/>
      <c r="L2019" s="18" t="str">
        <f t="shared" si="79"/>
        <v/>
      </c>
      <c r="M2019" t="str">
        <f>IF([1]线路!G2019="","",[1]线路!G2019)</f>
        <v/>
      </c>
      <c r="N2019" t="str">
        <f>IF([1]线路!H2019="","",[1]线路!H2019)</f>
        <v/>
      </c>
    </row>
    <row r="2020" spans="1:14" x14ac:dyDescent="0.15">
      <c r="A2020" t="str">
        <f>IF([1]线路!A2020="","",[1]线路!A2020)</f>
        <v/>
      </c>
      <c r="B2020" t="str">
        <f>IF([1]线路!B2020="","",[1]线路!B2020)</f>
        <v/>
      </c>
      <c r="C2020" t="str">
        <f>IF([1]线路!C2020="","",[1]线路!C2020)</f>
        <v/>
      </c>
      <c r="D2020" t="str">
        <f>IF([1]线路!D2020="","",[1]线路!D2020)</f>
        <v/>
      </c>
      <c r="E2020" t="str">
        <f>IF([1]线路!F2020="","",[1]线路!F2020)</f>
        <v/>
      </c>
      <c r="F2020" t="str">
        <f>IF([1]线路!E2020="","",[1]线路!E2020)</f>
        <v/>
      </c>
      <c r="G2020" s="18" t="str">
        <f t="shared" si="78"/>
        <v/>
      </c>
      <c r="H2020" s="18"/>
      <c r="I2020" s="18"/>
      <c r="J2020" s="18"/>
      <c r="K2020" s="18"/>
      <c r="L2020" s="18" t="str">
        <f t="shared" si="79"/>
        <v/>
      </c>
      <c r="M2020" t="str">
        <f>IF([1]线路!G2020="","",[1]线路!G2020)</f>
        <v/>
      </c>
      <c r="N2020" t="str">
        <f>IF([1]线路!H2020="","",[1]线路!H2020)</f>
        <v/>
      </c>
    </row>
    <row r="2021" spans="1:14" x14ac:dyDescent="0.15">
      <c r="A2021" t="str">
        <f>IF([1]线路!A2021="","",[1]线路!A2021)</f>
        <v/>
      </c>
      <c r="B2021" t="str">
        <f>IF([1]线路!B2021="","",[1]线路!B2021)</f>
        <v/>
      </c>
      <c r="C2021" t="str">
        <f>IF([1]线路!C2021="","",[1]线路!C2021)</f>
        <v/>
      </c>
      <c r="D2021" t="str">
        <f>IF([1]线路!D2021="","",[1]线路!D2021)</f>
        <v/>
      </c>
      <c r="E2021" t="str">
        <f>IF([1]线路!F2021="","",[1]线路!F2021)</f>
        <v/>
      </c>
      <c r="F2021" t="str">
        <f>IF([1]线路!E2021="","",[1]线路!E2021)</f>
        <v/>
      </c>
      <c r="G2021" s="18" t="str">
        <f t="shared" si="78"/>
        <v/>
      </c>
      <c r="H2021" s="18"/>
      <c r="I2021" s="18"/>
      <c r="J2021" s="18"/>
      <c r="K2021" s="18"/>
      <c r="L2021" s="18" t="str">
        <f t="shared" si="79"/>
        <v/>
      </c>
      <c r="M2021" t="str">
        <f>IF([1]线路!G2021="","",[1]线路!G2021)</f>
        <v/>
      </c>
      <c r="N2021" t="str">
        <f>IF([1]线路!H2021="","",[1]线路!H2021)</f>
        <v/>
      </c>
    </row>
    <row r="2022" spans="1:14" x14ac:dyDescent="0.15">
      <c r="A2022" t="str">
        <f>IF([1]线路!A2022="","",[1]线路!A2022)</f>
        <v/>
      </c>
      <c r="B2022" t="str">
        <f>IF([1]线路!B2022="","",[1]线路!B2022)</f>
        <v/>
      </c>
      <c r="C2022" t="str">
        <f>IF([1]线路!C2022="","",[1]线路!C2022)</f>
        <v/>
      </c>
      <c r="D2022" t="str">
        <f>IF([1]线路!D2022="","",[1]线路!D2022)</f>
        <v/>
      </c>
      <c r="E2022" t="str">
        <f>IF([1]线路!F2022="","",[1]线路!F2022)</f>
        <v/>
      </c>
      <c r="F2022" t="str">
        <f>IF([1]线路!E2022="","",[1]线路!E2022)</f>
        <v/>
      </c>
      <c r="G2022" s="18" t="str">
        <f t="shared" si="78"/>
        <v/>
      </c>
      <c r="H2022" s="18"/>
      <c r="I2022" s="18"/>
      <c r="J2022" s="18"/>
      <c r="K2022" s="18"/>
      <c r="L2022" s="18" t="str">
        <f t="shared" si="79"/>
        <v/>
      </c>
      <c r="M2022" t="str">
        <f>IF([1]线路!G2022="","",[1]线路!G2022)</f>
        <v/>
      </c>
      <c r="N2022" t="str">
        <f>IF([1]线路!H2022="","",[1]线路!H2022)</f>
        <v/>
      </c>
    </row>
    <row r="2023" spans="1:14" x14ac:dyDescent="0.15">
      <c r="A2023" t="str">
        <f>IF([1]线路!A2023="","",[1]线路!A2023)</f>
        <v/>
      </c>
      <c r="B2023" t="str">
        <f>IF([1]线路!B2023="","",[1]线路!B2023)</f>
        <v/>
      </c>
      <c r="C2023" t="str">
        <f>IF([1]线路!C2023="","",[1]线路!C2023)</f>
        <v/>
      </c>
      <c r="D2023" t="str">
        <f>IF([1]线路!D2023="","",[1]线路!D2023)</f>
        <v/>
      </c>
      <c r="E2023" t="str">
        <f>IF([1]线路!F2023="","",[1]线路!F2023)</f>
        <v/>
      </c>
      <c r="F2023" t="str">
        <f>IF([1]线路!E2023="","",[1]线路!E2023)</f>
        <v/>
      </c>
      <c r="G2023" s="18" t="str">
        <f t="shared" si="78"/>
        <v/>
      </c>
      <c r="H2023" s="18"/>
      <c r="I2023" s="18"/>
      <c r="J2023" s="18"/>
      <c r="K2023" s="18"/>
      <c r="L2023" s="18" t="str">
        <f t="shared" si="79"/>
        <v/>
      </c>
      <c r="M2023" t="str">
        <f>IF([1]线路!G2023="","",[1]线路!G2023)</f>
        <v/>
      </c>
      <c r="N2023" t="str">
        <f>IF([1]线路!H2023="","",[1]线路!H2023)</f>
        <v/>
      </c>
    </row>
    <row r="2024" spans="1:14" x14ac:dyDescent="0.15">
      <c r="A2024" t="str">
        <f>IF([1]线路!A2024="","",[1]线路!A2024)</f>
        <v/>
      </c>
      <c r="B2024" t="str">
        <f>IF([1]线路!B2024="","",[1]线路!B2024)</f>
        <v/>
      </c>
      <c r="C2024" t="str">
        <f>IF([1]线路!C2024="","",[1]线路!C2024)</f>
        <v/>
      </c>
      <c r="D2024" t="str">
        <f>IF([1]线路!D2024="","",[1]线路!D2024)</f>
        <v/>
      </c>
      <c r="E2024" t="str">
        <f>IF([1]线路!F2024="","",[1]线路!F2024)</f>
        <v/>
      </c>
      <c r="F2024" t="str">
        <f>IF([1]线路!E2024="","",[1]线路!E2024)</f>
        <v/>
      </c>
      <c r="G2024" s="18" t="str">
        <f t="shared" si="78"/>
        <v/>
      </c>
      <c r="H2024" s="18"/>
      <c r="I2024" s="18"/>
      <c r="J2024" s="18"/>
      <c r="K2024" s="18"/>
      <c r="L2024" s="18" t="str">
        <f t="shared" si="79"/>
        <v/>
      </c>
      <c r="M2024" t="str">
        <f>IF([1]线路!G2024="","",[1]线路!G2024)</f>
        <v/>
      </c>
      <c r="N2024" t="str">
        <f>IF([1]线路!H2024="","",[1]线路!H2024)</f>
        <v/>
      </c>
    </row>
    <row r="2025" spans="1:14" x14ac:dyDescent="0.15">
      <c r="A2025" t="str">
        <f>IF([1]线路!A2025="","",[1]线路!A2025)</f>
        <v/>
      </c>
      <c r="B2025" t="str">
        <f>IF([1]线路!B2025="","",[1]线路!B2025)</f>
        <v/>
      </c>
      <c r="C2025" t="str">
        <f>IF([1]线路!C2025="","",[1]线路!C2025)</f>
        <v/>
      </c>
      <c r="D2025" t="str">
        <f>IF([1]线路!D2025="","",[1]线路!D2025)</f>
        <v/>
      </c>
      <c r="E2025" t="str">
        <f>IF([1]线路!F2025="","",[1]线路!F2025)</f>
        <v/>
      </c>
      <c r="F2025" t="str">
        <f>IF([1]线路!E2025="","",[1]线路!E2025)</f>
        <v/>
      </c>
      <c r="G2025" s="18" t="str">
        <f t="shared" si="78"/>
        <v/>
      </c>
      <c r="H2025" s="18"/>
      <c r="I2025" s="18"/>
      <c r="J2025" s="18"/>
      <c r="K2025" s="18"/>
      <c r="L2025" s="18" t="str">
        <f t="shared" si="79"/>
        <v/>
      </c>
      <c r="M2025" t="str">
        <f>IF([1]线路!G2025="","",[1]线路!G2025)</f>
        <v/>
      </c>
      <c r="N2025" t="str">
        <f>IF([1]线路!H2025="","",[1]线路!H2025)</f>
        <v/>
      </c>
    </row>
    <row r="2026" spans="1:14" x14ac:dyDescent="0.15">
      <c r="A2026" t="str">
        <f>IF([1]线路!A2026="","",[1]线路!A2026)</f>
        <v/>
      </c>
      <c r="B2026" t="str">
        <f>IF([1]线路!B2026="","",[1]线路!B2026)</f>
        <v/>
      </c>
      <c r="C2026" t="str">
        <f>IF([1]线路!C2026="","",[1]线路!C2026)</f>
        <v/>
      </c>
      <c r="D2026" t="str">
        <f>IF([1]线路!D2026="","",[1]线路!D2026)</f>
        <v/>
      </c>
      <c r="E2026" t="str">
        <f>IF([1]线路!F2026="","",[1]线路!F2026)</f>
        <v/>
      </c>
      <c r="F2026" t="str">
        <f>IF([1]线路!E2026="","",[1]线路!E2026)</f>
        <v/>
      </c>
      <c r="G2026" s="18" t="str">
        <f t="shared" si="78"/>
        <v/>
      </c>
      <c r="H2026" s="18"/>
      <c r="I2026" s="18"/>
      <c r="J2026" s="18"/>
      <c r="K2026" s="18"/>
      <c r="L2026" s="18" t="str">
        <f t="shared" si="79"/>
        <v/>
      </c>
      <c r="M2026" t="str">
        <f>IF([1]线路!G2026="","",[1]线路!G2026)</f>
        <v/>
      </c>
      <c r="N2026" t="str">
        <f>IF([1]线路!H2026="","",[1]线路!H2026)</f>
        <v/>
      </c>
    </row>
    <row r="2027" spans="1:14" x14ac:dyDescent="0.15">
      <c r="A2027" t="str">
        <f>IF([1]线路!A2027="","",[1]线路!A2027)</f>
        <v/>
      </c>
      <c r="B2027" t="str">
        <f>IF([1]线路!B2027="","",[1]线路!B2027)</f>
        <v/>
      </c>
      <c r="C2027" t="str">
        <f>IF([1]线路!C2027="","",[1]线路!C2027)</f>
        <v/>
      </c>
      <c r="D2027" t="str">
        <f>IF([1]线路!D2027="","",[1]线路!D2027)</f>
        <v/>
      </c>
      <c r="E2027" t="str">
        <f>IF([1]线路!F2027="","",[1]线路!F2027)</f>
        <v/>
      </c>
      <c r="F2027" t="str">
        <f>IF([1]线路!E2027="","",[1]线路!E2027)</f>
        <v/>
      </c>
      <c r="G2027" s="18" t="str">
        <f t="shared" si="78"/>
        <v/>
      </c>
      <c r="H2027" s="18"/>
      <c r="I2027" s="18"/>
      <c r="J2027" s="18"/>
      <c r="K2027" s="18"/>
      <c r="L2027" s="18" t="str">
        <f t="shared" si="79"/>
        <v/>
      </c>
      <c r="M2027" t="str">
        <f>IF([1]线路!G2027="","",[1]线路!G2027)</f>
        <v/>
      </c>
      <c r="N2027" t="str">
        <f>IF([1]线路!H2027="","",[1]线路!H2027)</f>
        <v/>
      </c>
    </row>
    <row r="2028" spans="1:14" x14ac:dyDescent="0.15">
      <c r="A2028" t="str">
        <f>IF([1]线路!A2028="","",[1]线路!A2028)</f>
        <v/>
      </c>
      <c r="B2028" t="str">
        <f>IF([1]线路!B2028="","",[1]线路!B2028)</f>
        <v/>
      </c>
      <c r="C2028" t="str">
        <f>IF([1]线路!C2028="","",[1]线路!C2028)</f>
        <v/>
      </c>
      <c r="D2028" t="str">
        <f>IF([1]线路!D2028="","",[1]线路!D2028)</f>
        <v/>
      </c>
      <c r="E2028" t="str">
        <f>IF([1]线路!F2028="","",[1]线路!F2028)</f>
        <v/>
      </c>
      <c r="F2028" t="str">
        <f>IF([1]线路!E2028="","",[1]线路!E2028)</f>
        <v/>
      </c>
      <c r="G2028" s="18" t="str">
        <f t="shared" si="78"/>
        <v/>
      </c>
      <c r="H2028" s="18"/>
      <c r="I2028" s="18"/>
      <c r="J2028" s="18"/>
      <c r="K2028" s="18"/>
      <c r="L2028" s="18" t="str">
        <f t="shared" si="79"/>
        <v/>
      </c>
      <c r="M2028" t="str">
        <f>IF([1]线路!G2028="","",[1]线路!G2028)</f>
        <v/>
      </c>
      <c r="N2028" t="str">
        <f>IF([1]线路!H2028="","",[1]线路!H2028)</f>
        <v/>
      </c>
    </row>
    <row r="2029" spans="1:14" x14ac:dyDescent="0.15">
      <c r="A2029" t="str">
        <f>IF([1]线路!A2029="","",[1]线路!A2029)</f>
        <v/>
      </c>
      <c r="B2029" t="str">
        <f>IF([1]线路!B2029="","",[1]线路!B2029)</f>
        <v/>
      </c>
      <c r="C2029" t="str">
        <f>IF([1]线路!C2029="","",[1]线路!C2029)</f>
        <v/>
      </c>
      <c r="D2029" t="str">
        <f>IF([1]线路!D2029="","",[1]线路!D2029)</f>
        <v/>
      </c>
      <c r="E2029" t="str">
        <f>IF([1]线路!F2029="","",[1]线路!F2029)</f>
        <v/>
      </c>
      <c r="F2029" t="str">
        <f>IF([1]线路!E2029="","",[1]线路!E2029)</f>
        <v/>
      </c>
      <c r="G2029" s="18" t="str">
        <f t="shared" si="78"/>
        <v/>
      </c>
      <c r="H2029" s="18"/>
      <c r="I2029" s="18"/>
      <c r="J2029" s="18"/>
      <c r="K2029" s="18"/>
      <c r="L2029" s="18" t="str">
        <f t="shared" si="79"/>
        <v/>
      </c>
      <c r="M2029" t="str">
        <f>IF([1]线路!G2029="","",[1]线路!G2029)</f>
        <v/>
      </c>
      <c r="N2029" t="str">
        <f>IF([1]线路!H2029="","",[1]线路!H2029)</f>
        <v/>
      </c>
    </row>
    <row r="2030" spans="1:14" x14ac:dyDescent="0.15">
      <c r="A2030" t="str">
        <f>IF([1]线路!A2030="","",[1]线路!A2030)</f>
        <v/>
      </c>
      <c r="B2030" t="str">
        <f>IF([1]线路!B2030="","",[1]线路!B2030)</f>
        <v/>
      </c>
      <c r="C2030" t="str">
        <f>IF([1]线路!C2030="","",[1]线路!C2030)</f>
        <v/>
      </c>
      <c r="D2030" t="str">
        <f>IF([1]线路!D2030="","",[1]线路!D2030)</f>
        <v/>
      </c>
      <c r="E2030" t="str">
        <f>IF([1]线路!F2030="","",[1]线路!F2030)</f>
        <v/>
      </c>
      <c r="F2030" t="str">
        <f>IF([1]线路!E2030="","",[1]线路!E2030)</f>
        <v/>
      </c>
      <c r="G2030" s="18" t="str">
        <f t="shared" si="78"/>
        <v/>
      </c>
      <c r="H2030" s="18"/>
      <c r="I2030" s="18"/>
      <c r="J2030" s="18"/>
      <c r="K2030" s="18"/>
      <c r="L2030" s="18" t="str">
        <f t="shared" si="79"/>
        <v/>
      </c>
      <c r="M2030" t="str">
        <f>IF([1]线路!G2030="","",[1]线路!G2030)</f>
        <v/>
      </c>
      <c r="N2030" t="str">
        <f>IF([1]线路!H2030="","",[1]线路!H2030)</f>
        <v/>
      </c>
    </row>
    <row r="2031" spans="1:14" x14ac:dyDescent="0.15">
      <c r="A2031" t="str">
        <f>IF([1]线路!A2031="","",[1]线路!A2031)</f>
        <v/>
      </c>
      <c r="B2031" t="str">
        <f>IF([1]线路!B2031="","",[1]线路!B2031)</f>
        <v/>
      </c>
      <c r="C2031" t="str">
        <f>IF([1]线路!C2031="","",[1]线路!C2031)</f>
        <v/>
      </c>
      <c r="D2031" t="str">
        <f>IF([1]线路!D2031="","",[1]线路!D2031)</f>
        <v/>
      </c>
      <c r="E2031" t="str">
        <f>IF([1]线路!F2031="","",[1]线路!F2031)</f>
        <v/>
      </c>
      <c r="F2031" t="str">
        <f>IF([1]线路!E2031="","",[1]线路!E2031)</f>
        <v/>
      </c>
      <c r="G2031" s="18" t="str">
        <f t="shared" si="78"/>
        <v/>
      </c>
      <c r="H2031" s="18"/>
      <c r="I2031" s="18"/>
      <c r="J2031" s="18"/>
      <c r="K2031" s="18"/>
      <c r="L2031" s="18" t="str">
        <f t="shared" si="79"/>
        <v/>
      </c>
      <c r="M2031" t="str">
        <f>IF([1]线路!G2031="","",[1]线路!G2031)</f>
        <v/>
      </c>
      <c r="N2031" t="str">
        <f>IF([1]线路!H2031="","",[1]线路!H2031)</f>
        <v/>
      </c>
    </row>
    <row r="2032" spans="1:14" x14ac:dyDescent="0.15">
      <c r="A2032" t="str">
        <f>IF([1]线路!A2032="","",[1]线路!A2032)</f>
        <v/>
      </c>
      <c r="B2032" t="str">
        <f>IF([1]线路!B2032="","",[1]线路!B2032)</f>
        <v/>
      </c>
      <c r="C2032" t="str">
        <f>IF([1]线路!C2032="","",[1]线路!C2032)</f>
        <v/>
      </c>
      <c r="D2032" t="str">
        <f>IF([1]线路!D2032="","",[1]线路!D2032)</f>
        <v/>
      </c>
      <c r="E2032" t="str">
        <f>IF([1]线路!F2032="","",[1]线路!F2032)</f>
        <v/>
      </c>
      <c r="F2032" t="str">
        <f>IF([1]线路!E2032="","",[1]线路!E2032)</f>
        <v/>
      </c>
      <c r="G2032" s="18" t="str">
        <f t="shared" si="78"/>
        <v/>
      </c>
      <c r="H2032" s="18"/>
      <c r="I2032" s="18"/>
      <c r="J2032" s="18"/>
      <c r="K2032" s="18"/>
      <c r="L2032" s="18" t="str">
        <f t="shared" si="79"/>
        <v/>
      </c>
      <c r="M2032" t="str">
        <f>IF([1]线路!G2032="","",[1]线路!G2032)</f>
        <v/>
      </c>
      <c r="N2032" t="str">
        <f>IF([1]线路!H2032="","",[1]线路!H2032)</f>
        <v/>
      </c>
    </row>
    <row r="2033" spans="1:14" x14ac:dyDescent="0.15">
      <c r="A2033" t="str">
        <f>IF([1]线路!A2033="","",[1]线路!A2033)</f>
        <v/>
      </c>
      <c r="B2033" t="str">
        <f>IF([1]线路!B2033="","",[1]线路!B2033)</f>
        <v/>
      </c>
      <c r="C2033" t="str">
        <f>IF([1]线路!C2033="","",[1]线路!C2033)</f>
        <v/>
      </c>
      <c r="D2033" t="str">
        <f>IF([1]线路!D2033="","",[1]线路!D2033)</f>
        <v/>
      </c>
      <c r="E2033" t="str">
        <f>IF([1]线路!F2033="","",[1]线路!F2033)</f>
        <v/>
      </c>
      <c r="F2033" t="str">
        <f>IF([1]线路!E2033="","",[1]线路!E2033)</f>
        <v/>
      </c>
      <c r="G2033" s="18" t="str">
        <f t="shared" si="78"/>
        <v/>
      </c>
      <c r="H2033" s="18"/>
      <c r="I2033" s="18"/>
      <c r="J2033" s="18"/>
      <c r="K2033" s="18"/>
      <c r="L2033" s="18" t="str">
        <f t="shared" si="79"/>
        <v/>
      </c>
      <c r="M2033" t="str">
        <f>IF([1]线路!G2033="","",[1]线路!G2033)</f>
        <v/>
      </c>
      <c r="N2033" t="str">
        <f>IF([1]线路!H2033="","",[1]线路!H2033)</f>
        <v/>
      </c>
    </row>
    <row r="2034" spans="1:14" x14ac:dyDescent="0.15">
      <c r="A2034" t="str">
        <f>IF([1]线路!A2034="","",[1]线路!A2034)</f>
        <v/>
      </c>
      <c r="B2034" t="str">
        <f>IF([1]线路!B2034="","",[1]线路!B2034)</f>
        <v/>
      </c>
      <c r="C2034" t="str">
        <f>IF([1]线路!C2034="","",[1]线路!C2034)</f>
        <v/>
      </c>
      <c r="D2034" t="str">
        <f>IF([1]线路!D2034="","",[1]线路!D2034)</f>
        <v/>
      </c>
      <c r="E2034" t="str">
        <f>IF([1]线路!F2034="","",[1]线路!F2034)</f>
        <v/>
      </c>
      <c r="F2034" t="str">
        <f>IF([1]线路!E2034="","",[1]线路!E2034)</f>
        <v/>
      </c>
      <c r="G2034" s="18" t="str">
        <f t="shared" si="78"/>
        <v/>
      </c>
      <c r="H2034" s="18"/>
      <c r="I2034" s="18"/>
      <c r="J2034" s="18"/>
      <c r="K2034" s="18"/>
      <c r="L2034" s="18" t="str">
        <f t="shared" si="79"/>
        <v/>
      </c>
      <c r="M2034" t="str">
        <f>IF([1]线路!G2034="","",[1]线路!G2034)</f>
        <v/>
      </c>
      <c r="N2034" t="str">
        <f>IF([1]线路!H2034="","",[1]线路!H2034)</f>
        <v/>
      </c>
    </row>
    <row r="2035" spans="1:14" x14ac:dyDescent="0.15">
      <c r="A2035" t="str">
        <f>IF([1]线路!A2035="","",[1]线路!A2035)</f>
        <v/>
      </c>
      <c r="B2035" t="str">
        <f>IF([1]线路!B2035="","",[1]线路!B2035)</f>
        <v/>
      </c>
      <c r="C2035" t="str">
        <f>IF([1]线路!C2035="","",[1]线路!C2035)</f>
        <v/>
      </c>
      <c r="D2035" t="str">
        <f>IF([1]线路!D2035="","",[1]线路!D2035)</f>
        <v/>
      </c>
      <c r="E2035" t="str">
        <f>IF([1]线路!F2035="","",[1]线路!F2035)</f>
        <v/>
      </c>
      <c r="F2035" t="str">
        <f>IF([1]线路!E2035="","",[1]线路!E2035)</f>
        <v/>
      </c>
      <c r="G2035" s="18" t="str">
        <f t="shared" si="78"/>
        <v/>
      </c>
      <c r="H2035" s="18"/>
      <c r="I2035" s="18"/>
      <c r="J2035" s="18"/>
      <c r="K2035" s="18"/>
      <c r="L2035" s="18" t="str">
        <f t="shared" si="79"/>
        <v/>
      </c>
      <c r="M2035" t="str">
        <f>IF([1]线路!G2035="","",[1]线路!G2035)</f>
        <v/>
      </c>
      <c r="N2035" t="str">
        <f>IF([1]线路!H2035="","",[1]线路!H2035)</f>
        <v/>
      </c>
    </row>
    <row r="2036" spans="1:14" x14ac:dyDescent="0.15">
      <c r="A2036" t="str">
        <f>IF([1]线路!A2036="","",[1]线路!A2036)</f>
        <v/>
      </c>
      <c r="B2036" t="str">
        <f>IF([1]线路!B2036="","",[1]线路!B2036)</f>
        <v/>
      </c>
      <c r="C2036" t="str">
        <f>IF([1]线路!C2036="","",[1]线路!C2036)</f>
        <v/>
      </c>
      <c r="D2036" t="str">
        <f>IF([1]线路!D2036="","",[1]线路!D2036)</f>
        <v/>
      </c>
      <c r="E2036" t="str">
        <f>IF([1]线路!F2036="","",[1]线路!F2036)</f>
        <v/>
      </c>
      <c r="F2036" t="str">
        <f>IF([1]线路!E2036="","",[1]线路!E2036)</f>
        <v/>
      </c>
      <c r="G2036" s="18" t="str">
        <f t="shared" si="78"/>
        <v/>
      </c>
      <c r="H2036" s="18"/>
      <c r="I2036" s="18"/>
      <c r="J2036" s="18"/>
      <c r="K2036" s="18"/>
      <c r="L2036" s="18" t="str">
        <f t="shared" si="79"/>
        <v/>
      </c>
      <c r="M2036" t="str">
        <f>IF([1]线路!G2036="","",[1]线路!G2036)</f>
        <v/>
      </c>
      <c r="N2036" t="str">
        <f>IF([1]线路!H2036="","",[1]线路!H2036)</f>
        <v/>
      </c>
    </row>
    <row r="2037" spans="1:14" x14ac:dyDescent="0.15">
      <c r="A2037" t="str">
        <f>IF([1]线路!A2037="","",[1]线路!A2037)</f>
        <v/>
      </c>
      <c r="B2037" t="str">
        <f>IF([1]线路!B2037="","",[1]线路!B2037)</f>
        <v/>
      </c>
      <c r="C2037" t="str">
        <f>IF([1]线路!C2037="","",[1]线路!C2037)</f>
        <v/>
      </c>
      <c r="D2037" t="str">
        <f>IF([1]线路!D2037="","",[1]线路!D2037)</f>
        <v/>
      </c>
      <c r="E2037" t="str">
        <f>IF([1]线路!F2037="","",[1]线路!F2037)</f>
        <v/>
      </c>
      <c r="F2037" t="str">
        <f>IF([1]线路!E2037="","",[1]线路!E2037)</f>
        <v/>
      </c>
      <c r="G2037" s="18" t="str">
        <f t="shared" si="78"/>
        <v/>
      </c>
      <c r="H2037" s="18"/>
      <c r="I2037" s="18"/>
      <c r="J2037" s="18"/>
      <c r="K2037" s="18"/>
      <c r="L2037" s="18" t="str">
        <f t="shared" si="79"/>
        <v/>
      </c>
      <c r="M2037" t="str">
        <f>IF([1]线路!G2037="","",[1]线路!G2037)</f>
        <v/>
      </c>
      <c r="N2037" t="str">
        <f>IF([1]线路!H2037="","",[1]线路!H2037)</f>
        <v/>
      </c>
    </row>
    <row r="2038" spans="1:14" x14ac:dyDescent="0.15">
      <c r="A2038" t="str">
        <f>IF([1]线路!A2038="","",[1]线路!A2038)</f>
        <v/>
      </c>
      <c r="B2038" t="str">
        <f>IF([1]线路!B2038="","",[1]线路!B2038)</f>
        <v/>
      </c>
      <c r="C2038" t="str">
        <f>IF([1]线路!C2038="","",[1]线路!C2038)</f>
        <v/>
      </c>
      <c r="D2038" t="str">
        <f>IF([1]线路!D2038="","",[1]线路!D2038)</f>
        <v/>
      </c>
      <c r="E2038" t="str">
        <f>IF([1]线路!F2038="","",[1]线路!F2038)</f>
        <v/>
      </c>
      <c r="F2038" t="str">
        <f>IF([1]线路!E2038="","",[1]线路!E2038)</f>
        <v/>
      </c>
      <c r="G2038" s="18" t="str">
        <f t="shared" si="78"/>
        <v/>
      </c>
      <c r="H2038" s="18"/>
      <c r="I2038" s="18"/>
      <c r="J2038" s="18"/>
      <c r="K2038" s="18"/>
      <c r="L2038" s="18" t="str">
        <f t="shared" si="79"/>
        <v/>
      </c>
      <c r="M2038" t="str">
        <f>IF([1]线路!G2038="","",[1]线路!G2038)</f>
        <v/>
      </c>
      <c r="N2038" t="str">
        <f>IF([1]线路!H2038="","",[1]线路!H2038)</f>
        <v/>
      </c>
    </row>
    <row r="2039" spans="1:14" x14ac:dyDescent="0.15">
      <c r="A2039" t="str">
        <f>IF([1]线路!A2039="","",[1]线路!A2039)</f>
        <v/>
      </c>
      <c r="B2039" t="str">
        <f>IF([1]线路!B2039="","",[1]线路!B2039)</f>
        <v/>
      </c>
      <c r="C2039" t="str">
        <f>IF([1]线路!C2039="","",[1]线路!C2039)</f>
        <v/>
      </c>
      <c r="D2039" t="str">
        <f>IF([1]线路!D2039="","",[1]线路!D2039)</f>
        <v/>
      </c>
      <c r="E2039" t="str">
        <f>IF([1]线路!F2039="","",[1]线路!F2039)</f>
        <v/>
      </c>
      <c r="F2039" t="str">
        <f>IF([1]线路!E2039="","",[1]线路!E2039)</f>
        <v/>
      </c>
      <c r="G2039" s="18" t="str">
        <f t="shared" si="78"/>
        <v/>
      </c>
      <c r="H2039" s="18"/>
      <c r="I2039" s="18"/>
      <c r="J2039" s="18"/>
      <c r="K2039" s="18"/>
      <c r="L2039" s="18" t="str">
        <f t="shared" si="79"/>
        <v/>
      </c>
      <c r="M2039" t="str">
        <f>IF([1]线路!G2039="","",[1]线路!G2039)</f>
        <v/>
      </c>
      <c r="N2039" t="str">
        <f>IF([1]线路!H2039="","",[1]线路!H2039)</f>
        <v/>
      </c>
    </row>
    <row r="2040" spans="1:14" x14ac:dyDescent="0.15">
      <c r="A2040" t="str">
        <f>IF([1]线路!A2040="","",[1]线路!A2040)</f>
        <v/>
      </c>
      <c r="B2040" t="str">
        <f>IF([1]线路!B2040="","",[1]线路!B2040)</f>
        <v/>
      </c>
      <c r="C2040" t="str">
        <f>IF([1]线路!C2040="","",[1]线路!C2040)</f>
        <v/>
      </c>
      <c r="D2040" t="str">
        <f>IF([1]线路!D2040="","",[1]线路!D2040)</f>
        <v/>
      </c>
      <c r="E2040" t="str">
        <f>IF([1]线路!F2040="","",[1]线路!F2040)</f>
        <v/>
      </c>
      <c r="F2040" t="str">
        <f>IF([1]线路!E2040="","",[1]线路!E2040)</f>
        <v/>
      </c>
      <c r="G2040" s="18" t="str">
        <f t="shared" si="78"/>
        <v/>
      </c>
      <c r="H2040" s="18"/>
      <c r="I2040" s="18"/>
      <c r="J2040" s="18"/>
      <c r="K2040" s="18"/>
      <c r="L2040" s="18" t="str">
        <f t="shared" si="79"/>
        <v/>
      </c>
      <c r="M2040" t="str">
        <f>IF([1]线路!G2040="","",[1]线路!G2040)</f>
        <v/>
      </c>
      <c r="N2040" t="str">
        <f>IF([1]线路!H2040="","",[1]线路!H2040)</f>
        <v/>
      </c>
    </row>
    <row r="2041" spans="1:14" x14ac:dyDescent="0.15">
      <c r="A2041" t="str">
        <f>IF([1]线路!A2041="","",[1]线路!A2041)</f>
        <v/>
      </c>
      <c r="B2041" t="str">
        <f>IF([1]线路!B2041="","",[1]线路!B2041)</f>
        <v/>
      </c>
      <c r="C2041" t="str">
        <f>IF([1]线路!C2041="","",[1]线路!C2041)</f>
        <v/>
      </c>
      <c r="D2041" t="str">
        <f>IF([1]线路!D2041="","",[1]线路!D2041)</f>
        <v/>
      </c>
      <c r="E2041" t="str">
        <f>IF([1]线路!F2041="","",[1]线路!F2041)</f>
        <v/>
      </c>
      <c r="F2041" t="str">
        <f>IF([1]线路!E2041="","",[1]线路!E2041)</f>
        <v/>
      </c>
      <c r="G2041" s="18" t="str">
        <f t="shared" si="78"/>
        <v/>
      </c>
      <c r="H2041" s="18"/>
      <c r="I2041" s="18"/>
      <c r="J2041" s="18"/>
      <c r="K2041" s="18"/>
      <c r="L2041" s="18" t="str">
        <f t="shared" si="79"/>
        <v/>
      </c>
      <c r="M2041" t="str">
        <f>IF([1]线路!G2041="","",[1]线路!G2041)</f>
        <v/>
      </c>
      <c r="N2041" t="str">
        <f>IF([1]线路!H2041="","",[1]线路!H2041)</f>
        <v/>
      </c>
    </row>
    <row r="2042" spans="1:14" x14ac:dyDescent="0.15">
      <c r="A2042" t="str">
        <f>IF([1]线路!A2042="","",[1]线路!A2042)</f>
        <v/>
      </c>
      <c r="B2042" t="str">
        <f>IF([1]线路!B2042="","",[1]线路!B2042)</f>
        <v/>
      </c>
      <c r="C2042" t="str">
        <f>IF([1]线路!C2042="","",[1]线路!C2042)</f>
        <v/>
      </c>
      <c r="D2042" t="str">
        <f>IF([1]线路!D2042="","",[1]线路!D2042)</f>
        <v/>
      </c>
      <c r="E2042" t="str">
        <f>IF([1]线路!F2042="","",[1]线路!F2042)</f>
        <v/>
      </c>
      <c r="F2042" t="str">
        <f>IF([1]线路!E2042="","",[1]线路!E2042)</f>
        <v/>
      </c>
      <c r="G2042" s="18" t="str">
        <f t="shared" si="78"/>
        <v/>
      </c>
      <c r="H2042" s="18"/>
      <c r="I2042" s="18"/>
      <c r="J2042" s="18"/>
      <c r="K2042" s="18"/>
      <c r="L2042" s="18" t="str">
        <f t="shared" si="79"/>
        <v/>
      </c>
      <c r="M2042" t="str">
        <f>IF([1]线路!G2042="","",[1]线路!G2042)</f>
        <v/>
      </c>
      <c r="N2042" t="str">
        <f>IF([1]线路!H2042="","",[1]线路!H2042)</f>
        <v/>
      </c>
    </row>
    <row r="2043" spans="1:14" x14ac:dyDescent="0.15">
      <c r="A2043" t="str">
        <f>IF([1]线路!A2043="","",[1]线路!A2043)</f>
        <v/>
      </c>
      <c r="B2043" t="str">
        <f>IF([1]线路!B2043="","",[1]线路!B2043)</f>
        <v/>
      </c>
      <c r="C2043" t="str">
        <f>IF([1]线路!C2043="","",[1]线路!C2043)</f>
        <v/>
      </c>
      <c r="D2043" t="str">
        <f>IF([1]线路!D2043="","",[1]线路!D2043)</f>
        <v/>
      </c>
      <c r="E2043" t="str">
        <f>IF([1]线路!F2043="","",[1]线路!F2043)</f>
        <v/>
      </c>
      <c r="F2043" t="str">
        <f>IF([1]线路!E2043="","",[1]线路!E2043)</f>
        <v/>
      </c>
      <c r="G2043" s="18" t="str">
        <f t="shared" si="78"/>
        <v/>
      </c>
      <c r="H2043" s="18"/>
      <c r="I2043" s="18"/>
      <c r="J2043" s="18"/>
      <c r="K2043" s="18"/>
      <c r="L2043" s="18" t="str">
        <f t="shared" si="79"/>
        <v/>
      </c>
      <c r="M2043" t="str">
        <f>IF([1]线路!G2043="","",[1]线路!G2043)</f>
        <v/>
      </c>
      <c r="N2043" t="str">
        <f>IF([1]线路!H2043="","",[1]线路!H2043)</f>
        <v/>
      </c>
    </row>
    <row r="2044" spans="1:14" x14ac:dyDescent="0.15">
      <c r="A2044" t="str">
        <f>IF([1]线路!A2044="","",[1]线路!A2044)</f>
        <v/>
      </c>
      <c r="B2044" t="str">
        <f>IF([1]线路!B2044="","",[1]线路!B2044)</f>
        <v/>
      </c>
      <c r="C2044" t="str">
        <f>IF([1]线路!C2044="","",[1]线路!C2044)</f>
        <v/>
      </c>
      <c r="D2044" t="str">
        <f>IF([1]线路!D2044="","",[1]线路!D2044)</f>
        <v/>
      </c>
      <c r="E2044" t="str">
        <f>IF([1]线路!F2044="","",[1]线路!F2044)</f>
        <v/>
      </c>
      <c r="F2044" t="str">
        <f>IF([1]线路!E2044="","",[1]线路!E2044)</f>
        <v/>
      </c>
      <c r="G2044" s="18" t="str">
        <f t="shared" si="78"/>
        <v/>
      </c>
      <c r="H2044" s="18"/>
      <c r="I2044" s="18"/>
      <c r="J2044" s="18"/>
      <c r="K2044" s="18"/>
      <c r="L2044" s="18" t="str">
        <f t="shared" si="79"/>
        <v/>
      </c>
      <c r="M2044" t="str">
        <f>IF([1]线路!G2044="","",[1]线路!G2044)</f>
        <v/>
      </c>
      <c r="N2044" t="str">
        <f>IF([1]线路!H2044="","",[1]线路!H2044)</f>
        <v/>
      </c>
    </row>
    <row r="2045" spans="1:14" x14ac:dyDescent="0.15">
      <c r="A2045" t="str">
        <f>IF([1]线路!A2045="","",[1]线路!A2045)</f>
        <v/>
      </c>
      <c r="B2045" t="str">
        <f>IF([1]线路!B2045="","",[1]线路!B2045)</f>
        <v/>
      </c>
      <c r="C2045" t="str">
        <f>IF([1]线路!C2045="","",[1]线路!C2045)</f>
        <v/>
      </c>
      <c r="D2045" t="str">
        <f>IF([1]线路!D2045="","",[1]线路!D2045)</f>
        <v/>
      </c>
      <c r="E2045" t="str">
        <f>IF([1]线路!F2045="","",[1]线路!F2045)</f>
        <v/>
      </c>
      <c r="F2045" t="str">
        <f>IF([1]线路!E2045="","",[1]线路!E2045)</f>
        <v/>
      </c>
      <c r="G2045" s="18" t="str">
        <f t="shared" si="78"/>
        <v/>
      </c>
      <c r="H2045" s="18"/>
      <c r="I2045" s="18"/>
      <c r="J2045" s="18"/>
      <c r="K2045" s="18"/>
      <c r="L2045" s="18" t="str">
        <f t="shared" si="79"/>
        <v/>
      </c>
      <c r="M2045" t="str">
        <f>IF([1]线路!G2045="","",[1]线路!G2045)</f>
        <v/>
      </c>
      <c r="N2045" t="str">
        <f>IF([1]线路!H2045="","",[1]线路!H2045)</f>
        <v/>
      </c>
    </row>
    <row r="2046" spans="1:14" x14ac:dyDescent="0.15">
      <c r="A2046" t="str">
        <f>IF([1]线路!A2046="","",[1]线路!A2046)</f>
        <v/>
      </c>
      <c r="B2046" t="str">
        <f>IF([1]线路!B2046="","",[1]线路!B2046)</f>
        <v/>
      </c>
      <c r="C2046" t="str">
        <f>IF([1]线路!C2046="","",[1]线路!C2046)</f>
        <v/>
      </c>
      <c r="D2046" t="str">
        <f>IF([1]线路!D2046="","",[1]线路!D2046)</f>
        <v/>
      </c>
      <c r="E2046" t="str">
        <f>IF([1]线路!F2046="","",[1]线路!F2046)</f>
        <v/>
      </c>
      <c r="F2046" t="str">
        <f>IF([1]线路!E2046="","",[1]线路!E2046)</f>
        <v/>
      </c>
      <c r="G2046" s="18" t="str">
        <f t="shared" si="78"/>
        <v/>
      </c>
      <c r="H2046" s="18"/>
      <c r="I2046" s="18"/>
      <c r="J2046" s="18"/>
      <c r="K2046" s="18"/>
      <c r="L2046" s="18" t="str">
        <f t="shared" si="79"/>
        <v/>
      </c>
      <c r="M2046" t="str">
        <f>IF([1]线路!G2046="","",[1]线路!G2046)</f>
        <v/>
      </c>
      <c r="N2046" t="str">
        <f>IF([1]线路!H2046="","",[1]线路!H2046)</f>
        <v/>
      </c>
    </row>
    <row r="2047" spans="1:14" x14ac:dyDescent="0.15">
      <c r="A2047" t="str">
        <f>IF([1]线路!A2047="","",[1]线路!A2047)</f>
        <v/>
      </c>
      <c r="B2047" t="str">
        <f>IF([1]线路!B2047="","",[1]线路!B2047)</f>
        <v/>
      </c>
      <c r="C2047" t="str">
        <f>IF([1]线路!C2047="","",[1]线路!C2047)</f>
        <v/>
      </c>
      <c r="D2047" t="str">
        <f>IF([1]线路!D2047="","",[1]线路!D2047)</f>
        <v/>
      </c>
      <c r="E2047" t="str">
        <f>IF([1]线路!F2047="","",[1]线路!F2047)</f>
        <v/>
      </c>
      <c r="F2047" t="str">
        <f>IF([1]线路!E2047="","",[1]线路!E2047)</f>
        <v/>
      </c>
      <c r="G2047" s="18" t="str">
        <f t="shared" si="78"/>
        <v/>
      </c>
      <c r="H2047" s="18"/>
      <c r="I2047" s="18"/>
      <c r="J2047" s="18"/>
      <c r="K2047" s="18"/>
      <c r="L2047" s="18" t="str">
        <f t="shared" si="79"/>
        <v/>
      </c>
      <c r="M2047" t="str">
        <f>IF([1]线路!G2047="","",[1]线路!G2047)</f>
        <v/>
      </c>
      <c r="N2047" t="str">
        <f>IF([1]线路!H2047="","",[1]线路!H2047)</f>
        <v/>
      </c>
    </row>
    <row r="2048" spans="1:14" x14ac:dyDescent="0.15">
      <c r="A2048" t="str">
        <f>IF([1]线路!A2048="","",[1]线路!A2048)</f>
        <v/>
      </c>
      <c r="B2048" t="str">
        <f>IF([1]线路!B2048="","",[1]线路!B2048)</f>
        <v/>
      </c>
      <c r="C2048" t="str">
        <f>IF([1]线路!C2048="","",[1]线路!C2048)</f>
        <v/>
      </c>
      <c r="D2048" t="str">
        <f>IF([1]线路!D2048="","",[1]线路!D2048)</f>
        <v/>
      </c>
      <c r="E2048" t="str">
        <f>IF([1]线路!F2048="","",[1]线路!F2048)</f>
        <v/>
      </c>
      <c r="F2048" t="str">
        <f>IF([1]线路!E2048="","",[1]线路!E2048)</f>
        <v/>
      </c>
      <c r="G2048" s="18" t="str">
        <f t="shared" si="78"/>
        <v/>
      </c>
      <c r="H2048" s="18"/>
      <c r="I2048" s="18"/>
      <c r="J2048" s="18"/>
      <c r="K2048" s="18"/>
      <c r="L2048" s="18" t="str">
        <f t="shared" si="79"/>
        <v/>
      </c>
      <c r="M2048" t="str">
        <f>IF([1]线路!G2048="","",[1]线路!G2048)</f>
        <v/>
      </c>
      <c r="N2048" t="str">
        <f>IF([1]线路!H2048="","",[1]线路!H2048)</f>
        <v/>
      </c>
    </row>
    <row r="2049" spans="1:14" x14ac:dyDescent="0.15">
      <c r="A2049" t="str">
        <f>IF([1]线路!A2049="","",[1]线路!A2049)</f>
        <v/>
      </c>
      <c r="B2049" t="str">
        <f>IF([1]线路!B2049="","",[1]线路!B2049)</f>
        <v/>
      </c>
      <c r="C2049" t="str">
        <f>IF([1]线路!C2049="","",[1]线路!C2049)</f>
        <v/>
      </c>
      <c r="D2049" t="str">
        <f>IF([1]线路!D2049="","",[1]线路!D2049)</f>
        <v/>
      </c>
      <c r="E2049" t="str">
        <f>IF([1]线路!F2049="","",[1]线路!F2049)</f>
        <v/>
      </c>
      <c r="F2049" t="str">
        <f>IF([1]线路!E2049="","",[1]线路!E2049)</f>
        <v/>
      </c>
      <c r="G2049" s="18" t="str">
        <f t="shared" si="78"/>
        <v/>
      </c>
      <c r="H2049" s="18"/>
      <c r="I2049" s="18"/>
      <c r="J2049" s="18"/>
      <c r="K2049" s="18"/>
      <c r="L2049" s="18" t="str">
        <f t="shared" si="79"/>
        <v/>
      </c>
      <c r="M2049" t="str">
        <f>IF([1]线路!G2049="","",[1]线路!G2049)</f>
        <v/>
      </c>
      <c r="N2049" t="str">
        <f>IF([1]线路!H2049="","",[1]线路!H2049)</f>
        <v/>
      </c>
    </row>
    <row r="2050" spans="1:14" x14ac:dyDescent="0.15">
      <c r="A2050" t="str">
        <f>IF([1]线路!A2050="","",[1]线路!A2050)</f>
        <v/>
      </c>
      <c r="B2050" t="str">
        <f>IF([1]线路!B2050="","",[1]线路!B2050)</f>
        <v/>
      </c>
      <c r="C2050" t="str">
        <f>IF([1]线路!C2050="","",[1]线路!C2050)</f>
        <v/>
      </c>
      <c r="D2050" t="str">
        <f>IF([1]线路!D2050="","",[1]线路!D2050)</f>
        <v/>
      </c>
      <c r="E2050" t="str">
        <f>IF([1]线路!F2050="","",[1]线路!F2050)</f>
        <v/>
      </c>
      <c r="F2050" t="str">
        <f>IF([1]线路!E2050="","",[1]线路!E2050)</f>
        <v/>
      </c>
      <c r="G2050" s="18" t="str">
        <f t="shared" si="78"/>
        <v/>
      </c>
      <c r="H2050" s="18"/>
      <c r="I2050" s="18"/>
      <c r="J2050" s="18"/>
      <c r="K2050" s="18"/>
      <c r="L2050" s="18" t="str">
        <f t="shared" si="79"/>
        <v/>
      </c>
      <c r="M2050" t="str">
        <f>IF([1]线路!G2050="","",[1]线路!G2050)</f>
        <v/>
      </c>
      <c r="N2050" t="str">
        <f>IF([1]线路!H2050="","",[1]线路!H2050)</f>
        <v/>
      </c>
    </row>
    <row r="2051" spans="1:14" x14ac:dyDescent="0.15">
      <c r="A2051" t="str">
        <f>IF([1]线路!A2051="","",[1]线路!A2051)</f>
        <v/>
      </c>
      <c r="B2051" t="str">
        <f>IF([1]线路!B2051="","",[1]线路!B2051)</f>
        <v/>
      </c>
      <c r="C2051" t="str">
        <f>IF([1]线路!C2051="","",[1]线路!C2051)</f>
        <v/>
      </c>
      <c r="D2051" t="str">
        <f>IF([1]线路!D2051="","",[1]线路!D2051)</f>
        <v/>
      </c>
      <c r="E2051" t="str">
        <f>IF([1]线路!F2051="","",[1]线路!F2051)</f>
        <v/>
      </c>
      <c r="F2051" t="str">
        <f>IF([1]线路!E2051="","",[1]线路!E2051)</f>
        <v/>
      </c>
      <c r="G2051" s="18" t="str">
        <f t="shared" ref="G2051:G2114" si="80">L2051</f>
        <v/>
      </c>
      <c r="H2051" s="18"/>
      <c r="I2051" s="18"/>
      <c r="J2051" s="18"/>
      <c r="K2051" s="18"/>
      <c r="L2051" s="18" t="str">
        <f t="shared" ref="L2051:L2114" si="81">IF(OR(I2051="",K2051=""),"",IF(I2051/(I2051+K2051)&gt;0.5,0,1))</f>
        <v/>
      </c>
      <c r="M2051" t="str">
        <f>IF([1]线路!G2051="","",[1]线路!G2051)</f>
        <v/>
      </c>
      <c r="N2051" t="str">
        <f>IF([1]线路!H2051="","",[1]线路!H2051)</f>
        <v/>
      </c>
    </row>
    <row r="2052" spans="1:14" x14ac:dyDescent="0.15">
      <c r="A2052" t="str">
        <f>IF([1]线路!A2052="","",[1]线路!A2052)</f>
        <v/>
      </c>
      <c r="B2052" t="str">
        <f>IF([1]线路!B2052="","",[1]线路!B2052)</f>
        <v/>
      </c>
      <c r="C2052" t="str">
        <f>IF([1]线路!C2052="","",[1]线路!C2052)</f>
        <v/>
      </c>
      <c r="D2052" t="str">
        <f>IF([1]线路!D2052="","",[1]线路!D2052)</f>
        <v/>
      </c>
      <c r="E2052" t="str">
        <f>IF([1]线路!F2052="","",[1]线路!F2052)</f>
        <v/>
      </c>
      <c r="F2052" t="str">
        <f>IF([1]线路!E2052="","",[1]线路!E2052)</f>
        <v/>
      </c>
      <c r="G2052" s="18" t="str">
        <f t="shared" si="80"/>
        <v/>
      </c>
      <c r="H2052" s="18"/>
      <c r="I2052" s="18"/>
      <c r="J2052" s="18"/>
      <c r="K2052" s="18"/>
      <c r="L2052" s="18" t="str">
        <f t="shared" si="81"/>
        <v/>
      </c>
      <c r="M2052" t="str">
        <f>IF([1]线路!G2052="","",[1]线路!G2052)</f>
        <v/>
      </c>
      <c r="N2052" t="str">
        <f>IF([1]线路!H2052="","",[1]线路!H2052)</f>
        <v/>
      </c>
    </row>
    <row r="2053" spans="1:14" x14ac:dyDescent="0.15">
      <c r="A2053" t="str">
        <f>IF([1]线路!A2053="","",[1]线路!A2053)</f>
        <v/>
      </c>
      <c r="B2053" t="str">
        <f>IF([1]线路!B2053="","",[1]线路!B2053)</f>
        <v/>
      </c>
      <c r="C2053" t="str">
        <f>IF([1]线路!C2053="","",[1]线路!C2053)</f>
        <v/>
      </c>
      <c r="D2053" t="str">
        <f>IF([1]线路!D2053="","",[1]线路!D2053)</f>
        <v/>
      </c>
      <c r="E2053" t="str">
        <f>IF([1]线路!F2053="","",[1]线路!F2053)</f>
        <v/>
      </c>
      <c r="F2053" t="str">
        <f>IF([1]线路!E2053="","",[1]线路!E2053)</f>
        <v/>
      </c>
      <c r="G2053" s="18" t="str">
        <f t="shared" si="80"/>
        <v/>
      </c>
      <c r="H2053" s="18"/>
      <c r="I2053" s="18"/>
      <c r="J2053" s="18"/>
      <c r="K2053" s="18"/>
      <c r="L2053" s="18" t="str">
        <f t="shared" si="81"/>
        <v/>
      </c>
      <c r="M2053" t="str">
        <f>IF([1]线路!G2053="","",[1]线路!G2053)</f>
        <v/>
      </c>
      <c r="N2053" t="str">
        <f>IF([1]线路!H2053="","",[1]线路!H2053)</f>
        <v/>
      </c>
    </row>
    <row r="2054" spans="1:14" x14ac:dyDescent="0.15">
      <c r="A2054" t="str">
        <f>IF([1]线路!A2054="","",[1]线路!A2054)</f>
        <v/>
      </c>
      <c r="B2054" t="str">
        <f>IF([1]线路!B2054="","",[1]线路!B2054)</f>
        <v/>
      </c>
      <c r="C2054" t="str">
        <f>IF([1]线路!C2054="","",[1]线路!C2054)</f>
        <v/>
      </c>
      <c r="D2054" t="str">
        <f>IF([1]线路!D2054="","",[1]线路!D2054)</f>
        <v/>
      </c>
      <c r="E2054" t="str">
        <f>IF([1]线路!F2054="","",[1]线路!F2054)</f>
        <v/>
      </c>
      <c r="F2054" t="str">
        <f>IF([1]线路!E2054="","",[1]线路!E2054)</f>
        <v/>
      </c>
      <c r="G2054" s="18" t="str">
        <f t="shared" si="80"/>
        <v/>
      </c>
      <c r="H2054" s="18"/>
      <c r="I2054" s="18"/>
      <c r="J2054" s="18"/>
      <c r="K2054" s="18"/>
      <c r="L2054" s="18" t="str">
        <f t="shared" si="81"/>
        <v/>
      </c>
      <c r="M2054" t="str">
        <f>IF([1]线路!G2054="","",[1]线路!G2054)</f>
        <v/>
      </c>
      <c r="N2054" t="str">
        <f>IF([1]线路!H2054="","",[1]线路!H2054)</f>
        <v/>
      </c>
    </row>
    <row r="2055" spans="1:14" x14ac:dyDescent="0.15">
      <c r="A2055" t="str">
        <f>IF([1]线路!A2055="","",[1]线路!A2055)</f>
        <v/>
      </c>
      <c r="B2055" t="str">
        <f>IF([1]线路!B2055="","",[1]线路!B2055)</f>
        <v/>
      </c>
      <c r="C2055" t="str">
        <f>IF([1]线路!C2055="","",[1]线路!C2055)</f>
        <v/>
      </c>
      <c r="D2055" t="str">
        <f>IF([1]线路!D2055="","",[1]线路!D2055)</f>
        <v/>
      </c>
      <c r="E2055" t="str">
        <f>IF([1]线路!F2055="","",[1]线路!F2055)</f>
        <v/>
      </c>
      <c r="F2055" t="str">
        <f>IF([1]线路!E2055="","",[1]线路!E2055)</f>
        <v/>
      </c>
      <c r="G2055" s="18" t="str">
        <f t="shared" si="80"/>
        <v/>
      </c>
      <c r="H2055" s="18"/>
      <c r="I2055" s="18"/>
      <c r="J2055" s="18"/>
      <c r="K2055" s="18"/>
      <c r="L2055" s="18" t="str">
        <f t="shared" si="81"/>
        <v/>
      </c>
      <c r="M2055" t="str">
        <f>IF([1]线路!G2055="","",[1]线路!G2055)</f>
        <v/>
      </c>
      <c r="N2055" t="str">
        <f>IF([1]线路!H2055="","",[1]线路!H2055)</f>
        <v/>
      </c>
    </row>
    <row r="2056" spans="1:14" x14ac:dyDescent="0.15">
      <c r="A2056" t="str">
        <f>IF([1]线路!A2056="","",[1]线路!A2056)</f>
        <v/>
      </c>
      <c r="B2056" t="str">
        <f>IF([1]线路!B2056="","",[1]线路!B2056)</f>
        <v/>
      </c>
      <c r="C2056" t="str">
        <f>IF([1]线路!C2056="","",[1]线路!C2056)</f>
        <v/>
      </c>
      <c r="D2056" t="str">
        <f>IF([1]线路!D2056="","",[1]线路!D2056)</f>
        <v/>
      </c>
      <c r="E2056" t="str">
        <f>IF([1]线路!F2056="","",[1]线路!F2056)</f>
        <v/>
      </c>
      <c r="F2056" t="str">
        <f>IF([1]线路!E2056="","",[1]线路!E2056)</f>
        <v/>
      </c>
      <c r="G2056" s="18" t="str">
        <f t="shared" si="80"/>
        <v/>
      </c>
      <c r="H2056" s="18"/>
      <c r="I2056" s="18"/>
      <c r="J2056" s="18"/>
      <c r="K2056" s="18"/>
      <c r="L2056" s="18" t="str">
        <f t="shared" si="81"/>
        <v/>
      </c>
      <c r="M2056" t="str">
        <f>IF([1]线路!G2056="","",[1]线路!G2056)</f>
        <v/>
      </c>
      <c r="N2056" t="str">
        <f>IF([1]线路!H2056="","",[1]线路!H2056)</f>
        <v/>
      </c>
    </row>
    <row r="2057" spans="1:14" x14ac:dyDescent="0.15">
      <c r="A2057" t="str">
        <f>IF([1]线路!A2057="","",[1]线路!A2057)</f>
        <v/>
      </c>
      <c r="B2057" t="str">
        <f>IF([1]线路!B2057="","",[1]线路!B2057)</f>
        <v/>
      </c>
      <c r="C2057" t="str">
        <f>IF([1]线路!C2057="","",[1]线路!C2057)</f>
        <v/>
      </c>
      <c r="D2057" t="str">
        <f>IF([1]线路!D2057="","",[1]线路!D2057)</f>
        <v/>
      </c>
      <c r="E2057" t="str">
        <f>IF([1]线路!F2057="","",[1]线路!F2057)</f>
        <v/>
      </c>
      <c r="F2057" t="str">
        <f>IF([1]线路!E2057="","",[1]线路!E2057)</f>
        <v/>
      </c>
      <c r="G2057" s="18" t="str">
        <f t="shared" si="80"/>
        <v/>
      </c>
      <c r="H2057" s="18"/>
      <c r="I2057" s="18"/>
      <c r="J2057" s="18"/>
      <c r="K2057" s="18"/>
      <c r="L2057" s="18" t="str">
        <f t="shared" si="81"/>
        <v/>
      </c>
      <c r="M2057" t="str">
        <f>IF([1]线路!G2057="","",[1]线路!G2057)</f>
        <v/>
      </c>
      <c r="N2057" t="str">
        <f>IF([1]线路!H2057="","",[1]线路!H2057)</f>
        <v/>
      </c>
    </row>
    <row r="2058" spans="1:14" x14ac:dyDescent="0.15">
      <c r="A2058" t="str">
        <f>IF([1]线路!A2058="","",[1]线路!A2058)</f>
        <v/>
      </c>
      <c r="B2058" t="str">
        <f>IF([1]线路!B2058="","",[1]线路!B2058)</f>
        <v/>
      </c>
      <c r="C2058" t="str">
        <f>IF([1]线路!C2058="","",[1]线路!C2058)</f>
        <v/>
      </c>
      <c r="D2058" t="str">
        <f>IF([1]线路!D2058="","",[1]线路!D2058)</f>
        <v/>
      </c>
      <c r="E2058" t="str">
        <f>IF([1]线路!F2058="","",[1]线路!F2058)</f>
        <v/>
      </c>
      <c r="F2058" t="str">
        <f>IF([1]线路!E2058="","",[1]线路!E2058)</f>
        <v/>
      </c>
      <c r="G2058" s="18" t="str">
        <f t="shared" si="80"/>
        <v/>
      </c>
      <c r="H2058" s="18"/>
      <c r="I2058" s="18"/>
      <c r="J2058" s="18"/>
      <c r="K2058" s="18"/>
      <c r="L2058" s="18" t="str">
        <f t="shared" si="81"/>
        <v/>
      </c>
      <c r="M2058" t="str">
        <f>IF([1]线路!G2058="","",[1]线路!G2058)</f>
        <v/>
      </c>
      <c r="N2058" t="str">
        <f>IF([1]线路!H2058="","",[1]线路!H2058)</f>
        <v/>
      </c>
    </row>
    <row r="2059" spans="1:14" x14ac:dyDescent="0.15">
      <c r="A2059" t="str">
        <f>IF([1]线路!A2059="","",[1]线路!A2059)</f>
        <v/>
      </c>
      <c r="B2059" t="str">
        <f>IF([1]线路!B2059="","",[1]线路!B2059)</f>
        <v/>
      </c>
      <c r="C2059" t="str">
        <f>IF([1]线路!C2059="","",[1]线路!C2059)</f>
        <v/>
      </c>
      <c r="D2059" t="str">
        <f>IF([1]线路!D2059="","",[1]线路!D2059)</f>
        <v/>
      </c>
      <c r="E2059" t="str">
        <f>IF([1]线路!F2059="","",[1]线路!F2059)</f>
        <v/>
      </c>
      <c r="F2059" t="str">
        <f>IF([1]线路!E2059="","",[1]线路!E2059)</f>
        <v/>
      </c>
      <c r="G2059" s="18" t="str">
        <f t="shared" si="80"/>
        <v/>
      </c>
      <c r="H2059" s="18"/>
      <c r="I2059" s="18"/>
      <c r="J2059" s="18"/>
      <c r="K2059" s="18"/>
      <c r="L2059" s="18" t="str">
        <f t="shared" si="81"/>
        <v/>
      </c>
      <c r="M2059" t="str">
        <f>IF([1]线路!G2059="","",[1]线路!G2059)</f>
        <v/>
      </c>
      <c r="N2059" t="str">
        <f>IF([1]线路!H2059="","",[1]线路!H2059)</f>
        <v/>
      </c>
    </row>
    <row r="2060" spans="1:14" x14ac:dyDescent="0.15">
      <c r="A2060" t="str">
        <f>IF([1]线路!A2060="","",[1]线路!A2060)</f>
        <v/>
      </c>
      <c r="B2060" t="str">
        <f>IF([1]线路!B2060="","",[1]线路!B2060)</f>
        <v/>
      </c>
      <c r="C2060" t="str">
        <f>IF([1]线路!C2060="","",[1]线路!C2060)</f>
        <v/>
      </c>
      <c r="D2060" t="str">
        <f>IF([1]线路!D2060="","",[1]线路!D2060)</f>
        <v/>
      </c>
      <c r="E2060" t="str">
        <f>IF([1]线路!F2060="","",[1]线路!F2060)</f>
        <v/>
      </c>
      <c r="F2060" t="str">
        <f>IF([1]线路!E2060="","",[1]线路!E2060)</f>
        <v/>
      </c>
      <c r="G2060" s="18" t="str">
        <f t="shared" si="80"/>
        <v/>
      </c>
      <c r="H2060" s="18"/>
      <c r="I2060" s="18"/>
      <c r="J2060" s="18"/>
      <c r="K2060" s="18"/>
      <c r="L2060" s="18" t="str">
        <f t="shared" si="81"/>
        <v/>
      </c>
      <c r="M2060" t="str">
        <f>IF([1]线路!G2060="","",[1]线路!G2060)</f>
        <v/>
      </c>
      <c r="N2060" t="str">
        <f>IF([1]线路!H2060="","",[1]线路!H2060)</f>
        <v/>
      </c>
    </row>
    <row r="2061" spans="1:14" x14ac:dyDescent="0.15">
      <c r="A2061" t="str">
        <f>IF([1]线路!A2061="","",[1]线路!A2061)</f>
        <v/>
      </c>
      <c r="B2061" t="str">
        <f>IF([1]线路!B2061="","",[1]线路!B2061)</f>
        <v/>
      </c>
      <c r="C2061" t="str">
        <f>IF([1]线路!C2061="","",[1]线路!C2061)</f>
        <v/>
      </c>
      <c r="D2061" t="str">
        <f>IF([1]线路!D2061="","",[1]线路!D2061)</f>
        <v/>
      </c>
      <c r="E2061" t="str">
        <f>IF([1]线路!F2061="","",[1]线路!F2061)</f>
        <v/>
      </c>
      <c r="F2061" t="str">
        <f>IF([1]线路!E2061="","",[1]线路!E2061)</f>
        <v/>
      </c>
      <c r="G2061" s="18" t="str">
        <f t="shared" si="80"/>
        <v/>
      </c>
      <c r="H2061" s="18"/>
      <c r="I2061" s="18"/>
      <c r="J2061" s="18"/>
      <c r="K2061" s="18"/>
      <c r="L2061" s="18" t="str">
        <f t="shared" si="81"/>
        <v/>
      </c>
      <c r="M2061" t="str">
        <f>IF([1]线路!G2061="","",[1]线路!G2061)</f>
        <v/>
      </c>
      <c r="N2061" t="str">
        <f>IF([1]线路!H2061="","",[1]线路!H2061)</f>
        <v/>
      </c>
    </row>
    <row r="2062" spans="1:14" x14ac:dyDescent="0.15">
      <c r="A2062" t="str">
        <f>IF([1]线路!A2062="","",[1]线路!A2062)</f>
        <v/>
      </c>
      <c r="B2062" t="str">
        <f>IF([1]线路!B2062="","",[1]线路!B2062)</f>
        <v/>
      </c>
      <c r="C2062" t="str">
        <f>IF([1]线路!C2062="","",[1]线路!C2062)</f>
        <v/>
      </c>
      <c r="D2062" t="str">
        <f>IF([1]线路!D2062="","",[1]线路!D2062)</f>
        <v/>
      </c>
      <c r="E2062" t="str">
        <f>IF([1]线路!F2062="","",[1]线路!F2062)</f>
        <v/>
      </c>
      <c r="F2062" t="str">
        <f>IF([1]线路!E2062="","",[1]线路!E2062)</f>
        <v/>
      </c>
      <c r="G2062" s="18" t="str">
        <f t="shared" si="80"/>
        <v/>
      </c>
      <c r="H2062" s="18"/>
      <c r="I2062" s="18"/>
      <c r="J2062" s="18"/>
      <c r="K2062" s="18"/>
      <c r="L2062" s="18" t="str">
        <f t="shared" si="81"/>
        <v/>
      </c>
      <c r="M2062" t="str">
        <f>IF([1]线路!G2062="","",[1]线路!G2062)</f>
        <v/>
      </c>
      <c r="N2062" t="str">
        <f>IF([1]线路!H2062="","",[1]线路!H2062)</f>
        <v/>
      </c>
    </row>
    <row r="2063" spans="1:14" x14ac:dyDescent="0.15">
      <c r="A2063" t="str">
        <f>IF([1]线路!A2063="","",[1]线路!A2063)</f>
        <v/>
      </c>
      <c r="B2063" t="str">
        <f>IF([1]线路!B2063="","",[1]线路!B2063)</f>
        <v/>
      </c>
      <c r="C2063" t="str">
        <f>IF([1]线路!C2063="","",[1]线路!C2063)</f>
        <v/>
      </c>
      <c r="D2063" t="str">
        <f>IF([1]线路!D2063="","",[1]线路!D2063)</f>
        <v/>
      </c>
      <c r="E2063" t="str">
        <f>IF([1]线路!F2063="","",[1]线路!F2063)</f>
        <v/>
      </c>
      <c r="F2063" t="str">
        <f>IF([1]线路!E2063="","",[1]线路!E2063)</f>
        <v/>
      </c>
      <c r="G2063" s="18" t="str">
        <f t="shared" si="80"/>
        <v/>
      </c>
      <c r="H2063" s="18"/>
      <c r="I2063" s="18"/>
      <c r="J2063" s="18"/>
      <c r="K2063" s="18"/>
      <c r="L2063" s="18" t="str">
        <f t="shared" si="81"/>
        <v/>
      </c>
      <c r="M2063" t="str">
        <f>IF([1]线路!G2063="","",[1]线路!G2063)</f>
        <v/>
      </c>
      <c r="N2063" t="str">
        <f>IF([1]线路!H2063="","",[1]线路!H2063)</f>
        <v/>
      </c>
    </row>
    <row r="2064" spans="1:14" x14ac:dyDescent="0.15">
      <c r="A2064" t="str">
        <f>IF([1]线路!A2064="","",[1]线路!A2064)</f>
        <v/>
      </c>
      <c r="B2064" t="str">
        <f>IF([1]线路!B2064="","",[1]线路!B2064)</f>
        <v/>
      </c>
      <c r="C2064" t="str">
        <f>IF([1]线路!C2064="","",[1]线路!C2064)</f>
        <v/>
      </c>
      <c r="D2064" t="str">
        <f>IF([1]线路!D2064="","",[1]线路!D2064)</f>
        <v/>
      </c>
      <c r="E2064" t="str">
        <f>IF([1]线路!F2064="","",[1]线路!F2064)</f>
        <v/>
      </c>
      <c r="F2064" t="str">
        <f>IF([1]线路!E2064="","",[1]线路!E2064)</f>
        <v/>
      </c>
      <c r="G2064" s="18" t="str">
        <f t="shared" si="80"/>
        <v/>
      </c>
      <c r="H2064" s="18"/>
      <c r="I2064" s="18"/>
      <c r="J2064" s="18"/>
      <c r="K2064" s="18"/>
      <c r="L2064" s="18" t="str">
        <f t="shared" si="81"/>
        <v/>
      </c>
      <c r="M2064" t="str">
        <f>IF([1]线路!G2064="","",[1]线路!G2064)</f>
        <v/>
      </c>
      <c r="N2064" t="str">
        <f>IF([1]线路!H2064="","",[1]线路!H2064)</f>
        <v/>
      </c>
    </row>
    <row r="2065" spans="1:14" x14ac:dyDescent="0.15">
      <c r="A2065" t="str">
        <f>IF([1]线路!A2065="","",[1]线路!A2065)</f>
        <v/>
      </c>
      <c r="B2065" t="str">
        <f>IF([1]线路!B2065="","",[1]线路!B2065)</f>
        <v/>
      </c>
      <c r="C2065" t="str">
        <f>IF([1]线路!C2065="","",[1]线路!C2065)</f>
        <v/>
      </c>
      <c r="D2065" t="str">
        <f>IF([1]线路!D2065="","",[1]线路!D2065)</f>
        <v/>
      </c>
      <c r="E2065" t="str">
        <f>IF([1]线路!F2065="","",[1]线路!F2065)</f>
        <v/>
      </c>
      <c r="F2065" t="str">
        <f>IF([1]线路!E2065="","",[1]线路!E2065)</f>
        <v/>
      </c>
      <c r="G2065" s="18" t="str">
        <f t="shared" si="80"/>
        <v/>
      </c>
      <c r="H2065" s="18"/>
      <c r="I2065" s="18"/>
      <c r="J2065" s="18"/>
      <c r="K2065" s="18"/>
      <c r="L2065" s="18" t="str">
        <f t="shared" si="81"/>
        <v/>
      </c>
      <c r="M2065" t="str">
        <f>IF([1]线路!G2065="","",[1]线路!G2065)</f>
        <v/>
      </c>
      <c r="N2065" t="str">
        <f>IF([1]线路!H2065="","",[1]线路!H2065)</f>
        <v/>
      </c>
    </row>
    <row r="2066" spans="1:14" x14ac:dyDescent="0.15">
      <c r="A2066" t="str">
        <f>IF([1]线路!A2066="","",[1]线路!A2066)</f>
        <v/>
      </c>
      <c r="B2066" t="str">
        <f>IF([1]线路!B2066="","",[1]线路!B2066)</f>
        <v/>
      </c>
      <c r="C2066" t="str">
        <f>IF([1]线路!C2066="","",[1]线路!C2066)</f>
        <v/>
      </c>
      <c r="D2066" t="str">
        <f>IF([1]线路!D2066="","",[1]线路!D2066)</f>
        <v/>
      </c>
      <c r="E2066" t="str">
        <f>IF([1]线路!F2066="","",[1]线路!F2066)</f>
        <v/>
      </c>
      <c r="F2066" t="str">
        <f>IF([1]线路!E2066="","",[1]线路!E2066)</f>
        <v/>
      </c>
      <c r="G2066" s="18" t="str">
        <f t="shared" si="80"/>
        <v/>
      </c>
      <c r="H2066" s="18"/>
      <c r="I2066" s="18"/>
      <c r="J2066" s="18"/>
      <c r="K2066" s="18"/>
      <c r="L2066" s="18" t="str">
        <f t="shared" si="81"/>
        <v/>
      </c>
      <c r="M2066" t="str">
        <f>IF([1]线路!G2066="","",[1]线路!G2066)</f>
        <v/>
      </c>
      <c r="N2066" t="str">
        <f>IF([1]线路!H2066="","",[1]线路!H2066)</f>
        <v/>
      </c>
    </row>
    <row r="2067" spans="1:14" x14ac:dyDescent="0.15">
      <c r="A2067" t="str">
        <f>IF([1]线路!A2067="","",[1]线路!A2067)</f>
        <v/>
      </c>
      <c r="B2067" t="str">
        <f>IF([1]线路!B2067="","",[1]线路!B2067)</f>
        <v/>
      </c>
      <c r="C2067" t="str">
        <f>IF([1]线路!C2067="","",[1]线路!C2067)</f>
        <v/>
      </c>
      <c r="D2067" t="str">
        <f>IF([1]线路!D2067="","",[1]线路!D2067)</f>
        <v/>
      </c>
      <c r="E2067" t="str">
        <f>IF([1]线路!F2067="","",[1]线路!F2067)</f>
        <v/>
      </c>
      <c r="F2067" t="str">
        <f>IF([1]线路!E2067="","",[1]线路!E2067)</f>
        <v/>
      </c>
      <c r="G2067" s="18" t="str">
        <f t="shared" si="80"/>
        <v/>
      </c>
      <c r="H2067" s="18"/>
      <c r="I2067" s="18"/>
      <c r="J2067" s="18"/>
      <c r="K2067" s="18"/>
      <c r="L2067" s="18" t="str">
        <f t="shared" si="81"/>
        <v/>
      </c>
      <c r="M2067" t="str">
        <f>IF([1]线路!G2067="","",[1]线路!G2067)</f>
        <v/>
      </c>
      <c r="N2067" t="str">
        <f>IF([1]线路!H2067="","",[1]线路!H2067)</f>
        <v/>
      </c>
    </row>
    <row r="2068" spans="1:14" x14ac:dyDescent="0.15">
      <c r="A2068" t="str">
        <f>IF([1]线路!A2068="","",[1]线路!A2068)</f>
        <v/>
      </c>
      <c r="B2068" t="str">
        <f>IF([1]线路!B2068="","",[1]线路!B2068)</f>
        <v/>
      </c>
      <c r="C2068" t="str">
        <f>IF([1]线路!C2068="","",[1]线路!C2068)</f>
        <v/>
      </c>
      <c r="D2068" t="str">
        <f>IF([1]线路!D2068="","",[1]线路!D2068)</f>
        <v/>
      </c>
      <c r="E2068" t="str">
        <f>IF([1]线路!F2068="","",[1]线路!F2068)</f>
        <v/>
      </c>
      <c r="F2068" t="str">
        <f>IF([1]线路!E2068="","",[1]线路!E2068)</f>
        <v/>
      </c>
      <c r="G2068" s="18" t="str">
        <f t="shared" si="80"/>
        <v/>
      </c>
      <c r="H2068" s="18"/>
      <c r="I2068" s="18"/>
      <c r="J2068" s="18"/>
      <c r="K2068" s="18"/>
      <c r="L2068" s="18" t="str">
        <f t="shared" si="81"/>
        <v/>
      </c>
      <c r="M2068" t="str">
        <f>IF([1]线路!G2068="","",[1]线路!G2068)</f>
        <v/>
      </c>
      <c r="N2068" t="str">
        <f>IF([1]线路!H2068="","",[1]线路!H2068)</f>
        <v/>
      </c>
    </row>
    <row r="2069" spans="1:14" x14ac:dyDescent="0.15">
      <c r="A2069" t="str">
        <f>IF([1]线路!A2069="","",[1]线路!A2069)</f>
        <v/>
      </c>
      <c r="B2069" t="str">
        <f>IF([1]线路!B2069="","",[1]线路!B2069)</f>
        <v/>
      </c>
      <c r="C2069" t="str">
        <f>IF([1]线路!C2069="","",[1]线路!C2069)</f>
        <v/>
      </c>
      <c r="D2069" t="str">
        <f>IF([1]线路!D2069="","",[1]线路!D2069)</f>
        <v/>
      </c>
      <c r="E2069" t="str">
        <f>IF([1]线路!F2069="","",[1]线路!F2069)</f>
        <v/>
      </c>
      <c r="F2069" t="str">
        <f>IF([1]线路!E2069="","",[1]线路!E2069)</f>
        <v/>
      </c>
      <c r="G2069" s="18" t="str">
        <f t="shared" si="80"/>
        <v/>
      </c>
      <c r="H2069" s="18"/>
      <c r="I2069" s="18"/>
      <c r="J2069" s="18"/>
      <c r="K2069" s="18"/>
      <c r="L2069" s="18" t="str">
        <f t="shared" si="81"/>
        <v/>
      </c>
      <c r="M2069" t="str">
        <f>IF([1]线路!G2069="","",[1]线路!G2069)</f>
        <v/>
      </c>
      <c r="N2069" t="str">
        <f>IF([1]线路!H2069="","",[1]线路!H2069)</f>
        <v/>
      </c>
    </row>
    <row r="2070" spans="1:14" x14ac:dyDescent="0.15">
      <c r="A2070" t="str">
        <f>IF([1]线路!A2070="","",[1]线路!A2070)</f>
        <v/>
      </c>
      <c r="B2070" t="str">
        <f>IF([1]线路!B2070="","",[1]线路!B2070)</f>
        <v/>
      </c>
      <c r="C2070" t="str">
        <f>IF([1]线路!C2070="","",[1]线路!C2070)</f>
        <v/>
      </c>
      <c r="D2070" t="str">
        <f>IF([1]线路!D2070="","",[1]线路!D2070)</f>
        <v/>
      </c>
      <c r="E2070" t="str">
        <f>IF([1]线路!F2070="","",[1]线路!F2070)</f>
        <v/>
      </c>
      <c r="F2070" t="str">
        <f>IF([1]线路!E2070="","",[1]线路!E2070)</f>
        <v/>
      </c>
      <c r="G2070" s="18" t="str">
        <f t="shared" si="80"/>
        <v/>
      </c>
      <c r="H2070" s="18"/>
      <c r="I2070" s="18"/>
      <c r="J2070" s="18"/>
      <c r="K2070" s="18"/>
      <c r="L2070" s="18" t="str">
        <f t="shared" si="81"/>
        <v/>
      </c>
      <c r="M2070" t="str">
        <f>IF([1]线路!G2070="","",[1]线路!G2070)</f>
        <v/>
      </c>
      <c r="N2070" t="str">
        <f>IF([1]线路!H2070="","",[1]线路!H2070)</f>
        <v/>
      </c>
    </row>
    <row r="2071" spans="1:14" x14ac:dyDescent="0.15">
      <c r="A2071" t="str">
        <f>IF([1]线路!A2071="","",[1]线路!A2071)</f>
        <v/>
      </c>
      <c r="B2071" t="str">
        <f>IF([1]线路!B2071="","",[1]线路!B2071)</f>
        <v/>
      </c>
      <c r="C2071" t="str">
        <f>IF([1]线路!C2071="","",[1]线路!C2071)</f>
        <v/>
      </c>
      <c r="D2071" t="str">
        <f>IF([1]线路!D2071="","",[1]线路!D2071)</f>
        <v/>
      </c>
      <c r="E2071" t="str">
        <f>IF([1]线路!F2071="","",[1]线路!F2071)</f>
        <v/>
      </c>
      <c r="F2071" t="str">
        <f>IF([1]线路!E2071="","",[1]线路!E2071)</f>
        <v/>
      </c>
      <c r="G2071" s="18" t="str">
        <f t="shared" si="80"/>
        <v/>
      </c>
      <c r="H2071" s="18"/>
      <c r="I2071" s="18"/>
      <c r="J2071" s="18"/>
      <c r="K2071" s="18"/>
      <c r="L2071" s="18" t="str">
        <f t="shared" si="81"/>
        <v/>
      </c>
      <c r="M2071" t="str">
        <f>IF([1]线路!G2071="","",[1]线路!G2071)</f>
        <v/>
      </c>
      <c r="N2071" t="str">
        <f>IF([1]线路!H2071="","",[1]线路!H2071)</f>
        <v/>
      </c>
    </row>
    <row r="2072" spans="1:14" x14ac:dyDescent="0.15">
      <c r="A2072" t="str">
        <f>IF([1]线路!A2072="","",[1]线路!A2072)</f>
        <v/>
      </c>
      <c r="B2072" t="str">
        <f>IF([1]线路!B2072="","",[1]线路!B2072)</f>
        <v/>
      </c>
      <c r="C2072" t="str">
        <f>IF([1]线路!C2072="","",[1]线路!C2072)</f>
        <v/>
      </c>
      <c r="D2072" t="str">
        <f>IF([1]线路!D2072="","",[1]线路!D2072)</f>
        <v/>
      </c>
      <c r="E2072" t="str">
        <f>IF([1]线路!F2072="","",[1]线路!F2072)</f>
        <v/>
      </c>
      <c r="F2072" t="str">
        <f>IF([1]线路!E2072="","",[1]线路!E2072)</f>
        <v/>
      </c>
      <c r="G2072" s="18" t="str">
        <f t="shared" si="80"/>
        <v/>
      </c>
      <c r="H2072" s="18"/>
      <c r="I2072" s="18"/>
      <c r="J2072" s="18"/>
      <c r="K2072" s="18"/>
      <c r="L2072" s="18" t="str">
        <f t="shared" si="81"/>
        <v/>
      </c>
      <c r="M2072" t="str">
        <f>IF([1]线路!G2072="","",[1]线路!G2072)</f>
        <v/>
      </c>
      <c r="N2072" t="str">
        <f>IF([1]线路!H2072="","",[1]线路!H2072)</f>
        <v/>
      </c>
    </row>
    <row r="2073" spans="1:14" x14ac:dyDescent="0.15">
      <c r="A2073" t="str">
        <f>IF([1]线路!A2073="","",[1]线路!A2073)</f>
        <v/>
      </c>
      <c r="B2073" t="str">
        <f>IF([1]线路!B2073="","",[1]线路!B2073)</f>
        <v/>
      </c>
      <c r="C2073" t="str">
        <f>IF([1]线路!C2073="","",[1]线路!C2073)</f>
        <v/>
      </c>
      <c r="D2073" t="str">
        <f>IF([1]线路!D2073="","",[1]线路!D2073)</f>
        <v/>
      </c>
      <c r="E2073" t="str">
        <f>IF([1]线路!F2073="","",[1]线路!F2073)</f>
        <v/>
      </c>
      <c r="F2073" t="str">
        <f>IF([1]线路!E2073="","",[1]线路!E2073)</f>
        <v/>
      </c>
      <c r="G2073" s="18" t="str">
        <f t="shared" si="80"/>
        <v/>
      </c>
      <c r="H2073" s="18"/>
      <c r="I2073" s="18"/>
      <c r="J2073" s="18"/>
      <c r="K2073" s="18"/>
      <c r="L2073" s="18" t="str">
        <f t="shared" si="81"/>
        <v/>
      </c>
      <c r="M2073" t="str">
        <f>IF([1]线路!G2073="","",[1]线路!G2073)</f>
        <v/>
      </c>
      <c r="N2073" t="str">
        <f>IF([1]线路!H2073="","",[1]线路!H2073)</f>
        <v/>
      </c>
    </row>
    <row r="2074" spans="1:14" x14ac:dyDescent="0.15">
      <c r="A2074" t="str">
        <f>IF([1]线路!A2074="","",[1]线路!A2074)</f>
        <v/>
      </c>
      <c r="B2074" t="str">
        <f>IF([1]线路!B2074="","",[1]线路!B2074)</f>
        <v/>
      </c>
      <c r="C2074" t="str">
        <f>IF([1]线路!C2074="","",[1]线路!C2074)</f>
        <v/>
      </c>
      <c r="D2074" t="str">
        <f>IF([1]线路!D2074="","",[1]线路!D2074)</f>
        <v/>
      </c>
      <c r="E2074" t="str">
        <f>IF([1]线路!F2074="","",[1]线路!F2074)</f>
        <v/>
      </c>
      <c r="F2074" t="str">
        <f>IF([1]线路!E2074="","",[1]线路!E2074)</f>
        <v/>
      </c>
      <c r="G2074" s="18" t="str">
        <f t="shared" si="80"/>
        <v/>
      </c>
      <c r="H2074" s="18"/>
      <c r="I2074" s="18"/>
      <c r="J2074" s="18"/>
      <c r="K2074" s="18"/>
      <c r="L2074" s="18" t="str">
        <f t="shared" si="81"/>
        <v/>
      </c>
      <c r="M2074" t="str">
        <f>IF([1]线路!G2074="","",[1]线路!G2074)</f>
        <v/>
      </c>
      <c r="N2074" t="str">
        <f>IF([1]线路!H2074="","",[1]线路!H2074)</f>
        <v/>
      </c>
    </row>
    <row r="2075" spans="1:14" x14ac:dyDescent="0.15">
      <c r="A2075" t="str">
        <f>IF([1]线路!A2075="","",[1]线路!A2075)</f>
        <v/>
      </c>
      <c r="B2075" t="str">
        <f>IF([1]线路!B2075="","",[1]线路!B2075)</f>
        <v/>
      </c>
      <c r="C2075" t="str">
        <f>IF([1]线路!C2075="","",[1]线路!C2075)</f>
        <v/>
      </c>
      <c r="D2075" t="str">
        <f>IF([1]线路!D2075="","",[1]线路!D2075)</f>
        <v/>
      </c>
      <c r="E2075" t="str">
        <f>IF([1]线路!F2075="","",[1]线路!F2075)</f>
        <v/>
      </c>
      <c r="F2075" t="str">
        <f>IF([1]线路!E2075="","",[1]线路!E2075)</f>
        <v/>
      </c>
      <c r="G2075" s="18" t="str">
        <f t="shared" si="80"/>
        <v/>
      </c>
      <c r="H2075" s="18"/>
      <c r="I2075" s="18"/>
      <c r="J2075" s="18"/>
      <c r="K2075" s="18"/>
      <c r="L2075" s="18" t="str">
        <f t="shared" si="81"/>
        <v/>
      </c>
      <c r="M2075" t="str">
        <f>IF([1]线路!G2075="","",[1]线路!G2075)</f>
        <v/>
      </c>
      <c r="N2075" t="str">
        <f>IF([1]线路!H2075="","",[1]线路!H2075)</f>
        <v/>
      </c>
    </row>
    <row r="2076" spans="1:14" x14ac:dyDescent="0.15">
      <c r="A2076" t="str">
        <f>IF([1]线路!A2076="","",[1]线路!A2076)</f>
        <v/>
      </c>
      <c r="B2076" t="str">
        <f>IF([1]线路!B2076="","",[1]线路!B2076)</f>
        <v/>
      </c>
      <c r="C2076" t="str">
        <f>IF([1]线路!C2076="","",[1]线路!C2076)</f>
        <v/>
      </c>
      <c r="D2076" t="str">
        <f>IF([1]线路!D2076="","",[1]线路!D2076)</f>
        <v/>
      </c>
      <c r="E2076" t="str">
        <f>IF([1]线路!F2076="","",[1]线路!F2076)</f>
        <v/>
      </c>
      <c r="F2076" t="str">
        <f>IF([1]线路!E2076="","",[1]线路!E2076)</f>
        <v/>
      </c>
      <c r="G2076" s="18" t="str">
        <f t="shared" si="80"/>
        <v/>
      </c>
      <c r="H2076" s="18"/>
      <c r="I2076" s="18"/>
      <c r="J2076" s="18"/>
      <c r="K2076" s="18"/>
      <c r="L2076" s="18" t="str">
        <f t="shared" si="81"/>
        <v/>
      </c>
      <c r="M2076" t="str">
        <f>IF([1]线路!G2076="","",[1]线路!G2076)</f>
        <v/>
      </c>
      <c r="N2076" t="str">
        <f>IF([1]线路!H2076="","",[1]线路!H2076)</f>
        <v/>
      </c>
    </row>
    <row r="2077" spans="1:14" x14ac:dyDescent="0.15">
      <c r="A2077" t="str">
        <f>IF([1]线路!A2077="","",[1]线路!A2077)</f>
        <v/>
      </c>
      <c r="B2077" t="str">
        <f>IF([1]线路!B2077="","",[1]线路!B2077)</f>
        <v/>
      </c>
      <c r="C2077" t="str">
        <f>IF([1]线路!C2077="","",[1]线路!C2077)</f>
        <v/>
      </c>
      <c r="D2077" t="str">
        <f>IF([1]线路!D2077="","",[1]线路!D2077)</f>
        <v/>
      </c>
      <c r="E2077" t="str">
        <f>IF([1]线路!F2077="","",[1]线路!F2077)</f>
        <v/>
      </c>
      <c r="F2077" t="str">
        <f>IF([1]线路!E2077="","",[1]线路!E2077)</f>
        <v/>
      </c>
      <c r="G2077" s="18" t="str">
        <f t="shared" si="80"/>
        <v/>
      </c>
      <c r="H2077" s="18"/>
      <c r="I2077" s="18"/>
      <c r="J2077" s="18"/>
      <c r="K2077" s="18"/>
      <c r="L2077" s="18" t="str">
        <f t="shared" si="81"/>
        <v/>
      </c>
      <c r="M2077" t="str">
        <f>IF([1]线路!G2077="","",[1]线路!G2077)</f>
        <v/>
      </c>
      <c r="N2077" t="str">
        <f>IF([1]线路!H2077="","",[1]线路!H2077)</f>
        <v/>
      </c>
    </row>
    <row r="2078" spans="1:14" x14ac:dyDescent="0.15">
      <c r="A2078" t="str">
        <f>IF([1]线路!A2078="","",[1]线路!A2078)</f>
        <v/>
      </c>
      <c r="B2078" t="str">
        <f>IF([1]线路!B2078="","",[1]线路!B2078)</f>
        <v/>
      </c>
      <c r="C2078" t="str">
        <f>IF([1]线路!C2078="","",[1]线路!C2078)</f>
        <v/>
      </c>
      <c r="D2078" t="str">
        <f>IF([1]线路!D2078="","",[1]线路!D2078)</f>
        <v/>
      </c>
      <c r="E2078" t="str">
        <f>IF([1]线路!F2078="","",[1]线路!F2078)</f>
        <v/>
      </c>
      <c r="F2078" t="str">
        <f>IF([1]线路!E2078="","",[1]线路!E2078)</f>
        <v/>
      </c>
      <c r="G2078" s="18" t="str">
        <f t="shared" si="80"/>
        <v/>
      </c>
      <c r="H2078" s="18"/>
      <c r="I2078" s="18"/>
      <c r="J2078" s="18"/>
      <c r="K2078" s="18"/>
      <c r="L2078" s="18" t="str">
        <f t="shared" si="81"/>
        <v/>
      </c>
      <c r="M2078" t="str">
        <f>IF([1]线路!G2078="","",[1]线路!G2078)</f>
        <v/>
      </c>
      <c r="N2078" t="str">
        <f>IF([1]线路!H2078="","",[1]线路!H2078)</f>
        <v/>
      </c>
    </row>
    <row r="2079" spans="1:14" x14ac:dyDescent="0.15">
      <c r="A2079" t="str">
        <f>IF([1]线路!A2079="","",[1]线路!A2079)</f>
        <v/>
      </c>
      <c r="B2079" t="str">
        <f>IF([1]线路!B2079="","",[1]线路!B2079)</f>
        <v/>
      </c>
      <c r="C2079" t="str">
        <f>IF([1]线路!C2079="","",[1]线路!C2079)</f>
        <v/>
      </c>
      <c r="D2079" t="str">
        <f>IF([1]线路!D2079="","",[1]线路!D2079)</f>
        <v/>
      </c>
      <c r="E2079" t="str">
        <f>IF([1]线路!F2079="","",[1]线路!F2079)</f>
        <v/>
      </c>
      <c r="F2079" t="str">
        <f>IF([1]线路!E2079="","",[1]线路!E2079)</f>
        <v/>
      </c>
      <c r="G2079" s="18" t="str">
        <f t="shared" si="80"/>
        <v/>
      </c>
      <c r="H2079" s="18"/>
      <c r="I2079" s="18"/>
      <c r="J2079" s="18"/>
      <c r="K2079" s="18"/>
      <c r="L2079" s="18" t="str">
        <f t="shared" si="81"/>
        <v/>
      </c>
      <c r="M2079" t="str">
        <f>IF([1]线路!G2079="","",[1]线路!G2079)</f>
        <v/>
      </c>
      <c r="N2079" t="str">
        <f>IF([1]线路!H2079="","",[1]线路!H2079)</f>
        <v/>
      </c>
    </row>
    <row r="2080" spans="1:14" x14ac:dyDescent="0.15">
      <c r="A2080" t="str">
        <f>IF([1]线路!A2080="","",[1]线路!A2080)</f>
        <v/>
      </c>
      <c r="B2080" t="str">
        <f>IF([1]线路!B2080="","",[1]线路!B2080)</f>
        <v/>
      </c>
      <c r="C2080" t="str">
        <f>IF([1]线路!C2080="","",[1]线路!C2080)</f>
        <v/>
      </c>
      <c r="D2080" t="str">
        <f>IF([1]线路!D2080="","",[1]线路!D2080)</f>
        <v/>
      </c>
      <c r="E2080" t="str">
        <f>IF([1]线路!F2080="","",[1]线路!F2080)</f>
        <v/>
      </c>
      <c r="F2080" t="str">
        <f>IF([1]线路!E2080="","",[1]线路!E2080)</f>
        <v/>
      </c>
      <c r="G2080" s="18" t="str">
        <f t="shared" si="80"/>
        <v/>
      </c>
      <c r="H2080" s="18"/>
      <c r="I2080" s="18"/>
      <c r="J2080" s="18"/>
      <c r="K2080" s="18"/>
      <c r="L2080" s="18" t="str">
        <f t="shared" si="81"/>
        <v/>
      </c>
      <c r="M2080" t="str">
        <f>IF([1]线路!G2080="","",[1]线路!G2080)</f>
        <v/>
      </c>
      <c r="N2080" t="str">
        <f>IF([1]线路!H2080="","",[1]线路!H2080)</f>
        <v/>
      </c>
    </row>
    <row r="2081" spans="1:14" x14ac:dyDescent="0.15">
      <c r="A2081" t="str">
        <f>IF([1]线路!A2081="","",[1]线路!A2081)</f>
        <v/>
      </c>
      <c r="B2081" t="str">
        <f>IF([1]线路!B2081="","",[1]线路!B2081)</f>
        <v/>
      </c>
      <c r="C2081" t="str">
        <f>IF([1]线路!C2081="","",[1]线路!C2081)</f>
        <v/>
      </c>
      <c r="D2081" t="str">
        <f>IF([1]线路!D2081="","",[1]线路!D2081)</f>
        <v/>
      </c>
      <c r="E2081" t="str">
        <f>IF([1]线路!F2081="","",[1]线路!F2081)</f>
        <v/>
      </c>
      <c r="F2081" t="str">
        <f>IF([1]线路!E2081="","",[1]线路!E2081)</f>
        <v/>
      </c>
      <c r="G2081" s="18" t="str">
        <f t="shared" si="80"/>
        <v/>
      </c>
      <c r="H2081" s="18"/>
      <c r="I2081" s="18"/>
      <c r="J2081" s="18"/>
      <c r="K2081" s="18"/>
      <c r="L2081" s="18" t="str">
        <f t="shared" si="81"/>
        <v/>
      </c>
      <c r="M2081" t="str">
        <f>IF([1]线路!G2081="","",[1]线路!G2081)</f>
        <v/>
      </c>
      <c r="N2081" t="str">
        <f>IF([1]线路!H2081="","",[1]线路!H2081)</f>
        <v/>
      </c>
    </row>
    <row r="2082" spans="1:14" x14ac:dyDescent="0.15">
      <c r="A2082" t="str">
        <f>IF([1]线路!A2082="","",[1]线路!A2082)</f>
        <v/>
      </c>
      <c r="B2082" t="str">
        <f>IF([1]线路!B2082="","",[1]线路!B2082)</f>
        <v/>
      </c>
      <c r="C2082" t="str">
        <f>IF([1]线路!C2082="","",[1]线路!C2082)</f>
        <v/>
      </c>
      <c r="D2082" t="str">
        <f>IF([1]线路!D2082="","",[1]线路!D2082)</f>
        <v/>
      </c>
      <c r="E2082" t="str">
        <f>IF([1]线路!F2082="","",[1]线路!F2082)</f>
        <v/>
      </c>
      <c r="F2082" t="str">
        <f>IF([1]线路!E2082="","",[1]线路!E2082)</f>
        <v/>
      </c>
      <c r="G2082" s="18" t="str">
        <f t="shared" si="80"/>
        <v/>
      </c>
      <c r="H2082" s="18"/>
      <c r="I2082" s="18"/>
      <c r="J2082" s="18"/>
      <c r="K2082" s="18"/>
      <c r="L2082" s="18" t="str">
        <f t="shared" si="81"/>
        <v/>
      </c>
      <c r="M2082" t="str">
        <f>IF([1]线路!G2082="","",[1]线路!G2082)</f>
        <v/>
      </c>
      <c r="N2082" t="str">
        <f>IF([1]线路!H2082="","",[1]线路!H2082)</f>
        <v/>
      </c>
    </row>
    <row r="2083" spans="1:14" x14ac:dyDescent="0.15">
      <c r="A2083" t="str">
        <f>IF([1]线路!A2083="","",[1]线路!A2083)</f>
        <v/>
      </c>
      <c r="B2083" t="str">
        <f>IF([1]线路!B2083="","",[1]线路!B2083)</f>
        <v/>
      </c>
      <c r="C2083" t="str">
        <f>IF([1]线路!C2083="","",[1]线路!C2083)</f>
        <v/>
      </c>
      <c r="D2083" t="str">
        <f>IF([1]线路!D2083="","",[1]线路!D2083)</f>
        <v/>
      </c>
      <c r="E2083" t="str">
        <f>IF([1]线路!F2083="","",[1]线路!F2083)</f>
        <v/>
      </c>
      <c r="F2083" t="str">
        <f>IF([1]线路!E2083="","",[1]线路!E2083)</f>
        <v/>
      </c>
      <c r="G2083" s="18" t="str">
        <f t="shared" si="80"/>
        <v/>
      </c>
      <c r="H2083" s="18"/>
      <c r="I2083" s="18"/>
      <c r="J2083" s="18"/>
      <c r="K2083" s="18"/>
      <c r="L2083" s="18" t="str">
        <f t="shared" si="81"/>
        <v/>
      </c>
      <c r="M2083" t="str">
        <f>IF([1]线路!G2083="","",[1]线路!G2083)</f>
        <v/>
      </c>
      <c r="N2083" t="str">
        <f>IF([1]线路!H2083="","",[1]线路!H2083)</f>
        <v/>
      </c>
    </row>
    <row r="2084" spans="1:14" x14ac:dyDescent="0.15">
      <c r="A2084" t="str">
        <f>IF([1]线路!A2084="","",[1]线路!A2084)</f>
        <v/>
      </c>
      <c r="B2084" t="str">
        <f>IF([1]线路!B2084="","",[1]线路!B2084)</f>
        <v/>
      </c>
      <c r="C2084" t="str">
        <f>IF([1]线路!C2084="","",[1]线路!C2084)</f>
        <v/>
      </c>
      <c r="D2084" t="str">
        <f>IF([1]线路!D2084="","",[1]线路!D2084)</f>
        <v/>
      </c>
      <c r="E2084" t="str">
        <f>IF([1]线路!F2084="","",[1]线路!F2084)</f>
        <v/>
      </c>
      <c r="F2084" t="str">
        <f>IF([1]线路!E2084="","",[1]线路!E2084)</f>
        <v/>
      </c>
      <c r="G2084" s="18" t="str">
        <f t="shared" si="80"/>
        <v/>
      </c>
      <c r="H2084" s="18"/>
      <c r="I2084" s="18"/>
      <c r="J2084" s="18"/>
      <c r="K2084" s="18"/>
      <c r="L2084" s="18" t="str">
        <f t="shared" si="81"/>
        <v/>
      </c>
      <c r="M2084" t="str">
        <f>IF([1]线路!G2084="","",[1]线路!G2084)</f>
        <v/>
      </c>
      <c r="N2084" t="str">
        <f>IF([1]线路!H2084="","",[1]线路!H2084)</f>
        <v/>
      </c>
    </row>
    <row r="2085" spans="1:14" x14ac:dyDescent="0.15">
      <c r="A2085" t="str">
        <f>IF([1]线路!A2085="","",[1]线路!A2085)</f>
        <v/>
      </c>
      <c r="B2085" t="str">
        <f>IF([1]线路!B2085="","",[1]线路!B2085)</f>
        <v/>
      </c>
      <c r="C2085" t="str">
        <f>IF([1]线路!C2085="","",[1]线路!C2085)</f>
        <v/>
      </c>
      <c r="D2085" t="str">
        <f>IF([1]线路!D2085="","",[1]线路!D2085)</f>
        <v/>
      </c>
      <c r="E2085" t="str">
        <f>IF([1]线路!F2085="","",[1]线路!F2085)</f>
        <v/>
      </c>
      <c r="F2085" t="str">
        <f>IF([1]线路!E2085="","",[1]线路!E2085)</f>
        <v/>
      </c>
      <c r="G2085" s="18" t="str">
        <f t="shared" si="80"/>
        <v/>
      </c>
      <c r="H2085" s="18"/>
      <c r="I2085" s="18"/>
      <c r="J2085" s="18"/>
      <c r="K2085" s="18"/>
      <c r="L2085" s="18" t="str">
        <f t="shared" si="81"/>
        <v/>
      </c>
      <c r="M2085" t="str">
        <f>IF([1]线路!G2085="","",[1]线路!G2085)</f>
        <v/>
      </c>
      <c r="N2085" t="str">
        <f>IF([1]线路!H2085="","",[1]线路!H2085)</f>
        <v/>
      </c>
    </row>
    <row r="2086" spans="1:14" x14ac:dyDescent="0.15">
      <c r="A2086" t="str">
        <f>IF([1]线路!A2086="","",[1]线路!A2086)</f>
        <v/>
      </c>
      <c r="B2086" t="str">
        <f>IF([1]线路!B2086="","",[1]线路!B2086)</f>
        <v/>
      </c>
      <c r="C2086" t="str">
        <f>IF([1]线路!C2086="","",[1]线路!C2086)</f>
        <v/>
      </c>
      <c r="D2086" t="str">
        <f>IF([1]线路!D2086="","",[1]线路!D2086)</f>
        <v/>
      </c>
      <c r="E2086" t="str">
        <f>IF([1]线路!F2086="","",[1]线路!F2086)</f>
        <v/>
      </c>
      <c r="F2086" t="str">
        <f>IF([1]线路!E2086="","",[1]线路!E2086)</f>
        <v/>
      </c>
      <c r="G2086" s="18" t="str">
        <f t="shared" si="80"/>
        <v/>
      </c>
      <c r="H2086" s="18"/>
      <c r="I2086" s="18"/>
      <c r="J2086" s="18"/>
      <c r="K2086" s="18"/>
      <c r="L2086" s="18" t="str">
        <f t="shared" si="81"/>
        <v/>
      </c>
      <c r="M2086" t="str">
        <f>IF([1]线路!G2086="","",[1]线路!G2086)</f>
        <v/>
      </c>
      <c r="N2086" t="str">
        <f>IF([1]线路!H2086="","",[1]线路!H2086)</f>
        <v/>
      </c>
    </row>
    <row r="2087" spans="1:14" x14ac:dyDescent="0.15">
      <c r="A2087" t="str">
        <f>IF([1]线路!A2087="","",[1]线路!A2087)</f>
        <v/>
      </c>
      <c r="B2087" t="str">
        <f>IF([1]线路!B2087="","",[1]线路!B2087)</f>
        <v/>
      </c>
      <c r="C2087" t="str">
        <f>IF([1]线路!C2087="","",[1]线路!C2087)</f>
        <v/>
      </c>
      <c r="D2087" t="str">
        <f>IF([1]线路!D2087="","",[1]线路!D2087)</f>
        <v/>
      </c>
      <c r="E2087" t="str">
        <f>IF([1]线路!F2087="","",[1]线路!F2087)</f>
        <v/>
      </c>
      <c r="F2087" t="str">
        <f>IF([1]线路!E2087="","",[1]线路!E2087)</f>
        <v/>
      </c>
      <c r="G2087" s="18" t="str">
        <f t="shared" si="80"/>
        <v/>
      </c>
      <c r="H2087" s="18"/>
      <c r="I2087" s="18"/>
      <c r="J2087" s="18"/>
      <c r="K2087" s="18"/>
      <c r="L2087" s="18" t="str">
        <f t="shared" si="81"/>
        <v/>
      </c>
      <c r="M2087" t="str">
        <f>IF([1]线路!G2087="","",[1]线路!G2087)</f>
        <v/>
      </c>
      <c r="N2087" t="str">
        <f>IF([1]线路!H2087="","",[1]线路!H2087)</f>
        <v/>
      </c>
    </row>
    <row r="2088" spans="1:14" x14ac:dyDescent="0.15">
      <c r="A2088" t="str">
        <f>IF([1]线路!A2088="","",[1]线路!A2088)</f>
        <v/>
      </c>
      <c r="B2088" t="str">
        <f>IF([1]线路!B2088="","",[1]线路!B2088)</f>
        <v/>
      </c>
      <c r="C2088" t="str">
        <f>IF([1]线路!C2088="","",[1]线路!C2088)</f>
        <v/>
      </c>
      <c r="D2088" t="str">
        <f>IF([1]线路!D2088="","",[1]线路!D2088)</f>
        <v/>
      </c>
      <c r="E2088" t="str">
        <f>IF([1]线路!F2088="","",[1]线路!F2088)</f>
        <v/>
      </c>
      <c r="F2088" t="str">
        <f>IF([1]线路!E2088="","",[1]线路!E2088)</f>
        <v/>
      </c>
      <c r="G2088" s="18" t="str">
        <f t="shared" si="80"/>
        <v/>
      </c>
      <c r="H2088" s="18"/>
      <c r="I2088" s="18"/>
      <c r="J2088" s="18"/>
      <c r="K2088" s="18"/>
      <c r="L2088" s="18" t="str">
        <f t="shared" si="81"/>
        <v/>
      </c>
      <c r="M2088" t="str">
        <f>IF([1]线路!G2088="","",[1]线路!G2088)</f>
        <v/>
      </c>
      <c r="N2088" t="str">
        <f>IF([1]线路!H2088="","",[1]线路!H2088)</f>
        <v/>
      </c>
    </row>
    <row r="2089" spans="1:14" x14ac:dyDescent="0.15">
      <c r="A2089" t="str">
        <f>IF([1]线路!A2089="","",[1]线路!A2089)</f>
        <v/>
      </c>
      <c r="B2089" t="str">
        <f>IF([1]线路!B2089="","",[1]线路!B2089)</f>
        <v/>
      </c>
      <c r="C2089" t="str">
        <f>IF([1]线路!C2089="","",[1]线路!C2089)</f>
        <v/>
      </c>
      <c r="D2089" t="str">
        <f>IF([1]线路!D2089="","",[1]线路!D2089)</f>
        <v/>
      </c>
      <c r="E2089" t="str">
        <f>IF([1]线路!F2089="","",[1]线路!F2089)</f>
        <v/>
      </c>
      <c r="F2089" t="str">
        <f>IF([1]线路!E2089="","",[1]线路!E2089)</f>
        <v/>
      </c>
      <c r="G2089" s="18" t="str">
        <f t="shared" si="80"/>
        <v/>
      </c>
      <c r="H2089" s="18"/>
      <c r="I2089" s="18"/>
      <c r="J2089" s="18"/>
      <c r="K2089" s="18"/>
      <c r="L2089" s="18" t="str">
        <f t="shared" si="81"/>
        <v/>
      </c>
      <c r="M2089" t="str">
        <f>IF([1]线路!G2089="","",[1]线路!G2089)</f>
        <v/>
      </c>
      <c r="N2089" t="str">
        <f>IF([1]线路!H2089="","",[1]线路!H2089)</f>
        <v/>
      </c>
    </row>
    <row r="2090" spans="1:14" x14ac:dyDescent="0.15">
      <c r="A2090" t="str">
        <f>IF([1]线路!A2090="","",[1]线路!A2090)</f>
        <v/>
      </c>
      <c r="B2090" t="str">
        <f>IF([1]线路!B2090="","",[1]线路!B2090)</f>
        <v/>
      </c>
      <c r="C2090" t="str">
        <f>IF([1]线路!C2090="","",[1]线路!C2090)</f>
        <v/>
      </c>
      <c r="D2090" t="str">
        <f>IF([1]线路!D2090="","",[1]线路!D2090)</f>
        <v/>
      </c>
      <c r="E2090" t="str">
        <f>IF([1]线路!F2090="","",[1]线路!F2090)</f>
        <v/>
      </c>
      <c r="F2090" t="str">
        <f>IF([1]线路!E2090="","",[1]线路!E2090)</f>
        <v/>
      </c>
      <c r="G2090" s="18" t="str">
        <f t="shared" si="80"/>
        <v/>
      </c>
      <c r="H2090" s="18"/>
      <c r="I2090" s="18"/>
      <c r="J2090" s="18"/>
      <c r="K2090" s="18"/>
      <c r="L2090" s="18" t="str">
        <f t="shared" si="81"/>
        <v/>
      </c>
      <c r="M2090" t="str">
        <f>IF([1]线路!G2090="","",[1]线路!G2090)</f>
        <v/>
      </c>
      <c r="N2090" t="str">
        <f>IF([1]线路!H2090="","",[1]线路!H2090)</f>
        <v/>
      </c>
    </row>
    <row r="2091" spans="1:14" x14ac:dyDescent="0.15">
      <c r="A2091" t="str">
        <f>IF([1]线路!A2091="","",[1]线路!A2091)</f>
        <v/>
      </c>
      <c r="B2091" t="str">
        <f>IF([1]线路!B2091="","",[1]线路!B2091)</f>
        <v/>
      </c>
      <c r="C2091" t="str">
        <f>IF([1]线路!C2091="","",[1]线路!C2091)</f>
        <v/>
      </c>
      <c r="D2091" t="str">
        <f>IF([1]线路!D2091="","",[1]线路!D2091)</f>
        <v/>
      </c>
      <c r="E2091" t="str">
        <f>IF([1]线路!F2091="","",[1]线路!F2091)</f>
        <v/>
      </c>
      <c r="F2091" t="str">
        <f>IF([1]线路!E2091="","",[1]线路!E2091)</f>
        <v/>
      </c>
      <c r="G2091" s="18" t="str">
        <f t="shared" si="80"/>
        <v/>
      </c>
      <c r="H2091" s="18"/>
      <c r="I2091" s="18"/>
      <c r="J2091" s="18"/>
      <c r="K2091" s="18"/>
      <c r="L2091" s="18" t="str">
        <f t="shared" si="81"/>
        <v/>
      </c>
      <c r="M2091" t="str">
        <f>IF([1]线路!G2091="","",[1]线路!G2091)</f>
        <v/>
      </c>
      <c r="N2091" t="str">
        <f>IF([1]线路!H2091="","",[1]线路!H2091)</f>
        <v/>
      </c>
    </row>
    <row r="2092" spans="1:14" x14ac:dyDescent="0.15">
      <c r="A2092" t="str">
        <f>IF([1]线路!A2092="","",[1]线路!A2092)</f>
        <v/>
      </c>
      <c r="B2092" t="str">
        <f>IF([1]线路!B2092="","",[1]线路!B2092)</f>
        <v/>
      </c>
      <c r="C2092" t="str">
        <f>IF([1]线路!C2092="","",[1]线路!C2092)</f>
        <v/>
      </c>
      <c r="D2092" t="str">
        <f>IF([1]线路!D2092="","",[1]线路!D2092)</f>
        <v/>
      </c>
      <c r="E2092" t="str">
        <f>IF([1]线路!F2092="","",[1]线路!F2092)</f>
        <v/>
      </c>
      <c r="F2092" t="str">
        <f>IF([1]线路!E2092="","",[1]线路!E2092)</f>
        <v/>
      </c>
      <c r="G2092" s="18" t="str">
        <f t="shared" si="80"/>
        <v/>
      </c>
      <c r="H2092" s="18"/>
      <c r="I2092" s="18"/>
      <c r="J2092" s="18"/>
      <c r="K2092" s="18"/>
      <c r="L2092" s="18" t="str">
        <f t="shared" si="81"/>
        <v/>
      </c>
      <c r="M2092" t="str">
        <f>IF([1]线路!G2092="","",[1]线路!G2092)</f>
        <v/>
      </c>
      <c r="N2092" t="str">
        <f>IF([1]线路!H2092="","",[1]线路!H2092)</f>
        <v/>
      </c>
    </row>
    <row r="2093" spans="1:14" x14ac:dyDescent="0.15">
      <c r="A2093" t="str">
        <f>IF([1]线路!A2093="","",[1]线路!A2093)</f>
        <v/>
      </c>
      <c r="B2093" t="str">
        <f>IF([1]线路!B2093="","",[1]线路!B2093)</f>
        <v/>
      </c>
      <c r="C2093" t="str">
        <f>IF([1]线路!C2093="","",[1]线路!C2093)</f>
        <v/>
      </c>
      <c r="D2093" t="str">
        <f>IF([1]线路!D2093="","",[1]线路!D2093)</f>
        <v/>
      </c>
      <c r="E2093" t="str">
        <f>IF([1]线路!F2093="","",[1]线路!F2093)</f>
        <v/>
      </c>
      <c r="F2093" t="str">
        <f>IF([1]线路!E2093="","",[1]线路!E2093)</f>
        <v/>
      </c>
      <c r="G2093" s="18" t="str">
        <f t="shared" si="80"/>
        <v/>
      </c>
      <c r="H2093" s="18"/>
      <c r="I2093" s="18"/>
      <c r="J2093" s="18"/>
      <c r="K2093" s="18"/>
      <c r="L2093" s="18" t="str">
        <f t="shared" si="81"/>
        <v/>
      </c>
      <c r="M2093" t="str">
        <f>IF([1]线路!G2093="","",[1]线路!G2093)</f>
        <v/>
      </c>
      <c r="N2093" t="str">
        <f>IF([1]线路!H2093="","",[1]线路!H2093)</f>
        <v/>
      </c>
    </row>
    <row r="2094" spans="1:14" x14ac:dyDescent="0.15">
      <c r="A2094" t="str">
        <f>IF([1]线路!A2094="","",[1]线路!A2094)</f>
        <v/>
      </c>
      <c r="B2094" t="str">
        <f>IF([1]线路!B2094="","",[1]线路!B2094)</f>
        <v/>
      </c>
      <c r="C2094" t="str">
        <f>IF([1]线路!C2094="","",[1]线路!C2094)</f>
        <v/>
      </c>
      <c r="D2094" t="str">
        <f>IF([1]线路!D2094="","",[1]线路!D2094)</f>
        <v/>
      </c>
      <c r="E2094" t="str">
        <f>IF([1]线路!F2094="","",[1]线路!F2094)</f>
        <v/>
      </c>
      <c r="F2094" t="str">
        <f>IF([1]线路!E2094="","",[1]线路!E2094)</f>
        <v/>
      </c>
      <c r="G2094" s="18" t="str">
        <f t="shared" si="80"/>
        <v/>
      </c>
      <c r="H2094" s="18"/>
      <c r="I2094" s="18"/>
      <c r="J2094" s="18"/>
      <c r="K2094" s="18"/>
      <c r="L2094" s="18" t="str">
        <f t="shared" si="81"/>
        <v/>
      </c>
      <c r="M2094" t="str">
        <f>IF([1]线路!G2094="","",[1]线路!G2094)</f>
        <v/>
      </c>
      <c r="N2094" t="str">
        <f>IF([1]线路!H2094="","",[1]线路!H2094)</f>
        <v/>
      </c>
    </row>
    <row r="2095" spans="1:14" x14ac:dyDescent="0.15">
      <c r="A2095" t="str">
        <f>IF([1]线路!A2095="","",[1]线路!A2095)</f>
        <v/>
      </c>
      <c r="B2095" t="str">
        <f>IF([1]线路!B2095="","",[1]线路!B2095)</f>
        <v/>
      </c>
      <c r="C2095" t="str">
        <f>IF([1]线路!C2095="","",[1]线路!C2095)</f>
        <v/>
      </c>
      <c r="D2095" t="str">
        <f>IF([1]线路!D2095="","",[1]线路!D2095)</f>
        <v/>
      </c>
      <c r="E2095" t="str">
        <f>IF([1]线路!F2095="","",[1]线路!F2095)</f>
        <v/>
      </c>
      <c r="F2095" t="str">
        <f>IF([1]线路!E2095="","",[1]线路!E2095)</f>
        <v/>
      </c>
      <c r="G2095" s="18" t="str">
        <f t="shared" si="80"/>
        <v/>
      </c>
      <c r="H2095" s="18"/>
      <c r="I2095" s="18"/>
      <c r="J2095" s="18"/>
      <c r="K2095" s="18"/>
      <c r="L2095" s="18" t="str">
        <f t="shared" si="81"/>
        <v/>
      </c>
      <c r="M2095" t="str">
        <f>IF([1]线路!G2095="","",[1]线路!G2095)</f>
        <v/>
      </c>
      <c r="N2095" t="str">
        <f>IF([1]线路!H2095="","",[1]线路!H2095)</f>
        <v/>
      </c>
    </row>
    <row r="2096" spans="1:14" x14ac:dyDescent="0.15">
      <c r="A2096" t="str">
        <f>IF([1]线路!A2096="","",[1]线路!A2096)</f>
        <v/>
      </c>
      <c r="B2096" t="str">
        <f>IF([1]线路!B2096="","",[1]线路!B2096)</f>
        <v/>
      </c>
      <c r="C2096" t="str">
        <f>IF([1]线路!C2096="","",[1]线路!C2096)</f>
        <v/>
      </c>
      <c r="D2096" t="str">
        <f>IF([1]线路!D2096="","",[1]线路!D2096)</f>
        <v/>
      </c>
      <c r="E2096" t="str">
        <f>IF([1]线路!F2096="","",[1]线路!F2096)</f>
        <v/>
      </c>
      <c r="F2096" t="str">
        <f>IF([1]线路!E2096="","",[1]线路!E2096)</f>
        <v/>
      </c>
      <c r="G2096" s="18" t="str">
        <f t="shared" si="80"/>
        <v/>
      </c>
      <c r="H2096" s="18"/>
      <c r="I2096" s="18"/>
      <c r="J2096" s="18"/>
      <c r="K2096" s="18"/>
      <c r="L2096" s="18" t="str">
        <f t="shared" si="81"/>
        <v/>
      </c>
      <c r="M2096" t="str">
        <f>IF([1]线路!G2096="","",[1]线路!G2096)</f>
        <v/>
      </c>
      <c r="N2096" t="str">
        <f>IF([1]线路!H2096="","",[1]线路!H2096)</f>
        <v/>
      </c>
    </row>
    <row r="2097" spans="1:14" x14ac:dyDescent="0.15">
      <c r="A2097" t="str">
        <f>IF([1]线路!A2097="","",[1]线路!A2097)</f>
        <v/>
      </c>
      <c r="B2097" t="str">
        <f>IF([1]线路!B2097="","",[1]线路!B2097)</f>
        <v/>
      </c>
      <c r="C2097" t="str">
        <f>IF([1]线路!C2097="","",[1]线路!C2097)</f>
        <v/>
      </c>
      <c r="D2097" t="str">
        <f>IF([1]线路!D2097="","",[1]线路!D2097)</f>
        <v/>
      </c>
      <c r="E2097" t="str">
        <f>IF([1]线路!F2097="","",[1]线路!F2097)</f>
        <v/>
      </c>
      <c r="F2097" t="str">
        <f>IF([1]线路!E2097="","",[1]线路!E2097)</f>
        <v/>
      </c>
      <c r="G2097" s="18" t="str">
        <f t="shared" si="80"/>
        <v/>
      </c>
      <c r="H2097" s="18"/>
      <c r="I2097" s="18"/>
      <c r="J2097" s="18"/>
      <c r="K2097" s="18"/>
      <c r="L2097" s="18" t="str">
        <f t="shared" si="81"/>
        <v/>
      </c>
      <c r="M2097" t="str">
        <f>IF([1]线路!G2097="","",[1]线路!G2097)</f>
        <v/>
      </c>
      <c r="N2097" t="str">
        <f>IF([1]线路!H2097="","",[1]线路!H2097)</f>
        <v/>
      </c>
    </row>
    <row r="2098" spans="1:14" x14ac:dyDescent="0.15">
      <c r="A2098" t="str">
        <f>IF([1]线路!A2098="","",[1]线路!A2098)</f>
        <v/>
      </c>
      <c r="B2098" t="str">
        <f>IF([1]线路!B2098="","",[1]线路!B2098)</f>
        <v/>
      </c>
      <c r="C2098" t="str">
        <f>IF([1]线路!C2098="","",[1]线路!C2098)</f>
        <v/>
      </c>
      <c r="D2098" t="str">
        <f>IF([1]线路!D2098="","",[1]线路!D2098)</f>
        <v/>
      </c>
      <c r="E2098" t="str">
        <f>IF([1]线路!F2098="","",[1]线路!F2098)</f>
        <v/>
      </c>
      <c r="F2098" t="str">
        <f>IF([1]线路!E2098="","",[1]线路!E2098)</f>
        <v/>
      </c>
      <c r="G2098" s="18" t="str">
        <f t="shared" si="80"/>
        <v/>
      </c>
      <c r="H2098" s="18"/>
      <c r="I2098" s="18"/>
      <c r="J2098" s="18"/>
      <c r="K2098" s="18"/>
      <c r="L2098" s="18" t="str">
        <f t="shared" si="81"/>
        <v/>
      </c>
      <c r="M2098" t="str">
        <f>IF([1]线路!G2098="","",[1]线路!G2098)</f>
        <v/>
      </c>
      <c r="N2098" t="str">
        <f>IF([1]线路!H2098="","",[1]线路!H2098)</f>
        <v/>
      </c>
    </row>
    <row r="2099" spans="1:14" x14ac:dyDescent="0.15">
      <c r="A2099" t="str">
        <f>IF([1]线路!A2099="","",[1]线路!A2099)</f>
        <v/>
      </c>
      <c r="B2099" t="str">
        <f>IF([1]线路!B2099="","",[1]线路!B2099)</f>
        <v/>
      </c>
      <c r="C2099" t="str">
        <f>IF([1]线路!C2099="","",[1]线路!C2099)</f>
        <v/>
      </c>
      <c r="D2099" t="str">
        <f>IF([1]线路!D2099="","",[1]线路!D2099)</f>
        <v/>
      </c>
      <c r="E2099" t="str">
        <f>IF([1]线路!F2099="","",[1]线路!F2099)</f>
        <v/>
      </c>
      <c r="F2099" t="str">
        <f>IF([1]线路!E2099="","",[1]线路!E2099)</f>
        <v/>
      </c>
      <c r="G2099" s="18" t="str">
        <f t="shared" si="80"/>
        <v/>
      </c>
      <c r="H2099" s="18"/>
      <c r="I2099" s="18"/>
      <c r="J2099" s="18"/>
      <c r="K2099" s="18"/>
      <c r="L2099" s="18" t="str">
        <f t="shared" si="81"/>
        <v/>
      </c>
      <c r="M2099" t="str">
        <f>IF([1]线路!G2099="","",[1]线路!G2099)</f>
        <v/>
      </c>
      <c r="N2099" t="str">
        <f>IF([1]线路!H2099="","",[1]线路!H2099)</f>
        <v/>
      </c>
    </row>
    <row r="2100" spans="1:14" x14ac:dyDescent="0.15">
      <c r="A2100" t="str">
        <f>IF([1]线路!A2100="","",[1]线路!A2100)</f>
        <v/>
      </c>
      <c r="B2100" t="str">
        <f>IF([1]线路!B2100="","",[1]线路!B2100)</f>
        <v/>
      </c>
      <c r="C2100" t="str">
        <f>IF([1]线路!C2100="","",[1]线路!C2100)</f>
        <v/>
      </c>
      <c r="D2100" t="str">
        <f>IF([1]线路!D2100="","",[1]线路!D2100)</f>
        <v/>
      </c>
      <c r="E2100" t="str">
        <f>IF([1]线路!F2100="","",[1]线路!F2100)</f>
        <v/>
      </c>
      <c r="F2100" t="str">
        <f>IF([1]线路!E2100="","",[1]线路!E2100)</f>
        <v/>
      </c>
      <c r="G2100" s="18" t="str">
        <f t="shared" si="80"/>
        <v/>
      </c>
      <c r="H2100" s="18"/>
      <c r="I2100" s="18"/>
      <c r="J2100" s="18"/>
      <c r="K2100" s="18"/>
      <c r="L2100" s="18" t="str">
        <f t="shared" si="81"/>
        <v/>
      </c>
      <c r="M2100" t="str">
        <f>IF([1]线路!G2100="","",[1]线路!G2100)</f>
        <v/>
      </c>
      <c r="N2100" t="str">
        <f>IF([1]线路!H2100="","",[1]线路!H2100)</f>
        <v/>
      </c>
    </row>
    <row r="2101" spans="1:14" x14ac:dyDescent="0.15">
      <c r="A2101" t="str">
        <f>IF([1]线路!A2101="","",[1]线路!A2101)</f>
        <v/>
      </c>
      <c r="B2101" t="str">
        <f>IF([1]线路!B2101="","",[1]线路!B2101)</f>
        <v/>
      </c>
      <c r="C2101" t="str">
        <f>IF([1]线路!C2101="","",[1]线路!C2101)</f>
        <v/>
      </c>
      <c r="D2101" t="str">
        <f>IF([1]线路!D2101="","",[1]线路!D2101)</f>
        <v/>
      </c>
      <c r="E2101" t="str">
        <f>IF([1]线路!F2101="","",[1]线路!F2101)</f>
        <v/>
      </c>
      <c r="F2101" t="str">
        <f>IF([1]线路!E2101="","",[1]线路!E2101)</f>
        <v/>
      </c>
      <c r="G2101" s="18" t="str">
        <f t="shared" si="80"/>
        <v/>
      </c>
      <c r="H2101" s="18"/>
      <c r="I2101" s="18"/>
      <c r="J2101" s="18"/>
      <c r="K2101" s="18"/>
      <c r="L2101" s="18" t="str">
        <f t="shared" si="81"/>
        <v/>
      </c>
      <c r="M2101" t="str">
        <f>IF([1]线路!G2101="","",[1]线路!G2101)</f>
        <v/>
      </c>
      <c r="N2101" t="str">
        <f>IF([1]线路!H2101="","",[1]线路!H2101)</f>
        <v/>
      </c>
    </row>
    <row r="2102" spans="1:14" x14ac:dyDescent="0.15">
      <c r="A2102" t="str">
        <f>IF([1]线路!A2102="","",[1]线路!A2102)</f>
        <v/>
      </c>
      <c r="B2102" t="str">
        <f>IF([1]线路!B2102="","",[1]线路!B2102)</f>
        <v/>
      </c>
      <c r="C2102" t="str">
        <f>IF([1]线路!C2102="","",[1]线路!C2102)</f>
        <v/>
      </c>
      <c r="D2102" t="str">
        <f>IF([1]线路!D2102="","",[1]线路!D2102)</f>
        <v/>
      </c>
      <c r="E2102" t="str">
        <f>IF([1]线路!F2102="","",[1]线路!F2102)</f>
        <v/>
      </c>
      <c r="F2102" t="str">
        <f>IF([1]线路!E2102="","",[1]线路!E2102)</f>
        <v/>
      </c>
      <c r="G2102" s="18" t="str">
        <f t="shared" si="80"/>
        <v/>
      </c>
      <c r="H2102" s="18"/>
      <c r="I2102" s="18"/>
      <c r="J2102" s="18"/>
      <c r="K2102" s="18"/>
      <c r="L2102" s="18" t="str">
        <f t="shared" si="81"/>
        <v/>
      </c>
      <c r="M2102" t="str">
        <f>IF([1]线路!G2102="","",[1]线路!G2102)</f>
        <v/>
      </c>
      <c r="N2102" t="str">
        <f>IF([1]线路!H2102="","",[1]线路!H2102)</f>
        <v/>
      </c>
    </row>
    <row r="2103" spans="1:14" x14ac:dyDescent="0.15">
      <c r="A2103" t="str">
        <f>IF([1]线路!A2103="","",[1]线路!A2103)</f>
        <v/>
      </c>
      <c r="B2103" t="str">
        <f>IF([1]线路!B2103="","",[1]线路!B2103)</f>
        <v/>
      </c>
      <c r="C2103" t="str">
        <f>IF([1]线路!C2103="","",[1]线路!C2103)</f>
        <v/>
      </c>
      <c r="D2103" t="str">
        <f>IF([1]线路!D2103="","",[1]线路!D2103)</f>
        <v/>
      </c>
      <c r="E2103" t="str">
        <f>IF([1]线路!F2103="","",[1]线路!F2103)</f>
        <v/>
      </c>
      <c r="F2103" t="str">
        <f>IF([1]线路!E2103="","",[1]线路!E2103)</f>
        <v/>
      </c>
      <c r="G2103" s="18" t="str">
        <f t="shared" si="80"/>
        <v/>
      </c>
      <c r="H2103" s="18"/>
      <c r="I2103" s="18"/>
      <c r="J2103" s="18"/>
      <c r="K2103" s="18"/>
      <c r="L2103" s="18" t="str">
        <f t="shared" si="81"/>
        <v/>
      </c>
      <c r="M2103" t="str">
        <f>IF([1]线路!G2103="","",[1]线路!G2103)</f>
        <v/>
      </c>
      <c r="N2103" t="str">
        <f>IF([1]线路!H2103="","",[1]线路!H2103)</f>
        <v/>
      </c>
    </row>
    <row r="2104" spans="1:14" x14ac:dyDescent="0.15">
      <c r="A2104" t="str">
        <f>IF([1]线路!A2104="","",[1]线路!A2104)</f>
        <v/>
      </c>
      <c r="B2104" t="str">
        <f>IF([1]线路!B2104="","",[1]线路!B2104)</f>
        <v/>
      </c>
      <c r="C2104" t="str">
        <f>IF([1]线路!C2104="","",[1]线路!C2104)</f>
        <v/>
      </c>
      <c r="D2104" t="str">
        <f>IF([1]线路!D2104="","",[1]线路!D2104)</f>
        <v/>
      </c>
      <c r="E2104" t="str">
        <f>IF([1]线路!F2104="","",[1]线路!F2104)</f>
        <v/>
      </c>
      <c r="F2104" t="str">
        <f>IF([1]线路!E2104="","",[1]线路!E2104)</f>
        <v/>
      </c>
      <c r="G2104" s="18" t="str">
        <f t="shared" si="80"/>
        <v/>
      </c>
      <c r="H2104" s="18"/>
      <c r="I2104" s="18"/>
      <c r="J2104" s="18"/>
      <c r="K2104" s="18"/>
      <c r="L2104" s="18" t="str">
        <f t="shared" si="81"/>
        <v/>
      </c>
      <c r="M2104" t="str">
        <f>IF([1]线路!G2104="","",[1]线路!G2104)</f>
        <v/>
      </c>
      <c r="N2104" t="str">
        <f>IF([1]线路!H2104="","",[1]线路!H2104)</f>
        <v/>
      </c>
    </row>
    <row r="2105" spans="1:14" x14ac:dyDescent="0.15">
      <c r="A2105" t="str">
        <f>IF([1]线路!A2105="","",[1]线路!A2105)</f>
        <v/>
      </c>
      <c r="B2105" t="str">
        <f>IF([1]线路!B2105="","",[1]线路!B2105)</f>
        <v/>
      </c>
      <c r="C2105" t="str">
        <f>IF([1]线路!C2105="","",[1]线路!C2105)</f>
        <v/>
      </c>
      <c r="D2105" t="str">
        <f>IF([1]线路!D2105="","",[1]线路!D2105)</f>
        <v/>
      </c>
      <c r="E2105" t="str">
        <f>IF([1]线路!F2105="","",[1]线路!F2105)</f>
        <v/>
      </c>
      <c r="F2105" t="str">
        <f>IF([1]线路!E2105="","",[1]线路!E2105)</f>
        <v/>
      </c>
      <c r="G2105" s="18" t="str">
        <f t="shared" si="80"/>
        <v/>
      </c>
      <c r="H2105" s="18"/>
      <c r="I2105" s="18"/>
      <c r="J2105" s="18"/>
      <c r="K2105" s="18"/>
      <c r="L2105" s="18" t="str">
        <f t="shared" si="81"/>
        <v/>
      </c>
      <c r="M2105" t="str">
        <f>IF([1]线路!G2105="","",[1]线路!G2105)</f>
        <v/>
      </c>
      <c r="N2105" t="str">
        <f>IF([1]线路!H2105="","",[1]线路!H2105)</f>
        <v/>
      </c>
    </row>
    <row r="2106" spans="1:14" x14ac:dyDescent="0.15">
      <c r="A2106" t="str">
        <f>IF([1]线路!A2106="","",[1]线路!A2106)</f>
        <v/>
      </c>
      <c r="B2106" t="str">
        <f>IF([1]线路!B2106="","",[1]线路!B2106)</f>
        <v/>
      </c>
      <c r="C2106" t="str">
        <f>IF([1]线路!C2106="","",[1]线路!C2106)</f>
        <v/>
      </c>
      <c r="D2106" t="str">
        <f>IF([1]线路!D2106="","",[1]线路!D2106)</f>
        <v/>
      </c>
      <c r="E2106" t="str">
        <f>IF([1]线路!F2106="","",[1]线路!F2106)</f>
        <v/>
      </c>
      <c r="F2106" t="str">
        <f>IF([1]线路!E2106="","",[1]线路!E2106)</f>
        <v/>
      </c>
      <c r="G2106" s="18" t="str">
        <f t="shared" si="80"/>
        <v/>
      </c>
      <c r="H2106" s="18"/>
      <c r="I2106" s="18"/>
      <c r="J2106" s="18"/>
      <c r="K2106" s="18"/>
      <c r="L2106" s="18" t="str">
        <f t="shared" si="81"/>
        <v/>
      </c>
      <c r="M2106" t="str">
        <f>IF([1]线路!G2106="","",[1]线路!G2106)</f>
        <v/>
      </c>
      <c r="N2106" t="str">
        <f>IF([1]线路!H2106="","",[1]线路!H2106)</f>
        <v/>
      </c>
    </row>
    <row r="2107" spans="1:14" x14ac:dyDescent="0.15">
      <c r="A2107" t="str">
        <f>IF([1]线路!A2107="","",[1]线路!A2107)</f>
        <v/>
      </c>
      <c r="B2107" t="str">
        <f>IF([1]线路!B2107="","",[1]线路!B2107)</f>
        <v/>
      </c>
      <c r="C2107" t="str">
        <f>IF([1]线路!C2107="","",[1]线路!C2107)</f>
        <v/>
      </c>
      <c r="D2107" t="str">
        <f>IF([1]线路!D2107="","",[1]线路!D2107)</f>
        <v/>
      </c>
      <c r="E2107" t="str">
        <f>IF([1]线路!F2107="","",[1]线路!F2107)</f>
        <v/>
      </c>
      <c r="F2107" t="str">
        <f>IF([1]线路!E2107="","",[1]线路!E2107)</f>
        <v/>
      </c>
      <c r="G2107" s="18" t="str">
        <f t="shared" si="80"/>
        <v/>
      </c>
      <c r="H2107" s="18"/>
      <c r="I2107" s="18"/>
      <c r="J2107" s="18"/>
      <c r="K2107" s="18"/>
      <c r="L2107" s="18" t="str">
        <f t="shared" si="81"/>
        <v/>
      </c>
      <c r="M2107" t="str">
        <f>IF([1]线路!G2107="","",[1]线路!G2107)</f>
        <v/>
      </c>
      <c r="N2107" t="str">
        <f>IF([1]线路!H2107="","",[1]线路!H2107)</f>
        <v/>
      </c>
    </row>
    <row r="2108" spans="1:14" x14ac:dyDescent="0.15">
      <c r="A2108" t="str">
        <f>IF([1]线路!A2108="","",[1]线路!A2108)</f>
        <v/>
      </c>
      <c r="B2108" t="str">
        <f>IF([1]线路!B2108="","",[1]线路!B2108)</f>
        <v/>
      </c>
      <c r="C2108" t="str">
        <f>IF([1]线路!C2108="","",[1]线路!C2108)</f>
        <v/>
      </c>
      <c r="D2108" t="str">
        <f>IF([1]线路!D2108="","",[1]线路!D2108)</f>
        <v/>
      </c>
      <c r="E2108" t="str">
        <f>IF([1]线路!F2108="","",[1]线路!F2108)</f>
        <v/>
      </c>
      <c r="F2108" t="str">
        <f>IF([1]线路!E2108="","",[1]线路!E2108)</f>
        <v/>
      </c>
      <c r="G2108" s="18" t="str">
        <f t="shared" si="80"/>
        <v/>
      </c>
      <c r="H2108" s="18"/>
      <c r="I2108" s="18"/>
      <c r="J2108" s="18"/>
      <c r="K2108" s="18"/>
      <c r="L2108" s="18" t="str">
        <f t="shared" si="81"/>
        <v/>
      </c>
      <c r="M2108" t="str">
        <f>IF([1]线路!G2108="","",[1]线路!G2108)</f>
        <v/>
      </c>
      <c r="N2108" t="str">
        <f>IF([1]线路!H2108="","",[1]线路!H2108)</f>
        <v/>
      </c>
    </row>
    <row r="2109" spans="1:14" x14ac:dyDescent="0.15">
      <c r="A2109" t="str">
        <f>IF([1]线路!A2109="","",[1]线路!A2109)</f>
        <v/>
      </c>
      <c r="B2109" t="str">
        <f>IF([1]线路!B2109="","",[1]线路!B2109)</f>
        <v/>
      </c>
      <c r="C2109" t="str">
        <f>IF([1]线路!C2109="","",[1]线路!C2109)</f>
        <v/>
      </c>
      <c r="D2109" t="str">
        <f>IF([1]线路!D2109="","",[1]线路!D2109)</f>
        <v/>
      </c>
      <c r="E2109" t="str">
        <f>IF([1]线路!F2109="","",[1]线路!F2109)</f>
        <v/>
      </c>
      <c r="F2109" t="str">
        <f>IF([1]线路!E2109="","",[1]线路!E2109)</f>
        <v/>
      </c>
      <c r="G2109" s="18" t="str">
        <f t="shared" si="80"/>
        <v/>
      </c>
      <c r="H2109" s="18"/>
      <c r="I2109" s="18"/>
      <c r="J2109" s="18"/>
      <c r="K2109" s="18"/>
      <c r="L2109" s="18" t="str">
        <f t="shared" si="81"/>
        <v/>
      </c>
      <c r="M2109" t="str">
        <f>IF([1]线路!G2109="","",[1]线路!G2109)</f>
        <v/>
      </c>
      <c r="N2109" t="str">
        <f>IF([1]线路!H2109="","",[1]线路!H2109)</f>
        <v/>
      </c>
    </row>
    <row r="2110" spans="1:14" x14ac:dyDescent="0.15">
      <c r="A2110" t="str">
        <f>IF([1]线路!A2110="","",[1]线路!A2110)</f>
        <v/>
      </c>
      <c r="B2110" t="str">
        <f>IF([1]线路!B2110="","",[1]线路!B2110)</f>
        <v/>
      </c>
      <c r="C2110" t="str">
        <f>IF([1]线路!C2110="","",[1]线路!C2110)</f>
        <v/>
      </c>
      <c r="D2110" t="str">
        <f>IF([1]线路!D2110="","",[1]线路!D2110)</f>
        <v/>
      </c>
      <c r="E2110" t="str">
        <f>IF([1]线路!F2110="","",[1]线路!F2110)</f>
        <v/>
      </c>
      <c r="F2110" t="str">
        <f>IF([1]线路!E2110="","",[1]线路!E2110)</f>
        <v/>
      </c>
      <c r="G2110" s="18" t="str">
        <f t="shared" si="80"/>
        <v/>
      </c>
      <c r="H2110" s="18"/>
      <c r="I2110" s="18"/>
      <c r="J2110" s="18"/>
      <c r="K2110" s="18"/>
      <c r="L2110" s="18" t="str">
        <f t="shared" si="81"/>
        <v/>
      </c>
      <c r="M2110" t="str">
        <f>IF([1]线路!G2110="","",[1]线路!G2110)</f>
        <v/>
      </c>
      <c r="N2110" t="str">
        <f>IF([1]线路!H2110="","",[1]线路!H2110)</f>
        <v/>
      </c>
    </row>
    <row r="2111" spans="1:14" x14ac:dyDescent="0.15">
      <c r="A2111" t="str">
        <f>IF([1]线路!A2111="","",[1]线路!A2111)</f>
        <v/>
      </c>
      <c r="B2111" t="str">
        <f>IF([1]线路!B2111="","",[1]线路!B2111)</f>
        <v/>
      </c>
      <c r="C2111" t="str">
        <f>IF([1]线路!C2111="","",[1]线路!C2111)</f>
        <v/>
      </c>
      <c r="D2111" t="str">
        <f>IF([1]线路!D2111="","",[1]线路!D2111)</f>
        <v/>
      </c>
      <c r="E2111" t="str">
        <f>IF([1]线路!F2111="","",[1]线路!F2111)</f>
        <v/>
      </c>
      <c r="F2111" t="str">
        <f>IF([1]线路!E2111="","",[1]线路!E2111)</f>
        <v/>
      </c>
      <c r="G2111" s="18" t="str">
        <f t="shared" si="80"/>
        <v/>
      </c>
      <c r="H2111" s="18"/>
      <c r="I2111" s="18"/>
      <c r="J2111" s="18"/>
      <c r="K2111" s="18"/>
      <c r="L2111" s="18" t="str">
        <f t="shared" si="81"/>
        <v/>
      </c>
      <c r="M2111" t="str">
        <f>IF([1]线路!G2111="","",[1]线路!G2111)</f>
        <v/>
      </c>
      <c r="N2111" t="str">
        <f>IF([1]线路!H2111="","",[1]线路!H2111)</f>
        <v/>
      </c>
    </row>
    <row r="2112" spans="1:14" x14ac:dyDescent="0.15">
      <c r="A2112" t="str">
        <f>IF([1]线路!A2112="","",[1]线路!A2112)</f>
        <v/>
      </c>
      <c r="B2112" t="str">
        <f>IF([1]线路!B2112="","",[1]线路!B2112)</f>
        <v/>
      </c>
      <c r="C2112" t="str">
        <f>IF([1]线路!C2112="","",[1]线路!C2112)</f>
        <v/>
      </c>
      <c r="D2112" t="str">
        <f>IF([1]线路!D2112="","",[1]线路!D2112)</f>
        <v/>
      </c>
      <c r="E2112" t="str">
        <f>IF([1]线路!F2112="","",[1]线路!F2112)</f>
        <v/>
      </c>
      <c r="F2112" t="str">
        <f>IF([1]线路!E2112="","",[1]线路!E2112)</f>
        <v/>
      </c>
      <c r="G2112" s="18" t="str">
        <f t="shared" si="80"/>
        <v/>
      </c>
      <c r="H2112" s="18"/>
      <c r="I2112" s="18"/>
      <c r="J2112" s="18"/>
      <c r="K2112" s="18"/>
      <c r="L2112" s="18" t="str">
        <f t="shared" si="81"/>
        <v/>
      </c>
      <c r="M2112" t="str">
        <f>IF([1]线路!G2112="","",[1]线路!G2112)</f>
        <v/>
      </c>
      <c r="N2112" t="str">
        <f>IF([1]线路!H2112="","",[1]线路!H2112)</f>
        <v/>
      </c>
    </row>
    <row r="2113" spans="1:14" x14ac:dyDescent="0.15">
      <c r="A2113" t="str">
        <f>IF([1]线路!A2113="","",[1]线路!A2113)</f>
        <v/>
      </c>
      <c r="B2113" t="str">
        <f>IF([1]线路!B2113="","",[1]线路!B2113)</f>
        <v/>
      </c>
      <c r="C2113" t="str">
        <f>IF([1]线路!C2113="","",[1]线路!C2113)</f>
        <v/>
      </c>
      <c r="D2113" t="str">
        <f>IF([1]线路!D2113="","",[1]线路!D2113)</f>
        <v/>
      </c>
      <c r="E2113" t="str">
        <f>IF([1]线路!F2113="","",[1]线路!F2113)</f>
        <v/>
      </c>
      <c r="F2113" t="str">
        <f>IF([1]线路!E2113="","",[1]线路!E2113)</f>
        <v/>
      </c>
      <c r="G2113" s="18" t="str">
        <f t="shared" si="80"/>
        <v/>
      </c>
      <c r="H2113" s="18"/>
      <c r="I2113" s="18"/>
      <c r="J2113" s="18"/>
      <c r="K2113" s="18"/>
      <c r="L2113" s="18" t="str">
        <f t="shared" si="81"/>
        <v/>
      </c>
      <c r="M2113" t="str">
        <f>IF([1]线路!G2113="","",[1]线路!G2113)</f>
        <v/>
      </c>
      <c r="N2113" t="str">
        <f>IF([1]线路!H2113="","",[1]线路!H2113)</f>
        <v/>
      </c>
    </row>
    <row r="2114" spans="1:14" x14ac:dyDescent="0.15">
      <c r="A2114" t="str">
        <f>IF([1]线路!A2114="","",[1]线路!A2114)</f>
        <v/>
      </c>
      <c r="B2114" t="str">
        <f>IF([1]线路!B2114="","",[1]线路!B2114)</f>
        <v/>
      </c>
      <c r="C2114" t="str">
        <f>IF([1]线路!C2114="","",[1]线路!C2114)</f>
        <v/>
      </c>
      <c r="D2114" t="str">
        <f>IF([1]线路!D2114="","",[1]线路!D2114)</f>
        <v/>
      </c>
      <c r="E2114" t="str">
        <f>IF([1]线路!F2114="","",[1]线路!F2114)</f>
        <v/>
      </c>
      <c r="F2114" t="str">
        <f>IF([1]线路!E2114="","",[1]线路!E2114)</f>
        <v/>
      </c>
      <c r="G2114" s="18" t="str">
        <f t="shared" si="80"/>
        <v/>
      </c>
      <c r="H2114" s="18"/>
      <c r="I2114" s="18"/>
      <c r="J2114" s="18"/>
      <c r="K2114" s="18"/>
      <c r="L2114" s="18" t="str">
        <f t="shared" si="81"/>
        <v/>
      </c>
      <c r="M2114" t="str">
        <f>IF([1]线路!G2114="","",[1]线路!G2114)</f>
        <v/>
      </c>
      <c r="N2114" t="str">
        <f>IF([1]线路!H2114="","",[1]线路!H2114)</f>
        <v/>
      </c>
    </row>
    <row r="2115" spans="1:14" x14ac:dyDescent="0.15">
      <c r="A2115" t="str">
        <f>IF([1]线路!A2115="","",[1]线路!A2115)</f>
        <v/>
      </c>
      <c r="B2115" t="str">
        <f>IF([1]线路!B2115="","",[1]线路!B2115)</f>
        <v/>
      </c>
      <c r="C2115" t="str">
        <f>IF([1]线路!C2115="","",[1]线路!C2115)</f>
        <v/>
      </c>
      <c r="D2115" t="str">
        <f>IF([1]线路!D2115="","",[1]线路!D2115)</f>
        <v/>
      </c>
      <c r="E2115" t="str">
        <f>IF([1]线路!F2115="","",[1]线路!F2115)</f>
        <v/>
      </c>
      <c r="F2115" t="str">
        <f>IF([1]线路!E2115="","",[1]线路!E2115)</f>
        <v/>
      </c>
      <c r="G2115" s="18" t="str">
        <f t="shared" ref="G2115:G2178" si="82">L2115</f>
        <v/>
      </c>
      <c r="H2115" s="18"/>
      <c r="I2115" s="18"/>
      <c r="J2115" s="18"/>
      <c r="K2115" s="18"/>
      <c r="L2115" s="18" t="str">
        <f t="shared" ref="L2115:L2178" si="83">IF(OR(I2115="",K2115=""),"",IF(I2115/(I2115+K2115)&gt;0.5,0,1))</f>
        <v/>
      </c>
      <c r="M2115" t="str">
        <f>IF([1]线路!G2115="","",[1]线路!G2115)</f>
        <v/>
      </c>
      <c r="N2115" t="str">
        <f>IF([1]线路!H2115="","",[1]线路!H2115)</f>
        <v/>
      </c>
    </row>
    <row r="2116" spans="1:14" x14ac:dyDescent="0.15">
      <c r="A2116" t="str">
        <f>IF([1]线路!A2116="","",[1]线路!A2116)</f>
        <v/>
      </c>
      <c r="B2116" t="str">
        <f>IF([1]线路!B2116="","",[1]线路!B2116)</f>
        <v/>
      </c>
      <c r="C2116" t="str">
        <f>IF([1]线路!C2116="","",[1]线路!C2116)</f>
        <v/>
      </c>
      <c r="D2116" t="str">
        <f>IF([1]线路!D2116="","",[1]线路!D2116)</f>
        <v/>
      </c>
      <c r="E2116" t="str">
        <f>IF([1]线路!F2116="","",[1]线路!F2116)</f>
        <v/>
      </c>
      <c r="F2116" t="str">
        <f>IF([1]线路!E2116="","",[1]线路!E2116)</f>
        <v/>
      </c>
      <c r="G2116" s="18" t="str">
        <f t="shared" si="82"/>
        <v/>
      </c>
      <c r="H2116" s="18"/>
      <c r="I2116" s="18"/>
      <c r="J2116" s="18"/>
      <c r="K2116" s="18"/>
      <c r="L2116" s="18" t="str">
        <f t="shared" si="83"/>
        <v/>
      </c>
      <c r="M2116" t="str">
        <f>IF([1]线路!G2116="","",[1]线路!G2116)</f>
        <v/>
      </c>
      <c r="N2116" t="str">
        <f>IF([1]线路!H2116="","",[1]线路!H2116)</f>
        <v/>
      </c>
    </row>
    <row r="2117" spans="1:14" x14ac:dyDescent="0.15">
      <c r="A2117" t="str">
        <f>IF([1]线路!A2117="","",[1]线路!A2117)</f>
        <v/>
      </c>
      <c r="B2117" t="str">
        <f>IF([1]线路!B2117="","",[1]线路!B2117)</f>
        <v/>
      </c>
      <c r="C2117" t="str">
        <f>IF([1]线路!C2117="","",[1]线路!C2117)</f>
        <v/>
      </c>
      <c r="D2117" t="str">
        <f>IF([1]线路!D2117="","",[1]线路!D2117)</f>
        <v/>
      </c>
      <c r="E2117" t="str">
        <f>IF([1]线路!F2117="","",[1]线路!F2117)</f>
        <v/>
      </c>
      <c r="F2117" t="str">
        <f>IF([1]线路!E2117="","",[1]线路!E2117)</f>
        <v/>
      </c>
      <c r="G2117" s="18" t="str">
        <f t="shared" si="82"/>
        <v/>
      </c>
      <c r="H2117" s="18"/>
      <c r="I2117" s="18"/>
      <c r="J2117" s="18"/>
      <c r="K2117" s="18"/>
      <c r="L2117" s="18" t="str">
        <f t="shared" si="83"/>
        <v/>
      </c>
      <c r="M2117" t="str">
        <f>IF([1]线路!G2117="","",[1]线路!G2117)</f>
        <v/>
      </c>
      <c r="N2117" t="str">
        <f>IF([1]线路!H2117="","",[1]线路!H2117)</f>
        <v/>
      </c>
    </row>
    <row r="2118" spans="1:14" x14ac:dyDescent="0.15">
      <c r="A2118" t="str">
        <f>IF([1]线路!A2118="","",[1]线路!A2118)</f>
        <v/>
      </c>
      <c r="B2118" t="str">
        <f>IF([1]线路!B2118="","",[1]线路!B2118)</f>
        <v/>
      </c>
      <c r="C2118" t="str">
        <f>IF([1]线路!C2118="","",[1]线路!C2118)</f>
        <v/>
      </c>
      <c r="D2118" t="str">
        <f>IF([1]线路!D2118="","",[1]线路!D2118)</f>
        <v/>
      </c>
      <c r="E2118" t="str">
        <f>IF([1]线路!F2118="","",[1]线路!F2118)</f>
        <v/>
      </c>
      <c r="F2118" t="str">
        <f>IF([1]线路!E2118="","",[1]线路!E2118)</f>
        <v/>
      </c>
      <c r="G2118" s="18" t="str">
        <f t="shared" si="82"/>
        <v/>
      </c>
      <c r="H2118" s="18"/>
      <c r="I2118" s="18"/>
      <c r="J2118" s="18"/>
      <c r="K2118" s="18"/>
      <c r="L2118" s="18" t="str">
        <f t="shared" si="83"/>
        <v/>
      </c>
      <c r="M2118" t="str">
        <f>IF([1]线路!G2118="","",[1]线路!G2118)</f>
        <v/>
      </c>
      <c r="N2118" t="str">
        <f>IF([1]线路!H2118="","",[1]线路!H2118)</f>
        <v/>
      </c>
    </row>
    <row r="2119" spans="1:14" x14ac:dyDescent="0.15">
      <c r="A2119" t="str">
        <f>IF([1]线路!A2119="","",[1]线路!A2119)</f>
        <v/>
      </c>
      <c r="B2119" t="str">
        <f>IF([1]线路!B2119="","",[1]线路!B2119)</f>
        <v/>
      </c>
      <c r="C2119" t="str">
        <f>IF([1]线路!C2119="","",[1]线路!C2119)</f>
        <v/>
      </c>
      <c r="D2119" t="str">
        <f>IF([1]线路!D2119="","",[1]线路!D2119)</f>
        <v/>
      </c>
      <c r="E2119" t="str">
        <f>IF([1]线路!F2119="","",[1]线路!F2119)</f>
        <v/>
      </c>
      <c r="F2119" t="str">
        <f>IF([1]线路!E2119="","",[1]线路!E2119)</f>
        <v/>
      </c>
      <c r="G2119" s="18" t="str">
        <f t="shared" si="82"/>
        <v/>
      </c>
      <c r="H2119" s="18"/>
      <c r="I2119" s="18"/>
      <c r="J2119" s="18"/>
      <c r="K2119" s="18"/>
      <c r="L2119" s="18" t="str">
        <f t="shared" si="83"/>
        <v/>
      </c>
      <c r="M2119" t="str">
        <f>IF([1]线路!G2119="","",[1]线路!G2119)</f>
        <v/>
      </c>
      <c r="N2119" t="str">
        <f>IF([1]线路!H2119="","",[1]线路!H2119)</f>
        <v/>
      </c>
    </row>
    <row r="2120" spans="1:14" x14ac:dyDescent="0.15">
      <c r="A2120" t="str">
        <f>IF([1]线路!A2120="","",[1]线路!A2120)</f>
        <v/>
      </c>
      <c r="B2120" t="str">
        <f>IF([1]线路!B2120="","",[1]线路!B2120)</f>
        <v/>
      </c>
      <c r="C2120" t="str">
        <f>IF([1]线路!C2120="","",[1]线路!C2120)</f>
        <v/>
      </c>
      <c r="D2120" t="str">
        <f>IF([1]线路!D2120="","",[1]线路!D2120)</f>
        <v/>
      </c>
      <c r="E2120" t="str">
        <f>IF([1]线路!F2120="","",[1]线路!F2120)</f>
        <v/>
      </c>
      <c r="F2120" t="str">
        <f>IF([1]线路!E2120="","",[1]线路!E2120)</f>
        <v/>
      </c>
      <c r="G2120" s="18" t="str">
        <f t="shared" si="82"/>
        <v/>
      </c>
      <c r="H2120" s="18"/>
      <c r="I2120" s="18"/>
      <c r="J2120" s="18"/>
      <c r="K2120" s="18"/>
      <c r="L2120" s="18" t="str">
        <f t="shared" si="83"/>
        <v/>
      </c>
      <c r="M2120" t="str">
        <f>IF([1]线路!G2120="","",[1]线路!G2120)</f>
        <v/>
      </c>
      <c r="N2120" t="str">
        <f>IF([1]线路!H2120="","",[1]线路!H2120)</f>
        <v/>
      </c>
    </row>
    <row r="2121" spans="1:14" x14ac:dyDescent="0.15">
      <c r="A2121" t="str">
        <f>IF([1]线路!A2121="","",[1]线路!A2121)</f>
        <v/>
      </c>
      <c r="B2121" t="str">
        <f>IF([1]线路!B2121="","",[1]线路!B2121)</f>
        <v/>
      </c>
      <c r="C2121" t="str">
        <f>IF([1]线路!C2121="","",[1]线路!C2121)</f>
        <v/>
      </c>
      <c r="D2121" t="str">
        <f>IF([1]线路!D2121="","",[1]线路!D2121)</f>
        <v/>
      </c>
      <c r="E2121" t="str">
        <f>IF([1]线路!F2121="","",[1]线路!F2121)</f>
        <v/>
      </c>
      <c r="F2121" t="str">
        <f>IF([1]线路!E2121="","",[1]线路!E2121)</f>
        <v/>
      </c>
      <c r="G2121" s="18" t="str">
        <f t="shared" si="82"/>
        <v/>
      </c>
      <c r="H2121" s="18"/>
      <c r="I2121" s="18"/>
      <c r="J2121" s="18"/>
      <c r="K2121" s="18"/>
      <c r="L2121" s="18" t="str">
        <f t="shared" si="83"/>
        <v/>
      </c>
      <c r="M2121" t="str">
        <f>IF([1]线路!G2121="","",[1]线路!G2121)</f>
        <v/>
      </c>
      <c r="N2121" t="str">
        <f>IF([1]线路!H2121="","",[1]线路!H2121)</f>
        <v/>
      </c>
    </row>
    <row r="2122" spans="1:14" x14ac:dyDescent="0.15">
      <c r="A2122" t="str">
        <f>IF([1]线路!A2122="","",[1]线路!A2122)</f>
        <v/>
      </c>
      <c r="B2122" t="str">
        <f>IF([1]线路!B2122="","",[1]线路!B2122)</f>
        <v/>
      </c>
      <c r="C2122" t="str">
        <f>IF([1]线路!C2122="","",[1]线路!C2122)</f>
        <v/>
      </c>
      <c r="D2122" t="str">
        <f>IF([1]线路!D2122="","",[1]线路!D2122)</f>
        <v/>
      </c>
      <c r="E2122" t="str">
        <f>IF([1]线路!F2122="","",[1]线路!F2122)</f>
        <v/>
      </c>
      <c r="F2122" t="str">
        <f>IF([1]线路!E2122="","",[1]线路!E2122)</f>
        <v/>
      </c>
      <c r="G2122" s="18" t="str">
        <f t="shared" si="82"/>
        <v/>
      </c>
      <c r="H2122" s="18"/>
      <c r="I2122" s="18"/>
      <c r="J2122" s="18"/>
      <c r="K2122" s="18"/>
      <c r="L2122" s="18" t="str">
        <f t="shared" si="83"/>
        <v/>
      </c>
      <c r="M2122" t="str">
        <f>IF([1]线路!G2122="","",[1]线路!G2122)</f>
        <v/>
      </c>
      <c r="N2122" t="str">
        <f>IF([1]线路!H2122="","",[1]线路!H2122)</f>
        <v/>
      </c>
    </row>
    <row r="2123" spans="1:14" x14ac:dyDescent="0.15">
      <c r="A2123" t="str">
        <f>IF([1]线路!A2123="","",[1]线路!A2123)</f>
        <v/>
      </c>
      <c r="B2123" t="str">
        <f>IF([1]线路!B2123="","",[1]线路!B2123)</f>
        <v/>
      </c>
      <c r="C2123" t="str">
        <f>IF([1]线路!C2123="","",[1]线路!C2123)</f>
        <v/>
      </c>
      <c r="D2123" t="str">
        <f>IF([1]线路!D2123="","",[1]线路!D2123)</f>
        <v/>
      </c>
      <c r="E2123" t="str">
        <f>IF([1]线路!F2123="","",[1]线路!F2123)</f>
        <v/>
      </c>
      <c r="F2123" t="str">
        <f>IF([1]线路!E2123="","",[1]线路!E2123)</f>
        <v/>
      </c>
      <c r="G2123" s="18" t="str">
        <f t="shared" si="82"/>
        <v/>
      </c>
      <c r="H2123" s="18"/>
      <c r="I2123" s="18"/>
      <c r="J2123" s="18"/>
      <c r="K2123" s="18"/>
      <c r="L2123" s="18" t="str">
        <f t="shared" si="83"/>
        <v/>
      </c>
      <c r="M2123" t="str">
        <f>IF([1]线路!G2123="","",[1]线路!G2123)</f>
        <v/>
      </c>
      <c r="N2123" t="str">
        <f>IF([1]线路!H2123="","",[1]线路!H2123)</f>
        <v/>
      </c>
    </row>
    <row r="2124" spans="1:14" x14ac:dyDescent="0.15">
      <c r="A2124" t="str">
        <f>IF([1]线路!A2124="","",[1]线路!A2124)</f>
        <v/>
      </c>
      <c r="B2124" t="str">
        <f>IF([1]线路!B2124="","",[1]线路!B2124)</f>
        <v/>
      </c>
      <c r="C2124" t="str">
        <f>IF([1]线路!C2124="","",[1]线路!C2124)</f>
        <v/>
      </c>
      <c r="D2124" t="str">
        <f>IF([1]线路!D2124="","",[1]线路!D2124)</f>
        <v/>
      </c>
      <c r="E2124" t="str">
        <f>IF([1]线路!F2124="","",[1]线路!F2124)</f>
        <v/>
      </c>
      <c r="F2124" t="str">
        <f>IF([1]线路!E2124="","",[1]线路!E2124)</f>
        <v/>
      </c>
      <c r="G2124" s="18" t="str">
        <f t="shared" si="82"/>
        <v/>
      </c>
      <c r="H2124" s="18"/>
      <c r="I2124" s="18"/>
      <c r="J2124" s="18"/>
      <c r="K2124" s="18"/>
      <c r="L2124" s="18" t="str">
        <f t="shared" si="83"/>
        <v/>
      </c>
      <c r="M2124" t="str">
        <f>IF([1]线路!G2124="","",[1]线路!G2124)</f>
        <v/>
      </c>
      <c r="N2124" t="str">
        <f>IF([1]线路!H2124="","",[1]线路!H2124)</f>
        <v/>
      </c>
    </row>
    <row r="2125" spans="1:14" x14ac:dyDescent="0.15">
      <c r="A2125" t="str">
        <f>IF([1]线路!A2125="","",[1]线路!A2125)</f>
        <v/>
      </c>
      <c r="B2125" t="str">
        <f>IF([1]线路!B2125="","",[1]线路!B2125)</f>
        <v/>
      </c>
      <c r="C2125" t="str">
        <f>IF([1]线路!C2125="","",[1]线路!C2125)</f>
        <v/>
      </c>
      <c r="D2125" t="str">
        <f>IF([1]线路!D2125="","",[1]线路!D2125)</f>
        <v/>
      </c>
      <c r="E2125" t="str">
        <f>IF([1]线路!F2125="","",[1]线路!F2125)</f>
        <v/>
      </c>
      <c r="F2125" t="str">
        <f>IF([1]线路!E2125="","",[1]线路!E2125)</f>
        <v/>
      </c>
      <c r="G2125" s="18" t="str">
        <f t="shared" si="82"/>
        <v/>
      </c>
      <c r="H2125" s="18"/>
      <c r="I2125" s="18"/>
      <c r="J2125" s="18"/>
      <c r="K2125" s="18"/>
      <c r="L2125" s="18" t="str">
        <f t="shared" si="83"/>
        <v/>
      </c>
      <c r="M2125" t="str">
        <f>IF([1]线路!G2125="","",[1]线路!G2125)</f>
        <v/>
      </c>
      <c r="N2125" t="str">
        <f>IF([1]线路!H2125="","",[1]线路!H2125)</f>
        <v/>
      </c>
    </row>
    <row r="2126" spans="1:14" x14ac:dyDescent="0.15">
      <c r="A2126" t="str">
        <f>IF([1]线路!A2126="","",[1]线路!A2126)</f>
        <v/>
      </c>
      <c r="B2126" t="str">
        <f>IF([1]线路!B2126="","",[1]线路!B2126)</f>
        <v/>
      </c>
      <c r="C2126" t="str">
        <f>IF([1]线路!C2126="","",[1]线路!C2126)</f>
        <v/>
      </c>
      <c r="D2126" t="str">
        <f>IF([1]线路!D2126="","",[1]线路!D2126)</f>
        <v/>
      </c>
      <c r="E2126" t="str">
        <f>IF([1]线路!F2126="","",[1]线路!F2126)</f>
        <v/>
      </c>
      <c r="F2126" t="str">
        <f>IF([1]线路!E2126="","",[1]线路!E2126)</f>
        <v/>
      </c>
      <c r="G2126" s="18" t="str">
        <f t="shared" si="82"/>
        <v/>
      </c>
      <c r="H2126" s="18"/>
      <c r="I2126" s="18"/>
      <c r="J2126" s="18"/>
      <c r="K2126" s="18"/>
      <c r="L2126" s="18" t="str">
        <f t="shared" si="83"/>
        <v/>
      </c>
      <c r="M2126" t="str">
        <f>IF([1]线路!G2126="","",[1]线路!G2126)</f>
        <v/>
      </c>
      <c r="N2126" t="str">
        <f>IF([1]线路!H2126="","",[1]线路!H2126)</f>
        <v/>
      </c>
    </row>
    <row r="2127" spans="1:14" x14ac:dyDescent="0.15">
      <c r="A2127" t="str">
        <f>IF([1]线路!A2127="","",[1]线路!A2127)</f>
        <v/>
      </c>
      <c r="B2127" t="str">
        <f>IF([1]线路!B2127="","",[1]线路!B2127)</f>
        <v/>
      </c>
      <c r="C2127" t="str">
        <f>IF([1]线路!C2127="","",[1]线路!C2127)</f>
        <v/>
      </c>
      <c r="D2127" t="str">
        <f>IF([1]线路!D2127="","",[1]线路!D2127)</f>
        <v/>
      </c>
      <c r="E2127" t="str">
        <f>IF([1]线路!F2127="","",[1]线路!F2127)</f>
        <v/>
      </c>
      <c r="F2127" t="str">
        <f>IF([1]线路!E2127="","",[1]线路!E2127)</f>
        <v/>
      </c>
      <c r="G2127" s="18" t="str">
        <f t="shared" si="82"/>
        <v/>
      </c>
      <c r="H2127" s="18"/>
      <c r="I2127" s="18"/>
      <c r="J2127" s="18"/>
      <c r="K2127" s="18"/>
      <c r="L2127" s="18" t="str">
        <f t="shared" si="83"/>
        <v/>
      </c>
      <c r="M2127" t="str">
        <f>IF([1]线路!G2127="","",[1]线路!G2127)</f>
        <v/>
      </c>
      <c r="N2127" t="str">
        <f>IF([1]线路!H2127="","",[1]线路!H2127)</f>
        <v/>
      </c>
    </row>
    <row r="2128" spans="1:14" x14ac:dyDescent="0.15">
      <c r="A2128" t="str">
        <f>IF([1]线路!A2128="","",[1]线路!A2128)</f>
        <v/>
      </c>
      <c r="B2128" t="str">
        <f>IF([1]线路!B2128="","",[1]线路!B2128)</f>
        <v/>
      </c>
      <c r="C2128" t="str">
        <f>IF([1]线路!C2128="","",[1]线路!C2128)</f>
        <v/>
      </c>
      <c r="D2128" t="str">
        <f>IF([1]线路!D2128="","",[1]线路!D2128)</f>
        <v/>
      </c>
      <c r="E2128" t="str">
        <f>IF([1]线路!F2128="","",[1]线路!F2128)</f>
        <v/>
      </c>
      <c r="F2128" t="str">
        <f>IF([1]线路!E2128="","",[1]线路!E2128)</f>
        <v/>
      </c>
      <c r="G2128" s="18" t="str">
        <f t="shared" si="82"/>
        <v/>
      </c>
      <c r="H2128" s="18"/>
      <c r="I2128" s="18"/>
      <c r="J2128" s="18"/>
      <c r="K2128" s="18"/>
      <c r="L2128" s="18" t="str">
        <f t="shared" si="83"/>
        <v/>
      </c>
      <c r="M2128" t="str">
        <f>IF([1]线路!G2128="","",[1]线路!G2128)</f>
        <v/>
      </c>
      <c r="N2128" t="str">
        <f>IF([1]线路!H2128="","",[1]线路!H2128)</f>
        <v/>
      </c>
    </row>
    <row r="2129" spans="1:14" x14ac:dyDescent="0.15">
      <c r="A2129" t="str">
        <f>IF([1]线路!A2129="","",[1]线路!A2129)</f>
        <v/>
      </c>
      <c r="B2129" t="str">
        <f>IF([1]线路!B2129="","",[1]线路!B2129)</f>
        <v/>
      </c>
      <c r="C2129" t="str">
        <f>IF([1]线路!C2129="","",[1]线路!C2129)</f>
        <v/>
      </c>
      <c r="D2129" t="str">
        <f>IF([1]线路!D2129="","",[1]线路!D2129)</f>
        <v/>
      </c>
      <c r="E2129" t="str">
        <f>IF([1]线路!F2129="","",[1]线路!F2129)</f>
        <v/>
      </c>
      <c r="F2129" t="str">
        <f>IF([1]线路!E2129="","",[1]线路!E2129)</f>
        <v/>
      </c>
      <c r="G2129" s="18" t="str">
        <f t="shared" si="82"/>
        <v/>
      </c>
      <c r="H2129" s="18"/>
      <c r="I2129" s="18"/>
      <c r="J2129" s="18"/>
      <c r="K2129" s="18"/>
      <c r="L2129" s="18" t="str">
        <f t="shared" si="83"/>
        <v/>
      </c>
      <c r="M2129" t="str">
        <f>IF([1]线路!G2129="","",[1]线路!G2129)</f>
        <v/>
      </c>
      <c r="N2129" t="str">
        <f>IF([1]线路!H2129="","",[1]线路!H2129)</f>
        <v/>
      </c>
    </row>
    <row r="2130" spans="1:14" x14ac:dyDescent="0.15">
      <c r="A2130" t="str">
        <f>IF([1]线路!A2130="","",[1]线路!A2130)</f>
        <v/>
      </c>
      <c r="B2130" t="str">
        <f>IF([1]线路!B2130="","",[1]线路!B2130)</f>
        <v/>
      </c>
      <c r="C2130" t="str">
        <f>IF([1]线路!C2130="","",[1]线路!C2130)</f>
        <v/>
      </c>
      <c r="D2130" t="str">
        <f>IF([1]线路!D2130="","",[1]线路!D2130)</f>
        <v/>
      </c>
      <c r="E2130" t="str">
        <f>IF([1]线路!F2130="","",[1]线路!F2130)</f>
        <v/>
      </c>
      <c r="F2130" t="str">
        <f>IF([1]线路!E2130="","",[1]线路!E2130)</f>
        <v/>
      </c>
      <c r="G2130" s="18" t="str">
        <f t="shared" si="82"/>
        <v/>
      </c>
      <c r="H2130" s="18"/>
      <c r="I2130" s="18"/>
      <c r="J2130" s="18"/>
      <c r="K2130" s="18"/>
      <c r="L2130" s="18" t="str">
        <f t="shared" si="83"/>
        <v/>
      </c>
      <c r="M2130" t="str">
        <f>IF([1]线路!G2130="","",[1]线路!G2130)</f>
        <v/>
      </c>
      <c r="N2130" t="str">
        <f>IF([1]线路!H2130="","",[1]线路!H2130)</f>
        <v/>
      </c>
    </row>
    <row r="2131" spans="1:14" x14ac:dyDescent="0.15">
      <c r="A2131" t="str">
        <f>IF([1]线路!A2131="","",[1]线路!A2131)</f>
        <v/>
      </c>
      <c r="B2131" t="str">
        <f>IF([1]线路!B2131="","",[1]线路!B2131)</f>
        <v/>
      </c>
      <c r="C2131" t="str">
        <f>IF([1]线路!C2131="","",[1]线路!C2131)</f>
        <v/>
      </c>
      <c r="D2131" t="str">
        <f>IF([1]线路!D2131="","",[1]线路!D2131)</f>
        <v/>
      </c>
      <c r="E2131" t="str">
        <f>IF([1]线路!F2131="","",[1]线路!F2131)</f>
        <v/>
      </c>
      <c r="F2131" t="str">
        <f>IF([1]线路!E2131="","",[1]线路!E2131)</f>
        <v/>
      </c>
      <c r="G2131" s="18" t="str">
        <f t="shared" si="82"/>
        <v/>
      </c>
      <c r="H2131" s="18"/>
      <c r="I2131" s="18"/>
      <c r="J2131" s="18"/>
      <c r="K2131" s="18"/>
      <c r="L2131" s="18" t="str">
        <f t="shared" si="83"/>
        <v/>
      </c>
      <c r="M2131" t="str">
        <f>IF([1]线路!G2131="","",[1]线路!G2131)</f>
        <v/>
      </c>
      <c r="N2131" t="str">
        <f>IF([1]线路!H2131="","",[1]线路!H2131)</f>
        <v/>
      </c>
    </row>
    <row r="2132" spans="1:14" x14ac:dyDescent="0.15">
      <c r="A2132" t="str">
        <f>IF([1]线路!A2132="","",[1]线路!A2132)</f>
        <v/>
      </c>
      <c r="B2132" t="str">
        <f>IF([1]线路!B2132="","",[1]线路!B2132)</f>
        <v/>
      </c>
      <c r="C2132" t="str">
        <f>IF([1]线路!C2132="","",[1]线路!C2132)</f>
        <v/>
      </c>
      <c r="D2132" t="str">
        <f>IF([1]线路!D2132="","",[1]线路!D2132)</f>
        <v/>
      </c>
      <c r="E2132" t="str">
        <f>IF([1]线路!F2132="","",[1]线路!F2132)</f>
        <v/>
      </c>
      <c r="F2132" t="str">
        <f>IF([1]线路!E2132="","",[1]线路!E2132)</f>
        <v/>
      </c>
      <c r="G2132" s="18" t="str">
        <f t="shared" si="82"/>
        <v/>
      </c>
      <c r="H2132" s="18"/>
      <c r="I2132" s="18"/>
      <c r="J2132" s="18"/>
      <c r="K2132" s="18"/>
      <c r="L2132" s="18" t="str">
        <f t="shared" si="83"/>
        <v/>
      </c>
      <c r="M2132" t="str">
        <f>IF([1]线路!G2132="","",[1]线路!G2132)</f>
        <v/>
      </c>
      <c r="N2132" t="str">
        <f>IF([1]线路!H2132="","",[1]线路!H2132)</f>
        <v/>
      </c>
    </row>
    <row r="2133" spans="1:14" x14ac:dyDescent="0.15">
      <c r="A2133" t="str">
        <f>IF([1]线路!A2133="","",[1]线路!A2133)</f>
        <v/>
      </c>
      <c r="B2133" t="str">
        <f>IF([1]线路!B2133="","",[1]线路!B2133)</f>
        <v/>
      </c>
      <c r="C2133" t="str">
        <f>IF([1]线路!C2133="","",[1]线路!C2133)</f>
        <v/>
      </c>
      <c r="D2133" t="str">
        <f>IF([1]线路!D2133="","",[1]线路!D2133)</f>
        <v/>
      </c>
      <c r="E2133" t="str">
        <f>IF([1]线路!F2133="","",[1]线路!F2133)</f>
        <v/>
      </c>
      <c r="F2133" t="str">
        <f>IF([1]线路!E2133="","",[1]线路!E2133)</f>
        <v/>
      </c>
      <c r="G2133" s="18" t="str">
        <f t="shared" si="82"/>
        <v/>
      </c>
      <c r="H2133" s="18"/>
      <c r="I2133" s="18"/>
      <c r="J2133" s="18"/>
      <c r="K2133" s="18"/>
      <c r="L2133" s="18" t="str">
        <f t="shared" si="83"/>
        <v/>
      </c>
      <c r="M2133" t="str">
        <f>IF([1]线路!G2133="","",[1]线路!G2133)</f>
        <v/>
      </c>
      <c r="N2133" t="str">
        <f>IF([1]线路!H2133="","",[1]线路!H2133)</f>
        <v/>
      </c>
    </row>
    <row r="2134" spans="1:14" x14ac:dyDescent="0.15">
      <c r="A2134" t="str">
        <f>IF([1]线路!A2134="","",[1]线路!A2134)</f>
        <v/>
      </c>
      <c r="B2134" t="str">
        <f>IF([1]线路!B2134="","",[1]线路!B2134)</f>
        <v/>
      </c>
      <c r="C2134" t="str">
        <f>IF([1]线路!C2134="","",[1]线路!C2134)</f>
        <v/>
      </c>
      <c r="D2134" t="str">
        <f>IF([1]线路!D2134="","",[1]线路!D2134)</f>
        <v/>
      </c>
      <c r="E2134" t="str">
        <f>IF([1]线路!F2134="","",[1]线路!F2134)</f>
        <v/>
      </c>
      <c r="F2134" t="str">
        <f>IF([1]线路!E2134="","",[1]线路!E2134)</f>
        <v/>
      </c>
      <c r="G2134" s="18" t="str">
        <f t="shared" si="82"/>
        <v/>
      </c>
      <c r="H2134" s="18"/>
      <c r="I2134" s="18"/>
      <c r="J2134" s="18"/>
      <c r="K2134" s="18"/>
      <c r="L2134" s="18" t="str">
        <f t="shared" si="83"/>
        <v/>
      </c>
      <c r="M2134" t="str">
        <f>IF([1]线路!G2134="","",[1]线路!G2134)</f>
        <v/>
      </c>
      <c r="N2134" t="str">
        <f>IF([1]线路!H2134="","",[1]线路!H2134)</f>
        <v/>
      </c>
    </row>
    <row r="2135" spans="1:14" x14ac:dyDescent="0.15">
      <c r="A2135" t="str">
        <f>IF([1]线路!A2135="","",[1]线路!A2135)</f>
        <v/>
      </c>
      <c r="B2135" t="str">
        <f>IF([1]线路!B2135="","",[1]线路!B2135)</f>
        <v/>
      </c>
      <c r="C2135" t="str">
        <f>IF([1]线路!C2135="","",[1]线路!C2135)</f>
        <v/>
      </c>
      <c r="D2135" t="str">
        <f>IF([1]线路!D2135="","",[1]线路!D2135)</f>
        <v/>
      </c>
      <c r="E2135" t="str">
        <f>IF([1]线路!F2135="","",[1]线路!F2135)</f>
        <v/>
      </c>
      <c r="F2135" t="str">
        <f>IF([1]线路!E2135="","",[1]线路!E2135)</f>
        <v/>
      </c>
      <c r="G2135" s="18" t="str">
        <f t="shared" si="82"/>
        <v/>
      </c>
      <c r="H2135" s="18"/>
      <c r="I2135" s="18"/>
      <c r="J2135" s="18"/>
      <c r="K2135" s="18"/>
      <c r="L2135" s="18" t="str">
        <f t="shared" si="83"/>
        <v/>
      </c>
      <c r="M2135" t="str">
        <f>IF([1]线路!G2135="","",[1]线路!G2135)</f>
        <v/>
      </c>
      <c r="N2135" t="str">
        <f>IF([1]线路!H2135="","",[1]线路!H2135)</f>
        <v/>
      </c>
    </row>
    <row r="2136" spans="1:14" x14ac:dyDescent="0.15">
      <c r="A2136" t="str">
        <f>IF([1]线路!A2136="","",[1]线路!A2136)</f>
        <v/>
      </c>
      <c r="B2136" t="str">
        <f>IF([1]线路!B2136="","",[1]线路!B2136)</f>
        <v/>
      </c>
      <c r="C2136" t="str">
        <f>IF([1]线路!C2136="","",[1]线路!C2136)</f>
        <v/>
      </c>
      <c r="D2136" t="str">
        <f>IF([1]线路!D2136="","",[1]线路!D2136)</f>
        <v/>
      </c>
      <c r="E2136" t="str">
        <f>IF([1]线路!F2136="","",[1]线路!F2136)</f>
        <v/>
      </c>
      <c r="F2136" t="str">
        <f>IF([1]线路!E2136="","",[1]线路!E2136)</f>
        <v/>
      </c>
      <c r="G2136" s="18" t="str">
        <f t="shared" si="82"/>
        <v/>
      </c>
      <c r="H2136" s="18"/>
      <c r="I2136" s="18"/>
      <c r="J2136" s="18"/>
      <c r="K2136" s="18"/>
      <c r="L2136" s="18" t="str">
        <f t="shared" si="83"/>
        <v/>
      </c>
      <c r="M2136" t="str">
        <f>IF([1]线路!G2136="","",[1]线路!G2136)</f>
        <v/>
      </c>
      <c r="N2136" t="str">
        <f>IF([1]线路!H2136="","",[1]线路!H2136)</f>
        <v/>
      </c>
    </row>
    <row r="2137" spans="1:14" x14ac:dyDescent="0.15">
      <c r="A2137" t="str">
        <f>IF([1]线路!A2137="","",[1]线路!A2137)</f>
        <v/>
      </c>
      <c r="B2137" t="str">
        <f>IF([1]线路!B2137="","",[1]线路!B2137)</f>
        <v/>
      </c>
      <c r="C2137" t="str">
        <f>IF([1]线路!C2137="","",[1]线路!C2137)</f>
        <v/>
      </c>
      <c r="D2137" t="str">
        <f>IF([1]线路!D2137="","",[1]线路!D2137)</f>
        <v/>
      </c>
      <c r="E2137" t="str">
        <f>IF([1]线路!F2137="","",[1]线路!F2137)</f>
        <v/>
      </c>
      <c r="F2137" t="str">
        <f>IF([1]线路!E2137="","",[1]线路!E2137)</f>
        <v/>
      </c>
      <c r="G2137" s="18" t="str">
        <f t="shared" si="82"/>
        <v/>
      </c>
      <c r="H2137" s="18"/>
      <c r="I2137" s="18"/>
      <c r="J2137" s="18"/>
      <c r="K2137" s="18"/>
      <c r="L2137" s="18" t="str">
        <f t="shared" si="83"/>
        <v/>
      </c>
      <c r="M2137" t="str">
        <f>IF([1]线路!G2137="","",[1]线路!G2137)</f>
        <v/>
      </c>
      <c r="N2137" t="str">
        <f>IF([1]线路!H2137="","",[1]线路!H2137)</f>
        <v/>
      </c>
    </row>
    <row r="2138" spans="1:14" x14ac:dyDescent="0.15">
      <c r="A2138" t="str">
        <f>IF([1]线路!A2138="","",[1]线路!A2138)</f>
        <v/>
      </c>
      <c r="B2138" t="str">
        <f>IF([1]线路!B2138="","",[1]线路!B2138)</f>
        <v/>
      </c>
      <c r="C2138" t="str">
        <f>IF([1]线路!C2138="","",[1]线路!C2138)</f>
        <v/>
      </c>
      <c r="D2138" t="str">
        <f>IF([1]线路!D2138="","",[1]线路!D2138)</f>
        <v/>
      </c>
      <c r="E2138" t="str">
        <f>IF([1]线路!F2138="","",[1]线路!F2138)</f>
        <v/>
      </c>
      <c r="F2138" t="str">
        <f>IF([1]线路!E2138="","",[1]线路!E2138)</f>
        <v/>
      </c>
      <c r="G2138" s="18" t="str">
        <f t="shared" si="82"/>
        <v/>
      </c>
      <c r="H2138" s="18"/>
      <c r="I2138" s="18"/>
      <c r="J2138" s="18"/>
      <c r="K2138" s="18"/>
      <c r="L2138" s="18" t="str">
        <f t="shared" si="83"/>
        <v/>
      </c>
      <c r="M2138" t="str">
        <f>IF([1]线路!G2138="","",[1]线路!G2138)</f>
        <v/>
      </c>
      <c r="N2138" t="str">
        <f>IF([1]线路!H2138="","",[1]线路!H2138)</f>
        <v/>
      </c>
    </row>
    <row r="2139" spans="1:14" x14ac:dyDescent="0.15">
      <c r="A2139" t="str">
        <f>IF([1]线路!A2139="","",[1]线路!A2139)</f>
        <v/>
      </c>
      <c r="B2139" t="str">
        <f>IF([1]线路!B2139="","",[1]线路!B2139)</f>
        <v/>
      </c>
      <c r="C2139" t="str">
        <f>IF([1]线路!C2139="","",[1]线路!C2139)</f>
        <v/>
      </c>
      <c r="D2139" t="str">
        <f>IF([1]线路!D2139="","",[1]线路!D2139)</f>
        <v/>
      </c>
      <c r="E2139" t="str">
        <f>IF([1]线路!F2139="","",[1]线路!F2139)</f>
        <v/>
      </c>
      <c r="F2139" t="str">
        <f>IF([1]线路!E2139="","",[1]线路!E2139)</f>
        <v/>
      </c>
      <c r="G2139" s="18" t="str">
        <f t="shared" si="82"/>
        <v/>
      </c>
      <c r="H2139" s="18"/>
      <c r="I2139" s="18"/>
      <c r="J2139" s="18"/>
      <c r="K2139" s="18"/>
      <c r="L2139" s="18" t="str">
        <f t="shared" si="83"/>
        <v/>
      </c>
      <c r="M2139" t="str">
        <f>IF([1]线路!G2139="","",[1]线路!G2139)</f>
        <v/>
      </c>
      <c r="N2139" t="str">
        <f>IF([1]线路!H2139="","",[1]线路!H2139)</f>
        <v/>
      </c>
    </row>
    <row r="2140" spans="1:14" x14ac:dyDescent="0.15">
      <c r="A2140" t="str">
        <f>IF([1]线路!A2140="","",[1]线路!A2140)</f>
        <v/>
      </c>
      <c r="B2140" t="str">
        <f>IF([1]线路!B2140="","",[1]线路!B2140)</f>
        <v/>
      </c>
      <c r="C2140" t="str">
        <f>IF([1]线路!C2140="","",[1]线路!C2140)</f>
        <v/>
      </c>
      <c r="D2140" t="str">
        <f>IF([1]线路!D2140="","",[1]线路!D2140)</f>
        <v/>
      </c>
      <c r="E2140" t="str">
        <f>IF([1]线路!F2140="","",[1]线路!F2140)</f>
        <v/>
      </c>
      <c r="F2140" t="str">
        <f>IF([1]线路!E2140="","",[1]线路!E2140)</f>
        <v/>
      </c>
      <c r="G2140" s="18" t="str">
        <f t="shared" si="82"/>
        <v/>
      </c>
      <c r="H2140" s="18"/>
      <c r="I2140" s="18"/>
      <c r="J2140" s="18"/>
      <c r="K2140" s="18"/>
      <c r="L2140" s="18" t="str">
        <f t="shared" si="83"/>
        <v/>
      </c>
      <c r="M2140" t="str">
        <f>IF([1]线路!G2140="","",[1]线路!G2140)</f>
        <v/>
      </c>
      <c r="N2140" t="str">
        <f>IF([1]线路!H2140="","",[1]线路!H2140)</f>
        <v/>
      </c>
    </row>
    <row r="2141" spans="1:14" x14ac:dyDescent="0.15">
      <c r="A2141" t="str">
        <f>IF([1]线路!A2141="","",[1]线路!A2141)</f>
        <v/>
      </c>
      <c r="B2141" t="str">
        <f>IF([1]线路!B2141="","",[1]线路!B2141)</f>
        <v/>
      </c>
      <c r="C2141" t="str">
        <f>IF([1]线路!C2141="","",[1]线路!C2141)</f>
        <v/>
      </c>
      <c r="D2141" t="str">
        <f>IF([1]线路!D2141="","",[1]线路!D2141)</f>
        <v/>
      </c>
      <c r="E2141" t="str">
        <f>IF([1]线路!F2141="","",[1]线路!F2141)</f>
        <v/>
      </c>
      <c r="F2141" t="str">
        <f>IF([1]线路!E2141="","",[1]线路!E2141)</f>
        <v/>
      </c>
      <c r="G2141" s="18" t="str">
        <f t="shared" si="82"/>
        <v/>
      </c>
      <c r="H2141" s="18"/>
      <c r="I2141" s="18"/>
      <c r="J2141" s="18"/>
      <c r="K2141" s="18"/>
      <c r="L2141" s="18" t="str">
        <f t="shared" si="83"/>
        <v/>
      </c>
      <c r="M2141" t="str">
        <f>IF([1]线路!G2141="","",[1]线路!G2141)</f>
        <v/>
      </c>
      <c r="N2141" t="str">
        <f>IF([1]线路!H2141="","",[1]线路!H2141)</f>
        <v/>
      </c>
    </row>
    <row r="2142" spans="1:14" x14ac:dyDescent="0.15">
      <c r="A2142" t="str">
        <f>IF([1]线路!A2142="","",[1]线路!A2142)</f>
        <v/>
      </c>
      <c r="B2142" t="str">
        <f>IF([1]线路!B2142="","",[1]线路!B2142)</f>
        <v/>
      </c>
      <c r="C2142" t="str">
        <f>IF([1]线路!C2142="","",[1]线路!C2142)</f>
        <v/>
      </c>
      <c r="D2142" t="str">
        <f>IF([1]线路!D2142="","",[1]线路!D2142)</f>
        <v/>
      </c>
      <c r="E2142" t="str">
        <f>IF([1]线路!F2142="","",[1]线路!F2142)</f>
        <v/>
      </c>
      <c r="F2142" t="str">
        <f>IF([1]线路!E2142="","",[1]线路!E2142)</f>
        <v/>
      </c>
      <c r="G2142" s="18" t="str">
        <f t="shared" si="82"/>
        <v/>
      </c>
      <c r="H2142" s="18"/>
      <c r="I2142" s="18"/>
      <c r="J2142" s="18"/>
      <c r="K2142" s="18"/>
      <c r="L2142" s="18" t="str">
        <f t="shared" si="83"/>
        <v/>
      </c>
      <c r="M2142" t="str">
        <f>IF([1]线路!G2142="","",[1]线路!G2142)</f>
        <v/>
      </c>
      <c r="N2142" t="str">
        <f>IF([1]线路!H2142="","",[1]线路!H2142)</f>
        <v/>
      </c>
    </row>
    <row r="2143" spans="1:14" x14ac:dyDescent="0.15">
      <c r="A2143" t="str">
        <f>IF([1]线路!A2143="","",[1]线路!A2143)</f>
        <v/>
      </c>
      <c r="B2143" t="str">
        <f>IF([1]线路!B2143="","",[1]线路!B2143)</f>
        <v/>
      </c>
      <c r="C2143" t="str">
        <f>IF([1]线路!C2143="","",[1]线路!C2143)</f>
        <v/>
      </c>
      <c r="D2143" t="str">
        <f>IF([1]线路!D2143="","",[1]线路!D2143)</f>
        <v/>
      </c>
      <c r="E2143" t="str">
        <f>IF([1]线路!F2143="","",[1]线路!F2143)</f>
        <v/>
      </c>
      <c r="F2143" t="str">
        <f>IF([1]线路!E2143="","",[1]线路!E2143)</f>
        <v/>
      </c>
      <c r="G2143" s="18" t="str">
        <f t="shared" si="82"/>
        <v/>
      </c>
      <c r="H2143" s="18"/>
      <c r="I2143" s="18"/>
      <c r="J2143" s="18"/>
      <c r="K2143" s="18"/>
      <c r="L2143" s="18" t="str">
        <f t="shared" si="83"/>
        <v/>
      </c>
      <c r="M2143" t="str">
        <f>IF([1]线路!G2143="","",[1]线路!G2143)</f>
        <v/>
      </c>
      <c r="N2143" t="str">
        <f>IF([1]线路!H2143="","",[1]线路!H2143)</f>
        <v/>
      </c>
    </row>
    <row r="2144" spans="1:14" x14ac:dyDescent="0.15">
      <c r="A2144" t="str">
        <f>IF([1]线路!A2144="","",[1]线路!A2144)</f>
        <v/>
      </c>
      <c r="B2144" t="str">
        <f>IF([1]线路!B2144="","",[1]线路!B2144)</f>
        <v/>
      </c>
      <c r="C2144" t="str">
        <f>IF([1]线路!C2144="","",[1]线路!C2144)</f>
        <v/>
      </c>
      <c r="D2144" t="str">
        <f>IF([1]线路!D2144="","",[1]线路!D2144)</f>
        <v/>
      </c>
      <c r="E2144" t="str">
        <f>IF([1]线路!F2144="","",[1]线路!F2144)</f>
        <v/>
      </c>
      <c r="F2144" t="str">
        <f>IF([1]线路!E2144="","",[1]线路!E2144)</f>
        <v/>
      </c>
      <c r="G2144" s="18" t="str">
        <f t="shared" si="82"/>
        <v/>
      </c>
      <c r="H2144" s="18"/>
      <c r="I2144" s="18"/>
      <c r="J2144" s="18"/>
      <c r="K2144" s="18"/>
      <c r="L2144" s="18" t="str">
        <f t="shared" si="83"/>
        <v/>
      </c>
      <c r="M2144" t="str">
        <f>IF([1]线路!G2144="","",[1]线路!G2144)</f>
        <v/>
      </c>
      <c r="N2144" t="str">
        <f>IF([1]线路!H2144="","",[1]线路!H2144)</f>
        <v/>
      </c>
    </row>
    <row r="2145" spans="1:14" x14ac:dyDescent="0.15">
      <c r="A2145" t="str">
        <f>IF([1]线路!A2145="","",[1]线路!A2145)</f>
        <v/>
      </c>
      <c r="B2145" t="str">
        <f>IF([1]线路!B2145="","",[1]线路!B2145)</f>
        <v/>
      </c>
      <c r="C2145" t="str">
        <f>IF([1]线路!C2145="","",[1]线路!C2145)</f>
        <v/>
      </c>
      <c r="D2145" t="str">
        <f>IF([1]线路!D2145="","",[1]线路!D2145)</f>
        <v/>
      </c>
      <c r="E2145" t="str">
        <f>IF([1]线路!F2145="","",[1]线路!F2145)</f>
        <v/>
      </c>
      <c r="F2145" t="str">
        <f>IF([1]线路!E2145="","",[1]线路!E2145)</f>
        <v/>
      </c>
      <c r="G2145" s="18" t="str">
        <f t="shared" si="82"/>
        <v/>
      </c>
      <c r="H2145" s="18"/>
      <c r="I2145" s="18"/>
      <c r="J2145" s="18"/>
      <c r="K2145" s="18"/>
      <c r="L2145" s="18" t="str">
        <f t="shared" si="83"/>
        <v/>
      </c>
      <c r="M2145" t="str">
        <f>IF([1]线路!G2145="","",[1]线路!G2145)</f>
        <v/>
      </c>
      <c r="N2145" t="str">
        <f>IF([1]线路!H2145="","",[1]线路!H2145)</f>
        <v/>
      </c>
    </row>
    <row r="2146" spans="1:14" x14ac:dyDescent="0.15">
      <c r="A2146" t="str">
        <f>IF([1]线路!A2146="","",[1]线路!A2146)</f>
        <v/>
      </c>
      <c r="B2146" t="str">
        <f>IF([1]线路!B2146="","",[1]线路!B2146)</f>
        <v/>
      </c>
      <c r="C2146" t="str">
        <f>IF([1]线路!C2146="","",[1]线路!C2146)</f>
        <v/>
      </c>
      <c r="D2146" t="str">
        <f>IF([1]线路!D2146="","",[1]线路!D2146)</f>
        <v/>
      </c>
      <c r="E2146" t="str">
        <f>IF([1]线路!F2146="","",[1]线路!F2146)</f>
        <v/>
      </c>
      <c r="F2146" t="str">
        <f>IF([1]线路!E2146="","",[1]线路!E2146)</f>
        <v/>
      </c>
      <c r="G2146" s="18" t="str">
        <f t="shared" si="82"/>
        <v/>
      </c>
      <c r="H2146" s="18"/>
      <c r="I2146" s="18"/>
      <c r="J2146" s="18"/>
      <c r="K2146" s="18"/>
      <c r="L2146" s="18" t="str">
        <f t="shared" si="83"/>
        <v/>
      </c>
      <c r="M2146" t="str">
        <f>IF([1]线路!G2146="","",[1]线路!G2146)</f>
        <v/>
      </c>
      <c r="N2146" t="str">
        <f>IF([1]线路!H2146="","",[1]线路!H2146)</f>
        <v/>
      </c>
    </row>
    <row r="2147" spans="1:14" x14ac:dyDescent="0.15">
      <c r="A2147" t="str">
        <f>IF([1]线路!A2147="","",[1]线路!A2147)</f>
        <v/>
      </c>
      <c r="B2147" t="str">
        <f>IF([1]线路!B2147="","",[1]线路!B2147)</f>
        <v/>
      </c>
      <c r="C2147" t="str">
        <f>IF([1]线路!C2147="","",[1]线路!C2147)</f>
        <v/>
      </c>
      <c r="D2147" t="str">
        <f>IF([1]线路!D2147="","",[1]线路!D2147)</f>
        <v/>
      </c>
      <c r="E2147" t="str">
        <f>IF([1]线路!F2147="","",[1]线路!F2147)</f>
        <v/>
      </c>
      <c r="F2147" t="str">
        <f>IF([1]线路!E2147="","",[1]线路!E2147)</f>
        <v/>
      </c>
      <c r="G2147" s="18" t="str">
        <f t="shared" si="82"/>
        <v/>
      </c>
      <c r="H2147" s="18"/>
      <c r="I2147" s="18"/>
      <c r="J2147" s="18"/>
      <c r="K2147" s="18"/>
      <c r="L2147" s="18" t="str">
        <f t="shared" si="83"/>
        <v/>
      </c>
      <c r="M2147" t="str">
        <f>IF([1]线路!G2147="","",[1]线路!G2147)</f>
        <v/>
      </c>
      <c r="N2147" t="str">
        <f>IF([1]线路!H2147="","",[1]线路!H2147)</f>
        <v/>
      </c>
    </row>
    <row r="2148" spans="1:14" x14ac:dyDescent="0.15">
      <c r="A2148" t="str">
        <f>IF([1]线路!A2148="","",[1]线路!A2148)</f>
        <v/>
      </c>
      <c r="B2148" t="str">
        <f>IF([1]线路!B2148="","",[1]线路!B2148)</f>
        <v/>
      </c>
      <c r="C2148" t="str">
        <f>IF([1]线路!C2148="","",[1]线路!C2148)</f>
        <v/>
      </c>
      <c r="D2148" t="str">
        <f>IF([1]线路!D2148="","",[1]线路!D2148)</f>
        <v/>
      </c>
      <c r="E2148" t="str">
        <f>IF([1]线路!F2148="","",[1]线路!F2148)</f>
        <v/>
      </c>
      <c r="F2148" t="str">
        <f>IF([1]线路!E2148="","",[1]线路!E2148)</f>
        <v/>
      </c>
      <c r="G2148" s="18" t="str">
        <f t="shared" si="82"/>
        <v/>
      </c>
      <c r="H2148" s="18"/>
      <c r="I2148" s="18"/>
      <c r="J2148" s="18"/>
      <c r="K2148" s="18"/>
      <c r="L2148" s="18" t="str">
        <f t="shared" si="83"/>
        <v/>
      </c>
      <c r="M2148" t="str">
        <f>IF([1]线路!G2148="","",[1]线路!G2148)</f>
        <v/>
      </c>
      <c r="N2148" t="str">
        <f>IF([1]线路!H2148="","",[1]线路!H2148)</f>
        <v/>
      </c>
    </row>
    <row r="2149" spans="1:14" x14ac:dyDescent="0.15">
      <c r="A2149" t="str">
        <f>IF([1]线路!A2149="","",[1]线路!A2149)</f>
        <v/>
      </c>
      <c r="B2149" t="str">
        <f>IF([1]线路!B2149="","",[1]线路!B2149)</f>
        <v/>
      </c>
      <c r="C2149" t="str">
        <f>IF([1]线路!C2149="","",[1]线路!C2149)</f>
        <v/>
      </c>
      <c r="D2149" t="str">
        <f>IF([1]线路!D2149="","",[1]线路!D2149)</f>
        <v/>
      </c>
      <c r="E2149" t="str">
        <f>IF([1]线路!F2149="","",[1]线路!F2149)</f>
        <v/>
      </c>
      <c r="F2149" t="str">
        <f>IF([1]线路!E2149="","",[1]线路!E2149)</f>
        <v/>
      </c>
      <c r="G2149" s="18" t="str">
        <f t="shared" si="82"/>
        <v/>
      </c>
      <c r="H2149" s="18"/>
      <c r="I2149" s="18"/>
      <c r="J2149" s="18"/>
      <c r="K2149" s="18"/>
      <c r="L2149" s="18" t="str">
        <f t="shared" si="83"/>
        <v/>
      </c>
      <c r="M2149" t="str">
        <f>IF([1]线路!G2149="","",[1]线路!G2149)</f>
        <v/>
      </c>
      <c r="N2149" t="str">
        <f>IF([1]线路!H2149="","",[1]线路!H2149)</f>
        <v/>
      </c>
    </row>
    <row r="2150" spans="1:14" x14ac:dyDescent="0.15">
      <c r="A2150" t="str">
        <f>IF([1]线路!A2150="","",[1]线路!A2150)</f>
        <v/>
      </c>
      <c r="B2150" t="str">
        <f>IF([1]线路!B2150="","",[1]线路!B2150)</f>
        <v/>
      </c>
      <c r="C2150" t="str">
        <f>IF([1]线路!C2150="","",[1]线路!C2150)</f>
        <v/>
      </c>
      <c r="D2150" t="str">
        <f>IF([1]线路!D2150="","",[1]线路!D2150)</f>
        <v/>
      </c>
      <c r="E2150" t="str">
        <f>IF([1]线路!F2150="","",[1]线路!F2150)</f>
        <v/>
      </c>
      <c r="F2150" t="str">
        <f>IF([1]线路!E2150="","",[1]线路!E2150)</f>
        <v/>
      </c>
      <c r="G2150" s="18" t="str">
        <f t="shared" si="82"/>
        <v/>
      </c>
      <c r="H2150" s="18"/>
      <c r="I2150" s="18"/>
      <c r="J2150" s="18"/>
      <c r="K2150" s="18"/>
      <c r="L2150" s="18" t="str">
        <f t="shared" si="83"/>
        <v/>
      </c>
      <c r="M2150" t="str">
        <f>IF([1]线路!G2150="","",[1]线路!G2150)</f>
        <v/>
      </c>
      <c r="N2150" t="str">
        <f>IF([1]线路!H2150="","",[1]线路!H2150)</f>
        <v/>
      </c>
    </row>
    <row r="2151" spans="1:14" x14ac:dyDescent="0.15">
      <c r="A2151" t="str">
        <f>IF([1]线路!A2151="","",[1]线路!A2151)</f>
        <v/>
      </c>
      <c r="B2151" t="str">
        <f>IF([1]线路!B2151="","",[1]线路!B2151)</f>
        <v/>
      </c>
      <c r="C2151" t="str">
        <f>IF([1]线路!C2151="","",[1]线路!C2151)</f>
        <v/>
      </c>
      <c r="D2151" t="str">
        <f>IF([1]线路!D2151="","",[1]线路!D2151)</f>
        <v/>
      </c>
      <c r="E2151" t="str">
        <f>IF([1]线路!F2151="","",[1]线路!F2151)</f>
        <v/>
      </c>
      <c r="F2151" t="str">
        <f>IF([1]线路!E2151="","",[1]线路!E2151)</f>
        <v/>
      </c>
      <c r="G2151" s="18" t="str">
        <f t="shared" si="82"/>
        <v/>
      </c>
      <c r="H2151" s="18"/>
      <c r="I2151" s="18"/>
      <c r="J2151" s="18"/>
      <c r="K2151" s="18"/>
      <c r="L2151" s="18" t="str">
        <f t="shared" si="83"/>
        <v/>
      </c>
      <c r="M2151" t="str">
        <f>IF([1]线路!G2151="","",[1]线路!G2151)</f>
        <v/>
      </c>
      <c r="N2151" t="str">
        <f>IF([1]线路!H2151="","",[1]线路!H2151)</f>
        <v/>
      </c>
    </row>
    <row r="2152" spans="1:14" x14ac:dyDescent="0.15">
      <c r="A2152" t="str">
        <f>IF([1]线路!A2152="","",[1]线路!A2152)</f>
        <v/>
      </c>
      <c r="B2152" t="str">
        <f>IF([1]线路!B2152="","",[1]线路!B2152)</f>
        <v/>
      </c>
      <c r="C2152" t="str">
        <f>IF([1]线路!C2152="","",[1]线路!C2152)</f>
        <v/>
      </c>
      <c r="D2152" t="str">
        <f>IF([1]线路!D2152="","",[1]线路!D2152)</f>
        <v/>
      </c>
      <c r="E2152" t="str">
        <f>IF([1]线路!F2152="","",[1]线路!F2152)</f>
        <v/>
      </c>
      <c r="F2152" t="str">
        <f>IF([1]线路!E2152="","",[1]线路!E2152)</f>
        <v/>
      </c>
      <c r="G2152" s="18" t="str">
        <f t="shared" si="82"/>
        <v/>
      </c>
      <c r="H2152" s="18"/>
      <c r="I2152" s="18"/>
      <c r="J2152" s="18"/>
      <c r="K2152" s="18"/>
      <c r="L2152" s="18" t="str">
        <f t="shared" si="83"/>
        <v/>
      </c>
      <c r="M2152" t="str">
        <f>IF([1]线路!G2152="","",[1]线路!G2152)</f>
        <v/>
      </c>
      <c r="N2152" t="str">
        <f>IF([1]线路!H2152="","",[1]线路!H2152)</f>
        <v/>
      </c>
    </row>
    <row r="2153" spans="1:14" x14ac:dyDescent="0.15">
      <c r="A2153" t="str">
        <f>IF([1]线路!A2153="","",[1]线路!A2153)</f>
        <v/>
      </c>
      <c r="B2153" t="str">
        <f>IF([1]线路!B2153="","",[1]线路!B2153)</f>
        <v/>
      </c>
      <c r="C2153" t="str">
        <f>IF([1]线路!C2153="","",[1]线路!C2153)</f>
        <v/>
      </c>
      <c r="D2153" t="str">
        <f>IF([1]线路!D2153="","",[1]线路!D2153)</f>
        <v/>
      </c>
      <c r="E2153" t="str">
        <f>IF([1]线路!F2153="","",[1]线路!F2153)</f>
        <v/>
      </c>
      <c r="F2153" t="str">
        <f>IF([1]线路!E2153="","",[1]线路!E2153)</f>
        <v/>
      </c>
      <c r="G2153" s="18" t="str">
        <f t="shared" si="82"/>
        <v/>
      </c>
      <c r="H2153" s="18"/>
      <c r="I2153" s="18"/>
      <c r="J2153" s="18"/>
      <c r="K2153" s="18"/>
      <c r="L2153" s="18" t="str">
        <f t="shared" si="83"/>
        <v/>
      </c>
      <c r="M2153" t="str">
        <f>IF([1]线路!G2153="","",[1]线路!G2153)</f>
        <v/>
      </c>
      <c r="N2153" t="str">
        <f>IF([1]线路!H2153="","",[1]线路!H2153)</f>
        <v/>
      </c>
    </row>
    <row r="2154" spans="1:14" x14ac:dyDescent="0.15">
      <c r="A2154" t="str">
        <f>IF([1]线路!A2154="","",[1]线路!A2154)</f>
        <v/>
      </c>
      <c r="B2154" t="str">
        <f>IF([1]线路!B2154="","",[1]线路!B2154)</f>
        <v/>
      </c>
      <c r="C2154" t="str">
        <f>IF([1]线路!C2154="","",[1]线路!C2154)</f>
        <v/>
      </c>
      <c r="D2154" t="str">
        <f>IF([1]线路!D2154="","",[1]线路!D2154)</f>
        <v/>
      </c>
      <c r="E2154" t="str">
        <f>IF([1]线路!F2154="","",[1]线路!F2154)</f>
        <v/>
      </c>
      <c r="F2154" t="str">
        <f>IF([1]线路!E2154="","",[1]线路!E2154)</f>
        <v/>
      </c>
      <c r="G2154" s="18" t="str">
        <f t="shared" si="82"/>
        <v/>
      </c>
      <c r="H2154" s="18"/>
      <c r="I2154" s="18"/>
      <c r="J2154" s="18"/>
      <c r="K2154" s="18"/>
      <c r="L2154" s="18" t="str">
        <f t="shared" si="83"/>
        <v/>
      </c>
      <c r="M2154" t="str">
        <f>IF([1]线路!G2154="","",[1]线路!G2154)</f>
        <v/>
      </c>
      <c r="N2154" t="str">
        <f>IF([1]线路!H2154="","",[1]线路!H2154)</f>
        <v/>
      </c>
    </row>
    <row r="2155" spans="1:14" x14ac:dyDescent="0.15">
      <c r="A2155" t="str">
        <f>IF([1]线路!A2155="","",[1]线路!A2155)</f>
        <v/>
      </c>
      <c r="B2155" t="str">
        <f>IF([1]线路!B2155="","",[1]线路!B2155)</f>
        <v/>
      </c>
      <c r="C2155" t="str">
        <f>IF([1]线路!C2155="","",[1]线路!C2155)</f>
        <v/>
      </c>
      <c r="D2155" t="str">
        <f>IF([1]线路!D2155="","",[1]线路!D2155)</f>
        <v/>
      </c>
      <c r="E2155" t="str">
        <f>IF([1]线路!F2155="","",[1]线路!F2155)</f>
        <v/>
      </c>
      <c r="F2155" t="str">
        <f>IF([1]线路!E2155="","",[1]线路!E2155)</f>
        <v/>
      </c>
      <c r="G2155" s="18" t="str">
        <f t="shared" si="82"/>
        <v/>
      </c>
      <c r="H2155" s="18"/>
      <c r="I2155" s="18"/>
      <c r="J2155" s="18"/>
      <c r="K2155" s="18"/>
      <c r="L2155" s="18" t="str">
        <f t="shared" si="83"/>
        <v/>
      </c>
      <c r="M2155" t="str">
        <f>IF([1]线路!G2155="","",[1]线路!G2155)</f>
        <v/>
      </c>
      <c r="N2155" t="str">
        <f>IF([1]线路!H2155="","",[1]线路!H2155)</f>
        <v/>
      </c>
    </row>
    <row r="2156" spans="1:14" x14ac:dyDescent="0.15">
      <c r="A2156" t="str">
        <f>IF([1]线路!A2156="","",[1]线路!A2156)</f>
        <v/>
      </c>
      <c r="B2156" t="str">
        <f>IF([1]线路!B2156="","",[1]线路!B2156)</f>
        <v/>
      </c>
      <c r="C2156" t="str">
        <f>IF([1]线路!C2156="","",[1]线路!C2156)</f>
        <v/>
      </c>
      <c r="D2156" t="str">
        <f>IF([1]线路!D2156="","",[1]线路!D2156)</f>
        <v/>
      </c>
      <c r="E2156" t="str">
        <f>IF([1]线路!F2156="","",[1]线路!F2156)</f>
        <v/>
      </c>
      <c r="F2156" t="str">
        <f>IF([1]线路!E2156="","",[1]线路!E2156)</f>
        <v/>
      </c>
      <c r="G2156" s="18" t="str">
        <f t="shared" si="82"/>
        <v/>
      </c>
      <c r="H2156" s="18"/>
      <c r="I2156" s="18"/>
      <c r="J2156" s="18"/>
      <c r="K2156" s="18"/>
      <c r="L2156" s="18" t="str">
        <f t="shared" si="83"/>
        <v/>
      </c>
      <c r="M2156" t="str">
        <f>IF([1]线路!G2156="","",[1]线路!G2156)</f>
        <v/>
      </c>
      <c r="N2156" t="str">
        <f>IF([1]线路!H2156="","",[1]线路!H2156)</f>
        <v/>
      </c>
    </row>
    <row r="2157" spans="1:14" x14ac:dyDescent="0.15">
      <c r="A2157" t="str">
        <f>IF([1]线路!A2157="","",[1]线路!A2157)</f>
        <v/>
      </c>
      <c r="B2157" t="str">
        <f>IF([1]线路!B2157="","",[1]线路!B2157)</f>
        <v/>
      </c>
      <c r="C2157" t="str">
        <f>IF([1]线路!C2157="","",[1]线路!C2157)</f>
        <v/>
      </c>
      <c r="D2157" t="str">
        <f>IF([1]线路!D2157="","",[1]线路!D2157)</f>
        <v/>
      </c>
      <c r="E2157" t="str">
        <f>IF([1]线路!F2157="","",[1]线路!F2157)</f>
        <v/>
      </c>
      <c r="F2157" t="str">
        <f>IF([1]线路!E2157="","",[1]线路!E2157)</f>
        <v/>
      </c>
      <c r="G2157" s="18" t="str">
        <f t="shared" si="82"/>
        <v/>
      </c>
      <c r="H2157" s="18"/>
      <c r="I2157" s="18"/>
      <c r="J2157" s="18"/>
      <c r="K2157" s="18"/>
      <c r="L2157" s="18" t="str">
        <f t="shared" si="83"/>
        <v/>
      </c>
      <c r="M2157" t="str">
        <f>IF([1]线路!G2157="","",[1]线路!G2157)</f>
        <v/>
      </c>
      <c r="N2157" t="str">
        <f>IF([1]线路!H2157="","",[1]线路!H2157)</f>
        <v/>
      </c>
    </row>
    <row r="2158" spans="1:14" x14ac:dyDescent="0.15">
      <c r="A2158" t="str">
        <f>IF([1]线路!A2158="","",[1]线路!A2158)</f>
        <v/>
      </c>
      <c r="B2158" t="str">
        <f>IF([1]线路!B2158="","",[1]线路!B2158)</f>
        <v/>
      </c>
      <c r="C2158" t="str">
        <f>IF([1]线路!C2158="","",[1]线路!C2158)</f>
        <v/>
      </c>
      <c r="D2158" t="str">
        <f>IF([1]线路!D2158="","",[1]线路!D2158)</f>
        <v/>
      </c>
      <c r="E2158" t="str">
        <f>IF([1]线路!F2158="","",[1]线路!F2158)</f>
        <v/>
      </c>
      <c r="F2158" t="str">
        <f>IF([1]线路!E2158="","",[1]线路!E2158)</f>
        <v/>
      </c>
      <c r="G2158" s="18" t="str">
        <f t="shared" si="82"/>
        <v/>
      </c>
      <c r="H2158" s="18"/>
      <c r="I2158" s="18"/>
      <c r="J2158" s="18"/>
      <c r="K2158" s="18"/>
      <c r="L2158" s="18" t="str">
        <f t="shared" si="83"/>
        <v/>
      </c>
      <c r="M2158" t="str">
        <f>IF([1]线路!G2158="","",[1]线路!G2158)</f>
        <v/>
      </c>
      <c r="N2158" t="str">
        <f>IF([1]线路!H2158="","",[1]线路!H2158)</f>
        <v/>
      </c>
    </row>
    <row r="2159" spans="1:14" x14ac:dyDescent="0.15">
      <c r="A2159" t="str">
        <f>IF([1]线路!A2159="","",[1]线路!A2159)</f>
        <v/>
      </c>
      <c r="B2159" t="str">
        <f>IF([1]线路!B2159="","",[1]线路!B2159)</f>
        <v/>
      </c>
      <c r="C2159" t="str">
        <f>IF([1]线路!C2159="","",[1]线路!C2159)</f>
        <v/>
      </c>
      <c r="D2159" t="str">
        <f>IF([1]线路!D2159="","",[1]线路!D2159)</f>
        <v/>
      </c>
      <c r="E2159" t="str">
        <f>IF([1]线路!F2159="","",[1]线路!F2159)</f>
        <v/>
      </c>
      <c r="F2159" t="str">
        <f>IF([1]线路!E2159="","",[1]线路!E2159)</f>
        <v/>
      </c>
      <c r="G2159" s="18" t="str">
        <f t="shared" si="82"/>
        <v/>
      </c>
      <c r="H2159" s="18"/>
      <c r="I2159" s="18"/>
      <c r="J2159" s="18"/>
      <c r="K2159" s="18"/>
      <c r="L2159" s="18" t="str">
        <f t="shared" si="83"/>
        <v/>
      </c>
      <c r="M2159" t="str">
        <f>IF([1]线路!G2159="","",[1]线路!G2159)</f>
        <v/>
      </c>
      <c r="N2159" t="str">
        <f>IF([1]线路!H2159="","",[1]线路!H2159)</f>
        <v/>
      </c>
    </row>
    <row r="2160" spans="1:14" x14ac:dyDescent="0.15">
      <c r="A2160" t="str">
        <f>IF([1]线路!A2160="","",[1]线路!A2160)</f>
        <v/>
      </c>
      <c r="B2160" t="str">
        <f>IF([1]线路!B2160="","",[1]线路!B2160)</f>
        <v/>
      </c>
      <c r="C2160" t="str">
        <f>IF([1]线路!C2160="","",[1]线路!C2160)</f>
        <v/>
      </c>
      <c r="D2160" t="str">
        <f>IF([1]线路!D2160="","",[1]线路!D2160)</f>
        <v/>
      </c>
      <c r="E2160" t="str">
        <f>IF([1]线路!F2160="","",[1]线路!F2160)</f>
        <v/>
      </c>
      <c r="F2160" t="str">
        <f>IF([1]线路!E2160="","",[1]线路!E2160)</f>
        <v/>
      </c>
      <c r="G2160" s="18" t="str">
        <f t="shared" si="82"/>
        <v/>
      </c>
      <c r="H2160" s="18"/>
      <c r="I2160" s="18"/>
      <c r="J2160" s="18"/>
      <c r="K2160" s="18"/>
      <c r="L2160" s="18" t="str">
        <f t="shared" si="83"/>
        <v/>
      </c>
      <c r="M2160" t="str">
        <f>IF([1]线路!G2160="","",[1]线路!G2160)</f>
        <v/>
      </c>
      <c r="N2160" t="str">
        <f>IF([1]线路!H2160="","",[1]线路!H2160)</f>
        <v/>
      </c>
    </row>
    <row r="2161" spans="1:14" x14ac:dyDescent="0.15">
      <c r="A2161" t="str">
        <f>IF([1]线路!A2161="","",[1]线路!A2161)</f>
        <v/>
      </c>
      <c r="B2161" t="str">
        <f>IF([1]线路!B2161="","",[1]线路!B2161)</f>
        <v/>
      </c>
      <c r="C2161" t="str">
        <f>IF([1]线路!C2161="","",[1]线路!C2161)</f>
        <v/>
      </c>
      <c r="D2161" t="str">
        <f>IF([1]线路!D2161="","",[1]线路!D2161)</f>
        <v/>
      </c>
      <c r="E2161" t="str">
        <f>IF([1]线路!F2161="","",[1]线路!F2161)</f>
        <v/>
      </c>
      <c r="F2161" t="str">
        <f>IF([1]线路!E2161="","",[1]线路!E2161)</f>
        <v/>
      </c>
      <c r="G2161" s="18" t="str">
        <f t="shared" si="82"/>
        <v/>
      </c>
      <c r="H2161" s="18"/>
      <c r="I2161" s="18"/>
      <c r="J2161" s="18"/>
      <c r="K2161" s="18"/>
      <c r="L2161" s="18" t="str">
        <f t="shared" si="83"/>
        <v/>
      </c>
      <c r="M2161" t="str">
        <f>IF([1]线路!G2161="","",[1]线路!G2161)</f>
        <v/>
      </c>
      <c r="N2161" t="str">
        <f>IF([1]线路!H2161="","",[1]线路!H2161)</f>
        <v/>
      </c>
    </row>
    <row r="2162" spans="1:14" x14ac:dyDescent="0.15">
      <c r="A2162" t="str">
        <f>IF([1]线路!A2162="","",[1]线路!A2162)</f>
        <v/>
      </c>
      <c r="B2162" t="str">
        <f>IF([1]线路!B2162="","",[1]线路!B2162)</f>
        <v/>
      </c>
      <c r="C2162" t="str">
        <f>IF([1]线路!C2162="","",[1]线路!C2162)</f>
        <v/>
      </c>
      <c r="D2162" t="str">
        <f>IF([1]线路!D2162="","",[1]线路!D2162)</f>
        <v/>
      </c>
      <c r="E2162" t="str">
        <f>IF([1]线路!F2162="","",[1]线路!F2162)</f>
        <v/>
      </c>
      <c r="F2162" t="str">
        <f>IF([1]线路!E2162="","",[1]线路!E2162)</f>
        <v/>
      </c>
      <c r="G2162" s="18" t="str">
        <f t="shared" si="82"/>
        <v/>
      </c>
      <c r="H2162" s="18"/>
      <c r="I2162" s="18"/>
      <c r="J2162" s="18"/>
      <c r="K2162" s="18"/>
      <c r="L2162" s="18" t="str">
        <f t="shared" si="83"/>
        <v/>
      </c>
      <c r="M2162" t="str">
        <f>IF([1]线路!G2162="","",[1]线路!G2162)</f>
        <v/>
      </c>
      <c r="N2162" t="str">
        <f>IF([1]线路!H2162="","",[1]线路!H2162)</f>
        <v/>
      </c>
    </row>
    <row r="2163" spans="1:14" x14ac:dyDescent="0.15">
      <c r="A2163" t="str">
        <f>IF([1]线路!A2163="","",[1]线路!A2163)</f>
        <v/>
      </c>
      <c r="B2163" t="str">
        <f>IF([1]线路!B2163="","",[1]线路!B2163)</f>
        <v/>
      </c>
      <c r="C2163" t="str">
        <f>IF([1]线路!C2163="","",[1]线路!C2163)</f>
        <v/>
      </c>
      <c r="D2163" t="str">
        <f>IF([1]线路!D2163="","",[1]线路!D2163)</f>
        <v/>
      </c>
      <c r="E2163" t="str">
        <f>IF([1]线路!F2163="","",[1]线路!F2163)</f>
        <v/>
      </c>
      <c r="F2163" t="str">
        <f>IF([1]线路!E2163="","",[1]线路!E2163)</f>
        <v/>
      </c>
      <c r="G2163" s="18" t="str">
        <f t="shared" si="82"/>
        <v/>
      </c>
      <c r="H2163" s="18"/>
      <c r="I2163" s="18"/>
      <c r="J2163" s="18"/>
      <c r="K2163" s="18"/>
      <c r="L2163" s="18" t="str">
        <f t="shared" si="83"/>
        <v/>
      </c>
      <c r="M2163" t="str">
        <f>IF([1]线路!G2163="","",[1]线路!G2163)</f>
        <v/>
      </c>
      <c r="N2163" t="str">
        <f>IF([1]线路!H2163="","",[1]线路!H2163)</f>
        <v/>
      </c>
    </row>
    <row r="2164" spans="1:14" x14ac:dyDescent="0.15">
      <c r="A2164" t="str">
        <f>IF([1]线路!A2164="","",[1]线路!A2164)</f>
        <v/>
      </c>
      <c r="B2164" t="str">
        <f>IF([1]线路!B2164="","",[1]线路!B2164)</f>
        <v/>
      </c>
      <c r="C2164" t="str">
        <f>IF([1]线路!C2164="","",[1]线路!C2164)</f>
        <v/>
      </c>
      <c r="D2164" t="str">
        <f>IF([1]线路!D2164="","",[1]线路!D2164)</f>
        <v/>
      </c>
      <c r="E2164" t="str">
        <f>IF([1]线路!F2164="","",[1]线路!F2164)</f>
        <v/>
      </c>
      <c r="F2164" t="str">
        <f>IF([1]线路!E2164="","",[1]线路!E2164)</f>
        <v/>
      </c>
      <c r="G2164" s="18" t="str">
        <f t="shared" si="82"/>
        <v/>
      </c>
      <c r="H2164" s="18"/>
      <c r="I2164" s="18"/>
      <c r="J2164" s="18"/>
      <c r="K2164" s="18"/>
      <c r="L2164" s="18" t="str">
        <f t="shared" si="83"/>
        <v/>
      </c>
      <c r="M2164" t="str">
        <f>IF([1]线路!G2164="","",[1]线路!G2164)</f>
        <v/>
      </c>
      <c r="N2164" t="str">
        <f>IF([1]线路!H2164="","",[1]线路!H2164)</f>
        <v/>
      </c>
    </row>
    <row r="2165" spans="1:14" x14ac:dyDescent="0.15">
      <c r="A2165" t="str">
        <f>IF([1]线路!A2165="","",[1]线路!A2165)</f>
        <v/>
      </c>
      <c r="B2165" t="str">
        <f>IF([1]线路!B2165="","",[1]线路!B2165)</f>
        <v/>
      </c>
      <c r="C2165" t="str">
        <f>IF([1]线路!C2165="","",[1]线路!C2165)</f>
        <v/>
      </c>
      <c r="D2165" t="str">
        <f>IF([1]线路!D2165="","",[1]线路!D2165)</f>
        <v/>
      </c>
      <c r="E2165" t="str">
        <f>IF([1]线路!F2165="","",[1]线路!F2165)</f>
        <v/>
      </c>
      <c r="F2165" t="str">
        <f>IF([1]线路!E2165="","",[1]线路!E2165)</f>
        <v/>
      </c>
      <c r="G2165" s="18" t="str">
        <f t="shared" si="82"/>
        <v/>
      </c>
      <c r="H2165" s="18"/>
      <c r="I2165" s="18"/>
      <c r="J2165" s="18"/>
      <c r="K2165" s="18"/>
      <c r="L2165" s="18" t="str">
        <f t="shared" si="83"/>
        <v/>
      </c>
      <c r="M2165" t="str">
        <f>IF([1]线路!G2165="","",[1]线路!G2165)</f>
        <v/>
      </c>
      <c r="N2165" t="str">
        <f>IF([1]线路!H2165="","",[1]线路!H2165)</f>
        <v/>
      </c>
    </row>
    <row r="2166" spans="1:14" x14ac:dyDescent="0.15">
      <c r="A2166" t="str">
        <f>IF([1]线路!A2166="","",[1]线路!A2166)</f>
        <v/>
      </c>
      <c r="B2166" t="str">
        <f>IF([1]线路!B2166="","",[1]线路!B2166)</f>
        <v/>
      </c>
      <c r="C2166" t="str">
        <f>IF([1]线路!C2166="","",[1]线路!C2166)</f>
        <v/>
      </c>
      <c r="D2166" t="str">
        <f>IF([1]线路!D2166="","",[1]线路!D2166)</f>
        <v/>
      </c>
      <c r="E2166" t="str">
        <f>IF([1]线路!F2166="","",[1]线路!F2166)</f>
        <v/>
      </c>
      <c r="F2166" t="str">
        <f>IF([1]线路!E2166="","",[1]线路!E2166)</f>
        <v/>
      </c>
      <c r="G2166" s="18" t="str">
        <f t="shared" si="82"/>
        <v/>
      </c>
      <c r="H2166" s="18"/>
      <c r="I2166" s="18"/>
      <c r="J2166" s="18"/>
      <c r="K2166" s="18"/>
      <c r="L2166" s="18" t="str">
        <f t="shared" si="83"/>
        <v/>
      </c>
      <c r="M2166" t="str">
        <f>IF([1]线路!G2166="","",[1]线路!G2166)</f>
        <v/>
      </c>
      <c r="N2166" t="str">
        <f>IF([1]线路!H2166="","",[1]线路!H2166)</f>
        <v/>
      </c>
    </row>
    <row r="2167" spans="1:14" x14ac:dyDescent="0.15">
      <c r="A2167" t="str">
        <f>IF([1]线路!A2167="","",[1]线路!A2167)</f>
        <v/>
      </c>
      <c r="B2167" t="str">
        <f>IF([1]线路!B2167="","",[1]线路!B2167)</f>
        <v/>
      </c>
      <c r="C2167" t="str">
        <f>IF([1]线路!C2167="","",[1]线路!C2167)</f>
        <v/>
      </c>
      <c r="D2167" t="str">
        <f>IF([1]线路!D2167="","",[1]线路!D2167)</f>
        <v/>
      </c>
      <c r="E2167" t="str">
        <f>IF([1]线路!F2167="","",[1]线路!F2167)</f>
        <v/>
      </c>
      <c r="F2167" t="str">
        <f>IF([1]线路!E2167="","",[1]线路!E2167)</f>
        <v/>
      </c>
      <c r="G2167" s="18" t="str">
        <f t="shared" si="82"/>
        <v/>
      </c>
      <c r="H2167" s="18"/>
      <c r="I2167" s="18"/>
      <c r="J2167" s="18"/>
      <c r="K2167" s="18"/>
      <c r="L2167" s="18" t="str">
        <f t="shared" si="83"/>
        <v/>
      </c>
      <c r="M2167" t="str">
        <f>IF([1]线路!G2167="","",[1]线路!G2167)</f>
        <v/>
      </c>
      <c r="N2167" t="str">
        <f>IF([1]线路!H2167="","",[1]线路!H2167)</f>
        <v/>
      </c>
    </row>
    <row r="2168" spans="1:14" x14ac:dyDescent="0.15">
      <c r="A2168" t="str">
        <f>IF([1]线路!A2168="","",[1]线路!A2168)</f>
        <v/>
      </c>
      <c r="B2168" t="str">
        <f>IF([1]线路!B2168="","",[1]线路!B2168)</f>
        <v/>
      </c>
      <c r="C2168" t="str">
        <f>IF([1]线路!C2168="","",[1]线路!C2168)</f>
        <v/>
      </c>
      <c r="D2168" t="str">
        <f>IF([1]线路!D2168="","",[1]线路!D2168)</f>
        <v/>
      </c>
      <c r="E2168" t="str">
        <f>IF([1]线路!F2168="","",[1]线路!F2168)</f>
        <v/>
      </c>
      <c r="F2168" t="str">
        <f>IF([1]线路!E2168="","",[1]线路!E2168)</f>
        <v/>
      </c>
      <c r="G2168" s="18" t="str">
        <f t="shared" si="82"/>
        <v/>
      </c>
      <c r="H2168" s="18"/>
      <c r="I2168" s="18"/>
      <c r="J2168" s="18"/>
      <c r="K2168" s="18"/>
      <c r="L2168" s="18" t="str">
        <f t="shared" si="83"/>
        <v/>
      </c>
      <c r="M2168" t="str">
        <f>IF([1]线路!G2168="","",[1]线路!G2168)</f>
        <v/>
      </c>
      <c r="N2168" t="str">
        <f>IF([1]线路!H2168="","",[1]线路!H2168)</f>
        <v/>
      </c>
    </row>
    <row r="2169" spans="1:14" x14ac:dyDescent="0.15">
      <c r="A2169" t="str">
        <f>IF([1]线路!A2169="","",[1]线路!A2169)</f>
        <v/>
      </c>
      <c r="B2169" t="str">
        <f>IF([1]线路!B2169="","",[1]线路!B2169)</f>
        <v/>
      </c>
      <c r="C2169" t="str">
        <f>IF([1]线路!C2169="","",[1]线路!C2169)</f>
        <v/>
      </c>
      <c r="D2169" t="str">
        <f>IF([1]线路!D2169="","",[1]线路!D2169)</f>
        <v/>
      </c>
      <c r="E2169" t="str">
        <f>IF([1]线路!F2169="","",[1]线路!F2169)</f>
        <v/>
      </c>
      <c r="F2169" t="str">
        <f>IF([1]线路!E2169="","",[1]线路!E2169)</f>
        <v/>
      </c>
      <c r="G2169" s="18" t="str">
        <f t="shared" si="82"/>
        <v/>
      </c>
      <c r="H2169" s="18"/>
      <c r="I2169" s="18"/>
      <c r="J2169" s="18"/>
      <c r="K2169" s="18"/>
      <c r="L2169" s="18" t="str">
        <f t="shared" si="83"/>
        <v/>
      </c>
      <c r="M2169" t="str">
        <f>IF([1]线路!G2169="","",[1]线路!G2169)</f>
        <v/>
      </c>
      <c r="N2169" t="str">
        <f>IF([1]线路!H2169="","",[1]线路!H2169)</f>
        <v/>
      </c>
    </row>
    <row r="2170" spans="1:14" x14ac:dyDescent="0.15">
      <c r="A2170" t="str">
        <f>IF([1]线路!A2170="","",[1]线路!A2170)</f>
        <v/>
      </c>
      <c r="B2170" t="str">
        <f>IF([1]线路!B2170="","",[1]线路!B2170)</f>
        <v/>
      </c>
      <c r="C2170" t="str">
        <f>IF([1]线路!C2170="","",[1]线路!C2170)</f>
        <v/>
      </c>
      <c r="D2170" t="str">
        <f>IF([1]线路!D2170="","",[1]线路!D2170)</f>
        <v/>
      </c>
      <c r="E2170" t="str">
        <f>IF([1]线路!F2170="","",[1]线路!F2170)</f>
        <v/>
      </c>
      <c r="F2170" t="str">
        <f>IF([1]线路!E2170="","",[1]线路!E2170)</f>
        <v/>
      </c>
      <c r="G2170" s="18" t="str">
        <f t="shared" si="82"/>
        <v/>
      </c>
      <c r="H2170" s="18"/>
      <c r="I2170" s="18"/>
      <c r="J2170" s="18"/>
      <c r="K2170" s="18"/>
      <c r="L2170" s="18" t="str">
        <f t="shared" si="83"/>
        <v/>
      </c>
      <c r="M2170" t="str">
        <f>IF([1]线路!G2170="","",[1]线路!G2170)</f>
        <v/>
      </c>
      <c r="N2170" t="str">
        <f>IF([1]线路!H2170="","",[1]线路!H2170)</f>
        <v/>
      </c>
    </row>
    <row r="2171" spans="1:14" x14ac:dyDescent="0.15">
      <c r="A2171" t="str">
        <f>IF([1]线路!A2171="","",[1]线路!A2171)</f>
        <v/>
      </c>
      <c r="B2171" t="str">
        <f>IF([1]线路!B2171="","",[1]线路!B2171)</f>
        <v/>
      </c>
      <c r="C2171" t="str">
        <f>IF([1]线路!C2171="","",[1]线路!C2171)</f>
        <v/>
      </c>
      <c r="D2171" t="str">
        <f>IF([1]线路!D2171="","",[1]线路!D2171)</f>
        <v/>
      </c>
      <c r="E2171" t="str">
        <f>IF([1]线路!F2171="","",[1]线路!F2171)</f>
        <v/>
      </c>
      <c r="F2171" t="str">
        <f>IF([1]线路!E2171="","",[1]线路!E2171)</f>
        <v/>
      </c>
      <c r="G2171" s="18" t="str">
        <f t="shared" si="82"/>
        <v/>
      </c>
      <c r="H2171" s="18"/>
      <c r="I2171" s="18"/>
      <c r="J2171" s="18"/>
      <c r="K2171" s="18"/>
      <c r="L2171" s="18" t="str">
        <f t="shared" si="83"/>
        <v/>
      </c>
      <c r="M2171" t="str">
        <f>IF([1]线路!G2171="","",[1]线路!G2171)</f>
        <v/>
      </c>
      <c r="N2171" t="str">
        <f>IF([1]线路!H2171="","",[1]线路!H2171)</f>
        <v/>
      </c>
    </row>
    <row r="2172" spans="1:14" x14ac:dyDescent="0.15">
      <c r="A2172" t="str">
        <f>IF([1]线路!A2172="","",[1]线路!A2172)</f>
        <v/>
      </c>
      <c r="B2172" t="str">
        <f>IF([1]线路!B2172="","",[1]线路!B2172)</f>
        <v/>
      </c>
      <c r="C2172" t="str">
        <f>IF([1]线路!C2172="","",[1]线路!C2172)</f>
        <v/>
      </c>
      <c r="D2172" t="str">
        <f>IF([1]线路!D2172="","",[1]线路!D2172)</f>
        <v/>
      </c>
      <c r="E2172" t="str">
        <f>IF([1]线路!F2172="","",[1]线路!F2172)</f>
        <v/>
      </c>
      <c r="F2172" t="str">
        <f>IF([1]线路!E2172="","",[1]线路!E2172)</f>
        <v/>
      </c>
      <c r="G2172" s="18" t="str">
        <f t="shared" si="82"/>
        <v/>
      </c>
      <c r="H2172" s="18"/>
      <c r="I2172" s="18"/>
      <c r="J2172" s="18"/>
      <c r="K2172" s="18"/>
      <c r="L2172" s="18" t="str">
        <f t="shared" si="83"/>
        <v/>
      </c>
      <c r="M2172" t="str">
        <f>IF([1]线路!G2172="","",[1]线路!G2172)</f>
        <v/>
      </c>
      <c r="N2172" t="str">
        <f>IF([1]线路!H2172="","",[1]线路!H2172)</f>
        <v/>
      </c>
    </row>
    <row r="2173" spans="1:14" x14ac:dyDescent="0.15">
      <c r="A2173" t="str">
        <f>IF([1]线路!A2173="","",[1]线路!A2173)</f>
        <v/>
      </c>
      <c r="B2173" t="str">
        <f>IF([1]线路!B2173="","",[1]线路!B2173)</f>
        <v/>
      </c>
      <c r="C2173" t="str">
        <f>IF([1]线路!C2173="","",[1]线路!C2173)</f>
        <v/>
      </c>
      <c r="D2173" t="str">
        <f>IF([1]线路!D2173="","",[1]线路!D2173)</f>
        <v/>
      </c>
      <c r="E2173" t="str">
        <f>IF([1]线路!F2173="","",[1]线路!F2173)</f>
        <v/>
      </c>
      <c r="F2173" t="str">
        <f>IF([1]线路!E2173="","",[1]线路!E2173)</f>
        <v/>
      </c>
      <c r="G2173" s="18" t="str">
        <f t="shared" si="82"/>
        <v/>
      </c>
      <c r="H2173" s="18"/>
      <c r="I2173" s="18"/>
      <c r="J2173" s="18"/>
      <c r="K2173" s="18"/>
      <c r="L2173" s="18" t="str">
        <f t="shared" si="83"/>
        <v/>
      </c>
      <c r="M2173" t="str">
        <f>IF([1]线路!G2173="","",[1]线路!G2173)</f>
        <v/>
      </c>
      <c r="N2173" t="str">
        <f>IF([1]线路!H2173="","",[1]线路!H2173)</f>
        <v/>
      </c>
    </row>
    <row r="2174" spans="1:14" x14ac:dyDescent="0.15">
      <c r="A2174" t="str">
        <f>IF([1]线路!A2174="","",[1]线路!A2174)</f>
        <v/>
      </c>
      <c r="B2174" t="str">
        <f>IF([1]线路!B2174="","",[1]线路!B2174)</f>
        <v/>
      </c>
      <c r="C2174" t="str">
        <f>IF([1]线路!C2174="","",[1]线路!C2174)</f>
        <v/>
      </c>
      <c r="D2174" t="str">
        <f>IF([1]线路!D2174="","",[1]线路!D2174)</f>
        <v/>
      </c>
      <c r="E2174" t="str">
        <f>IF([1]线路!F2174="","",[1]线路!F2174)</f>
        <v/>
      </c>
      <c r="F2174" t="str">
        <f>IF([1]线路!E2174="","",[1]线路!E2174)</f>
        <v/>
      </c>
      <c r="G2174" s="18" t="str">
        <f t="shared" si="82"/>
        <v/>
      </c>
      <c r="H2174" s="18"/>
      <c r="I2174" s="18"/>
      <c r="J2174" s="18"/>
      <c r="K2174" s="18"/>
      <c r="L2174" s="18" t="str">
        <f t="shared" si="83"/>
        <v/>
      </c>
      <c r="M2174" t="str">
        <f>IF([1]线路!G2174="","",[1]线路!G2174)</f>
        <v/>
      </c>
      <c r="N2174" t="str">
        <f>IF([1]线路!H2174="","",[1]线路!H2174)</f>
        <v/>
      </c>
    </row>
    <row r="2175" spans="1:14" x14ac:dyDescent="0.15">
      <c r="A2175" t="str">
        <f>IF([1]线路!A2175="","",[1]线路!A2175)</f>
        <v/>
      </c>
      <c r="B2175" t="str">
        <f>IF([1]线路!B2175="","",[1]线路!B2175)</f>
        <v/>
      </c>
      <c r="C2175" t="str">
        <f>IF([1]线路!C2175="","",[1]线路!C2175)</f>
        <v/>
      </c>
      <c r="D2175" t="str">
        <f>IF([1]线路!D2175="","",[1]线路!D2175)</f>
        <v/>
      </c>
      <c r="E2175" t="str">
        <f>IF([1]线路!F2175="","",[1]线路!F2175)</f>
        <v/>
      </c>
      <c r="F2175" t="str">
        <f>IF([1]线路!E2175="","",[1]线路!E2175)</f>
        <v/>
      </c>
      <c r="G2175" s="18" t="str">
        <f t="shared" si="82"/>
        <v/>
      </c>
      <c r="H2175" s="18"/>
      <c r="I2175" s="18"/>
      <c r="J2175" s="18"/>
      <c r="K2175" s="18"/>
      <c r="L2175" s="18" t="str">
        <f t="shared" si="83"/>
        <v/>
      </c>
      <c r="M2175" t="str">
        <f>IF([1]线路!G2175="","",[1]线路!G2175)</f>
        <v/>
      </c>
      <c r="N2175" t="str">
        <f>IF([1]线路!H2175="","",[1]线路!H2175)</f>
        <v/>
      </c>
    </row>
    <row r="2176" spans="1:14" x14ac:dyDescent="0.15">
      <c r="A2176" t="str">
        <f>IF([1]线路!A2176="","",[1]线路!A2176)</f>
        <v/>
      </c>
      <c r="B2176" t="str">
        <f>IF([1]线路!B2176="","",[1]线路!B2176)</f>
        <v/>
      </c>
      <c r="C2176" t="str">
        <f>IF([1]线路!C2176="","",[1]线路!C2176)</f>
        <v/>
      </c>
      <c r="D2176" t="str">
        <f>IF([1]线路!D2176="","",[1]线路!D2176)</f>
        <v/>
      </c>
      <c r="E2176" t="str">
        <f>IF([1]线路!F2176="","",[1]线路!F2176)</f>
        <v/>
      </c>
      <c r="F2176" t="str">
        <f>IF([1]线路!E2176="","",[1]线路!E2176)</f>
        <v/>
      </c>
      <c r="G2176" s="18" t="str">
        <f t="shared" si="82"/>
        <v/>
      </c>
      <c r="H2176" s="18"/>
      <c r="I2176" s="18"/>
      <c r="J2176" s="18"/>
      <c r="K2176" s="18"/>
      <c r="L2176" s="18" t="str">
        <f t="shared" si="83"/>
        <v/>
      </c>
      <c r="M2176" t="str">
        <f>IF([1]线路!G2176="","",[1]线路!G2176)</f>
        <v/>
      </c>
      <c r="N2176" t="str">
        <f>IF([1]线路!H2176="","",[1]线路!H2176)</f>
        <v/>
      </c>
    </row>
    <row r="2177" spans="1:14" x14ac:dyDescent="0.15">
      <c r="A2177" t="str">
        <f>IF([1]线路!A2177="","",[1]线路!A2177)</f>
        <v/>
      </c>
      <c r="B2177" t="str">
        <f>IF([1]线路!B2177="","",[1]线路!B2177)</f>
        <v/>
      </c>
      <c r="C2177" t="str">
        <f>IF([1]线路!C2177="","",[1]线路!C2177)</f>
        <v/>
      </c>
      <c r="D2177" t="str">
        <f>IF([1]线路!D2177="","",[1]线路!D2177)</f>
        <v/>
      </c>
      <c r="E2177" t="str">
        <f>IF([1]线路!F2177="","",[1]线路!F2177)</f>
        <v/>
      </c>
      <c r="F2177" t="str">
        <f>IF([1]线路!E2177="","",[1]线路!E2177)</f>
        <v/>
      </c>
      <c r="G2177" s="18" t="str">
        <f t="shared" si="82"/>
        <v/>
      </c>
      <c r="H2177" s="18"/>
      <c r="I2177" s="18"/>
      <c r="J2177" s="18"/>
      <c r="K2177" s="18"/>
      <c r="L2177" s="18" t="str">
        <f t="shared" si="83"/>
        <v/>
      </c>
      <c r="M2177" t="str">
        <f>IF([1]线路!G2177="","",[1]线路!G2177)</f>
        <v/>
      </c>
      <c r="N2177" t="str">
        <f>IF([1]线路!H2177="","",[1]线路!H2177)</f>
        <v/>
      </c>
    </row>
    <row r="2178" spans="1:14" x14ac:dyDescent="0.15">
      <c r="A2178" t="str">
        <f>IF([1]线路!A2178="","",[1]线路!A2178)</f>
        <v/>
      </c>
      <c r="B2178" t="str">
        <f>IF([1]线路!B2178="","",[1]线路!B2178)</f>
        <v/>
      </c>
      <c r="C2178" t="str">
        <f>IF([1]线路!C2178="","",[1]线路!C2178)</f>
        <v/>
      </c>
      <c r="D2178" t="str">
        <f>IF([1]线路!D2178="","",[1]线路!D2178)</f>
        <v/>
      </c>
      <c r="E2178" t="str">
        <f>IF([1]线路!F2178="","",[1]线路!F2178)</f>
        <v/>
      </c>
      <c r="F2178" t="str">
        <f>IF([1]线路!E2178="","",[1]线路!E2178)</f>
        <v/>
      </c>
      <c r="G2178" s="18" t="str">
        <f t="shared" si="82"/>
        <v/>
      </c>
      <c r="H2178" s="18"/>
      <c r="I2178" s="18"/>
      <c r="J2178" s="18"/>
      <c r="K2178" s="18"/>
      <c r="L2178" s="18" t="str">
        <f t="shared" si="83"/>
        <v/>
      </c>
      <c r="M2178" t="str">
        <f>IF([1]线路!G2178="","",[1]线路!G2178)</f>
        <v/>
      </c>
      <c r="N2178" t="str">
        <f>IF([1]线路!H2178="","",[1]线路!H2178)</f>
        <v/>
      </c>
    </row>
    <row r="2179" spans="1:14" x14ac:dyDescent="0.15">
      <c r="A2179" t="str">
        <f>IF([1]线路!A2179="","",[1]线路!A2179)</f>
        <v/>
      </c>
      <c r="B2179" t="str">
        <f>IF([1]线路!B2179="","",[1]线路!B2179)</f>
        <v/>
      </c>
      <c r="C2179" t="str">
        <f>IF([1]线路!C2179="","",[1]线路!C2179)</f>
        <v/>
      </c>
      <c r="D2179" t="str">
        <f>IF([1]线路!D2179="","",[1]线路!D2179)</f>
        <v/>
      </c>
      <c r="E2179" t="str">
        <f>IF([1]线路!F2179="","",[1]线路!F2179)</f>
        <v/>
      </c>
      <c r="F2179" t="str">
        <f>IF([1]线路!E2179="","",[1]线路!E2179)</f>
        <v/>
      </c>
      <c r="G2179" s="18" t="str">
        <f t="shared" ref="G2179:G2242" si="84">L2179</f>
        <v/>
      </c>
      <c r="H2179" s="18"/>
      <c r="I2179" s="18"/>
      <c r="J2179" s="18"/>
      <c r="K2179" s="18"/>
      <c r="L2179" s="18" t="str">
        <f t="shared" ref="L2179:L2242" si="85">IF(OR(I2179="",K2179=""),"",IF(I2179/(I2179+K2179)&gt;0.5,0,1))</f>
        <v/>
      </c>
      <c r="M2179" t="str">
        <f>IF([1]线路!G2179="","",[1]线路!G2179)</f>
        <v/>
      </c>
      <c r="N2179" t="str">
        <f>IF([1]线路!H2179="","",[1]线路!H2179)</f>
        <v/>
      </c>
    </row>
    <row r="2180" spans="1:14" x14ac:dyDescent="0.15">
      <c r="A2180" t="str">
        <f>IF([1]线路!A2180="","",[1]线路!A2180)</f>
        <v/>
      </c>
      <c r="B2180" t="str">
        <f>IF([1]线路!B2180="","",[1]线路!B2180)</f>
        <v/>
      </c>
      <c r="C2180" t="str">
        <f>IF([1]线路!C2180="","",[1]线路!C2180)</f>
        <v/>
      </c>
      <c r="D2180" t="str">
        <f>IF([1]线路!D2180="","",[1]线路!D2180)</f>
        <v/>
      </c>
      <c r="E2180" t="str">
        <f>IF([1]线路!F2180="","",[1]线路!F2180)</f>
        <v/>
      </c>
      <c r="F2180" t="str">
        <f>IF([1]线路!E2180="","",[1]线路!E2180)</f>
        <v/>
      </c>
      <c r="G2180" s="18" t="str">
        <f t="shared" si="84"/>
        <v/>
      </c>
      <c r="H2180" s="18"/>
      <c r="I2180" s="18"/>
      <c r="J2180" s="18"/>
      <c r="K2180" s="18"/>
      <c r="L2180" s="18" t="str">
        <f t="shared" si="85"/>
        <v/>
      </c>
      <c r="M2180" t="str">
        <f>IF([1]线路!G2180="","",[1]线路!G2180)</f>
        <v/>
      </c>
      <c r="N2180" t="str">
        <f>IF([1]线路!H2180="","",[1]线路!H2180)</f>
        <v/>
      </c>
    </row>
    <row r="2181" spans="1:14" x14ac:dyDescent="0.15">
      <c r="A2181" t="str">
        <f>IF([1]线路!A2181="","",[1]线路!A2181)</f>
        <v/>
      </c>
      <c r="B2181" t="str">
        <f>IF([1]线路!B2181="","",[1]线路!B2181)</f>
        <v/>
      </c>
      <c r="C2181" t="str">
        <f>IF([1]线路!C2181="","",[1]线路!C2181)</f>
        <v/>
      </c>
      <c r="D2181" t="str">
        <f>IF([1]线路!D2181="","",[1]线路!D2181)</f>
        <v/>
      </c>
      <c r="E2181" t="str">
        <f>IF([1]线路!F2181="","",[1]线路!F2181)</f>
        <v/>
      </c>
      <c r="F2181" t="str">
        <f>IF([1]线路!E2181="","",[1]线路!E2181)</f>
        <v/>
      </c>
      <c r="G2181" s="18" t="str">
        <f t="shared" si="84"/>
        <v/>
      </c>
      <c r="H2181" s="18"/>
      <c r="I2181" s="18"/>
      <c r="J2181" s="18"/>
      <c r="K2181" s="18"/>
      <c r="L2181" s="18" t="str">
        <f t="shared" si="85"/>
        <v/>
      </c>
      <c r="M2181" t="str">
        <f>IF([1]线路!G2181="","",[1]线路!G2181)</f>
        <v/>
      </c>
      <c r="N2181" t="str">
        <f>IF([1]线路!H2181="","",[1]线路!H2181)</f>
        <v/>
      </c>
    </row>
    <row r="2182" spans="1:14" x14ac:dyDescent="0.15">
      <c r="A2182" t="str">
        <f>IF([1]线路!A2182="","",[1]线路!A2182)</f>
        <v/>
      </c>
      <c r="B2182" t="str">
        <f>IF([1]线路!B2182="","",[1]线路!B2182)</f>
        <v/>
      </c>
      <c r="C2182" t="str">
        <f>IF([1]线路!C2182="","",[1]线路!C2182)</f>
        <v/>
      </c>
      <c r="D2182" t="str">
        <f>IF([1]线路!D2182="","",[1]线路!D2182)</f>
        <v/>
      </c>
      <c r="E2182" t="str">
        <f>IF([1]线路!F2182="","",[1]线路!F2182)</f>
        <v/>
      </c>
      <c r="F2182" t="str">
        <f>IF([1]线路!E2182="","",[1]线路!E2182)</f>
        <v/>
      </c>
      <c r="G2182" s="18" t="str">
        <f t="shared" si="84"/>
        <v/>
      </c>
      <c r="H2182" s="18"/>
      <c r="I2182" s="18"/>
      <c r="J2182" s="18"/>
      <c r="K2182" s="18"/>
      <c r="L2182" s="18" t="str">
        <f t="shared" si="85"/>
        <v/>
      </c>
      <c r="M2182" t="str">
        <f>IF([1]线路!G2182="","",[1]线路!G2182)</f>
        <v/>
      </c>
      <c r="N2182" t="str">
        <f>IF([1]线路!H2182="","",[1]线路!H2182)</f>
        <v/>
      </c>
    </row>
    <row r="2183" spans="1:14" x14ac:dyDescent="0.15">
      <c r="A2183" t="str">
        <f>IF([1]线路!A2183="","",[1]线路!A2183)</f>
        <v/>
      </c>
      <c r="B2183" t="str">
        <f>IF([1]线路!B2183="","",[1]线路!B2183)</f>
        <v/>
      </c>
      <c r="C2183" t="str">
        <f>IF([1]线路!C2183="","",[1]线路!C2183)</f>
        <v/>
      </c>
      <c r="D2183" t="str">
        <f>IF([1]线路!D2183="","",[1]线路!D2183)</f>
        <v/>
      </c>
      <c r="E2183" t="str">
        <f>IF([1]线路!F2183="","",[1]线路!F2183)</f>
        <v/>
      </c>
      <c r="F2183" t="str">
        <f>IF([1]线路!E2183="","",[1]线路!E2183)</f>
        <v/>
      </c>
      <c r="G2183" s="18" t="str">
        <f t="shared" si="84"/>
        <v/>
      </c>
      <c r="H2183" s="18"/>
      <c r="I2183" s="18"/>
      <c r="J2183" s="18"/>
      <c r="K2183" s="18"/>
      <c r="L2183" s="18" t="str">
        <f t="shared" si="85"/>
        <v/>
      </c>
      <c r="M2183" t="str">
        <f>IF([1]线路!G2183="","",[1]线路!G2183)</f>
        <v/>
      </c>
      <c r="N2183" t="str">
        <f>IF([1]线路!H2183="","",[1]线路!H2183)</f>
        <v/>
      </c>
    </row>
    <row r="2184" spans="1:14" x14ac:dyDescent="0.15">
      <c r="A2184" t="str">
        <f>IF([1]线路!A2184="","",[1]线路!A2184)</f>
        <v/>
      </c>
      <c r="B2184" t="str">
        <f>IF([1]线路!B2184="","",[1]线路!B2184)</f>
        <v/>
      </c>
      <c r="C2184" t="str">
        <f>IF([1]线路!C2184="","",[1]线路!C2184)</f>
        <v/>
      </c>
      <c r="D2184" t="str">
        <f>IF([1]线路!D2184="","",[1]线路!D2184)</f>
        <v/>
      </c>
      <c r="E2184" t="str">
        <f>IF([1]线路!F2184="","",[1]线路!F2184)</f>
        <v/>
      </c>
      <c r="F2184" t="str">
        <f>IF([1]线路!E2184="","",[1]线路!E2184)</f>
        <v/>
      </c>
      <c r="G2184" s="18" t="str">
        <f t="shared" si="84"/>
        <v/>
      </c>
      <c r="H2184" s="18"/>
      <c r="I2184" s="18"/>
      <c r="J2184" s="18"/>
      <c r="K2184" s="18"/>
      <c r="L2184" s="18" t="str">
        <f t="shared" si="85"/>
        <v/>
      </c>
      <c r="M2184" t="str">
        <f>IF([1]线路!G2184="","",[1]线路!G2184)</f>
        <v/>
      </c>
      <c r="N2184" t="str">
        <f>IF([1]线路!H2184="","",[1]线路!H2184)</f>
        <v/>
      </c>
    </row>
    <row r="2185" spans="1:14" x14ac:dyDescent="0.15">
      <c r="A2185" t="str">
        <f>IF([1]线路!A2185="","",[1]线路!A2185)</f>
        <v/>
      </c>
      <c r="B2185" t="str">
        <f>IF([1]线路!B2185="","",[1]线路!B2185)</f>
        <v/>
      </c>
      <c r="C2185" t="str">
        <f>IF([1]线路!C2185="","",[1]线路!C2185)</f>
        <v/>
      </c>
      <c r="D2185" t="str">
        <f>IF([1]线路!D2185="","",[1]线路!D2185)</f>
        <v/>
      </c>
      <c r="E2185" t="str">
        <f>IF([1]线路!F2185="","",[1]线路!F2185)</f>
        <v/>
      </c>
      <c r="F2185" t="str">
        <f>IF([1]线路!E2185="","",[1]线路!E2185)</f>
        <v/>
      </c>
      <c r="G2185" s="18" t="str">
        <f t="shared" si="84"/>
        <v/>
      </c>
      <c r="H2185" s="18"/>
      <c r="I2185" s="18"/>
      <c r="J2185" s="18"/>
      <c r="K2185" s="18"/>
      <c r="L2185" s="18" t="str">
        <f t="shared" si="85"/>
        <v/>
      </c>
      <c r="M2185" t="str">
        <f>IF([1]线路!G2185="","",[1]线路!G2185)</f>
        <v/>
      </c>
      <c r="N2185" t="str">
        <f>IF([1]线路!H2185="","",[1]线路!H2185)</f>
        <v/>
      </c>
    </row>
    <row r="2186" spans="1:14" x14ac:dyDescent="0.15">
      <c r="A2186" t="str">
        <f>IF([1]线路!A2186="","",[1]线路!A2186)</f>
        <v/>
      </c>
      <c r="B2186" t="str">
        <f>IF([1]线路!B2186="","",[1]线路!B2186)</f>
        <v/>
      </c>
      <c r="C2186" t="str">
        <f>IF([1]线路!C2186="","",[1]线路!C2186)</f>
        <v/>
      </c>
      <c r="D2186" t="str">
        <f>IF([1]线路!D2186="","",[1]线路!D2186)</f>
        <v/>
      </c>
      <c r="E2186" t="str">
        <f>IF([1]线路!F2186="","",[1]线路!F2186)</f>
        <v/>
      </c>
      <c r="F2186" t="str">
        <f>IF([1]线路!E2186="","",[1]线路!E2186)</f>
        <v/>
      </c>
      <c r="G2186" s="18" t="str">
        <f t="shared" si="84"/>
        <v/>
      </c>
      <c r="H2186" s="18"/>
      <c r="I2186" s="18"/>
      <c r="J2186" s="18"/>
      <c r="K2186" s="18"/>
      <c r="L2186" s="18" t="str">
        <f t="shared" si="85"/>
        <v/>
      </c>
      <c r="M2186" t="str">
        <f>IF([1]线路!G2186="","",[1]线路!G2186)</f>
        <v/>
      </c>
      <c r="N2186" t="str">
        <f>IF([1]线路!H2186="","",[1]线路!H2186)</f>
        <v/>
      </c>
    </row>
    <row r="2187" spans="1:14" x14ac:dyDescent="0.15">
      <c r="A2187" t="str">
        <f>IF([1]线路!A2187="","",[1]线路!A2187)</f>
        <v/>
      </c>
      <c r="B2187" t="str">
        <f>IF([1]线路!B2187="","",[1]线路!B2187)</f>
        <v/>
      </c>
      <c r="C2187" t="str">
        <f>IF([1]线路!C2187="","",[1]线路!C2187)</f>
        <v/>
      </c>
      <c r="D2187" t="str">
        <f>IF([1]线路!D2187="","",[1]线路!D2187)</f>
        <v/>
      </c>
      <c r="E2187" t="str">
        <f>IF([1]线路!F2187="","",[1]线路!F2187)</f>
        <v/>
      </c>
      <c r="F2187" t="str">
        <f>IF([1]线路!E2187="","",[1]线路!E2187)</f>
        <v/>
      </c>
      <c r="G2187" s="18" t="str">
        <f t="shared" si="84"/>
        <v/>
      </c>
      <c r="H2187" s="18"/>
      <c r="I2187" s="18"/>
      <c r="J2187" s="18"/>
      <c r="K2187" s="18"/>
      <c r="L2187" s="18" t="str">
        <f t="shared" si="85"/>
        <v/>
      </c>
      <c r="M2187" t="str">
        <f>IF([1]线路!G2187="","",[1]线路!G2187)</f>
        <v/>
      </c>
      <c r="N2187" t="str">
        <f>IF([1]线路!H2187="","",[1]线路!H2187)</f>
        <v/>
      </c>
    </row>
    <row r="2188" spans="1:14" x14ac:dyDescent="0.15">
      <c r="A2188" t="str">
        <f>IF([1]线路!A2188="","",[1]线路!A2188)</f>
        <v/>
      </c>
      <c r="B2188" t="str">
        <f>IF([1]线路!B2188="","",[1]线路!B2188)</f>
        <v/>
      </c>
      <c r="C2188" t="str">
        <f>IF([1]线路!C2188="","",[1]线路!C2188)</f>
        <v/>
      </c>
      <c r="D2188" t="str">
        <f>IF([1]线路!D2188="","",[1]线路!D2188)</f>
        <v/>
      </c>
      <c r="E2188" t="str">
        <f>IF([1]线路!F2188="","",[1]线路!F2188)</f>
        <v/>
      </c>
      <c r="F2188" t="str">
        <f>IF([1]线路!E2188="","",[1]线路!E2188)</f>
        <v/>
      </c>
      <c r="G2188" s="18" t="str">
        <f t="shared" si="84"/>
        <v/>
      </c>
      <c r="H2188" s="18"/>
      <c r="I2188" s="18"/>
      <c r="J2188" s="18"/>
      <c r="K2188" s="18"/>
      <c r="L2188" s="18" t="str">
        <f t="shared" si="85"/>
        <v/>
      </c>
      <c r="M2188" t="str">
        <f>IF([1]线路!G2188="","",[1]线路!G2188)</f>
        <v/>
      </c>
      <c r="N2188" t="str">
        <f>IF([1]线路!H2188="","",[1]线路!H2188)</f>
        <v/>
      </c>
    </row>
    <row r="2189" spans="1:14" x14ac:dyDescent="0.15">
      <c r="A2189" t="str">
        <f>IF([1]线路!A2189="","",[1]线路!A2189)</f>
        <v/>
      </c>
      <c r="B2189" t="str">
        <f>IF([1]线路!B2189="","",[1]线路!B2189)</f>
        <v/>
      </c>
      <c r="C2189" t="str">
        <f>IF([1]线路!C2189="","",[1]线路!C2189)</f>
        <v/>
      </c>
      <c r="D2189" t="str">
        <f>IF([1]线路!D2189="","",[1]线路!D2189)</f>
        <v/>
      </c>
      <c r="E2189" t="str">
        <f>IF([1]线路!F2189="","",[1]线路!F2189)</f>
        <v/>
      </c>
      <c r="F2189" t="str">
        <f>IF([1]线路!E2189="","",[1]线路!E2189)</f>
        <v/>
      </c>
      <c r="G2189" s="18" t="str">
        <f t="shared" si="84"/>
        <v/>
      </c>
      <c r="H2189" s="18"/>
      <c r="I2189" s="18"/>
      <c r="J2189" s="18"/>
      <c r="K2189" s="18"/>
      <c r="L2189" s="18" t="str">
        <f t="shared" si="85"/>
        <v/>
      </c>
      <c r="M2189" t="str">
        <f>IF([1]线路!G2189="","",[1]线路!G2189)</f>
        <v/>
      </c>
      <c r="N2189" t="str">
        <f>IF([1]线路!H2189="","",[1]线路!H2189)</f>
        <v/>
      </c>
    </row>
    <row r="2190" spans="1:14" x14ac:dyDescent="0.15">
      <c r="A2190" t="str">
        <f>IF([1]线路!A2190="","",[1]线路!A2190)</f>
        <v/>
      </c>
      <c r="B2190" t="str">
        <f>IF([1]线路!B2190="","",[1]线路!B2190)</f>
        <v/>
      </c>
      <c r="C2190" t="str">
        <f>IF([1]线路!C2190="","",[1]线路!C2190)</f>
        <v/>
      </c>
      <c r="D2190" t="str">
        <f>IF([1]线路!D2190="","",[1]线路!D2190)</f>
        <v/>
      </c>
      <c r="E2190" t="str">
        <f>IF([1]线路!F2190="","",[1]线路!F2190)</f>
        <v/>
      </c>
      <c r="F2190" t="str">
        <f>IF([1]线路!E2190="","",[1]线路!E2190)</f>
        <v/>
      </c>
      <c r="G2190" s="18" t="str">
        <f t="shared" si="84"/>
        <v/>
      </c>
      <c r="H2190" s="18"/>
      <c r="I2190" s="18"/>
      <c r="J2190" s="18"/>
      <c r="K2190" s="18"/>
      <c r="L2190" s="18" t="str">
        <f t="shared" si="85"/>
        <v/>
      </c>
      <c r="M2190" t="str">
        <f>IF([1]线路!G2190="","",[1]线路!G2190)</f>
        <v/>
      </c>
      <c r="N2190" t="str">
        <f>IF([1]线路!H2190="","",[1]线路!H2190)</f>
        <v/>
      </c>
    </row>
    <row r="2191" spans="1:14" x14ac:dyDescent="0.15">
      <c r="A2191" t="str">
        <f>IF([1]线路!A2191="","",[1]线路!A2191)</f>
        <v/>
      </c>
      <c r="B2191" t="str">
        <f>IF([1]线路!B2191="","",[1]线路!B2191)</f>
        <v/>
      </c>
      <c r="C2191" t="str">
        <f>IF([1]线路!C2191="","",[1]线路!C2191)</f>
        <v/>
      </c>
      <c r="D2191" t="str">
        <f>IF([1]线路!D2191="","",[1]线路!D2191)</f>
        <v/>
      </c>
      <c r="E2191" t="str">
        <f>IF([1]线路!F2191="","",[1]线路!F2191)</f>
        <v/>
      </c>
      <c r="F2191" t="str">
        <f>IF([1]线路!E2191="","",[1]线路!E2191)</f>
        <v/>
      </c>
      <c r="G2191" s="18" t="str">
        <f t="shared" si="84"/>
        <v/>
      </c>
      <c r="H2191" s="18"/>
      <c r="I2191" s="18"/>
      <c r="J2191" s="18"/>
      <c r="K2191" s="18"/>
      <c r="L2191" s="18" t="str">
        <f t="shared" si="85"/>
        <v/>
      </c>
      <c r="M2191" t="str">
        <f>IF([1]线路!G2191="","",[1]线路!G2191)</f>
        <v/>
      </c>
      <c r="N2191" t="str">
        <f>IF([1]线路!H2191="","",[1]线路!H2191)</f>
        <v/>
      </c>
    </row>
    <row r="2192" spans="1:14" x14ac:dyDescent="0.15">
      <c r="A2192" t="str">
        <f>IF([1]线路!A2192="","",[1]线路!A2192)</f>
        <v/>
      </c>
      <c r="B2192" t="str">
        <f>IF([1]线路!B2192="","",[1]线路!B2192)</f>
        <v/>
      </c>
      <c r="C2192" t="str">
        <f>IF([1]线路!C2192="","",[1]线路!C2192)</f>
        <v/>
      </c>
      <c r="D2192" t="str">
        <f>IF([1]线路!D2192="","",[1]线路!D2192)</f>
        <v/>
      </c>
      <c r="E2192" t="str">
        <f>IF([1]线路!F2192="","",[1]线路!F2192)</f>
        <v/>
      </c>
      <c r="F2192" t="str">
        <f>IF([1]线路!E2192="","",[1]线路!E2192)</f>
        <v/>
      </c>
      <c r="G2192" s="18" t="str">
        <f t="shared" si="84"/>
        <v/>
      </c>
      <c r="H2192" s="18"/>
      <c r="I2192" s="18"/>
      <c r="J2192" s="18"/>
      <c r="K2192" s="18"/>
      <c r="L2192" s="18" t="str">
        <f t="shared" si="85"/>
        <v/>
      </c>
      <c r="M2192" t="str">
        <f>IF([1]线路!G2192="","",[1]线路!G2192)</f>
        <v/>
      </c>
      <c r="N2192" t="str">
        <f>IF([1]线路!H2192="","",[1]线路!H2192)</f>
        <v/>
      </c>
    </row>
    <row r="2193" spans="1:14" x14ac:dyDescent="0.15">
      <c r="A2193" t="str">
        <f>IF([1]线路!A2193="","",[1]线路!A2193)</f>
        <v/>
      </c>
      <c r="B2193" t="str">
        <f>IF([1]线路!B2193="","",[1]线路!B2193)</f>
        <v/>
      </c>
      <c r="C2193" t="str">
        <f>IF([1]线路!C2193="","",[1]线路!C2193)</f>
        <v/>
      </c>
      <c r="D2193" t="str">
        <f>IF([1]线路!D2193="","",[1]线路!D2193)</f>
        <v/>
      </c>
      <c r="E2193" t="str">
        <f>IF([1]线路!F2193="","",[1]线路!F2193)</f>
        <v/>
      </c>
      <c r="F2193" t="str">
        <f>IF([1]线路!E2193="","",[1]线路!E2193)</f>
        <v/>
      </c>
      <c r="G2193" s="18" t="str">
        <f t="shared" si="84"/>
        <v/>
      </c>
      <c r="H2193" s="18"/>
      <c r="I2193" s="18"/>
      <c r="J2193" s="18"/>
      <c r="K2193" s="18"/>
      <c r="L2193" s="18" t="str">
        <f t="shared" si="85"/>
        <v/>
      </c>
      <c r="M2193" t="str">
        <f>IF([1]线路!G2193="","",[1]线路!G2193)</f>
        <v/>
      </c>
      <c r="N2193" t="str">
        <f>IF([1]线路!H2193="","",[1]线路!H2193)</f>
        <v/>
      </c>
    </row>
    <row r="2194" spans="1:14" x14ac:dyDescent="0.15">
      <c r="A2194" t="str">
        <f>IF([1]线路!A2194="","",[1]线路!A2194)</f>
        <v/>
      </c>
      <c r="B2194" t="str">
        <f>IF([1]线路!B2194="","",[1]线路!B2194)</f>
        <v/>
      </c>
      <c r="C2194" t="str">
        <f>IF([1]线路!C2194="","",[1]线路!C2194)</f>
        <v/>
      </c>
      <c r="D2194" t="str">
        <f>IF([1]线路!D2194="","",[1]线路!D2194)</f>
        <v/>
      </c>
      <c r="E2194" t="str">
        <f>IF([1]线路!F2194="","",[1]线路!F2194)</f>
        <v/>
      </c>
      <c r="F2194" t="str">
        <f>IF([1]线路!E2194="","",[1]线路!E2194)</f>
        <v/>
      </c>
      <c r="G2194" s="18" t="str">
        <f t="shared" si="84"/>
        <v/>
      </c>
      <c r="H2194" s="18"/>
      <c r="I2194" s="18"/>
      <c r="J2194" s="18"/>
      <c r="K2194" s="18"/>
      <c r="L2194" s="18" t="str">
        <f t="shared" si="85"/>
        <v/>
      </c>
      <c r="M2194" t="str">
        <f>IF([1]线路!G2194="","",[1]线路!G2194)</f>
        <v/>
      </c>
      <c r="N2194" t="str">
        <f>IF([1]线路!H2194="","",[1]线路!H2194)</f>
        <v/>
      </c>
    </row>
    <row r="2195" spans="1:14" x14ac:dyDescent="0.15">
      <c r="A2195" t="str">
        <f>IF([1]线路!A2195="","",[1]线路!A2195)</f>
        <v/>
      </c>
      <c r="B2195" t="str">
        <f>IF([1]线路!B2195="","",[1]线路!B2195)</f>
        <v/>
      </c>
      <c r="C2195" t="str">
        <f>IF([1]线路!C2195="","",[1]线路!C2195)</f>
        <v/>
      </c>
      <c r="D2195" t="str">
        <f>IF([1]线路!D2195="","",[1]线路!D2195)</f>
        <v/>
      </c>
      <c r="E2195" t="str">
        <f>IF([1]线路!F2195="","",[1]线路!F2195)</f>
        <v/>
      </c>
      <c r="F2195" t="str">
        <f>IF([1]线路!E2195="","",[1]线路!E2195)</f>
        <v/>
      </c>
      <c r="G2195" s="18" t="str">
        <f t="shared" si="84"/>
        <v/>
      </c>
      <c r="H2195" s="18"/>
      <c r="I2195" s="18"/>
      <c r="J2195" s="18"/>
      <c r="K2195" s="18"/>
      <c r="L2195" s="18" t="str">
        <f t="shared" si="85"/>
        <v/>
      </c>
      <c r="M2195" t="str">
        <f>IF([1]线路!G2195="","",[1]线路!G2195)</f>
        <v/>
      </c>
      <c r="N2195" t="str">
        <f>IF([1]线路!H2195="","",[1]线路!H2195)</f>
        <v/>
      </c>
    </row>
    <row r="2196" spans="1:14" x14ac:dyDescent="0.15">
      <c r="A2196" t="str">
        <f>IF([1]线路!A2196="","",[1]线路!A2196)</f>
        <v/>
      </c>
      <c r="B2196" t="str">
        <f>IF([1]线路!B2196="","",[1]线路!B2196)</f>
        <v/>
      </c>
      <c r="C2196" t="str">
        <f>IF([1]线路!C2196="","",[1]线路!C2196)</f>
        <v/>
      </c>
      <c r="D2196" t="str">
        <f>IF([1]线路!D2196="","",[1]线路!D2196)</f>
        <v/>
      </c>
      <c r="E2196" t="str">
        <f>IF([1]线路!F2196="","",[1]线路!F2196)</f>
        <v/>
      </c>
      <c r="F2196" t="str">
        <f>IF([1]线路!E2196="","",[1]线路!E2196)</f>
        <v/>
      </c>
      <c r="G2196" s="18" t="str">
        <f t="shared" si="84"/>
        <v/>
      </c>
      <c r="H2196" s="18"/>
      <c r="I2196" s="18"/>
      <c r="J2196" s="18"/>
      <c r="K2196" s="18"/>
      <c r="L2196" s="18" t="str">
        <f t="shared" si="85"/>
        <v/>
      </c>
      <c r="M2196" t="str">
        <f>IF([1]线路!G2196="","",[1]线路!G2196)</f>
        <v/>
      </c>
      <c r="N2196" t="str">
        <f>IF([1]线路!H2196="","",[1]线路!H2196)</f>
        <v/>
      </c>
    </row>
    <row r="2197" spans="1:14" x14ac:dyDescent="0.15">
      <c r="A2197" t="str">
        <f>IF([1]线路!A2197="","",[1]线路!A2197)</f>
        <v/>
      </c>
      <c r="B2197" t="str">
        <f>IF([1]线路!B2197="","",[1]线路!B2197)</f>
        <v/>
      </c>
      <c r="C2197" t="str">
        <f>IF([1]线路!C2197="","",[1]线路!C2197)</f>
        <v/>
      </c>
      <c r="D2197" t="str">
        <f>IF([1]线路!D2197="","",[1]线路!D2197)</f>
        <v/>
      </c>
      <c r="E2197" t="str">
        <f>IF([1]线路!F2197="","",[1]线路!F2197)</f>
        <v/>
      </c>
      <c r="F2197" t="str">
        <f>IF([1]线路!E2197="","",[1]线路!E2197)</f>
        <v/>
      </c>
      <c r="G2197" s="18" t="str">
        <f t="shared" si="84"/>
        <v/>
      </c>
      <c r="H2197" s="18"/>
      <c r="I2197" s="18"/>
      <c r="J2197" s="18"/>
      <c r="K2197" s="18"/>
      <c r="L2197" s="18" t="str">
        <f t="shared" si="85"/>
        <v/>
      </c>
      <c r="M2197" t="str">
        <f>IF([1]线路!G2197="","",[1]线路!G2197)</f>
        <v/>
      </c>
      <c r="N2197" t="str">
        <f>IF([1]线路!H2197="","",[1]线路!H2197)</f>
        <v/>
      </c>
    </row>
    <row r="2198" spans="1:14" x14ac:dyDescent="0.15">
      <c r="A2198" t="str">
        <f>IF([1]线路!A2198="","",[1]线路!A2198)</f>
        <v/>
      </c>
      <c r="B2198" t="str">
        <f>IF([1]线路!B2198="","",[1]线路!B2198)</f>
        <v/>
      </c>
      <c r="C2198" t="str">
        <f>IF([1]线路!C2198="","",[1]线路!C2198)</f>
        <v/>
      </c>
      <c r="D2198" t="str">
        <f>IF([1]线路!D2198="","",[1]线路!D2198)</f>
        <v/>
      </c>
      <c r="E2198" t="str">
        <f>IF([1]线路!F2198="","",[1]线路!F2198)</f>
        <v/>
      </c>
      <c r="F2198" t="str">
        <f>IF([1]线路!E2198="","",[1]线路!E2198)</f>
        <v/>
      </c>
      <c r="G2198" s="18" t="str">
        <f t="shared" si="84"/>
        <v/>
      </c>
      <c r="H2198" s="18"/>
      <c r="I2198" s="18"/>
      <c r="J2198" s="18"/>
      <c r="K2198" s="18"/>
      <c r="L2198" s="18" t="str">
        <f t="shared" si="85"/>
        <v/>
      </c>
      <c r="M2198" t="str">
        <f>IF([1]线路!G2198="","",[1]线路!G2198)</f>
        <v/>
      </c>
      <c r="N2198" t="str">
        <f>IF([1]线路!H2198="","",[1]线路!H2198)</f>
        <v/>
      </c>
    </row>
    <row r="2199" spans="1:14" x14ac:dyDescent="0.15">
      <c r="A2199" t="str">
        <f>IF([1]线路!A2199="","",[1]线路!A2199)</f>
        <v/>
      </c>
      <c r="B2199" t="str">
        <f>IF([1]线路!B2199="","",[1]线路!B2199)</f>
        <v/>
      </c>
      <c r="C2199" t="str">
        <f>IF([1]线路!C2199="","",[1]线路!C2199)</f>
        <v/>
      </c>
      <c r="D2199" t="str">
        <f>IF([1]线路!D2199="","",[1]线路!D2199)</f>
        <v/>
      </c>
      <c r="E2199" t="str">
        <f>IF([1]线路!F2199="","",[1]线路!F2199)</f>
        <v/>
      </c>
      <c r="F2199" t="str">
        <f>IF([1]线路!E2199="","",[1]线路!E2199)</f>
        <v/>
      </c>
      <c r="G2199" s="18" t="str">
        <f t="shared" si="84"/>
        <v/>
      </c>
      <c r="H2199" s="18"/>
      <c r="I2199" s="18"/>
      <c r="J2199" s="18"/>
      <c r="K2199" s="18"/>
      <c r="L2199" s="18" t="str">
        <f t="shared" si="85"/>
        <v/>
      </c>
      <c r="M2199" t="str">
        <f>IF([1]线路!G2199="","",[1]线路!G2199)</f>
        <v/>
      </c>
      <c r="N2199" t="str">
        <f>IF([1]线路!H2199="","",[1]线路!H2199)</f>
        <v/>
      </c>
    </row>
    <row r="2200" spans="1:14" x14ac:dyDescent="0.15">
      <c r="A2200" t="str">
        <f>IF([1]线路!A2200="","",[1]线路!A2200)</f>
        <v/>
      </c>
      <c r="B2200" t="str">
        <f>IF([1]线路!B2200="","",[1]线路!B2200)</f>
        <v/>
      </c>
      <c r="C2200" t="str">
        <f>IF([1]线路!C2200="","",[1]线路!C2200)</f>
        <v/>
      </c>
      <c r="D2200" t="str">
        <f>IF([1]线路!D2200="","",[1]线路!D2200)</f>
        <v/>
      </c>
      <c r="E2200" t="str">
        <f>IF([1]线路!F2200="","",[1]线路!F2200)</f>
        <v/>
      </c>
      <c r="F2200" t="str">
        <f>IF([1]线路!E2200="","",[1]线路!E2200)</f>
        <v/>
      </c>
      <c r="G2200" s="18" t="str">
        <f t="shared" si="84"/>
        <v/>
      </c>
      <c r="H2200" s="18"/>
      <c r="I2200" s="18"/>
      <c r="J2200" s="18"/>
      <c r="K2200" s="18"/>
      <c r="L2200" s="18" t="str">
        <f t="shared" si="85"/>
        <v/>
      </c>
      <c r="M2200" t="str">
        <f>IF([1]线路!G2200="","",[1]线路!G2200)</f>
        <v/>
      </c>
      <c r="N2200" t="str">
        <f>IF([1]线路!H2200="","",[1]线路!H2200)</f>
        <v/>
      </c>
    </row>
    <row r="2201" spans="1:14" x14ac:dyDescent="0.15">
      <c r="A2201" t="str">
        <f>IF([1]线路!A2201="","",[1]线路!A2201)</f>
        <v/>
      </c>
      <c r="B2201" t="str">
        <f>IF([1]线路!B2201="","",[1]线路!B2201)</f>
        <v/>
      </c>
      <c r="C2201" t="str">
        <f>IF([1]线路!C2201="","",[1]线路!C2201)</f>
        <v/>
      </c>
      <c r="D2201" t="str">
        <f>IF([1]线路!D2201="","",[1]线路!D2201)</f>
        <v/>
      </c>
      <c r="E2201" t="str">
        <f>IF([1]线路!F2201="","",[1]线路!F2201)</f>
        <v/>
      </c>
      <c r="F2201" t="str">
        <f>IF([1]线路!E2201="","",[1]线路!E2201)</f>
        <v/>
      </c>
      <c r="G2201" s="18" t="str">
        <f t="shared" si="84"/>
        <v/>
      </c>
      <c r="H2201" s="18"/>
      <c r="I2201" s="18"/>
      <c r="J2201" s="18"/>
      <c r="K2201" s="18"/>
      <c r="L2201" s="18" t="str">
        <f t="shared" si="85"/>
        <v/>
      </c>
      <c r="M2201" t="str">
        <f>IF([1]线路!G2201="","",[1]线路!G2201)</f>
        <v/>
      </c>
      <c r="N2201" t="str">
        <f>IF([1]线路!H2201="","",[1]线路!H2201)</f>
        <v/>
      </c>
    </row>
    <row r="2202" spans="1:14" x14ac:dyDescent="0.15">
      <c r="A2202" t="str">
        <f>IF([1]线路!A2202="","",[1]线路!A2202)</f>
        <v/>
      </c>
      <c r="B2202" t="str">
        <f>IF([1]线路!B2202="","",[1]线路!B2202)</f>
        <v/>
      </c>
      <c r="C2202" t="str">
        <f>IF([1]线路!C2202="","",[1]线路!C2202)</f>
        <v/>
      </c>
      <c r="D2202" t="str">
        <f>IF([1]线路!D2202="","",[1]线路!D2202)</f>
        <v/>
      </c>
      <c r="E2202" t="str">
        <f>IF([1]线路!F2202="","",[1]线路!F2202)</f>
        <v/>
      </c>
      <c r="F2202" t="str">
        <f>IF([1]线路!E2202="","",[1]线路!E2202)</f>
        <v/>
      </c>
      <c r="G2202" s="18" t="str">
        <f t="shared" si="84"/>
        <v/>
      </c>
      <c r="H2202" s="18"/>
      <c r="I2202" s="18"/>
      <c r="J2202" s="18"/>
      <c r="K2202" s="18"/>
      <c r="L2202" s="18" t="str">
        <f t="shared" si="85"/>
        <v/>
      </c>
      <c r="M2202" t="str">
        <f>IF([1]线路!G2202="","",[1]线路!G2202)</f>
        <v/>
      </c>
      <c r="N2202" t="str">
        <f>IF([1]线路!H2202="","",[1]线路!H2202)</f>
        <v/>
      </c>
    </row>
    <row r="2203" spans="1:14" x14ac:dyDescent="0.15">
      <c r="A2203" t="str">
        <f>IF([1]线路!A2203="","",[1]线路!A2203)</f>
        <v/>
      </c>
      <c r="B2203" t="str">
        <f>IF([1]线路!B2203="","",[1]线路!B2203)</f>
        <v/>
      </c>
      <c r="C2203" t="str">
        <f>IF([1]线路!C2203="","",[1]线路!C2203)</f>
        <v/>
      </c>
      <c r="D2203" t="str">
        <f>IF([1]线路!D2203="","",[1]线路!D2203)</f>
        <v/>
      </c>
      <c r="E2203" t="str">
        <f>IF([1]线路!F2203="","",[1]线路!F2203)</f>
        <v/>
      </c>
      <c r="F2203" t="str">
        <f>IF([1]线路!E2203="","",[1]线路!E2203)</f>
        <v/>
      </c>
      <c r="G2203" s="18" t="str">
        <f t="shared" si="84"/>
        <v/>
      </c>
      <c r="H2203" s="18"/>
      <c r="I2203" s="18"/>
      <c r="J2203" s="18"/>
      <c r="K2203" s="18"/>
      <c r="L2203" s="18" t="str">
        <f t="shared" si="85"/>
        <v/>
      </c>
      <c r="M2203" t="str">
        <f>IF([1]线路!G2203="","",[1]线路!G2203)</f>
        <v/>
      </c>
      <c r="N2203" t="str">
        <f>IF([1]线路!H2203="","",[1]线路!H2203)</f>
        <v/>
      </c>
    </row>
    <row r="2204" spans="1:14" x14ac:dyDescent="0.15">
      <c r="A2204" t="str">
        <f>IF([1]线路!A2204="","",[1]线路!A2204)</f>
        <v/>
      </c>
      <c r="B2204" t="str">
        <f>IF([1]线路!B2204="","",[1]线路!B2204)</f>
        <v/>
      </c>
      <c r="C2204" t="str">
        <f>IF([1]线路!C2204="","",[1]线路!C2204)</f>
        <v/>
      </c>
      <c r="D2204" t="str">
        <f>IF([1]线路!D2204="","",[1]线路!D2204)</f>
        <v/>
      </c>
      <c r="E2204" t="str">
        <f>IF([1]线路!F2204="","",[1]线路!F2204)</f>
        <v/>
      </c>
      <c r="F2204" t="str">
        <f>IF([1]线路!E2204="","",[1]线路!E2204)</f>
        <v/>
      </c>
      <c r="G2204" s="18" t="str">
        <f t="shared" si="84"/>
        <v/>
      </c>
      <c r="H2204" s="18"/>
      <c r="I2204" s="18"/>
      <c r="J2204" s="18"/>
      <c r="K2204" s="18"/>
      <c r="L2204" s="18" t="str">
        <f t="shared" si="85"/>
        <v/>
      </c>
      <c r="M2204" t="str">
        <f>IF([1]线路!G2204="","",[1]线路!G2204)</f>
        <v/>
      </c>
      <c r="N2204" t="str">
        <f>IF([1]线路!H2204="","",[1]线路!H2204)</f>
        <v/>
      </c>
    </row>
    <row r="2205" spans="1:14" x14ac:dyDescent="0.15">
      <c r="A2205" t="str">
        <f>IF([1]线路!A2205="","",[1]线路!A2205)</f>
        <v/>
      </c>
      <c r="B2205" t="str">
        <f>IF([1]线路!B2205="","",[1]线路!B2205)</f>
        <v/>
      </c>
      <c r="C2205" t="str">
        <f>IF([1]线路!C2205="","",[1]线路!C2205)</f>
        <v/>
      </c>
      <c r="D2205" t="str">
        <f>IF([1]线路!D2205="","",[1]线路!D2205)</f>
        <v/>
      </c>
      <c r="E2205" t="str">
        <f>IF([1]线路!F2205="","",[1]线路!F2205)</f>
        <v/>
      </c>
      <c r="F2205" t="str">
        <f>IF([1]线路!E2205="","",[1]线路!E2205)</f>
        <v/>
      </c>
      <c r="G2205" s="18" t="str">
        <f t="shared" si="84"/>
        <v/>
      </c>
      <c r="H2205" s="18"/>
      <c r="I2205" s="18"/>
      <c r="J2205" s="18"/>
      <c r="K2205" s="18"/>
      <c r="L2205" s="18" t="str">
        <f t="shared" si="85"/>
        <v/>
      </c>
      <c r="M2205" t="str">
        <f>IF([1]线路!G2205="","",[1]线路!G2205)</f>
        <v/>
      </c>
      <c r="N2205" t="str">
        <f>IF([1]线路!H2205="","",[1]线路!H2205)</f>
        <v/>
      </c>
    </row>
    <row r="2206" spans="1:14" x14ac:dyDescent="0.15">
      <c r="A2206" t="str">
        <f>IF([1]线路!A2206="","",[1]线路!A2206)</f>
        <v/>
      </c>
      <c r="B2206" t="str">
        <f>IF([1]线路!B2206="","",[1]线路!B2206)</f>
        <v/>
      </c>
      <c r="C2206" t="str">
        <f>IF([1]线路!C2206="","",[1]线路!C2206)</f>
        <v/>
      </c>
      <c r="D2206" t="str">
        <f>IF([1]线路!D2206="","",[1]线路!D2206)</f>
        <v/>
      </c>
      <c r="E2206" t="str">
        <f>IF([1]线路!F2206="","",[1]线路!F2206)</f>
        <v/>
      </c>
      <c r="F2206" t="str">
        <f>IF([1]线路!E2206="","",[1]线路!E2206)</f>
        <v/>
      </c>
      <c r="G2206" s="18" t="str">
        <f t="shared" si="84"/>
        <v/>
      </c>
      <c r="H2206" s="18"/>
      <c r="I2206" s="18"/>
      <c r="J2206" s="18"/>
      <c r="K2206" s="18"/>
      <c r="L2206" s="18" t="str">
        <f t="shared" si="85"/>
        <v/>
      </c>
      <c r="M2206" t="str">
        <f>IF([1]线路!G2206="","",[1]线路!G2206)</f>
        <v/>
      </c>
      <c r="N2206" t="str">
        <f>IF([1]线路!H2206="","",[1]线路!H2206)</f>
        <v/>
      </c>
    </row>
    <row r="2207" spans="1:14" x14ac:dyDescent="0.15">
      <c r="A2207" t="str">
        <f>IF([1]线路!A2207="","",[1]线路!A2207)</f>
        <v/>
      </c>
      <c r="B2207" t="str">
        <f>IF([1]线路!B2207="","",[1]线路!B2207)</f>
        <v/>
      </c>
      <c r="C2207" t="str">
        <f>IF([1]线路!C2207="","",[1]线路!C2207)</f>
        <v/>
      </c>
      <c r="D2207" t="str">
        <f>IF([1]线路!D2207="","",[1]线路!D2207)</f>
        <v/>
      </c>
      <c r="E2207" t="str">
        <f>IF([1]线路!F2207="","",[1]线路!F2207)</f>
        <v/>
      </c>
      <c r="F2207" t="str">
        <f>IF([1]线路!E2207="","",[1]线路!E2207)</f>
        <v/>
      </c>
      <c r="G2207" s="18" t="str">
        <f t="shared" si="84"/>
        <v/>
      </c>
      <c r="H2207" s="18"/>
      <c r="I2207" s="18"/>
      <c r="J2207" s="18"/>
      <c r="K2207" s="18"/>
      <c r="L2207" s="18" t="str">
        <f t="shared" si="85"/>
        <v/>
      </c>
      <c r="M2207" t="str">
        <f>IF([1]线路!G2207="","",[1]线路!G2207)</f>
        <v/>
      </c>
      <c r="N2207" t="str">
        <f>IF([1]线路!H2207="","",[1]线路!H2207)</f>
        <v/>
      </c>
    </row>
    <row r="2208" spans="1:14" x14ac:dyDescent="0.15">
      <c r="A2208" t="str">
        <f>IF([1]线路!A2208="","",[1]线路!A2208)</f>
        <v/>
      </c>
      <c r="B2208" t="str">
        <f>IF([1]线路!B2208="","",[1]线路!B2208)</f>
        <v/>
      </c>
      <c r="C2208" t="str">
        <f>IF([1]线路!C2208="","",[1]线路!C2208)</f>
        <v/>
      </c>
      <c r="D2208" t="str">
        <f>IF([1]线路!D2208="","",[1]线路!D2208)</f>
        <v/>
      </c>
      <c r="E2208" t="str">
        <f>IF([1]线路!F2208="","",[1]线路!F2208)</f>
        <v/>
      </c>
      <c r="F2208" t="str">
        <f>IF([1]线路!E2208="","",[1]线路!E2208)</f>
        <v/>
      </c>
      <c r="G2208" s="18" t="str">
        <f t="shared" si="84"/>
        <v/>
      </c>
      <c r="H2208" s="18"/>
      <c r="I2208" s="18"/>
      <c r="J2208" s="18"/>
      <c r="K2208" s="18"/>
      <c r="L2208" s="18" t="str">
        <f t="shared" si="85"/>
        <v/>
      </c>
      <c r="M2208" t="str">
        <f>IF([1]线路!G2208="","",[1]线路!G2208)</f>
        <v/>
      </c>
      <c r="N2208" t="str">
        <f>IF([1]线路!H2208="","",[1]线路!H2208)</f>
        <v/>
      </c>
    </row>
    <row r="2209" spans="1:14" x14ac:dyDescent="0.15">
      <c r="A2209" t="str">
        <f>IF([1]线路!A2209="","",[1]线路!A2209)</f>
        <v/>
      </c>
      <c r="B2209" t="str">
        <f>IF([1]线路!B2209="","",[1]线路!B2209)</f>
        <v/>
      </c>
      <c r="C2209" t="str">
        <f>IF([1]线路!C2209="","",[1]线路!C2209)</f>
        <v/>
      </c>
      <c r="D2209" t="str">
        <f>IF([1]线路!D2209="","",[1]线路!D2209)</f>
        <v/>
      </c>
      <c r="E2209" t="str">
        <f>IF([1]线路!F2209="","",[1]线路!F2209)</f>
        <v/>
      </c>
      <c r="F2209" t="str">
        <f>IF([1]线路!E2209="","",[1]线路!E2209)</f>
        <v/>
      </c>
      <c r="G2209" s="18" t="str">
        <f t="shared" si="84"/>
        <v/>
      </c>
      <c r="H2209" s="18"/>
      <c r="I2209" s="18"/>
      <c r="J2209" s="18"/>
      <c r="K2209" s="18"/>
      <c r="L2209" s="18" t="str">
        <f t="shared" si="85"/>
        <v/>
      </c>
      <c r="M2209" t="str">
        <f>IF([1]线路!G2209="","",[1]线路!G2209)</f>
        <v/>
      </c>
      <c r="N2209" t="str">
        <f>IF([1]线路!H2209="","",[1]线路!H2209)</f>
        <v/>
      </c>
    </row>
    <row r="2210" spans="1:14" x14ac:dyDescent="0.15">
      <c r="A2210" t="str">
        <f>IF([1]线路!A2210="","",[1]线路!A2210)</f>
        <v/>
      </c>
      <c r="B2210" t="str">
        <f>IF([1]线路!B2210="","",[1]线路!B2210)</f>
        <v/>
      </c>
      <c r="C2210" t="str">
        <f>IF([1]线路!C2210="","",[1]线路!C2210)</f>
        <v/>
      </c>
      <c r="D2210" t="str">
        <f>IF([1]线路!D2210="","",[1]线路!D2210)</f>
        <v/>
      </c>
      <c r="E2210" t="str">
        <f>IF([1]线路!F2210="","",[1]线路!F2210)</f>
        <v/>
      </c>
      <c r="F2210" t="str">
        <f>IF([1]线路!E2210="","",[1]线路!E2210)</f>
        <v/>
      </c>
      <c r="G2210" s="18" t="str">
        <f t="shared" si="84"/>
        <v/>
      </c>
      <c r="H2210" s="18"/>
      <c r="I2210" s="18"/>
      <c r="J2210" s="18"/>
      <c r="K2210" s="18"/>
      <c r="L2210" s="18" t="str">
        <f t="shared" si="85"/>
        <v/>
      </c>
      <c r="M2210" t="str">
        <f>IF([1]线路!G2210="","",[1]线路!G2210)</f>
        <v/>
      </c>
      <c r="N2210" t="str">
        <f>IF([1]线路!H2210="","",[1]线路!H2210)</f>
        <v/>
      </c>
    </row>
    <row r="2211" spans="1:14" x14ac:dyDescent="0.15">
      <c r="A2211" t="str">
        <f>IF([1]线路!A2211="","",[1]线路!A2211)</f>
        <v/>
      </c>
      <c r="B2211" t="str">
        <f>IF([1]线路!B2211="","",[1]线路!B2211)</f>
        <v/>
      </c>
      <c r="C2211" t="str">
        <f>IF([1]线路!C2211="","",[1]线路!C2211)</f>
        <v/>
      </c>
      <c r="D2211" t="str">
        <f>IF([1]线路!D2211="","",[1]线路!D2211)</f>
        <v/>
      </c>
      <c r="E2211" t="str">
        <f>IF([1]线路!F2211="","",[1]线路!F2211)</f>
        <v/>
      </c>
      <c r="F2211" t="str">
        <f>IF([1]线路!E2211="","",[1]线路!E2211)</f>
        <v/>
      </c>
      <c r="G2211" s="18" t="str">
        <f t="shared" si="84"/>
        <v/>
      </c>
      <c r="H2211" s="18"/>
      <c r="I2211" s="18"/>
      <c r="J2211" s="18"/>
      <c r="K2211" s="18"/>
      <c r="L2211" s="18" t="str">
        <f t="shared" si="85"/>
        <v/>
      </c>
      <c r="M2211" t="str">
        <f>IF([1]线路!G2211="","",[1]线路!G2211)</f>
        <v/>
      </c>
      <c r="N2211" t="str">
        <f>IF([1]线路!H2211="","",[1]线路!H2211)</f>
        <v/>
      </c>
    </row>
    <row r="2212" spans="1:14" x14ac:dyDescent="0.15">
      <c r="A2212" t="str">
        <f>IF([1]线路!A2212="","",[1]线路!A2212)</f>
        <v/>
      </c>
      <c r="B2212" t="str">
        <f>IF([1]线路!B2212="","",[1]线路!B2212)</f>
        <v/>
      </c>
      <c r="C2212" t="str">
        <f>IF([1]线路!C2212="","",[1]线路!C2212)</f>
        <v/>
      </c>
      <c r="D2212" t="str">
        <f>IF([1]线路!D2212="","",[1]线路!D2212)</f>
        <v/>
      </c>
      <c r="E2212" t="str">
        <f>IF([1]线路!F2212="","",[1]线路!F2212)</f>
        <v/>
      </c>
      <c r="F2212" t="str">
        <f>IF([1]线路!E2212="","",[1]线路!E2212)</f>
        <v/>
      </c>
      <c r="G2212" s="18" t="str">
        <f t="shared" si="84"/>
        <v/>
      </c>
      <c r="H2212" s="18"/>
      <c r="I2212" s="18"/>
      <c r="J2212" s="18"/>
      <c r="K2212" s="18"/>
      <c r="L2212" s="18" t="str">
        <f t="shared" si="85"/>
        <v/>
      </c>
      <c r="M2212" t="str">
        <f>IF([1]线路!G2212="","",[1]线路!G2212)</f>
        <v/>
      </c>
      <c r="N2212" t="str">
        <f>IF([1]线路!H2212="","",[1]线路!H2212)</f>
        <v/>
      </c>
    </row>
    <row r="2213" spans="1:14" x14ac:dyDescent="0.15">
      <c r="A2213" t="str">
        <f>IF([1]线路!A2213="","",[1]线路!A2213)</f>
        <v/>
      </c>
      <c r="B2213" t="str">
        <f>IF([1]线路!B2213="","",[1]线路!B2213)</f>
        <v/>
      </c>
      <c r="C2213" t="str">
        <f>IF([1]线路!C2213="","",[1]线路!C2213)</f>
        <v/>
      </c>
      <c r="D2213" t="str">
        <f>IF([1]线路!D2213="","",[1]线路!D2213)</f>
        <v/>
      </c>
      <c r="E2213" t="str">
        <f>IF([1]线路!F2213="","",[1]线路!F2213)</f>
        <v/>
      </c>
      <c r="F2213" t="str">
        <f>IF([1]线路!E2213="","",[1]线路!E2213)</f>
        <v/>
      </c>
      <c r="G2213" s="18" t="str">
        <f t="shared" si="84"/>
        <v/>
      </c>
      <c r="H2213" s="18"/>
      <c r="I2213" s="18"/>
      <c r="J2213" s="18"/>
      <c r="K2213" s="18"/>
      <c r="L2213" s="18" t="str">
        <f t="shared" si="85"/>
        <v/>
      </c>
      <c r="M2213" t="str">
        <f>IF([1]线路!G2213="","",[1]线路!G2213)</f>
        <v/>
      </c>
      <c r="N2213" t="str">
        <f>IF([1]线路!H2213="","",[1]线路!H2213)</f>
        <v/>
      </c>
    </row>
    <row r="2214" spans="1:14" x14ac:dyDescent="0.15">
      <c r="A2214" t="str">
        <f>IF([1]线路!A2214="","",[1]线路!A2214)</f>
        <v/>
      </c>
      <c r="B2214" t="str">
        <f>IF([1]线路!B2214="","",[1]线路!B2214)</f>
        <v/>
      </c>
      <c r="C2214" t="str">
        <f>IF([1]线路!C2214="","",[1]线路!C2214)</f>
        <v/>
      </c>
      <c r="D2214" t="str">
        <f>IF([1]线路!D2214="","",[1]线路!D2214)</f>
        <v/>
      </c>
      <c r="E2214" t="str">
        <f>IF([1]线路!F2214="","",[1]线路!F2214)</f>
        <v/>
      </c>
      <c r="F2214" t="str">
        <f>IF([1]线路!E2214="","",[1]线路!E2214)</f>
        <v/>
      </c>
      <c r="G2214" s="18" t="str">
        <f t="shared" si="84"/>
        <v/>
      </c>
      <c r="H2214" s="18"/>
      <c r="I2214" s="18"/>
      <c r="J2214" s="18"/>
      <c r="K2214" s="18"/>
      <c r="L2214" s="18" t="str">
        <f t="shared" si="85"/>
        <v/>
      </c>
      <c r="M2214" t="str">
        <f>IF([1]线路!G2214="","",[1]线路!G2214)</f>
        <v/>
      </c>
      <c r="N2214" t="str">
        <f>IF([1]线路!H2214="","",[1]线路!H2214)</f>
        <v/>
      </c>
    </row>
    <row r="2215" spans="1:14" x14ac:dyDescent="0.15">
      <c r="A2215" t="str">
        <f>IF([1]线路!A2215="","",[1]线路!A2215)</f>
        <v/>
      </c>
      <c r="B2215" t="str">
        <f>IF([1]线路!B2215="","",[1]线路!B2215)</f>
        <v/>
      </c>
      <c r="C2215" t="str">
        <f>IF([1]线路!C2215="","",[1]线路!C2215)</f>
        <v/>
      </c>
      <c r="D2215" t="str">
        <f>IF([1]线路!D2215="","",[1]线路!D2215)</f>
        <v/>
      </c>
      <c r="E2215" t="str">
        <f>IF([1]线路!F2215="","",[1]线路!F2215)</f>
        <v/>
      </c>
      <c r="F2215" t="str">
        <f>IF([1]线路!E2215="","",[1]线路!E2215)</f>
        <v/>
      </c>
      <c r="G2215" s="18" t="str">
        <f t="shared" si="84"/>
        <v/>
      </c>
      <c r="H2215" s="18"/>
      <c r="I2215" s="18"/>
      <c r="J2215" s="18"/>
      <c r="K2215" s="18"/>
      <c r="L2215" s="18" t="str">
        <f t="shared" si="85"/>
        <v/>
      </c>
      <c r="M2215" t="str">
        <f>IF([1]线路!G2215="","",[1]线路!G2215)</f>
        <v/>
      </c>
      <c r="N2215" t="str">
        <f>IF([1]线路!H2215="","",[1]线路!H2215)</f>
        <v/>
      </c>
    </row>
    <row r="2216" spans="1:14" x14ac:dyDescent="0.15">
      <c r="A2216" t="str">
        <f>IF([1]线路!A2216="","",[1]线路!A2216)</f>
        <v/>
      </c>
      <c r="B2216" t="str">
        <f>IF([1]线路!B2216="","",[1]线路!B2216)</f>
        <v/>
      </c>
      <c r="C2216" t="str">
        <f>IF([1]线路!C2216="","",[1]线路!C2216)</f>
        <v/>
      </c>
      <c r="D2216" t="str">
        <f>IF([1]线路!D2216="","",[1]线路!D2216)</f>
        <v/>
      </c>
      <c r="E2216" t="str">
        <f>IF([1]线路!F2216="","",[1]线路!F2216)</f>
        <v/>
      </c>
      <c r="F2216" t="str">
        <f>IF([1]线路!E2216="","",[1]线路!E2216)</f>
        <v/>
      </c>
      <c r="G2216" s="18" t="str">
        <f t="shared" si="84"/>
        <v/>
      </c>
      <c r="H2216" s="18"/>
      <c r="I2216" s="18"/>
      <c r="J2216" s="18"/>
      <c r="K2216" s="18"/>
      <c r="L2216" s="18" t="str">
        <f t="shared" si="85"/>
        <v/>
      </c>
      <c r="M2216" t="str">
        <f>IF([1]线路!G2216="","",[1]线路!G2216)</f>
        <v/>
      </c>
      <c r="N2216" t="str">
        <f>IF([1]线路!H2216="","",[1]线路!H2216)</f>
        <v/>
      </c>
    </row>
    <row r="2217" spans="1:14" x14ac:dyDescent="0.15">
      <c r="A2217" t="str">
        <f>IF([1]线路!A2217="","",[1]线路!A2217)</f>
        <v/>
      </c>
      <c r="B2217" t="str">
        <f>IF([1]线路!B2217="","",[1]线路!B2217)</f>
        <v/>
      </c>
      <c r="C2217" t="str">
        <f>IF([1]线路!C2217="","",[1]线路!C2217)</f>
        <v/>
      </c>
      <c r="D2217" t="str">
        <f>IF([1]线路!D2217="","",[1]线路!D2217)</f>
        <v/>
      </c>
      <c r="E2217" t="str">
        <f>IF([1]线路!F2217="","",[1]线路!F2217)</f>
        <v/>
      </c>
      <c r="F2217" t="str">
        <f>IF([1]线路!E2217="","",[1]线路!E2217)</f>
        <v/>
      </c>
      <c r="G2217" s="18" t="str">
        <f t="shared" si="84"/>
        <v/>
      </c>
      <c r="H2217" s="18"/>
      <c r="I2217" s="18"/>
      <c r="J2217" s="18"/>
      <c r="K2217" s="18"/>
      <c r="L2217" s="18" t="str">
        <f t="shared" si="85"/>
        <v/>
      </c>
      <c r="M2217" t="str">
        <f>IF([1]线路!G2217="","",[1]线路!G2217)</f>
        <v/>
      </c>
      <c r="N2217" t="str">
        <f>IF([1]线路!H2217="","",[1]线路!H2217)</f>
        <v/>
      </c>
    </row>
    <row r="2218" spans="1:14" x14ac:dyDescent="0.15">
      <c r="A2218" t="str">
        <f>IF([1]线路!A2218="","",[1]线路!A2218)</f>
        <v/>
      </c>
      <c r="B2218" t="str">
        <f>IF([1]线路!B2218="","",[1]线路!B2218)</f>
        <v/>
      </c>
      <c r="C2218" t="str">
        <f>IF([1]线路!C2218="","",[1]线路!C2218)</f>
        <v/>
      </c>
      <c r="D2218" t="str">
        <f>IF([1]线路!D2218="","",[1]线路!D2218)</f>
        <v/>
      </c>
      <c r="E2218" t="str">
        <f>IF([1]线路!F2218="","",[1]线路!F2218)</f>
        <v/>
      </c>
      <c r="F2218" t="str">
        <f>IF([1]线路!E2218="","",[1]线路!E2218)</f>
        <v/>
      </c>
      <c r="G2218" s="18" t="str">
        <f t="shared" si="84"/>
        <v/>
      </c>
      <c r="H2218" s="18"/>
      <c r="I2218" s="18"/>
      <c r="J2218" s="18"/>
      <c r="K2218" s="18"/>
      <c r="L2218" s="18" t="str">
        <f t="shared" si="85"/>
        <v/>
      </c>
      <c r="M2218" t="str">
        <f>IF([1]线路!G2218="","",[1]线路!G2218)</f>
        <v/>
      </c>
      <c r="N2218" t="str">
        <f>IF([1]线路!H2218="","",[1]线路!H2218)</f>
        <v/>
      </c>
    </row>
    <row r="2219" spans="1:14" x14ac:dyDescent="0.15">
      <c r="A2219" t="str">
        <f>IF([1]线路!A2219="","",[1]线路!A2219)</f>
        <v/>
      </c>
      <c r="B2219" t="str">
        <f>IF([1]线路!B2219="","",[1]线路!B2219)</f>
        <v/>
      </c>
      <c r="C2219" t="str">
        <f>IF([1]线路!C2219="","",[1]线路!C2219)</f>
        <v/>
      </c>
      <c r="D2219" t="str">
        <f>IF([1]线路!D2219="","",[1]线路!D2219)</f>
        <v/>
      </c>
      <c r="E2219" t="str">
        <f>IF([1]线路!F2219="","",[1]线路!F2219)</f>
        <v/>
      </c>
      <c r="F2219" t="str">
        <f>IF([1]线路!E2219="","",[1]线路!E2219)</f>
        <v/>
      </c>
      <c r="G2219" s="18" t="str">
        <f t="shared" si="84"/>
        <v/>
      </c>
      <c r="H2219" s="18"/>
      <c r="I2219" s="18"/>
      <c r="J2219" s="18"/>
      <c r="K2219" s="18"/>
      <c r="L2219" s="18" t="str">
        <f t="shared" si="85"/>
        <v/>
      </c>
      <c r="M2219" t="str">
        <f>IF([1]线路!G2219="","",[1]线路!G2219)</f>
        <v/>
      </c>
      <c r="N2219" t="str">
        <f>IF([1]线路!H2219="","",[1]线路!H2219)</f>
        <v/>
      </c>
    </row>
    <row r="2220" spans="1:14" x14ac:dyDescent="0.15">
      <c r="A2220" t="str">
        <f>IF([1]线路!A2220="","",[1]线路!A2220)</f>
        <v/>
      </c>
      <c r="B2220" t="str">
        <f>IF([1]线路!B2220="","",[1]线路!B2220)</f>
        <v/>
      </c>
      <c r="C2220" t="str">
        <f>IF([1]线路!C2220="","",[1]线路!C2220)</f>
        <v/>
      </c>
      <c r="D2220" t="str">
        <f>IF([1]线路!D2220="","",[1]线路!D2220)</f>
        <v/>
      </c>
      <c r="E2220" t="str">
        <f>IF([1]线路!F2220="","",[1]线路!F2220)</f>
        <v/>
      </c>
      <c r="F2220" t="str">
        <f>IF([1]线路!E2220="","",[1]线路!E2220)</f>
        <v/>
      </c>
      <c r="G2220" s="18" t="str">
        <f t="shared" si="84"/>
        <v/>
      </c>
      <c r="H2220" s="18"/>
      <c r="I2220" s="18"/>
      <c r="J2220" s="18"/>
      <c r="K2220" s="18"/>
      <c r="L2220" s="18" t="str">
        <f t="shared" si="85"/>
        <v/>
      </c>
      <c r="M2220" t="str">
        <f>IF([1]线路!G2220="","",[1]线路!G2220)</f>
        <v/>
      </c>
      <c r="N2220" t="str">
        <f>IF([1]线路!H2220="","",[1]线路!H2220)</f>
        <v/>
      </c>
    </row>
    <row r="2221" spans="1:14" x14ac:dyDescent="0.15">
      <c r="A2221" t="str">
        <f>IF([1]线路!A2221="","",[1]线路!A2221)</f>
        <v/>
      </c>
      <c r="B2221" t="str">
        <f>IF([1]线路!B2221="","",[1]线路!B2221)</f>
        <v/>
      </c>
      <c r="C2221" t="str">
        <f>IF([1]线路!C2221="","",[1]线路!C2221)</f>
        <v/>
      </c>
      <c r="D2221" t="str">
        <f>IF([1]线路!D2221="","",[1]线路!D2221)</f>
        <v/>
      </c>
      <c r="E2221" t="str">
        <f>IF([1]线路!F2221="","",[1]线路!F2221)</f>
        <v/>
      </c>
      <c r="F2221" t="str">
        <f>IF([1]线路!E2221="","",[1]线路!E2221)</f>
        <v/>
      </c>
      <c r="G2221" s="18" t="str">
        <f t="shared" si="84"/>
        <v/>
      </c>
      <c r="H2221" s="18"/>
      <c r="I2221" s="18"/>
      <c r="J2221" s="18"/>
      <c r="K2221" s="18"/>
      <c r="L2221" s="18" t="str">
        <f t="shared" si="85"/>
        <v/>
      </c>
      <c r="M2221" t="str">
        <f>IF([1]线路!G2221="","",[1]线路!G2221)</f>
        <v/>
      </c>
      <c r="N2221" t="str">
        <f>IF([1]线路!H2221="","",[1]线路!H2221)</f>
        <v/>
      </c>
    </row>
    <row r="2222" spans="1:14" x14ac:dyDescent="0.15">
      <c r="A2222" t="str">
        <f>IF([1]线路!A2222="","",[1]线路!A2222)</f>
        <v/>
      </c>
      <c r="B2222" t="str">
        <f>IF([1]线路!B2222="","",[1]线路!B2222)</f>
        <v/>
      </c>
      <c r="C2222" t="str">
        <f>IF([1]线路!C2222="","",[1]线路!C2222)</f>
        <v/>
      </c>
      <c r="D2222" t="str">
        <f>IF([1]线路!D2222="","",[1]线路!D2222)</f>
        <v/>
      </c>
      <c r="E2222" t="str">
        <f>IF([1]线路!F2222="","",[1]线路!F2222)</f>
        <v/>
      </c>
      <c r="F2222" t="str">
        <f>IF([1]线路!E2222="","",[1]线路!E2222)</f>
        <v/>
      </c>
      <c r="G2222" s="18" t="str">
        <f t="shared" si="84"/>
        <v/>
      </c>
      <c r="H2222" s="18"/>
      <c r="I2222" s="18"/>
      <c r="J2222" s="18"/>
      <c r="K2222" s="18"/>
      <c r="L2222" s="18" t="str">
        <f t="shared" si="85"/>
        <v/>
      </c>
      <c r="M2222" t="str">
        <f>IF([1]线路!G2222="","",[1]线路!G2222)</f>
        <v/>
      </c>
      <c r="N2222" t="str">
        <f>IF([1]线路!H2222="","",[1]线路!H2222)</f>
        <v/>
      </c>
    </row>
    <row r="2223" spans="1:14" x14ac:dyDescent="0.15">
      <c r="A2223" t="str">
        <f>IF([1]线路!A2223="","",[1]线路!A2223)</f>
        <v/>
      </c>
      <c r="B2223" t="str">
        <f>IF([1]线路!B2223="","",[1]线路!B2223)</f>
        <v/>
      </c>
      <c r="C2223" t="str">
        <f>IF([1]线路!C2223="","",[1]线路!C2223)</f>
        <v/>
      </c>
      <c r="D2223" t="str">
        <f>IF([1]线路!D2223="","",[1]线路!D2223)</f>
        <v/>
      </c>
      <c r="E2223" t="str">
        <f>IF([1]线路!F2223="","",[1]线路!F2223)</f>
        <v/>
      </c>
      <c r="F2223" t="str">
        <f>IF([1]线路!E2223="","",[1]线路!E2223)</f>
        <v/>
      </c>
      <c r="G2223" s="18" t="str">
        <f t="shared" si="84"/>
        <v/>
      </c>
      <c r="H2223" s="18"/>
      <c r="I2223" s="18"/>
      <c r="J2223" s="18"/>
      <c r="K2223" s="18"/>
      <c r="L2223" s="18" t="str">
        <f t="shared" si="85"/>
        <v/>
      </c>
      <c r="M2223" t="str">
        <f>IF([1]线路!G2223="","",[1]线路!G2223)</f>
        <v/>
      </c>
      <c r="N2223" t="str">
        <f>IF([1]线路!H2223="","",[1]线路!H2223)</f>
        <v/>
      </c>
    </row>
    <row r="2224" spans="1:14" x14ac:dyDescent="0.15">
      <c r="A2224" t="str">
        <f>IF([1]线路!A2224="","",[1]线路!A2224)</f>
        <v/>
      </c>
      <c r="B2224" t="str">
        <f>IF([1]线路!B2224="","",[1]线路!B2224)</f>
        <v/>
      </c>
      <c r="C2224" t="str">
        <f>IF([1]线路!C2224="","",[1]线路!C2224)</f>
        <v/>
      </c>
      <c r="D2224" t="str">
        <f>IF([1]线路!D2224="","",[1]线路!D2224)</f>
        <v/>
      </c>
      <c r="E2224" t="str">
        <f>IF([1]线路!F2224="","",[1]线路!F2224)</f>
        <v/>
      </c>
      <c r="F2224" t="str">
        <f>IF([1]线路!E2224="","",[1]线路!E2224)</f>
        <v/>
      </c>
      <c r="G2224" s="18" t="str">
        <f t="shared" si="84"/>
        <v/>
      </c>
      <c r="H2224" s="18"/>
      <c r="I2224" s="18"/>
      <c r="J2224" s="18"/>
      <c r="K2224" s="18"/>
      <c r="L2224" s="18" t="str">
        <f t="shared" si="85"/>
        <v/>
      </c>
      <c r="M2224" t="str">
        <f>IF([1]线路!G2224="","",[1]线路!G2224)</f>
        <v/>
      </c>
      <c r="N2224" t="str">
        <f>IF([1]线路!H2224="","",[1]线路!H2224)</f>
        <v/>
      </c>
    </row>
    <row r="2225" spans="1:14" x14ac:dyDescent="0.15">
      <c r="A2225" t="str">
        <f>IF([1]线路!A2225="","",[1]线路!A2225)</f>
        <v/>
      </c>
      <c r="B2225" t="str">
        <f>IF([1]线路!B2225="","",[1]线路!B2225)</f>
        <v/>
      </c>
      <c r="C2225" t="str">
        <f>IF([1]线路!C2225="","",[1]线路!C2225)</f>
        <v/>
      </c>
      <c r="D2225" t="str">
        <f>IF([1]线路!D2225="","",[1]线路!D2225)</f>
        <v/>
      </c>
      <c r="E2225" t="str">
        <f>IF([1]线路!F2225="","",[1]线路!F2225)</f>
        <v/>
      </c>
      <c r="F2225" t="str">
        <f>IF([1]线路!E2225="","",[1]线路!E2225)</f>
        <v/>
      </c>
      <c r="G2225" s="18" t="str">
        <f t="shared" si="84"/>
        <v/>
      </c>
      <c r="H2225" s="18"/>
      <c r="I2225" s="18"/>
      <c r="J2225" s="18"/>
      <c r="K2225" s="18"/>
      <c r="L2225" s="18" t="str">
        <f t="shared" si="85"/>
        <v/>
      </c>
      <c r="M2225" t="str">
        <f>IF([1]线路!G2225="","",[1]线路!G2225)</f>
        <v/>
      </c>
      <c r="N2225" t="str">
        <f>IF([1]线路!H2225="","",[1]线路!H2225)</f>
        <v/>
      </c>
    </row>
    <row r="2226" spans="1:14" x14ac:dyDescent="0.15">
      <c r="A2226" t="str">
        <f>IF([1]线路!A2226="","",[1]线路!A2226)</f>
        <v/>
      </c>
      <c r="B2226" t="str">
        <f>IF([1]线路!B2226="","",[1]线路!B2226)</f>
        <v/>
      </c>
      <c r="C2226" t="str">
        <f>IF([1]线路!C2226="","",[1]线路!C2226)</f>
        <v/>
      </c>
      <c r="D2226" t="str">
        <f>IF([1]线路!D2226="","",[1]线路!D2226)</f>
        <v/>
      </c>
      <c r="E2226" t="str">
        <f>IF([1]线路!F2226="","",[1]线路!F2226)</f>
        <v/>
      </c>
      <c r="F2226" t="str">
        <f>IF([1]线路!E2226="","",[1]线路!E2226)</f>
        <v/>
      </c>
      <c r="G2226" s="18" t="str">
        <f t="shared" si="84"/>
        <v/>
      </c>
      <c r="H2226" s="18"/>
      <c r="I2226" s="18"/>
      <c r="J2226" s="18"/>
      <c r="K2226" s="18"/>
      <c r="L2226" s="18" t="str">
        <f t="shared" si="85"/>
        <v/>
      </c>
      <c r="M2226" t="str">
        <f>IF([1]线路!G2226="","",[1]线路!G2226)</f>
        <v/>
      </c>
      <c r="N2226" t="str">
        <f>IF([1]线路!H2226="","",[1]线路!H2226)</f>
        <v/>
      </c>
    </row>
    <row r="2227" spans="1:14" x14ac:dyDescent="0.15">
      <c r="A2227" t="str">
        <f>IF([1]线路!A2227="","",[1]线路!A2227)</f>
        <v/>
      </c>
      <c r="B2227" t="str">
        <f>IF([1]线路!B2227="","",[1]线路!B2227)</f>
        <v/>
      </c>
      <c r="C2227" t="str">
        <f>IF([1]线路!C2227="","",[1]线路!C2227)</f>
        <v/>
      </c>
      <c r="D2227" t="str">
        <f>IF([1]线路!D2227="","",[1]线路!D2227)</f>
        <v/>
      </c>
      <c r="E2227" t="str">
        <f>IF([1]线路!F2227="","",[1]线路!F2227)</f>
        <v/>
      </c>
      <c r="F2227" t="str">
        <f>IF([1]线路!E2227="","",[1]线路!E2227)</f>
        <v/>
      </c>
      <c r="G2227" s="18" t="str">
        <f t="shared" si="84"/>
        <v/>
      </c>
      <c r="H2227" s="18"/>
      <c r="I2227" s="18"/>
      <c r="J2227" s="18"/>
      <c r="K2227" s="18"/>
      <c r="L2227" s="18" t="str">
        <f t="shared" si="85"/>
        <v/>
      </c>
      <c r="M2227" t="str">
        <f>IF([1]线路!G2227="","",[1]线路!G2227)</f>
        <v/>
      </c>
      <c r="N2227" t="str">
        <f>IF([1]线路!H2227="","",[1]线路!H2227)</f>
        <v/>
      </c>
    </row>
    <row r="2228" spans="1:14" x14ac:dyDescent="0.15">
      <c r="A2228" t="str">
        <f>IF([1]线路!A2228="","",[1]线路!A2228)</f>
        <v/>
      </c>
      <c r="B2228" t="str">
        <f>IF([1]线路!B2228="","",[1]线路!B2228)</f>
        <v/>
      </c>
      <c r="C2228" t="str">
        <f>IF([1]线路!C2228="","",[1]线路!C2228)</f>
        <v/>
      </c>
      <c r="D2228" t="str">
        <f>IF([1]线路!D2228="","",[1]线路!D2228)</f>
        <v/>
      </c>
      <c r="E2228" t="str">
        <f>IF([1]线路!F2228="","",[1]线路!F2228)</f>
        <v/>
      </c>
      <c r="F2228" t="str">
        <f>IF([1]线路!E2228="","",[1]线路!E2228)</f>
        <v/>
      </c>
      <c r="G2228" s="18" t="str">
        <f t="shared" si="84"/>
        <v/>
      </c>
      <c r="H2228" s="18"/>
      <c r="I2228" s="18"/>
      <c r="J2228" s="18"/>
      <c r="K2228" s="18"/>
      <c r="L2228" s="18" t="str">
        <f t="shared" si="85"/>
        <v/>
      </c>
      <c r="M2228" t="str">
        <f>IF([1]线路!G2228="","",[1]线路!G2228)</f>
        <v/>
      </c>
      <c r="N2228" t="str">
        <f>IF([1]线路!H2228="","",[1]线路!H2228)</f>
        <v/>
      </c>
    </row>
    <row r="2229" spans="1:14" x14ac:dyDescent="0.15">
      <c r="A2229" t="str">
        <f>IF([1]线路!A2229="","",[1]线路!A2229)</f>
        <v/>
      </c>
      <c r="B2229" t="str">
        <f>IF([1]线路!B2229="","",[1]线路!B2229)</f>
        <v/>
      </c>
      <c r="C2229" t="str">
        <f>IF([1]线路!C2229="","",[1]线路!C2229)</f>
        <v/>
      </c>
      <c r="D2229" t="str">
        <f>IF([1]线路!D2229="","",[1]线路!D2229)</f>
        <v/>
      </c>
      <c r="E2229" t="str">
        <f>IF([1]线路!F2229="","",[1]线路!F2229)</f>
        <v/>
      </c>
      <c r="F2229" t="str">
        <f>IF([1]线路!E2229="","",[1]线路!E2229)</f>
        <v/>
      </c>
      <c r="G2229" s="18" t="str">
        <f t="shared" si="84"/>
        <v/>
      </c>
      <c r="H2229" s="18"/>
      <c r="I2229" s="18"/>
      <c r="J2229" s="18"/>
      <c r="K2229" s="18"/>
      <c r="L2229" s="18" t="str">
        <f t="shared" si="85"/>
        <v/>
      </c>
      <c r="M2229" t="str">
        <f>IF([1]线路!G2229="","",[1]线路!G2229)</f>
        <v/>
      </c>
      <c r="N2229" t="str">
        <f>IF([1]线路!H2229="","",[1]线路!H2229)</f>
        <v/>
      </c>
    </row>
    <row r="2230" spans="1:14" x14ac:dyDescent="0.15">
      <c r="A2230" t="str">
        <f>IF([1]线路!A2230="","",[1]线路!A2230)</f>
        <v/>
      </c>
      <c r="B2230" t="str">
        <f>IF([1]线路!B2230="","",[1]线路!B2230)</f>
        <v/>
      </c>
      <c r="C2230" t="str">
        <f>IF([1]线路!C2230="","",[1]线路!C2230)</f>
        <v/>
      </c>
      <c r="D2230" t="str">
        <f>IF([1]线路!D2230="","",[1]线路!D2230)</f>
        <v/>
      </c>
      <c r="E2230" t="str">
        <f>IF([1]线路!F2230="","",[1]线路!F2230)</f>
        <v/>
      </c>
      <c r="F2230" t="str">
        <f>IF([1]线路!E2230="","",[1]线路!E2230)</f>
        <v/>
      </c>
      <c r="G2230" s="18" t="str">
        <f t="shared" si="84"/>
        <v/>
      </c>
      <c r="H2230" s="18"/>
      <c r="I2230" s="18"/>
      <c r="J2230" s="18"/>
      <c r="K2230" s="18"/>
      <c r="L2230" s="18" t="str">
        <f t="shared" si="85"/>
        <v/>
      </c>
      <c r="M2230" t="str">
        <f>IF([1]线路!G2230="","",[1]线路!G2230)</f>
        <v/>
      </c>
      <c r="N2230" t="str">
        <f>IF([1]线路!H2230="","",[1]线路!H2230)</f>
        <v/>
      </c>
    </row>
    <row r="2231" spans="1:14" x14ac:dyDescent="0.15">
      <c r="A2231" t="str">
        <f>IF([1]线路!A2231="","",[1]线路!A2231)</f>
        <v/>
      </c>
      <c r="B2231" t="str">
        <f>IF([1]线路!B2231="","",[1]线路!B2231)</f>
        <v/>
      </c>
      <c r="C2231" t="str">
        <f>IF([1]线路!C2231="","",[1]线路!C2231)</f>
        <v/>
      </c>
      <c r="D2231" t="str">
        <f>IF([1]线路!D2231="","",[1]线路!D2231)</f>
        <v/>
      </c>
      <c r="E2231" t="str">
        <f>IF([1]线路!F2231="","",[1]线路!F2231)</f>
        <v/>
      </c>
      <c r="F2231" t="str">
        <f>IF([1]线路!E2231="","",[1]线路!E2231)</f>
        <v/>
      </c>
      <c r="G2231" s="18" t="str">
        <f t="shared" si="84"/>
        <v/>
      </c>
      <c r="H2231" s="18"/>
      <c r="I2231" s="18"/>
      <c r="J2231" s="18"/>
      <c r="K2231" s="18"/>
      <c r="L2231" s="18" t="str">
        <f t="shared" si="85"/>
        <v/>
      </c>
      <c r="M2231" t="str">
        <f>IF([1]线路!G2231="","",[1]线路!G2231)</f>
        <v/>
      </c>
      <c r="N2231" t="str">
        <f>IF([1]线路!H2231="","",[1]线路!H2231)</f>
        <v/>
      </c>
    </row>
    <row r="2232" spans="1:14" x14ac:dyDescent="0.15">
      <c r="A2232" t="str">
        <f>IF([1]线路!A2232="","",[1]线路!A2232)</f>
        <v/>
      </c>
      <c r="B2232" t="str">
        <f>IF([1]线路!B2232="","",[1]线路!B2232)</f>
        <v/>
      </c>
      <c r="C2232" t="str">
        <f>IF([1]线路!C2232="","",[1]线路!C2232)</f>
        <v/>
      </c>
      <c r="D2232" t="str">
        <f>IF([1]线路!D2232="","",[1]线路!D2232)</f>
        <v/>
      </c>
      <c r="E2232" t="str">
        <f>IF([1]线路!F2232="","",[1]线路!F2232)</f>
        <v/>
      </c>
      <c r="F2232" t="str">
        <f>IF([1]线路!E2232="","",[1]线路!E2232)</f>
        <v/>
      </c>
      <c r="G2232" s="18" t="str">
        <f t="shared" si="84"/>
        <v/>
      </c>
      <c r="H2232" s="18"/>
      <c r="I2232" s="18"/>
      <c r="J2232" s="18"/>
      <c r="K2232" s="18"/>
      <c r="L2232" s="18" t="str">
        <f t="shared" si="85"/>
        <v/>
      </c>
      <c r="M2232" t="str">
        <f>IF([1]线路!G2232="","",[1]线路!G2232)</f>
        <v/>
      </c>
      <c r="N2232" t="str">
        <f>IF([1]线路!H2232="","",[1]线路!H2232)</f>
        <v/>
      </c>
    </row>
    <row r="2233" spans="1:14" x14ac:dyDescent="0.15">
      <c r="A2233" t="str">
        <f>IF([1]线路!A2233="","",[1]线路!A2233)</f>
        <v/>
      </c>
      <c r="B2233" t="str">
        <f>IF([1]线路!B2233="","",[1]线路!B2233)</f>
        <v/>
      </c>
      <c r="C2233" t="str">
        <f>IF([1]线路!C2233="","",[1]线路!C2233)</f>
        <v/>
      </c>
      <c r="D2233" t="str">
        <f>IF([1]线路!D2233="","",[1]线路!D2233)</f>
        <v/>
      </c>
      <c r="E2233" t="str">
        <f>IF([1]线路!F2233="","",[1]线路!F2233)</f>
        <v/>
      </c>
      <c r="F2233" t="str">
        <f>IF([1]线路!E2233="","",[1]线路!E2233)</f>
        <v/>
      </c>
      <c r="G2233" s="18" t="str">
        <f t="shared" si="84"/>
        <v/>
      </c>
      <c r="H2233" s="18"/>
      <c r="I2233" s="18"/>
      <c r="J2233" s="18"/>
      <c r="K2233" s="18"/>
      <c r="L2233" s="18" t="str">
        <f t="shared" si="85"/>
        <v/>
      </c>
      <c r="M2233" t="str">
        <f>IF([1]线路!G2233="","",[1]线路!G2233)</f>
        <v/>
      </c>
      <c r="N2233" t="str">
        <f>IF([1]线路!H2233="","",[1]线路!H2233)</f>
        <v/>
      </c>
    </row>
    <row r="2234" spans="1:14" x14ac:dyDescent="0.15">
      <c r="A2234" t="str">
        <f>IF([1]线路!A2234="","",[1]线路!A2234)</f>
        <v/>
      </c>
      <c r="B2234" t="str">
        <f>IF([1]线路!B2234="","",[1]线路!B2234)</f>
        <v/>
      </c>
      <c r="C2234" t="str">
        <f>IF([1]线路!C2234="","",[1]线路!C2234)</f>
        <v/>
      </c>
      <c r="D2234" t="str">
        <f>IF([1]线路!D2234="","",[1]线路!D2234)</f>
        <v/>
      </c>
      <c r="E2234" t="str">
        <f>IF([1]线路!F2234="","",[1]线路!F2234)</f>
        <v/>
      </c>
      <c r="F2234" t="str">
        <f>IF([1]线路!E2234="","",[1]线路!E2234)</f>
        <v/>
      </c>
      <c r="G2234" s="18" t="str">
        <f t="shared" si="84"/>
        <v/>
      </c>
      <c r="H2234" s="18"/>
      <c r="I2234" s="18"/>
      <c r="J2234" s="18"/>
      <c r="K2234" s="18"/>
      <c r="L2234" s="18" t="str">
        <f t="shared" si="85"/>
        <v/>
      </c>
      <c r="M2234" t="str">
        <f>IF([1]线路!G2234="","",[1]线路!G2234)</f>
        <v/>
      </c>
      <c r="N2234" t="str">
        <f>IF([1]线路!H2234="","",[1]线路!H2234)</f>
        <v/>
      </c>
    </row>
    <row r="2235" spans="1:14" x14ac:dyDescent="0.15">
      <c r="A2235" t="str">
        <f>IF([1]线路!A2235="","",[1]线路!A2235)</f>
        <v/>
      </c>
      <c r="B2235" t="str">
        <f>IF([1]线路!B2235="","",[1]线路!B2235)</f>
        <v/>
      </c>
      <c r="C2235" t="str">
        <f>IF([1]线路!C2235="","",[1]线路!C2235)</f>
        <v/>
      </c>
      <c r="D2235" t="str">
        <f>IF([1]线路!D2235="","",[1]线路!D2235)</f>
        <v/>
      </c>
      <c r="E2235" t="str">
        <f>IF([1]线路!F2235="","",[1]线路!F2235)</f>
        <v/>
      </c>
      <c r="F2235" t="str">
        <f>IF([1]线路!E2235="","",[1]线路!E2235)</f>
        <v/>
      </c>
      <c r="G2235" s="18" t="str">
        <f t="shared" si="84"/>
        <v/>
      </c>
      <c r="H2235" s="18"/>
      <c r="I2235" s="18"/>
      <c r="J2235" s="18"/>
      <c r="K2235" s="18"/>
      <c r="L2235" s="18" t="str">
        <f t="shared" si="85"/>
        <v/>
      </c>
      <c r="M2235" t="str">
        <f>IF([1]线路!G2235="","",[1]线路!G2235)</f>
        <v/>
      </c>
      <c r="N2235" t="str">
        <f>IF([1]线路!H2235="","",[1]线路!H2235)</f>
        <v/>
      </c>
    </row>
    <row r="2236" spans="1:14" x14ac:dyDescent="0.15">
      <c r="A2236" t="str">
        <f>IF([1]线路!A2236="","",[1]线路!A2236)</f>
        <v/>
      </c>
      <c r="B2236" t="str">
        <f>IF([1]线路!B2236="","",[1]线路!B2236)</f>
        <v/>
      </c>
      <c r="C2236" t="str">
        <f>IF([1]线路!C2236="","",[1]线路!C2236)</f>
        <v/>
      </c>
      <c r="D2236" t="str">
        <f>IF([1]线路!D2236="","",[1]线路!D2236)</f>
        <v/>
      </c>
      <c r="E2236" t="str">
        <f>IF([1]线路!F2236="","",[1]线路!F2236)</f>
        <v/>
      </c>
      <c r="F2236" t="str">
        <f>IF([1]线路!E2236="","",[1]线路!E2236)</f>
        <v/>
      </c>
      <c r="G2236" s="18" t="str">
        <f t="shared" si="84"/>
        <v/>
      </c>
      <c r="H2236" s="18"/>
      <c r="I2236" s="18"/>
      <c r="J2236" s="18"/>
      <c r="K2236" s="18"/>
      <c r="L2236" s="18" t="str">
        <f t="shared" si="85"/>
        <v/>
      </c>
      <c r="M2236" t="str">
        <f>IF([1]线路!G2236="","",[1]线路!G2236)</f>
        <v/>
      </c>
      <c r="N2236" t="str">
        <f>IF([1]线路!H2236="","",[1]线路!H2236)</f>
        <v/>
      </c>
    </row>
    <row r="2237" spans="1:14" x14ac:dyDescent="0.15">
      <c r="A2237" t="str">
        <f>IF([1]线路!A2237="","",[1]线路!A2237)</f>
        <v/>
      </c>
      <c r="B2237" t="str">
        <f>IF([1]线路!B2237="","",[1]线路!B2237)</f>
        <v/>
      </c>
      <c r="C2237" t="str">
        <f>IF([1]线路!C2237="","",[1]线路!C2237)</f>
        <v/>
      </c>
      <c r="D2237" t="str">
        <f>IF([1]线路!D2237="","",[1]线路!D2237)</f>
        <v/>
      </c>
      <c r="E2237" t="str">
        <f>IF([1]线路!F2237="","",[1]线路!F2237)</f>
        <v/>
      </c>
      <c r="F2237" t="str">
        <f>IF([1]线路!E2237="","",[1]线路!E2237)</f>
        <v/>
      </c>
      <c r="G2237" s="18" t="str">
        <f t="shared" si="84"/>
        <v/>
      </c>
      <c r="H2237" s="18"/>
      <c r="I2237" s="18"/>
      <c r="J2237" s="18"/>
      <c r="K2237" s="18"/>
      <c r="L2237" s="18" t="str">
        <f t="shared" si="85"/>
        <v/>
      </c>
      <c r="M2237" t="str">
        <f>IF([1]线路!G2237="","",[1]线路!G2237)</f>
        <v/>
      </c>
      <c r="N2237" t="str">
        <f>IF([1]线路!H2237="","",[1]线路!H2237)</f>
        <v/>
      </c>
    </row>
    <row r="2238" spans="1:14" x14ac:dyDescent="0.15">
      <c r="A2238" t="str">
        <f>IF([1]线路!A2238="","",[1]线路!A2238)</f>
        <v/>
      </c>
      <c r="B2238" t="str">
        <f>IF([1]线路!B2238="","",[1]线路!B2238)</f>
        <v/>
      </c>
      <c r="C2238" t="str">
        <f>IF([1]线路!C2238="","",[1]线路!C2238)</f>
        <v/>
      </c>
      <c r="D2238" t="str">
        <f>IF([1]线路!D2238="","",[1]线路!D2238)</f>
        <v/>
      </c>
      <c r="E2238" t="str">
        <f>IF([1]线路!F2238="","",[1]线路!F2238)</f>
        <v/>
      </c>
      <c r="F2238" t="str">
        <f>IF([1]线路!E2238="","",[1]线路!E2238)</f>
        <v/>
      </c>
      <c r="G2238" s="18" t="str">
        <f t="shared" si="84"/>
        <v/>
      </c>
      <c r="H2238" s="18"/>
      <c r="I2238" s="18"/>
      <c r="J2238" s="18"/>
      <c r="K2238" s="18"/>
      <c r="L2238" s="18" t="str">
        <f t="shared" si="85"/>
        <v/>
      </c>
      <c r="M2238" t="str">
        <f>IF([1]线路!G2238="","",[1]线路!G2238)</f>
        <v/>
      </c>
      <c r="N2238" t="str">
        <f>IF([1]线路!H2238="","",[1]线路!H2238)</f>
        <v/>
      </c>
    </row>
    <row r="2239" spans="1:14" x14ac:dyDescent="0.15">
      <c r="A2239" t="str">
        <f>IF([1]线路!A2239="","",[1]线路!A2239)</f>
        <v/>
      </c>
      <c r="B2239" t="str">
        <f>IF([1]线路!B2239="","",[1]线路!B2239)</f>
        <v/>
      </c>
      <c r="C2239" t="str">
        <f>IF([1]线路!C2239="","",[1]线路!C2239)</f>
        <v/>
      </c>
      <c r="D2239" t="str">
        <f>IF([1]线路!D2239="","",[1]线路!D2239)</f>
        <v/>
      </c>
      <c r="E2239" t="str">
        <f>IF([1]线路!F2239="","",[1]线路!F2239)</f>
        <v/>
      </c>
      <c r="F2239" t="str">
        <f>IF([1]线路!E2239="","",[1]线路!E2239)</f>
        <v/>
      </c>
      <c r="G2239" s="18" t="str">
        <f t="shared" si="84"/>
        <v/>
      </c>
      <c r="H2239" s="18"/>
      <c r="I2239" s="18"/>
      <c r="J2239" s="18"/>
      <c r="K2239" s="18"/>
      <c r="L2239" s="18" t="str">
        <f t="shared" si="85"/>
        <v/>
      </c>
      <c r="M2239" t="str">
        <f>IF([1]线路!G2239="","",[1]线路!G2239)</f>
        <v/>
      </c>
      <c r="N2239" t="str">
        <f>IF([1]线路!H2239="","",[1]线路!H2239)</f>
        <v/>
      </c>
    </row>
    <row r="2240" spans="1:14" x14ac:dyDescent="0.15">
      <c r="A2240" t="str">
        <f>IF([1]线路!A2240="","",[1]线路!A2240)</f>
        <v/>
      </c>
      <c r="B2240" t="str">
        <f>IF([1]线路!B2240="","",[1]线路!B2240)</f>
        <v/>
      </c>
      <c r="C2240" t="str">
        <f>IF([1]线路!C2240="","",[1]线路!C2240)</f>
        <v/>
      </c>
      <c r="D2240" t="str">
        <f>IF([1]线路!D2240="","",[1]线路!D2240)</f>
        <v/>
      </c>
      <c r="E2240" t="str">
        <f>IF([1]线路!F2240="","",[1]线路!F2240)</f>
        <v/>
      </c>
      <c r="F2240" t="str">
        <f>IF([1]线路!E2240="","",[1]线路!E2240)</f>
        <v/>
      </c>
      <c r="G2240" s="18" t="str">
        <f t="shared" si="84"/>
        <v/>
      </c>
      <c r="H2240" s="18"/>
      <c r="I2240" s="18"/>
      <c r="J2240" s="18"/>
      <c r="K2240" s="18"/>
      <c r="L2240" s="18" t="str">
        <f t="shared" si="85"/>
        <v/>
      </c>
      <c r="M2240" t="str">
        <f>IF([1]线路!G2240="","",[1]线路!G2240)</f>
        <v/>
      </c>
      <c r="N2240" t="str">
        <f>IF([1]线路!H2240="","",[1]线路!H2240)</f>
        <v/>
      </c>
    </row>
    <row r="2241" spans="1:14" x14ac:dyDescent="0.15">
      <c r="A2241" t="str">
        <f>IF([1]线路!A2241="","",[1]线路!A2241)</f>
        <v/>
      </c>
      <c r="B2241" t="str">
        <f>IF([1]线路!B2241="","",[1]线路!B2241)</f>
        <v/>
      </c>
      <c r="C2241" t="str">
        <f>IF([1]线路!C2241="","",[1]线路!C2241)</f>
        <v/>
      </c>
      <c r="D2241" t="str">
        <f>IF([1]线路!D2241="","",[1]线路!D2241)</f>
        <v/>
      </c>
      <c r="E2241" t="str">
        <f>IF([1]线路!F2241="","",[1]线路!F2241)</f>
        <v/>
      </c>
      <c r="F2241" t="str">
        <f>IF([1]线路!E2241="","",[1]线路!E2241)</f>
        <v/>
      </c>
      <c r="G2241" s="18" t="str">
        <f t="shared" si="84"/>
        <v/>
      </c>
      <c r="H2241" s="18"/>
      <c r="I2241" s="18"/>
      <c r="J2241" s="18"/>
      <c r="K2241" s="18"/>
      <c r="L2241" s="18" t="str">
        <f t="shared" si="85"/>
        <v/>
      </c>
      <c r="M2241" t="str">
        <f>IF([1]线路!G2241="","",[1]线路!G2241)</f>
        <v/>
      </c>
      <c r="N2241" t="str">
        <f>IF([1]线路!H2241="","",[1]线路!H2241)</f>
        <v/>
      </c>
    </row>
    <row r="2242" spans="1:14" x14ac:dyDescent="0.15">
      <c r="A2242" t="str">
        <f>IF([1]线路!A2242="","",[1]线路!A2242)</f>
        <v/>
      </c>
      <c r="B2242" t="str">
        <f>IF([1]线路!B2242="","",[1]线路!B2242)</f>
        <v/>
      </c>
      <c r="C2242" t="str">
        <f>IF([1]线路!C2242="","",[1]线路!C2242)</f>
        <v/>
      </c>
      <c r="D2242" t="str">
        <f>IF([1]线路!D2242="","",[1]线路!D2242)</f>
        <v/>
      </c>
      <c r="E2242" t="str">
        <f>IF([1]线路!F2242="","",[1]线路!F2242)</f>
        <v/>
      </c>
      <c r="F2242" t="str">
        <f>IF([1]线路!E2242="","",[1]线路!E2242)</f>
        <v/>
      </c>
      <c r="G2242" s="18" t="str">
        <f t="shared" si="84"/>
        <v/>
      </c>
      <c r="H2242" s="18"/>
      <c r="I2242" s="18"/>
      <c r="J2242" s="18"/>
      <c r="K2242" s="18"/>
      <c r="L2242" s="18" t="str">
        <f t="shared" si="85"/>
        <v/>
      </c>
      <c r="M2242" t="str">
        <f>IF([1]线路!G2242="","",[1]线路!G2242)</f>
        <v/>
      </c>
      <c r="N2242" t="str">
        <f>IF([1]线路!H2242="","",[1]线路!H2242)</f>
        <v/>
      </c>
    </row>
    <row r="2243" spans="1:14" x14ac:dyDescent="0.15">
      <c r="A2243" t="str">
        <f>IF([1]线路!A2243="","",[1]线路!A2243)</f>
        <v/>
      </c>
      <c r="B2243" t="str">
        <f>IF([1]线路!B2243="","",[1]线路!B2243)</f>
        <v/>
      </c>
      <c r="C2243" t="str">
        <f>IF([1]线路!C2243="","",[1]线路!C2243)</f>
        <v/>
      </c>
      <c r="D2243" t="str">
        <f>IF([1]线路!D2243="","",[1]线路!D2243)</f>
        <v/>
      </c>
      <c r="E2243" t="str">
        <f>IF([1]线路!F2243="","",[1]线路!F2243)</f>
        <v/>
      </c>
      <c r="F2243" t="str">
        <f>IF([1]线路!E2243="","",[1]线路!E2243)</f>
        <v/>
      </c>
      <c r="G2243" s="18" t="str">
        <f t="shared" ref="G2243:G2306" si="86">L2243</f>
        <v/>
      </c>
      <c r="H2243" s="18"/>
      <c r="I2243" s="18"/>
      <c r="J2243" s="18"/>
      <c r="K2243" s="18"/>
      <c r="L2243" s="18" t="str">
        <f t="shared" ref="L2243:L2306" si="87">IF(OR(I2243="",K2243=""),"",IF(I2243/(I2243+K2243)&gt;0.5,0,1))</f>
        <v/>
      </c>
      <c r="M2243" t="str">
        <f>IF([1]线路!G2243="","",[1]线路!G2243)</f>
        <v/>
      </c>
      <c r="N2243" t="str">
        <f>IF([1]线路!H2243="","",[1]线路!H2243)</f>
        <v/>
      </c>
    </row>
    <row r="2244" spans="1:14" x14ac:dyDescent="0.15">
      <c r="A2244" t="str">
        <f>IF([1]线路!A2244="","",[1]线路!A2244)</f>
        <v/>
      </c>
      <c r="B2244" t="str">
        <f>IF([1]线路!B2244="","",[1]线路!B2244)</f>
        <v/>
      </c>
      <c r="C2244" t="str">
        <f>IF([1]线路!C2244="","",[1]线路!C2244)</f>
        <v/>
      </c>
      <c r="D2244" t="str">
        <f>IF([1]线路!D2244="","",[1]线路!D2244)</f>
        <v/>
      </c>
      <c r="E2244" t="str">
        <f>IF([1]线路!F2244="","",[1]线路!F2244)</f>
        <v/>
      </c>
      <c r="F2244" t="str">
        <f>IF([1]线路!E2244="","",[1]线路!E2244)</f>
        <v/>
      </c>
      <c r="G2244" s="18" t="str">
        <f t="shared" si="86"/>
        <v/>
      </c>
      <c r="H2244" s="18"/>
      <c r="I2244" s="18"/>
      <c r="J2244" s="18"/>
      <c r="K2244" s="18"/>
      <c r="L2244" s="18" t="str">
        <f t="shared" si="87"/>
        <v/>
      </c>
      <c r="M2244" t="str">
        <f>IF([1]线路!G2244="","",[1]线路!G2244)</f>
        <v/>
      </c>
      <c r="N2244" t="str">
        <f>IF([1]线路!H2244="","",[1]线路!H2244)</f>
        <v/>
      </c>
    </row>
    <row r="2245" spans="1:14" x14ac:dyDescent="0.15">
      <c r="A2245" t="str">
        <f>IF([1]线路!A2245="","",[1]线路!A2245)</f>
        <v/>
      </c>
      <c r="B2245" t="str">
        <f>IF([1]线路!B2245="","",[1]线路!B2245)</f>
        <v/>
      </c>
      <c r="C2245" t="str">
        <f>IF([1]线路!C2245="","",[1]线路!C2245)</f>
        <v/>
      </c>
      <c r="D2245" t="str">
        <f>IF([1]线路!D2245="","",[1]线路!D2245)</f>
        <v/>
      </c>
      <c r="E2245" t="str">
        <f>IF([1]线路!F2245="","",[1]线路!F2245)</f>
        <v/>
      </c>
      <c r="F2245" t="str">
        <f>IF([1]线路!E2245="","",[1]线路!E2245)</f>
        <v/>
      </c>
      <c r="G2245" s="18" t="str">
        <f t="shared" si="86"/>
        <v/>
      </c>
      <c r="H2245" s="18"/>
      <c r="I2245" s="18"/>
      <c r="J2245" s="18"/>
      <c r="K2245" s="18"/>
      <c r="L2245" s="18" t="str">
        <f t="shared" si="87"/>
        <v/>
      </c>
      <c r="M2245" t="str">
        <f>IF([1]线路!G2245="","",[1]线路!G2245)</f>
        <v/>
      </c>
      <c r="N2245" t="str">
        <f>IF([1]线路!H2245="","",[1]线路!H2245)</f>
        <v/>
      </c>
    </row>
    <row r="2246" spans="1:14" x14ac:dyDescent="0.15">
      <c r="A2246" t="str">
        <f>IF([1]线路!A2246="","",[1]线路!A2246)</f>
        <v/>
      </c>
      <c r="B2246" t="str">
        <f>IF([1]线路!B2246="","",[1]线路!B2246)</f>
        <v/>
      </c>
      <c r="C2246" t="str">
        <f>IF([1]线路!C2246="","",[1]线路!C2246)</f>
        <v/>
      </c>
      <c r="D2246" t="str">
        <f>IF([1]线路!D2246="","",[1]线路!D2246)</f>
        <v/>
      </c>
      <c r="E2246" t="str">
        <f>IF([1]线路!F2246="","",[1]线路!F2246)</f>
        <v/>
      </c>
      <c r="F2246" t="str">
        <f>IF([1]线路!E2246="","",[1]线路!E2246)</f>
        <v/>
      </c>
      <c r="G2246" s="18" t="str">
        <f t="shared" si="86"/>
        <v/>
      </c>
      <c r="H2246" s="18"/>
      <c r="I2246" s="18"/>
      <c r="J2246" s="18"/>
      <c r="K2246" s="18"/>
      <c r="L2246" s="18" t="str">
        <f t="shared" si="87"/>
        <v/>
      </c>
      <c r="M2246" t="str">
        <f>IF([1]线路!G2246="","",[1]线路!G2246)</f>
        <v/>
      </c>
      <c r="N2246" t="str">
        <f>IF([1]线路!H2246="","",[1]线路!H2246)</f>
        <v/>
      </c>
    </row>
    <row r="2247" spans="1:14" x14ac:dyDescent="0.15">
      <c r="A2247" t="str">
        <f>IF([1]线路!A2247="","",[1]线路!A2247)</f>
        <v/>
      </c>
      <c r="B2247" t="str">
        <f>IF([1]线路!B2247="","",[1]线路!B2247)</f>
        <v/>
      </c>
      <c r="C2247" t="str">
        <f>IF([1]线路!C2247="","",[1]线路!C2247)</f>
        <v/>
      </c>
      <c r="D2247" t="str">
        <f>IF([1]线路!D2247="","",[1]线路!D2247)</f>
        <v/>
      </c>
      <c r="E2247" t="str">
        <f>IF([1]线路!F2247="","",[1]线路!F2247)</f>
        <v/>
      </c>
      <c r="F2247" t="str">
        <f>IF([1]线路!E2247="","",[1]线路!E2247)</f>
        <v/>
      </c>
      <c r="G2247" s="18" t="str">
        <f t="shared" si="86"/>
        <v/>
      </c>
      <c r="H2247" s="18"/>
      <c r="I2247" s="18"/>
      <c r="J2247" s="18"/>
      <c r="K2247" s="18"/>
      <c r="L2247" s="18" t="str">
        <f t="shared" si="87"/>
        <v/>
      </c>
      <c r="M2247" t="str">
        <f>IF([1]线路!G2247="","",[1]线路!G2247)</f>
        <v/>
      </c>
      <c r="N2247" t="str">
        <f>IF([1]线路!H2247="","",[1]线路!H2247)</f>
        <v/>
      </c>
    </row>
    <row r="2248" spans="1:14" x14ac:dyDescent="0.15">
      <c r="A2248" t="str">
        <f>IF([1]线路!A2248="","",[1]线路!A2248)</f>
        <v/>
      </c>
      <c r="B2248" t="str">
        <f>IF([1]线路!B2248="","",[1]线路!B2248)</f>
        <v/>
      </c>
      <c r="C2248" t="str">
        <f>IF([1]线路!C2248="","",[1]线路!C2248)</f>
        <v/>
      </c>
      <c r="D2248" t="str">
        <f>IF([1]线路!D2248="","",[1]线路!D2248)</f>
        <v/>
      </c>
      <c r="E2248" t="str">
        <f>IF([1]线路!F2248="","",[1]线路!F2248)</f>
        <v/>
      </c>
      <c r="F2248" t="str">
        <f>IF([1]线路!E2248="","",[1]线路!E2248)</f>
        <v/>
      </c>
      <c r="G2248" s="18" t="str">
        <f t="shared" si="86"/>
        <v/>
      </c>
      <c r="H2248" s="18"/>
      <c r="I2248" s="18"/>
      <c r="J2248" s="18"/>
      <c r="K2248" s="18"/>
      <c r="L2248" s="18" t="str">
        <f t="shared" si="87"/>
        <v/>
      </c>
      <c r="M2248" t="str">
        <f>IF([1]线路!G2248="","",[1]线路!G2248)</f>
        <v/>
      </c>
      <c r="N2248" t="str">
        <f>IF([1]线路!H2248="","",[1]线路!H2248)</f>
        <v/>
      </c>
    </row>
    <row r="2249" spans="1:14" x14ac:dyDescent="0.15">
      <c r="A2249" t="str">
        <f>IF([1]线路!A2249="","",[1]线路!A2249)</f>
        <v/>
      </c>
      <c r="B2249" t="str">
        <f>IF([1]线路!B2249="","",[1]线路!B2249)</f>
        <v/>
      </c>
      <c r="C2249" t="str">
        <f>IF([1]线路!C2249="","",[1]线路!C2249)</f>
        <v/>
      </c>
      <c r="D2249" t="str">
        <f>IF([1]线路!D2249="","",[1]线路!D2249)</f>
        <v/>
      </c>
      <c r="E2249" t="str">
        <f>IF([1]线路!F2249="","",[1]线路!F2249)</f>
        <v/>
      </c>
      <c r="F2249" t="str">
        <f>IF([1]线路!E2249="","",[1]线路!E2249)</f>
        <v/>
      </c>
      <c r="G2249" s="18" t="str">
        <f t="shared" si="86"/>
        <v/>
      </c>
      <c r="H2249" s="18"/>
      <c r="I2249" s="18"/>
      <c r="J2249" s="18"/>
      <c r="K2249" s="18"/>
      <c r="L2249" s="18" t="str">
        <f t="shared" si="87"/>
        <v/>
      </c>
      <c r="M2249" t="str">
        <f>IF([1]线路!G2249="","",[1]线路!G2249)</f>
        <v/>
      </c>
      <c r="N2249" t="str">
        <f>IF([1]线路!H2249="","",[1]线路!H2249)</f>
        <v/>
      </c>
    </row>
    <row r="2250" spans="1:14" x14ac:dyDescent="0.15">
      <c r="A2250" t="str">
        <f>IF([1]线路!A2250="","",[1]线路!A2250)</f>
        <v/>
      </c>
      <c r="B2250" t="str">
        <f>IF([1]线路!B2250="","",[1]线路!B2250)</f>
        <v/>
      </c>
      <c r="C2250" t="str">
        <f>IF([1]线路!C2250="","",[1]线路!C2250)</f>
        <v/>
      </c>
      <c r="D2250" t="str">
        <f>IF([1]线路!D2250="","",[1]线路!D2250)</f>
        <v/>
      </c>
      <c r="E2250" t="str">
        <f>IF([1]线路!F2250="","",[1]线路!F2250)</f>
        <v/>
      </c>
      <c r="F2250" t="str">
        <f>IF([1]线路!E2250="","",[1]线路!E2250)</f>
        <v/>
      </c>
      <c r="G2250" s="18" t="str">
        <f t="shared" si="86"/>
        <v/>
      </c>
      <c r="H2250" s="18"/>
      <c r="I2250" s="18"/>
      <c r="J2250" s="18"/>
      <c r="K2250" s="18"/>
      <c r="L2250" s="18" t="str">
        <f t="shared" si="87"/>
        <v/>
      </c>
      <c r="M2250" t="str">
        <f>IF([1]线路!G2250="","",[1]线路!G2250)</f>
        <v/>
      </c>
      <c r="N2250" t="str">
        <f>IF([1]线路!H2250="","",[1]线路!H2250)</f>
        <v/>
      </c>
    </row>
    <row r="2251" spans="1:14" x14ac:dyDescent="0.15">
      <c r="A2251" t="str">
        <f>IF([1]线路!A2251="","",[1]线路!A2251)</f>
        <v/>
      </c>
      <c r="B2251" t="str">
        <f>IF([1]线路!B2251="","",[1]线路!B2251)</f>
        <v/>
      </c>
      <c r="C2251" t="str">
        <f>IF([1]线路!C2251="","",[1]线路!C2251)</f>
        <v/>
      </c>
      <c r="D2251" t="str">
        <f>IF([1]线路!D2251="","",[1]线路!D2251)</f>
        <v/>
      </c>
      <c r="E2251" t="str">
        <f>IF([1]线路!F2251="","",[1]线路!F2251)</f>
        <v/>
      </c>
      <c r="F2251" t="str">
        <f>IF([1]线路!E2251="","",[1]线路!E2251)</f>
        <v/>
      </c>
      <c r="G2251" s="18" t="str">
        <f t="shared" si="86"/>
        <v/>
      </c>
      <c r="H2251" s="18"/>
      <c r="I2251" s="18"/>
      <c r="J2251" s="18"/>
      <c r="K2251" s="18"/>
      <c r="L2251" s="18" t="str">
        <f t="shared" si="87"/>
        <v/>
      </c>
      <c r="M2251" t="str">
        <f>IF([1]线路!G2251="","",[1]线路!G2251)</f>
        <v/>
      </c>
      <c r="N2251" t="str">
        <f>IF([1]线路!H2251="","",[1]线路!H2251)</f>
        <v/>
      </c>
    </row>
    <row r="2252" spans="1:14" x14ac:dyDescent="0.15">
      <c r="A2252" t="str">
        <f>IF([1]线路!A2252="","",[1]线路!A2252)</f>
        <v/>
      </c>
      <c r="B2252" t="str">
        <f>IF([1]线路!B2252="","",[1]线路!B2252)</f>
        <v/>
      </c>
      <c r="C2252" t="str">
        <f>IF([1]线路!C2252="","",[1]线路!C2252)</f>
        <v/>
      </c>
      <c r="D2252" t="str">
        <f>IF([1]线路!D2252="","",[1]线路!D2252)</f>
        <v/>
      </c>
      <c r="E2252" t="str">
        <f>IF([1]线路!F2252="","",[1]线路!F2252)</f>
        <v/>
      </c>
      <c r="F2252" t="str">
        <f>IF([1]线路!E2252="","",[1]线路!E2252)</f>
        <v/>
      </c>
      <c r="G2252" s="18" t="str">
        <f t="shared" si="86"/>
        <v/>
      </c>
      <c r="H2252" s="18"/>
      <c r="I2252" s="18"/>
      <c r="J2252" s="18"/>
      <c r="K2252" s="18"/>
      <c r="L2252" s="18" t="str">
        <f t="shared" si="87"/>
        <v/>
      </c>
      <c r="M2252" t="str">
        <f>IF([1]线路!G2252="","",[1]线路!G2252)</f>
        <v/>
      </c>
      <c r="N2252" t="str">
        <f>IF([1]线路!H2252="","",[1]线路!H2252)</f>
        <v/>
      </c>
    </row>
    <row r="2253" spans="1:14" x14ac:dyDescent="0.15">
      <c r="A2253" t="str">
        <f>IF([1]线路!A2253="","",[1]线路!A2253)</f>
        <v/>
      </c>
      <c r="B2253" t="str">
        <f>IF([1]线路!B2253="","",[1]线路!B2253)</f>
        <v/>
      </c>
      <c r="C2253" t="str">
        <f>IF([1]线路!C2253="","",[1]线路!C2253)</f>
        <v/>
      </c>
      <c r="D2253" t="str">
        <f>IF([1]线路!D2253="","",[1]线路!D2253)</f>
        <v/>
      </c>
      <c r="E2253" t="str">
        <f>IF([1]线路!F2253="","",[1]线路!F2253)</f>
        <v/>
      </c>
      <c r="F2253" t="str">
        <f>IF([1]线路!E2253="","",[1]线路!E2253)</f>
        <v/>
      </c>
      <c r="G2253" s="18" t="str">
        <f t="shared" si="86"/>
        <v/>
      </c>
      <c r="H2253" s="18"/>
      <c r="I2253" s="18"/>
      <c r="J2253" s="18"/>
      <c r="K2253" s="18"/>
      <c r="L2253" s="18" t="str">
        <f t="shared" si="87"/>
        <v/>
      </c>
      <c r="M2253" t="str">
        <f>IF([1]线路!G2253="","",[1]线路!G2253)</f>
        <v/>
      </c>
      <c r="N2253" t="str">
        <f>IF([1]线路!H2253="","",[1]线路!H2253)</f>
        <v/>
      </c>
    </row>
    <row r="2254" spans="1:14" x14ac:dyDescent="0.15">
      <c r="A2254" t="str">
        <f>IF([1]线路!A2254="","",[1]线路!A2254)</f>
        <v/>
      </c>
      <c r="B2254" t="str">
        <f>IF([1]线路!B2254="","",[1]线路!B2254)</f>
        <v/>
      </c>
      <c r="C2254" t="str">
        <f>IF([1]线路!C2254="","",[1]线路!C2254)</f>
        <v/>
      </c>
      <c r="D2254" t="str">
        <f>IF([1]线路!D2254="","",[1]线路!D2254)</f>
        <v/>
      </c>
      <c r="E2254" t="str">
        <f>IF([1]线路!F2254="","",[1]线路!F2254)</f>
        <v/>
      </c>
      <c r="F2254" t="str">
        <f>IF([1]线路!E2254="","",[1]线路!E2254)</f>
        <v/>
      </c>
      <c r="G2254" s="18" t="str">
        <f t="shared" si="86"/>
        <v/>
      </c>
      <c r="H2254" s="18"/>
      <c r="I2254" s="18"/>
      <c r="J2254" s="18"/>
      <c r="K2254" s="18"/>
      <c r="L2254" s="18" t="str">
        <f t="shared" si="87"/>
        <v/>
      </c>
      <c r="M2254" t="str">
        <f>IF([1]线路!G2254="","",[1]线路!G2254)</f>
        <v/>
      </c>
      <c r="N2254" t="str">
        <f>IF([1]线路!H2254="","",[1]线路!H2254)</f>
        <v/>
      </c>
    </row>
    <row r="2255" spans="1:14" x14ac:dyDescent="0.15">
      <c r="A2255" t="str">
        <f>IF([1]线路!A2255="","",[1]线路!A2255)</f>
        <v/>
      </c>
      <c r="B2255" t="str">
        <f>IF([1]线路!B2255="","",[1]线路!B2255)</f>
        <v/>
      </c>
      <c r="C2255" t="str">
        <f>IF([1]线路!C2255="","",[1]线路!C2255)</f>
        <v/>
      </c>
      <c r="D2255" t="str">
        <f>IF([1]线路!D2255="","",[1]线路!D2255)</f>
        <v/>
      </c>
      <c r="E2255" t="str">
        <f>IF([1]线路!F2255="","",[1]线路!F2255)</f>
        <v/>
      </c>
      <c r="F2255" t="str">
        <f>IF([1]线路!E2255="","",[1]线路!E2255)</f>
        <v/>
      </c>
      <c r="G2255" s="18" t="str">
        <f t="shared" si="86"/>
        <v/>
      </c>
      <c r="H2255" s="18"/>
      <c r="I2255" s="18"/>
      <c r="J2255" s="18"/>
      <c r="K2255" s="18"/>
      <c r="L2255" s="18" t="str">
        <f t="shared" si="87"/>
        <v/>
      </c>
      <c r="M2255" t="str">
        <f>IF([1]线路!G2255="","",[1]线路!G2255)</f>
        <v/>
      </c>
      <c r="N2255" t="str">
        <f>IF([1]线路!H2255="","",[1]线路!H2255)</f>
        <v/>
      </c>
    </row>
    <row r="2256" spans="1:14" x14ac:dyDescent="0.15">
      <c r="A2256" t="str">
        <f>IF([1]线路!A2256="","",[1]线路!A2256)</f>
        <v/>
      </c>
      <c r="B2256" t="str">
        <f>IF([1]线路!B2256="","",[1]线路!B2256)</f>
        <v/>
      </c>
      <c r="C2256" t="str">
        <f>IF([1]线路!C2256="","",[1]线路!C2256)</f>
        <v/>
      </c>
      <c r="D2256" t="str">
        <f>IF([1]线路!D2256="","",[1]线路!D2256)</f>
        <v/>
      </c>
      <c r="E2256" t="str">
        <f>IF([1]线路!F2256="","",[1]线路!F2256)</f>
        <v/>
      </c>
      <c r="F2256" t="str">
        <f>IF([1]线路!E2256="","",[1]线路!E2256)</f>
        <v/>
      </c>
      <c r="G2256" s="18" t="str">
        <f t="shared" si="86"/>
        <v/>
      </c>
      <c r="H2256" s="18"/>
      <c r="I2256" s="18"/>
      <c r="J2256" s="18"/>
      <c r="K2256" s="18"/>
      <c r="L2256" s="18" t="str">
        <f t="shared" si="87"/>
        <v/>
      </c>
      <c r="M2256" t="str">
        <f>IF([1]线路!G2256="","",[1]线路!G2256)</f>
        <v/>
      </c>
      <c r="N2256" t="str">
        <f>IF([1]线路!H2256="","",[1]线路!H2256)</f>
        <v/>
      </c>
    </row>
    <row r="2257" spans="1:14" x14ac:dyDescent="0.15">
      <c r="A2257" t="str">
        <f>IF([1]线路!A2257="","",[1]线路!A2257)</f>
        <v/>
      </c>
      <c r="B2257" t="str">
        <f>IF([1]线路!B2257="","",[1]线路!B2257)</f>
        <v/>
      </c>
      <c r="C2257" t="str">
        <f>IF([1]线路!C2257="","",[1]线路!C2257)</f>
        <v/>
      </c>
      <c r="D2257" t="str">
        <f>IF([1]线路!D2257="","",[1]线路!D2257)</f>
        <v/>
      </c>
      <c r="E2257" t="str">
        <f>IF([1]线路!F2257="","",[1]线路!F2257)</f>
        <v/>
      </c>
      <c r="F2257" t="str">
        <f>IF([1]线路!E2257="","",[1]线路!E2257)</f>
        <v/>
      </c>
      <c r="G2257" s="18" t="str">
        <f t="shared" si="86"/>
        <v/>
      </c>
      <c r="H2257" s="18"/>
      <c r="I2257" s="18"/>
      <c r="J2257" s="18"/>
      <c r="K2257" s="18"/>
      <c r="L2257" s="18" t="str">
        <f t="shared" si="87"/>
        <v/>
      </c>
      <c r="M2257" t="str">
        <f>IF([1]线路!G2257="","",[1]线路!G2257)</f>
        <v/>
      </c>
      <c r="N2257" t="str">
        <f>IF([1]线路!H2257="","",[1]线路!H2257)</f>
        <v/>
      </c>
    </row>
    <row r="2258" spans="1:14" x14ac:dyDescent="0.15">
      <c r="A2258" t="str">
        <f>IF([1]线路!A2258="","",[1]线路!A2258)</f>
        <v/>
      </c>
      <c r="B2258" t="str">
        <f>IF([1]线路!B2258="","",[1]线路!B2258)</f>
        <v/>
      </c>
      <c r="C2258" t="str">
        <f>IF([1]线路!C2258="","",[1]线路!C2258)</f>
        <v/>
      </c>
      <c r="D2258" t="str">
        <f>IF([1]线路!D2258="","",[1]线路!D2258)</f>
        <v/>
      </c>
      <c r="E2258" t="str">
        <f>IF([1]线路!F2258="","",[1]线路!F2258)</f>
        <v/>
      </c>
      <c r="F2258" t="str">
        <f>IF([1]线路!E2258="","",[1]线路!E2258)</f>
        <v/>
      </c>
      <c r="G2258" s="18" t="str">
        <f t="shared" si="86"/>
        <v/>
      </c>
      <c r="H2258" s="18"/>
      <c r="I2258" s="18"/>
      <c r="J2258" s="18"/>
      <c r="K2258" s="18"/>
      <c r="L2258" s="18" t="str">
        <f t="shared" si="87"/>
        <v/>
      </c>
      <c r="M2258" t="str">
        <f>IF([1]线路!G2258="","",[1]线路!G2258)</f>
        <v/>
      </c>
      <c r="N2258" t="str">
        <f>IF([1]线路!H2258="","",[1]线路!H2258)</f>
        <v/>
      </c>
    </row>
    <row r="2259" spans="1:14" x14ac:dyDescent="0.15">
      <c r="A2259" t="str">
        <f>IF([1]线路!A2259="","",[1]线路!A2259)</f>
        <v/>
      </c>
      <c r="B2259" t="str">
        <f>IF([1]线路!B2259="","",[1]线路!B2259)</f>
        <v/>
      </c>
      <c r="C2259" t="str">
        <f>IF([1]线路!C2259="","",[1]线路!C2259)</f>
        <v/>
      </c>
      <c r="D2259" t="str">
        <f>IF([1]线路!D2259="","",[1]线路!D2259)</f>
        <v/>
      </c>
      <c r="E2259" t="str">
        <f>IF([1]线路!F2259="","",[1]线路!F2259)</f>
        <v/>
      </c>
      <c r="F2259" t="str">
        <f>IF([1]线路!E2259="","",[1]线路!E2259)</f>
        <v/>
      </c>
      <c r="G2259" s="18" t="str">
        <f t="shared" si="86"/>
        <v/>
      </c>
      <c r="H2259" s="18"/>
      <c r="I2259" s="18"/>
      <c r="J2259" s="18"/>
      <c r="K2259" s="18"/>
      <c r="L2259" s="18" t="str">
        <f t="shared" si="87"/>
        <v/>
      </c>
      <c r="M2259" t="str">
        <f>IF([1]线路!G2259="","",[1]线路!G2259)</f>
        <v/>
      </c>
      <c r="N2259" t="str">
        <f>IF([1]线路!H2259="","",[1]线路!H2259)</f>
        <v/>
      </c>
    </row>
    <row r="2260" spans="1:14" x14ac:dyDescent="0.15">
      <c r="A2260" t="str">
        <f>IF([1]线路!A2260="","",[1]线路!A2260)</f>
        <v/>
      </c>
      <c r="B2260" t="str">
        <f>IF([1]线路!B2260="","",[1]线路!B2260)</f>
        <v/>
      </c>
      <c r="C2260" t="str">
        <f>IF([1]线路!C2260="","",[1]线路!C2260)</f>
        <v/>
      </c>
      <c r="D2260" t="str">
        <f>IF([1]线路!D2260="","",[1]线路!D2260)</f>
        <v/>
      </c>
      <c r="E2260" t="str">
        <f>IF([1]线路!F2260="","",[1]线路!F2260)</f>
        <v/>
      </c>
      <c r="F2260" t="str">
        <f>IF([1]线路!E2260="","",[1]线路!E2260)</f>
        <v/>
      </c>
      <c r="G2260" s="18" t="str">
        <f t="shared" si="86"/>
        <v/>
      </c>
      <c r="H2260" s="18"/>
      <c r="I2260" s="18"/>
      <c r="J2260" s="18"/>
      <c r="K2260" s="18"/>
      <c r="L2260" s="18" t="str">
        <f t="shared" si="87"/>
        <v/>
      </c>
      <c r="M2260" t="str">
        <f>IF([1]线路!G2260="","",[1]线路!G2260)</f>
        <v/>
      </c>
      <c r="N2260" t="str">
        <f>IF([1]线路!H2260="","",[1]线路!H2260)</f>
        <v/>
      </c>
    </row>
    <row r="2261" spans="1:14" x14ac:dyDescent="0.15">
      <c r="A2261" t="str">
        <f>IF([1]线路!A2261="","",[1]线路!A2261)</f>
        <v/>
      </c>
      <c r="B2261" t="str">
        <f>IF([1]线路!B2261="","",[1]线路!B2261)</f>
        <v/>
      </c>
      <c r="C2261" t="str">
        <f>IF([1]线路!C2261="","",[1]线路!C2261)</f>
        <v/>
      </c>
      <c r="D2261" t="str">
        <f>IF([1]线路!D2261="","",[1]线路!D2261)</f>
        <v/>
      </c>
      <c r="E2261" t="str">
        <f>IF([1]线路!F2261="","",[1]线路!F2261)</f>
        <v/>
      </c>
      <c r="F2261" t="str">
        <f>IF([1]线路!E2261="","",[1]线路!E2261)</f>
        <v/>
      </c>
      <c r="G2261" s="18" t="str">
        <f t="shared" si="86"/>
        <v/>
      </c>
      <c r="H2261" s="18"/>
      <c r="I2261" s="18"/>
      <c r="J2261" s="18"/>
      <c r="K2261" s="18"/>
      <c r="L2261" s="18" t="str">
        <f t="shared" si="87"/>
        <v/>
      </c>
      <c r="M2261" t="str">
        <f>IF([1]线路!G2261="","",[1]线路!G2261)</f>
        <v/>
      </c>
      <c r="N2261" t="str">
        <f>IF([1]线路!H2261="","",[1]线路!H2261)</f>
        <v/>
      </c>
    </row>
    <row r="2262" spans="1:14" x14ac:dyDescent="0.15">
      <c r="A2262" t="str">
        <f>IF([1]线路!A2262="","",[1]线路!A2262)</f>
        <v/>
      </c>
      <c r="B2262" t="str">
        <f>IF([1]线路!B2262="","",[1]线路!B2262)</f>
        <v/>
      </c>
      <c r="C2262" t="str">
        <f>IF([1]线路!C2262="","",[1]线路!C2262)</f>
        <v/>
      </c>
      <c r="D2262" t="str">
        <f>IF([1]线路!D2262="","",[1]线路!D2262)</f>
        <v/>
      </c>
      <c r="E2262" t="str">
        <f>IF([1]线路!F2262="","",[1]线路!F2262)</f>
        <v/>
      </c>
      <c r="F2262" t="str">
        <f>IF([1]线路!E2262="","",[1]线路!E2262)</f>
        <v/>
      </c>
      <c r="G2262" s="18" t="str">
        <f t="shared" si="86"/>
        <v/>
      </c>
      <c r="H2262" s="18"/>
      <c r="I2262" s="18"/>
      <c r="J2262" s="18"/>
      <c r="K2262" s="18"/>
      <c r="L2262" s="18" t="str">
        <f t="shared" si="87"/>
        <v/>
      </c>
      <c r="M2262" t="str">
        <f>IF([1]线路!G2262="","",[1]线路!G2262)</f>
        <v/>
      </c>
      <c r="N2262" t="str">
        <f>IF([1]线路!H2262="","",[1]线路!H2262)</f>
        <v/>
      </c>
    </row>
    <row r="2263" spans="1:14" x14ac:dyDescent="0.15">
      <c r="A2263" t="str">
        <f>IF([1]线路!A2263="","",[1]线路!A2263)</f>
        <v/>
      </c>
      <c r="B2263" t="str">
        <f>IF([1]线路!B2263="","",[1]线路!B2263)</f>
        <v/>
      </c>
      <c r="C2263" t="str">
        <f>IF([1]线路!C2263="","",[1]线路!C2263)</f>
        <v/>
      </c>
      <c r="D2263" t="str">
        <f>IF([1]线路!D2263="","",[1]线路!D2263)</f>
        <v/>
      </c>
      <c r="E2263" t="str">
        <f>IF([1]线路!F2263="","",[1]线路!F2263)</f>
        <v/>
      </c>
      <c r="F2263" t="str">
        <f>IF([1]线路!E2263="","",[1]线路!E2263)</f>
        <v/>
      </c>
      <c r="G2263" s="18" t="str">
        <f t="shared" si="86"/>
        <v/>
      </c>
      <c r="H2263" s="18"/>
      <c r="I2263" s="18"/>
      <c r="J2263" s="18"/>
      <c r="K2263" s="18"/>
      <c r="L2263" s="18" t="str">
        <f t="shared" si="87"/>
        <v/>
      </c>
      <c r="M2263" t="str">
        <f>IF([1]线路!G2263="","",[1]线路!G2263)</f>
        <v/>
      </c>
      <c r="N2263" t="str">
        <f>IF([1]线路!H2263="","",[1]线路!H2263)</f>
        <v/>
      </c>
    </row>
    <row r="2264" spans="1:14" x14ac:dyDescent="0.15">
      <c r="A2264" t="str">
        <f>IF([1]线路!A2264="","",[1]线路!A2264)</f>
        <v/>
      </c>
      <c r="B2264" t="str">
        <f>IF([1]线路!B2264="","",[1]线路!B2264)</f>
        <v/>
      </c>
      <c r="C2264" t="str">
        <f>IF([1]线路!C2264="","",[1]线路!C2264)</f>
        <v/>
      </c>
      <c r="D2264" t="str">
        <f>IF([1]线路!D2264="","",[1]线路!D2264)</f>
        <v/>
      </c>
      <c r="E2264" t="str">
        <f>IF([1]线路!F2264="","",[1]线路!F2264)</f>
        <v/>
      </c>
      <c r="F2264" t="str">
        <f>IF([1]线路!E2264="","",[1]线路!E2264)</f>
        <v/>
      </c>
      <c r="G2264" s="18" t="str">
        <f t="shared" si="86"/>
        <v/>
      </c>
      <c r="H2264" s="18"/>
      <c r="I2264" s="18"/>
      <c r="J2264" s="18"/>
      <c r="K2264" s="18"/>
      <c r="L2264" s="18" t="str">
        <f t="shared" si="87"/>
        <v/>
      </c>
      <c r="M2264" t="str">
        <f>IF([1]线路!G2264="","",[1]线路!G2264)</f>
        <v/>
      </c>
      <c r="N2264" t="str">
        <f>IF([1]线路!H2264="","",[1]线路!H2264)</f>
        <v/>
      </c>
    </row>
    <row r="2265" spans="1:14" x14ac:dyDescent="0.15">
      <c r="A2265" t="str">
        <f>IF([1]线路!A2265="","",[1]线路!A2265)</f>
        <v/>
      </c>
      <c r="B2265" t="str">
        <f>IF([1]线路!B2265="","",[1]线路!B2265)</f>
        <v/>
      </c>
      <c r="C2265" t="str">
        <f>IF([1]线路!C2265="","",[1]线路!C2265)</f>
        <v/>
      </c>
      <c r="D2265" t="str">
        <f>IF([1]线路!D2265="","",[1]线路!D2265)</f>
        <v/>
      </c>
      <c r="E2265" t="str">
        <f>IF([1]线路!F2265="","",[1]线路!F2265)</f>
        <v/>
      </c>
      <c r="F2265" t="str">
        <f>IF([1]线路!E2265="","",[1]线路!E2265)</f>
        <v/>
      </c>
      <c r="G2265" s="18" t="str">
        <f t="shared" si="86"/>
        <v/>
      </c>
      <c r="H2265" s="18"/>
      <c r="I2265" s="18"/>
      <c r="J2265" s="18"/>
      <c r="K2265" s="18"/>
      <c r="L2265" s="18" t="str">
        <f t="shared" si="87"/>
        <v/>
      </c>
      <c r="M2265" t="str">
        <f>IF([1]线路!G2265="","",[1]线路!G2265)</f>
        <v/>
      </c>
      <c r="N2265" t="str">
        <f>IF([1]线路!H2265="","",[1]线路!H2265)</f>
        <v/>
      </c>
    </row>
    <row r="2266" spans="1:14" x14ac:dyDescent="0.15">
      <c r="A2266" t="str">
        <f>IF([1]线路!A2266="","",[1]线路!A2266)</f>
        <v/>
      </c>
      <c r="B2266" t="str">
        <f>IF([1]线路!B2266="","",[1]线路!B2266)</f>
        <v/>
      </c>
      <c r="C2266" t="str">
        <f>IF([1]线路!C2266="","",[1]线路!C2266)</f>
        <v/>
      </c>
      <c r="D2266" t="str">
        <f>IF([1]线路!D2266="","",[1]线路!D2266)</f>
        <v/>
      </c>
      <c r="E2266" t="str">
        <f>IF([1]线路!F2266="","",[1]线路!F2266)</f>
        <v/>
      </c>
      <c r="F2266" t="str">
        <f>IF([1]线路!E2266="","",[1]线路!E2266)</f>
        <v/>
      </c>
      <c r="G2266" s="18" t="str">
        <f t="shared" si="86"/>
        <v/>
      </c>
      <c r="H2266" s="18"/>
      <c r="I2266" s="18"/>
      <c r="J2266" s="18"/>
      <c r="K2266" s="18"/>
      <c r="L2266" s="18" t="str">
        <f t="shared" si="87"/>
        <v/>
      </c>
      <c r="M2266" t="str">
        <f>IF([1]线路!G2266="","",[1]线路!G2266)</f>
        <v/>
      </c>
      <c r="N2266" t="str">
        <f>IF([1]线路!H2266="","",[1]线路!H2266)</f>
        <v/>
      </c>
    </row>
    <row r="2267" spans="1:14" x14ac:dyDescent="0.15">
      <c r="A2267" t="str">
        <f>IF([1]线路!A2267="","",[1]线路!A2267)</f>
        <v/>
      </c>
      <c r="B2267" t="str">
        <f>IF([1]线路!B2267="","",[1]线路!B2267)</f>
        <v/>
      </c>
      <c r="C2267" t="str">
        <f>IF([1]线路!C2267="","",[1]线路!C2267)</f>
        <v/>
      </c>
      <c r="D2267" t="str">
        <f>IF([1]线路!D2267="","",[1]线路!D2267)</f>
        <v/>
      </c>
      <c r="E2267" t="str">
        <f>IF([1]线路!F2267="","",[1]线路!F2267)</f>
        <v/>
      </c>
      <c r="F2267" t="str">
        <f>IF([1]线路!E2267="","",[1]线路!E2267)</f>
        <v/>
      </c>
      <c r="G2267" s="18" t="str">
        <f t="shared" si="86"/>
        <v/>
      </c>
      <c r="H2267" s="18"/>
      <c r="I2267" s="18"/>
      <c r="J2267" s="18"/>
      <c r="K2267" s="18"/>
      <c r="L2267" s="18" t="str">
        <f t="shared" si="87"/>
        <v/>
      </c>
      <c r="M2267" t="str">
        <f>IF([1]线路!G2267="","",[1]线路!G2267)</f>
        <v/>
      </c>
      <c r="N2267" t="str">
        <f>IF([1]线路!H2267="","",[1]线路!H2267)</f>
        <v/>
      </c>
    </row>
    <row r="2268" spans="1:14" x14ac:dyDescent="0.15">
      <c r="A2268" t="str">
        <f>IF([1]线路!A2268="","",[1]线路!A2268)</f>
        <v/>
      </c>
      <c r="B2268" t="str">
        <f>IF([1]线路!B2268="","",[1]线路!B2268)</f>
        <v/>
      </c>
      <c r="C2268" t="str">
        <f>IF([1]线路!C2268="","",[1]线路!C2268)</f>
        <v/>
      </c>
      <c r="D2268" t="str">
        <f>IF([1]线路!D2268="","",[1]线路!D2268)</f>
        <v/>
      </c>
      <c r="E2268" t="str">
        <f>IF([1]线路!F2268="","",[1]线路!F2268)</f>
        <v/>
      </c>
      <c r="F2268" t="str">
        <f>IF([1]线路!E2268="","",[1]线路!E2268)</f>
        <v/>
      </c>
      <c r="G2268" s="18" t="str">
        <f t="shared" si="86"/>
        <v/>
      </c>
      <c r="H2268" s="18"/>
      <c r="I2268" s="18"/>
      <c r="J2268" s="18"/>
      <c r="K2268" s="18"/>
      <c r="L2268" s="18" t="str">
        <f t="shared" si="87"/>
        <v/>
      </c>
      <c r="M2268" t="str">
        <f>IF([1]线路!G2268="","",[1]线路!G2268)</f>
        <v/>
      </c>
      <c r="N2268" t="str">
        <f>IF([1]线路!H2268="","",[1]线路!H2268)</f>
        <v/>
      </c>
    </row>
    <row r="2269" spans="1:14" x14ac:dyDescent="0.15">
      <c r="A2269" t="str">
        <f>IF([1]线路!A2269="","",[1]线路!A2269)</f>
        <v/>
      </c>
      <c r="B2269" t="str">
        <f>IF([1]线路!B2269="","",[1]线路!B2269)</f>
        <v/>
      </c>
      <c r="C2269" t="str">
        <f>IF([1]线路!C2269="","",[1]线路!C2269)</f>
        <v/>
      </c>
      <c r="D2269" t="str">
        <f>IF([1]线路!D2269="","",[1]线路!D2269)</f>
        <v/>
      </c>
      <c r="E2269" t="str">
        <f>IF([1]线路!F2269="","",[1]线路!F2269)</f>
        <v/>
      </c>
      <c r="F2269" t="str">
        <f>IF([1]线路!E2269="","",[1]线路!E2269)</f>
        <v/>
      </c>
      <c r="G2269" s="18" t="str">
        <f t="shared" si="86"/>
        <v/>
      </c>
      <c r="H2269" s="18"/>
      <c r="I2269" s="18"/>
      <c r="J2269" s="18"/>
      <c r="K2269" s="18"/>
      <c r="L2269" s="18" t="str">
        <f t="shared" si="87"/>
        <v/>
      </c>
      <c r="M2269" t="str">
        <f>IF([1]线路!G2269="","",[1]线路!G2269)</f>
        <v/>
      </c>
      <c r="N2269" t="str">
        <f>IF([1]线路!H2269="","",[1]线路!H2269)</f>
        <v/>
      </c>
    </row>
    <row r="2270" spans="1:14" x14ac:dyDescent="0.15">
      <c r="A2270" t="str">
        <f>IF([1]线路!A2270="","",[1]线路!A2270)</f>
        <v/>
      </c>
      <c r="B2270" t="str">
        <f>IF([1]线路!B2270="","",[1]线路!B2270)</f>
        <v/>
      </c>
      <c r="C2270" t="str">
        <f>IF([1]线路!C2270="","",[1]线路!C2270)</f>
        <v/>
      </c>
      <c r="D2270" t="str">
        <f>IF([1]线路!D2270="","",[1]线路!D2270)</f>
        <v/>
      </c>
      <c r="E2270" t="str">
        <f>IF([1]线路!F2270="","",[1]线路!F2270)</f>
        <v/>
      </c>
      <c r="F2270" t="str">
        <f>IF([1]线路!E2270="","",[1]线路!E2270)</f>
        <v/>
      </c>
      <c r="G2270" s="18" t="str">
        <f t="shared" si="86"/>
        <v/>
      </c>
      <c r="H2270" s="18"/>
      <c r="I2270" s="18"/>
      <c r="J2270" s="18"/>
      <c r="K2270" s="18"/>
      <c r="L2270" s="18" t="str">
        <f t="shared" si="87"/>
        <v/>
      </c>
      <c r="M2270" t="str">
        <f>IF([1]线路!G2270="","",[1]线路!G2270)</f>
        <v/>
      </c>
      <c r="N2270" t="str">
        <f>IF([1]线路!H2270="","",[1]线路!H2270)</f>
        <v/>
      </c>
    </row>
    <row r="2271" spans="1:14" x14ac:dyDescent="0.15">
      <c r="A2271" t="str">
        <f>IF([1]线路!A2271="","",[1]线路!A2271)</f>
        <v/>
      </c>
      <c r="B2271" t="str">
        <f>IF([1]线路!B2271="","",[1]线路!B2271)</f>
        <v/>
      </c>
      <c r="C2271" t="str">
        <f>IF([1]线路!C2271="","",[1]线路!C2271)</f>
        <v/>
      </c>
      <c r="D2271" t="str">
        <f>IF([1]线路!D2271="","",[1]线路!D2271)</f>
        <v/>
      </c>
      <c r="E2271" t="str">
        <f>IF([1]线路!F2271="","",[1]线路!F2271)</f>
        <v/>
      </c>
      <c r="F2271" t="str">
        <f>IF([1]线路!E2271="","",[1]线路!E2271)</f>
        <v/>
      </c>
      <c r="G2271" s="18" t="str">
        <f t="shared" si="86"/>
        <v/>
      </c>
      <c r="H2271" s="18"/>
      <c r="I2271" s="18"/>
      <c r="J2271" s="18"/>
      <c r="K2271" s="18"/>
      <c r="L2271" s="18" t="str">
        <f t="shared" si="87"/>
        <v/>
      </c>
      <c r="M2271" t="str">
        <f>IF([1]线路!G2271="","",[1]线路!G2271)</f>
        <v/>
      </c>
      <c r="N2271" t="str">
        <f>IF([1]线路!H2271="","",[1]线路!H2271)</f>
        <v/>
      </c>
    </row>
    <row r="2272" spans="1:14" x14ac:dyDescent="0.15">
      <c r="A2272" t="str">
        <f>IF([1]线路!A2272="","",[1]线路!A2272)</f>
        <v/>
      </c>
      <c r="B2272" t="str">
        <f>IF([1]线路!B2272="","",[1]线路!B2272)</f>
        <v/>
      </c>
      <c r="C2272" t="str">
        <f>IF([1]线路!C2272="","",[1]线路!C2272)</f>
        <v/>
      </c>
      <c r="D2272" t="str">
        <f>IF([1]线路!D2272="","",[1]线路!D2272)</f>
        <v/>
      </c>
      <c r="E2272" t="str">
        <f>IF([1]线路!F2272="","",[1]线路!F2272)</f>
        <v/>
      </c>
      <c r="F2272" t="str">
        <f>IF([1]线路!E2272="","",[1]线路!E2272)</f>
        <v/>
      </c>
      <c r="G2272" s="18" t="str">
        <f t="shared" si="86"/>
        <v/>
      </c>
      <c r="H2272" s="18"/>
      <c r="I2272" s="18"/>
      <c r="J2272" s="18"/>
      <c r="K2272" s="18"/>
      <c r="L2272" s="18" t="str">
        <f t="shared" si="87"/>
        <v/>
      </c>
      <c r="M2272" t="str">
        <f>IF([1]线路!G2272="","",[1]线路!G2272)</f>
        <v/>
      </c>
      <c r="N2272" t="str">
        <f>IF([1]线路!H2272="","",[1]线路!H2272)</f>
        <v/>
      </c>
    </row>
    <row r="2273" spans="1:14" x14ac:dyDescent="0.15">
      <c r="A2273" t="str">
        <f>IF([1]线路!A2273="","",[1]线路!A2273)</f>
        <v/>
      </c>
      <c r="B2273" t="str">
        <f>IF([1]线路!B2273="","",[1]线路!B2273)</f>
        <v/>
      </c>
      <c r="C2273" t="str">
        <f>IF([1]线路!C2273="","",[1]线路!C2273)</f>
        <v/>
      </c>
      <c r="D2273" t="str">
        <f>IF([1]线路!D2273="","",[1]线路!D2273)</f>
        <v/>
      </c>
      <c r="E2273" t="str">
        <f>IF([1]线路!F2273="","",[1]线路!F2273)</f>
        <v/>
      </c>
      <c r="F2273" t="str">
        <f>IF([1]线路!E2273="","",[1]线路!E2273)</f>
        <v/>
      </c>
      <c r="G2273" s="18" t="str">
        <f t="shared" si="86"/>
        <v/>
      </c>
      <c r="H2273" s="18"/>
      <c r="I2273" s="18"/>
      <c r="J2273" s="18"/>
      <c r="K2273" s="18"/>
      <c r="L2273" s="18" t="str">
        <f t="shared" si="87"/>
        <v/>
      </c>
      <c r="M2273" t="str">
        <f>IF([1]线路!G2273="","",[1]线路!G2273)</f>
        <v/>
      </c>
      <c r="N2273" t="str">
        <f>IF([1]线路!H2273="","",[1]线路!H2273)</f>
        <v/>
      </c>
    </row>
    <row r="2274" spans="1:14" x14ac:dyDescent="0.15">
      <c r="A2274" t="str">
        <f>IF([1]线路!A2274="","",[1]线路!A2274)</f>
        <v/>
      </c>
      <c r="B2274" t="str">
        <f>IF([1]线路!B2274="","",[1]线路!B2274)</f>
        <v/>
      </c>
      <c r="C2274" t="str">
        <f>IF([1]线路!C2274="","",[1]线路!C2274)</f>
        <v/>
      </c>
      <c r="D2274" t="str">
        <f>IF([1]线路!D2274="","",[1]线路!D2274)</f>
        <v/>
      </c>
      <c r="E2274" t="str">
        <f>IF([1]线路!F2274="","",[1]线路!F2274)</f>
        <v/>
      </c>
      <c r="F2274" t="str">
        <f>IF([1]线路!E2274="","",[1]线路!E2274)</f>
        <v/>
      </c>
      <c r="G2274" s="18" t="str">
        <f t="shared" si="86"/>
        <v/>
      </c>
      <c r="H2274" s="18"/>
      <c r="I2274" s="18"/>
      <c r="J2274" s="18"/>
      <c r="K2274" s="18"/>
      <c r="L2274" s="18" t="str">
        <f t="shared" si="87"/>
        <v/>
      </c>
      <c r="M2274" t="str">
        <f>IF([1]线路!G2274="","",[1]线路!G2274)</f>
        <v/>
      </c>
      <c r="N2274" t="str">
        <f>IF([1]线路!H2274="","",[1]线路!H2274)</f>
        <v/>
      </c>
    </row>
    <row r="2275" spans="1:14" x14ac:dyDescent="0.15">
      <c r="A2275" t="str">
        <f>IF([1]线路!A2275="","",[1]线路!A2275)</f>
        <v/>
      </c>
      <c r="B2275" t="str">
        <f>IF([1]线路!B2275="","",[1]线路!B2275)</f>
        <v/>
      </c>
      <c r="C2275" t="str">
        <f>IF([1]线路!C2275="","",[1]线路!C2275)</f>
        <v/>
      </c>
      <c r="D2275" t="str">
        <f>IF([1]线路!D2275="","",[1]线路!D2275)</f>
        <v/>
      </c>
      <c r="E2275" t="str">
        <f>IF([1]线路!F2275="","",[1]线路!F2275)</f>
        <v/>
      </c>
      <c r="F2275" t="str">
        <f>IF([1]线路!E2275="","",[1]线路!E2275)</f>
        <v/>
      </c>
      <c r="G2275" s="18" t="str">
        <f t="shared" si="86"/>
        <v/>
      </c>
      <c r="H2275" s="18"/>
      <c r="I2275" s="18"/>
      <c r="J2275" s="18"/>
      <c r="K2275" s="18"/>
      <c r="L2275" s="18" t="str">
        <f t="shared" si="87"/>
        <v/>
      </c>
      <c r="M2275" t="str">
        <f>IF([1]线路!G2275="","",[1]线路!G2275)</f>
        <v/>
      </c>
      <c r="N2275" t="str">
        <f>IF([1]线路!H2275="","",[1]线路!H2275)</f>
        <v/>
      </c>
    </row>
    <row r="2276" spans="1:14" x14ac:dyDescent="0.15">
      <c r="A2276" t="str">
        <f>IF([1]线路!A2276="","",[1]线路!A2276)</f>
        <v/>
      </c>
      <c r="B2276" t="str">
        <f>IF([1]线路!B2276="","",[1]线路!B2276)</f>
        <v/>
      </c>
      <c r="C2276" t="str">
        <f>IF([1]线路!C2276="","",[1]线路!C2276)</f>
        <v/>
      </c>
      <c r="D2276" t="str">
        <f>IF([1]线路!D2276="","",[1]线路!D2276)</f>
        <v/>
      </c>
      <c r="E2276" t="str">
        <f>IF([1]线路!F2276="","",[1]线路!F2276)</f>
        <v/>
      </c>
      <c r="F2276" t="str">
        <f>IF([1]线路!E2276="","",[1]线路!E2276)</f>
        <v/>
      </c>
      <c r="G2276" s="18" t="str">
        <f t="shared" si="86"/>
        <v/>
      </c>
      <c r="H2276" s="18"/>
      <c r="I2276" s="18"/>
      <c r="J2276" s="18"/>
      <c r="K2276" s="18"/>
      <c r="L2276" s="18" t="str">
        <f t="shared" si="87"/>
        <v/>
      </c>
      <c r="M2276" t="str">
        <f>IF([1]线路!G2276="","",[1]线路!G2276)</f>
        <v/>
      </c>
      <c r="N2276" t="str">
        <f>IF([1]线路!H2276="","",[1]线路!H2276)</f>
        <v/>
      </c>
    </row>
    <row r="2277" spans="1:14" x14ac:dyDescent="0.15">
      <c r="A2277" t="str">
        <f>IF([1]线路!A2277="","",[1]线路!A2277)</f>
        <v/>
      </c>
      <c r="B2277" t="str">
        <f>IF([1]线路!B2277="","",[1]线路!B2277)</f>
        <v/>
      </c>
      <c r="C2277" t="str">
        <f>IF([1]线路!C2277="","",[1]线路!C2277)</f>
        <v/>
      </c>
      <c r="D2277" t="str">
        <f>IF([1]线路!D2277="","",[1]线路!D2277)</f>
        <v/>
      </c>
      <c r="E2277" t="str">
        <f>IF([1]线路!F2277="","",[1]线路!F2277)</f>
        <v/>
      </c>
      <c r="F2277" t="str">
        <f>IF([1]线路!E2277="","",[1]线路!E2277)</f>
        <v/>
      </c>
      <c r="G2277" s="18" t="str">
        <f t="shared" si="86"/>
        <v/>
      </c>
      <c r="H2277" s="18"/>
      <c r="I2277" s="18"/>
      <c r="J2277" s="18"/>
      <c r="K2277" s="18"/>
      <c r="L2277" s="18" t="str">
        <f t="shared" si="87"/>
        <v/>
      </c>
      <c r="M2277" t="str">
        <f>IF([1]线路!G2277="","",[1]线路!G2277)</f>
        <v/>
      </c>
      <c r="N2277" t="str">
        <f>IF([1]线路!H2277="","",[1]线路!H2277)</f>
        <v/>
      </c>
    </row>
    <row r="2278" spans="1:14" x14ac:dyDescent="0.15">
      <c r="A2278" t="str">
        <f>IF([1]线路!A2278="","",[1]线路!A2278)</f>
        <v/>
      </c>
      <c r="B2278" t="str">
        <f>IF([1]线路!B2278="","",[1]线路!B2278)</f>
        <v/>
      </c>
      <c r="C2278" t="str">
        <f>IF([1]线路!C2278="","",[1]线路!C2278)</f>
        <v/>
      </c>
      <c r="D2278" t="str">
        <f>IF([1]线路!D2278="","",[1]线路!D2278)</f>
        <v/>
      </c>
      <c r="E2278" t="str">
        <f>IF([1]线路!F2278="","",[1]线路!F2278)</f>
        <v/>
      </c>
      <c r="F2278" t="str">
        <f>IF([1]线路!E2278="","",[1]线路!E2278)</f>
        <v/>
      </c>
      <c r="G2278" s="18" t="str">
        <f t="shared" si="86"/>
        <v/>
      </c>
      <c r="H2278" s="18"/>
      <c r="I2278" s="18"/>
      <c r="J2278" s="18"/>
      <c r="K2278" s="18"/>
      <c r="L2278" s="18" t="str">
        <f t="shared" si="87"/>
        <v/>
      </c>
      <c r="M2278" t="str">
        <f>IF([1]线路!G2278="","",[1]线路!G2278)</f>
        <v/>
      </c>
      <c r="N2278" t="str">
        <f>IF([1]线路!H2278="","",[1]线路!H2278)</f>
        <v/>
      </c>
    </row>
    <row r="2279" spans="1:14" x14ac:dyDescent="0.15">
      <c r="A2279" t="str">
        <f>IF([1]线路!A2279="","",[1]线路!A2279)</f>
        <v/>
      </c>
      <c r="B2279" t="str">
        <f>IF([1]线路!B2279="","",[1]线路!B2279)</f>
        <v/>
      </c>
      <c r="C2279" t="str">
        <f>IF([1]线路!C2279="","",[1]线路!C2279)</f>
        <v/>
      </c>
      <c r="D2279" t="str">
        <f>IF([1]线路!D2279="","",[1]线路!D2279)</f>
        <v/>
      </c>
      <c r="E2279" t="str">
        <f>IF([1]线路!F2279="","",[1]线路!F2279)</f>
        <v/>
      </c>
      <c r="F2279" t="str">
        <f>IF([1]线路!E2279="","",[1]线路!E2279)</f>
        <v/>
      </c>
      <c r="G2279" s="18" t="str">
        <f t="shared" si="86"/>
        <v/>
      </c>
      <c r="H2279" s="18"/>
      <c r="I2279" s="18"/>
      <c r="J2279" s="18"/>
      <c r="K2279" s="18"/>
      <c r="L2279" s="18" t="str">
        <f t="shared" si="87"/>
        <v/>
      </c>
      <c r="M2279" t="str">
        <f>IF([1]线路!G2279="","",[1]线路!G2279)</f>
        <v/>
      </c>
      <c r="N2279" t="str">
        <f>IF([1]线路!H2279="","",[1]线路!H2279)</f>
        <v/>
      </c>
    </row>
    <row r="2280" spans="1:14" x14ac:dyDescent="0.15">
      <c r="A2280" t="str">
        <f>IF([1]线路!A2280="","",[1]线路!A2280)</f>
        <v/>
      </c>
      <c r="B2280" t="str">
        <f>IF([1]线路!B2280="","",[1]线路!B2280)</f>
        <v/>
      </c>
      <c r="C2280" t="str">
        <f>IF([1]线路!C2280="","",[1]线路!C2280)</f>
        <v/>
      </c>
      <c r="D2280" t="str">
        <f>IF([1]线路!D2280="","",[1]线路!D2280)</f>
        <v/>
      </c>
      <c r="E2280" t="str">
        <f>IF([1]线路!F2280="","",[1]线路!F2280)</f>
        <v/>
      </c>
      <c r="F2280" t="str">
        <f>IF([1]线路!E2280="","",[1]线路!E2280)</f>
        <v/>
      </c>
      <c r="G2280" s="18" t="str">
        <f t="shared" si="86"/>
        <v/>
      </c>
      <c r="H2280" s="18"/>
      <c r="I2280" s="18"/>
      <c r="J2280" s="18"/>
      <c r="K2280" s="18"/>
      <c r="L2280" s="18" t="str">
        <f t="shared" si="87"/>
        <v/>
      </c>
      <c r="M2280" t="str">
        <f>IF([1]线路!G2280="","",[1]线路!G2280)</f>
        <v/>
      </c>
      <c r="N2280" t="str">
        <f>IF([1]线路!H2280="","",[1]线路!H2280)</f>
        <v/>
      </c>
    </row>
    <row r="2281" spans="1:14" x14ac:dyDescent="0.15">
      <c r="A2281" t="str">
        <f>IF([1]线路!A2281="","",[1]线路!A2281)</f>
        <v/>
      </c>
      <c r="B2281" t="str">
        <f>IF([1]线路!B2281="","",[1]线路!B2281)</f>
        <v/>
      </c>
      <c r="C2281" t="str">
        <f>IF([1]线路!C2281="","",[1]线路!C2281)</f>
        <v/>
      </c>
      <c r="D2281" t="str">
        <f>IF([1]线路!D2281="","",[1]线路!D2281)</f>
        <v/>
      </c>
      <c r="E2281" t="str">
        <f>IF([1]线路!F2281="","",[1]线路!F2281)</f>
        <v/>
      </c>
      <c r="F2281" t="str">
        <f>IF([1]线路!E2281="","",[1]线路!E2281)</f>
        <v/>
      </c>
      <c r="G2281" s="18" t="str">
        <f t="shared" si="86"/>
        <v/>
      </c>
      <c r="H2281" s="18"/>
      <c r="I2281" s="18"/>
      <c r="J2281" s="18"/>
      <c r="K2281" s="18"/>
      <c r="L2281" s="18" t="str">
        <f t="shared" si="87"/>
        <v/>
      </c>
      <c r="M2281" t="str">
        <f>IF([1]线路!G2281="","",[1]线路!G2281)</f>
        <v/>
      </c>
      <c r="N2281" t="str">
        <f>IF([1]线路!H2281="","",[1]线路!H2281)</f>
        <v/>
      </c>
    </row>
    <row r="2282" spans="1:14" x14ac:dyDescent="0.15">
      <c r="A2282" t="str">
        <f>IF([1]线路!A2282="","",[1]线路!A2282)</f>
        <v/>
      </c>
      <c r="B2282" t="str">
        <f>IF([1]线路!B2282="","",[1]线路!B2282)</f>
        <v/>
      </c>
      <c r="C2282" t="str">
        <f>IF([1]线路!C2282="","",[1]线路!C2282)</f>
        <v/>
      </c>
      <c r="D2282" t="str">
        <f>IF([1]线路!D2282="","",[1]线路!D2282)</f>
        <v/>
      </c>
      <c r="E2282" t="str">
        <f>IF([1]线路!F2282="","",[1]线路!F2282)</f>
        <v/>
      </c>
      <c r="F2282" t="str">
        <f>IF([1]线路!E2282="","",[1]线路!E2282)</f>
        <v/>
      </c>
      <c r="G2282" s="18" t="str">
        <f t="shared" si="86"/>
        <v/>
      </c>
      <c r="H2282" s="18"/>
      <c r="I2282" s="18"/>
      <c r="J2282" s="18"/>
      <c r="K2282" s="18"/>
      <c r="L2282" s="18" t="str">
        <f t="shared" si="87"/>
        <v/>
      </c>
      <c r="M2282" t="str">
        <f>IF([1]线路!G2282="","",[1]线路!G2282)</f>
        <v/>
      </c>
      <c r="N2282" t="str">
        <f>IF([1]线路!H2282="","",[1]线路!H2282)</f>
        <v/>
      </c>
    </row>
    <row r="2283" spans="1:14" x14ac:dyDescent="0.15">
      <c r="A2283" t="str">
        <f>IF([1]线路!A2283="","",[1]线路!A2283)</f>
        <v/>
      </c>
      <c r="B2283" t="str">
        <f>IF([1]线路!B2283="","",[1]线路!B2283)</f>
        <v/>
      </c>
      <c r="C2283" t="str">
        <f>IF([1]线路!C2283="","",[1]线路!C2283)</f>
        <v/>
      </c>
      <c r="D2283" t="str">
        <f>IF([1]线路!D2283="","",[1]线路!D2283)</f>
        <v/>
      </c>
      <c r="E2283" t="str">
        <f>IF([1]线路!F2283="","",[1]线路!F2283)</f>
        <v/>
      </c>
      <c r="F2283" t="str">
        <f>IF([1]线路!E2283="","",[1]线路!E2283)</f>
        <v/>
      </c>
      <c r="G2283" s="18" t="str">
        <f t="shared" si="86"/>
        <v/>
      </c>
      <c r="H2283" s="18"/>
      <c r="I2283" s="18"/>
      <c r="J2283" s="18"/>
      <c r="K2283" s="18"/>
      <c r="L2283" s="18" t="str">
        <f t="shared" si="87"/>
        <v/>
      </c>
      <c r="M2283" t="str">
        <f>IF([1]线路!G2283="","",[1]线路!G2283)</f>
        <v/>
      </c>
      <c r="N2283" t="str">
        <f>IF([1]线路!H2283="","",[1]线路!H2283)</f>
        <v/>
      </c>
    </row>
    <row r="2284" spans="1:14" x14ac:dyDescent="0.15">
      <c r="A2284" t="str">
        <f>IF([1]线路!A2284="","",[1]线路!A2284)</f>
        <v/>
      </c>
      <c r="B2284" t="str">
        <f>IF([1]线路!B2284="","",[1]线路!B2284)</f>
        <v/>
      </c>
      <c r="C2284" t="str">
        <f>IF([1]线路!C2284="","",[1]线路!C2284)</f>
        <v/>
      </c>
      <c r="D2284" t="str">
        <f>IF([1]线路!D2284="","",[1]线路!D2284)</f>
        <v/>
      </c>
      <c r="E2284" t="str">
        <f>IF([1]线路!F2284="","",[1]线路!F2284)</f>
        <v/>
      </c>
      <c r="F2284" t="str">
        <f>IF([1]线路!E2284="","",[1]线路!E2284)</f>
        <v/>
      </c>
      <c r="G2284" s="18" t="str">
        <f t="shared" si="86"/>
        <v/>
      </c>
      <c r="H2284" s="18"/>
      <c r="I2284" s="18"/>
      <c r="J2284" s="18"/>
      <c r="K2284" s="18"/>
      <c r="L2284" s="18" t="str">
        <f t="shared" si="87"/>
        <v/>
      </c>
      <c r="M2284" t="str">
        <f>IF([1]线路!G2284="","",[1]线路!G2284)</f>
        <v/>
      </c>
      <c r="N2284" t="str">
        <f>IF([1]线路!H2284="","",[1]线路!H2284)</f>
        <v/>
      </c>
    </row>
    <row r="2285" spans="1:14" x14ac:dyDescent="0.15">
      <c r="A2285" t="str">
        <f>IF([1]线路!A2285="","",[1]线路!A2285)</f>
        <v/>
      </c>
      <c r="B2285" t="str">
        <f>IF([1]线路!B2285="","",[1]线路!B2285)</f>
        <v/>
      </c>
      <c r="C2285" t="str">
        <f>IF([1]线路!C2285="","",[1]线路!C2285)</f>
        <v/>
      </c>
      <c r="D2285" t="str">
        <f>IF([1]线路!D2285="","",[1]线路!D2285)</f>
        <v/>
      </c>
      <c r="E2285" t="str">
        <f>IF([1]线路!F2285="","",[1]线路!F2285)</f>
        <v/>
      </c>
      <c r="F2285" t="str">
        <f>IF([1]线路!E2285="","",[1]线路!E2285)</f>
        <v/>
      </c>
      <c r="G2285" s="18" t="str">
        <f t="shared" si="86"/>
        <v/>
      </c>
      <c r="H2285" s="18"/>
      <c r="I2285" s="18"/>
      <c r="J2285" s="18"/>
      <c r="K2285" s="18"/>
      <c r="L2285" s="18" t="str">
        <f t="shared" si="87"/>
        <v/>
      </c>
      <c r="M2285" t="str">
        <f>IF([1]线路!G2285="","",[1]线路!G2285)</f>
        <v/>
      </c>
      <c r="N2285" t="str">
        <f>IF([1]线路!H2285="","",[1]线路!H2285)</f>
        <v/>
      </c>
    </row>
    <row r="2286" spans="1:14" x14ac:dyDescent="0.15">
      <c r="A2286" t="str">
        <f>IF([1]线路!A2286="","",[1]线路!A2286)</f>
        <v/>
      </c>
      <c r="B2286" t="str">
        <f>IF([1]线路!B2286="","",[1]线路!B2286)</f>
        <v/>
      </c>
      <c r="C2286" t="str">
        <f>IF([1]线路!C2286="","",[1]线路!C2286)</f>
        <v/>
      </c>
      <c r="D2286" t="str">
        <f>IF([1]线路!D2286="","",[1]线路!D2286)</f>
        <v/>
      </c>
      <c r="E2286" t="str">
        <f>IF([1]线路!F2286="","",[1]线路!F2286)</f>
        <v/>
      </c>
      <c r="F2286" t="str">
        <f>IF([1]线路!E2286="","",[1]线路!E2286)</f>
        <v/>
      </c>
      <c r="G2286" s="18" t="str">
        <f t="shared" si="86"/>
        <v/>
      </c>
      <c r="H2286" s="18"/>
      <c r="I2286" s="18"/>
      <c r="J2286" s="18"/>
      <c r="K2286" s="18"/>
      <c r="L2286" s="18" t="str">
        <f t="shared" si="87"/>
        <v/>
      </c>
      <c r="M2286" t="str">
        <f>IF([1]线路!G2286="","",[1]线路!G2286)</f>
        <v/>
      </c>
      <c r="N2286" t="str">
        <f>IF([1]线路!H2286="","",[1]线路!H2286)</f>
        <v/>
      </c>
    </row>
    <row r="2287" spans="1:14" x14ac:dyDescent="0.15">
      <c r="A2287" t="str">
        <f>IF([1]线路!A2287="","",[1]线路!A2287)</f>
        <v/>
      </c>
      <c r="B2287" t="str">
        <f>IF([1]线路!B2287="","",[1]线路!B2287)</f>
        <v/>
      </c>
      <c r="C2287" t="str">
        <f>IF([1]线路!C2287="","",[1]线路!C2287)</f>
        <v/>
      </c>
      <c r="D2287" t="str">
        <f>IF([1]线路!D2287="","",[1]线路!D2287)</f>
        <v/>
      </c>
      <c r="E2287" t="str">
        <f>IF([1]线路!F2287="","",[1]线路!F2287)</f>
        <v/>
      </c>
      <c r="F2287" t="str">
        <f>IF([1]线路!E2287="","",[1]线路!E2287)</f>
        <v/>
      </c>
      <c r="G2287" s="18" t="str">
        <f t="shared" si="86"/>
        <v/>
      </c>
      <c r="H2287" s="18"/>
      <c r="I2287" s="18"/>
      <c r="J2287" s="18"/>
      <c r="K2287" s="18"/>
      <c r="L2287" s="18" t="str">
        <f t="shared" si="87"/>
        <v/>
      </c>
      <c r="M2287" t="str">
        <f>IF([1]线路!G2287="","",[1]线路!G2287)</f>
        <v/>
      </c>
      <c r="N2287" t="str">
        <f>IF([1]线路!H2287="","",[1]线路!H2287)</f>
        <v/>
      </c>
    </row>
    <row r="2288" spans="1:14" x14ac:dyDescent="0.15">
      <c r="A2288" t="str">
        <f>IF([1]线路!A2288="","",[1]线路!A2288)</f>
        <v/>
      </c>
      <c r="B2288" t="str">
        <f>IF([1]线路!B2288="","",[1]线路!B2288)</f>
        <v/>
      </c>
      <c r="C2288" t="str">
        <f>IF([1]线路!C2288="","",[1]线路!C2288)</f>
        <v/>
      </c>
      <c r="D2288" t="str">
        <f>IF([1]线路!D2288="","",[1]线路!D2288)</f>
        <v/>
      </c>
      <c r="E2288" t="str">
        <f>IF([1]线路!F2288="","",[1]线路!F2288)</f>
        <v/>
      </c>
      <c r="F2288" t="str">
        <f>IF([1]线路!E2288="","",[1]线路!E2288)</f>
        <v/>
      </c>
      <c r="G2288" s="18" t="str">
        <f t="shared" si="86"/>
        <v/>
      </c>
      <c r="H2288" s="18"/>
      <c r="I2288" s="18"/>
      <c r="J2288" s="18"/>
      <c r="K2288" s="18"/>
      <c r="L2288" s="18" t="str">
        <f t="shared" si="87"/>
        <v/>
      </c>
      <c r="M2288" t="str">
        <f>IF([1]线路!G2288="","",[1]线路!G2288)</f>
        <v/>
      </c>
      <c r="N2288" t="str">
        <f>IF([1]线路!H2288="","",[1]线路!H2288)</f>
        <v/>
      </c>
    </row>
    <row r="2289" spans="1:14" x14ac:dyDescent="0.15">
      <c r="A2289" t="str">
        <f>IF([1]线路!A2289="","",[1]线路!A2289)</f>
        <v/>
      </c>
      <c r="B2289" t="str">
        <f>IF([1]线路!B2289="","",[1]线路!B2289)</f>
        <v/>
      </c>
      <c r="C2289" t="str">
        <f>IF([1]线路!C2289="","",[1]线路!C2289)</f>
        <v/>
      </c>
      <c r="D2289" t="str">
        <f>IF([1]线路!D2289="","",[1]线路!D2289)</f>
        <v/>
      </c>
      <c r="E2289" t="str">
        <f>IF([1]线路!F2289="","",[1]线路!F2289)</f>
        <v/>
      </c>
      <c r="F2289" t="str">
        <f>IF([1]线路!E2289="","",[1]线路!E2289)</f>
        <v/>
      </c>
      <c r="G2289" s="18" t="str">
        <f t="shared" si="86"/>
        <v/>
      </c>
      <c r="H2289" s="18"/>
      <c r="I2289" s="18"/>
      <c r="J2289" s="18"/>
      <c r="K2289" s="18"/>
      <c r="L2289" s="18" t="str">
        <f t="shared" si="87"/>
        <v/>
      </c>
      <c r="M2289" t="str">
        <f>IF([1]线路!G2289="","",[1]线路!G2289)</f>
        <v/>
      </c>
      <c r="N2289" t="str">
        <f>IF([1]线路!H2289="","",[1]线路!H2289)</f>
        <v/>
      </c>
    </row>
    <row r="2290" spans="1:14" x14ac:dyDescent="0.15">
      <c r="A2290" t="str">
        <f>IF([1]线路!A2290="","",[1]线路!A2290)</f>
        <v/>
      </c>
      <c r="B2290" t="str">
        <f>IF([1]线路!B2290="","",[1]线路!B2290)</f>
        <v/>
      </c>
      <c r="C2290" t="str">
        <f>IF([1]线路!C2290="","",[1]线路!C2290)</f>
        <v/>
      </c>
      <c r="D2290" t="str">
        <f>IF([1]线路!D2290="","",[1]线路!D2290)</f>
        <v/>
      </c>
      <c r="E2290" t="str">
        <f>IF([1]线路!F2290="","",[1]线路!F2290)</f>
        <v/>
      </c>
      <c r="F2290" t="str">
        <f>IF([1]线路!E2290="","",[1]线路!E2290)</f>
        <v/>
      </c>
      <c r="G2290" s="18" t="str">
        <f t="shared" si="86"/>
        <v/>
      </c>
      <c r="H2290" s="18"/>
      <c r="I2290" s="18"/>
      <c r="J2290" s="18"/>
      <c r="K2290" s="18"/>
      <c r="L2290" s="18" t="str">
        <f t="shared" si="87"/>
        <v/>
      </c>
      <c r="M2290" t="str">
        <f>IF([1]线路!G2290="","",[1]线路!G2290)</f>
        <v/>
      </c>
      <c r="N2290" t="str">
        <f>IF([1]线路!H2290="","",[1]线路!H2290)</f>
        <v/>
      </c>
    </row>
    <row r="2291" spans="1:14" x14ac:dyDescent="0.15">
      <c r="A2291" t="str">
        <f>IF([1]线路!A2291="","",[1]线路!A2291)</f>
        <v/>
      </c>
      <c r="B2291" t="str">
        <f>IF([1]线路!B2291="","",[1]线路!B2291)</f>
        <v/>
      </c>
      <c r="C2291" t="str">
        <f>IF([1]线路!C2291="","",[1]线路!C2291)</f>
        <v/>
      </c>
      <c r="D2291" t="str">
        <f>IF([1]线路!D2291="","",[1]线路!D2291)</f>
        <v/>
      </c>
      <c r="E2291" t="str">
        <f>IF([1]线路!F2291="","",[1]线路!F2291)</f>
        <v/>
      </c>
      <c r="F2291" t="str">
        <f>IF([1]线路!E2291="","",[1]线路!E2291)</f>
        <v/>
      </c>
      <c r="G2291" s="18" t="str">
        <f t="shared" si="86"/>
        <v/>
      </c>
      <c r="H2291" s="18"/>
      <c r="I2291" s="18"/>
      <c r="J2291" s="18"/>
      <c r="K2291" s="18"/>
      <c r="L2291" s="18" t="str">
        <f t="shared" si="87"/>
        <v/>
      </c>
      <c r="M2291" t="str">
        <f>IF([1]线路!G2291="","",[1]线路!G2291)</f>
        <v/>
      </c>
      <c r="N2291" t="str">
        <f>IF([1]线路!H2291="","",[1]线路!H2291)</f>
        <v/>
      </c>
    </row>
    <row r="2292" spans="1:14" x14ac:dyDescent="0.15">
      <c r="A2292" t="str">
        <f>IF([1]线路!A2292="","",[1]线路!A2292)</f>
        <v/>
      </c>
      <c r="B2292" t="str">
        <f>IF([1]线路!B2292="","",[1]线路!B2292)</f>
        <v/>
      </c>
      <c r="C2292" t="str">
        <f>IF([1]线路!C2292="","",[1]线路!C2292)</f>
        <v/>
      </c>
      <c r="D2292" t="str">
        <f>IF([1]线路!D2292="","",[1]线路!D2292)</f>
        <v/>
      </c>
      <c r="E2292" t="str">
        <f>IF([1]线路!F2292="","",[1]线路!F2292)</f>
        <v/>
      </c>
      <c r="F2292" t="str">
        <f>IF([1]线路!E2292="","",[1]线路!E2292)</f>
        <v/>
      </c>
      <c r="G2292" s="18" t="str">
        <f t="shared" si="86"/>
        <v/>
      </c>
      <c r="H2292" s="18"/>
      <c r="I2292" s="18"/>
      <c r="J2292" s="18"/>
      <c r="K2292" s="18"/>
      <c r="L2292" s="18" t="str">
        <f t="shared" si="87"/>
        <v/>
      </c>
      <c r="M2292" t="str">
        <f>IF([1]线路!G2292="","",[1]线路!G2292)</f>
        <v/>
      </c>
      <c r="N2292" t="str">
        <f>IF([1]线路!H2292="","",[1]线路!H2292)</f>
        <v/>
      </c>
    </row>
    <row r="2293" spans="1:14" x14ac:dyDescent="0.15">
      <c r="A2293" t="str">
        <f>IF([1]线路!A2293="","",[1]线路!A2293)</f>
        <v/>
      </c>
      <c r="B2293" t="str">
        <f>IF([1]线路!B2293="","",[1]线路!B2293)</f>
        <v/>
      </c>
      <c r="C2293" t="str">
        <f>IF([1]线路!C2293="","",[1]线路!C2293)</f>
        <v/>
      </c>
      <c r="D2293" t="str">
        <f>IF([1]线路!D2293="","",[1]线路!D2293)</f>
        <v/>
      </c>
      <c r="E2293" t="str">
        <f>IF([1]线路!F2293="","",[1]线路!F2293)</f>
        <v/>
      </c>
      <c r="F2293" t="str">
        <f>IF([1]线路!E2293="","",[1]线路!E2293)</f>
        <v/>
      </c>
      <c r="G2293" s="18" t="str">
        <f t="shared" si="86"/>
        <v/>
      </c>
      <c r="H2293" s="18"/>
      <c r="I2293" s="18"/>
      <c r="J2293" s="18"/>
      <c r="K2293" s="18"/>
      <c r="L2293" s="18" t="str">
        <f t="shared" si="87"/>
        <v/>
      </c>
      <c r="M2293" t="str">
        <f>IF([1]线路!G2293="","",[1]线路!G2293)</f>
        <v/>
      </c>
      <c r="N2293" t="str">
        <f>IF([1]线路!H2293="","",[1]线路!H2293)</f>
        <v/>
      </c>
    </row>
    <row r="2294" spans="1:14" x14ac:dyDescent="0.15">
      <c r="A2294" t="str">
        <f>IF([1]线路!A2294="","",[1]线路!A2294)</f>
        <v/>
      </c>
      <c r="B2294" t="str">
        <f>IF([1]线路!B2294="","",[1]线路!B2294)</f>
        <v/>
      </c>
      <c r="C2294" t="str">
        <f>IF([1]线路!C2294="","",[1]线路!C2294)</f>
        <v/>
      </c>
      <c r="D2294" t="str">
        <f>IF([1]线路!D2294="","",[1]线路!D2294)</f>
        <v/>
      </c>
      <c r="E2294" t="str">
        <f>IF([1]线路!F2294="","",[1]线路!F2294)</f>
        <v/>
      </c>
      <c r="F2294" t="str">
        <f>IF([1]线路!E2294="","",[1]线路!E2294)</f>
        <v/>
      </c>
      <c r="G2294" s="18" t="str">
        <f t="shared" si="86"/>
        <v/>
      </c>
      <c r="H2294" s="18"/>
      <c r="I2294" s="18"/>
      <c r="J2294" s="18"/>
      <c r="K2294" s="18"/>
      <c r="L2294" s="18" t="str">
        <f t="shared" si="87"/>
        <v/>
      </c>
      <c r="M2294" t="str">
        <f>IF([1]线路!G2294="","",[1]线路!G2294)</f>
        <v/>
      </c>
      <c r="N2294" t="str">
        <f>IF([1]线路!H2294="","",[1]线路!H2294)</f>
        <v/>
      </c>
    </row>
    <row r="2295" spans="1:14" x14ac:dyDescent="0.15">
      <c r="A2295" t="str">
        <f>IF([1]线路!A2295="","",[1]线路!A2295)</f>
        <v/>
      </c>
      <c r="B2295" t="str">
        <f>IF([1]线路!B2295="","",[1]线路!B2295)</f>
        <v/>
      </c>
      <c r="C2295" t="str">
        <f>IF([1]线路!C2295="","",[1]线路!C2295)</f>
        <v/>
      </c>
      <c r="D2295" t="str">
        <f>IF([1]线路!D2295="","",[1]线路!D2295)</f>
        <v/>
      </c>
      <c r="E2295" t="str">
        <f>IF([1]线路!F2295="","",[1]线路!F2295)</f>
        <v/>
      </c>
      <c r="F2295" t="str">
        <f>IF([1]线路!E2295="","",[1]线路!E2295)</f>
        <v/>
      </c>
      <c r="G2295" s="18" t="str">
        <f t="shared" si="86"/>
        <v/>
      </c>
      <c r="H2295" s="18"/>
      <c r="I2295" s="18"/>
      <c r="J2295" s="18"/>
      <c r="K2295" s="18"/>
      <c r="L2295" s="18" t="str">
        <f t="shared" si="87"/>
        <v/>
      </c>
      <c r="M2295" t="str">
        <f>IF([1]线路!G2295="","",[1]线路!G2295)</f>
        <v/>
      </c>
      <c r="N2295" t="str">
        <f>IF([1]线路!H2295="","",[1]线路!H2295)</f>
        <v/>
      </c>
    </row>
    <row r="2296" spans="1:14" x14ac:dyDescent="0.15">
      <c r="A2296" t="str">
        <f>IF([1]线路!A2296="","",[1]线路!A2296)</f>
        <v/>
      </c>
      <c r="B2296" t="str">
        <f>IF([1]线路!B2296="","",[1]线路!B2296)</f>
        <v/>
      </c>
      <c r="C2296" t="str">
        <f>IF([1]线路!C2296="","",[1]线路!C2296)</f>
        <v/>
      </c>
      <c r="D2296" t="str">
        <f>IF([1]线路!D2296="","",[1]线路!D2296)</f>
        <v/>
      </c>
      <c r="E2296" t="str">
        <f>IF([1]线路!F2296="","",[1]线路!F2296)</f>
        <v/>
      </c>
      <c r="F2296" t="str">
        <f>IF([1]线路!E2296="","",[1]线路!E2296)</f>
        <v/>
      </c>
      <c r="G2296" s="18" t="str">
        <f t="shared" si="86"/>
        <v/>
      </c>
      <c r="H2296" s="18"/>
      <c r="I2296" s="18"/>
      <c r="J2296" s="18"/>
      <c r="K2296" s="18"/>
      <c r="L2296" s="18" t="str">
        <f t="shared" si="87"/>
        <v/>
      </c>
      <c r="M2296" t="str">
        <f>IF([1]线路!G2296="","",[1]线路!G2296)</f>
        <v/>
      </c>
      <c r="N2296" t="str">
        <f>IF([1]线路!H2296="","",[1]线路!H2296)</f>
        <v/>
      </c>
    </row>
    <row r="2297" spans="1:14" x14ac:dyDescent="0.15">
      <c r="A2297" t="str">
        <f>IF([1]线路!A2297="","",[1]线路!A2297)</f>
        <v/>
      </c>
      <c r="B2297" t="str">
        <f>IF([1]线路!B2297="","",[1]线路!B2297)</f>
        <v/>
      </c>
      <c r="C2297" t="str">
        <f>IF([1]线路!C2297="","",[1]线路!C2297)</f>
        <v/>
      </c>
      <c r="D2297" t="str">
        <f>IF([1]线路!D2297="","",[1]线路!D2297)</f>
        <v/>
      </c>
      <c r="E2297" t="str">
        <f>IF([1]线路!F2297="","",[1]线路!F2297)</f>
        <v/>
      </c>
      <c r="F2297" t="str">
        <f>IF([1]线路!E2297="","",[1]线路!E2297)</f>
        <v/>
      </c>
      <c r="G2297" s="18" t="str">
        <f t="shared" si="86"/>
        <v/>
      </c>
      <c r="H2297" s="18"/>
      <c r="I2297" s="18"/>
      <c r="J2297" s="18"/>
      <c r="K2297" s="18"/>
      <c r="L2297" s="18" t="str">
        <f t="shared" si="87"/>
        <v/>
      </c>
      <c r="M2297" t="str">
        <f>IF([1]线路!G2297="","",[1]线路!G2297)</f>
        <v/>
      </c>
      <c r="N2297" t="str">
        <f>IF([1]线路!H2297="","",[1]线路!H2297)</f>
        <v/>
      </c>
    </row>
    <row r="2298" spans="1:14" x14ac:dyDescent="0.15">
      <c r="A2298" t="str">
        <f>IF([1]线路!A2298="","",[1]线路!A2298)</f>
        <v/>
      </c>
      <c r="B2298" t="str">
        <f>IF([1]线路!B2298="","",[1]线路!B2298)</f>
        <v/>
      </c>
      <c r="C2298" t="str">
        <f>IF([1]线路!C2298="","",[1]线路!C2298)</f>
        <v/>
      </c>
      <c r="D2298" t="str">
        <f>IF([1]线路!D2298="","",[1]线路!D2298)</f>
        <v/>
      </c>
      <c r="E2298" t="str">
        <f>IF([1]线路!F2298="","",[1]线路!F2298)</f>
        <v/>
      </c>
      <c r="F2298" t="str">
        <f>IF([1]线路!E2298="","",[1]线路!E2298)</f>
        <v/>
      </c>
      <c r="G2298" s="18" t="str">
        <f t="shared" si="86"/>
        <v/>
      </c>
      <c r="H2298" s="18"/>
      <c r="I2298" s="18"/>
      <c r="J2298" s="18"/>
      <c r="K2298" s="18"/>
      <c r="L2298" s="18" t="str">
        <f t="shared" si="87"/>
        <v/>
      </c>
      <c r="M2298" t="str">
        <f>IF([1]线路!G2298="","",[1]线路!G2298)</f>
        <v/>
      </c>
      <c r="N2298" t="str">
        <f>IF([1]线路!H2298="","",[1]线路!H2298)</f>
        <v/>
      </c>
    </row>
    <row r="2299" spans="1:14" x14ac:dyDescent="0.15">
      <c r="A2299" t="str">
        <f>IF([1]线路!A2299="","",[1]线路!A2299)</f>
        <v/>
      </c>
      <c r="B2299" t="str">
        <f>IF([1]线路!B2299="","",[1]线路!B2299)</f>
        <v/>
      </c>
      <c r="C2299" t="str">
        <f>IF([1]线路!C2299="","",[1]线路!C2299)</f>
        <v/>
      </c>
      <c r="D2299" t="str">
        <f>IF([1]线路!D2299="","",[1]线路!D2299)</f>
        <v/>
      </c>
      <c r="E2299" t="str">
        <f>IF([1]线路!F2299="","",[1]线路!F2299)</f>
        <v/>
      </c>
      <c r="F2299" t="str">
        <f>IF([1]线路!E2299="","",[1]线路!E2299)</f>
        <v/>
      </c>
      <c r="G2299" s="18" t="str">
        <f t="shared" si="86"/>
        <v/>
      </c>
      <c r="H2299" s="18"/>
      <c r="I2299" s="18"/>
      <c r="J2299" s="18"/>
      <c r="K2299" s="18"/>
      <c r="L2299" s="18" t="str">
        <f t="shared" si="87"/>
        <v/>
      </c>
      <c r="M2299" t="str">
        <f>IF([1]线路!G2299="","",[1]线路!G2299)</f>
        <v/>
      </c>
      <c r="N2299" t="str">
        <f>IF([1]线路!H2299="","",[1]线路!H2299)</f>
        <v/>
      </c>
    </row>
    <row r="2300" spans="1:14" x14ac:dyDescent="0.15">
      <c r="A2300" t="str">
        <f>IF([1]线路!A2300="","",[1]线路!A2300)</f>
        <v/>
      </c>
      <c r="B2300" t="str">
        <f>IF([1]线路!B2300="","",[1]线路!B2300)</f>
        <v/>
      </c>
      <c r="C2300" t="str">
        <f>IF([1]线路!C2300="","",[1]线路!C2300)</f>
        <v/>
      </c>
      <c r="D2300" t="str">
        <f>IF([1]线路!D2300="","",[1]线路!D2300)</f>
        <v/>
      </c>
      <c r="E2300" t="str">
        <f>IF([1]线路!F2300="","",[1]线路!F2300)</f>
        <v/>
      </c>
      <c r="F2300" t="str">
        <f>IF([1]线路!E2300="","",[1]线路!E2300)</f>
        <v/>
      </c>
      <c r="G2300" s="18" t="str">
        <f t="shared" si="86"/>
        <v/>
      </c>
      <c r="H2300" s="18"/>
      <c r="I2300" s="18"/>
      <c r="J2300" s="18"/>
      <c r="K2300" s="18"/>
      <c r="L2300" s="18" t="str">
        <f t="shared" si="87"/>
        <v/>
      </c>
      <c r="M2300" t="str">
        <f>IF([1]线路!G2300="","",[1]线路!G2300)</f>
        <v/>
      </c>
      <c r="N2300" t="str">
        <f>IF([1]线路!H2300="","",[1]线路!H2300)</f>
        <v/>
      </c>
    </row>
    <row r="2301" spans="1:14" x14ac:dyDescent="0.15">
      <c r="A2301" t="str">
        <f>IF([1]线路!A2301="","",[1]线路!A2301)</f>
        <v/>
      </c>
      <c r="B2301" t="str">
        <f>IF([1]线路!B2301="","",[1]线路!B2301)</f>
        <v/>
      </c>
      <c r="C2301" t="str">
        <f>IF([1]线路!C2301="","",[1]线路!C2301)</f>
        <v/>
      </c>
      <c r="D2301" t="str">
        <f>IF([1]线路!D2301="","",[1]线路!D2301)</f>
        <v/>
      </c>
      <c r="E2301" t="str">
        <f>IF([1]线路!F2301="","",[1]线路!F2301)</f>
        <v/>
      </c>
      <c r="F2301" t="str">
        <f>IF([1]线路!E2301="","",[1]线路!E2301)</f>
        <v/>
      </c>
      <c r="G2301" s="18" t="str">
        <f t="shared" si="86"/>
        <v/>
      </c>
      <c r="H2301" s="18"/>
      <c r="I2301" s="18"/>
      <c r="J2301" s="18"/>
      <c r="K2301" s="18"/>
      <c r="L2301" s="18" t="str">
        <f t="shared" si="87"/>
        <v/>
      </c>
      <c r="M2301" t="str">
        <f>IF([1]线路!G2301="","",[1]线路!G2301)</f>
        <v/>
      </c>
      <c r="N2301" t="str">
        <f>IF([1]线路!H2301="","",[1]线路!H2301)</f>
        <v/>
      </c>
    </row>
    <row r="2302" spans="1:14" x14ac:dyDescent="0.15">
      <c r="A2302" t="str">
        <f>IF([1]线路!A2302="","",[1]线路!A2302)</f>
        <v/>
      </c>
      <c r="B2302" t="str">
        <f>IF([1]线路!B2302="","",[1]线路!B2302)</f>
        <v/>
      </c>
      <c r="C2302" t="str">
        <f>IF([1]线路!C2302="","",[1]线路!C2302)</f>
        <v/>
      </c>
      <c r="D2302" t="str">
        <f>IF([1]线路!D2302="","",[1]线路!D2302)</f>
        <v/>
      </c>
      <c r="E2302" t="str">
        <f>IF([1]线路!F2302="","",[1]线路!F2302)</f>
        <v/>
      </c>
      <c r="F2302" t="str">
        <f>IF([1]线路!E2302="","",[1]线路!E2302)</f>
        <v/>
      </c>
      <c r="G2302" s="18" t="str">
        <f t="shared" si="86"/>
        <v/>
      </c>
      <c r="H2302" s="18"/>
      <c r="I2302" s="18"/>
      <c r="J2302" s="18"/>
      <c r="K2302" s="18"/>
      <c r="L2302" s="18" t="str">
        <f t="shared" si="87"/>
        <v/>
      </c>
      <c r="M2302" t="str">
        <f>IF([1]线路!G2302="","",[1]线路!G2302)</f>
        <v/>
      </c>
      <c r="N2302" t="str">
        <f>IF([1]线路!H2302="","",[1]线路!H2302)</f>
        <v/>
      </c>
    </row>
    <row r="2303" spans="1:14" x14ac:dyDescent="0.15">
      <c r="A2303" t="str">
        <f>IF([1]线路!A2303="","",[1]线路!A2303)</f>
        <v/>
      </c>
      <c r="B2303" t="str">
        <f>IF([1]线路!B2303="","",[1]线路!B2303)</f>
        <v/>
      </c>
      <c r="C2303" t="str">
        <f>IF([1]线路!C2303="","",[1]线路!C2303)</f>
        <v/>
      </c>
      <c r="D2303" t="str">
        <f>IF([1]线路!D2303="","",[1]线路!D2303)</f>
        <v/>
      </c>
      <c r="E2303" t="str">
        <f>IF([1]线路!F2303="","",[1]线路!F2303)</f>
        <v/>
      </c>
      <c r="F2303" t="str">
        <f>IF([1]线路!E2303="","",[1]线路!E2303)</f>
        <v/>
      </c>
      <c r="G2303" s="18" t="str">
        <f t="shared" si="86"/>
        <v/>
      </c>
      <c r="H2303" s="18"/>
      <c r="I2303" s="18"/>
      <c r="J2303" s="18"/>
      <c r="K2303" s="18"/>
      <c r="L2303" s="18" t="str">
        <f t="shared" si="87"/>
        <v/>
      </c>
      <c r="M2303" t="str">
        <f>IF([1]线路!G2303="","",[1]线路!G2303)</f>
        <v/>
      </c>
      <c r="N2303" t="str">
        <f>IF([1]线路!H2303="","",[1]线路!H2303)</f>
        <v/>
      </c>
    </row>
    <row r="2304" spans="1:14" x14ac:dyDescent="0.15">
      <c r="A2304" t="str">
        <f>IF([1]线路!A2304="","",[1]线路!A2304)</f>
        <v/>
      </c>
      <c r="B2304" t="str">
        <f>IF([1]线路!B2304="","",[1]线路!B2304)</f>
        <v/>
      </c>
      <c r="C2304" t="str">
        <f>IF([1]线路!C2304="","",[1]线路!C2304)</f>
        <v/>
      </c>
      <c r="D2304" t="str">
        <f>IF([1]线路!D2304="","",[1]线路!D2304)</f>
        <v/>
      </c>
      <c r="E2304" t="str">
        <f>IF([1]线路!F2304="","",[1]线路!F2304)</f>
        <v/>
      </c>
      <c r="F2304" t="str">
        <f>IF([1]线路!E2304="","",[1]线路!E2304)</f>
        <v/>
      </c>
      <c r="G2304" s="18" t="str">
        <f t="shared" si="86"/>
        <v/>
      </c>
      <c r="H2304" s="18"/>
      <c r="I2304" s="18"/>
      <c r="J2304" s="18"/>
      <c r="K2304" s="18"/>
      <c r="L2304" s="18" t="str">
        <f t="shared" si="87"/>
        <v/>
      </c>
      <c r="M2304" t="str">
        <f>IF([1]线路!G2304="","",[1]线路!G2304)</f>
        <v/>
      </c>
      <c r="N2304" t="str">
        <f>IF([1]线路!H2304="","",[1]线路!H2304)</f>
        <v/>
      </c>
    </row>
    <row r="2305" spans="1:14" x14ac:dyDescent="0.15">
      <c r="A2305" t="str">
        <f>IF([1]线路!A2305="","",[1]线路!A2305)</f>
        <v/>
      </c>
      <c r="B2305" t="str">
        <f>IF([1]线路!B2305="","",[1]线路!B2305)</f>
        <v/>
      </c>
      <c r="C2305" t="str">
        <f>IF([1]线路!C2305="","",[1]线路!C2305)</f>
        <v/>
      </c>
      <c r="D2305" t="str">
        <f>IF([1]线路!D2305="","",[1]线路!D2305)</f>
        <v/>
      </c>
      <c r="E2305" t="str">
        <f>IF([1]线路!F2305="","",[1]线路!F2305)</f>
        <v/>
      </c>
      <c r="F2305" t="str">
        <f>IF([1]线路!E2305="","",[1]线路!E2305)</f>
        <v/>
      </c>
      <c r="G2305" s="18" t="str">
        <f t="shared" si="86"/>
        <v/>
      </c>
      <c r="H2305" s="18"/>
      <c r="I2305" s="18"/>
      <c r="J2305" s="18"/>
      <c r="K2305" s="18"/>
      <c r="L2305" s="18" t="str">
        <f t="shared" si="87"/>
        <v/>
      </c>
      <c r="M2305" t="str">
        <f>IF([1]线路!G2305="","",[1]线路!G2305)</f>
        <v/>
      </c>
      <c r="N2305" t="str">
        <f>IF([1]线路!H2305="","",[1]线路!H2305)</f>
        <v/>
      </c>
    </row>
    <row r="2306" spans="1:14" x14ac:dyDescent="0.15">
      <c r="A2306" t="str">
        <f>IF([1]线路!A2306="","",[1]线路!A2306)</f>
        <v/>
      </c>
      <c r="B2306" t="str">
        <f>IF([1]线路!B2306="","",[1]线路!B2306)</f>
        <v/>
      </c>
      <c r="C2306" t="str">
        <f>IF([1]线路!C2306="","",[1]线路!C2306)</f>
        <v/>
      </c>
      <c r="D2306" t="str">
        <f>IF([1]线路!D2306="","",[1]线路!D2306)</f>
        <v/>
      </c>
      <c r="E2306" t="str">
        <f>IF([1]线路!F2306="","",[1]线路!F2306)</f>
        <v/>
      </c>
      <c r="F2306" t="str">
        <f>IF([1]线路!E2306="","",[1]线路!E2306)</f>
        <v/>
      </c>
      <c r="G2306" s="18" t="str">
        <f t="shared" si="86"/>
        <v/>
      </c>
      <c r="H2306" s="18"/>
      <c r="I2306" s="18"/>
      <c r="J2306" s="18"/>
      <c r="K2306" s="18"/>
      <c r="L2306" s="18" t="str">
        <f t="shared" si="87"/>
        <v/>
      </c>
      <c r="M2306" t="str">
        <f>IF([1]线路!G2306="","",[1]线路!G2306)</f>
        <v/>
      </c>
      <c r="N2306" t="str">
        <f>IF([1]线路!H2306="","",[1]线路!H2306)</f>
        <v/>
      </c>
    </row>
    <row r="2307" spans="1:14" x14ac:dyDescent="0.15">
      <c r="A2307" t="str">
        <f>IF([1]线路!A2307="","",[1]线路!A2307)</f>
        <v/>
      </c>
      <c r="B2307" t="str">
        <f>IF([1]线路!B2307="","",[1]线路!B2307)</f>
        <v/>
      </c>
      <c r="C2307" t="str">
        <f>IF([1]线路!C2307="","",[1]线路!C2307)</f>
        <v/>
      </c>
      <c r="D2307" t="str">
        <f>IF([1]线路!D2307="","",[1]线路!D2307)</f>
        <v/>
      </c>
      <c r="E2307" t="str">
        <f>IF([1]线路!F2307="","",[1]线路!F2307)</f>
        <v/>
      </c>
      <c r="F2307" t="str">
        <f>IF([1]线路!E2307="","",[1]线路!E2307)</f>
        <v/>
      </c>
      <c r="G2307" s="18" t="str">
        <f t="shared" ref="G2307:G2370" si="88">L2307</f>
        <v/>
      </c>
      <c r="H2307" s="18"/>
      <c r="I2307" s="18"/>
      <c r="J2307" s="18"/>
      <c r="K2307" s="18"/>
      <c r="L2307" s="18" t="str">
        <f t="shared" ref="L2307:L2370" si="89">IF(OR(I2307="",K2307=""),"",IF(I2307/(I2307+K2307)&gt;0.5,0,1))</f>
        <v/>
      </c>
      <c r="M2307" t="str">
        <f>IF([1]线路!G2307="","",[1]线路!G2307)</f>
        <v/>
      </c>
      <c r="N2307" t="str">
        <f>IF([1]线路!H2307="","",[1]线路!H2307)</f>
        <v/>
      </c>
    </row>
    <row r="2308" spans="1:14" x14ac:dyDescent="0.15">
      <c r="A2308" t="str">
        <f>IF([1]线路!A2308="","",[1]线路!A2308)</f>
        <v/>
      </c>
      <c r="B2308" t="str">
        <f>IF([1]线路!B2308="","",[1]线路!B2308)</f>
        <v/>
      </c>
      <c r="C2308" t="str">
        <f>IF([1]线路!C2308="","",[1]线路!C2308)</f>
        <v/>
      </c>
      <c r="D2308" t="str">
        <f>IF([1]线路!D2308="","",[1]线路!D2308)</f>
        <v/>
      </c>
      <c r="E2308" t="str">
        <f>IF([1]线路!F2308="","",[1]线路!F2308)</f>
        <v/>
      </c>
      <c r="F2308" t="str">
        <f>IF([1]线路!E2308="","",[1]线路!E2308)</f>
        <v/>
      </c>
      <c r="G2308" s="18" t="str">
        <f t="shared" si="88"/>
        <v/>
      </c>
      <c r="H2308" s="18"/>
      <c r="I2308" s="18"/>
      <c r="J2308" s="18"/>
      <c r="K2308" s="18"/>
      <c r="L2308" s="18" t="str">
        <f t="shared" si="89"/>
        <v/>
      </c>
      <c r="M2308" t="str">
        <f>IF([1]线路!G2308="","",[1]线路!G2308)</f>
        <v/>
      </c>
      <c r="N2308" t="str">
        <f>IF([1]线路!H2308="","",[1]线路!H2308)</f>
        <v/>
      </c>
    </row>
    <row r="2309" spans="1:14" x14ac:dyDescent="0.15">
      <c r="A2309" t="str">
        <f>IF([1]线路!A2309="","",[1]线路!A2309)</f>
        <v/>
      </c>
      <c r="B2309" t="str">
        <f>IF([1]线路!B2309="","",[1]线路!B2309)</f>
        <v/>
      </c>
      <c r="C2309" t="str">
        <f>IF([1]线路!C2309="","",[1]线路!C2309)</f>
        <v/>
      </c>
      <c r="D2309" t="str">
        <f>IF([1]线路!D2309="","",[1]线路!D2309)</f>
        <v/>
      </c>
      <c r="E2309" t="str">
        <f>IF([1]线路!F2309="","",[1]线路!F2309)</f>
        <v/>
      </c>
      <c r="F2309" t="str">
        <f>IF([1]线路!E2309="","",[1]线路!E2309)</f>
        <v/>
      </c>
      <c r="G2309" s="18" t="str">
        <f t="shared" si="88"/>
        <v/>
      </c>
      <c r="H2309" s="18"/>
      <c r="I2309" s="18"/>
      <c r="J2309" s="18"/>
      <c r="K2309" s="18"/>
      <c r="L2309" s="18" t="str">
        <f t="shared" si="89"/>
        <v/>
      </c>
      <c r="M2309" t="str">
        <f>IF([1]线路!G2309="","",[1]线路!G2309)</f>
        <v/>
      </c>
      <c r="N2309" t="str">
        <f>IF([1]线路!H2309="","",[1]线路!H2309)</f>
        <v/>
      </c>
    </row>
    <row r="2310" spans="1:14" x14ac:dyDescent="0.15">
      <c r="A2310" t="str">
        <f>IF([1]线路!A2310="","",[1]线路!A2310)</f>
        <v/>
      </c>
      <c r="B2310" t="str">
        <f>IF([1]线路!B2310="","",[1]线路!B2310)</f>
        <v/>
      </c>
      <c r="C2310" t="str">
        <f>IF([1]线路!C2310="","",[1]线路!C2310)</f>
        <v/>
      </c>
      <c r="D2310" t="str">
        <f>IF([1]线路!D2310="","",[1]线路!D2310)</f>
        <v/>
      </c>
      <c r="E2310" t="str">
        <f>IF([1]线路!F2310="","",[1]线路!F2310)</f>
        <v/>
      </c>
      <c r="F2310" t="str">
        <f>IF([1]线路!E2310="","",[1]线路!E2310)</f>
        <v/>
      </c>
      <c r="G2310" s="18" t="str">
        <f t="shared" si="88"/>
        <v/>
      </c>
      <c r="H2310" s="18"/>
      <c r="I2310" s="18"/>
      <c r="J2310" s="18"/>
      <c r="K2310" s="18"/>
      <c r="L2310" s="18" t="str">
        <f t="shared" si="89"/>
        <v/>
      </c>
      <c r="M2310" t="str">
        <f>IF([1]线路!G2310="","",[1]线路!G2310)</f>
        <v/>
      </c>
      <c r="N2310" t="str">
        <f>IF([1]线路!H2310="","",[1]线路!H2310)</f>
        <v/>
      </c>
    </row>
    <row r="2311" spans="1:14" x14ac:dyDescent="0.15">
      <c r="A2311" t="str">
        <f>IF([1]线路!A2311="","",[1]线路!A2311)</f>
        <v/>
      </c>
      <c r="B2311" t="str">
        <f>IF([1]线路!B2311="","",[1]线路!B2311)</f>
        <v/>
      </c>
      <c r="C2311" t="str">
        <f>IF([1]线路!C2311="","",[1]线路!C2311)</f>
        <v/>
      </c>
      <c r="D2311" t="str">
        <f>IF([1]线路!D2311="","",[1]线路!D2311)</f>
        <v/>
      </c>
      <c r="E2311" t="str">
        <f>IF([1]线路!F2311="","",[1]线路!F2311)</f>
        <v/>
      </c>
      <c r="F2311" t="str">
        <f>IF([1]线路!E2311="","",[1]线路!E2311)</f>
        <v/>
      </c>
      <c r="G2311" s="18" t="str">
        <f t="shared" si="88"/>
        <v/>
      </c>
      <c r="H2311" s="18"/>
      <c r="I2311" s="18"/>
      <c r="J2311" s="18"/>
      <c r="K2311" s="18"/>
      <c r="L2311" s="18" t="str">
        <f t="shared" si="89"/>
        <v/>
      </c>
      <c r="M2311" t="str">
        <f>IF([1]线路!G2311="","",[1]线路!G2311)</f>
        <v/>
      </c>
      <c r="N2311" t="str">
        <f>IF([1]线路!H2311="","",[1]线路!H2311)</f>
        <v/>
      </c>
    </row>
    <row r="2312" spans="1:14" x14ac:dyDescent="0.15">
      <c r="A2312" t="str">
        <f>IF([1]线路!A2312="","",[1]线路!A2312)</f>
        <v/>
      </c>
      <c r="B2312" t="str">
        <f>IF([1]线路!B2312="","",[1]线路!B2312)</f>
        <v/>
      </c>
      <c r="C2312" t="str">
        <f>IF([1]线路!C2312="","",[1]线路!C2312)</f>
        <v/>
      </c>
      <c r="D2312" t="str">
        <f>IF([1]线路!D2312="","",[1]线路!D2312)</f>
        <v/>
      </c>
      <c r="E2312" t="str">
        <f>IF([1]线路!F2312="","",[1]线路!F2312)</f>
        <v/>
      </c>
      <c r="F2312" t="str">
        <f>IF([1]线路!E2312="","",[1]线路!E2312)</f>
        <v/>
      </c>
      <c r="G2312" s="18" t="str">
        <f t="shared" si="88"/>
        <v/>
      </c>
      <c r="H2312" s="18"/>
      <c r="I2312" s="18"/>
      <c r="J2312" s="18"/>
      <c r="K2312" s="18"/>
      <c r="L2312" s="18" t="str">
        <f t="shared" si="89"/>
        <v/>
      </c>
      <c r="M2312" t="str">
        <f>IF([1]线路!G2312="","",[1]线路!G2312)</f>
        <v/>
      </c>
      <c r="N2312" t="str">
        <f>IF([1]线路!H2312="","",[1]线路!H2312)</f>
        <v/>
      </c>
    </row>
    <row r="2313" spans="1:14" x14ac:dyDescent="0.15">
      <c r="A2313" t="str">
        <f>IF([1]线路!A2313="","",[1]线路!A2313)</f>
        <v/>
      </c>
      <c r="B2313" t="str">
        <f>IF([1]线路!B2313="","",[1]线路!B2313)</f>
        <v/>
      </c>
      <c r="C2313" t="str">
        <f>IF([1]线路!C2313="","",[1]线路!C2313)</f>
        <v/>
      </c>
      <c r="D2313" t="str">
        <f>IF([1]线路!D2313="","",[1]线路!D2313)</f>
        <v/>
      </c>
      <c r="E2313" t="str">
        <f>IF([1]线路!F2313="","",[1]线路!F2313)</f>
        <v/>
      </c>
      <c r="F2313" t="str">
        <f>IF([1]线路!E2313="","",[1]线路!E2313)</f>
        <v/>
      </c>
      <c r="G2313" s="18" t="str">
        <f t="shared" si="88"/>
        <v/>
      </c>
      <c r="H2313" s="18"/>
      <c r="I2313" s="18"/>
      <c r="J2313" s="18"/>
      <c r="K2313" s="18"/>
      <c r="L2313" s="18" t="str">
        <f t="shared" si="89"/>
        <v/>
      </c>
      <c r="M2313" t="str">
        <f>IF([1]线路!G2313="","",[1]线路!G2313)</f>
        <v/>
      </c>
      <c r="N2313" t="str">
        <f>IF([1]线路!H2313="","",[1]线路!H2313)</f>
        <v/>
      </c>
    </row>
    <row r="2314" spans="1:14" x14ac:dyDescent="0.15">
      <c r="A2314" t="str">
        <f>IF([1]线路!A2314="","",[1]线路!A2314)</f>
        <v/>
      </c>
      <c r="B2314" t="str">
        <f>IF([1]线路!B2314="","",[1]线路!B2314)</f>
        <v/>
      </c>
      <c r="C2314" t="str">
        <f>IF([1]线路!C2314="","",[1]线路!C2314)</f>
        <v/>
      </c>
      <c r="D2314" t="str">
        <f>IF([1]线路!D2314="","",[1]线路!D2314)</f>
        <v/>
      </c>
      <c r="E2314" t="str">
        <f>IF([1]线路!F2314="","",[1]线路!F2314)</f>
        <v/>
      </c>
      <c r="F2314" t="str">
        <f>IF([1]线路!E2314="","",[1]线路!E2314)</f>
        <v/>
      </c>
      <c r="G2314" s="18" t="str">
        <f t="shared" si="88"/>
        <v/>
      </c>
      <c r="H2314" s="18"/>
      <c r="I2314" s="18"/>
      <c r="J2314" s="18"/>
      <c r="K2314" s="18"/>
      <c r="L2314" s="18" t="str">
        <f t="shared" si="89"/>
        <v/>
      </c>
      <c r="M2314" t="str">
        <f>IF([1]线路!G2314="","",[1]线路!G2314)</f>
        <v/>
      </c>
      <c r="N2314" t="str">
        <f>IF([1]线路!H2314="","",[1]线路!H2314)</f>
        <v/>
      </c>
    </row>
    <row r="2315" spans="1:14" x14ac:dyDescent="0.15">
      <c r="A2315" t="str">
        <f>IF([1]线路!A2315="","",[1]线路!A2315)</f>
        <v/>
      </c>
      <c r="B2315" t="str">
        <f>IF([1]线路!B2315="","",[1]线路!B2315)</f>
        <v/>
      </c>
      <c r="C2315" t="str">
        <f>IF([1]线路!C2315="","",[1]线路!C2315)</f>
        <v/>
      </c>
      <c r="D2315" t="str">
        <f>IF([1]线路!D2315="","",[1]线路!D2315)</f>
        <v/>
      </c>
      <c r="E2315" t="str">
        <f>IF([1]线路!F2315="","",[1]线路!F2315)</f>
        <v/>
      </c>
      <c r="F2315" t="str">
        <f>IF([1]线路!E2315="","",[1]线路!E2315)</f>
        <v/>
      </c>
      <c r="G2315" s="18" t="str">
        <f t="shared" si="88"/>
        <v/>
      </c>
      <c r="H2315" s="18"/>
      <c r="I2315" s="18"/>
      <c r="J2315" s="18"/>
      <c r="K2315" s="18"/>
      <c r="L2315" s="18" t="str">
        <f t="shared" si="89"/>
        <v/>
      </c>
      <c r="M2315" t="str">
        <f>IF([1]线路!G2315="","",[1]线路!G2315)</f>
        <v/>
      </c>
      <c r="N2315" t="str">
        <f>IF([1]线路!H2315="","",[1]线路!H2315)</f>
        <v/>
      </c>
    </row>
    <row r="2316" spans="1:14" x14ac:dyDescent="0.15">
      <c r="A2316" t="str">
        <f>IF([1]线路!A2316="","",[1]线路!A2316)</f>
        <v/>
      </c>
      <c r="B2316" t="str">
        <f>IF([1]线路!B2316="","",[1]线路!B2316)</f>
        <v/>
      </c>
      <c r="C2316" t="str">
        <f>IF([1]线路!C2316="","",[1]线路!C2316)</f>
        <v/>
      </c>
      <c r="D2316" t="str">
        <f>IF([1]线路!D2316="","",[1]线路!D2316)</f>
        <v/>
      </c>
      <c r="E2316" t="str">
        <f>IF([1]线路!F2316="","",[1]线路!F2316)</f>
        <v/>
      </c>
      <c r="F2316" t="str">
        <f>IF([1]线路!E2316="","",[1]线路!E2316)</f>
        <v/>
      </c>
      <c r="G2316" s="18" t="str">
        <f t="shared" si="88"/>
        <v/>
      </c>
      <c r="H2316" s="18"/>
      <c r="I2316" s="18"/>
      <c r="J2316" s="18"/>
      <c r="K2316" s="18"/>
      <c r="L2316" s="18" t="str">
        <f t="shared" si="89"/>
        <v/>
      </c>
      <c r="M2316" t="str">
        <f>IF([1]线路!G2316="","",[1]线路!G2316)</f>
        <v/>
      </c>
      <c r="N2316" t="str">
        <f>IF([1]线路!H2316="","",[1]线路!H2316)</f>
        <v/>
      </c>
    </row>
    <row r="2317" spans="1:14" x14ac:dyDescent="0.15">
      <c r="A2317" t="str">
        <f>IF([1]线路!A2317="","",[1]线路!A2317)</f>
        <v/>
      </c>
      <c r="B2317" t="str">
        <f>IF([1]线路!B2317="","",[1]线路!B2317)</f>
        <v/>
      </c>
      <c r="C2317" t="str">
        <f>IF([1]线路!C2317="","",[1]线路!C2317)</f>
        <v/>
      </c>
      <c r="D2317" t="str">
        <f>IF([1]线路!D2317="","",[1]线路!D2317)</f>
        <v/>
      </c>
      <c r="E2317" t="str">
        <f>IF([1]线路!F2317="","",[1]线路!F2317)</f>
        <v/>
      </c>
      <c r="F2317" t="str">
        <f>IF([1]线路!E2317="","",[1]线路!E2317)</f>
        <v/>
      </c>
      <c r="G2317" s="18" t="str">
        <f t="shared" si="88"/>
        <v/>
      </c>
      <c r="H2317" s="18"/>
      <c r="I2317" s="18"/>
      <c r="J2317" s="18"/>
      <c r="K2317" s="18"/>
      <c r="L2317" s="18" t="str">
        <f t="shared" si="89"/>
        <v/>
      </c>
      <c r="M2317" t="str">
        <f>IF([1]线路!G2317="","",[1]线路!G2317)</f>
        <v/>
      </c>
      <c r="N2317" t="str">
        <f>IF([1]线路!H2317="","",[1]线路!H2317)</f>
        <v/>
      </c>
    </row>
    <row r="2318" spans="1:14" x14ac:dyDescent="0.15">
      <c r="A2318" t="str">
        <f>IF([1]线路!A2318="","",[1]线路!A2318)</f>
        <v/>
      </c>
      <c r="B2318" t="str">
        <f>IF([1]线路!B2318="","",[1]线路!B2318)</f>
        <v/>
      </c>
      <c r="C2318" t="str">
        <f>IF([1]线路!C2318="","",[1]线路!C2318)</f>
        <v/>
      </c>
      <c r="D2318" t="str">
        <f>IF([1]线路!D2318="","",[1]线路!D2318)</f>
        <v/>
      </c>
      <c r="E2318" t="str">
        <f>IF([1]线路!F2318="","",[1]线路!F2318)</f>
        <v/>
      </c>
      <c r="F2318" t="str">
        <f>IF([1]线路!E2318="","",[1]线路!E2318)</f>
        <v/>
      </c>
      <c r="G2318" s="18" t="str">
        <f t="shared" si="88"/>
        <v/>
      </c>
      <c r="H2318" s="18"/>
      <c r="I2318" s="18"/>
      <c r="J2318" s="18"/>
      <c r="K2318" s="18"/>
      <c r="L2318" s="18" t="str">
        <f t="shared" si="89"/>
        <v/>
      </c>
      <c r="M2318" t="str">
        <f>IF([1]线路!G2318="","",[1]线路!G2318)</f>
        <v/>
      </c>
      <c r="N2318" t="str">
        <f>IF([1]线路!H2318="","",[1]线路!H2318)</f>
        <v/>
      </c>
    </row>
    <row r="2319" spans="1:14" x14ac:dyDescent="0.15">
      <c r="A2319" t="str">
        <f>IF([1]线路!A2319="","",[1]线路!A2319)</f>
        <v/>
      </c>
      <c r="B2319" t="str">
        <f>IF([1]线路!B2319="","",[1]线路!B2319)</f>
        <v/>
      </c>
      <c r="C2319" t="str">
        <f>IF([1]线路!C2319="","",[1]线路!C2319)</f>
        <v/>
      </c>
      <c r="D2319" t="str">
        <f>IF([1]线路!D2319="","",[1]线路!D2319)</f>
        <v/>
      </c>
      <c r="E2319" t="str">
        <f>IF([1]线路!F2319="","",[1]线路!F2319)</f>
        <v/>
      </c>
      <c r="F2319" t="str">
        <f>IF([1]线路!E2319="","",[1]线路!E2319)</f>
        <v/>
      </c>
      <c r="G2319" s="18" t="str">
        <f t="shared" si="88"/>
        <v/>
      </c>
      <c r="H2319" s="18"/>
      <c r="I2319" s="18"/>
      <c r="J2319" s="18"/>
      <c r="K2319" s="18"/>
      <c r="L2319" s="18" t="str">
        <f t="shared" si="89"/>
        <v/>
      </c>
      <c r="M2319" t="str">
        <f>IF([1]线路!G2319="","",[1]线路!G2319)</f>
        <v/>
      </c>
      <c r="N2319" t="str">
        <f>IF([1]线路!H2319="","",[1]线路!H2319)</f>
        <v/>
      </c>
    </row>
    <row r="2320" spans="1:14" x14ac:dyDescent="0.15">
      <c r="A2320" t="str">
        <f>IF([1]线路!A2320="","",[1]线路!A2320)</f>
        <v/>
      </c>
      <c r="B2320" t="str">
        <f>IF([1]线路!B2320="","",[1]线路!B2320)</f>
        <v/>
      </c>
      <c r="C2320" t="str">
        <f>IF([1]线路!C2320="","",[1]线路!C2320)</f>
        <v/>
      </c>
      <c r="D2320" t="str">
        <f>IF([1]线路!D2320="","",[1]线路!D2320)</f>
        <v/>
      </c>
      <c r="E2320" t="str">
        <f>IF([1]线路!F2320="","",[1]线路!F2320)</f>
        <v/>
      </c>
      <c r="F2320" t="str">
        <f>IF([1]线路!E2320="","",[1]线路!E2320)</f>
        <v/>
      </c>
      <c r="G2320" s="18" t="str">
        <f t="shared" si="88"/>
        <v/>
      </c>
      <c r="H2320" s="18"/>
      <c r="I2320" s="18"/>
      <c r="J2320" s="18"/>
      <c r="K2320" s="18"/>
      <c r="L2320" s="18" t="str">
        <f t="shared" si="89"/>
        <v/>
      </c>
      <c r="M2320" t="str">
        <f>IF([1]线路!G2320="","",[1]线路!G2320)</f>
        <v/>
      </c>
      <c r="N2320" t="str">
        <f>IF([1]线路!H2320="","",[1]线路!H2320)</f>
        <v/>
      </c>
    </row>
    <row r="2321" spans="1:14" x14ac:dyDescent="0.15">
      <c r="A2321" t="str">
        <f>IF([1]线路!A2321="","",[1]线路!A2321)</f>
        <v/>
      </c>
      <c r="B2321" t="str">
        <f>IF([1]线路!B2321="","",[1]线路!B2321)</f>
        <v/>
      </c>
      <c r="C2321" t="str">
        <f>IF([1]线路!C2321="","",[1]线路!C2321)</f>
        <v/>
      </c>
      <c r="D2321" t="str">
        <f>IF([1]线路!D2321="","",[1]线路!D2321)</f>
        <v/>
      </c>
      <c r="E2321" t="str">
        <f>IF([1]线路!F2321="","",[1]线路!F2321)</f>
        <v/>
      </c>
      <c r="F2321" t="str">
        <f>IF([1]线路!E2321="","",[1]线路!E2321)</f>
        <v/>
      </c>
      <c r="G2321" s="18" t="str">
        <f t="shared" si="88"/>
        <v/>
      </c>
      <c r="H2321" s="18"/>
      <c r="I2321" s="18"/>
      <c r="J2321" s="18"/>
      <c r="K2321" s="18"/>
      <c r="L2321" s="18" t="str">
        <f t="shared" si="89"/>
        <v/>
      </c>
      <c r="M2321" t="str">
        <f>IF([1]线路!G2321="","",[1]线路!G2321)</f>
        <v/>
      </c>
      <c r="N2321" t="str">
        <f>IF([1]线路!H2321="","",[1]线路!H2321)</f>
        <v/>
      </c>
    </row>
    <row r="2322" spans="1:14" x14ac:dyDescent="0.15">
      <c r="A2322" t="str">
        <f>IF([1]线路!A2322="","",[1]线路!A2322)</f>
        <v/>
      </c>
      <c r="B2322" t="str">
        <f>IF([1]线路!B2322="","",[1]线路!B2322)</f>
        <v/>
      </c>
      <c r="C2322" t="str">
        <f>IF([1]线路!C2322="","",[1]线路!C2322)</f>
        <v/>
      </c>
      <c r="D2322" t="str">
        <f>IF([1]线路!D2322="","",[1]线路!D2322)</f>
        <v/>
      </c>
      <c r="E2322" t="str">
        <f>IF([1]线路!F2322="","",[1]线路!F2322)</f>
        <v/>
      </c>
      <c r="F2322" t="str">
        <f>IF([1]线路!E2322="","",[1]线路!E2322)</f>
        <v/>
      </c>
      <c r="G2322" s="18" t="str">
        <f t="shared" si="88"/>
        <v/>
      </c>
      <c r="H2322" s="18"/>
      <c r="I2322" s="18"/>
      <c r="J2322" s="18"/>
      <c r="K2322" s="18"/>
      <c r="L2322" s="18" t="str">
        <f t="shared" si="89"/>
        <v/>
      </c>
      <c r="M2322" t="str">
        <f>IF([1]线路!G2322="","",[1]线路!G2322)</f>
        <v/>
      </c>
      <c r="N2322" t="str">
        <f>IF([1]线路!H2322="","",[1]线路!H2322)</f>
        <v/>
      </c>
    </row>
    <row r="2323" spans="1:14" x14ac:dyDescent="0.15">
      <c r="A2323" t="str">
        <f>IF([1]线路!A2323="","",[1]线路!A2323)</f>
        <v/>
      </c>
      <c r="B2323" t="str">
        <f>IF([1]线路!B2323="","",[1]线路!B2323)</f>
        <v/>
      </c>
      <c r="C2323" t="str">
        <f>IF([1]线路!C2323="","",[1]线路!C2323)</f>
        <v/>
      </c>
      <c r="D2323" t="str">
        <f>IF([1]线路!D2323="","",[1]线路!D2323)</f>
        <v/>
      </c>
      <c r="E2323" t="str">
        <f>IF([1]线路!F2323="","",[1]线路!F2323)</f>
        <v/>
      </c>
      <c r="F2323" t="str">
        <f>IF([1]线路!E2323="","",[1]线路!E2323)</f>
        <v/>
      </c>
      <c r="G2323" s="18" t="str">
        <f t="shared" si="88"/>
        <v/>
      </c>
      <c r="H2323" s="18"/>
      <c r="I2323" s="18"/>
      <c r="J2323" s="18"/>
      <c r="K2323" s="18"/>
      <c r="L2323" s="18" t="str">
        <f t="shared" si="89"/>
        <v/>
      </c>
      <c r="M2323" t="str">
        <f>IF([1]线路!G2323="","",[1]线路!G2323)</f>
        <v/>
      </c>
      <c r="N2323" t="str">
        <f>IF([1]线路!H2323="","",[1]线路!H2323)</f>
        <v/>
      </c>
    </row>
    <row r="2324" spans="1:14" x14ac:dyDescent="0.15">
      <c r="A2324" t="str">
        <f>IF([1]线路!A2324="","",[1]线路!A2324)</f>
        <v/>
      </c>
      <c r="B2324" t="str">
        <f>IF([1]线路!B2324="","",[1]线路!B2324)</f>
        <v/>
      </c>
      <c r="C2324" t="str">
        <f>IF([1]线路!C2324="","",[1]线路!C2324)</f>
        <v/>
      </c>
      <c r="D2324" t="str">
        <f>IF([1]线路!D2324="","",[1]线路!D2324)</f>
        <v/>
      </c>
      <c r="E2324" t="str">
        <f>IF([1]线路!F2324="","",[1]线路!F2324)</f>
        <v/>
      </c>
      <c r="F2324" t="str">
        <f>IF([1]线路!E2324="","",[1]线路!E2324)</f>
        <v/>
      </c>
      <c r="G2324" s="18" t="str">
        <f t="shared" si="88"/>
        <v/>
      </c>
      <c r="H2324" s="18"/>
      <c r="I2324" s="18"/>
      <c r="J2324" s="18"/>
      <c r="K2324" s="18"/>
      <c r="L2324" s="18" t="str">
        <f t="shared" si="89"/>
        <v/>
      </c>
      <c r="M2324" t="str">
        <f>IF([1]线路!G2324="","",[1]线路!G2324)</f>
        <v/>
      </c>
      <c r="N2324" t="str">
        <f>IF([1]线路!H2324="","",[1]线路!H2324)</f>
        <v/>
      </c>
    </row>
    <row r="2325" spans="1:14" x14ac:dyDescent="0.15">
      <c r="A2325" t="str">
        <f>IF([1]线路!A2325="","",[1]线路!A2325)</f>
        <v/>
      </c>
      <c r="B2325" t="str">
        <f>IF([1]线路!B2325="","",[1]线路!B2325)</f>
        <v/>
      </c>
      <c r="C2325" t="str">
        <f>IF([1]线路!C2325="","",[1]线路!C2325)</f>
        <v/>
      </c>
      <c r="D2325" t="str">
        <f>IF([1]线路!D2325="","",[1]线路!D2325)</f>
        <v/>
      </c>
      <c r="E2325" t="str">
        <f>IF([1]线路!F2325="","",[1]线路!F2325)</f>
        <v/>
      </c>
      <c r="F2325" t="str">
        <f>IF([1]线路!E2325="","",[1]线路!E2325)</f>
        <v/>
      </c>
      <c r="G2325" s="18" t="str">
        <f t="shared" si="88"/>
        <v/>
      </c>
      <c r="H2325" s="18"/>
      <c r="I2325" s="18"/>
      <c r="J2325" s="18"/>
      <c r="K2325" s="18"/>
      <c r="L2325" s="18" t="str">
        <f t="shared" si="89"/>
        <v/>
      </c>
      <c r="M2325" t="str">
        <f>IF([1]线路!G2325="","",[1]线路!G2325)</f>
        <v/>
      </c>
      <c r="N2325" t="str">
        <f>IF([1]线路!H2325="","",[1]线路!H2325)</f>
        <v/>
      </c>
    </row>
    <row r="2326" spans="1:14" x14ac:dyDescent="0.15">
      <c r="A2326" t="str">
        <f>IF([1]线路!A2326="","",[1]线路!A2326)</f>
        <v/>
      </c>
      <c r="B2326" t="str">
        <f>IF([1]线路!B2326="","",[1]线路!B2326)</f>
        <v/>
      </c>
      <c r="C2326" t="str">
        <f>IF([1]线路!C2326="","",[1]线路!C2326)</f>
        <v/>
      </c>
      <c r="D2326" t="str">
        <f>IF([1]线路!D2326="","",[1]线路!D2326)</f>
        <v/>
      </c>
      <c r="E2326" t="str">
        <f>IF([1]线路!F2326="","",[1]线路!F2326)</f>
        <v/>
      </c>
      <c r="F2326" t="str">
        <f>IF([1]线路!E2326="","",[1]线路!E2326)</f>
        <v/>
      </c>
      <c r="G2326" s="18" t="str">
        <f t="shared" si="88"/>
        <v/>
      </c>
      <c r="H2326" s="18"/>
      <c r="I2326" s="18"/>
      <c r="J2326" s="18"/>
      <c r="K2326" s="18"/>
      <c r="L2326" s="18" t="str">
        <f t="shared" si="89"/>
        <v/>
      </c>
      <c r="M2326" t="str">
        <f>IF([1]线路!G2326="","",[1]线路!G2326)</f>
        <v/>
      </c>
      <c r="N2326" t="str">
        <f>IF([1]线路!H2326="","",[1]线路!H2326)</f>
        <v/>
      </c>
    </row>
    <row r="2327" spans="1:14" x14ac:dyDescent="0.15">
      <c r="A2327" t="str">
        <f>IF([1]线路!A2327="","",[1]线路!A2327)</f>
        <v/>
      </c>
      <c r="B2327" t="str">
        <f>IF([1]线路!B2327="","",[1]线路!B2327)</f>
        <v/>
      </c>
      <c r="C2327" t="str">
        <f>IF([1]线路!C2327="","",[1]线路!C2327)</f>
        <v/>
      </c>
      <c r="D2327" t="str">
        <f>IF([1]线路!D2327="","",[1]线路!D2327)</f>
        <v/>
      </c>
      <c r="E2327" t="str">
        <f>IF([1]线路!F2327="","",[1]线路!F2327)</f>
        <v/>
      </c>
      <c r="F2327" t="str">
        <f>IF([1]线路!E2327="","",[1]线路!E2327)</f>
        <v/>
      </c>
      <c r="G2327" s="18" t="str">
        <f t="shared" si="88"/>
        <v/>
      </c>
      <c r="H2327" s="18"/>
      <c r="I2327" s="18"/>
      <c r="J2327" s="18"/>
      <c r="K2327" s="18"/>
      <c r="L2327" s="18" t="str">
        <f t="shared" si="89"/>
        <v/>
      </c>
      <c r="M2327" t="str">
        <f>IF([1]线路!G2327="","",[1]线路!G2327)</f>
        <v/>
      </c>
      <c r="N2327" t="str">
        <f>IF([1]线路!H2327="","",[1]线路!H2327)</f>
        <v/>
      </c>
    </row>
    <row r="2328" spans="1:14" x14ac:dyDescent="0.15">
      <c r="A2328" t="str">
        <f>IF([1]线路!A2328="","",[1]线路!A2328)</f>
        <v/>
      </c>
      <c r="B2328" t="str">
        <f>IF([1]线路!B2328="","",[1]线路!B2328)</f>
        <v/>
      </c>
      <c r="C2328" t="str">
        <f>IF([1]线路!C2328="","",[1]线路!C2328)</f>
        <v/>
      </c>
      <c r="D2328" t="str">
        <f>IF([1]线路!D2328="","",[1]线路!D2328)</f>
        <v/>
      </c>
      <c r="E2328" t="str">
        <f>IF([1]线路!F2328="","",[1]线路!F2328)</f>
        <v/>
      </c>
      <c r="F2328" t="str">
        <f>IF([1]线路!E2328="","",[1]线路!E2328)</f>
        <v/>
      </c>
      <c r="G2328" s="18" t="str">
        <f t="shared" si="88"/>
        <v/>
      </c>
      <c r="H2328" s="18"/>
      <c r="I2328" s="18"/>
      <c r="J2328" s="18"/>
      <c r="K2328" s="18"/>
      <c r="L2328" s="18" t="str">
        <f t="shared" si="89"/>
        <v/>
      </c>
      <c r="M2328" t="str">
        <f>IF([1]线路!G2328="","",[1]线路!G2328)</f>
        <v/>
      </c>
      <c r="N2328" t="str">
        <f>IF([1]线路!H2328="","",[1]线路!H2328)</f>
        <v/>
      </c>
    </row>
    <row r="2329" spans="1:14" x14ac:dyDescent="0.15">
      <c r="A2329" t="str">
        <f>IF([1]线路!A2329="","",[1]线路!A2329)</f>
        <v/>
      </c>
      <c r="B2329" t="str">
        <f>IF([1]线路!B2329="","",[1]线路!B2329)</f>
        <v/>
      </c>
      <c r="C2329" t="str">
        <f>IF([1]线路!C2329="","",[1]线路!C2329)</f>
        <v/>
      </c>
      <c r="D2329" t="str">
        <f>IF([1]线路!D2329="","",[1]线路!D2329)</f>
        <v/>
      </c>
      <c r="E2329" t="str">
        <f>IF([1]线路!F2329="","",[1]线路!F2329)</f>
        <v/>
      </c>
      <c r="F2329" t="str">
        <f>IF([1]线路!E2329="","",[1]线路!E2329)</f>
        <v/>
      </c>
      <c r="G2329" s="18" t="str">
        <f t="shared" si="88"/>
        <v/>
      </c>
      <c r="H2329" s="18"/>
      <c r="I2329" s="18"/>
      <c r="J2329" s="18"/>
      <c r="K2329" s="18"/>
      <c r="L2329" s="18" t="str">
        <f t="shared" si="89"/>
        <v/>
      </c>
      <c r="M2329" t="str">
        <f>IF([1]线路!G2329="","",[1]线路!G2329)</f>
        <v/>
      </c>
      <c r="N2329" t="str">
        <f>IF([1]线路!H2329="","",[1]线路!H2329)</f>
        <v/>
      </c>
    </row>
    <row r="2330" spans="1:14" x14ac:dyDescent="0.15">
      <c r="A2330" t="str">
        <f>IF([1]线路!A2330="","",[1]线路!A2330)</f>
        <v/>
      </c>
      <c r="B2330" t="str">
        <f>IF([1]线路!B2330="","",[1]线路!B2330)</f>
        <v/>
      </c>
      <c r="C2330" t="str">
        <f>IF([1]线路!C2330="","",[1]线路!C2330)</f>
        <v/>
      </c>
      <c r="D2330" t="str">
        <f>IF([1]线路!D2330="","",[1]线路!D2330)</f>
        <v/>
      </c>
      <c r="E2330" t="str">
        <f>IF([1]线路!F2330="","",[1]线路!F2330)</f>
        <v/>
      </c>
      <c r="F2330" t="str">
        <f>IF([1]线路!E2330="","",[1]线路!E2330)</f>
        <v/>
      </c>
      <c r="G2330" s="18" t="str">
        <f t="shared" si="88"/>
        <v/>
      </c>
      <c r="H2330" s="18"/>
      <c r="I2330" s="18"/>
      <c r="J2330" s="18"/>
      <c r="K2330" s="18"/>
      <c r="L2330" s="18" t="str">
        <f t="shared" si="89"/>
        <v/>
      </c>
      <c r="M2330" t="str">
        <f>IF([1]线路!G2330="","",[1]线路!G2330)</f>
        <v/>
      </c>
      <c r="N2330" t="str">
        <f>IF([1]线路!H2330="","",[1]线路!H2330)</f>
        <v/>
      </c>
    </row>
    <row r="2331" spans="1:14" x14ac:dyDescent="0.15">
      <c r="A2331" t="str">
        <f>IF([1]线路!A2331="","",[1]线路!A2331)</f>
        <v/>
      </c>
      <c r="B2331" t="str">
        <f>IF([1]线路!B2331="","",[1]线路!B2331)</f>
        <v/>
      </c>
      <c r="C2331" t="str">
        <f>IF([1]线路!C2331="","",[1]线路!C2331)</f>
        <v/>
      </c>
      <c r="D2331" t="str">
        <f>IF([1]线路!D2331="","",[1]线路!D2331)</f>
        <v/>
      </c>
      <c r="E2331" t="str">
        <f>IF([1]线路!F2331="","",[1]线路!F2331)</f>
        <v/>
      </c>
      <c r="F2331" t="str">
        <f>IF([1]线路!E2331="","",[1]线路!E2331)</f>
        <v/>
      </c>
      <c r="G2331" s="18" t="str">
        <f t="shared" si="88"/>
        <v/>
      </c>
      <c r="H2331" s="18"/>
      <c r="I2331" s="18"/>
      <c r="J2331" s="18"/>
      <c r="K2331" s="18"/>
      <c r="L2331" s="18" t="str">
        <f t="shared" si="89"/>
        <v/>
      </c>
      <c r="M2331" t="str">
        <f>IF([1]线路!G2331="","",[1]线路!G2331)</f>
        <v/>
      </c>
      <c r="N2331" t="str">
        <f>IF([1]线路!H2331="","",[1]线路!H2331)</f>
        <v/>
      </c>
    </row>
    <row r="2332" spans="1:14" x14ac:dyDescent="0.15">
      <c r="A2332" t="str">
        <f>IF([1]线路!A2332="","",[1]线路!A2332)</f>
        <v/>
      </c>
      <c r="B2332" t="str">
        <f>IF([1]线路!B2332="","",[1]线路!B2332)</f>
        <v/>
      </c>
      <c r="C2332" t="str">
        <f>IF([1]线路!C2332="","",[1]线路!C2332)</f>
        <v/>
      </c>
      <c r="D2332" t="str">
        <f>IF([1]线路!D2332="","",[1]线路!D2332)</f>
        <v/>
      </c>
      <c r="E2332" t="str">
        <f>IF([1]线路!F2332="","",[1]线路!F2332)</f>
        <v/>
      </c>
      <c r="F2332" t="str">
        <f>IF([1]线路!E2332="","",[1]线路!E2332)</f>
        <v/>
      </c>
      <c r="G2332" s="18" t="str">
        <f t="shared" si="88"/>
        <v/>
      </c>
      <c r="H2332" s="18"/>
      <c r="I2332" s="18"/>
      <c r="J2332" s="18"/>
      <c r="K2332" s="18"/>
      <c r="L2332" s="18" t="str">
        <f t="shared" si="89"/>
        <v/>
      </c>
      <c r="M2332" t="str">
        <f>IF([1]线路!G2332="","",[1]线路!G2332)</f>
        <v/>
      </c>
      <c r="N2332" t="str">
        <f>IF([1]线路!H2332="","",[1]线路!H2332)</f>
        <v/>
      </c>
    </row>
    <row r="2333" spans="1:14" x14ac:dyDescent="0.15">
      <c r="A2333" t="str">
        <f>IF([1]线路!A2333="","",[1]线路!A2333)</f>
        <v/>
      </c>
      <c r="B2333" t="str">
        <f>IF([1]线路!B2333="","",[1]线路!B2333)</f>
        <v/>
      </c>
      <c r="C2333" t="str">
        <f>IF([1]线路!C2333="","",[1]线路!C2333)</f>
        <v/>
      </c>
      <c r="D2333" t="str">
        <f>IF([1]线路!D2333="","",[1]线路!D2333)</f>
        <v/>
      </c>
      <c r="E2333" t="str">
        <f>IF([1]线路!F2333="","",[1]线路!F2333)</f>
        <v/>
      </c>
      <c r="F2333" t="str">
        <f>IF([1]线路!E2333="","",[1]线路!E2333)</f>
        <v/>
      </c>
      <c r="G2333" s="18" t="str">
        <f t="shared" si="88"/>
        <v/>
      </c>
      <c r="H2333" s="18"/>
      <c r="I2333" s="18"/>
      <c r="J2333" s="18"/>
      <c r="K2333" s="18"/>
      <c r="L2333" s="18" t="str">
        <f t="shared" si="89"/>
        <v/>
      </c>
      <c r="M2333" t="str">
        <f>IF([1]线路!G2333="","",[1]线路!G2333)</f>
        <v/>
      </c>
      <c r="N2333" t="str">
        <f>IF([1]线路!H2333="","",[1]线路!H2333)</f>
        <v/>
      </c>
    </row>
    <row r="2334" spans="1:14" x14ac:dyDescent="0.15">
      <c r="A2334" t="str">
        <f>IF([1]线路!A2334="","",[1]线路!A2334)</f>
        <v/>
      </c>
      <c r="B2334" t="str">
        <f>IF([1]线路!B2334="","",[1]线路!B2334)</f>
        <v/>
      </c>
      <c r="C2334" t="str">
        <f>IF([1]线路!C2334="","",[1]线路!C2334)</f>
        <v/>
      </c>
      <c r="D2334" t="str">
        <f>IF([1]线路!D2334="","",[1]线路!D2334)</f>
        <v/>
      </c>
      <c r="E2334" t="str">
        <f>IF([1]线路!F2334="","",[1]线路!F2334)</f>
        <v/>
      </c>
      <c r="F2334" t="str">
        <f>IF([1]线路!E2334="","",[1]线路!E2334)</f>
        <v/>
      </c>
      <c r="G2334" s="18" t="str">
        <f t="shared" si="88"/>
        <v/>
      </c>
      <c r="H2334" s="18"/>
      <c r="I2334" s="18"/>
      <c r="J2334" s="18"/>
      <c r="K2334" s="18"/>
      <c r="L2334" s="18" t="str">
        <f t="shared" si="89"/>
        <v/>
      </c>
      <c r="M2334" t="str">
        <f>IF([1]线路!G2334="","",[1]线路!G2334)</f>
        <v/>
      </c>
      <c r="N2334" t="str">
        <f>IF([1]线路!H2334="","",[1]线路!H2334)</f>
        <v/>
      </c>
    </row>
    <row r="2335" spans="1:14" x14ac:dyDescent="0.15">
      <c r="A2335" t="str">
        <f>IF([1]线路!A2335="","",[1]线路!A2335)</f>
        <v/>
      </c>
      <c r="B2335" t="str">
        <f>IF([1]线路!B2335="","",[1]线路!B2335)</f>
        <v/>
      </c>
      <c r="C2335" t="str">
        <f>IF([1]线路!C2335="","",[1]线路!C2335)</f>
        <v/>
      </c>
      <c r="D2335" t="str">
        <f>IF([1]线路!D2335="","",[1]线路!D2335)</f>
        <v/>
      </c>
      <c r="E2335" t="str">
        <f>IF([1]线路!F2335="","",[1]线路!F2335)</f>
        <v/>
      </c>
      <c r="F2335" t="str">
        <f>IF([1]线路!E2335="","",[1]线路!E2335)</f>
        <v/>
      </c>
      <c r="G2335" s="18" t="str">
        <f t="shared" si="88"/>
        <v/>
      </c>
      <c r="H2335" s="18"/>
      <c r="I2335" s="18"/>
      <c r="J2335" s="18"/>
      <c r="K2335" s="18"/>
      <c r="L2335" s="18" t="str">
        <f t="shared" si="89"/>
        <v/>
      </c>
      <c r="M2335" t="str">
        <f>IF([1]线路!G2335="","",[1]线路!G2335)</f>
        <v/>
      </c>
      <c r="N2335" t="str">
        <f>IF([1]线路!H2335="","",[1]线路!H2335)</f>
        <v/>
      </c>
    </row>
    <row r="2336" spans="1:14" x14ac:dyDescent="0.15">
      <c r="A2336" t="str">
        <f>IF([1]线路!A2336="","",[1]线路!A2336)</f>
        <v/>
      </c>
      <c r="B2336" t="str">
        <f>IF([1]线路!B2336="","",[1]线路!B2336)</f>
        <v/>
      </c>
      <c r="C2336" t="str">
        <f>IF([1]线路!C2336="","",[1]线路!C2336)</f>
        <v/>
      </c>
      <c r="D2336" t="str">
        <f>IF([1]线路!D2336="","",[1]线路!D2336)</f>
        <v/>
      </c>
      <c r="E2336" t="str">
        <f>IF([1]线路!F2336="","",[1]线路!F2336)</f>
        <v/>
      </c>
      <c r="F2336" t="str">
        <f>IF([1]线路!E2336="","",[1]线路!E2336)</f>
        <v/>
      </c>
      <c r="G2336" s="18" t="str">
        <f t="shared" si="88"/>
        <v/>
      </c>
      <c r="H2336" s="18"/>
      <c r="I2336" s="18"/>
      <c r="J2336" s="18"/>
      <c r="K2336" s="18"/>
      <c r="L2336" s="18" t="str">
        <f t="shared" si="89"/>
        <v/>
      </c>
      <c r="M2336" t="str">
        <f>IF([1]线路!G2336="","",[1]线路!G2336)</f>
        <v/>
      </c>
      <c r="N2336" t="str">
        <f>IF([1]线路!H2336="","",[1]线路!H2336)</f>
        <v/>
      </c>
    </row>
    <row r="2337" spans="1:14" x14ac:dyDescent="0.15">
      <c r="A2337" t="str">
        <f>IF([1]线路!A2337="","",[1]线路!A2337)</f>
        <v/>
      </c>
      <c r="B2337" t="str">
        <f>IF([1]线路!B2337="","",[1]线路!B2337)</f>
        <v/>
      </c>
      <c r="C2337" t="str">
        <f>IF([1]线路!C2337="","",[1]线路!C2337)</f>
        <v/>
      </c>
      <c r="D2337" t="str">
        <f>IF([1]线路!D2337="","",[1]线路!D2337)</f>
        <v/>
      </c>
      <c r="E2337" t="str">
        <f>IF([1]线路!F2337="","",[1]线路!F2337)</f>
        <v/>
      </c>
      <c r="F2337" t="str">
        <f>IF([1]线路!E2337="","",[1]线路!E2337)</f>
        <v/>
      </c>
      <c r="G2337" s="18" t="str">
        <f t="shared" si="88"/>
        <v/>
      </c>
      <c r="H2337" s="18"/>
      <c r="I2337" s="18"/>
      <c r="J2337" s="18"/>
      <c r="K2337" s="18"/>
      <c r="L2337" s="18" t="str">
        <f t="shared" si="89"/>
        <v/>
      </c>
      <c r="M2337" t="str">
        <f>IF([1]线路!G2337="","",[1]线路!G2337)</f>
        <v/>
      </c>
      <c r="N2337" t="str">
        <f>IF([1]线路!H2337="","",[1]线路!H2337)</f>
        <v/>
      </c>
    </row>
    <row r="2338" spans="1:14" x14ac:dyDescent="0.15">
      <c r="A2338" t="str">
        <f>IF([1]线路!A2338="","",[1]线路!A2338)</f>
        <v/>
      </c>
      <c r="B2338" t="str">
        <f>IF([1]线路!B2338="","",[1]线路!B2338)</f>
        <v/>
      </c>
      <c r="C2338" t="str">
        <f>IF([1]线路!C2338="","",[1]线路!C2338)</f>
        <v/>
      </c>
      <c r="D2338" t="str">
        <f>IF([1]线路!D2338="","",[1]线路!D2338)</f>
        <v/>
      </c>
      <c r="E2338" t="str">
        <f>IF([1]线路!F2338="","",[1]线路!F2338)</f>
        <v/>
      </c>
      <c r="F2338" t="str">
        <f>IF([1]线路!E2338="","",[1]线路!E2338)</f>
        <v/>
      </c>
      <c r="G2338" s="18" t="str">
        <f t="shared" si="88"/>
        <v/>
      </c>
      <c r="H2338" s="18"/>
      <c r="I2338" s="18"/>
      <c r="J2338" s="18"/>
      <c r="K2338" s="18"/>
      <c r="L2338" s="18" t="str">
        <f t="shared" si="89"/>
        <v/>
      </c>
      <c r="M2338" t="str">
        <f>IF([1]线路!G2338="","",[1]线路!G2338)</f>
        <v/>
      </c>
      <c r="N2338" t="str">
        <f>IF([1]线路!H2338="","",[1]线路!H2338)</f>
        <v/>
      </c>
    </row>
    <row r="2339" spans="1:14" x14ac:dyDescent="0.15">
      <c r="A2339" t="str">
        <f>IF([1]线路!A2339="","",[1]线路!A2339)</f>
        <v/>
      </c>
      <c r="B2339" t="str">
        <f>IF([1]线路!B2339="","",[1]线路!B2339)</f>
        <v/>
      </c>
      <c r="C2339" t="str">
        <f>IF([1]线路!C2339="","",[1]线路!C2339)</f>
        <v/>
      </c>
      <c r="D2339" t="str">
        <f>IF([1]线路!D2339="","",[1]线路!D2339)</f>
        <v/>
      </c>
      <c r="E2339" t="str">
        <f>IF([1]线路!F2339="","",[1]线路!F2339)</f>
        <v/>
      </c>
      <c r="F2339" t="str">
        <f>IF([1]线路!E2339="","",[1]线路!E2339)</f>
        <v/>
      </c>
      <c r="G2339" s="18" t="str">
        <f t="shared" si="88"/>
        <v/>
      </c>
      <c r="H2339" s="18"/>
      <c r="I2339" s="18"/>
      <c r="J2339" s="18"/>
      <c r="K2339" s="18"/>
      <c r="L2339" s="18" t="str">
        <f t="shared" si="89"/>
        <v/>
      </c>
      <c r="M2339" t="str">
        <f>IF([1]线路!G2339="","",[1]线路!G2339)</f>
        <v/>
      </c>
      <c r="N2339" t="str">
        <f>IF([1]线路!H2339="","",[1]线路!H2339)</f>
        <v/>
      </c>
    </row>
    <row r="2340" spans="1:14" x14ac:dyDescent="0.15">
      <c r="A2340" t="str">
        <f>IF([1]线路!A2340="","",[1]线路!A2340)</f>
        <v/>
      </c>
      <c r="B2340" t="str">
        <f>IF([1]线路!B2340="","",[1]线路!B2340)</f>
        <v/>
      </c>
      <c r="C2340" t="str">
        <f>IF([1]线路!C2340="","",[1]线路!C2340)</f>
        <v/>
      </c>
      <c r="D2340" t="str">
        <f>IF([1]线路!D2340="","",[1]线路!D2340)</f>
        <v/>
      </c>
      <c r="E2340" t="str">
        <f>IF([1]线路!F2340="","",[1]线路!F2340)</f>
        <v/>
      </c>
      <c r="F2340" t="str">
        <f>IF([1]线路!E2340="","",[1]线路!E2340)</f>
        <v/>
      </c>
      <c r="G2340" s="18" t="str">
        <f t="shared" si="88"/>
        <v/>
      </c>
      <c r="H2340" s="18"/>
      <c r="I2340" s="18"/>
      <c r="J2340" s="18"/>
      <c r="K2340" s="18"/>
      <c r="L2340" s="18" t="str">
        <f t="shared" si="89"/>
        <v/>
      </c>
      <c r="M2340" t="str">
        <f>IF([1]线路!G2340="","",[1]线路!G2340)</f>
        <v/>
      </c>
      <c r="N2340" t="str">
        <f>IF([1]线路!H2340="","",[1]线路!H2340)</f>
        <v/>
      </c>
    </row>
    <row r="2341" spans="1:14" x14ac:dyDescent="0.15">
      <c r="A2341" t="str">
        <f>IF([1]线路!A2341="","",[1]线路!A2341)</f>
        <v/>
      </c>
      <c r="B2341" t="str">
        <f>IF([1]线路!B2341="","",[1]线路!B2341)</f>
        <v/>
      </c>
      <c r="C2341" t="str">
        <f>IF([1]线路!C2341="","",[1]线路!C2341)</f>
        <v/>
      </c>
      <c r="D2341" t="str">
        <f>IF([1]线路!D2341="","",[1]线路!D2341)</f>
        <v/>
      </c>
      <c r="E2341" t="str">
        <f>IF([1]线路!F2341="","",[1]线路!F2341)</f>
        <v/>
      </c>
      <c r="F2341" t="str">
        <f>IF([1]线路!E2341="","",[1]线路!E2341)</f>
        <v/>
      </c>
      <c r="G2341" s="18" t="str">
        <f t="shared" si="88"/>
        <v/>
      </c>
      <c r="H2341" s="18"/>
      <c r="I2341" s="18"/>
      <c r="J2341" s="18"/>
      <c r="K2341" s="18"/>
      <c r="L2341" s="18" t="str">
        <f t="shared" si="89"/>
        <v/>
      </c>
      <c r="M2341" t="str">
        <f>IF([1]线路!G2341="","",[1]线路!G2341)</f>
        <v/>
      </c>
      <c r="N2341" t="str">
        <f>IF([1]线路!H2341="","",[1]线路!H2341)</f>
        <v/>
      </c>
    </row>
    <row r="2342" spans="1:14" x14ac:dyDescent="0.15">
      <c r="A2342" t="str">
        <f>IF([1]线路!A2342="","",[1]线路!A2342)</f>
        <v/>
      </c>
      <c r="B2342" t="str">
        <f>IF([1]线路!B2342="","",[1]线路!B2342)</f>
        <v/>
      </c>
      <c r="C2342" t="str">
        <f>IF([1]线路!C2342="","",[1]线路!C2342)</f>
        <v/>
      </c>
      <c r="D2342" t="str">
        <f>IF([1]线路!D2342="","",[1]线路!D2342)</f>
        <v/>
      </c>
      <c r="E2342" t="str">
        <f>IF([1]线路!F2342="","",[1]线路!F2342)</f>
        <v/>
      </c>
      <c r="F2342" t="str">
        <f>IF([1]线路!E2342="","",[1]线路!E2342)</f>
        <v/>
      </c>
      <c r="G2342" s="18" t="str">
        <f t="shared" si="88"/>
        <v/>
      </c>
      <c r="H2342" s="18"/>
      <c r="I2342" s="18"/>
      <c r="J2342" s="18"/>
      <c r="K2342" s="18"/>
      <c r="L2342" s="18" t="str">
        <f t="shared" si="89"/>
        <v/>
      </c>
      <c r="M2342" t="str">
        <f>IF([1]线路!G2342="","",[1]线路!G2342)</f>
        <v/>
      </c>
      <c r="N2342" t="str">
        <f>IF([1]线路!H2342="","",[1]线路!H2342)</f>
        <v/>
      </c>
    </row>
    <row r="2343" spans="1:14" x14ac:dyDescent="0.15">
      <c r="A2343" t="str">
        <f>IF([1]线路!A2343="","",[1]线路!A2343)</f>
        <v/>
      </c>
      <c r="B2343" t="str">
        <f>IF([1]线路!B2343="","",[1]线路!B2343)</f>
        <v/>
      </c>
      <c r="C2343" t="str">
        <f>IF([1]线路!C2343="","",[1]线路!C2343)</f>
        <v/>
      </c>
      <c r="D2343" t="str">
        <f>IF([1]线路!D2343="","",[1]线路!D2343)</f>
        <v/>
      </c>
      <c r="E2343" t="str">
        <f>IF([1]线路!F2343="","",[1]线路!F2343)</f>
        <v/>
      </c>
      <c r="F2343" t="str">
        <f>IF([1]线路!E2343="","",[1]线路!E2343)</f>
        <v/>
      </c>
      <c r="G2343" s="18" t="str">
        <f t="shared" si="88"/>
        <v/>
      </c>
      <c r="H2343" s="18"/>
      <c r="I2343" s="18"/>
      <c r="J2343" s="18"/>
      <c r="K2343" s="18"/>
      <c r="L2343" s="18" t="str">
        <f t="shared" si="89"/>
        <v/>
      </c>
      <c r="M2343" t="str">
        <f>IF([1]线路!G2343="","",[1]线路!G2343)</f>
        <v/>
      </c>
      <c r="N2343" t="str">
        <f>IF([1]线路!H2343="","",[1]线路!H2343)</f>
        <v/>
      </c>
    </row>
    <row r="2344" spans="1:14" x14ac:dyDescent="0.15">
      <c r="A2344" t="str">
        <f>IF([1]线路!A2344="","",[1]线路!A2344)</f>
        <v/>
      </c>
      <c r="B2344" t="str">
        <f>IF([1]线路!B2344="","",[1]线路!B2344)</f>
        <v/>
      </c>
      <c r="C2344" t="str">
        <f>IF([1]线路!C2344="","",[1]线路!C2344)</f>
        <v/>
      </c>
      <c r="D2344" t="str">
        <f>IF([1]线路!D2344="","",[1]线路!D2344)</f>
        <v/>
      </c>
      <c r="E2344" t="str">
        <f>IF([1]线路!F2344="","",[1]线路!F2344)</f>
        <v/>
      </c>
      <c r="F2344" t="str">
        <f>IF([1]线路!E2344="","",[1]线路!E2344)</f>
        <v/>
      </c>
      <c r="G2344" s="18" t="str">
        <f t="shared" si="88"/>
        <v/>
      </c>
      <c r="H2344" s="18"/>
      <c r="I2344" s="18"/>
      <c r="J2344" s="18"/>
      <c r="K2344" s="18"/>
      <c r="L2344" s="18" t="str">
        <f t="shared" si="89"/>
        <v/>
      </c>
      <c r="M2344" t="str">
        <f>IF([1]线路!G2344="","",[1]线路!G2344)</f>
        <v/>
      </c>
      <c r="N2344" t="str">
        <f>IF([1]线路!H2344="","",[1]线路!H2344)</f>
        <v/>
      </c>
    </row>
    <row r="2345" spans="1:14" x14ac:dyDescent="0.15">
      <c r="A2345" t="str">
        <f>IF([1]线路!A2345="","",[1]线路!A2345)</f>
        <v/>
      </c>
      <c r="B2345" t="str">
        <f>IF([1]线路!B2345="","",[1]线路!B2345)</f>
        <v/>
      </c>
      <c r="C2345" t="str">
        <f>IF([1]线路!C2345="","",[1]线路!C2345)</f>
        <v/>
      </c>
      <c r="D2345" t="str">
        <f>IF([1]线路!D2345="","",[1]线路!D2345)</f>
        <v/>
      </c>
      <c r="E2345" t="str">
        <f>IF([1]线路!F2345="","",[1]线路!F2345)</f>
        <v/>
      </c>
      <c r="F2345" t="str">
        <f>IF([1]线路!E2345="","",[1]线路!E2345)</f>
        <v/>
      </c>
      <c r="G2345" s="18" t="str">
        <f t="shared" si="88"/>
        <v/>
      </c>
      <c r="H2345" s="18"/>
      <c r="I2345" s="18"/>
      <c r="J2345" s="18"/>
      <c r="K2345" s="18"/>
      <c r="L2345" s="18" t="str">
        <f t="shared" si="89"/>
        <v/>
      </c>
      <c r="M2345" t="str">
        <f>IF([1]线路!G2345="","",[1]线路!G2345)</f>
        <v/>
      </c>
      <c r="N2345" t="str">
        <f>IF([1]线路!H2345="","",[1]线路!H2345)</f>
        <v/>
      </c>
    </row>
    <row r="2346" spans="1:14" x14ac:dyDescent="0.15">
      <c r="A2346" t="str">
        <f>IF([1]线路!A2346="","",[1]线路!A2346)</f>
        <v/>
      </c>
      <c r="B2346" t="str">
        <f>IF([1]线路!B2346="","",[1]线路!B2346)</f>
        <v/>
      </c>
      <c r="C2346" t="str">
        <f>IF([1]线路!C2346="","",[1]线路!C2346)</f>
        <v/>
      </c>
      <c r="D2346" t="str">
        <f>IF([1]线路!D2346="","",[1]线路!D2346)</f>
        <v/>
      </c>
      <c r="E2346" t="str">
        <f>IF([1]线路!F2346="","",[1]线路!F2346)</f>
        <v/>
      </c>
      <c r="F2346" t="str">
        <f>IF([1]线路!E2346="","",[1]线路!E2346)</f>
        <v/>
      </c>
      <c r="G2346" s="18" t="str">
        <f t="shared" si="88"/>
        <v/>
      </c>
      <c r="H2346" s="18"/>
      <c r="I2346" s="18"/>
      <c r="J2346" s="18"/>
      <c r="K2346" s="18"/>
      <c r="L2346" s="18" t="str">
        <f t="shared" si="89"/>
        <v/>
      </c>
      <c r="M2346" t="str">
        <f>IF([1]线路!G2346="","",[1]线路!G2346)</f>
        <v/>
      </c>
      <c r="N2346" t="str">
        <f>IF([1]线路!H2346="","",[1]线路!H2346)</f>
        <v/>
      </c>
    </row>
    <row r="2347" spans="1:14" x14ac:dyDescent="0.15">
      <c r="A2347" t="str">
        <f>IF([1]线路!A2347="","",[1]线路!A2347)</f>
        <v/>
      </c>
      <c r="B2347" t="str">
        <f>IF([1]线路!B2347="","",[1]线路!B2347)</f>
        <v/>
      </c>
      <c r="C2347" t="str">
        <f>IF([1]线路!C2347="","",[1]线路!C2347)</f>
        <v/>
      </c>
      <c r="D2347" t="str">
        <f>IF([1]线路!D2347="","",[1]线路!D2347)</f>
        <v/>
      </c>
      <c r="E2347" t="str">
        <f>IF([1]线路!F2347="","",[1]线路!F2347)</f>
        <v/>
      </c>
      <c r="F2347" t="str">
        <f>IF([1]线路!E2347="","",[1]线路!E2347)</f>
        <v/>
      </c>
      <c r="G2347" s="18" t="str">
        <f t="shared" si="88"/>
        <v/>
      </c>
      <c r="H2347" s="18"/>
      <c r="I2347" s="18"/>
      <c r="J2347" s="18"/>
      <c r="K2347" s="18"/>
      <c r="L2347" s="18" t="str">
        <f t="shared" si="89"/>
        <v/>
      </c>
      <c r="M2347" t="str">
        <f>IF([1]线路!G2347="","",[1]线路!G2347)</f>
        <v/>
      </c>
      <c r="N2347" t="str">
        <f>IF([1]线路!H2347="","",[1]线路!H2347)</f>
        <v/>
      </c>
    </row>
    <row r="2348" spans="1:14" x14ac:dyDescent="0.15">
      <c r="A2348" t="str">
        <f>IF([1]线路!A2348="","",[1]线路!A2348)</f>
        <v/>
      </c>
      <c r="B2348" t="str">
        <f>IF([1]线路!B2348="","",[1]线路!B2348)</f>
        <v/>
      </c>
      <c r="C2348" t="str">
        <f>IF([1]线路!C2348="","",[1]线路!C2348)</f>
        <v/>
      </c>
      <c r="D2348" t="str">
        <f>IF([1]线路!D2348="","",[1]线路!D2348)</f>
        <v/>
      </c>
      <c r="E2348" t="str">
        <f>IF([1]线路!F2348="","",[1]线路!F2348)</f>
        <v/>
      </c>
      <c r="F2348" t="str">
        <f>IF([1]线路!E2348="","",[1]线路!E2348)</f>
        <v/>
      </c>
      <c r="G2348" s="18" t="str">
        <f t="shared" si="88"/>
        <v/>
      </c>
      <c r="H2348" s="18"/>
      <c r="I2348" s="18"/>
      <c r="J2348" s="18"/>
      <c r="K2348" s="18"/>
      <c r="L2348" s="18" t="str">
        <f t="shared" si="89"/>
        <v/>
      </c>
      <c r="M2348" t="str">
        <f>IF([1]线路!G2348="","",[1]线路!G2348)</f>
        <v/>
      </c>
      <c r="N2348" t="str">
        <f>IF([1]线路!H2348="","",[1]线路!H2348)</f>
        <v/>
      </c>
    </row>
    <row r="2349" spans="1:14" x14ac:dyDescent="0.15">
      <c r="A2349" t="str">
        <f>IF([1]线路!A2349="","",[1]线路!A2349)</f>
        <v/>
      </c>
      <c r="B2349" t="str">
        <f>IF([1]线路!B2349="","",[1]线路!B2349)</f>
        <v/>
      </c>
      <c r="C2349" t="str">
        <f>IF([1]线路!C2349="","",[1]线路!C2349)</f>
        <v/>
      </c>
      <c r="D2349" t="str">
        <f>IF([1]线路!D2349="","",[1]线路!D2349)</f>
        <v/>
      </c>
      <c r="E2349" t="str">
        <f>IF([1]线路!F2349="","",[1]线路!F2349)</f>
        <v/>
      </c>
      <c r="F2349" t="str">
        <f>IF([1]线路!E2349="","",[1]线路!E2349)</f>
        <v/>
      </c>
      <c r="G2349" s="18" t="str">
        <f t="shared" si="88"/>
        <v/>
      </c>
      <c r="H2349" s="18"/>
      <c r="I2349" s="18"/>
      <c r="J2349" s="18"/>
      <c r="K2349" s="18"/>
      <c r="L2349" s="18" t="str">
        <f t="shared" si="89"/>
        <v/>
      </c>
      <c r="M2349" t="str">
        <f>IF([1]线路!G2349="","",[1]线路!G2349)</f>
        <v/>
      </c>
      <c r="N2349" t="str">
        <f>IF([1]线路!H2349="","",[1]线路!H2349)</f>
        <v/>
      </c>
    </row>
    <row r="2350" spans="1:14" x14ac:dyDescent="0.15">
      <c r="A2350" t="str">
        <f>IF([1]线路!A2350="","",[1]线路!A2350)</f>
        <v/>
      </c>
      <c r="B2350" t="str">
        <f>IF([1]线路!B2350="","",[1]线路!B2350)</f>
        <v/>
      </c>
      <c r="C2350" t="str">
        <f>IF([1]线路!C2350="","",[1]线路!C2350)</f>
        <v/>
      </c>
      <c r="D2350" t="str">
        <f>IF([1]线路!D2350="","",[1]线路!D2350)</f>
        <v/>
      </c>
      <c r="E2350" t="str">
        <f>IF([1]线路!F2350="","",[1]线路!F2350)</f>
        <v/>
      </c>
      <c r="F2350" t="str">
        <f>IF([1]线路!E2350="","",[1]线路!E2350)</f>
        <v/>
      </c>
      <c r="G2350" s="18" t="str">
        <f t="shared" si="88"/>
        <v/>
      </c>
      <c r="H2350" s="18"/>
      <c r="I2350" s="18"/>
      <c r="J2350" s="18"/>
      <c r="K2350" s="18"/>
      <c r="L2350" s="18" t="str">
        <f t="shared" si="89"/>
        <v/>
      </c>
      <c r="M2350" t="str">
        <f>IF([1]线路!G2350="","",[1]线路!G2350)</f>
        <v/>
      </c>
      <c r="N2350" t="str">
        <f>IF([1]线路!H2350="","",[1]线路!H2350)</f>
        <v/>
      </c>
    </row>
    <row r="2351" spans="1:14" x14ac:dyDescent="0.15">
      <c r="A2351" t="str">
        <f>IF([1]线路!A2351="","",[1]线路!A2351)</f>
        <v/>
      </c>
      <c r="B2351" t="str">
        <f>IF([1]线路!B2351="","",[1]线路!B2351)</f>
        <v/>
      </c>
      <c r="C2351" t="str">
        <f>IF([1]线路!C2351="","",[1]线路!C2351)</f>
        <v/>
      </c>
      <c r="D2351" t="str">
        <f>IF([1]线路!D2351="","",[1]线路!D2351)</f>
        <v/>
      </c>
      <c r="E2351" t="str">
        <f>IF([1]线路!F2351="","",[1]线路!F2351)</f>
        <v/>
      </c>
      <c r="F2351" t="str">
        <f>IF([1]线路!E2351="","",[1]线路!E2351)</f>
        <v/>
      </c>
      <c r="G2351" s="18" t="str">
        <f t="shared" si="88"/>
        <v/>
      </c>
      <c r="H2351" s="18"/>
      <c r="I2351" s="18"/>
      <c r="J2351" s="18"/>
      <c r="K2351" s="18"/>
      <c r="L2351" s="18" t="str">
        <f t="shared" si="89"/>
        <v/>
      </c>
      <c r="M2351" t="str">
        <f>IF([1]线路!G2351="","",[1]线路!G2351)</f>
        <v/>
      </c>
      <c r="N2351" t="str">
        <f>IF([1]线路!H2351="","",[1]线路!H2351)</f>
        <v/>
      </c>
    </row>
    <row r="2352" spans="1:14" x14ac:dyDescent="0.15">
      <c r="A2352" t="str">
        <f>IF([1]线路!A2352="","",[1]线路!A2352)</f>
        <v/>
      </c>
      <c r="B2352" t="str">
        <f>IF([1]线路!B2352="","",[1]线路!B2352)</f>
        <v/>
      </c>
      <c r="C2352" t="str">
        <f>IF([1]线路!C2352="","",[1]线路!C2352)</f>
        <v/>
      </c>
      <c r="D2352" t="str">
        <f>IF([1]线路!D2352="","",[1]线路!D2352)</f>
        <v/>
      </c>
      <c r="E2352" t="str">
        <f>IF([1]线路!F2352="","",[1]线路!F2352)</f>
        <v/>
      </c>
      <c r="F2352" t="str">
        <f>IF([1]线路!E2352="","",[1]线路!E2352)</f>
        <v/>
      </c>
      <c r="G2352" s="18" t="str">
        <f t="shared" si="88"/>
        <v/>
      </c>
      <c r="H2352" s="18"/>
      <c r="I2352" s="18"/>
      <c r="J2352" s="18"/>
      <c r="K2352" s="18"/>
      <c r="L2352" s="18" t="str">
        <f t="shared" si="89"/>
        <v/>
      </c>
      <c r="M2352" t="str">
        <f>IF([1]线路!G2352="","",[1]线路!G2352)</f>
        <v/>
      </c>
      <c r="N2352" t="str">
        <f>IF([1]线路!H2352="","",[1]线路!H2352)</f>
        <v/>
      </c>
    </row>
    <row r="2353" spans="1:14" x14ac:dyDescent="0.15">
      <c r="A2353" t="str">
        <f>IF([1]线路!A2353="","",[1]线路!A2353)</f>
        <v/>
      </c>
      <c r="B2353" t="str">
        <f>IF([1]线路!B2353="","",[1]线路!B2353)</f>
        <v/>
      </c>
      <c r="C2353" t="str">
        <f>IF([1]线路!C2353="","",[1]线路!C2353)</f>
        <v/>
      </c>
      <c r="D2353" t="str">
        <f>IF([1]线路!D2353="","",[1]线路!D2353)</f>
        <v/>
      </c>
      <c r="E2353" t="str">
        <f>IF([1]线路!F2353="","",[1]线路!F2353)</f>
        <v/>
      </c>
      <c r="F2353" t="str">
        <f>IF([1]线路!E2353="","",[1]线路!E2353)</f>
        <v/>
      </c>
      <c r="G2353" s="18" t="str">
        <f t="shared" si="88"/>
        <v/>
      </c>
      <c r="H2353" s="18"/>
      <c r="I2353" s="18"/>
      <c r="J2353" s="18"/>
      <c r="K2353" s="18"/>
      <c r="L2353" s="18" t="str">
        <f t="shared" si="89"/>
        <v/>
      </c>
      <c r="M2353" t="str">
        <f>IF([1]线路!G2353="","",[1]线路!G2353)</f>
        <v/>
      </c>
      <c r="N2353" t="str">
        <f>IF([1]线路!H2353="","",[1]线路!H2353)</f>
        <v/>
      </c>
    </row>
    <row r="2354" spans="1:14" x14ac:dyDescent="0.15">
      <c r="A2354" t="str">
        <f>IF([1]线路!A2354="","",[1]线路!A2354)</f>
        <v/>
      </c>
      <c r="B2354" t="str">
        <f>IF([1]线路!B2354="","",[1]线路!B2354)</f>
        <v/>
      </c>
      <c r="C2354" t="str">
        <f>IF([1]线路!C2354="","",[1]线路!C2354)</f>
        <v/>
      </c>
      <c r="D2354" t="str">
        <f>IF([1]线路!D2354="","",[1]线路!D2354)</f>
        <v/>
      </c>
      <c r="E2354" t="str">
        <f>IF([1]线路!F2354="","",[1]线路!F2354)</f>
        <v/>
      </c>
      <c r="F2354" t="str">
        <f>IF([1]线路!E2354="","",[1]线路!E2354)</f>
        <v/>
      </c>
      <c r="G2354" s="18" t="str">
        <f t="shared" si="88"/>
        <v/>
      </c>
      <c r="H2354" s="18"/>
      <c r="I2354" s="18"/>
      <c r="J2354" s="18"/>
      <c r="K2354" s="18"/>
      <c r="L2354" s="18" t="str">
        <f t="shared" si="89"/>
        <v/>
      </c>
      <c r="M2354" t="str">
        <f>IF([1]线路!G2354="","",[1]线路!G2354)</f>
        <v/>
      </c>
      <c r="N2354" t="str">
        <f>IF([1]线路!H2354="","",[1]线路!H2354)</f>
        <v/>
      </c>
    </row>
    <row r="2355" spans="1:14" x14ac:dyDescent="0.15">
      <c r="A2355" t="str">
        <f>IF([1]线路!A2355="","",[1]线路!A2355)</f>
        <v/>
      </c>
      <c r="B2355" t="str">
        <f>IF([1]线路!B2355="","",[1]线路!B2355)</f>
        <v/>
      </c>
      <c r="C2355" t="str">
        <f>IF([1]线路!C2355="","",[1]线路!C2355)</f>
        <v/>
      </c>
      <c r="D2355" t="str">
        <f>IF([1]线路!D2355="","",[1]线路!D2355)</f>
        <v/>
      </c>
      <c r="E2355" t="str">
        <f>IF([1]线路!F2355="","",[1]线路!F2355)</f>
        <v/>
      </c>
      <c r="F2355" t="str">
        <f>IF([1]线路!E2355="","",[1]线路!E2355)</f>
        <v/>
      </c>
      <c r="G2355" s="18" t="str">
        <f t="shared" si="88"/>
        <v/>
      </c>
      <c r="H2355" s="18"/>
      <c r="I2355" s="18"/>
      <c r="J2355" s="18"/>
      <c r="K2355" s="18"/>
      <c r="L2355" s="18" t="str">
        <f t="shared" si="89"/>
        <v/>
      </c>
      <c r="M2355" t="str">
        <f>IF([1]线路!G2355="","",[1]线路!G2355)</f>
        <v/>
      </c>
      <c r="N2355" t="str">
        <f>IF([1]线路!H2355="","",[1]线路!H2355)</f>
        <v/>
      </c>
    </row>
    <row r="2356" spans="1:14" x14ac:dyDescent="0.15">
      <c r="A2356" t="str">
        <f>IF([1]线路!A2356="","",[1]线路!A2356)</f>
        <v/>
      </c>
      <c r="B2356" t="str">
        <f>IF([1]线路!B2356="","",[1]线路!B2356)</f>
        <v/>
      </c>
      <c r="C2356" t="str">
        <f>IF([1]线路!C2356="","",[1]线路!C2356)</f>
        <v/>
      </c>
      <c r="D2356" t="str">
        <f>IF([1]线路!D2356="","",[1]线路!D2356)</f>
        <v/>
      </c>
      <c r="E2356" t="str">
        <f>IF([1]线路!F2356="","",[1]线路!F2356)</f>
        <v/>
      </c>
      <c r="F2356" t="str">
        <f>IF([1]线路!E2356="","",[1]线路!E2356)</f>
        <v/>
      </c>
      <c r="G2356" s="18" t="str">
        <f t="shared" si="88"/>
        <v/>
      </c>
      <c r="H2356" s="18"/>
      <c r="I2356" s="18"/>
      <c r="J2356" s="18"/>
      <c r="K2356" s="18"/>
      <c r="L2356" s="18" t="str">
        <f t="shared" si="89"/>
        <v/>
      </c>
      <c r="M2356" t="str">
        <f>IF([1]线路!G2356="","",[1]线路!G2356)</f>
        <v/>
      </c>
      <c r="N2356" t="str">
        <f>IF([1]线路!H2356="","",[1]线路!H2356)</f>
        <v/>
      </c>
    </row>
    <row r="2357" spans="1:14" x14ac:dyDescent="0.15">
      <c r="A2357" t="str">
        <f>IF([1]线路!A2357="","",[1]线路!A2357)</f>
        <v/>
      </c>
      <c r="B2357" t="str">
        <f>IF([1]线路!B2357="","",[1]线路!B2357)</f>
        <v/>
      </c>
      <c r="C2357" t="str">
        <f>IF([1]线路!C2357="","",[1]线路!C2357)</f>
        <v/>
      </c>
      <c r="D2357" t="str">
        <f>IF([1]线路!D2357="","",[1]线路!D2357)</f>
        <v/>
      </c>
      <c r="E2357" t="str">
        <f>IF([1]线路!F2357="","",[1]线路!F2357)</f>
        <v/>
      </c>
      <c r="F2357" t="str">
        <f>IF([1]线路!E2357="","",[1]线路!E2357)</f>
        <v/>
      </c>
      <c r="G2357" s="18" t="str">
        <f t="shared" si="88"/>
        <v/>
      </c>
      <c r="H2357" s="18"/>
      <c r="I2357" s="18"/>
      <c r="J2357" s="18"/>
      <c r="K2357" s="18"/>
      <c r="L2357" s="18" t="str">
        <f t="shared" si="89"/>
        <v/>
      </c>
      <c r="M2357" t="str">
        <f>IF([1]线路!G2357="","",[1]线路!G2357)</f>
        <v/>
      </c>
      <c r="N2357" t="str">
        <f>IF([1]线路!H2357="","",[1]线路!H2357)</f>
        <v/>
      </c>
    </row>
    <row r="2358" spans="1:14" x14ac:dyDescent="0.15">
      <c r="A2358" t="str">
        <f>IF([1]线路!A2358="","",[1]线路!A2358)</f>
        <v/>
      </c>
      <c r="B2358" t="str">
        <f>IF([1]线路!B2358="","",[1]线路!B2358)</f>
        <v/>
      </c>
      <c r="C2358" t="str">
        <f>IF([1]线路!C2358="","",[1]线路!C2358)</f>
        <v/>
      </c>
      <c r="D2358" t="str">
        <f>IF([1]线路!D2358="","",[1]线路!D2358)</f>
        <v/>
      </c>
      <c r="E2358" t="str">
        <f>IF([1]线路!F2358="","",[1]线路!F2358)</f>
        <v/>
      </c>
      <c r="F2358" t="str">
        <f>IF([1]线路!E2358="","",[1]线路!E2358)</f>
        <v/>
      </c>
      <c r="G2358" s="18" t="str">
        <f t="shared" si="88"/>
        <v/>
      </c>
      <c r="H2358" s="18"/>
      <c r="I2358" s="18"/>
      <c r="J2358" s="18"/>
      <c r="K2358" s="18"/>
      <c r="L2358" s="18" t="str">
        <f t="shared" si="89"/>
        <v/>
      </c>
      <c r="M2358" t="str">
        <f>IF([1]线路!G2358="","",[1]线路!G2358)</f>
        <v/>
      </c>
      <c r="N2358" t="str">
        <f>IF([1]线路!H2358="","",[1]线路!H2358)</f>
        <v/>
      </c>
    </row>
    <row r="2359" spans="1:14" x14ac:dyDescent="0.15">
      <c r="A2359" t="str">
        <f>IF([1]线路!A2359="","",[1]线路!A2359)</f>
        <v/>
      </c>
      <c r="B2359" t="str">
        <f>IF([1]线路!B2359="","",[1]线路!B2359)</f>
        <v/>
      </c>
      <c r="C2359" t="str">
        <f>IF([1]线路!C2359="","",[1]线路!C2359)</f>
        <v/>
      </c>
      <c r="D2359" t="str">
        <f>IF([1]线路!D2359="","",[1]线路!D2359)</f>
        <v/>
      </c>
      <c r="E2359" t="str">
        <f>IF([1]线路!F2359="","",[1]线路!F2359)</f>
        <v/>
      </c>
      <c r="F2359" t="str">
        <f>IF([1]线路!E2359="","",[1]线路!E2359)</f>
        <v/>
      </c>
      <c r="G2359" s="18" t="str">
        <f t="shared" si="88"/>
        <v/>
      </c>
      <c r="H2359" s="18"/>
      <c r="I2359" s="18"/>
      <c r="J2359" s="18"/>
      <c r="K2359" s="18"/>
      <c r="L2359" s="18" t="str">
        <f t="shared" si="89"/>
        <v/>
      </c>
      <c r="M2359" t="str">
        <f>IF([1]线路!G2359="","",[1]线路!G2359)</f>
        <v/>
      </c>
      <c r="N2359" t="str">
        <f>IF([1]线路!H2359="","",[1]线路!H2359)</f>
        <v/>
      </c>
    </row>
    <row r="2360" spans="1:14" x14ac:dyDescent="0.15">
      <c r="A2360" t="str">
        <f>IF([1]线路!A2360="","",[1]线路!A2360)</f>
        <v/>
      </c>
      <c r="B2360" t="str">
        <f>IF([1]线路!B2360="","",[1]线路!B2360)</f>
        <v/>
      </c>
      <c r="C2360" t="str">
        <f>IF([1]线路!C2360="","",[1]线路!C2360)</f>
        <v/>
      </c>
      <c r="D2360" t="str">
        <f>IF([1]线路!D2360="","",[1]线路!D2360)</f>
        <v/>
      </c>
      <c r="E2360" t="str">
        <f>IF([1]线路!F2360="","",[1]线路!F2360)</f>
        <v/>
      </c>
      <c r="F2360" t="str">
        <f>IF([1]线路!E2360="","",[1]线路!E2360)</f>
        <v/>
      </c>
      <c r="G2360" s="18" t="str">
        <f t="shared" si="88"/>
        <v/>
      </c>
      <c r="H2360" s="18"/>
      <c r="I2360" s="18"/>
      <c r="J2360" s="18"/>
      <c r="K2360" s="18"/>
      <c r="L2360" s="18" t="str">
        <f t="shared" si="89"/>
        <v/>
      </c>
      <c r="M2360" t="str">
        <f>IF([1]线路!G2360="","",[1]线路!G2360)</f>
        <v/>
      </c>
      <c r="N2360" t="str">
        <f>IF([1]线路!H2360="","",[1]线路!H2360)</f>
        <v/>
      </c>
    </row>
    <row r="2361" spans="1:14" x14ac:dyDescent="0.15">
      <c r="A2361" t="str">
        <f>IF([1]线路!A2361="","",[1]线路!A2361)</f>
        <v/>
      </c>
      <c r="B2361" t="str">
        <f>IF([1]线路!B2361="","",[1]线路!B2361)</f>
        <v/>
      </c>
      <c r="C2361" t="str">
        <f>IF([1]线路!C2361="","",[1]线路!C2361)</f>
        <v/>
      </c>
      <c r="D2361" t="str">
        <f>IF([1]线路!D2361="","",[1]线路!D2361)</f>
        <v/>
      </c>
      <c r="E2361" t="str">
        <f>IF([1]线路!F2361="","",[1]线路!F2361)</f>
        <v/>
      </c>
      <c r="F2361" t="str">
        <f>IF([1]线路!E2361="","",[1]线路!E2361)</f>
        <v/>
      </c>
      <c r="G2361" s="18" t="str">
        <f t="shared" si="88"/>
        <v/>
      </c>
      <c r="H2361" s="18"/>
      <c r="I2361" s="18"/>
      <c r="J2361" s="18"/>
      <c r="K2361" s="18"/>
      <c r="L2361" s="18" t="str">
        <f t="shared" si="89"/>
        <v/>
      </c>
      <c r="M2361" t="str">
        <f>IF([1]线路!G2361="","",[1]线路!G2361)</f>
        <v/>
      </c>
      <c r="N2361" t="str">
        <f>IF([1]线路!H2361="","",[1]线路!H2361)</f>
        <v/>
      </c>
    </row>
    <row r="2362" spans="1:14" x14ac:dyDescent="0.15">
      <c r="A2362" t="str">
        <f>IF([1]线路!A2362="","",[1]线路!A2362)</f>
        <v/>
      </c>
      <c r="B2362" t="str">
        <f>IF([1]线路!B2362="","",[1]线路!B2362)</f>
        <v/>
      </c>
      <c r="C2362" t="str">
        <f>IF([1]线路!C2362="","",[1]线路!C2362)</f>
        <v/>
      </c>
      <c r="D2362" t="str">
        <f>IF([1]线路!D2362="","",[1]线路!D2362)</f>
        <v/>
      </c>
      <c r="E2362" t="str">
        <f>IF([1]线路!F2362="","",[1]线路!F2362)</f>
        <v/>
      </c>
      <c r="F2362" t="str">
        <f>IF([1]线路!E2362="","",[1]线路!E2362)</f>
        <v/>
      </c>
      <c r="G2362" s="18" t="str">
        <f t="shared" si="88"/>
        <v/>
      </c>
      <c r="H2362" s="18"/>
      <c r="I2362" s="18"/>
      <c r="J2362" s="18"/>
      <c r="K2362" s="18"/>
      <c r="L2362" s="18" t="str">
        <f t="shared" si="89"/>
        <v/>
      </c>
      <c r="M2362" t="str">
        <f>IF([1]线路!G2362="","",[1]线路!G2362)</f>
        <v/>
      </c>
      <c r="N2362" t="str">
        <f>IF([1]线路!H2362="","",[1]线路!H2362)</f>
        <v/>
      </c>
    </row>
    <row r="2363" spans="1:14" x14ac:dyDescent="0.15">
      <c r="A2363" t="str">
        <f>IF([1]线路!A2363="","",[1]线路!A2363)</f>
        <v/>
      </c>
      <c r="B2363" t="str">
        <f>IF([1]线路!B2363="","",[1]线路!B2363)</f>
        <v/>
      </c>
      <c r="C2363" t="str">
        <f>IF([1]线路!C2363="","",[1]线路!C2363)</f>
        <v/>
      </c>
      <c r="D2363" t="str">
        <f>IF([1]线路!D2363="","",[1]线路!D2363)</f>
        <v/>
      </c>
      <c r="E2363" t="str">
        <f>IF([1]线路!F2363="","",[1]线路!F2363)</f>
        <v/>
      </c>
      <c r="F2363" t="str">
        <f>IF([1]线路!E2363="","",[1]线路!E2363)</f>
        <v/>
      </c>
      <c r="G2363" s="18" t="str">
        <f t="shared" si="88"/>
        <v/>
      </c>
      <c r="H2363" s="18"/>
      <c r="I2363" s="18"/>
      <c r="J2363" s="18"/>
      <c r="K2363" s="18"/>
      <c r="L2363" s="18" t="str">
        <f t="shared" si="89"/>
        <v/>
      </c>
      <c r="M2363" t="str">
        <f>IF([1]线路!G2363="","",[1]线路!G2363)</f>
        <v/>
      </c>
      <c r="N2363" t="str">
        <f>IF([1]线路!H2363="","",[1]线路!H2363)</f>
        <v/>
      </c>
    </row>
    <row r="2364" spans="1:14" x14ac:dyDescent="0.15">
      <c r="A2364" t="str">
        <f>IF([1]线路!A2364="","",[1]线路!A2364)</f>
        <v/>
      </c>
      <c r="B2364" t="str">
        <f>IF([1]线路!B2364="","",[1]线路!B2364)</f>
        <v/>
      </c>
      <c r="C2364" t="str">
        <f>IF([1]线路!C2364="","",[1]线路!C2364)</f>
        <v/>
      </c>
      <c r="D2364" t="str">
        <f>IF([1]线路!D2364="","",[1]线路!D2364)</f>
        <v/>
      </c>
      <c r="E2364" t="str">
        <f>IF([1]线路!F2364="","",[1]线路!F2364)</f>
        <v/>
      </c>
      <c r="F2364" t="str">
        <f>IF([1]线路!E2364="","",[1]线路!E2364)</f>
        <v/>
      </c>
      <c r="G2364" s="18" t="str">
        <f t="shared" si="88"/>
        <v/>
      </c>
      <c r="H2364" s="18"/>
      <c r="I2364" s="18"/>
      <c r="J2364" s="18"/>
      <c r="K2364" s="18"/>
      <c r="L2364" s="18" t="str">
        <f t="shared" si="89"/>
        <v/>
      </c>
      <c r="M2364" t="str">
        <f>IF([1]线路!G2364="","",[1]线路!G2364)</f>
        <v/>
      </c>
      <c r="N2364" t="str">
        <f>IF([1]线路!H2364="","",[1]线路!H2364)</f>
        <v/>
      </c>
    </row>
    <row r="2365" spans="1:14" x14ac:dyDescent="0.15">
      <c r="A2365" t="str">
        <f>IF([1]线路!A2365="","",[1]线路!A2365)</f>
        <v/>
      </c>
      <c r="B2365" t="str">
        <f>IF([1]线路!B2365="","",[1]线路!B2365)</f>
        <v/>
      </c>
      <c r="C2365" t="str">
        <f>IF([1]线路!C2365="","",[1]线路!C2365)</f>
        <v/>
      </c>
      <c r="D2365" t="str">
        <f>IF([1]线路!D2365="","",[1]线路!D2365)</f>
        <v/>
      </c>
      <c r="E2365" t="str">
        <f>IF([1]线路!F2365="","",[1]线路!F2365)</f>
        <v/>
      </c>
      <c r="F2365" t="str">
        <f>IF([1]线路!E2365="","",[1]线路!E2365)</f>
        <v/>
      </c>
      <c r="G2365" s="18" t="str">
        <f t="shared" si="88"/>
        <v/>
      </c>
      <c r="H2365" s="18"/>
      <c r="I2365" s="18"/>
      <c r="J2365" s="18"/>
      <c r="K2365" s="18"/>
      <c r="L2365" s="18" t="str">
        <f t="shared" si="89"/>
        <v/>
      </c>
      <c r="M2365" t="str">
        <f>IF([1]线路!G2365="","",[1]线路!G2365)</f>
        <v/>
      </c>
      <c r="N2365" t="str">
        <f>IF([1]线路!H2365="","",[1]线路!H2365)</f>
        <v/>
      </c>
    </row>
    <row r="2366" spans="1:14" x14ac:dyDescent="0.15">
      <c r="A2366" t="str">
        <f>IF([1]线路!A2366="","",[1]线路!A2366)</f>
        <v/>
      </c>
      <c r="B2366" t="str">
        <f>IF([1]线路!B2366="","",[1]线路!B2366)</f>
        <v/>
      </c>
      <c r="C2366" t="str">
        <f>IF([1]线路!C2366="","",[1]线路!C2366)</f>
        <v/>
      </c>
      <c r="D2366" t="str">
        <f>IF([1]线路!D2366="","",[1]线路!D2366)</f>
        <v/>
      </c>
      <c r="E2366" t="str">
        <f>IF([1]线路!F2366="","",[1]线路!F2366)</f>
        <v/>
      </c>
      <c r="F2366" t="str">
        <f>IF([1]线路!E2366="","",[1]线路!E2366)</f>
        <v/>
      </c>
      <c r="G2366" s="18" t="str">
        <f t="shared" si="88"/>
        <v/>
      </c>
      <c r="H2366" s="18"/>
      <c r="I2366" s="18"/>
      <c r="J2366" s="18"/>
      <c r="K2366" s="18"/>
      <c r="L2366" s="18" t="str">
        <f t="shared" si="89"/>
        <v/>
      </c>
      <c r="M2366" t="str">
        <f>IF([1]线路!G2366="","",[1]线路!G2366)</f>
        <v/>
      </c>
      <c r="N2366" t="str">
        <f>IF([1]线路!H2366="","",[1]线路!H2366)</f>
        <v/>
      </c>
    </row>
    <row r="2367" spans="1:14" x14ac:dyDescent="0.15">
      <c r="A2367" t="str">
        <f>IF([1]线路!A2367="","",[1]线路!A2367)</f>
        <v/>
      </c>
      <c r="B2367" t="str">
        <f>IF([1]线路!B2367="","",[1]线路!B2367)</f>
        <v/>
      </c>
      <c r="C2367" t="str">
        <f>IF([1]线路!C2367="","",[1]线路!C2367)</f>
        <v/>
      </c>
      <c r="D2367" t="str">
        <f>IF([1]线路!D2367="","",[1]线路!D2367)</f>
        <v/>
      </c>
      <c r="E2367" t="str">
        <f>IF([1]线路!F2367="","",[1]线路!F2367)</f>
        <v/>
      </c>
      <c r="F2367" t="str">
        <f>IF([1]线路!E2367="","",[1]线路!E2367)</f>
        <v/>
      </c>
      <c r="G2367" s="18" t="str">
        <f t="shared" si="88"/>
        <v/>
      </c>
      <c r="H2367" s="18"/>
      <c r="I2367" s="18"/>
      <c r="J2367" s="18"/>
      <c r="K2367" s="18"/>
      <c r="L2367" s="18" t="str">
        <f t="shared" si="89"/>
        <v/>
      </c>
      <c r="M2367" t="str">
        <f>IF([1]线路!G2367="","",[1]线路!G2367)</f>
        <v/>
      </c>
      <c r="N2367" t="str">
        <f>IF([1]线路!H2367="","",[1]线路!H2367)</f>
        <v/>
      </c>
    </row>
    <row r="2368" spans="1:14" x14ac:dyDescent="0.15">
      <c r="A2368" t="str">
        <f>IF([1]线路!A2368="","",[1]线路!A2368)</f>
        <v/>
      </c>
      <c r="B2368" t="str">
        <f>IF([1]线路!B2368="","",[1]线路!B2368)</f>
        <v/>
      </c>
      <c r="C2368" t="str">
        <f>IF([1]线路!C2368="","",[1]线路!C2368)</f>
        <v/>
      </c>
      <c r="D2368" t="str">
        <f>IF([1]线路!D2368="","",[1]线路!D2368)</f>
        <v/>
      </c>
      <c r="E2368" t="str">
        <f>IF([1]线路!F2368="","",[1]线路!F2368)</f>
        <v/>
      </c>
      <c r="F2368" t="str">
        <f>IF([1]线路!E2368="","",[1]线路!E2368)</f>
        <v/>
      </c>
      <c r="G2368" s="18" t="str">
        <f t="shared" si="88"/>
        <v/>
      </c>
      <c r="H2368" s="18"/>
      <c r="I2368" s="18"/>
      <c r="J2368" s="18"/>
      <c r="K2368" s="18"/>
      <c r="L2368" s="18" t="str">
        <f t="shared" si="89"/>
        <v/>
      </c>
      <c r="M2368" t="str">
        <f>IF([1]线路!G2368="","",[1]线路!G2368)</f>
        <v/>
      </c>
      <c r="N2368" t="str">
        <f>IF([1]线路!H2368="","",[1]线路!H2368)</f>
        <v/>
      </c>
    </row>
    <row r="2369" spans="1:14" x14ac:dyDescent="0.15">
      <c r="A2369" t="str">
        <f>IF([1]线路!A2369="","",[1]线路!A2369)</f>
        <v/>
      </c>
      <c r="B2369" t="str">
        <f>IF([1]线路!B2369="","",[1]线路!B2369)</f>
        <v/>
      </c>
      <c r="C2369" t="str">
        <f>IF([1]线路!C2369="","",[1]线路!C2369)</f>
        <v/>
      </c>
      <c r="D2369" t="str">
        <f>IF([1]线路!D2369="","",[1]线路!D2369)</f>
        <v/>
      </c>
      <c r="E2369" t="str">
        <f>IF([1]线路!F2369="","",[1]线路!F2369)</f>
        <v/>
      </c>
      <c r="F2369" t="str">
        <f>IF([1]线路!E2369="","",[1]线路!E2369)</f>
        <v/>
      </c>
      <c r="G2369" s="18" t="str">
        <f t="shared" si="88"/>
        <v/>
      </c>
      <c r="H2369" s="18"/>
      <c r="I2369" s="18"/>
      <c r="J2369" s="18"/>
      <c r="K2369" s="18"/>
      <c r="L2369" s="18" t="str">
        <f t="shared" si="89"/>
        <v/>
      </c>
      <c r="M2369" t="str">
        <f>IF([1]线路!G2369="","",[1]线路!G2369)</f>
        <v/>
      </c>
      <c r="N2369" t="str">
        <f>IF([1]线路!H2369="","",[1]线路!H2369)</f>
        <v/>
      </c>
    </row>
    <row r="2370" spans="1:14" x14ac:dyDescent="0.15">
      <c r="A2370" t="str">
        <f>IF([1]线路!A2370="","",[1]线路!A2370)</f>
        <v/>
      </c>
      <c r="B2370" t="str">
        <f>IF([1]线路!B2370="","",[1]线路!B2370)</f>
        <v/>
      </c>
      <c r="C2370" t="str">
        <f>IF([1]线路!C2370="","",[1]线路!C2370)</f>
        <v/>
      </c>
      <c r="D2370" t="str">
        <f>IF([1]线路!D2370="","",[1]线路!D2370)</f>
        <v/>
      </c>
      <c r="E2370" t="str">
        <f>IF([1]线路!F2370="","",[1]线路!F2370)</f>
        <v/>
      </c>
      <c r="F2370" t="str">
        <f>IF([1]线路!E2370="","",[1]线路!E2370)</f>
        <v/>
      </c>
      <c r="G2370" s="18" t="str">
        <f t="shared" si="88"/>
        <v/>
      </c>
      <c r="H2370" s="18"/>
      <c r="I2370" s="18"/>
      <c r="J2370" s="18"/>
      <c r="K2370" s="18"/>
      <c r="L2370" s="18" t="str">
        <f t="shared" si="89"/>
        <v/>
      </c>
      <c r="M2370" t="str">
        <f>IF([1]线路!G2370="","",[1]线路!G2370)</f>
        <v/>
      </c>
      <c r="N2370" t="str">
        <f>IF([1]线路!H2370="","",[1]线路!H2370)</f>
        <v/>
      </c>
    </row>
    <row r="2371" spans="1:14" x14ac:dyDescent="0.15">
      <c r="A2371" t="str">
        <f>IF([1]线路!A2371="","",[1]线路!A2371)</f>
        <v/>
      </c>
      <c r="B2371" t="str">
        <f>IF([1]线路!B2371="","",[1]线路!B2371)</f>
        <v/>
      </c>
      <c r="C2371" t="str">
        <f>IF([1]线路!C2371="","",[1]线路!C2371)</f>
        <v/>
      </c>
      <c r="D2371" t="str">
        <f>IF([1]线路!D2371="","",[1]线路!D2371)</f>
        <v/>
      </c>
      <c r="E2371" t="str">
        <f>IF([1]线路!F2371="","",[1]线路!F2371)</f>
        <v/>
      </c>
      <c r="F2371" t="str">
        <f>IF([1]线路!E2371="","",[1]线路!E2371)</f>
        <v/>
      </c>
      <c r="G2371" s="18" t="str">
        <f t="shared" ref="G2371:G2434" si="90">L2371</f>
        <v/>
      </c>
      <c r="H2371" s="18"/>
      <c r="I2371" s="18"/>
      <c r="J2371" s="18"/>
      <c r="K2371" s="18"/>
      <c r="L2371" s="18" t="str">
        <f t="shared" ref="L2371:L2434" si="91">IF(OR(I2371="",K2371=""),"",IF(I2371/(I2371+K2371)&gt;0.5,0,1))</f>
        <v/>
      </c>
      <c r="M2371" t="str">
        <f>IF([1]线路!G2371="","",[1]线路!G2371)</f>
        <v/>
      </c>
      <c r="N2371" t="str">
        <f>IF([1]线路!H2371="","",[1]线路!H2371)</f>
        <v/>
      </c>
    </row>
    <row r="2372" spans="1:14" x14ac:dyDescent="0.15">
      <c r="A2372" t="str">
        <f>IF([1]线路!A2372="","",[1]线路!A2372)</f>
        <v/>
      </c>
      <c r="B2372" t="str">
        <f>IF([1]线路!B2372="","",[1]线路!B2372)</f>
        <v/>
      </c>
      <c r="C2372" t="str">
        <f>IF([1]线路!C2372="","",[1]线路!C2372)</f>
        <v/>
      </c>
      <c r="D2372" t="str">
        <f>IF([1]线路!D2372="","",[1]线路!D2372)</f>
        <v/>
      </c>
      <c r="E2372" t="str">
        <f>IF([1]线路!F2372="","",[1]线路!F2372)</f>
        <v/>
      </c>
      <c r="F2372" t="str">
        <f>IF([1]线路!E2372="","",[1]线路!E2372)</f>
        <v/>
      </c>
      <c r="G2372" s="18" t="str">
        <f t="shared" si="90"/>
        <v/>
      </c>
      <c r="H2372" s="18"/>
      <c r="I2372" s="18"/>
      <c r="J2372" s="18"/>
      <c r="K2372" s="18"/>
      <c r="L2372" s="18" t="str">
        <f t="shared" si="91"/>
        <v/>
      </c>
      <c r="M2372" t="str">
        <f>IF([1]线路!G2372="","",[1]线路!G2372)</f>
        <v/>
      </c>
      <c r="N2372" t="str">
        <f>IF([1]线路!H2372="","",[1]线路!H2372)</f>
        <v/>
      </c>
    </row>
    <row r="2373" spans="1:14" x14ac:dyDescent="0.15">
      <c r="A2373" t="str">
        <f>IF([1]线路!A2373="","",[1]线路!A2373)</f>
        <v/>
      </c>
      <c r="B2373" t="str">
        <f>IF([1]线路!B2373="","",[1]线路!B2373)</f>
        <v/>
      </c>
      <c r="C2373" t="str">
        <f>IF([1]线路!C2373="","",[1]线路!C2373)</f>
        <v/>
      </c>
      <c r="D2373" t="str">
        <f>IF([1]线路!D2373="","",[1]线路!D2373)</f>
        <v/>
      </c>
      <c r="E2373" t="str">
        <f>IF([1]线路!F2373="","",[1]线路!F2373)</f>
        <v/>
      </c>
      <c r="F2373" t="str">
        <f>IF([1]线路!E2373="","",[1]线路!E2373)</f>
        <v/>
      </c>
      <c r="G2373" s="18" t="str">
        <f t="shared" si="90"/>
        <v/>
      </c>
      <c r="H2373" s="18"/>
      <c r="I2373" s="18"/>
      <c r="J2373" s="18"/>
      <c r="K2373" s="18"/>
      <c r="L2373" s="18" t="str">
        <f t="shared" si="91"/>
        <v/>
      </c>
      <c r="M2373" t="str">
        <f>IF([1]线路!G2373="","",[1]线路!G2373)</f>
        <v/>
      </c>
      <c r="N2373" t="str">
        <f>IF([1]线路!H2373="","",[1]线路!H2373)</f>
        <v/>
      </c>
    </row>
    <row r="2374" spans="1:14" x14ac:dyDescent="0.15">
      <c r="A2374" t="str">
        <f>IF([1]线路!A2374="","",[1]线路!A2374)</f>
        <v/>
      </c>
      <c r="B2374" t="str">
        <f>IF([1]线路!B2374="","",[1]线路!B2374)</f>
        <v/>
      </c>
      <c r="C2374" t="str">
        <f>IF([1]线路!C2374="","",[1]线路!C2374)</f>
        <v/>
      </c>
      <c r="D2374" t="str">
        <f>IF([1]线路!D2374="","",[1]线路!D2374)</f>
        <v/>
      </c>
      <c r="E2374" t="str">
        <f>IF([1]线路!F2374="","",[1]线路!F2374)</f>
        <v/>
      </c>
      <c r="F2374" t="str">
        <f>IF([1]线路!E2374="","",[1]线路!E2374)</f>
        <v/>
      </c>
      <c r="G2374" s="18" t="str">
        <f t="shared" si="90"/>
        <v/>
      </c>
      <c r="H2374" s="18"/>
      <c r="I2374" s="18"/>
      <c r="J2374" s="18"/>
      <c r="K2374" s="18"/>
      <c r="L2374" s="18" t="str">
        <f t="shared" si="91"/>
        <v/>
      </c>
      <c r="M2374" t="str">
        <f>IF([1]线路!G2374="","",[1]线路!G2374)</f>
        <v/>
      </c>
      <c r="N2374" t="str">
        <f>IF([1]线路!H2374="","",[1]线路!H2374)</f>
        <v/>
      </c>
    </row>
    <row r="2375" spans="1:14" x14ac:dyDescent="0.15">
      <c r="A2375" t="str">
        <f>IF([1]线路!A2375="","",[1]线路!A2375)</f>
        <v/>
      </c>
      <c r="B2375" t="str">
        <f>IF([1]线路!B2375="","",[1]线路!B2375)</f>
        <v/>
      </c>
      <c r="C2375" t="str">
        <f>IF([1]线路!C2375="","",[1]线路!C2375)</f>
        <v/>
      </c>
      <c r="D2375" t="str">
        <f>IF([1]线路!D2375="","",[1]线路!D2375)</f>
        <v/>
      </c>
      <c r="E2375" t="str">
        <f>IF([1]线路!F2375="","",[1]线路!F2375)</f>
        <v/>
      </c>
      <c r="F2375" t="str">
        <f>IF([1]线路!E2375="","",[1]线路!E2375)</f>
        <v/>
      </c>
      <c r="G2375" s="18" t="str">
        <f t="shared" si="90"/>
        <v/>
      </c>
      <c r="H2375" s="18"/>
      <c r="I2375" s="18"/>
      <c r="J2375" s="18"/>
      <c r="K2375" s="18"/>
      <c r="L2375" s="18" t="str">
        <f t="shared" si="91"/>
        <v/>
      </c>
      <c r="M2375" t="str">
        <f>IF([1]线路!G2375="","",[1]线路!G2375)</f>
        <v/>
      </c>
      <c r="N2375" t="str">
        <f>IF([1]线路!H2375="","",[1]线路!H2375)</f>
        <v/>
      </c>
    </row>
    <row r="2376" spans="1:14" x14ac:dyDescent="0.15">
      <c r="A2376" t="str">
        <f>IF([1]线路!A2376="","",[1]线路!A2376)</f>
        <v/>
      </c>
      <c r="B2376" t="str">
        <f>IF([1]线路!B2376="","",[1]线路!B2376)</f>
        <v/>
      </c>
      <c r="C2376" t="str">
        <f>IF([1]线路!C2376="","",[1]线路!C2376)</f>
        <v/>
      </c>
      <c r="D2376" t="str">
        <f>IF([1]线路!D2376="","",[1]线路!D2376)</f>
        <v/>
      </c>
      <c r="E2376" t="str">
        <f>IF([1]线路!F2376="","",[1]线路!F2376)</f>
        <v/>
      </c>
      <c r="F2376" t="str">
        <f>IF([1]线路!E2376="","",[1]线路!E2376)</f>
        <v/>
      </c>
      <c r="G2376" s="18" t="str">
        <f t="shared" si="90"/>
        <v/>
      </c>
      <c r="H2376" s="18"/>
      <c r="I2376" s="18"/>
      <c r="J2376" s="18"/>
      <c r="K2376" s="18"/>
      <c r="L2376" s="18" t="str">
        <f t="shared" si="91"/>
        <v/>
      </c>
      <c r="M2376" t="str">
        <f>IF([1]线路!G2376="","",[1]线路!G2376)</f>
        <v/>
      </c>
      <c r="N2376" t="str">
        <f>IF([1]线路!H2376="","",[1]线路!H2376)</f>
        <v/>
      </c>
    </row>
    <row r="2377" spans="1:14" x14ac:dyDescent="0.15">
      <c r="A2377" t="str">
        <f>IF([1]线路!A2377="","",[1]线路!A2377)</f>
        <v/>
      </c>
      <c r="B2377" t="str">
        <f>IF([1]线路!B2377="","",[1]线路!B2377)</f>
        <v/>
      </c>
      <c r="C2377" t="str">
        <f>IF([1]线路!C2377="","",[1]线路!C2377)</f>
        <v/>
      </c>
      <c r="D2377" t="str">
        <f>IF([1]线路!D2377="","",[1]线路!D2377)</f>
        <v/>
      </c>
      <c r="E2377" t="str">
        <f>IF([1]线路!F2377="","",[1]线路!F2377)</f>
        <v/>
      </c>
      <c r="F2377" t="str">
        <f>IF([1]线路!E2377="","",[1]线路!E2377)</f>
        <v/>
      </c>
      <c r="G2377" s="18" t="str">
        <f t="shared" si="90"/>
        <v/>
      </c>
      <c r="H2377" s="18"/>
      <c r="I2377" s="18"/>
      <c r="J2377" s="18"/>
      <c r="K2377" s="18"/>
      <c r="L2377" s="18" t="str">
        <f t="shared" si="91"/>
        <v/>
      </c>
      <c r="M2377" t="str">
        <f>IF([1]线路!G2377="","",[1]线路!G2377)</f>
        <v/>
      </c>
      <c r="N2377" t="str">
        <f>IF([1]线路!H2377="","",[1]线路!H2377)</f>
        <v/>
      </c>
    </row>
    <row r="2378" spans="1:14" x14ac:dyDescent="0.15">
      <c r="A2378" t="str">
        <f>IF([1]线路!A2378="","",[1]线路!A2378)</f>
        <v/>
      </c>
      <c r="B2378" t="str">
        <f>IF([1]线路!B2378="","",[1]线路!B2378)</f>
        <v/>
      </c>
      <c r="C2378" t="str">
        <f>IF([1]线路!C2378="","",[1]线路!C2378)</f>
        <v/>
      </c>
      <c r="D2378" t="str">
        <f>IF([1]线路!D2378="","",[1]线路!D2378)</f>
        <v/>
      </c>
      <c r="E2378" t="str">
        <f>IF([1]线路!F2378="","",[1]线路!F2378)</f>
        <v/>
      </c>
      <c r="F2378" t="str">
        <f>IF([1]线路!E2378="","",[1]线路!E2378)</f>
        <v/>
      </c>
      <c r="G2378" s="18" t="str">
        <f t="shared" si="90"/>
        <v/>
      </c>
      <c r="H2378" s="18"/>
      <c r="I2378" s="18"/>
      <c r="J2378" s="18"/>
      <c r="K2378" s="18"/>
      <c r="L2378" s="18" t="str">
        <f t="shared" si="91"/>
        <v/>
      </c>
      <c r="M2378" t="str">
        <f>IF([1]线路!G2378="","",[1]线路!G2378)</f>
        <v/>
      </c>
      <c r="N2378" t="str">
        <f>IF([1]线路!H2378="","",[1]线路!H2378)</f>
        <v/>
      </c>
    </row>
    <row r="2379" spans="1:14" x14ac:dyDescent="0.15">
      <c r="A2379" t="str">
        <f>IF([1]线路!A2379="","",[1]线路!A2379)</f>
        <v/>
      </c>
      <c r="B2379" t="str">
        <f>IF([1]线路!B2379="","",[1]线路!B2379)</f>
        <v/>
      </c>
      <c r="C2379" t="str">
        <f>IF([1]线路!C2379="","",[1]线路!C2379)</f>
        <v/>
      </c>
      <c r="D2379" t="str">
        <f>IF([1]线路!D2379="","",[1]线路!D2379)</f>
        <v/>
      </c>
      <c r="E2379" t="str">
        <f>IF([1]线路!F2379="","",[1]线路!F2379)</f>
        <v/>
      </c>
      <c r="F2379" t="str">
        <f>IF([1]线路!E2379="","",[1]线路!E2379)</f>
        <v/>
      </c>
      <c r="G2379" s="18" t="str">
        <f t="shared" si="90"/>
        <v/>
      </c>
      <c r="H2379" s="18"/>
      <c r="I2379" s="18"/>
      <c r="J2379" s="18"/>
      <c r="K2379" s="18"/>
      <c r="L2379" s="18" t="str">
        <f t="shared" si="91"/>
        <v/>
      </c>
      <c r="M2379" t="str">
        <f>IF([1]线路!G2379="","",[1]线路!G2379)</f>
        <v/>
      </c>
      <c r="N2379" t="str">
        <f>IF([1]线路!H2379="","",[1]线路!H2379)</f>
        <v/>
      </c>
    </row>
    <row r="2380" spans="1:14" x14ac:dyDescent="0.15">
      <c r="A2380" t="str">
        <f>IF([1]线路!A2380="","",[1]线路!A2380)</f>
        <v/>
      </c>
      <c r="B2380" t="str">
        <f>IF([1]线路!B2380="","",[1]线路!B2380)</f>
        <v/>
      </c>
      <c r="C2380" t="str">
        <f>IF([1]线路!C2380="","",[1]线路!C2380)</f>
        <v/>
      </c>
      <c r="D2380" t="str">
        <f>IF([1]线路!D2380="","",[1]线路!D2380)</f>
        <v/>
      </c>
      <c r="E2380" t="str">
        <f>IF([1]线路!F2380="","",[1]线路!F2380)</f>
        <v/>
      </c>
      <c r="F2380" t="str">
        <f>IF([1]线路!E2380="","",[1]线路!E2380)</f>
        <v/>
      </c>
      <c r="G2380" s="18" t="str">
        <f t="shared" si="90"/>
        <v/>
      </c>
      <c r="H2380" s="18"/>
      <c r="I2380" s="18"/>
      <c r="J2380" s="18"/>
      <c r="K2380" s="18"/>
      <c r="L2380" s="18" t="str">
        <f t="shared" si="91"/>
        <v/>
      </c>
      <c r="M2380" t="str">
        <f>IF([1]线路!G2380="","",[1]线路!G2380)</f>
        <v/>
      </c>
      <c r="N2380" t="str">
        <f>IF([1]线路!H2380="","",[1]线路!H2380)</f>
        <v/>
      </c>
    </row>
    <row r="2381" spans="1:14" x14ac:dyDescent="0.15">
      <c r="A2381" t="str">
        <f>IF([1]线路!A2381="","",[1]线路!A2381)</f>
        <v/>
      </c>
      <c r="B2381" t="str">
        <f>IF([1]线路!B2381="","",[1]线路!B2381)</f>
        <v/>
      </c>
      <c r="C2381" t="str">
        <f>IF([1]线路!C2381="","",[1]线路!C2381)</f>
        <v/>
      </c>
      <c r="D2381" t="str">
        <f>IF([1]线路!D2381="","",[1]线路!D2381)</f>
        <v/>
      </c>
      <c r="E2381" t="str">
        <f>IF([1]线路!F2381="","",[1]线路!F2381)</f>
        <v/>
      </c>
      <c r="F2381" t="str">
        <f>IF([1]线路!E2381="","",[1]线路!E2381)</f>
        <v/>
      </c>
      <c r="G2381" s="18" t="str">
        <f t="shared" si="90"/>
        <v/>
      </c>
      <c r="H2381" s="18"/>
      <c r="I2381" s="18"/>
      <c r="J2381" s="18"/>
      <c r="K2381" s="18"/>
      <c r="L2381" s="18" t="str">
        <f t="shared" si="91"/>
        <v/>
      </c>
      <c r="M2381" t="str">
        <f>IF([1]线路!G2381="","",[1]线路!G2381)</f>
        <v/>
      </c>
      <c r="N2381" t="str">
        <f>IF([1]线路!H2381="","",[1]线路!H2381)</f>
        <v/>
      </c>
    </row>
    <row r="2382" spans="1:14" x14ac:dyDescent="0.15">
      <c r="A2382" t="str">
        <f>IF([1]线路!A2382="","",[1]线路!A2382)</f>
        <v/>
      </c>
      <c r="B2382" t="str">
        <f>IF([1]线路!B2382="","",[1]线路!B2382)</f>
        <v/>
      </c>
      <c r="C2382" t="str">
        <f>IF([1]线路!C2382="","",[1]线路!C2382)</f>
        <v/>
      </c>
      <c r="D2382" t="str">
        <f>IF([1]线路!D2382="","",[1]线路!D2382)</f>
        <v/>
      </c>
      <c r="E2382" t="str">
        <f>IF([1]线路!F2382="","",[1]线路!F2382)</f>
        <v/>
      </c>
      <c r="F2382" t="str">
        <f>IF([1]线路!E2382="","",[1]线路!E2382)</f>
        <v/>
      </c>
      <c r="G2382" s="18" t="str">
        <f t="shared" si="90"/>
        <v/>
      </c>
      <c r="H2382" s="18"/>
      <c r="I2382" s="18"/>
      <c r="J2382" s="18"/>
      <c r="K2382" s="18"/>
      <c r="L2382" s="18" t="str">
        <f t="shared" si="91"/>
        <v/>
      </c>
      <c r="M2382" t="str">
        <f>IF([1]线路!G2382="","",[1]线路!G2382)</f>
        <v/>
      </c>
      <c r="N2382" t="str">
        <f>IF([1]线路!H2382="","",[1]线路!H2382)</f>
        <v/>
      </c>
    </row>
    <row r="2383" spans="1:14" x14ac:dyDescent="0.15">
      <c r="A2383" t="str">
        <f>IF([1]线路!A2383="","",[1]线路!A2383)</f>
        <v/>
      </c>
      <c r="B2383" t="str">
        <f>IF([1]线路!B2383="","",[1]线路!B2383)</f>
        <v/>
      </c>
      <c r="C2383" t="str">
        <f>IF([1]线路!C2383="","",[1]线路!C2383)</f>
        <v/>
      </c>
      <c r="D2383" t="str">
        <f>IF([1]线路!D2383="","",[1]线路!D2383)</f>
        <v/>
      </c>
      <c r="E2383" t="str">
        <f>IF([1]线路!F2383="","",[1]线路!F2383)</f>
        <v/>
      </c>
      <c r="F2383" t="str">
        <f>IF([1]线路!E2383="","",[1]线路!E2383)</f>
        <v/>
      </c>
      <c r="G2383" s="18" t="str">
        <f t="shared" si="90"/>
        <v/>
      </c>
      <c r="H2383" s="18"/>
      <c r="I2383" s="18"/>
      <c r="J2383" s="18"/>
      <c r="K2383" s="18"/>
      <c r="L2383" s="18" t="str">
        <f t="shared" si="91"/>
        <v/>
      </c>
      <c r="M2383" t="str">
        <f>IF([1]线路!G2383="","",[1]线路!G2383)</f>
        <v/>
      </c>
      <c r="N2383" t="str">
        <f>IF([1]线路!H2383="","",[1]线路!H2383)</f>
        <v/>
      </c>
    </row>
    <row r="2384" spans="1:14" x14ac:dyDescent="0.15">
      <c r="A2384" t="str">
        <f>IF([1]线路!A2384="","",[1]线路!A2384)</f>
        <v/>
      </c>
      <c r="B2384" t="str">
        <f>IF([1]线路!B2384="","",[1]线路!B2384)</f>
        <v/>
      </c>
      <c r="C2384" t="str">
        <f>IF([1]线路!C2384="","",[1]线路!C2384)</f>
        <v/>
      </c>
      <c r="D2384" t="str">
        <f>IF([1]线路!D2384="","",[1]线路!D2384)</f>
        <v/>
      </c>
      <c r="E2384" t="str">
        <f>IF([1]线路!F2384="","",[1]线路!F2384)</f>
        <v/>
      </c>
      <c r="F2384" t="str">
        <f>IF([1]线路!E2384="","",[1]线路!E2384)</f>
        <v/>
      </c>
      <c r="G2384" s="18" t="str">
        <f t="shared" si="90"/>
        <v/>
      </c>
      <c r="H2384" s="18"/>
      <c r="I2384" s="18"/>
      <c r="J2384" s="18"/>
      <c r="K2384" s="18"/>
      <c r="L2384" s="18" t="str">
        <f t="shared" si="91"/>
        <v/>
      </c>
      <c r="M2384" t="str">
        <f>IF([1]线路!G2384="","",[1]线路!G2384)</f>
        <v/>
      </c>
      <c r="N2384" t="str">
        <f>IF([1]线路!H2384="","",[1]线路!H2384)</f>
        <v/>
      </c>
    </row>
    <row r="2385" spans="1:14" x14ac:dyDescent="0.15">
      <c r="A2385" t="str">
        <f>IF([1]线路!A2385="","",[1]线路!A2385)</f>
        <v/>
      </c>
      <c r="B2385" t="str">
        <f>IF([1]线路!B2385="","",[1]线路!B2385)</f>
        <v/>
      </c>
      <c r="C2385" t="str">
        <f>IF([1]线路!C2385="","",[1]线路!C2385)</f>
        <v/>
      </c>
      <c r="D2385" t="str">
        <f>IF([1]线路!D2385="","",[1]线路!D2385)</f>
        <v/>
      </c>
      <c r="E2385" t="str">
        <f>IF([1]线路!F2385="","",[1]线路!F2385)</f>
        <v/>
      </c>
      <c r="F2385" t="str">
        <f>IF([1]线路!E2385="","",[1]线路!E2385)</f>
        <v/>
      </c>
      <c r="G2385" s="18" t="str">
        <f t="shared" si="90"/>
        <v/>
      </c>
      <c r="H2385" s="18"/>
      <c r="I2385" s="18"/>
      <c r="J2385" s="18"/>
      <c r="K2385" s="18"/>
      <c r="L2385" s="18" t="str">
        <f t="shared" si="91"/>
        <v/>
      </c>
      <c r="M2385" t="str">
        <f>IF([1]线路!G2385="","",[1]线路!G2385)</f>
        <v/>
      </c>
      <c r="N2385" t="str">
        <f>IF([1]线路!H2385="","",[1]线路!H2385)</f>
        <v/>
      </c>
    </row>
    <row r="2386" spans="1:14" x14ac:dyDescent="0.15">
      <c r="A2386" t="str">
        <f>IF([1]线路!A2386="","",[1]线路!A2386)</f>
        <v/>
      </c>
      <c r="B2386" t="str">
        <f>IF([1]线路!B2386="","",[1]线路!B2386)</f>
        <v/>
      </c>
      <c r="C2386" t="str">
        <f>IF([1]线路!C2386="","",[1]线路!C2386)</f>
        <v/>
      </c>
      <c r="D2386" t="str">
        <f>IF([1]线路!D2386="","",[1]线路!D2386)</f>
        <v/>
      </c>
      <c r="E2386" t="str">
        <f>IF([1]线路!F2386="","",[1]线路!F2386)</f>
        <v/>
      </c>
      <c r="F2386" t="str">
        <f>IF([1]线路!E2386="","",[1]线路!E2386)</f>
        <v/>
      </c>
      <c r="G2386" s="18" t="str">
        <f t="shared" si="90"/>
        <v/>
      </c>
      <c r="H2386" s="18"/>
      <c r="I2386" s="18"/>
      <c r="J2386" s="18"/>
      <c r="K2386" s="18"/>
      <c r="L2386" s="18" t="str">
        <f t="shared" si="91"/>
        <v/>
      </c>
      <c r="M2386" t="str">
        <f>IF([1]线路!G2386="","",[1]线路!G2386)</f>
        <v/>
      </c>
      <c r="N2386" t="str">
        <f>IF([1]线路!H2386="","",[1]线路!H2386)</f>
        <v/>
      </c>
    </row>
    <row r="2387" spans="1:14" x14ac:dyDescent="0.15">
      <c r="A2387" t="str">
        <f>IF([1]线路!A2387="","",[1]线路!A2387)</f>
        <v/>
      </c>
      <c r="B2387" t="str">
        <f>IF([1]线路!B2387="","",[1]线路!B2387)</f>
        <v/>
      </c>
      <c r="C2387" t="str">
        <f>IF([1]线路!C2387="","",[1]线路!C2387)</f>
        <v/>
      </c>
      <c r="D2387" t="str">
        <f>IF([1]线路!D2387="","",[1]线路!D2387)</f>
        <v/>
      </c>
      <c r="E2387" t="str">
        <f>IF([1]线路!F2387="","",[1]线路!F2387)</f>
        <v/>
      </c>
      <c r="F2387" t="str">
        <f>IF([1]线路!E2387="","",[1]线路!E2387)</f>
        <v/>
      </c>
      <c r="G2387" s="18" t="str">
        <f t="shared" si="90"/>
        <v/>
      </c>
      <c r="H2387" s="18"/>
      <c r="I2387" s="18"/>
      <c r="J2387" s="18"/>
      <c r="K2387" s="18"/>
      <c r="L2387" s="18" t="str">
        <f t="shared" si="91"/>
        <v/>
      </c>
      <c r="M2387" t="str">
        <f>IF([1]线路!G2387="","",[1]线路!G2387)</f>
        <v/>
      </c>
      <c r="N2387" t="str">
        <f>IF([1]线路!H2387="","",[1]线路!H2387)</f>
        <v/>
      </c>
    </row>
    <row r="2388" spans="1:14" x14ac:dyDescent="0.15">
      <c r="A2388" t="str">
        <f>IF([1]线路!A2388="","",[1]线路!A2388)</f>
        <v/>
      </c>
      <c r="B2388" t="str">
        <f>IF([1]线路!B2388="","",[1]线路!B2388)</f>
        <v/>
      </c>
      <c r="C2388" t="str">
        <f>IF([1]线路!C2388="","",[1]线路!C2388)</f>
        <v/>
      </c>
      <c r="D2388" t="str">
        <f>IF([1]线路!D2388="","",[1]线路!D2388)</f>
        <v/>
      </c>
      <c r="E2388" t="str">
        <f>IF([1]线路!F2388="","",[1]线路!F2388)</f>
        <v/>
      </c>
      <c r="F2388" t="str">
        <f>IF([1]线路!E2388="","",[1]线路!E2388)</f>
        <v/>
      </c>
      <c r="G2388" s="18" t="str">
        <f t="shared" si="90"/>
        <v/>
      </c>
      <c r="H2388" s="18"/>
      <c r="I2388" s="18"/>
      <c r="J2388" s="18"/>
      <c r="K2388" s="18"/>
      <c r="L2388" s="18" t="str">
        <f t="shared" si="91"/>
        <v/>
      </c>
      <c r="M2388" t="str">
        <f>IF([1]线路!G2388="","",[1]线路!G2388)</f>
        <v/>
      </c>
      <c r="N2388" t="str">
        <f>IF([1]线路!H2388="","",[1]线路!H2388)</f>
        <v/>
      </c>
    </row>
    <row r="2389" spans="1:14" x14ac:dyDescent="0.15">
      <c r="A2389" t="str">
        <f>IF([1]线路!A2389="","",[1]线路!A2389)</f>
        <v/>
      </c>
      <c r="B2389" t="str">
        <f>IF([1]线路!B2389="","",[1]线路!B2389)</f>
        <v/>
      </c>
      <c r="C2389" t="str">
        <f>IF([1]线路!C2389="","",[1]线路!C2389)</f>
        <v/>
      </c>
      <c r="D2389" t="str">
        <f>IF([1]线路!D2389="","",[1]线路!D2389)</f>
        <v/>
      </c>
      <c r="E2389" t="str">
        <f>IF([1]线路!F2389="","",[1]线路!F2389)</f>
        <v/>
      </c>
      <c r="F2389" t="str">
        <f>IF([1]线路!E2389="","",[1]线路!E2389)</f>
        <v/>
      </c>
      <c r="G2389" s="18" t="str">
        <f t="shared" si="90"/>
        <v/>
      </c>
      <c r="H2389" s="18"/>
      <c r="I2389" s="18"/>
      <c r="J2389" s="18"/>
      <c r="K2389" s="18"/>
      <c r="L2389" s="18" t="str">
        <f t="shared" si="91"/>
        <v/>
      </c>
      <c r="M2389" t="str">
        <f>IF([1]线路!G2389="","",[1]线路!G2389)</f>
        <v/>
      </c>
      <c r="N2389" t="str">
        <f>IF([1]线路!H2389="","",[1]线路!H2389)</f>
        <v/>
      </c>
    </row>
    <row r="2390" spans="1:14" x14ac:dyDescent="0.15">
      <c r="A2390" t="str">
        <f>IF([1]线路!A2390="","",[1]线路!A2390)</f>
        <v/>
      </c>
      <c r="B2390" t="str">
        <f>IF([1]线路!B2390="","",[1]线路!B2390)</f>
        <v/>
      </c>
      <c r="C2390" t="str">
        <f>IF([1]线路!C2390="","",[1]线路!C2390)</f>
        <v/>
      </c>
      <c r="D2390" t="str">
        <f>IF([1]线路!D2390="","",[1]线路!D2390)</f>
        <v/>
      </c>
      <c r="E2390" t="str">
        <f>IF([1]线路!F2390="","",[1]线路!F2390)</f>
        <v/>
      </c>
      <c r="F2390" t="str">
        <f>IF([1]线路!E2390="","",[1]线路!E2390)</f>
        <v/>
      </c>
      <c r="G2390" s="18" t="str">
        <f t="shared" si="90"/>
        <v/>
      </c>
      <c r="H2390" s="18"/>
      <c r="I2390" s="18"/>
      <c r="J2390" s="18"/>
      <c r="K2390" s="18"/>
      <c r="L2390" s="18" t="str">
        <f t="shared" si="91"/>
        <v/>
      </c>
      <c r="M2390" t="str">
        <f>IF([1]线路!G2390="","",[1]线路!G2390)</f>
        <v/>
      </c>
      <c r="N2390" t="str">
        <f>IF([1]线路!H2390="","",[1]线路!H2390)</f>
        <v/>
      </c>
    </row>
    <row r="2391" spans="1:14" x14ac:dyDescent="0.15">
      <c r="A2391" t="str">
        <f>IF([1]线路!A2391="","",[1]线路!A2391)</f>
        <v/>
      </c>
      <c r="B2391" t="str">
        <f>IF([1]线路!B2391="","",[1]线路!B2391)</f>
        <v/>
      </c>
      <c r="C2391" t="str">
        <f>IF([1]线路!C2391="","",[1]线路!C2391)</f>
        <v/>
      </c>
      <c r="D2391" t="str">
        <f>IF([1]线路!D2391="","",[1]线路!D2391)</f>
        <v/>
      </c>
      <c r="E2391" t="str">
        <f>IF([1]线路!F2391="","",[1]线路!F2391)</f>
        <v/>
      </c>
      <c r="F2391" t="str">
        <f>IF([1]线路!E2391="","",[1]线路!E2391)</f>
        <v/>
      </c>
      <c r="G2391" s="18" t="str">
        <f t="shared" si="90"/>
        <v/>
      </c>
      <c r="H2391" s="18"/>
      <c r="I2391" s="18"/>
      <c r="J2391" s="18"/>
      <c r="K2391" s="18"/>
      <c r="L2391" s="18" t="str">
        <f t="shared" si="91"/>
        <v/>
      </c>
      <c r="M2391" t="str">
        <f>IF([1]线路!G2391="","",[1]线路!G2391)</f>
        <v/>
      </c>
      <c r="N2391" t="str">
        <f>IF([1]线路!H2391="","",[1]线路!H2391)</f>
        <v/>
      </c>
    </row>
    <row r="2392" spans="1:14" x14ac:dyDescent="0.15">
      <c r="A2392" t="str">
        <f>IF([1]线路!A2392="","",[1]线路!A2392)</f>
        <v/>
      </c>
      <c r="B2392" t="str">
        <f>IF([1]线路!B2392="","",[1]线路!B2392)</f>
        <v/>
      </c>
      <c r="C2392" t="str">
        <f>IF([1]线路!C2392="","",[1]线路!C2392)</f>
        <v/>
      </c>
      <c r="D2392" t="str">
        <f>IF([1]线路!D2392="","",[1]线路!D2392)</f>
        <v/>
      </c>
      <c r="E2392" t="str">
        <f>IF([1]线路!F2392="","",[1]线路!F2392)</f>
        <v/>
      </c>
      <c r="F2392" t="str">
        <f>IF([1]线路!E2392="","",[1]线路!E2392)</f>
        <v/>
      </c>
      <c r="G2392" s="18" t="str">
        <f t="shared" si="90"/>
        <v/>
      </c>
      <c r="H2392" s="18"/>
      <c r="I2392" s="18"/>
      <c r="J2392" s="18"/>
      <c r="K2392" s="18"/>
      <c r="L2392" s="18" t="str">
        <f t="shared" si="91"/>
        <v/>
      </c>
      <c r="M2392" t="str">
        <f>IF([1]线路!G2392="","",[1]线路!G2392)</f>
        <v/>
      </c>
      <c r="N2392" t="str">
        <f>IF([1]线路!H2392="","",[1]线路!H2392)</f>
        <v/>
      </c>
    </row>
    <row r="2393" spans="1:14" x14ac:dyDescent="0.15">
      <c r="A2393" t="str">
        <f>IF([1]线路!A2393="","",[1]线路!A2393)</f>
        <v/>
      </c>
      <c r="B2393" t="str">
        <f>IF([1]线路!B2393="","",[1]线路!B2393)</f>
        <v/>
      </c>
      <c r="C2393" t="str">
        <f>IF([1]线路!C2393="","",[1]线路!C2393)</f>
        <v/>
      </c>
      <c r="D2393" t="str">
        <f>IF([1]线路!D2393="","",[1]线路!D2393)</f>
        <v/>
      </c>
      <c r="E2393" t="str">
        <f>IF([1]线路!F2393="","",[1]线路!F2393)</f>
        <v/>
      </c>
      <c r="F2393" t="str">
        <f>IF([1]线路!E2393="","",[1]线路!E2393)</f>
        <v/>
      </c>
      <c r="G2393" s="18" t="str">
        <f t="shared" si="90"/>
        <v/>
      </c>
      <c r="H2393" s="18"/>
      <c r="I2393" s="18"/>
      <c r="J2393" s="18"/>
      <c r="K2393" s="18"/>
      <c r="L2393" s="18" t="str">
        <f t="shared" si="91"/>
        <v/>
      </c>
      <c r="M2393" t="str">
        <f>IF([1]线路!G2393="","",[1]线路!G2393)</f>
        <v/>
      </c>
      <c r="N2393" t="str">
        <f>IF([1]线路!H2393="","",[1]线路!H2393)</f>
        <v/>
      </c>
    </row>
    <row r="2394" spans="1:14" x14ac:dyDescent="0.15">
      <c r="A2394" t="str">
        <f>IF([1]线路!A2394="","",[1]线路!A2394)</f>
        <v/>
      </c>
      <c r="B2394" t="str">
        <f>IF([1]线路!B2394="","",[1]线路!B2394)</f>
        <v/>
      </c>
      <c r="C2394" t="str">
        <f>IF([1]线路!C2394="","",[1]线路!C2394)</f>
        <v/>
      </c>
      <c r="D2394" t="str">
        <f>IF([1]线路!D2394="","",[1]线路!D2394)</f>
        <v/>
      </c>
      <c r="E2394" t="str">
        <f>IF([1]线路!F2394="","",[1]线路!F2394)</f>
        <v/>
      </c>
      <c r="F2394" t="str">
        <f>IF([1]线路!E2394="","",[1]线路!E2394)</f>
        <v/>
      </c>
      <c r="G2394" s="18" t="str">
        <f t="shared" si="90"/>
        <v/>
      </c>
      <c r="H2394" s="18"/>
      <c r="I2394" s="18"/>
      <c r="J2394" s="18"/>
      <c r="K2394" s="18"/>
      <c r="L2394" s="18" t="str">
        <f t="shared" si="91"/>
        <v/>
      </c>
      <c r="M2394" t="str">
        <f>IF([1]线路!G2394="","",[1]线路!G2394)</f>
        <v/>
      </c>
      <c r="N2394" t="str">
        <f>IF([1]线路!H2394="","",[1]线路!H2394)</f>
        <v/>
      </c>
    </row>
    <row r="2395" spans="1:14" x14ac:dyDescent="0.15">
      <c r="A2395" t="str">
        <f>IF([1]线路!A2395="","",[1]线路!A2395)</f>
        <v/>
      </c>
      <c r="B2395" t="str">
        <f>IF([1]线路!B2395="","",[1]线路!B2395)</f>
        <v/>
      </c>
      <c r="C2395" t="str">
        <f>IF([1]线路!C2395="","",[1]线路!C2395)</f>
        <v/>
      </c>
      <c r="D2395" t="str">
        <f>IF([1]线路!D2395="","",[1]线路!D2395)</f>
        <v/>
      </c>
      <c r="E2395" t="str">
        <f>IF([1]线路!F2395="","",[1]线路!F2395)</f>
        <v/>
      </c>
      <c r="F2395" t="str">
        <f>IF([1]线路!E2395="","",[1]线路!E2395)</f>
        <v/>
      </c>
      <c r="G2395" s="18" t="str">
        <f t="shared" si="90"/>
        <v/>
      </c>
      <c r="H2395" s="18"/>
      <c r="I2395" s="18"/>
      <c r="J2395" s="18"/>
      <c r="K2395" s="18"/>
      <c r="L2395" s="18" t="str">
        <f t="shared" si="91"/>
        <v/>
      </c>
      <c r="M2395" t="str">
        <f>IF([1]线路!G2395="","",[1]线路!G2395)</f>
        <v/>
      </c>
      <c r="N2395" t="str">
        <f>IF([1]线路!H2395="","",[1]线路!H2395)</f>
        <v/>
      </c>
    </row>
    <row r="2396" spans="1:14" x14ac:dyDescent="0.15">
      <c r="A2396" t="str">
        <f>IF([1]线路!A2396="","",[1]线路!A2396)</f>
        <v/>
      </c>
      <c r="B2396" t="str">
        <f>IF([1]线路!B2396="","",[1]线路!B2396)</f>
        <v/>
      </c>
      <c r="C2396" t="str">
        <f>IF([1]线路!C2396="","",[1]线路!C2396)</f>
        <v/>
      </c>
      <c r="D2396" t="str">
        <f>IF([1]线路!D2396="","",[1]线路!D2396)</f>
        <v/>
      </c>
      <c r="E2396" t="str">
        <f>IF([1]线路!F2396="","",[1]线路!F2396)</f>
        <v/>
      </c>
      <c r="F2396" t="str">
        <f>IF([1]线路!E2396="","",[1]线路!E2396)</f>
        <v/>
      </c>
      <c r="G2396" s="18" t="str">
        <f t="shared" si="90"/>
        <v/>
      </c>
      <c r="H2396" s="18"/>
      <c r="I2396" s="18"/>
      <c r="J2396" s="18"/>
      <c r="K2396" s="18"/>
      <c r="L2396" s="18" t="str">
        <f t="shared" si="91"/>
        <v/>
      </c>
      <c r="M2396" t="str">
        <f>IF([1]线路!G2396="","",[1]线路!G2396)</f>
        <v/>
      </c>
      <c r="N2396" t="str">
        <f>IF([1]线路!H2396="","",[1]线路!H2396)</f>
        <v/>
      </c>
    </row>
    <row r="2397" spans="1:14" x14ac:dyDescent="0.15">
      <c r="A2397" t="str">
        <f>IF([1]线路!A2397="","",[1]线路!A2397)</f>
        <v/>
      </c>
      <c r="B2397" t="str">
        <f>IF([1]线路!B2397="","",[1]线路!B2397)</f>
        <v/>
      </c>
      <c r="C2397" t="str">
        <f>IF([1]线路!C2397="","",[1]线路!C2397)</f>
        <v/>
      </c>
      <c r="D2397" t="str">
        <f>IF([1]线路!D2397="","",[1]线路!D2397)</f>
        <v/>
      </c>
      <c r="E2397" t="str">
        <f>IF([1]线路!F2397="","",[1]线路!F2397)</f>
        <v/>
      </c>
      <c r="F2397" t="str">
        <f>IF([1]线路!E2397="","",[1]线路!E2397)</f>
        <v/>
      </c>
      <c r="G2397" s="18" t="str">
        <f t="shared" si="90"/>
        <v/>
      </c>
      <c r="H2397" s="18"/>
      <c r="I2397" s="18"/>
      <c r="J2397" s="18"/>
      <c r="K2397" s="18"/>
      <c r="L2397" s="18" t="str">
        <f t="shared" si="91"/>
        <v/>
      </c>
      <c r="M2397" t="str">
        <f>IF([1]线路!G2397="","",[1]线路!G2397)</f>
        <v/>
      </c>
      <c r="N2397" t="str">
        <f>IF([1]线路!H2397="","",[1]线路!H2397)</f>
        <v/>
      </c>
    </row>
    <row r="2398" spans="1:14" x14ac:dyDescent="0.15">
      <c r="A2398" t="str">
        <f>IF([1]线路!A2398="","",[1]线路!A2398)</f>
        <v/>
      </c>
      <c r="B2398" t="str">
        <f>IF([1]线路!B2398="","",[1]线路!B2398)</f>
        <v/>
      </c>
      <c r="C2398" t="str">
        <f>IF([1]线路!C2398="","",[1]线路!C2398)</f>
        <v/>
      </c>
      <c r="D2398" t="str">
        <f>IF([1]线路!D2398="","",[1]线路!D2398)</f>
        <v/>
      </c>
      <c r="E2398" t="str">
        <f>IF([1]线路!F2398="","",[1]线路!F2398)</f>
        <v/>
      </c>
      <c r="F2398" t="str">
        <f>IF([1]线路!E2398="","",[1]线路!E2398)</f>
        <v/>
      </c>
      <c r="G2398" s="18" t="str">
        <f t="shared" si="90"/>
        <v/>
      </c>
      <c r="H2398" s="18"/>
      <c r="I2398" s="18"/>
      <c r="J2398" s="18"/>
      <c r="K2398" s="18"/>
      <c r="L2398" s="18" t="str">
        <f t="shared" si="91"/>
        <v/>
      </c>
      <c r="M2398" t="str">
        <f>IF([1]线路!G2398="","",[1]线路!G2398)</f>
        <v/>
      </c>
      <c r="N2398" t="str">
        <f>IF([1]线路!H2398="","",[1]线路!H2398)</f>
        <v/>
      </c>
    </row>
    <row r="2399" spans="1:14" x14ac:dyDescent="0.15">
      <c r="A2399" t="str">
        <f>IF([1]线路!A2399="","",[1]线路!A2399)</f>
        <v/>
      </c>
      <c r="B2399" t="str">
        <f>IF([1]线路!B2399="","",[1]线路!B2399)</f>
        <v/>
      </c>
      <c r="C2399" t="str">
        <f>IF([1]线路!C2399="","",[1]线路!C2399)</f>
        <v/>
      </c>
      <c r="D2399" t="str">
        <f>IF([1]线路!D2399="","",[1]线路!D2399)</f>
        <v/>
      </c>
      <c r="E2399" t="str">
        <f>IF([1]线路!F2399="","",[1]线路!F2399)</f>
        <v/>
      </c>
      <c r="F2399" t="str">
        <f>IF([1]线路!E2399="","",[1]线路!E2399)</f>
        <v/>
      </c>
      <c r="G2399" s="18" t="str">
        <f t="shared" si="90"/>
        <v/>
      </c>
      <c r="H2399" s="18"/>
      <c r="I2399" s="18"/>
      <c r="J2399" s="18"/>
      <c r="K2399" s="18"/>
      <c r="L2399" s="18" t="str">
        <f t="shared" si="91"/>
        <v/>
      </c>
      <c r="M2399" t="str">
        <f>IF([1]线路!G2399="","",[1]线路!G2399)</f>
        <v/>
      </c>
      <c r="N2399" t="str">
        <f>IF([1]线路!H2399="","",[1]线路!H2399)</f>
        <v/>
      </c>
    </row>
    <row r="2400" spans="1:14" x14ac:dyDescent="0.15">
      <c r="A2400" t="str">
        <f>IF([1]线路!A2400="","",[1]线路!A2400)</f>
        <v/>
      </c>
      <c r="B2400" t="str">
        <f>IF([1]线路!B2400="","",[1]线路!B2400)</f>
        <v/>
      </c>
      <c r="C2400" t="str">
        <f>IF([1]线路!C2400="","",[1]线路!C2400)</f>
        <v/>
      </c>
      <c r="D2400" t="str">
        <f>IF([1]线路!D2400="","",[1]线路!D2400)</f>
        <v/>
      </c>
      <c r="E2400" t="str">
        <f>IF([1]线路!F2400="","",[1]线路!F2400)</f>
        <v/>
      </c>
      <c r="F2400" t="str">
        <f>IF([1]线路!E2400="","",[1]线路!E2400)</f>
        <v/>
      </c>
      <c r="G2400" s="18" t="str">
        <f t="shared" si="90"/>
        <v/>
      </c>
      <c r="H2400" s="18"/>
      <c r="I2400" s="18"/>
      <c r="J2400" s="18"/>
      <c r="K2400" s="18"/>
      <c r="L2400" s="18" t="str">
        <f t="shared" si="91"/>
        <v/>
      </c>
      <c r="M2400" t="str">
        <f>IF([1]线路!G2400="","",[1]线路!G2400)</f>
        <v/>
      </c>
      <c r="N2400" t="str">
        <f>IF([1]线路!H2400="","",[1]线路!H2400)</f>
        <v/>
      </c>
    </row>
    <row r="2401" spans="1:14" x14ac:dyDescent="0.15">
      <c r="A2401" t="str">
        <f>IF([1]线路!A2401="","",[1]线路!A2401)</f>
        <v/>
      </c>
      <c r="B2401" t="str">
        <f>IF([1]线路!B2401="","",[1]线路!B2401)</f>
        <v/>
      </c>
      <c r="C2401" t="str">
        <f>IF([1]线路!C2401="","",[1]线路!C2401)</f>
        <v/>
      </c>
      <c r="D2401" t="str">
        <f>IF([1]线路!D2401="","",[1]线路!D2401)</f>
        <v/>
      </c>
      <c r="E2401" t="str">
        <f>IF([1]线路!F2401="","",[1]线路!F2401)</f>
        <v/>
      </c>
      <c r="F2401" t="str">
        <f>IF([1]线路!E2401="","",[1]线路!E2401)</f>
        <v/>
      </c>
      <c r="G2401" s="18" t="str">
        <f t="shared" si="90"/>
        <v/>
      </c>
      <c r="H2401" s="18"/>
      <c r="I2401" s="18"/>
      <c r="J2401" s="18"/>
      <c r="K2401" s="18"/>
      <c r="L2401" s="18" t="str">
        <f t="shared" si="91"/>
        <v/>
      </c>
      <c r="M2401" t="str">
        <f>IF([1]线路!G2401="","",[1]线路!G2401)</f>
        <v/>
      </c>
      <c r="N2401" t="str">
        <f>IF([1]线路!H2401="","",[1]线路!H2401)</f>
        <v/>
      </c>
    </row>
    <row r="2402" spans="1:14" x14ac:dyDescent="0.15">
      <c r="A2402" t="str">
        <f>IF([1]线路!A2402="","",[1]线路!A2402)</f>
        <v/>
      </c>
      <c r="B2402" t="str">
        <f>IF([1]线路!B2402="","",[1]线路!B2402)</f>
        <v/>
      </c>
      <c r="C2402" t="str">
        <f>IF([1]线路!C2402="","",[1]线路!C2402)</f>
        <v/>
      </c>
      <c r="D2402" t="str">
        <f>IF([1]线路!D2402="","",[1]线路!D2402)</f>
        <v/>
      </c>
      <c r="E2402" t="str">
        <f>IF([1]线路!F2402="","",[1]线路!F2402)</f>
        <v/>
      </c>
      <c r="F2402" t="str">
        <f>IF([1]线路!E2402="","",[1]线路!E2402)</f>
        <v/>
      </c>
      <c r="G2402" s="18" t="str">
        <f t="shared" si="90"/>
        <v/>
      </c>
      <c r="H2402" s="18"/>
      <c r="I2402" s="18"/>
      <c r="J2402" s="18"/>
      <c r="K2402" s="18"/>
      <c r="L2402" s="18" t="str">
        <f t="shared" si="91"/>
        <v/>
      </c>
      <c r="M2402" t="str">
        <f>IF([1]线路!G2402="","",[1]线路!G2402)</f>
        <v/>
      </c>
      <c r="N2402" t="str">
        <f>IF([1]线路!H2402="","",[1]线路!H2402)</f>
        <v/>
      </c>
    </row>
    <row r="2403" spans="1:14" x14ac:dyDescent="0.15">
      <c r="A2403" t="str">
        <f>IF([1]线路!A2403="","",[1]线路!A2403)</f>
        <v/>
      </c>
      <c r="B2403" t="str">
        <f>IF([1]线路!B2403="","",[1]线路!B2403)</f>
        <v/>
      </c>
      <c r="C2403" t="str">
        <f>IF([1]线路!C2403="","",[1]线路!C2403)</f>
        <v/>
      </c>
      <c r="D2403" t="str">
        <f>IF([1]线路!D2403="","",[1]线路!D2403)</f>
        <v/>
      </c>
      <c r="E2403" t="str">
        <f>IF([1]线路!F2403="","",[1]线路!F2403)</f>
        <v/>
      </c>
      <c r="F2403" t="str">
        <f>IF([1]线路!E2403="","",[1]线路!E2403)</f>
        <v/>
      </c>
      <c r="G2403" s="18" t="str">
        <f t="shared" si="90"/>
        <v/>
      </c>
      <c r="H2403" s="18"/>
      <c r="I2403" s="18"/>
      <c r="J2403" s="18"/>
      <c r="K2403" s="18"/>
      <c r="L2403" s="18" t="str">
        <f t="shared" si="91"/>
        <v/>
      </c>
      <c r="M2403" t="str">
        <f>IF([1]线路!G2403="","",[1]线路!G2403)</f>
        <v/>
      </c>
      <c r="N2403" t="str">
        <f>IF([1]线路!H2403="","",[1]线路!H2403)</f>
        <v/>
      </c>
    </row>
    <row r="2404" spans="1:14" x14ac:dyDescent="0.15">
      <c r="A2404" t="str">
        <f>IF([1]线路!A2404="","",[1]线路!A2404)</f>
        <v/>
      </c>
      <c r="B2404" t="str">
        <f>IF([1]线路!B2404="","",[1]线路!B2404)</f>
        <v/>
      </c>
      <c r="C2404" t="str">
        <f>IF([1]线路!C2404="","",[1]线路!C2404)</f>
        <v/>
      </c>
      <c r="D2404" t="str">
        <f>IF([1]线路!D2404="","",[1]线路!D2404)</f>
        <v/>
      </c>
      <c r="E2404" t="str">
        <f>IF([1]线路!F2404="","",[1]线路!F2404)</f>
        <v/>
      </c>
      <c r="F2404" t="str">
        <f>IF([1]线路!E2404="","",[1]线路!E2404)</f>
        <v/>
      </c>
      <c r="G2404" s="18" t="str">
        <f t="shared" si="90"/>
        <v/>
      </c>
      <c r="H2404" s="18"/>
      <c r="I2404" s="18"/>
      <c r="J2404" s="18"/>
      <c r="K2404" s="18"/>
      <c r="L2404" s="18" t="str">
        <f t="shared" si="91"/>
        <v/>
      </c>
      <c r="M2404" t="str">
        <f>IF([1]线路!G2404="","",[1]线路!G2404)</f>
        <v/>
      </c>
      <c r="N2404" t="str">
        <f>IF([1]线路!H2404="","",[1]线路!H2404)</f>
        <v/>
      </c>
    </row>
    <row r="2405" spans="1:14" x14ac:dyDescent="0.15">
      <c r="A2405" t="str">
        <f>IF([1]线路!A2405="","",[1]线路!A2405)</f>
        <v/>
      </c>
      <c r="B2405" t="str">
        <f>IF([1]线路!B2405="","",[1]线路!B2405)</f>
        <v/>
      </c>
      <c r="C2405" t="str">
        <f>IF([1]线路!C2405="","",[1]线路!C2405)</f>
        <v/>
      </c>
      <c r="D2405" t="str">
        <f>IF([1]线路!D2405="","",[1]线路!D2405)</f>
        <v/>
      </c>
      <c r="E2405" t="str">
        <f>IF([1]线路!F2405="","",[1]线路!F2405)</f>
        <v/>
      </c>
      <c r="F2405" t="str">
        <f>IF([1]线路!E2405="","",[1]线路!E2405)</f>
        <v/>
      </c>
      <c r="G2405" s="18" t="str">
        <f t="shared" si="90"/>
        <v/>
      </c>
      <c r="H2405" s="18"/>
      <c r="I2405" s="18"/>
      <c r="J2405" s="18"/>
      <c r="K2405" s="18"/>
      <c r="L2405" s="18" t="str">
        <f t="shared" si="91"/>
        <v/>
      </c>
      <c r="M2405" t="str">
        <f>IF([1]线路!G2405="","",[1]线路!G2405)</f>
        <v/>
      </c>
      <c r="N2405" t="str">
        <f>IF([1]线路!H2405="","",[1]线路!H2405)</f>
        <v/>
      </c>
    </row>
    <row r="2406" spans="1:14" x14ac:dyDescent="0.15">
      <c r="A2406" t="str">
        <f>IF([1]线路!A2406="","",[1]线路!A2406)</f>
        <v/>
      </c>
      <c r="B2406" t="str">
        <f>IF([1]线路!B2406="","",[1]线路!B2406)</f>
        <v/>
      </c>
      <c r="C2406" t="str">
        <f>IF([1]线路!C2406="","",[1]线路!C2406)</f>
        <v/>
      </c>
      <c r="D2406" t="str">
        <f>IF([1]线路!D2406="","",[1]线路!D2406)</f>
        <v/>
      </c>
      <c r="E2406" t="str">
        <f>IF([1]线路!F2406="","",[1]线路!F2406)</f>
        <v/>
      </c>
      <c r="F2406" t="str">
        <f>IF([1]线路!E2406="","",[1]线路!E2406)</f>
        <v/>
      </c>
      <c r="G2406" s="18" t="str">
        <f t="shared" si="90"/>
        <v/>
      </c>
      <c r="H2406" s="18"/>
      <c r="I2406" s="18"/>
      <c r="J2406" s="18"/>
      <c r="K2406" s="18"/>
      <c r="L2406" s="18" t="str">
        <f t="shared" si="91"/>
        <v/>
      </c>
      <c r="M2406" t="str">
        <f>IF([1]线路!G2406="","",[1]线路!G2406)</f>
        <v/>
      </c>
      <c r="N2406" t="str">
        <f>IF([1]线路!H2406="","",[1]线路!H2406)</f>
        <v/>
      </c>
    </row>
    <row r="2407" spans="1:14" x14ac:dyDescent="0.15">
      <c r="A2407" t="str">
        <f>IF([1]线路!A2407="","",[1]线路!A2407)</f>
        <v/>
      </c>
      <c r="B2407" t="str">
        <f>IF([1]线路!B2407="","",[1]线路!B2407)</f>
        <v/>
      </c>
      <c r="C2407" t="str">
        <f>IF([1]线路!C2407="","",[1]线路!C2407)</f>
        <v/>
      </c>
      <c r="D2407" t="str">
        <f>IF([1]线路!D2407="","",[1]线路!D2407)</f>
        <v/>
      </c>
      <c r="E2407" t="str">
        <f>IF([1]线路!F2407="","",[1]线路!F2407)</f>
        <v/>
      </c>
      <c r="F2407" t="str">
        <f>IF([1]线路!E2407="","",[1]线路!E2407)</f>
        <v/>
      </c>
      <c r="G2407" s="18" t="str">
        <f t="shared" si="90"/>
        <v/>
      </c>
      <c r="H2407" s="18"/>
      <c r="I2407" s="18"/>
      <c r="J2407" s="18"/>
      <c r="K2407" s="18"/>
      <c r="L2407" s="18" t="str">
        <f t="shared" si="91"/>
        <v/>
      </c>
      <c r="M2407" t="str">
        <f>IF([1]线路!G2407="","",[1]线路!G2407)</f>
        <v/>
      </c>
      <c r="N2407" t="str">
        <f>IF([1]线路!H2407="","",[1]线路!H2407)</f>
        <v/>
      </c>
    </row>
    <row r="2408" spans="1:14" x14ac:dyDescent="0.15">
      <c r="A2408" t="str">
        <f>IF([1]线路!A2408="","",[1]线路!A2408)</f>
        <v/>
      </c>
      <c r="B2408" t="str">
        <f>IF([1]线路!B2408="","",[1]线路!B2408)</f>
        <v/>
      </c>
      <c r="C2408" t="str">
        <f>IF([1]线路!C2408="","",[1]线路!C2408)</f>
        <v/>
      </c>
      <c r="D2408" t="str">
        <f>IF([1]线路!D2408="","",[1]线路!D2408)</f>
        <v/>
      </c>
      <c r="E2408" t="str">
        <f>IF([1]线路!F2408="","",[1]线路!F2408)</f>
        <v/>
      </c>
      <c r="F2408" t="str">
        <f>IF([1]线路!E2408="","",[1]线路!E2408)</f>
        <v/>
      </c>
      <c r="G2408" s="18" t="str">
        <f t="shared" si="90"/>
        <v/>
      </c>
      <c r="H2408" s="18"/>
      <c r="I2408" s="18"/>
      <c r="J2408" s="18"/>
      <c r="K2408" s="18"/>
      <c r="L2408" s="18" t="str">
        <f t="shared" si="91"/>
        <v/>
      </c>
      <c r="M2408" t="str">
        <f>IF([1]线路!G2408="","",[1]线路!G2408)</f>
        <v/>
      </c>
      <c r="N2408" t="str">
        <f>IF([1]线路!H2408="","",[1]线路!H2408)</f>
        <v/>
      </c>
    </row>
    <row r="2409" spans="1:14" x14ac:dyDescent="0.15">
      <c r="A2409" t="str">
        <f>IF([1]线路!A2409="","",[1]线路!A2409)</f>
        <v/>
      </c>
      <c r="B2409" t="str">
        <f>IF([1]线路!B2409="","",[1]线路!B2409)</f>
        <v/>
      </c>
      <c r="C2409" t="str">
        <f>IF([1]线路!C2409="","",[1]线路!C2409)</f>
        <v/>
      </c>
      <c r="D2409" t="str">
        <f>IF([1]线路!D2409="","",[1]线路!D2409)</f>
        <v/>
      </c>
      <c r="E2409" t="str">
        <f>IF([1]线路!F2409="","",[1]线路!F2409)</f>
        <v/>
      </c>
      <c r="F2409" t="str">
        <f>IF([1]线路!E2409="","",[1]线路!E2409)</f>
        <v/>
      </c>
      <c r="G2409" s="18" t="str">
        <f t="shared" si="90"/>
        <v/>
      </c>
      <c r="H2409" s="18"/>
      <c r="I2409" s="18"/>
      <c r="J2409" s="18"/>
      <c r="K2409" s="18"/>
      <c r="L2409" s="18" t="str">
        <f t="shared" si="91"/>
        <v/>
      </c>
      <c r="M2409" t="str">
        <f>IF([1]线路!G2409="","",[1]线路!G2409)</f>
        <v/>
      </c>
      <c r="N2409" t="str">
        <f>IF([1]线路!H2409="","",[1]线路!H2409)</f>
        <v/>
      </c>
    </row>
    <row r="2410" spans="1:14" x14ac:dyDescent="0.15">
      <c r="A2410" t="str">
        <f>IF([1]线路!A2410="","",[1]线路!A2410)</f>
        <v/>
      </c>
      <c r="B2410" t="str">
        <f>IF([1]线路!B2410="","",[1]线路!B2410)</f>
        <v/>
      </c>
      <c r="C2410" t="str">
        <f>IF([1]线路!C2410="","",[1]线路!C2410)</f>
        <v/>
      </c>
      <c r="D2410" t="str">
        <f>IF([1]线路!D2410="","",[1]线路!D2410)</f>
        <v/>
      </c>
      <c r="E2410" t="str">
        <f>IF([1]线路!F2410="","",[1]线路!F2410)</f>
        <v/>
      </c>
      <c r="F2410" t="str">
        <f>IF([1]线路!E2410="","",[1]线路!E2410)</f>
        <v/>
      </c>
      <c r="G2410" s="18" t="str">
        <f t="shared" si="90"/>
        <v/>
      </c>
      <c r="H2410" s="18"/>
      <c r="I2410" s="18"/>
      <c r="J2410" s="18"/>
      <c r="K2410" s="18"/>
      <c r="L2410" s="18" t="str">
        <f t="shared" si="91"/>
        <v/>
      </c>
      <c r="M2410" t="str">
        <f>IF([1]线路!G2410="","",[1]线路!G2410)</f>
        <v/>
      </c>
      <c r="N2410" t="str">
        <f>IF([1]线路!H2410="","",[1]线路!H2410)</f>
        <v/>
      </c>
    </row>
    <row r="2411" spans="1:14" x14ac:dyDescent="0.15">
      <c r="A2411" t="str">
        <f>IF([1]线路!A2411="","",[1]线路!A2411)</f>
        <v/>
      </c>
      <c r="B2411" t="str">
        <f>IF([1]线路!B2411="","",[1]线路!B2411)</f>
        <v/>
      </c>
      <c r="C2411" t="str">
        <f>IF([1]线路!C2411="","",[1]线路!C2411)</f>
        <v/>
      </c>
      <c r="D2411" t="str">
        <f>IF([1]线路!D2411="","",[1]线路!D2411)</f>
        <v/>
      </c>
      <c r="E2411" t="str">
        <f>IF([1]线路!F2411="","",[1]线路!F2411)</f>
        <v/>
      </c>
      <c r="F2411" t="str">
        <f>IF([1]线路!E2411="","",[1]线路!E2411)</f>
        <v/>
      </c>
      <c r="G2411" s="18" t="str">
        <f t="shared" si="90"/>
        <v/>
      </c>
      <c r="H2411" s="18"/>
      <c r="I2411" s="18"/>
      <c r="J2411" s="18"/>
      <c r="K2411" s="18"/>
      <c r="L2411" s="18" t="str">
        <f t="shared" si="91"/>
        <v/>
      </c>
      <c r="M2411" t="str">
        <f>IF([1]线路!G2411="","",[1]线路!G2411)</f>
        <v/>
      </c>
      <c r="N2411" t="str">
        <f>IF([1]线路!H2411="","",[1]线路!H2411)</f>
        <v/>
      </c>
    </row>
    <row r="2412" spans="1:14" x14ac:dyDescent="0.15">
      <c r="A2412" t="str">
        <f>IF([1]线路!A2412="","",[1]线路!A2412)</f>
        <v/>
      </c>
      <c r="B2412" t="str">
        <f>IF([1]线路!B2412="","",[1]线路!B2412)</f>
        <v/>
      </c>
      <c r="C2412" t="str">
        <f>IF([1]线路!C2412="","",[1]线路!C2412)</f>
        <v/>
      </c>
      <c r="D2412" t="str">
        <f>IF([1]线路!D2412="","",[1]线路!D2412)</f>
        <v/>
      </c>
      <c r="E2412" t="str">
        <f>IF([1]线路!F2412="","",[1]线路!F2412)</f>
        <v/>
      </c>
      <c r="F2412" t="str">
        <f>IF([1]线路!E2412="","",[1]线路!E2412)</f>
        <v/>
      </c>
      <c r="G2412" s="18" t="str">
        <f t="shared" si="90"/>
        <v/>
      </c>
      <c r="H2412" s="18"/>
      <c r="I2412" s="18"/>
      <c r="J2412" s="18"/>
      <c r="K2412" s="18"/>
      <c r="L2412" s="18" t="str">
        <f t="shared" si="91"/>
        <v/>
      </c>
      <c r="M2412" t="str">
        <f>IF([1]线路!G2412="","",[1]线路!G2412)</f>
        <v/>
      </c>
      <c r="N2412" t="str">
        <f>IF([1]线路!H2412="","",[1]线路!H2412)</f>
        <v/>
      </c>
    </row>
    <row r="2413" spans="1:14" x14ac:dyDescent="0.15">
      <c r="A2413" t="str">
        <f>IF([1]线路!A2413="","",[1]线路!A2413)</f>
        <v/>
      </c>
      <c r="B2413" t="str">
        <f>IF([1]线路!B2413="","",[1]线路!B2413)</f>
        <v/>
      </c>
      <c r="C2413" t="str">
        <f>IF([1]线路!C2413="","",[1]线路!C2413)</f>
        <v/>
      </c>
      <c r="D2413" t="str">
        <f>IF([1]线路!D2413="","",[1]线路!D2413)</f>
        <v/>
      </c>
      <c r="E2413" t="str">
        <f>IF([1]线路!F2413="","",[1]线路!F2413)</f>
        <v/>
      </c>
      <c r="F2413" t="str">
        <f>IF([1]线路!E2413="","",[1]线路!E2413)</f>
        <v/>
      </c>
      <c r="G2413" s="18" t="str">
        <f t="shared" si="90"/>
        <v/>
      </c>
      <c r="H2413" s="18"/>
      <c r="I2413" s="18"/>
      <c r="J2413" s="18"/>
      <c r="K2413" s="18"/>
      <c r="L2413" s="18" t="str">
        <f t="shared" si="91"/>
        <v/>
      </c>
      <c r="M2413" t="str">
        <f>IF([1]线路!G2413="","",[1]线路!G2413)</f>
        <v/>
      </c>
      <c r="N2413" t="str">
        <f>IF([1]线路!H2413="","",[1]线路!H2413)</f>
        <v/>
      </c>
    </row>
    <row r="2414" spans="1:14" x14ac:dyDescent="0.15">
      <c r="A2414" t="str">
        <f>IF([1]线路!A2414="","",[1]线路!A2414)</f>
        <v/>
      </c>
      <c r="B2414" t="str">
        <f>IF([1]线路!B2414="","",[1]线路!B2414)</f>
        <v/>
      </c>
      <c r="C2414" t="str">
        <f>IF([1]线路!C2414="","",[1]线路!C2414)</f>
        <v/>
      </c>
      <c r="D2414" t="str">
        <f>IF([1]线路!D2414="","",[1]线路!D2414)</f>
        <v/>
      </c>
      <c r="E2414" t="str">
        <f>IF([1]线路!F2414="","",[1]线路!F2414)</f>
        <v/>
      </c>
      <c r="F2414" t="str">
        <f>IF([1]线路!E2414="","",[1]线路!E2414)</f>
        <v/>
      </c>
      <c r="G2414" s="18" t="str">
        <f t="shared" si="90"/>
        <v/>
      </c>
      <c r="H2414" s="18"/>
      <c r="I2414" s="18"/>
      <c r="J2414" s="18"/>
      <c r="K2414" s="18"/>
      <c r="L2414" s="18" t="str">
        <f t="shared" si="91"/>
        <v/>
      </c>
      <c r="M2414" t="str">
        <f>IF([1]线路!G2414="","",[1]线路!G2414)</f>
        <v/>
      </c>
      <c r="N2414" t="str">
        <f>IF([1]线路!H2414="","",[1]线路!H2414)</f>
        <v/>
      </c>
    </row>
    <row r="2415" spans="1:14" x14ac:dyDescent="0.15">
      <c r="A2415" t="str">
        <f>IF([1]线路!A2415="","",[1]线路!A2415)</f>
        <v/>
      </c>
      <c r="B2415" t="str">
        <f>IF([1]线路!B2415="","",[1]线路!B2415)</f>
        <v/>
      </c>
      <c r="C2415" t="str">
        <f>IF([1]线路!C2415="","",[1]线路!C2415)</f>
        <v/>
      </c>
      <c r="D2415" t="str">
        <f>IF([1]线路!D2415="","",[1]线路!D2415)</f>
        <v/>
      </c>
      <c r="E2415" t="str">
        <f>IF([1]线路!F2415="","",[1]线路!F2415)</f>
        <v/>
      </c>
      <c r="F2415" t="str">
        <f>IF([1]线路!E2415="","",[1]线路!E2415)</f>
        <v/>
      </c>
      <c r="G2415" s="18" t="str">
        <f t="shared" si="90"/>
        <v/>
      </c>
      <c r="H2415" s="18"/>
      <c r="I2415" s="18"/>
      <c r="J2415" s="18"/>
      <c r="K2415" s="18"/>
      <c r="L2415" s="18" t="str">
        <f t="shared" si="91"/>
        <v/>
      </c>
      <c r="M2415" t="str">
        <f>IF([1]线路!G2415="","",[1]线路!G2415)</f>
        <v/>
      </c>
      <c r="N2415" t="str">
        <f>IF([1]线路!H2415="","",[1]线路!H2415)</f>
        <v/>
      </c>
    </row>
    <row r="2416" spans="1:14" x14ac:dyDescent="0.15">
      <c r="A2416" t="str">
        <f>IF([1]线路!A2416="","",[1]线路!A2416)</f>
        <v/>
      </c>
      <c r="B2416" t="str">
        <f>IF([1]线路!B2416="","",[1]线路!B2416)</f>
        <v/>
      </c>
      <c r="C2416" t="str">
        <f>IF([1]线路!C2416="","",[1]线路!C2416)</f>
        <v/>
      </c>
      <c r="D2416" t="str">
        <f>IF([1]线路!D2416="","",[1]线路!D2416)</f>
        <v/>
      </c>
      <c r="E2416" t="str">
        <f>IF([1]线路!F2416="","",[1]线路!F2416)</f>
        <v/>
      </c>
      <c r="F2416" t="str">
        <f>IF([1]线路!E2416="","",[1]线路!E2416)</f>
        <v/>
      </c>
      <c r="G2416" s="18" t="str">
        <f t="shared" si="90"/>
        <v/>
      </c>
      <c r="H2416" s="18"/>
      <c r="I2416" s="18"/>
      <c r="J2416" s="18"/>
      <c r="K2416" s="18"/>
      <c r="L2416" s="18" t="str">
        <f t="shared" si="91"/>
        <v/>
      </c>
      <c r="M2416" t="str">
        <f>IF([1]线路!G2416="","",[1]线路!G2416)</f>
        <v/>
      </c>
      <c r="N2416" t="str">
        <f>IF([1]线路!H2416="","",[1]线路!H2416)</f>
        <v/>
      </c>
    </row>
    <row r="2417" spans="1:14" x14ac:dyDescent="0.15">
      <c r="A2417" t="str">
        <f>IF([1]线路!A2417="","",[1]线路!A2417)</f>
        <v/>
      </c>
      <c r="B2417" t="str">
        <f>IF([1]线路!B2417="","",[1]线路!B2417)</f>
        <v/>
      </c>
      <c r="C2417" t="str">
        <f>IF([1]线路!C2417="","",[1]线路!C2417)</f>
        <v/>
      </c>
      <c r="D2417" t="str">
        <f>IF([1]线路!D2417="","",[1]线路!D2417)</f>
        <v/>
      </c>
      <c r="E2417" t="str">
        <f>IF([1]线路!F2417="","",[1]线路!F2417)</f>
        <v/>
      </c>
      <c r="F2417" t="str">
        <f>IF([1]线路!E2417="","",[1]线路!E2417)</f>
        <v/>
      </c>
      <c r="G2417" s="18" t="str">
        <f t="shared" si="90"/>
        <v/>
      </c>
      <c r="H2417" s="18"/>
      <c r="I2417" s="18"/>
      <c r="J2417" s="18"/>
      <c r="K2417" s="18"/>
      <c r="L2417" s="18" t="str">
        <f t="shared" si="91"/>
        <v/>
      </c>
      <c r="M2417" t="str">
        <f>IF([1]线路!G2417="","",[1]线路!G2417)</f>
        <v/>
      </c>
      <c r="N2417" t="str">
        <f>IF([1]线路!H2417="","",[1]线路!H2417)</f>
        <v/>
      </c>
    </row>
    <row r="2418" spans="1:14" x14ac:dyDescent="0.15">
      <c r="A2418" t="str">
        <f>IF([1]线路!A2418="","",[1]线路!A2418)</f>
        <v/>
      </c>
      <c r="B2418" t="str">
        <f>IF([1]线路!B2418="","",[1]线路!B2418)</f>
        <v/>
      </c>
      <c r="C2418" t="str">
        <f>IF([1]线路!C2418="","",[1]线路!C2418)</f>
        <v/>
      </c>
      <c r="D2418" t="str">
        <f>IF([1]线路!D2418="","",[1]线路!D2418)</f>
        <v/>
      </c>
      <c r="E2418" t="str">
        <f>IF([1]线路!F2418="","",[1]线路!F2418)</f>
        <v/>
      </c>
      <c r="F2418" t="str">
        <f>IF([1]线路!E2418="","",[1]线路!E2418)</f>
        <v/>
      </c>
      <c r="G2418" s="18" t="str">
        <f t="shared" si="90"/>
        <v/>
      </c>
      <c r="H2418" s="18"/>
      <c r="I2418" s="18"/>
      <c r="J2418" s="18"/>
      <c r="K2418" s="18"/>
      <c r="L2418" s="18" t="str">
        <f t="shared" si="91"/>
        <v/>
      </c>
      <c r="M2418" t="str">
        <f>IF([1]线路!G2418="","",[1]线路!G2418)</f>
        <v/>
      </c>
      <c r="N2418" t="str">
        <f>IF([1]线路!H2418="","",[1]线路!H2418)</f>
        <v/>
      </c>
    </row>
    <row r="2419" spans="1:14" x14ac:dyDescent="0.15">
      <c r="A2419" t="str">
        <f>IF([1]线路!A2419="","",[1]线路!A2419)</f>
        <v/>
      </c>
      <c r="B2419" t="str">
        <f>IF([1]线路!B2419="","",[1]线路!B2419)</f>
        <v/>
      </c>
      <c r="C2419" t="str">
        <f>IF([1]线路!C2419="","",[1]线路!C2419)</f>
        <v/>
      </c>
      <c r="D2419" t="str">
        <f>IF([1]线路!D2419="","",[1]线路!D2419)</f>
        <v/>
      </c>
      <c r="E2419" t="str">
        <f>IF([1]线路!F2419="","",[1]线路!F2419)</f>
        <v/>
      </c>
      <c r="F2419" t="str">
        <f>IF([1]线路!E2419="","",[1]线路!E2419)</f>
        <v/>
      </c>
      <c r="G2419" s="18" t="str">
        <f t="shared" si="90"/>
        <v/>
      </c>
      <c r="H2419" s="18"/>
      <c r="I2419" s="18"/>
      <c r="J2419" s="18"/>
      <c r="K2419" s="18"/>
      <c r="L2419" s="18" t="str">
        <f t="shared" si="91"/>
        <v/>
      </c>
      <c r="M2419" t="str">
        <f>IF([1]线路!G2419="","",[1]线路!G2419)</f>
        <v/>
      </c>
      <c r="N2419" t="str">
        <f>IF([1]线路!H2419="","",[1]线路!H2419)</f>
        <v/>
      </c>
    </row>
    <row r="2420" spans="1:14" x14ac:dyDescent="0.15">
      <c r="A2420" t="str">
        <f>IF([1]线路!A2420="","",[1]线路!A2420)</f>
        <v/>
      </c>
      <c r="B2420" t="str">
        <f>IF([1]线路!B2420="","",[1]线路!B2420)</f>
        <v/>
      </c>
      <c r="C2420" t="str">
        <f>IF([1]线路!C2420="","",[1]线路!C2420)</f>
        <v/>
      </c>
      <c r="D2420" t="str">
        <f>IF([1]线路!D2420="","",[1]线路!D2420)</f>
        <v/>
      </c>
      <c r="E2420" t="str">
        <f>IF([1]线路!F2420="","",[1]线路!F2420)</f>
        <v/>
      </c>
      <c r="F2420" t="str">
        <f>IF([1]线路!E2420="","",[1]线路!E2420)</f>
        <v/>
      </c>
      <c r="G2420" s="18" t="str">
        <f t="shared" si="90"/>
        <v/>
      </c>
      <c r="H2420" s="18"/>
      <c r="I2420" s="18"/>
      <c r="J2420" s="18"/>
      <c r="K2420" s="18"/>
      <c r="L2420" s="18" t="str">
        <f t="shared" si="91"/>
        <v/>
      </c>
      <c r="M2420" t="str">
        <f>IF([1]线路!G2420="","",[1]线路!G2420)</f>
        <v/>
      </c>
      <c r="N2420" t="str">
        <f>IF([1]线路!H2420="","",[1]线路!H2420)</f>
        <v/>
      </c>
    </row>
    <row r="2421" spans="1:14" x14ac:dyDescent="0.15">
      <c r="A2421" t="str">
        <f>IF([1]线路!A2421="","",[1]线路!A2421)</f>
        <v/>
      </c>
      <c r="B2421" t="str">
        <f>IF([1]线路!B2421="","",[1]线路!B2421)</f>
        <v/>
      </c>
      <c r="C2421" t="str">
        <f>IF([1]线路!C2421="","",[1]线路!C2421)</f>
        <v/>
      </c>
      <c r="D2421" t="str">
        <f>IF([1]线路!D2421="","",[1]线路!D2421)</f>
        <v/>
      </c>
      <c r="E2421" t="str">
        <f>IF([1]线路!F2421="","",[1]线路!F2421)</f>
        <v/>
      </c>
      <c r="F2421" t="str">
        <f>IF([1]线路!E2421="","",[1]线路!E2421)</f>
        <v/>
      </c>
      <c r="G2421" s="18" t="str">
        <f t="shared" si="90"/>
        <v/>
      </c>
      <c r="H2421" s="18"/>
      <c r="I2421" s="18"/>
      <c r="J2421" s="18"/>
      <c r="K2421" s="18"/>
      <c r="L2421" s="18" t="str">
        <f t="shared" si="91"/>
        <v/>
      </c>
      <c r="M2421" t="str">
        <f>IF([1]线路!G2421="","",[1]线路!G2421)</f>
        <v/>
      </c>
      <c r="N2421" t="str">
        <f>IF([1]线路!H2421="","",[1]线路!H2421)</f>
        <v/>
      </c>
    </row>
    <row r="2422" spans="1:14" x14ac:dyDescent="0.15">
      <c r="A2422" t="str">
        <f>IF([1]线路!A2422="","",[1]线路!A2422)</f>
        <v/>
      </c>
      <c r="B2422" t="str">
        <f>IF([1]线路!B2422="","",[1]线路!B2422)</f>
        <v/>
      </c>
      <c r="C2422" t="str">
        <f>IF([1]线路!C2422="","",[1]线路!C2422)</f>
        <v/>
      </c>
      <c r="D2422" t="str">
        <f>IF([1]线路!D2422="","",[1]线路!D2422)</f>
        <v/>
      </c>
      <c r="E2422" t="str">
        <f>IF([1]线路!F2422="","",[1]线路!F2422)</f>
        <v/>
      </c>
      <c r="F2422" t="str">
        <f>IF([1]线路!E2422="","",[1]线路!E2422)</f>
        <v/>
      </c>
      <c r="G2422" s="18" t="str">
        <f t="shared" si="90"/>
        <v/>
      </c>
      <c r="H2422" s="18"/>
      <c r="I2422" s="18"/>
      <c r="J2422" s="18"/>
      <c r="K2422" s="18"/>
      <c r="L2422" s="18" t="str">
        <f t="shared" si="91"/>
        <v/>
      </c>
      <c r="M2422" t="str">
        <f>IF([1]线路!G2422="","",[1]线路!G2422)</f>
        <v/>
      </c>
      <c r="N2422" t="str">
        <f>IF([1]线路!H2422="","",[1]线路!H2422)</f>
        <v/>
      </c>
    </row>
    <row r="2423" spans="1:14" x14ac:dyDescent="0.15">
      <c r="A2423" t="str">
        <f>IF([1]线路!A2423="","",[1]线路!A2423)</f>
        <v/>
      </c>
      <c r="B2423" t="str">
        <f>IF([1]线路!B2423="","",[1]线路!B2423)</f>
        <v/>
      </c>
      <c r="C2423" t="str">
        <f>IF([1]线路!C2423="","",[1]线路!C2423)</f>
        <v/>
      </c>
      <c r="D2423" t="str">
        <f>IF([1]线路!D2423="","",[1]线路!D2423)</f>
        <v/>
      </c>
      <c r="E2423" t="str">
        <f>IF([1]线路!F2423="","",[1]线路!F2423)</f>
        <v/>
      </c>
      <c r="F2423" t="str">
        <f>IF([1]线路!E2423="","",[1]线路!E2423)</f>
        <v/>
      </c>
      <c r="G2423" s="18" t="str">
        <f t="shared" si="90"/>
        <v/>
      </c>
      <c r="H2423" s="18"/>
      <c r="I2423" s="18"/>
      <c r="J2423" s="18"/>
      <c r="K2423" s="18"/>
      <c r="L2423" s="18" t="str">
        <f t="shared" si="91"/>
        <v/>
      </c>
      <c r="M2423" t="str">
        <f>IF([1]线路!G2423="","",[1]线路!G2423)</f>
        <v/>
      </c>
      <c r="N2423" t="str">
        <f>IF([1]线路!H2423="","",[1]线路!H2423)</f>
        <v/>
      </c>
    </row>
    <row r="2424" spans="1:14" x14ac:dyDescent="0.15">
      <c r="A2424" t="str">
        <f>IF([1]线路!A2424="","",[1]线路!A2424)</f>
        <v/>
      </c>
      <c r="B2424" t="str">
        <f>IF([1]线路!B2424="","",[1]线路!B2424)</f>
        <v/>
      </c>
      <c r="C2424" t="str">
        <f>IF([1]线路!C2424="","",[1]线路!C2424)</f>
        <v/>
      </c>
      <c r="D2424" t="str">
        <f>IF([1]线路!D2424="","",[1]线路!D2424)</f>
        <v/>
      </c>
      <c r="E2424" t="str">
        <f>IF([1]线路!F2424="","",[1]线路!F2424)</f>
        <v/>
      </c>
      <c r="F2424" t="str">
        <f>IF([1]线路!E2424="","",[1]线路!E2424)</f>
        <v/>
      </c>
      <c r="G2424" s="18" t="str">
        <f t="shared" si="90"/>
        <v/>
      </c>
      <c r="H2424" s="18"/>
      <c r="I2424" s="18"/>
      <c r="J2424" s="18"/>
      <c r="K2424" s="18"/>
      <c r="L2424" s="18" t="str">
        <f t="shared" si="91"/>
        <v/>
      </c>
      <c r="M2424" t="str">
        <f>IF([1]线路!G2424="","",[1]线路!G2424)</f>
        <v/>
      </c>
      <c r="N2424" t="str">
        <f>IF([1]线路!H2424="","",[1]线路!H2424)</f>
        <v/>
      </c>
    </row>
    <row r="2425" spans="1:14" x14ac:dyDescent="0.15">
      <c r="A2425" t="str">
        <f>IF([1]线路!A2425="","",[1]线路!A2425)</f>
        <v/>
      </c>
      <c r="B2425" t="str">
        <f>IF([1]线路!B2425="","",[1]线路!B2425)</f>
        <v/>
      </c>
      <c r="C2425" t="str">
        <f>IF([1]线路!C2425="","",[1]线路!C2425)</f>
        <v/>
      </c>
      <c r="D2425" t="str">
        <f>IF([1]线路!D2425="","",[1]线路!D2425)</f>
        <v/>
      </c>
      <c r="E2425" t="str">
        <f>IF([1]线路!F2425="","",[1]线路!F2425)</f>
        <v/>
      </c>
      <c r="F2425" t="str">
        <f>IF([1]线路!E2425="","",[1]线路!E2425)</f>
        <v/>
      </c>
      <c r="G2425" s="18" t="str">
        <f t="shared" si="90"/>
        <v/>
      </c>
      <c r="H2425" s="18"/>
      <c r="I2425" s="18"/>
      <c r="J2425" s="18"/>
      <c r="K2425" s="18"/>
      <c r="L2425" s="18" t="str">
        <f t="shared" si="91"/>
        <v/>
      </c>
      <c r="M2425" t="str">
        <f>IF([1]线路!G2425="","",[1]线路!G2425)</f>
        <v/>
      </c>
      <c r="N2425" t="str">
        <f>IF([1]线路!H2425="","",[1]线路!H2425)</f>
        <v/>
      </c>
    </row>
    <row r="2426" spans="1:14" x14ac:dyDescent="0.15">
      <c r="A2426" t="str">
        <f>IF([1]线路!A2426="","",[1]线路!A2426)</f>
        <v/>
      </c>
      <c r="B2426" t="str">
        <f>IF([1]线路!B2426="","",[1]线路!B2426)</f>
        <v/>
      </c>
      <c r="C2426" t="str">
        <f>IF([1]线路!C2426="","",[1]线路!C2426)</f>
        <v/>
      </c>
      <c r="D2426" t="str">
        <f>IF([1]线路!D2426="","",[1]线路!D2426)</f>
        <v/>
      </c>
      <c r="E2426" t="str">
        <f>IF([1]线路!F2426="","",[1]线路!F2426)</f>
        <v/>
      </c>
      <c r="F2426" t="str">
        <f>IF([1]线路!E2426="","",[1]线路!E2426)</f>
        <v/>
      </c>
      <c r="G2426" s="18" t="str">
        <f t="shared" si="90"/>
        <v/>
      </c>
      <c r="H2426" s="18"/>
      <c r="I2426" s="18"/>
      <c r="J2426" s="18"/>
      <c r="K2426" s="18"/>
      <c r="L2426" s="18" t="str">
        <f t="shared" si="91"/>
        <v/>
      </c>
      <c r="M2426" t="str">
        <f>IF([1]线路!G2426="","",[1]线路!G2426)</f>
        <v/>
      </c>
      <c r="N2426" t="str">
        <f>IF([1]线路!H2426="","",[1]线路!H2426)</f>
        <v/>
      </c>
    </row>
    <row r="2427" spans="1:14" x14ac:dyDescent="0.15">
      <c r="A2427" t="str">
        <f>IF([1]线路!A2427="","",[1]线路!A2427)</f>
        <v/>
      </c>
      <c r="B2427" t="str">
        <f>IF([1]线路!B2427="","",[1]线路!B2427)</f>
        <v/>
      </c>
      <c r="C2427" t="str">
        <f>IF([1]线路!C2427="","",[1]线路!C2427)</f>
        <v/>
      </c>
      <c r="D2427" t="str">
        <f>IF([1]线路!D2427="","",[1]线路!D2427)</f>
        <v/>
      </c>
      <c r="E2427" t="str">
        <f>IF([1]线路!F2427="","",[1]线路!F2427)</f>
        <v/>
      </c>
      <c r="F2427" t="str">
        <f>IF([1]线路!E2427="","",[1]线路!E2427)</f>
        <v/>
      </c>
      <c r="G2427" s="18" t="str">
        <f t="shared" si="90"/>
        <v/>
      </c>
      <c r="H2427" s="18"/>
      <c r="I2427" s="18"/>
      <c r="J2427" s="18"/>
      <c r="K2427" s="18"/>
      <c r="L2427" s="18" t="str">
        <f t="shared" si="91"/>
        <v/>
      </c>
      <c r="M2427" t="str">
        <f>IF([1]线路!G2427="","",[1]线路!G2427)</f>
        <v/>
      </c>
      <c r="N2427" t="str">
        <f>IF([1]线路!H2427="","",[1]线路!H2427)</f>
        <v/>
      </c>
    </row>
    <row r="2428" spans="1:14" x14ac:dyDescent="0.15">
      <c r="A2428" t="str">
        <f>IF([1]线路!A2428="","",[1]线路!A2428)</f>
        <v/>
      </c>
      <c r="B2428" t="str">
        <f>IF([1]线路!B2428="","",[1]线路!B2428)</f>
        <v/>
      </c>
      <c r="C2428" t="str">
        <f>IF([1]线路!C2428="","",[1]线路!C2428)</f>
        <v/>
      </c>
      <c r="D2428" t="str">
        <f>IF([1]线路!D2428="","",[1]线路!D2428)</f>
        <v/>
      </c>
      <c r="E2428" t="str">
        <f>IF([1]线路!F2428="","",[1]线路!F2428)</f>
        <v/>
      </c>
      <c r="F2428" t="str">
        <f>IF([1]线路!E2428="","",[1]线路!E2428)</f>
        <v/>
      </c>
      <c r="G2428" s="18" t="str">
        <f t="shared" si="90"/>
        <v/>
      </c>
      <c r="H2428" s="18"/>
      <c r="I2428" s="18"/>
      <c r="J2428" s="18"/>
      <c r="K2428" s="18"/>
      <c r="L2428" s="18" t="str">
        <f t="shared" si="91"/>
        <v/>
      </c>
      <c r="M2428" t="str">
        <f>IF([1]线路!G2428="","",[1]线路!G2428)</f>
        <v/>
      </c>
      <c r="N2428" t="str">
        <f>IF([1]线路!H2428="","",[1]线路!H2428)</f>
        <v/>
      </c>
    </row>
    <row r="2429" spans="1:14" x14ac:dyDescent="0.15">
      <c r="A2429" t="str">
        <f>IF([1]线路!A2429="","",[1]线路!A2429)</f>
        <v/>
      </c>
      <c r="B2429" t="str">
        <f>IF([1]线路!B2429="","",[1]线路!B2429)</f>
        <v/>
      </c>
      <c r="C2429" t="str">
        <f>IF([1]线路!C2429="","",[1]线路!C2429)</f>
        <v/>
      </c>
      <c r="D2429" t="str">
        <f>IF([1]线路!D2429="","",[1]线路!D2429)</f>
        <v/>
      </c>
      <c r="E2429" t="str">
        <f>IF([1]线路!F2429="","",[1]线路!F2429)</f>
        <v/>
      </c>
      <c r="F2429" t="str">
        <f>IF([1]线路!E2429="","",[1]线路!E2429)</f>
        <v/>
      </c>
      <c r="G2429" s="18" t="str">
        <f t="shared" si="90"/>
        <v/>
      </c>
      <c r="H2429" s="18"/>
      <c r="I2429" s="18"/>
      <c r="J2429" s="18"/>
      <c r="K2429" s="18"/>
      <c r="L2429" s="18" t="str">
        <f t="shared" si="91"/>
        <v/>
      </c>
      <c r="M2429" t="str">
        <f>IF([1]线路!G2429="","",[1]线路!G2429)</f>
        <v/>
      </c>
      <c r="N2429" t="str">
        <f>IF([1]线路!H2429="","",[1]线路!H2429)</f>
        <v/>
      </c>
    </row>
    <row r="2430" spans="1:14" x14ac:dyDescent="0.15">
      <c r="A2430" t="str">
        <f>IF([1]线路!A2430="","",[1]线路!A2430)</f>
        <v/>
      </c>
      <c r="B2430" t="str">
        <f>IF([1]线路!B2430="","",[1]线路!B2430)</f>
        <v/>
      </c>
      <c r="C2430" t="str">
        <f>IF([1]线路!C2430="","",[1]线路!C2430)</f>
        <v/>
      </c>
      <c r="D2430" t="str">
        <f>IF([1]线路!D2430="","",[1]线路!D2430)</f>
        <v/>
      </c>
      <c r="E2430" t="str">
        <f>IF([1]线路!F2430="","",[1]线路!F2430)</f>
        <v/>
      </c>
      <c r="F2430" t="str">
        <f>IF([1]线路!E2430="","",[1]线路!E2430)</f>
        <v/>
      </c>
      <c r="G2430" s="18" t="str">
        <f t="shared" si="90"/>
        <v/>
      </c>
      <c r="H2430" s="18"/>
      <c r="I2430" s="18"/>
      <c r="J2430" s="18"/>
      <c r="K2430" s="18"/>
      <c r="L2430" s="18" t="str">
        <f t="shared" si="91"/>
        <v/>
      </c>
      <c r="M2430" t="str">
        <f>IF([1]线路!G2430="","",[1]线路!G2430)</f>
        <v/>
      </c>
      <c r="N2430" t="str">
        <f>IF([1]线路!H2430="","",[1]线路!H2430)</f>
        <v/>
      </c>
    </row>
    <row r="2431" spans="1:14" x14ac:dyDescent="0.15">
      <c r="A2431" t="str">
        <f>IF([1]线路!A2431="","",[1]线路!A2431)</f>
        <v/>
      </c>
      <c r="B2431" t="str">
        <f>IF([1]线路!B2431="","",[1]线路!B2431)</f>
        <v/>
      </c>
      <c r="C2431" t="str">
        <f>IF([1]线路!C2431="","",[1]线路!C2431)</f>
        <v/>
      </c>
      <c r="D2431" t="str">
        <f>IF([1]线路!D2431="","",[1]线路!D2431)</f>
        <v/>
      </c>
      <c r="E2431" t="str">
        <f>IF([1]线路!F2431="","",[1]线路!F2431)</f>
        <v/>
      </c>
      <c r="F2431" t="str">
        <f>IF([1]线路!E2431="","",[1]线路!E2431)</f>
        <v/>
      </c>
      <c r="G2431" s="18" t="str">
        <f t="shared" si="90"/>
        <v/>
      </c>
      <c r="H2431" s="18"/>
      <c r="I2431" s="18"/>
      <c r="J2431" s="18"/>
      <c r="K2431" s="18"/>
      <c r="L2431" s="18" t="str">
        <f t="shared" si="91"/>
        <v/>
      </c>
      <c r="M2431" t="str">
        <f>IF([1]线路!G2431="","",[1]线路!G2431)</f>
        <v/>
      </c>
      <c r="N2431" t="str">
        <f>IF([1]线路!H2431="","",[1]线路!H2431)</f>
        <v/>
      </c>
    </row>
    <row r="2432" spans="1:14" x14ac:dyDescent="0.15">
      <c r="A2432" t="str">
        <f>IF([1]线路!A2432="","",[1]线路!A2432)</f>
        <v/>
      </c>
      <c r="B2432" t="str">
        <f>IF([1]线路!B2432="","",[1]线路!B2432)</f>
        <v/>
      </c>
      <c r="C2432" t="str">
        <f>IF([1]线路!C2432="","",[1]线路!C2432)</f>
        <v/>
      </c>
      <c r="D2432" t="str">
        <f>IF([1]线路!D2432="","",[1]线路!D2432)</f>
        <v/>
      </c>
      <c r="E2432" t="str">
        <f>IF([1]线路!F2432="","",[1]线路!F2432)</f>
        <v/>
      </c>
      <c r="F2432" t="str">
        <f>IF([1]线路!E2432="","",[1]线路!E2432)</f>
        <v/>
      </c>
      <c r="G2432" s="18" t="str">
        <f t="shared" si="90"/>
        <v/>
      </c>
      <c r="H2432" s="18"/>
      <c r="I2432" s="18"/>
      <c r="J2432" s="18"/>
      <c r="K2432" s="18"/>
      <c r="L2432" s="18" t="str">
        <f t="shared" si="91"/>
        <v/>
      </c>
      <c r="M2432" t="str">
        <f>IF([1]线路!G2432="","",[1]线路!G2432)</f>
        <v/>
      </c>
      <c r="N2432" t="str">
        <f>IF([1]线路!H2432="","",[1]线路!H2432)</f>
        <v/>
      </c>
    </row>
    <row r="2433" spans="1:14" x14ac:dyDescent="0.15">
      <c r="A2433" t="str">
        <f>IF([1]线路!A2433="","",[1]线路!A2433)</f>
        <v/>
      </c>
      <c r="B2433" t="str">
        <f>IF([1]线路!B2433="","",[1]线路!B2433)</f>
        <v/>
      </c>
      <c r="C2433" t="str">
        <f>IF([1]线路!C2433="","",[1]线路!C2433)</f>
        <v/>
      </c>
      <c r="D2433" t="str">
        <f>IF([1]线路!D2433="","",[1]线路!D2433)</f>
        <v/>
      </c>
      <c r="E2433" t="str">
        <f>IF([1]线路!F2433="","",[1]线路!F2433)</f>
        <v/>
      </c>
      <c r="F2433" t="str">
        <f>IF([1]线路!E2433="","",[1]线路!E2433)</f>
        <v/>
      </c>
      <c r="G2433" s="18" t="str">
        <f t="shared" si="90"/>
        <v/>
      </c>
      <c r="H2433" s="18"/>
      <c r="I2433" s="18"/>
      <c r="J2433" s="18"/>
      <c r="K2433" s="18"/>
      <c r="L2433" s="18" t="str">
        <f t="shared" si="91"/>
        <v/>
      </c>
      <c r="M2433" t="str">
        <f>IF([1]线路!G2433="","",[1]线路!G2433)</f>
        <v/>
      </c>
      <c r="N2433" t="str">
        <f>IF([1]线路!H2433="","",[1]线路!H2433)</f>
        <v/>
      </c>
    </row>
    <row r="2434" spans="1:14" x14ac:dyDescent="0.15">
      <c r="A2434" t="str">
        <f>IF([1]线路!A2434="","",[1]线路!A2434)</f>
        <v/>
      </c>
      <c r="B2434" t="str">
        <f>IF([1]线路!B2434="","",[1]线路!B2434)</f>
        <v/>
      </c>
      <c r="C2434" t="str">
        <f>IF([1]线路!C2434="","",[1]线路!C2434)</f>
        <v/>
      </c>
      <c r="D2434" t="str">
        <f>IF([1]线路!D2434="","",[1]线路!D2434)</f>
        <v/>
      </c>
      <c r="E2434" t="str">
        <f>IF([1]线路!F2434="","",[1]线路!F2434)</f>
        <v/>
      </c>
      <c r="F2434" t="str">
        <f>IF([1]线路!E2434="","",[1]线路!E2434)</f>
        <v/>
      </c>
      <c r="G2434" s="18" t="str">
        <f t="shared" si="90"/>
        <v/>
      </c>
      <c r="H2434" s="18"/>
      <c r="I2434" s="18"/>
      <c r="J2434" s="18"/>
      <c r="K2434" s="18"/>
      <c r="L2434" s="18" t="str">
        <f t="shared" si="91"/>
        <v/>
      </c>
      <c r="M2434" t="str">
        <f>IF([1]线路!G2434="","",[1]线路!G2434)</f>
        <v/>
      </c>
      <c r="N2434" t="str">
        <f>IF([1]线路!H2434="","",[1]线路!H2434)</f>
        <v/>
      </c>
    </row>
    <row r="2435" spans="1:14" x14ac:dyDescent="0.15">
      <c r="A2435" t="str">
        <f>IF([1]线路!A2435="","",[1]线路!A2435)</f>
        <v/>
      </c>
      <c r="B2435" t="str">
        <f>IF([1]线路!B2435="","",[1]线路!B2435)</f>
        <v/>
      </c>
      <c r="C2435" t="str">
        <f>IF([1]线路!C2435="","",[1]线路!C2435)</f>
        <v/>
      </c>
      <c r="D2435" t="str">
        <f>IF([1]线路!D2435="","",[1]线路!D2435)</f>
        <v/>
      </c>
      <c r="E2435" t="str">
        <f>IF([1]线路!F2435="","",[1]线路!F2435)</f>
        <v/>
      </c>
      <c r="F2435" t="str">
        <f>IF([1]线路!E2435="","",[1]线路!E2435)</f>
        <v/>
      </c>
      <c r="G2435" s="18" t="str">
        <f t="shared" ref="G2435:G2498" si="92">L2435</f>
        <v/>
      </c>
      <c r="H2435" s="18"/>
      <c r="I2435" s="18"/>
      <c r="J2435" s="18"/>
      <c r="K2435" s="18"/>
      <c r="L2435" s="18" t="str">
        <f t="shared" ref="L2435:L2498" si="93">IF(OR(I2435="",K2435=""),"",IF(I2435/(I2435+K2435)&gt;0.5,0,1))</f>
        <v/>
      </c>
      <c r="M2435" t="str">
        <f>IF([1]线路!G2435="","",[1]线路!G2435)</f>
        <v/>
      </c>
      <c r="N2435" t="str">
        <f>IF([1]线路!H2435="","",[1]线路!H2435)</f>
        <v/>
      </c>
    </row>
    <row r="2436" spans="1:14" x14ac:dyDescent="0.15">
      <c r="A2436" t="str">
        <f>IF([1]线路!A2436="","",[1]线路!A2436)</f>
        <v/>
      </c>
      <c r="B2436" t="str">
        <f>IF([1]线路!B2436="","",[1]线路!B2436)</f>
        <v/>
      </c>
      <c r="C2436" t="str">
        <f>IF([1]线路!C2436="","",[1]线路!C2436)</f>
        <v/>
      </c>
      <c r="D2436" t="str">
        <f>IF([1]线路!D2436="","",[1]线路!D2436)</f>
        <v/>
      </c>
      <c r="E2436" t="str">
        <f>IF([1]线路!F2436="","",[1]线路!F2436)</f>
        <v/>
      </c>
      <c r="F2436" t="str">
        <f>IF([1]线路!E2436="","",[1]线路!E2436)</f>
        <v/>
      </c>
      <c r="G2436" s="18" t="str">
        <f t="shared" si="92"/>
        <v/>
      </c>
      <c r="H2436" s="18"/>
      <c r="I2436" s="18"/>
      <c r="J2436" s="18"/>
      <c r="K2436" s="18"/>
      <c r="L2436" s="18" t="str">
        <f t="shared" si="93"/>
        <v/>
      </c>
      <c r="M2436" t="str">
        <f>IF([1]线路!G2436="","",[1]线路!G2436)</f>
        <v/>
      </c>
      <c r="N2436" t="str">
        <f>IF([1]线路!H2436="","",[1]线路!H2436)</f>
        <v/>
      </c>
    </row>
    <row r="2437" spans="1:14" x14ac:dyDescent="0.15">
      <c r="A2437" t="str">
        <f>IF([1]线路!A2437="","",[1]线路!A2437)</f>
        <v/>
      </c>
      <c r="B2437" t="str">
        <f>IF([1]线路!B2437="","",[1]线路!B2437)</f>
        <v/>
      </c>
      <c r="C2437" t="str">
        <f>IF([1]线路!C2437="","",[1]线路!C2437)</f>
        <v/>
      </c>
      <c r="D2437" t="str">
        <f>IF([1]线路!D2437="","",[1]线路!D2437)</f>
        <v/>
      </c>
      <c r="E2437" t="str">
        <f>IF([1]线路!F2437="","",[1]线路!F2437)</f>
        <v/>
      </c>
      <c r="F2437" t="str">
        <f>IF([1]线路!E2437="","",[1]线路!E2437)</f>
        <v/>
      </c>
      <c r="G2437" s="18" t="str">
        <f t="shared" si="92"/>
        <v/>
      </c>
      <c r="H2437" s="18"/>
      <c r="I2437" s="18"/>
      <c r="J2437" s="18"/>
      <c r="K2437" s="18"/>
      <c r="L2437" s="18" t="str">
        <f t="shared" si="93"/>
        <v/>
      </c>
      <c r="M2437" t="str">
        <f>IF([1]线路!G2437="","",[1]线路!G2437)</f>
        <v/>
      </c>
      <c r="N2437" t="str">
        <f>IF([1]线路!H2437="","",[1]线路!H2437)</f>
        <v/>
      </c>
    </row>
    <row r="2438" spans="1:14" x14ac:dyDescent="0.15">
      <c r="A2438" t="str">
        <f>IF([1]线路!A2438="","",[1]线路!A2438)</f>
        <v/>
      </c>
      <c r="B2438" t="str">
        <f>IF([1]线路!B2438="","",[1]线路!B2438)</f>
        <v/>
      </c>
      <c r="C2438" t="str">
        <f>IF([1]线路!C2438="","",[1]线路!C2438)</f>
        <v/>
      </c>
      <c r="D2438" t="str">
        <f>IF([1]线路!D2438="","",[1]线路!D2438)</f>
        <v/>
      </c>
      <c r="E2438" t="str">
        <f>IF([1]线路!F2438="","",[1]线路!F2438)</f>
        <v/>
      </c>
      <c r="F2438" t="str">
        <f>IF([1]线路!E2438="","",[1]线路!E2438)</f>
        <v/>
      </c>
      <c r="G2438" s="18" t="str">
        <f t="shared" si="92"/>
        <v/>
      </c>
      <c r="H2438" s="18"/>
      <c r="I2438" s="18"/>
      <c r="J2438" s="18"/>
      <c r="K2438" s="18"/>
      <c r="L2438" s="18" t="str">
        <f t="shared" si="93"/>
        <v/>
      </c>
      <c r="M2438" t="str">
        <f>IF([1]线路!G2438="","",[1]线路!G2438)</f>
        <v/>
      </c>
      <c r="N2438" t="str">
        <f>IF([1]线路!H2438="","",[1]线路!H2438)</f>
        <v/>
      </c>
    </row>
    <row r="2439" spans="1:14" x14ac:dyDescent="0.15">
      <c r="A2439" t="str">
        <f>IF([1]线路!A2439="","",[1]线路!A2439)</f>
        <v/>
      </c>
      <c r="B2439" t="str">
        <f>IF([1]线路!B2439="","",[1]线路!B2439)</f>
        <v/>
      </c>
      <c r="C2439" t="str">
        <f>IF([1]线路!C2439="","",[1]线路!C2439)</f>
        <v/>
      </c>
      <c r="D2439" t="str">
        <f>IF([1]线路!D2439="","",[1]线路!D2439)</f>
        <v/>
      </c>
      <c r="E2439" t="str">
        <f>IF([1]线路!F2439="","",[1]线路!F2439)</f>
        <v/>
      </c>
      <c r="F2439" t="str">
        <f>IF([1]线路!E2439="","",[1]线路!E2439)</f>
        <v/>
      </c>
      <c r="G2439" s="18" t="str">
        <f t="shared" si="92"/>
        <v/>
      </c>
      <c r="H2439" s="18"/>
      <c r="I2439" s="18"/>
      <c r="J2439" s="18"/>
      <c r="K2439" s="18"/>
      <c r="L2439" s="18" t="str">
        <f t="shared" si="93"/>
        <v/>
      </c>
      <c r="M2439" t="str">
        <f>IF([1]线路!G2439="","",[1]线路!G2439)</f>
        <v/>
      </c>
      <c r="N2439" t="str">
        <f>IF([1]线路!H2439="","",[1]线路!H2439)</f>
        <v/>
      </c>
    </row>
    <row r="2440" spans="1:14" x14ac:dyDescent="0.15">
      <c r="A2440" t="str">
        <f>IF([1]线路!A2440="","",[1]线路!A2440)</f>
        <v/>
      </c>
      <c r="B2440" t="str">
        <f>IF([1]线路!B2440="","",[1]线路!B2440)</f>
        <v/>
      </c>
      <c r="C2440" t="str">
        <f>IF([1]线路!C2440="","",[1]线路!C2440)</f>
        <v/>
      </c>
      <c r="D2440" t="str">
        <f>IF([1]线路!D2440="","",[1]线路!D2440)</f>
        <v/>
      </c>
      <c r="E2440" t="str">
        <f>IF([1]线路!F2440="","",[1]线路!F2440)</f>
        <v/>
      </c>
      <c r="F2440" t="str">
        <f>IF([1]线路!E2440="","",[1]线路!E2440)</f>
        <v/>
      </c>
      <c r="G2440" s="18" t="str">
        <f t="shared" si="92"/>
        <v/>
      </c>
      <c r="H2440" s="18"/>
      <c r="I2440" s="18"/>
      <c r="J2440" s="18"/>
      <c r="K2440" s="18"/>
      <c r="L2440" s="18" t="str">
        <f t="shared" si="93"/>
        <v/>
      </c>
      <c r="M2440" t="str">
        <f>IF([1]线路!G2440="","",[1]线路!G2440)</f>
        <v/>
      </c>
      <c r="N2440" t="str">
        <f>IF([1]线路!H2440="","",[1]线路!H2440)</f>
        <v/>
      </c>
    </row>
    <row r="2441" spans="1:14" x14ac:dyDescent="0.15">
      <c r="A2441" t="str">
        <f>IF([1]线路!A2441="","",[1]线路!A2441)</f>
        <v/>
      </c>
      <c r="B2441" t="str">
        <f>IF([1]线路!B2441="","",[1]线路!B2441)</f>
        <v/>
      </c>
      <c r="C2441" t="str">
        <f>IF([1]线路!C2441="","",[1]线路!C2441)</f>
        <v/>
      </c>
      <c r="D2441" t="str">
        <f>IF([1]线路!D2441="","",[1]线路!D2441)</f>
        <v/>
      </c>
      <c r="E2441" t="str">
        <f>IF([1]线路!F2441="","",[1]线路!F2441)</f>
        <v/>
      </c>
      <c r="F2441" t="str">
        <f>IF([1]线路!E2441="","",[1]线路!E2441)</f>
        <v/>
      </c>
      <c r="G2441" s="18" t="str">
        <f t="shared" si="92"/>
        <v/>
      </c>
      <c r="H2441" s="18"/>
      <c r="I2441" s="18"/>
      <c r="J2441" s="18"/>
      <c r="K2441" s="18"/>
      <c r="L2441" s="18" t="str">
        <f t="shared" si="93"/>
        <v/>
      </c>
      <c r="M2441" t="str">
        <f>IF([1]线路!G2441="","",[1]线路!G2441)</f>
        <v/>
      </c>
      <c r="N2441" t="str">
        <f>IF([1]线路!H2441="","",[1]线路!H2441)</f>
        <v/>
      </c>
    </row>
    <row r="2442" spans="1:14" x14ac:dyDescent="0.15">
      <c r="A2442" t="str">
        <f>IF([1]线路!A2442="","",[1]线路!A2442)</f>
        <v/>
      </c>
      <c r="B2442" t="str">
        <f>IF([1]线路!B2442="","",[1]线路!B2442)</f>
        <v/>
      </c>
      <c r="C2442" t="str">
        <f>IF([1]线路!C2442="","",[1]线路!C2442)</f>
        <v/>
      </c>
      <c r="D2442" t="str">
        <f>IF([1]线路!D2442="","",[1]线路!D2442)</f>
        <v/>
      </c>
      <c r="E2442" t="str">
        <f>IF([1]线路!F2442="","",[1]线路!F2442)</f>
        <v/>
      </c>
      <c r="F2442" t="str">
        <f>IF([1]线路!E2442="","",[1]线路!E2442)</f>
        <v/>
      </c>
      <c r="G2442" s="18" t="str">
        <f t="shared" si="92"/>
        <v/>
      </c>
      <c r="H2442" s="18"/>
      <c r="I2442" s="18"/>
      <c r="J2442" s="18"/>
      <c r="K2442" s="18"/>
      <c r="L2442" s="18" t="str">
        <f t="shared" si="93"/>
        <v/>
      </c>
      <c r="M2442" t="str">
        <f>IF([1]线路!G2442="","",[1]线路!G2442)</f>
        <v/>
      </c>
      <c r="N2442" t="str">
        <f>IF([1]线路!H2442="","",[1]线路!H2442)</f>
        <v/>
      </c>
    </row>
    <row r="2443" spans="1:14" x14ac:dyDescent="0.15">
      <c r="A2443" t="str">
        <f>IF([1]线路!A2443="","",[1]线路!A2443)</f>
        <v/>
      </c>
      <c r="B2443" t="str">
        <f>IF([1]线路!B2443="","",[1]线路!B2443)</f>
        <v/>
      </c>
      <c r="C2443" t="str">
        <f>IF([1]线路!C2443="","",[1]线路!C2443)</f>
        <v/>
      </c>
      <c r="D2443" t="str">
        <f>IF([1]线路!D2443="","",[1]线路!D2443)</f>
        <v/>
      </c>
      <c r="E2443" t="str">
        <f>IF([1]线路!F2443="","",[1]线路!F2443)</f>
        <v/>
      </c>
      <c r="F2443" t="str">
        <f>IF([1]线路!E2443="","",[1]线路!E2443)</f>
        <v/>
      </c>
      <c r="G2443" s="18" t="str">
        <f t="shared" si="92"/>
        <v/>
      </c>
      <c r="H2443" s="18"/>
      <c r="I2443" s="18"/>
      <c r="J2443" s="18"/>
      <c r="K2443" s="18"/>
      <c r="L2443" s="18" t="str">
        <f t="shared" si="93"/>
        <v/>
      </c>
      <c r="M2443" t="str">
        <f>IF([1]线路!G2443="","",[1]线路!G2443)</f>
        <v/>
      </c>
      <c r="N2443" t="str">
        <f>IF([1]线路!H2443="","",[1]线路!H2443)</f>
        <v/>
      </c>
    </row>
    <row r="2444" spans="1:14" x14ac:dyDescent="0.15">
      <c r="A2444" t="str">
        <f>IF([1]线路!A2444="","",[1]线路!A2444)</f>
        <v/>
      </c>
      <c r="B2444" t="str">
        <f>IF([1]线路!B2444="","",[1]线路!B2444)</f>
        <v/>
      </c>
      <c r="C2444" t="str">
        <f>IF([1]线路!C2444="","",[1]线路!C2444)</f>
        <v/>
      </c>
      <c r="D2444" t="str">
        <f>IF([1]线路!D2444="","",[1]线路!D2444)</f>
        <v/>
      </c>
      <c r="E2444" t="str">
        <f>IF([1]线路!F2444="","",[1]线路!F2444)</f>
        <v/>
      </c>
      <c r="F2444" t="str">
        <f>IF([1]线路!E2444="","",[1]线路!E2444)</f>
        <v/>
      </c>
      <c r="G2444" s="18" t="str">
        <f t="shared" si="92"/>
        <v/>
      </c>
      <c r="H2444" s="18"/>
      <c r="I2444" s="18"/>
      <c r="J2444" s="18"/>
      <c r="K2444" s="18"/>
      <c r="L2444" s="18" t="str">
        <f t="shared" si="93"/>
        <v/>
      </c>
      <c r="M2444" t="str">
        <f>IF([1]线路!G2444="","",[1]线路!G2444)</f>
        <v/>
      </c>
      <c r="N2444" t="str">
        <f>IF([1]线路!H2444="","",[1]线路!H2444)</f>
        <v/>
      </c>
    </row>
    <row r="2445" spans="1:14" x14ac:dyDescent="0.15">
      <c r="A2445" t="str">
        <f>IF([1]线路!A2445="","",[1]线路!A2445)</f>
        <v/>
      </c>
      <c r="B2445" t="str">
        <f>IF([1]线路!B2445="","",[1]线路!B2445)</f>
        <v/>
      </c>
      <c r="C2445" t="str">
        <f>IF([1]线路!C2445="","",[1]线路!C2445)</f>
        <v/>
      </c>
      <c r="D2445" t="str">
        <f>IF([1]线路!D2445="","",[1]线路!D2445)</f>
        <v/>
      </c>
      <c r="E2445" t="str">
        <f>IF([1]线路!F2445="","",[1]线路!F2445)</f>
        <v/>
      </c>
      <c r="F2445" t="str">
        <f>IF([1]线路!E2445="","",[1]线路!E2445)</f>
        <v/>
      </c>
      <c r="G2445" s="18" t="str">
        <f t="shared" si="92"/>
        <v/>
      </c>
      <c r="H2445" s="18"/>
      <c r="I2445" s="18"/>
      <c r="J2445" s="18"/>
      <c r="K2445" s="18"/>
      <c r="L2445" s="18" t="str">
        <f t="shared" si="93"/>
        <v/>
      </c>
      <c r="M2445" t="str">
        <f>IF([1]线路!G2445="","",[1]线路!G2445)</f>
        <v/>
      </c>
      <c r="N2445" t="str">
        <f>IF([1]线路!H2445="","",[1]线路!H2445)</f>
        <v/>
      </c>
    </row>
    <row r="2446" spans="1:14" x14ac:dyDescent="0.15">
      <c r="A2446" t="str">
        <f>IF([1]线路!A2446="","",[1]线路!A2446)</f>
        <v/>
      </c>
      <c r="B2446" t="str">
        <f>IF([1]线路!B2446="","",[1]线路!B2446)</f>
        <v/>
      </c>
      <c r="C2446" t="str">
        <f>IF([1]线路!C2446="","",[1]线路!C2446)</f>
        <v/>
      </c>
      <c r="D2446" t="str">
        <f>IF([1]线路!D2446="","",[1]线路!D2446)</f>
        <v/>
      </c>
      <c r="E2446" t="str">
        <f>IF([1]线路!F2446="","",[1]线路!F2446)</f>
        <v/>
      </c>
      <c r="F2446" t="str">
        <f>IF([1]线路!E2446="","",[1]线路!E2446)</f>
        <v/>
      </c>
      <c r="G2446" s="18" t="str">
        <f t="shared" si="92"/>
        <v/>
      </c>
      <c r="H2446" s="18"/>
      <c r="I2446" s="18"/>
      <c r="J2446" s="18"/>
      <c r="K2446" s="18"/>
      <c r="L2446" s="18" t="str">
        <f t="shared" si="93"/>
        <v/>
      </c>
      <c r="M2446" t="str">
        <f>IF([1]线路!G2446="","",[1]线路!G2446)</f>
        <v/>
      </c>
      <c r="N2446" t="str">
        <f>IF([1]线路!H2446="","",[1]线路!H2446)</f>
        <v/>
      </c>
    </row>
    <row r="2447" spans="1:14" x14ac:dyDescent="0.15">
      <c r="A2447" t="str">
        <f>IF([1]线路!A2447="","",[1]线路!A2447)</f>
        <v/>
      </c>
      <c r="B2447" t="str">
        <f>IF([1]线路!B2447="","",[1]线路!B2447)</f>
        <v/>
      </c>
      <c r="C2447" t="str">
        <f>IF([1]线路!C2447="","",[1]线路!C2447)</f>
        <v/>
      </c>
      <c r="D2447" t="str">
        <f>IF([1]线路!D2447="","",[1]线路!D2447)</f>
        <v/>
      </c>
      <c r="E2447" t="str">
        <f>IF([1]线路!F2447="","",[1]线路!F2447)</f>
        <v/>
      </c>
      <c r="F2447" t="str">
        <f>IF([1]线路!E2447="","",[1]线路!E2447)</f>
        <v/>
      </c>
      <c r="G2447" s="18" t="str">
        <f t="shared" si="92"/>
        <v/>
      </c>
      <c r="H2447" s="18"/>
      <c r="I2447" s="18"/>
      <c r="J2447" s="18"/>
      <c r="K2447" s="18"/>
      <c r="L2447" s="18" t="str">
        <f t="shared" si="93"/>
        <v/>
      </c>
      <c r="M2447" t="str">
        <f>IF([1]线路!G2447="","",[1]线路!G2447)</f>
        <v/>
      </c>
      <c r="N2447" t="str">
        <f>IF([1]线路!H2447="","",[1]线路!H2447)</f>
        <v/>
      </c>
    </row>
    <row r="2448" spans="1:14" x14ac:dyDescent="0.15">
      <c r="A2448" t="str">
        <f>IF([1]线路!A2448="","",[1]线路!A2448)</f>
        <v/>
      </c>
      <c r="B2448" t="str">
        <f>IF([1]线路!B2448="","",[1]线路!B2448)</f>
        <v/>
      </c>
      <c r="C2448" t="str">
        <f>IF([1]线路!C2448="","",[1]线路!C2448)</f>
        <v/>
      </c>
      <c r="D2448" t="str">
        <f>IF([1]线路!D2448="","",[1]线路!D2448)</f>
        <v/>
      </c>
      <c r="E2448" t="str">
        <f>IF([1]线路!F2448="","",[1]线路!F2448)</f>
        <v/>
      </c>
      <c r="F2448" t="str">
        <f>IF([1]线路!E2448="","",[1]线路!E2448)</f>
        <v/>
      </c>
      <c r="G2448" s="18" t="str">
        <f t="shared" si="92"/>
        <v/>
      </c>
      <c r="H2448" s="18"/>
      <c r="I2448" s="18"/>
      <c r="J2448" s="18"/>
      <c r="K2448" s="18"/>
      <c r="L2448" s="18" t="str">
        <f t="shared" si="93"/>
        <v/>
      </c>
      <c r="M2448" t="str">
        <f>IF([1]线路!G2448="","",[1]线路!G2448)</f>
        <v/>
      </c>
      <c r="N2448" t="str">
        <f>IF([1]线路!H2448="","",[1]线路!H2448)</f>
        <v/>
      </c>
    </row>
    <row r="2449" spans="1:14" x14ac:dyDescent="0.15">
      <c r="A2449" t="str">
        <f>IF([1]线路!A2449="","",[1]线路!A2449)</f>
        <v/>
      </c>
      <c r="B2449" t="str">
        <f>IF([1]线路!B2449="","",[1]线路!B2449)</f>
        <v/>
      </c>
      <c r="C2449" t="str">
        <f>IF([1]线路!C2449="","",[1]线路!C2449)</f>
        <v/>
      </c>
      <c r="D2449" t="str">
        <f>IF([1]线路!D2449="","",[1]线路!D2449)</f>
        <v/>
      </c>
      <c r="E2449" t="str">
        <f>IF([1]线路!F2449="","",[1]线路!F2449)</f>
        <v/>
      </c>
      <c r="F2449" t="str">
        <f>IF([1]线路!E2449="","",[1]线路!E2449)</f>
        <v/>
      </c>
      <c r="G2449" s="18" t="str">
        <f t="shared" si="92"/>
        <v/>
      </c>
      <c r="H2449" s="18"/>
      <c r="I2449" s="18"/>
      <c r="J2449" s="18"/>
      <c r="K2449" s="18"/>
      <c r="L2449" s="18" t="str">
        <f t="shared" si="93"/>
        <v/>
      </c>
      <c r="M2449" t="str">
        <f>IF([1]线路!G2449="","",[1]线路!G2449)</f>
        <v/>
      </c>
      <c r="N2449" t="str">
        <f>IF([1]线路!H2449="","",[1]线路!H2449)</f>
        <v/>
      </c>
    </row>
    <row r="2450" spans="1:14" x14ac:dyDescent="0.15">
      <c r="A2450" t="str">
        <f>IF([1]线路!A2450="","",[1]线路!A2450)</f>
        <v/>
      </c>
      <c r="B2450" t="str">
        <f>IF([1]线路!B2450="","",[1]线路!B2450)</f>
        <v/>
      </c>
      <c r="C2450" t="str">
        <f>IF([1]线路!C2450="","",[1]线路!C2450)</f>
        <v/>
      </c>
      <c r="D2450" t="str">
        <f>IF([1]线路!D2450="","",[1]线路!D2450)</f>
        <v/>
      </c>
      <c r="E2450" t="str">
        <f>IF([1]线路!F2450="","",[1]线路!F2450)</f>
        <v/>
      </c>
      <c r="F2450" t="str">
        <f>IF([1]线路!E2450="","",[1]线路!E2450)</f>
        <v/>
      </c>
      <c r="G2450" s="18" t="str">
        <f t="shared" si="92"/>
        <v/>
      </c>
      <c r="H2450" s="18"/>
      <c r="I2450" s="18"/>
      <c r="J2450" s="18"/>
      <c r="K2450" s="18"/>
      <c r="L2450" s="18" t="str">
        <f t="shared" si="93"/>
        <v/>
      </c>
      <c r="M2450" t="str">
        <f>IF([1]线路!G2450="","",[1]线路!G2450)</f>
        <v/>
      </c>
      <c r="N2450" t="str">
        <f>IF([1]线路!H2450="","",[1]线路!H2450)</f>
        <v/>
      </c>
    </row>
    <row r="2451" spans="1:14" x14ac:dyDescent="0.15">
      <c r="A2451" t="str">
        <f>IF([1]线路!A2451="","",[1]线路!A2451)</f>
        <v/>
      </c>
      <c r="B2451" t="str">
        <f>IF([1]线路!B2451="","",[1]线路!B2451)</f>
        <v/>
      </c>
      <c r="C2451" t="str">
        <f>IF([1]线路!C2451="","",[1]线路!C2451)</f>
        <v/>
      </c>
      <c r="D2451" t="str">
        <f>IF([1]线路!D2451="","",[1]线路!D2451)</f>
        <v/>
      </c>
      <c r="E2451" t="str">
        <f>IF([1]线路!F2451="","",[1]线路!F2451)</f>
        <v/>
      </c>
      <c r="F2451" t="str">
        <f>IF([1]线路!E2451="","",[1]线路!E2451)</f>
        <v/>
      </c>
      <c r="G2451" s="18" t="str">
        <f t="shared" si="92"/>
        <v/>
      </c>
      <c r="H2451" s="18"/>
      <c r="I2451" s="18"/>
      <c r="J2451" s="18"/>
      <c r="K2451" s="18"/>
      <c r="L2451" s="18" t="str">
        <f t="shared" si="93"/>
        <v/>
      </c>
      <c r="M2451" t="str">
        <f>IF([1]线路!G2451="","",[1]线路!G2451)</f>
        <v/>
      </c>
      <c r="N2451" t="str">
        <f>IF([1]线路!H2451="","",[1]线路!H2451)</f>
        <v/>
      </c>
    </row>
    <row r="2452" spans="1:14" x14ac:dyDescent="0.15">
      <c r="A2452" t="str">
        <f>IF([1]线路!A2452="","",[1]线路!A2452)</f>
        <v/>
      </c>
      <c r="B2452" t="str">
        <f>IF([1]线路!B2452="","",[1]线路!B2452)</f>
        <v/>
      </c>
      <c r="C2452" t="str">
        <f>IF([1]线路!C2452="","",[1]线路!C2452)</f>
        <v/>
      </c>
      <c r="D2452" t="str">
        <f>IF([1]线路!D2452="","",[1]线路!D2452)</f>
        <v/>
      </c>
      <c r="E2452" t="str">
        <f>IF([1]线路!F2452="","",[1]线路!F2452)</f>
        <v/>
      </c>
      <c r="F2452" t="str">
        <f>IF([1]线路!E2452="","",[1]线路!E2452)</f>
        <v/>
      </c>
      <c r="G2452" s="18" t="str">
        <f t="shared" si="92"/>
        <v/>
      </c>
      <c r="H2452" s="18"/>
      <c r="I2452" s="18"/>
      <c r="J2452" s="18"/>
      <c r="K2452" s="18"/>
      <c r="L2452" s="18" t="str">
        <f t="shared" si="93"/>
        <v/>
      </c>
      <c r="M2452" t="str">
        <f>IF([1]线路!G2452="","",[1]线路!G2452)</f>
        <v/>
      </c>
      <c r="N2452" t="str">
        <f>IF([1]线路!H2452="","",[1]线路!H2452)</f>
        <v/>
      </c>
    </row>
    <row r="2453" spans="1:14" x14ac:dyDescent="0.15">
      <c r="A2453" t="str">
        <f>IF([1]线路!A2453="","",[1]线路!A2453)</f>
        <v/>
      </c>
      <c r="B2453" t="str">
        <f>IF([1]线路!B2453="","",[1]线路!B2453)</f>
        <v/>
      </c>
      <c r="C2453" t="str">
        <f>IF([1]线路!C2453="","",[1]线路!C2453)</f>
        <v/>
      </c>
      <c r="D2453" t="str">
        <f>IF([1]线路!D2453="","",[1]线路!D2453)</f>
        <v/>
      </c>
      <c r="E2453" t="str">
        <f>IF([1]线路!F2453="","",[1]线路!F2453)</f>
        <v/>
      </c>
      <c r="F2453" t="str">
        <f>IF([1]线路!E2453="","",[1]线路!E2453)</f>
        <v/>
      </c>
      <c r="G2453" s="18" t="str">
        <f t="shared" si="92"/>
        <v/>
      </c>
      <c r="H2453" s="18"/>
      <c r="I2453" s="18"/>
      <c r="J2453" s="18"/>
      <c r="K2453" s="18"/>
      <c r="L2453" s="18" t="str">
        <f t="shared" si="93"/>
        <v/>
      </c>
      <c r="M2453" t="str">
        <f>IF([1]线路!G2453="","",[1]线路!G2453)</f>
        <v/>
      </c>
      <c r="N2453" t="str">
        <f>IF([1]线路!H2453="","",[1]线路!H2453)</f>
        <v/>
      </c>
    </row>
    <row r="2454" spans="1:14" x14ac:dyDescent="0.15">
      <c r="A2454" t="str">
        <f>IF([1]线路!A2454="","",[1]线路!A2454)</f>
        <v/>
      </c>
      <c r="B2454" t="str">
        <f>IF([1]线路!B2454="","",[1]线路!B2454)</f>
        <v/>
      </c>
      <c r="C2454" t="str">
        <f>IF([1]线路!C2454="","",[1]线路!C2454)</f>
        <v/>
      </c>
      <c r="D2454" t="str">
        <f>IF([1]线路!D2454="","",[1]线路!D2454)</f>
        <v/>
      </c>
      <c r="E2454" t="str">
        <f>IF([1]线路!F2454="","",[1]线路!F2454)</f>
        <v/>
      </c>
      <c r="F2454" t="str">
        <f>IF([1]线路!E2454="","",[1]线路!E2454)</f>
        <v/>
      </c>
      <c r="G2454" s="18" t="str">
        <f t="shared" si="92"/>
        <v/>
      </c>
      <c r="H2454" s="18"/>
      <c r="I2454" s="18"/>
      <c r="J2454" s="18"/>
      <c r="K2454" s="18"/>
      <c r="L2454" s="18" t="str">
        <f t="shared" si="93"/>
        <v/>
      </c>
      <c r="M2454" t="str">
        <f>IF([1]线路!G2454="","",[1]线路!G2454)</f>
        <v/>
      </c>
      <c r="N2454" t="str">
        <f>IF([1]线路!H2454="","",[1]线路!H2454)</f>
        <v/>
      </c>
    </row>
    <row r="2455" spans="1:14" x14ac:dyDescent="0.15">
      <c r="A2455" t="str">
        <f>IF([1]线路!A2455="","",[1]线路!A2455)</f>
        <v/>
      </c>
      <c r="B2455" t="str">
        <f>IF([1]线路!B2455="","",[1]线路!B2455)</f>
        <v/>
      </c>
      <c r="C2455" t="str">
        <f>IF([1]线路!C2455="","",[1]线路!C2455)</f>
        <v/>
      </c>
      <c r="D2455" t="str">
        <f>IF([1]线路!D2455="","",[1]线路!D2455)</f>
        <v/>
      </c>
      <c r="E2455" t="str">
        <f>IF([1]线路!F2455="","",[1]线路!F2455)</f>
        <v/>
      </c>
      <c r="F2455" t="str">
        <f>IF([1]线路!E2455="","",[1]线路!E2455)</f>
        <v/>
      </c>
      <c r="G2455" s="18" t="str">
        <f t="shared" si="92"/>
        <v/>
      </c>
      <c r="H2455" s="18"/>
      <c r="I2455" s="18"/>
      <c r="J2455" s="18"/>
      <c r="K2455" s="18"/>
      <c r="L2455" s="18" t="str">
        <f t="shared" si="93"/>
        <v/>
      </c>
      <c r="M2455" t="str">
        <f>IF([1]线路!G2455="","",[1]线路!G2455)</f>
        <v/>
      </c>
      <c r="N2455" t="str">
        <f>IF([1]线路!H2455="","",[1]线路!H2455)</f>
        <v/>
      </c>
    </row>
    <row r="2456" spans="1:14" x14ac:dyDescent="0.15">
      <c r="A2456" t="str">
        <f>IF([1]线路!A2456="","",[1]线路!A2456)</f>
        <v/>
      </c>
      <c r="B2456" t="str">
        <f>IF([1]线路!B2456="","",[1]线路!B2456)</f>
        <v/>
      </c>
      <c r="C2456" t="str">
        <f>IF([1]线路!C2456="","",[1]线路!C2456)</f>
        <v/>
      </c>
      <c r="D2456" t="str">
        <f>IF([1]线路!D2456="","",[1]线路!D2456)</f>
        <v/>
      </c>
      <c r="E2456" t="str">
        <f>IF([1]线路!F2456="","",[1]线路!F2456)</f>
        <v/>
      </c>
      <c r="F2456" t="str">
        <f>IF([1]线路!E2456="","",[1]线路!E2456)</f>
        <v/>
      </c>
      <c r="G2456" s="18" t="str">
        <f t="shared" si="92"/>
        <v/>
      </c>
      <c r="H2456" s="18"/>
      <c r="I2456" s="18"/>
      <c r="J2456" s="18"/>
      <c r="K2456" s="18"/>
      <c r="L2456" s="18" t="str">
        <f t="shared" si="93"/>
        <v/>
      </c>
      <c r="M2456" t="str">
        <f>IF([1]线路!G2456="","",[1]线路!G2456)</f>
        <v/>
      </c>
      <c r="N2456" t="str">
        <f>IF([1]线路!H2456="","",[1]线路!H2456)</f>
        <v/>
      </c>
    </row>
    <row r="2457" spans="1:14" x14ac:dyDescent="0.15">
      <c r="A2457" t="str">
        <f>IF([1]线路!A2457="","",[1]线路!A2457)</f>
        <v/>
      </c>
      <c r="B2457" t="str">
        <f>IF([1]线路!B2457="","",[1]线路!B2457)</f>
        <v/>
      </c>
      <c r="C2457" t="str">
        <f>IF([1]线路!C2457="","",[1]线路!C2457)</f>
        <v/>
      </c>
      <c r="D2457" t="str">
        <f>IF([1]线路!D2457="","",[1]线路!D2457)</f>
        <v/>
      </c>
      <c r="E2457" t="str">
        <f>IF([1]线路!F2457="","",[1]线路!F2457)</f>
        <v/>
      </c>
      <c r="F2457" t="str">
        <f>IF([1]线路!E2457="","",[1]线路!E2457)</f>
        <v/>
      </c>
      <c r="G2457" s="18" t="str">
        <f t="shared" si="92"/>
        <v/>
      </c>
      <c r="H2457" s="18"/>
      <c r="I2457" s="18"/>
      <c r="J2457" s="18"/>
      <c r="K2457" s="18"/>
      <c r="L2457" s="18" t="str">
        <f t="shared" si="93"/>
        <v/>
      </c>
      <c r="M2457" t="str">
        <f>IF([1]线路!G2457="","",[1]线路!G2457)</f>
        <v/>
      </c>
      <c r="N2457" t="str">
        <f>IF([1]线路!H2457="","",[1]线路!H2457)</f>
        <v/>
      </c>
    </row>
    <row r="2458" spans="1:14" x14ac:dyDescent="0.15">
      <c r="A2458" t="str">
        <f>IF([1]线路!A2458="","",[1]线路!A2458)</f>
        <v/>
      </c>
      <c r="B2458" t="str">
        <f>IF([1]线路!B2458="","",[1]线路!B2458)</f>
        <v/>
      </c>
      <c r="C2458" t="str">
        <f>IF([1]线路!C2458="","",[1]线路!C2458)</f>
        <v/>
      </c>
      <c r="D2458" t="str">
        <f>IF([1]线路!D2458="","",[1]线路!D2458)</f>
        <v/>
      </c>
      <c r="E2458" t="str">
        <f>IF([1]线路!F2458="","",[1]线路!F2458)</f>
        <v/>
      </c>
      <c r="F2458" t="str">
        <f>IF([1]线路!E2458="","",[1]线路!E2458)</f>
        <v/>
      </c>
      <c r="G2458" s="18" t="str">
        <f t="shared" si="92"/>
        <v/>
      </c>
      <c r="H2458" s="18"/>
      <c r="I2458" s="18"/>
      <c r="J2458" s="18"/>
      <c r="K2458" s="18"/>
      <c r="L2458" s="18" t="str">
        <f t="shared" si="93"/>
        <v/>
      </c>
      <c r="M2458" t="str">
        <f>IF([1]线路!G2458="","",[1]线路!G2458)</f>
        <v/>
      </c>
      <c r="N2458" t="str">
        <f>IF([1]线路!H2458="","",[1]线路!H2458)</f>
        <v/>
      </c>
    </row>
    <row r="2459" spans="1:14" x14ac:dyDescent="0.15">
      <c r="A2459" t="str">
        <f>IF([1]线路!A2459="","",[1]线路!A2459)</f>
        <v/>
      </c>
      <c r="B2459" t="str">
        <f>IF([1]线路!B2459="","",[1]线路!B2459)</f>
        <v/>
      </c>
      <c r="C2459" t="str">
        <f>IF([1]线路!C2459="","",[1]线路!C2459)</f>
        <v/>
      </c>
      <c r="D2459" t="str">
        <f>IF([1]线路!D2459="","",[1]线路!D2459)</f>
        <v/>
      </c>
      <c r="E2459" t="str">
        <f>IF([1]线路!F2459="","",[1]线路!F2459)</f>
        <v/>
      </c>
      <c r="F2459" t="str">
        <f>IF([1]线路!E2459="","",[1]线路!E2459)</f>
        <v/>
      </c>
      <c r="G2459" s="18" t="str">
        <f t="shared" si="92"/>
        <v/>
      </c>
      <c r="H2459" s="18"/>
      <c r="I2459" s="18"/>
      <c r="J2459" s="18"/>
      <c r="K2459" s="18"/>
      <c r="L2459" s="18" t="str">
        <f t="shared" si="93"/>
        <v/>
      </c>
      <c r="M2459" t="str">
        <f>IF([1]线路!G2459="","",[1]线路!G2459)</f>
        <v/>
      </c>
      <c r="N2459" t="str">
        <f>IF([1]线路!H2459="","",[1]线路!H2459)</f>
        <v/>
      </c>
    </row>
    <row r="2460" spans="1:14" x14ac:dyDescent="0.15">
      <c r="A2460" t="str">
        <f>IF([1]线路!A2460="","",[1]线路!A2460)</f>
        <v/>
      </c>
      <c r="B2460" t="str">
        <f>IF([1]线路!B2460="","",[1]线路!B2460)</f>
        <v/>
      </c>
      <c r="C2460" t="str">
        <f>IF([1]线路!C2460="","",[1]线路!C2460)</f>
        <v/>
      </c>
      <c r="D2460" t="str">
        <f>IF([1]线路!D2460="","",[1]线路!D2460)</f>
        <v/>
      </c>
      <c r="E2460" t="str">
        <f>IF([1]线路!F2460="","",[1]线路!F2460)</f>
        <v/>
      </c>
      <c r="F2460" t="str">
        <f>IF([1]线路!E2460="","",[1]线路!E2460)</f>
        <v/>
      </c>
      <c r="G2460" s="18" t="str">
        <f t="shared" si="92"/>
        <v/>
      </c>
      <c r="H2460" s="18"/>
      <c r="I2460" s="18"/>
      <c r="J2460" s="18"/>
      <c r="K2460" s="18"/>
      <c r="L2460" s="18" t="str">
        <f t="shared" si="93"/>
        <v/>
      </c>
      <c r="M2460" t="str">
        <f>IF([1]线路!G2460="","",[1]线路!G2460)</f>
        <v/>
      </c>
      <c r="N2460" t="str">
        <f>IF([1]线路!H2460="","",[1]线路!H2460)</f>
        <v/>
      </c>
    </row>
    <row r="2461" spans="1:14" x14ac:dyDescent="0.15">
      <c r="A2461" t="str">
        <f>IF([1]线路!A2461="","",[1]线路!A2461)</f>
        <v/>
      </c>
      <c r="B2461" t="str">
        <f>IF([1]线路!B2461="","",[1]线路!B2461)</f>
        <v/>
      </c>
      <c r="C2461" t="str">
        <f>IF([1]线路!C2461="","",[1]线路!C2461)</f>
        <v/>
      </c>
      <c r="D2461" t="str">
        <f>IF([1]线路!D2461="","",[1]线路!D2461)</f>
        <v/>
      </c>
      <c r="E2461" t="str">
        <f>IF([1]线路!F2461="","",[1]线路!F2461)</f>
        <v/>
      </c>
      <c r="F2461" t="str">
        <f>IF([1]线路!E2461="","",[1]线路!E2461)</f>
        <v/>
      </c>
      <c r="G2461" s="18" t="str">
        <f t="shared" si="92"/>
        <v/>
      </c>
      <c r="H2461" s="18"/>
      <c r="I2461" s="18"/>
      <c r="J2461" s="18"/>
      <c r="K2461" s="18"/>
      <c r="L2461" s="18" t="str">
        <f t="shared" si="93"/>
        <v/>
      </c>
      <c r="M2461" t="str">
        <f>IF([1]线路!G2461="","",[1]线路!G2461)</f>
        <v/>
      </c>
      <c r="N2461" t="str">
        <f>IF([1]线路!H2461="","",[1]线路!H2461)</f>
        <v/>
      </c>
    </row>
    <row r="2462" spans="1:14" x14ac:dyDescent="0.15">
      <c r="A2462" t="str">
        <f>IF([1]线路!A2462="","",[1]线路!A2462)</f>
        <v/>
      </c>
      <c r="B2462" t="str">
        <f>IF([1]线路!B2462="","",[1]线路!B2462)</f>
        <v/>
      </c>
      <c r="C2462" t="str">
        <f>IF([1]线路!C2462="","",[1]线路!C2462)</f>
        <v/>
      </c>
      <c r="D2462" t="str">
        <f>IF([1]线路!D2462="","",[1]线路!D2462)</f>
        <v/>
      </c>
      <c r="E2462" t="str">
        <f>IF([1]线路!F2462="","",[1]线路!F2462)</f>
        <v/>
      </c>
      <c r="F2462" t="str">
        <f>IF([1]线路!E2462="","",[1]线路!E2462)</f>
        <v/>
      </c>
      <c r="G2462" s="18" t="str">
        <f t="shared" si="92"/>
        <v/>
      </c>
      <c r="H2462" s="18"/>
      <c r="I2462" s="18"/>
      <c r="J2462" s="18"/>
      <c r="K2462" s="18"/>
      <c r="L2462" s="18" t="str">
        <f t="shared" si="93"/>
        <v/>
      </c>
      <c r="M2462" t="str">
        <f>IF([1]线路!G2462="","",[1]线路!G2462)</f>
        <v/>
      </c>
      <c r="N2462" t="str">
        <f>IF([1]线路!H2462="","",[1]线路!H2462)</f>
        <v/>
      </c>
    </row>
    <row r="2463" spans="1:14" x14ac:dyDescent="0.15">
      <c r="A2463" t="str">
        <f>IF([1]线路!A2463="","",[1]线路!A2463)</f>
        <v/>
      </c>
      <c r="B2463" t="str">
        <f>IF([1]线路!B2463="","",[1]线路!B2463)</f>
        <v/>
      </c>
      <c r="C2463" t="str">
        <f>IF([1]线路!C2463="","",[1]线路!C2463)</f>
        <v/>
      </c>
      <c r="D2463" t="str">
        <f>IF([1]线路!D2463="","",[1]线路!D2463)</f>
        <v/>
      </c>
      <c r="E2463" t="str">
        <f>IF([1]线路!F2463="","",[1]线路!F2463)</f>
        <v/>
      </c>
      <c r="F2463" t="str">
        <f>IF([1]线路!E2463="","",[1]线路!E2463)</f>
        <v/>
      </c>
      <c r="G2463" s="18" t="str">
        <f t="shared" si="92"/>
        <v/>
      </c>
      <c r="H2463" s="18"/>
      <c r="I2463" s="18"/>
      <c r="J2463" s="18"/>
      <c r="K2463" s="18"/>
      <c r="L2463" s="18" t="str">
        <f t="shared" si="93"/>
        <v/>
      </c>
      <c r="M2463" t="str">
        <f>IF([1]线路!G2463="","",[1]线路!G2463)</f>
        <v/>
      </c>
      <c r="N2463" t="str">
        <f>IF([1]线路!H2463="","",[1]线路!H2463)</f>
        <v/>
      </c>
    </row>
    <row r="2464" spans="1:14" x14ac:dyDescent="0.15">
      <c r="A2464" t="str">
        <f>IF([1]线路!A2464="","",[1]线路!A2464)</f>
        <v/>
      </c>
      <c r="B2464" t="str">
        <f>IF([1]线路!B2464="","",[1]线路!B2464)</f>
        <v/>
      </c>
      <c r="C2464" t="str">
        <f>IF([1]线路!C2464="","",[1]线路!C2464)</f>
        <v/>
      </c>
      <c r="D2464" t="str">
        <f>IF([1]线路!D2464="","",[1]线路!D2464)</f>
        <v/>
      </c>
      <c r="E2464" t="str">
        <f>IF([1]线路!F2464="","",[1]线路!F2464)</f>
        <v/>
      </c>
      <c r="F2464" t="str">
        <f>IF([1]线路!E2464="","",[1]线路!E2464)</f>
        <v/>
      </c>
      <c r="G2464" s="18" t="str">
        <f t="shared" si="92"/>
        <v/>
      </c>
      <c r="H2464" s="18"/>
      <c r="I2464" s="18"/>
      <c r="J2464" s="18"/>
      <c r="K2464" s="18"/>
      <c r="L2464" s="18" t="str">
        <f t="shared" si="93"/>
        <v/>
      </c>
      <c r="M2464" t="str">
        <f>IF([1]线路!G2464="","",[1]线路!G2464)</f>
        <v/>
      </c>
      <c r="N2464" t="str">
        <f>IF([1]线路!H2464="","",[1]线路!H2464)</f>
        <v/>
      </c>
    </row>
    <row r="2465" spans="1:14" x14ac:dyDescent="0.15">
      <c r="A2465" t="str">
        <f>IF([1]线路!A2465="","",[1]线路!A2465)</f>
        <v/>
      </c>
      <c r="B2465" t="str">
        <f>IF([1]线路!B2465="","",[1]线路!B2465)</f>
        <v/>
      </c>
      <c r="C2465" t="str">
        <f>IF([1]线路!C2465="","",[1]线路!C2465)</f>
        <v/>
      </c>
      <c r="D2465" t="str">
        <f>IF([1]线路!D2465="","",[1]线路!D2465)</f>
        <v/>
      </c>
      <c r="E2465" t="str">
        <f>IF([1]线路!F2465="","",[1]线路!F2465)</f>
        <v/>
      </c>
      <c r="F2465" t="str">
        <f>IF([1]线路!E2465="","",[1]线路!E2465)</f>
        <v/>
      </c>
      <c r="G2465" s="18" t="str">
        <f t="shared" si="92"/>
        <v/>
      </c>
      <c r="H2465" s="18"/>
      <c r="I2465" s="18"/>
      <c r="J2465" s="18"/>
      <c r="K2465" s="18"/>
      <c r="L2465" s="18" t="str">
        <f t="shared" si="93"/>
        <v/>
      </c>
      <c r="M2465" t="str">
        <f>IF([1]线路!G2465="","",[1]线路!G2465)</f>
        <v/>
      </c>
      <c r="N2465" t="str">
        <f>IF([1]线路!H2465="","",[1]线路!H2465)</f>
        <v/>
      </c>
    </row>
    <row r="2466" spans="1:14" x14ac:dyDescent="0.15">
      <c r="A2466" t="str">
        <f>IF([1]线路!A2466="","",[1]线路!A2466)</f>
        <v/>
      </c>
      <c r="B2466" t="str">
        <f>IF([1]线路!B2466="","",[1]线路!B2466)</f>
        <v/>
      </c>
      <c r="C2466" t="str">
        <f>IF([1]线路!C2466="","",[1]线路!C2466)</f>
        <v/>
      </c>
      <c r="D2466" t="str">
        <f>IF([1]线路!D2466="","",[1]线路!D2466)</f>
        <v/>
      </c>
      <c r="E2466" t="str">
        <f>IF([1]线路!F2466="","",[1]线路!F2466)</f>
        <v/>
      </c>
      <c r="F2466" t="str">
        <f>IF([1]线路!E2466="","",[1]线路!E2466)</f>
        <v/>
      </c>
      <c r="G2466" s="18" t="str">
        <f t="shared" si="92"/>
        <v/>
      </c>
      <c r="H2466" s="18"/>
      <c r="I2466" s="18"/>
      <c r="J2466" s="18"/>
      <c r="K2466" s="18"/>
      <c r="L2466" s="18" t="str">
        <f t="shared" si="93"/>
        <v/>
      </c>
      <c r="M2466" t="str">
        <f>IF([1]线路!G2466="","",[1]线路!G2466)</f>
        <v/>
      </c>
      <c r="N2466" t="str">
        <f>IF([1]线路!H2466="","",[1]线路!H2466)</f>
        <v/>
      </c>
    </row>
    <row r="2467" spans="1:14" x14ac:dyDescent="0.15">
      <c r="A2467" t="str">
        <f>IF([1]线路!A2467="","",[1]线路!A2467)</f>
        <v/>
      </c>
      <c r="B2467" t="str">
        <f>IF([1]线路!B2467="","",[1]线路!B2467)</f>
        <v/>
      </c>
      <c r="C2467" t="str">
        <f>IF([1]线路!C2467="","",[1]线路!C2467)</f>
        <v/>
      </c>
      <c r="D2467" t="str">
        <f>IF([1]线路!D2467="","",[1]线路!D2467)</f>
        <v/>
      </c>
      <c r="E2467" t="str">
        <f>IF([1]线路!F2467="","",[1]线路!F2467)</f>
        <v/>
      </c>
      <c r="F2467" t="str">
        <f>IF([1]线路!E2467="","",[1]线路!E2467)</f>
        <v/>
      </c>
      <c r="G2467" s="18" t="str">
        <f t="shared" si="92"/>
        <v/>
      </c>
      <c r="H2467" s="18"/>
      <c r="I2467" s="18"/>
      <c r="J2467" s="18"/>
      <c r="K2467" s="18"/>
      <c r="L2467" s="18" t="str">
        <f t="shared" si="93"/>
        <v/>
      </c>
      <c r="M2467" t="str">
        <f>IF([1]线路!G2467="","",[1]线路!G2467)</f>
        <v/>
      </c>
      <c r="N2467" t="str">
        <f>IF([1]线路!H2467="","",[1]线路!H2467)</f>
        <v/>
      </c>
    </row>
    <row r="2468" spans="1:14" x14ac:dyDescent="0.15">
      <c r="A2468" t="str">
        <f>IF([1]线路!A2468="","",[1]线路!A2468)</f>
        <v/>
      </c>
      <c r="B2468" t="str">
        <f>IF([1]线路!B2468="","",[1]线路!B2468)</f>
        <v/>
      </c>
      <c r="C2468" t="str">
        <f>IF([1]线路!C2468="","",[1]线路!C2468)</f>
        <v/>
      </c>
      <c r="D2468" t="str">
        <f>IF([1]线路!D2468="","",[1]线路!D2468)</f>
        <v/>
      </c>
      <c r="E2468" t="str">
        <f>IF([1]线路!F2468="","",[1]线路!F2468)</f>
        <v/>
      </c>
      <c r="F2468" t="str">
        <f>IF([1]线路!E2468="","",[1]线路!E2468)</f>
        <v/>
      </c>
      <c r="G2468" s="18" t="str">
        <f t="shared" si="92"/>
        <v/>
      </c>
      <c r="H2468" s="18"/>
      <c r="I2468" s="18"/>
      <c r="J2468" s="18"/>
      <c r="K2468" s="18"/>
      <c r="L2468" s="18" t="str">
        <f t="shared" si="93"/>
        <v/>
      </c>
      <c r="M2468" t="str">
        <f>IF([1]线路!G2468="","",[1]线路!G2468)</f>
        <v/>
      </c>
      <c r="N2468" t="str">
        <f>IF([1]线路!H2468="","",[1]线路!H2468)</f>
        <v/>
      </c>
    </row>
    <row r="2469" spans="1:14" x14ac:dyDescent="0.15">
      <c r="A2469" t="str">
        <f>IF([1]线路!A2469="","",[1]线路!A2469)</f>
        <v/>
      </c>
      <c r="B2469" t="str">
        <f>IF([1]线路!B2469="","",[1]线路!B2469)</f>
        <v/>
      </c>
      <c r="C2469" t="str">
        <f>IF([1]线路!C2469="","",[1]线路!C2469)</f>
        <v/>
      </c>
      <c r="D2469" t="str">
        <f>IF([1]线路!D2469="","",[1]线路!D2469)</f>
        <v/>
      </c>
      <c r="E2469" t="str">
        <f>IF([1]线路!F2469="","",[1]线路!F2469)</f>
        <v/>
      </c>
      <c r="F2469" t="str">
        <f>IF([1]线路!E2469="","",[1]线路!E2469)</f>
        <v/>
      </c>
      <c r="G2469" s="18" t="str">
        <f t="shared" si="92"/>
        <v/>
      </c>
      <c r="H2469" s="18"/>
      <c r="I2469" s="18"/>
      <c r="J2469" s="18"/>
      <c r="K2469" s="18"/>
      <c r="L2469" s="18" t="str">
        <f t="shared" si="93"/>
        <v/>
      </c>
      <c r="M2469" t="str">
        <f>IF([1]线路!G2469="","",[1]线路!G2469)</f>
        <v/>
      </c>
      <c r="N2469" t="str">
        <f>IF([1]线路!H2469="","",[1]线路!H2469)</f>
        <v/>
      </c>
    </row>
    <row r="2470" spans="1:14" x14ac:dyDescent="0.15">
      <c r="A2470" t="str">
        <f>IF([1]线路!A2470="","",[1]线路!A2470)</f>
        <v/>
      </c>
      <c r="B2470" t="str">
        <f>IF([1]线路!B2470="","",[1]线路!B2470)</f>
        <v/>
      </c>
      <c r="C2470" t="str">
        <f>IF([1]线路!C2470="","",[1]线路!C2470)</f>
        <v/>
      </c>
      <c r="D2470" t="str">
        <f>IF([1]线路!D2470="","",[1]线路!D2470)</f>
        <v/>
      </c>
      <c r="E2470" t="str">
        <f>IF([1]线路!F2470="","",[1]线路!F2470)</f>
        <v/>
      </c>
      <c r="F2470" t="str">
        <f>IF([1]线路!E2470="","",[1]线路!E2470)</f>
        <v/>
      </c>
      <c r="G2470" s="18" t="str">
        <f t="shared" si="92"/>
        <v/>
      </c>
      <c r="H2470" s="18"/>
      <c r="I2470" s="18"/>
      <c r="J2470" s="18"/>
      <c r="K2470" s="18"/>
      <c r="L2470" s="18" t="str">
        <f t="shared" si="93"/>
        <v/>
      </c>
      <c r="M2470" t="str">
        <f>IF([1]线路!G2470="","",[1]线路!G2470)</f>
        <v/>
      </c>
      <c r="N2470" t="str">
        <f>IF([1]线路!H2470="","",[1]线路!H2470)</f>
        <v/>
      </c>
    </row>
    <row r="2471" spans="1:14" x14ac:dyDescent="0.15">
      <c r="A2471" t="str">
        <f>IF([1]线路!A2471="","",[1]线路!A2471)</f>
        <v/>
      </c>
      <c r="B2471" t="str">
        <f>IF([1]线路!B2471="","",[1]线路!B2471)</f>
        <v/>
      </c>
      <c r="C2471" t="str">
        <f>IF([1]线路!C2471="","",[1]线路!C2471)</f>
        <v/>
      </c>
      <c r="D2471" t="str">
        <f>IF([1]线路!D2471="","",[1]线路!D2471)</f>
        <v/>
      </c>
      <c r="E2471" t="str">
        <f>IF([1]线路!F2471="","",[1]线路!F2471)</f>
        <v/>
      </c>
      <c r="F2471" t="str">
        <f>IF([1]线路!E2471="","",[1]线路!E2471)</f>
        <v/>
      </c>
      <c r="G2471" s="18" t="str">
        <f t="shared" si="92"/>
        <v/>
      </c>
      <c r="H2471" s="18"/>
      <c r="I2471" s="18"/>
      <c r="J2471" s="18"/>
      <c r="K2471" s="18"/>
      <c r="L2471" s="18" t="str">
        <f t="shared" si="93"/>
        <v/>
      </c>
      <c r="M2471" t="str">
        <f>IF([1]线路!G2471="","",[1]线路!G2471)</f>
        <v/>
      </c>
      <c r="N2471" t="str">
        <f>IF([1]线路!H2471="","",[1]线路!H2471)</f>
        <v/>
      </c>
    </row>
    <row r="2472" spans="1:14" x14ac:dyDescent="0.15">
      <c r="A2472" t="str">
        <f>IF([1]线路!A2472="","",[1]线路!A2472)</f>
        <v/>
      </c>
      <c r="B2472" t="str">
        <f>IF([1]线路!B2472="","",[1]线路!B2472)</f>
        <v/>
      </c>
      <c r="C2472" t="str">
        <f>IF([1]线路!C2472="","",[1]线路!C2472)</f>
        <v/>
      </c>
      <c r="D2472" t="str">
        <f>IF([1]线路!D2472="","",[1]线路!D2472)</f>
        <v/>
      </c>
      <c r="E2472" t="str">
        <f>IF([1]线路!F2472="","",[1]线路!F2472)</f>
        <v/>
      </c>
      <c r="F2472" t="str">
        <f>IF([1]线路!E2472="","",[1]线路!E2472)</f>
        <v/>
      </c>
      <c r="G2472" s="18" t="str">
        <f t="shared" si="92"/>
        <v/>
      </c>
      <c r="H2472" s="18"/>
      <c r="I2472" s="18"/>
      <c r="J2472" s="18"/>
      <c r="K2472" s="18"/>
      <c r="L2472" s="18" t="str">
        <f t="shared" si="93"/>
        <v/>
      </c>
      <c r="M2472" t="str">
        <f>IF([1]线路!G2472="","",[1]线路!G2472)</f>
        <v/>
      </c>
      <c r="N2472" t="str">
        <f>IF([1]线路!H2472="","",[1]线路!H2472)</f>
        <v/>
      </c>
    </row>
    <row r="2473" spans="1:14" x14ac:dyDescent="0.15">
      <c r="A2473" t="str">
        <f>IF([1]线路!A2473="","",[1]线路!A2473)</f>
        <v/>
      </c>
      <c r="B2473" t="str">
        <f>IF([1]线路!B2473="","",[1]线路!B2473)</f>
        <v/>
      </c>
      <c r="C2473" t="str">
        <f>IF([1]线路!C2473="","",[1]线路!C2473)</f>
        <v/>
      </c>
      <c r="D2473" t="str">
        <f>IF([1]线路!D2473="","",[1]线路!D2473)</f>
        <v/>
      </c>
      <c r="E2473" t="str">
        <f>IF([1]线路!F2473="","",[1]线路!F2473)</f>
        <v/>
      </c>
      <c r="F2473" t="str">
        <f>IF([1]线路!E2473="","",[1]线路!E2473)</f>
        <v/>
      </c>
      <c r="G2473" s="18" t="str">
        <f t="shared" si="92"/>
        <v/>
      </c>
      <c r="H2473" s="18"/>
      <c r="I2473" s="18"/>
      <c r="J2473" s="18"/>
      <c r="K2473" s="18"/>
      <c r="L2473" s="18" t="str">
        <f t="shared" si="93"/>
        <v/>
      </c>
      <c r="M2473" t="str">
        <f>IF([1]线路!G2473="","",[1]线路!G2473)</f>
        <v/>
      </c>
      <c r="N2473" t="str">
        <f>IF([1]线路!H2473="","",[1]线路!H2473)</f>
        <v/>
      </c>
    </row>
    <row r="2474" spans="1:14" x14ac:dyDescent="0.15">
      <c r="A2474" t="str">
        <f>IF([1]线路!A2474="","",[1]线路!A2474)</f>
        <v/>
      </c>
      <c r="B2474" t="str">
        <f>IF([1]线路!B2474="","",[1]线路!B2474)</f>
        <v/>
      </c>
      <c r="C2474" t="str">
        <f>IF([1]线路!C2474="","",[1]线路!C2474)</f>
        <v/>
      </c>
      <c r="D2474" t="str">
        <f>IF([1]线路!D2474="","",[1]线路!D2474)</f>
        <v/>
      </c>
      <c r="E2474" t="str">
        <f>IF([1]线路!F2474="","",[1]线路!F2474)</f>
        <v/>
      </c>
      <c r="F2474" t="str">
        <f>IF([1]线路!E2474="","",[1]线路!E2474)</f>
        <v/>
      </c>
      <c r="G2474" s="18" t="str">
        <f t="shared" si="92"/>
        <v/>
      </c>
      <c r="H2474" s="18"/>
      <c r="I2474" s="18"/>
      <c r="J2474" s="18"/>
      <c r="K2474" s="18"/>
      <c r="L2474" s="18" t="str">
        <f t="shared" si="93"/>
        <v/>
      </c>
      <c r="M2474" t="str">
        <f>IF([1]线路!G2474="","",[1]线路!G2474)</f>
        <v/>
      </c>
      <c r="N2474" t="str">
        <f>IF([1]线路!H2474="","",[1]线路!H2474)</f>
        <v/>
      </c>
    </row>
    <row r="2475" spans="1:14" x14ac:dyDescent="0.15">
      <c r="A2475" t="str">
        <f>IF([1]线路!A2475="","",[1]线路!A2475)</f>
        <v/>
      </c>
      <c r="B2475" t="str">
        <f>IF([1]线路!B2475="","",[1]线路!B2475)</f>
        <v/>
      </c>
      <c r="C2475" t="str">
        <f>IF([1]线路!C2475="","",[1]线路!C2475)</f>
        <v/>
      </c>
      <c r="D2475" t="str">
        <f>IF([1]线路!D2475="","",[1]线路!D2475)</f>
        <v/>
      </c>
      <c r="E2475" t="str">
        <f>IF([1]线路!F2475="","",[1]线路!F2475)</f>
        <v/>
      </c>
      <c r="F2475" t="str">
        <f>IF([1]线路!E2475="","",[1]线路!E2475)</f>
        <v/>
      </c>
      <c r="G2475" s="18" t="str">
        <f t="shared" si="92"/>
        <v/>
      </c>
      <c r="H2475" s="18"/>
      <c r="I2475" s="18"/>
      <c r="J2475" s="18"/>
      <c r="K2475" s="18"/>
      <c r="L2475" s="18" t="str">
        <f t="shared" si="93"/>
        <v/>
      </c>
      <c r="M2475" t="str">
        <f>IF([1]线路!G2475="","",[1]线路!G2475)</f>
        <v/>
      </c>
      <c r="N2475" t="str">
        <f>IF([1]线路!H2475="","",[1]线路!H2475)</f>
        <v/>
      </c>
    </row>
    <row r="2476" spans="1:14" x14ac:dyDescent="0.15">
      <c r="A2476" t="str">
        <f>IF([1]线路!A2476="","",[1]线路!A2476)</f>
        <v/>
      </c>
      <c r="B2476" t="str">
        <f>IF([1]线路!B2476="","",[1]线路!B2476)</f>
        <v/>
      </c>
      <c r="C2476" t="str">
        <f>IF([1]线路!C2476="","",[1]线路!C2476)</f>
        <v/>
      </c>
      <c r="D2476" t="str">
        <f>IF([1]线路!D2476="","",[1]线路!D2476)</f>
        <v/>
      </c>
      <c r="E2476" t="str">
        <f>IF([1]线路!F2476="","",[1]线路!F2476)</f>
        <v/>
      </c>
      <c r="F2476" t="str">
        <f>IF([1]线路!E2476="","",[1]线路!E2476)</f>
        <v/>
      </c>
      <c r="G2476" s="18" t="str">
        <f t="shared" si="92"/>
        <v/>
      </c>
      <c r="H2476" s="18"/>
      <c r="I2476" s="18"/>
      <c r="J2476" s="18"/>
      <c r="K2476" s="18"/>
      <c r="L2476" s="18" t="str">
        <f t="shared" si="93"/>
        <v/>
      </c>
      <c r="M2476" t="str">
        <f>IF([1]线路!G2476="","",[1]线路!G2476)</f>
        <v/>
      </c>
      <c r="N2476" t="str">
        <f>IF([1]线路!H2476="","",[1]线路!H2476)</f>
        <v/>
      </c>
    </row>
    <row r="2477" spans="1:14" x14ac:dyDescent="0.15">
      <c r="A2477" t="str">
        <f>IF([1]线路!A2477="","",[1]线路!A2477)</f>
        <v/>
      </c>
      <c r="B2477" t="str">
        <f>IF([1]线路!B2477="","",[1]线路!B2477)</f>
        <v/>
      </c>
      <c r="C2477" t="str">
        <f>IF([1]线路!C2477="","",[1]线路!C2477)</f>
        <v/>
      </c>
      <c r="D2477" t="str">
        <f>IF([1]线路!D2477="","",[1]线路!D2477)</f>
        <v/>
      </c>
      <c r="E2477" t="str">
        <f>IF([1]线路!F2477="","",[1]线路!F2477)</f>
        <v/>
      </c>
      <c r="F2477" t="str">
        <f>IF([1]线路!E2477="","",[1]线路!E2477)</f>
        <v/>
      </c>
      <c r="G2477" s="18" t="str">
        <f t="shared" si="92"/>
        <v/>
      </c>
      <c r="H2477" s="18"/>
      <c r="I2477" s="18"/>
      <c r="J2477" s="18"/>
      <c r="K2477" s="18"/>
      <c r="L2477" s="18" t="str">
        <f t="shared" si="93"/>
        <v/>
      </c>
      <c r="M2477" t="str">
        <f>IF([1]线路!G2477="","",[1]线路!G2477)</f>
        <v/>
      </c>
      <c r="N2477" t="str">
        <f>IF([1]线路!H2477="","",[1]线路!H2477)</f>
        <v/>
      </c>
    </row>
    <row r="2478" spans="1:14" x14ac:dyDescent="0.15">
      <c r="A2478" t="str">
        <f>IF([1]线路!A2478="","",[1]线路!A2478)</f>
        <v/>
      </c>
      <c r="B2478" t="str">
        <f>IF([1]线路!B2478="","",[1]线路!B2478)</f>
        <v/>
      </c>
      <c r="C2478" t="str">
        <f>IF([1]线路!C2478="","",[1]线路!C2478)</f>
        <v/>
      </c>
      <c r="D2478" t="str">
        <f>IF([1]线路!D2478="","",[1]线路!D2478)</f>
        <v/>
      </c>
      <c r="E2478" t="str">
        <f>IF([1]线路!F2478="","",[1]线路!F2478)</f>
        <v/>
      </c>
      <c r="F2478" t="str">
        <f>IF([1]线路!E2478="","",[1]线路!E2478)</f>
        <v/>
      </c>
      <c r="G2478" s="18" t="str">
        <f t="shared" si="92"/>
        <v/>
      </c>
      <c r="H2478" s="18"/>
      <c r="I2478" s="18"/>
      <c r="J2478" s="18"/>
      <c r="K2478" s="18"/>
      <c r="L2478" s="18" t="str">
        <f t="shared" si="93"/>
        <v/>
      </c>
      <c r="M2478" t="str">
        <f>IF([1]线路!G2478="","",[1]线路!G2478)</f>
        <v/>
      </c>
      <c r="N2478" t="str">
        <f>IF([1]线路!H2478="","",[1]线路!H2478)</f>
        <v/>
      </c>
    </row>
    <row r="2479" spans="1:14" x14ac:dyDescent="0.15">
      <c r="A2479" t="str">
        <f>IF([1]线路!A2479="","",[1]线路!A2479)</f>
        <v/>
      </c>
      <c r="B2479" t="str">
        <f>IF([1]线路!B2479="","",[1]线路!B2479)</f>
        <v/>
      </c>
      <c r="C2479" t="str">
        <f>IF([1]线路!C2479="","",[1]线路!C2479)</f>
        <v/>
      </c>
      <c r="D2479" t="str">
        <f>IF([1]线路!D2479="","",[1]线路!D2479)</f>
        <v/>
      </c>
      <c r="E2479" t="str">
        <f>IF([1]线路!F2479="","",[1]线路!F2479)</f>
        <v/>
      </c>
      <c r="F2479" t="str">
        <f>IF([1]线路!E2479="","",[1]线路!E2479)</f>
        <v/>
      </c>
      <c r="G2479" s="18" t="str">
        <f t="shared" si="92"/>
        <v/>
      </c>
      <c r="H2479" s="18"/>
      <c r="I2479" s="18"/>
      <c r="J2479" s="18"/>
      <c r="K2479" s="18"/>
      <c r="L2479" s="18" t="str">
        <f t="shared" si="93"/>
        <v/>
      </c>
      <c r="M2479" t="str">
        <f>IF([1]线路!G2479="","",[1]线路!G2479)</f>
        <v/>
      </c>
      <c r="N2479" t="str">
        <f>IF([1]线路!H2479="","",[1]线路!H2479)</f>
        <v/>
      </c>
    </row>
    <row r="2480" spans="1:14" x14ac:dyDescent="0.15">
      <c r="A2480" t="str">
        <f>IF([1]线路!A2480="","",[1]线路!A2480)</f>
        <v/>
      </c>
      <c r="B2480" t="str">
        <f>IF([1]线路!B2480="","",[1]线路!B2480)</f>
        <v/>
      </c>
      <c r="C2480" t="str">
        <f>IF([1]线路!C2480="","",[1]线路!C2480)</f>
        <v/>
      </c>
      <c r="D2480" t="str">
        <f>IF([1]线路!D2480="","",[1]线路!D2480)</f>
        <v/>
      </c>
      <c r="E2480" t="str">
        <f>IF([1]线路!F2480="","",[1]线路!F2480)</f>
        <v/>
      </c>
      <c r="F2480" t="str">
        <f>IF([1]线路!E2480="","",[1]线路!E2480)</f>
        <v/>
      </c>
      <c r="G2480" s="18" t="str">
        <f t="shared" si="92"/>
        <v/>
      </c>
      <c r="H2480" s="18"/>
      <c r="I2480" s="18"/>
      <c r="J2480" s="18"/>
      <c r="K2480" s="18"/>
      <c r="L2480" s="18" t="str">
        <f t="shared" si="93"/>
        <v/>
      </c>
      <c r="M2480" t="str">
        <f>IF([1]线路!G2480="","",[1]线路!G2480)</f>
        <v/>
      </c>
      <c r="N2480" t="str">
        <f>IF([1]线路!H2480="","",[1]线路!H2480)</f>
        <v/>
      </c>
    </row>
    <row r="2481" spans="1:14" x14ac:dyDescent="0.15">
      <c r="A2481" t="str">
        <f>IF([1]线路!A2481="","",[1]线路!A2481)</f>
        <v/>
      </c>
      <c r="B2481" t="str">
        <f>IF([1]线路!B2481="","",[1]线路!B2481)</f>
        <v/>
      </c>
      <c r="C2481" t="str">
        <f>IF([1]线路!C2481="","",[1]线路!C2481)</f>
        <v/>
      </c>
      <c r="D2481" t="str">
        <f>IF([1]线路!D2481="","",[1]线路!D2481)</f>
        <v/>
      </c>
      <c r="E2481" t="str">
        <f>IF([1]线路!F2481="","",[1]线路!F2481)</f>
        <v/>
      </c>
      <c r="F2481" t="str">
        <f>IF([1]线路!E2481="","",[1]线路!E2481)</f>
        <v/>
      </c>
      <c r="G2481" s="18" t="str">
        <f t="shared" si="92"/>
        <v/>
      </c>
      <c r="H2481" s="18"/>
      <c r="I2481" s="18"/>
      <c r="J2481" s="18"/>
      <c r="K2481" s="18"/>
      <c r="L2481" s="18" t="str">
        <f t="shared" si="93"/>
        <v/>
      </c>
      <c r="M2481" t="str">
        <f>IF([1]线路!G2481="","",[1]线路!G2481)</f>
        <v/>
      </c>
      <c r="N2481" t="str">
        <f>IF([1]线路!H2481="","",[1]线路!H2481)</f>
        <v/>
      </c>
    </row>
    <row r="2482" spans="1:14" x14ac:dyDescent="0.15">
      <c r="A2482" t="str">
        <f>IF([1]线路!A2482="","",[1]线路!A2482)</f>
        <v/>
      </c>
      <c r="B2482" t="str">
        <f>IF([1]线路!B2482="","",[1]线路!B2482)</f>
        <v/>
      </c>
      <c r="C2482" t="str">
        <f>IF([1]线路!C2482="","",[1]线路!C2482)</f>
        <v/>
      </c>
      <c r="D2482" t="str">
        <f>IF([1]线路!D2482="","",[1]线路!D2482)</f>
        <v/>
      </c>
      <c r="E2482" t="str">
        <f>IF([1]线路!F2482="","",[1]线路!F2482)</f>
        <v/>
      </c>
      <c r="F2482" t="str">
        <f>IF([1]线路!E2482="","",[1]线路!E2482)</f>
        <v/>
      </c>
      <c r="G2482" s="18" t="str">
        <f t="shared" si="92"/>
        <v/>
      </c>
      <c r="H2482" s="18"/>
      <c r="I2482" s="18"/>
      <c r="J2482" s="18"/>
      <c r="K2482" s="18"/>
      <c r="L2482" s="18" t="str">
        <f t="shared" si="93"/>
        <v/>
      </c>
      <c r="M2482" t="str">
        <f>IF([1]线路!G2482="","",[1]线路!G2482)</f>
        <v/>
      </c>
      <c r="N2482" t="str">
        <f>IF([1]线路!H2482="","",[1]线路!H2482)</f>
        <v/>
      </c>
    </row>
    <row r="2483" spans="1:14" x14ac:dyDescent="0.15">
      <c r="A2483" t="str">
        <f>IF([1]线路!A2483="","",[1]线路!A2483)</f>
        <v/>
      </c>
      <c r="B2483" t="str">
        <f>IF([1]线路!B2483="","",[1]线路!B2483)</f>
        <v/>
      </c>
      <c r="C2483" t="str">
        <f>IF([1]线路!C2483="","",[1]线路!C2483)</f>
        <v/>
      </c>
      <c r="D2483" t="str">
        <f>IF([1]线路!D2483="","",[1]线路!D2483)</f>
        <v/>
      </c>
      <c r="E2483" t="str">
        <f>IF([1]线路!F2483="","",[1]线路!F2483)</f>
        <v/>
      </c>
      <c r="F2483" t="str">
        <f>IF([1]线路!E2483="","",[1]线路!E2483)</f>
        <v/>
      </c>
      <c r="G2483" s="18" t="str">
        <f t="shared" si="92"/>
        <v/>
      </c>
      <c r="H2483" s="18"/>
      <c r="I2483" s="18"/>
      <c r="J2483" s="18"/>
      <c r="K2483" s="18"/>
      <c r="L2483" s="18" t="str">
        <f t="shared" si="93"/>
        <v/>
      </c>
      <c r="M2483" t="str">
        <f>IF([1]线路!G2483="","",[1]线路!G2483)</f>
        <v/>
      </c>
      <c r="N2483" t="str">
        <f>IF([1]线路!H2483="","",[1]线路!H2483)</f>
        <v/>
      </c>
    </row>
    <row r="2484" spans="1:14" x14ac:dyDescent="0.15">
      <c r="A2484" t="str">
        <f>IF([1]线路!A2484="","",[1]线路!A2484)</f>
        <v/>
      </c>
      <c r="B2484" t="str">
        <f>IF([1]线路!B2484="","",[1]线路!B2484)</f>
        <v/>
      </c>
      <c r="C2484" t="str">
        <f>IF([1]线路!C2484="","",[1]线路!C2484)</f>
        <v/>
      </c>
      <c r="D2484" t="str">
        <f>IF([1]线路!D2484="","",[1]线路!D2484)</f>
        <v/>
      </c>
      <c r="E2484" t="str">
        <f>IF([1]线路!F2484="","",[1]线路!F2484)</f>
        <v/>
      </c>
      <c r="F2484" t="str">
        <f>IF([1]线路!E2484="","",[1]线路!E2484)</f>
        <v/>
      </c>
      <c r="G2484" s="18" t="str">
        <f t="shared" si="92"/>
        <v/>
      </c>
      <c r="H2484" s="18"/>
      <c r="I2484" s="18"/>
      <c r="J2484" s="18"/>
      <c r="K2484" s="18"/>
      <c r="L2484" s="18" t="str">
        <f t="shared" si="93"/>
        <v/>
      </c>
      <c r="M2484" t="str">
        <f>IF([1]线路!G2484="","",[1]线路!G2484)</f>
        <v/>
      </c>
      <c r="N2484" t="str">
        <f>IF([1]线路!H2484="","",[1]线路!H2484)</f>
        <v/>
      </c>
    </row>
    <row r="2485" spans="1:14" x14ac:dyDescent="0.15">
      <c r="A2485" t="str">
        <f>IF([1]线路!A2485="","",[1]线路!A2485)</f>
        <v/>
      </c>
      <c r="B2485" t="str">
        <f>IF([1]线路!B2485="","",[1]线路!B2485)</f>
        <v/>
      </c>
      <c r="C2485" t="str">
        <f>IF([1]线路!C2485="","",[1]线路!C2485)</f>
        <v/>
      </c>
      <c r="D2485" t="str">
        <f>IF([1]线路!D2485="","",[1]线路!D2485)</f>
        <v/>
      </c>
      <c r="E2485" t="str">
        <f>IF([1]线路!F2485="","",[1]线路!F2485)</f>
        <v/>
      </c>
      <c r="F2485" t="str">
        <f>IF([1]线路!E2485="","",[1]线路!E2485)</f>
        <v/>
      </c>
      <c r="G2485" s="18" t="str">
        <f t="shared" si="92"/>
        <v/>
      </c>
      <c r="H2485" s="18"/>
      <c r="I2485" s="18"/>
      <c r="J2485" s="18"/>
      <c r="K2485" s="18"/>
      <c r="L2485" s="18" t="str">
        <f t="shared" si="93"/>
        <v/>
      </c>
      <c r="M2485" t="str">
        <f>IF([1]线路!G2485="","",[1]线路!G2485)</f>
        <v/>
      </c>
      <c r="N2485" t="str">
        <f>IF([1]线路!H2485="","",[1]线路!H2485)</f>
        <v/>
      </c>
    </row>
    <row r="2486" spans="1:14" x14ac:dyDescent="0.15">
      <c r="A2486" t="str">
        <f>IF([1]线路!A2486="","",[1]线路!A2486)</f>
        <v/>
      </c>
      <c r="B2486" t="str">
        <f>IF([1]线路!B2486="","",[1]线路!B2486)</f>
        <v/>
      </c>
      <c r="C2486" t="str">
        <f>IF([1]线路!C2486="","",[1]线路!C2486)</f>
        <v/>
      </c>
      <c r="D2486" t="str">
        <f>IF([1]线路!D2486="","",[1]线路!D2486)</f>
        <v/>
      </c>
      <c r="E2486" t="str">
        <f>IF([1]线路!F2486="","",[1]线路!F2486)</f>
        <v/>
      </c>
      <c r="F2486" t="str">
        <f>IF([1]线路!E2486="","",[1]线路!E2486)</f>
        <v/>
      </c>
      <c r="G2486" s="18" t="str">
        <f t="shared" si="92"/>
        <v/>
      </c>
      <c r="H2486" s="18"/>
      <c r="I2486" s="18"/>
      <c r="J2486" s="18"/>
      <c r="K2486" s="18"/>
      <c r="L2486" s="18" t="str">
        <f t="shared" si="93"/>
        <v/>
      </c>
      <c r="M2486" t="str">
        <f>IF([1]线路!G2486="","",[1]线路!G2486)</f>
        <v/>
      </c>
      <c r="N2486" t="str">
        <f>IF([1]线路!H2486="","",[1]线路!H2486)</f>
        <v/>
      </c>
    </row>
    <row r="2487" spans="1:14" x14ac:dyDescent="0.15">
      <c r="A2487" t="str">
        <f>IF([1]线路!A2487="","",[1]线路!A2487)</f>
        <v/>
      </c>
      <c r="B2487" t="str">
        <f>IF([1]线路!B2487="","",[1]线路!B2487)</f>
        <v/>
      </c>
      <c r="C2487" t="str">
        <f>IF([1]线路!C2487="","",[1]线路!C2487)</f>
        <v/>
      </c>
      <c r="D2487" t="str">
        <f>IF([1]线路!D2487="","",[1]线路!D2487)</f>
        <v/>
      </c>
      <c r="E2487" t="str">
        <f>IF([1]线路!F2487="","",[1]线路!F2487)</f>
        <v/>
      </c>
      <c r="F2487" t="str">
        <f>IF([1]线路!E2487="","",[1]线路!E2487)</f>
        <v/>
      </c>
      <c r="G2487" s="18" t="str">
        <f t="shared" si="92"/>
        <v/>
      </c>
      <c r="H2487" s="18"/>
      <c r="I2487" s="18"/>
      <c r="J2487" s="18"/>
      <c r="K2487" s="18"/>
      <c r="L2487" s="18" t="str">
        <f t="shared" si="93"/>
        <v/>
      </c>
      <c r="M2487" t="str">
        <f>IF([1]线路!G2487="","",[1]线路!G2487)</f>
        <v/>
      </c>
      <c r="N2487" t="str">
        <f>IF([1]线路!H2487="","",[1]线路!H2487)</f>
        <v/>
      </c>
    </row>
    <row r="2488" spans="1:14" x14ac:dyDescent="0.15">
      <c r="A2488" t="str">
        <f>IF([1]线路!A2488="","",[1]线路!A2488)</f>
        <v/>
      </c>
      <c r="B2488" t="str">
        <f>IF([1]线路!B2488="","",[1]线路!B2488)</f>
        <v/>
      </c>
      <c r="C2488" t="str">
        <f>IF([1]线路!C2488="","",[1]线路!C2488)</f>
        <v/>
      </c>
      <c r="D2488" t="str">
        <f>IF([1]线路!D2488="","",[1]线路!D2488)</f>
        <v/>
      </c>
      <c r="E2488" t="str">
        <f>IF([1]线路!F2488="","",[1]线路!F2488)</f>
        <v/>
      </c>
      <c r="F2488" t="str">
        <f>IF([1]线路!E2488="","",[1]线路!E2488)</f>
        <v/>
      </c>
      <c r="G2488" s="18" t="str">
        <f t="shared" si="92"/>
        <v/>
      </c>
      <c r="H2488" s="18"/>
      <c r="I2488" s="18"/>
      <c r="J2488" s="18"/>
      <c r="K2488" s="18"/>
      <c r="L2488" s="18" t="str">
        <f t="shared" si="93"/>
        <v/>
      </c>
      <c r="M2488" t="str">
        <f>IF([1]线路!G2488="","",[1]线路!G2488)</f>
        <v/>
      </c>
      <c r="N2488" t="str">
        <f>IF([1]线路!H2488="","",[1]线路!H2488)</f>
        <v/>
      </c>
    </row>
    <row r="2489" spans="1:14" x14ac:dyDescent="0.15">
      <c r="A2489" t="str">
        <f>IF([1]线路!A2489="","",[1]线路!A2489)</f>
        <v/>
      </c>
      <c r="B2489" t="str">
        <f>IF([1]线路!B2489="","",[1]线路!B2489)</f>
        <v/>
      </c>
      <c r="C2489" t="str">
        <f>IF([1]线路!C2489="","",[1]线路!C2489)</f>
        <v/>
      </c>
      <c r="D2489" t="str">
        <f>IF([1]线路!D2489="","",[1]线路!D2489)</f>
        <v/>
      </c>
      <c r="E2489" t="str">
        <f>IF([1]线路!F2489="","",[1]线路!F2489)</f>
        <v/>
      </c>
      <c r="F2489" t="str">
        <f>IF([1]线路!E2489="","",[1]线路!E2489)</f>
        <v/>
      </c>
      <c r="G2489" s="18" t="str">
        <f t="shared" si="92"/>
        <v/>
      </c>
      <c r="H2489" s="18"/>
      <c r="I2489" s="18"/>
      <c r="J2489" s="18"/>
      <c r="K2489" s="18"/>
      <c r="L2489" s="18" t="str">
        <f t="shared" si="93"/>
        <v/>
      </c>
      <c r="M2489" t="str">
        <f>IF([1]线路!G2489="","",[1]线路!G2489)</f>
        <v/>
      </c>
      <c r="N2489" t="str">
        <f>IF([1]线路!H2489="","",[1]线路!H2489)</f>
        <v/>
      </c>
    </row>
    <row r="2490" spans="1:14" x14ac:dyDescent="0.15">
      <c r="A2490" t="str">
        <f>IF([1]线路!A2490="","",[1]线路!A2490)</f>
        <v/>
      </c>
      <c r="B2490" t="str">
        <f>IF([1]线路!B2490="","",[1]线路!B2490)</f>
        <v/>
      </c>
      <c r="C2490" t="str">
        <f>IF([1]线路!C2490="","",[1]线路!C2490)</f>
        <v/>
      </c>
      <c r="D2490" t="str">
        <f>IF([1]线路!D2490="","",[1]线路!D2490)</f>
        <v/>
      </c>
      <c r="E2490" t="str">
        <f>IF([1]线路!F2490="","",[1]线路!F2490)</f>
        <v/>
      </c>
      <c r="F2490" t="str">
        <f>IF([1]线路!E2490="","",[1]线路!E2490)</f>
        <v/>
      </c>
      <c r="G2490" s="18" t="str">
        <f t="shared" si="92"/>
        <v/>
      </c>
      <c r="H2490" s="18"/>
      <c r="I2490" s="18"/>
      <c r="J2490" s="18"/>
      <c r="K2490" s="18"/>
      <c r="L2490" s="18" t="str">
        <f t="shared" si="93"/>
        <v/>
      </c>
      <c r="M2490" t="str">
        <f>IF([1]线路!G2490="","",[1]线路!G2490)</f>
        <v/>
      </c>
      <c r="N2490" t="str">
        <f>IF([1]线路!H2490="","",[1]线路!H2490)</f>
        <v/>
      </c>
    </row>
    <row r="2491" spans="1:14" x14ac:dyDescent="0.15">
      <c r="A2491" t="str">
        <f>IF([1]线路!A2491="","",[1]线路!A2491)</f>
        <v/>
      </c>
      <c r="B2491" t="str">
        <f>IF([1]线路!B2491="","",[1]线路!B2491)</f>
        <v/>
      </c>
      <c r="C2491" t="str">
        <f>IF([1]线路!C2491="","",[1]线路!C2491)</f>
        <v/>
      </c>
      <c r="D2491" t="str">
        <f>IF([1]线路!D2491="","",[1]线路!D2491)</f>
        <v/>
      </c>
      <c r="E2491" t="str">
        <f>IF([1]线路!F2491="","",[1]线路!F2491)</f>
        <v/>
      </c>
      <c r="F2491" t="str">
        <f>IF([1]线路!E2491="","",[1]线路!E2491)</f>
        <v/>
      </c>
      <c r="G2491" s="18" t="str">
        <f t="shared" si="92"/>
        <v/>
      </c>
      <c r="H2491" s="18"/>
      <c r="I2491" s="18"/>
      <c r="J2491" s="18"/>
      <c r="K2491" s="18"/>
      <c r="L2491" s="18" t="str">
        <f t="shared" si="93"/>
        <v/>
      </c>
      <c r="M2491" t="str">
        <f>IF([1]线路!G2491="","",[1]线路!G2491)</f>
        <v/>
      </c>
      <c r="N2491" t="str">
        <f>IF([1]线路!H2491="","",[1]线路!H2491)</f>
        <v/>
      </c>
    </row>
    <row r="2492" spans="1:14" x14ac:dyDescent="0.15">
      <c r="A2492" t="str">
        <f>IF([1]线路!A2492="","",[1]线路!A2492)</f>
        <v/>
      </c>
      <c r="B2492" t="str">
        <f>IF([1]线路!B2492="","",[1]线路!B2492)</f>
        <v/>
      </c>
      <c r="C2492" t="str">
        <f>IF([1]线路!C2492="","",[1]线路!C2492)</f>
        <v/>
      </c>
      <c r="D2492" t="str">
        <f>IF([1]线路!D2492="","",[1]线路!D2492)</f>
        <v/>
      </c>
      <c r="E2492" t="str">
        <f>IF([1]线路!F2492="","",[1]线路!F2492)</f>
        <v/>
      </c>
      <c r="F2492" t="str">
        <f>IF([1]线路!E2492="","",[1]线路!E2492)</f>
        <v/>
      </c>
      <c r="G2492" s="18" t="str">
        <f t="shared" si="92"/>
        <v/>
      </c>
      <c r="H2492" s="18"/>
      <c r="I2492" s="18"/>
      <c r="J2492" s="18"/>
      <c r="K2492" s="18"/>
      <c r="L2492" s="18" t="str">
        <f t="shared" si="93"/>
        <v/>
      </c>
      <c r="M2492" t="str">
        <f>IF([1]线路!G2492="","",[1]线路!G2492)</f>
        <v/>
      </c>
      <c r="N2492" t="str">
        <f>IF([1]线路!H2492="","",[1]线路!H2492)</f>
        <v/>
      </c>
    </row>
    <row r="2493" spans="1:14" x14ac:dyDescent="0.15">
      <c r="A2493" t="str">
        <f>IF([1]线路!A2493="","",[1]线路!A2493)</f>
        <v/>
      </c>
      <c r="B2493" t="str">
        <f>IF([1]线路!B2493="","",[1]线路!B2493)</f>
        <v/>
      </c>
      <c r="C2493" t="str">
        <f>IF([1]线路!C2493="","",[1]线路!C2493)</f>
        <v/>
      </c>
      <c r="D2493" t="str">
        <f>IF([1]线路!D2493="","",[1]线路!D2493)</f>
        <v/>
      </c>
      <c r="E2493" t="str">
        <f>IF([1]线路!F2493="","",[1]线路!F2493)</f>
        <v/>
      </c>
      <c r="F2493" t="str">
        <f>IF([1]线路!E2493="","",[1]线路!E2493)</f>
        <v/>
      </c>
      <c r="G2493" s="18" t="str">
        <f t="shared" si="92"/>
        <v/>
      </c>
      <c r="H2493" s="18"/>
      <c r="I2493" s="18"/>
      <c r="J2493" s="18"/>
      <c r="K2493" s="18"/>
      <c r="L2493" s="18" t="str">
        <f t="shared" si="93"/>
        <v/>
      </c>
      <c r="M2493" t="str">
        <f>IF([1]线路!G2493="","",[1]线路!G2493)</f>
        <v/>
      </c>
      <c r="N2493" t="str">
        <f>IF([1]线路!H2493="","",[1]线路!H2493)</f>
        <v/>
      </c>
    </row>
    <row r="2494" spans="1:14" x14ac:dyDescent="0.15">
      <c r="A2494" t="str">
        <f>IF([1]线路!A2494="","",[1]线路!A2494)</f>
        <v/>
      </c>
      <c r="B2494" t="str">
        <f>IF([1]线路!B2494="","",[1]线路!B2494)</f>
        <v/>
      </c>
      <c r="C2494" t="str">
        <f>IF([1]线路!C2494="","",[1]线路!C2494)</f>
        <v/>
      </c>
      <c r="D2494" t="str">
        <f>IF([1]线路!D2494="","",[1]线路!D2494)</f>
        <v/>
      </c>
      <c r="E2494" t="str">
        <f>IF([1]线路!F2494="","",[1]线路!F2494)</f>
        <v/>
      </c>
      <c r="F2494" t="str">
        <f>IF([1]线路!E2494="","",[1]线路!E2494)</f>
        <v/>
      </c>
      <c r="G2494" s="18" t="str">
        <f t="shared" si="92"/>
        <v/>
      </c>
      <c r="H2494" s="18"/>
      <c r="I2494" s="18"/>
      <c r="J2494" s="18"/>
      <c r="K2494" s="18"/>
      <c r="L2494" s="18" t="str">
        <f t="shared" si="93"/>
        <v/>
      </c>
      <c r="M2494" t="str">
        <f>IF([1]线路!G2494="","",[1]线路!G2494)</f>
        <v/>
      </c>
      <c r="N2494" t="str">
        <f>IF([1]线路!H2494="","",[1]线路!H2494)</f>
        <v/>
      </c>
    </row>
    <row r="2495" spans="1:14" x14ac:dyDescent="0.15">
      <c r="A2495" t="str">
        <f>IF([1]线路!A2495="","",[1]线路!A2495)</f>
        <v/>
      </c>
      <c r="B2495" t="str">
        <f>IF([1]线路!B2495="","",[1]线路!B2495)</f>
        <v/>
      </c>
      <c r="C2495" t="str">
        <f>IF([1]线路!C2495="","",[1]线路!C2495)</f>
        <v/>
      </c>
      <c r="D2495" t="str">
        <f>IF([1]线路!D2495="","",[1]线路!D2495)</f>
        <v/>
      </c>
      <c r="E2495" t="str">
        <f>IF([1]线路!F2495="","",[1]线路!F2495)</f>
        <v/>
      </c>
      <c r="F2495" t="str">
        <f>IF([1]线路!E2495="","",[1]线路!E2495)</f>
        <v/>
      </c>
      <c r="G2495" s="18" t="str">
        <f t="shared" si="92"/>
        <v/>
      </c>
      <c r="H2495" s="18"/>
      <c r="I2495" s="18"/>
      <c r="J2495" s="18"/>
      <c r="K2495" s="18"/>
      <c r="L2495" s="18" t="str">
        <f t="shared" si="93"/>
        <v/>
      </c>
      <c r="M2495" t="str">
        <f>IF([1]线路!G2495="","",[1]线路!G2495)</f>
        <v/>
      </c>
      <c r="N2495" t="str">
        <f>IF([1]线路!H2495="","",[1]线路!H2495)</f>
        <v/>
      </c>
    </row>
    <row r="2496" spans="1:14" x14ac:dyDescent="0.15">
      <c r="A2496" t="str">
        <f>IF([1]线路!A2496="","",[1]线路!A2496)</f>
        <v/>
      </c>
      <c r="B2496" t="str">
        <f>IF([1]线路!B2496="","",[1]线路!B2496)</f>
        <v/>
      </c>
      <c r="C2496" t="str">
        <f>IF([1]线路!C2496="","",[1]线路!C2496)</f>
        <v/>
      </c>
      <c r="D2496" t="str">
        <f>IF([1]线路!D2496="","",[1]线路!D2496)</f>
        <v/>
      </c>
      <c r="E2496" t="str">
        <f>IF([1]线路!F2496="","",[1]线路!F2496)</f>
        <v/>
      </c>
      <c r="F2496" t="str">
        <f>IF([1]线路!E2496="","",[1]线路!E2496)</f>
        <v/>
      </c>
      <c r="G2496" s="18" t="str">
        <f t="shared" si="92"/>
        <v/>
      </c>
      <c r="H2496" s="18"/>
      <c r="I2496" s="18"/>
      <c r="J2496" s="18"/>
      <c r="K2496" s="18"/>
      <c r="L2496" s="18" t="str">
        <f t="shared" si="93"/>
        <v/>
      </c>
      <c r="M2496" t="str">
        <f>IF([1]线路!G2496="","",[1]线路!G2496)</f>
        <v/>
      </c>
      <c r="N2496" t="str">
        <f>IF([1]线路!H2496="","",[1]线路!H2496)</f>
        <v/>
      </c>
    </row>
    <row r="2497" spans="1:14" x14ac:dyDescent="0.15">
      <c r="A2497" t="str">
        <f>IF([1]线路!A2497="","",[1]线路!A2497)</f>
        <v/>
      </c>
      <c r="B2497" t="str">
        <f>IF([1]线路!B2497="","",[1]线路!B2497)</f>
        <v/>
      </c>
      <c r="C2497" t="str">
        <f>IF([1]线路!C2497="","",[1]线路!C2497)</f>
        <v/>
      </c>
      <c r="D2497" t="str">
        <f>IF([1]线路!D2497="","",[1]线路!D2497)</f>
        <v/>
      </c>
      <c r="E2497" t="str">
        <f>IF([1]线路!F2497="","",[1]线路!F2497)</f>
        <v/>
      </c>
      <c r="F2497" t="str">
        <f>IF([1]线路!E2497="","",[1]线路!E2497)</f>
        <v/>
      </c>
      <c r="G2497" s="18" t="str">
        <f t="shared" si="92"/>
        <v/>
      </c>
      <c r="H2497" s="18"/>
      <c r="I2497" s="18"/>
      <c r="J2497" s="18"/>
      <c r="K2497" s="18"/>
      <c r="L2497" s="18" t="str">
        <f t="shared" si="93"/>
        <v/>
      </c>
      <c r="M2497" t="str">
        <f>IF([1]线路!G2497="","",[1]线路!G2497)</f>
        <v/>
      </c>
      <c r="N2497" t="str">
        <f>IF([1]线路!H2497="","",[1]线路!H2497)</f>
        <v/>
      </c>
    </row>
    <row r="2498" spans="1:14" x14ac:dyDescent="0.15">
      <c r="A2498" t="str">
        <f>IF([1]线路!A2498="","",[1]线路!A2498)</f>
        <v/>
      </c>
      <c r="B2498" t="str">
        <f>IF([1]线路!B2498="","",[1]线路!B2498)</f>
        <v/>
      </c>
      <c r="C2498" t="str">
        <f>IF([1]线路!C2498="","",[1]线路!C2498)</f>
        <v/>
      </c>
      <c r="D2498" t="str">
        <f>IF([1]线路!D2498="","",[1]线路!D2498)</f>
        <v/>
      </c>
      <c r="E2498" t="str">
        <f>IF([1]线路!F2498="","",[1]线路!F2498)</f>
        <v/>
      </c>
      <c r="F2498" t="str">
        <f>IF([1]线路!E2498="","",[1]线路!E2498)</f>
        <v/>
      </c>
      <c r="G2498" s="18" t="str">
        <f t="shared" si="92"/>
        <v/>
      </c>
      <c r="H2498" s="18"/>
      <c r="I2498" s="18"/>
      <c r="J2498" s="18"/>
      <c r="K2498" s="18"/>
      <c r="L2498" s="18" t="str">
        <f t="shared" si="93"/>
        <v/>
      </c>
      <c r="M2498" t="str">
        <f>IF([1]线路!G2498="","",[1]线路!G2498)</f>
        <v/>
      </c>
      <c r="N2498" t="str">
        <f>IF([1]线路!H2498="","",[1]线路!H2498)</f>
        <v/>
      </c>
    </row>
    <row r="2499" spans="1:14" x14ac:dyDescent="0.15">
      <c r="A2499" t="str">
        <f>IF([1]线路!A2499="","",[1]线路!A2499)</f>
        <v/>
      </c>
      <c r="B2499" t="str">
        <f>IF([1]线路!B2499="","",[1]线路!B2499)</f>
        <v/>
      </c>
      <c r="C2499" t="str">
        <f>IF([1]线路!C2499="","",[1]线路!C2499)</f>
        <v/>
      </c>
      <c r="D2499" t="str">
        <f>IF([1]线路!D2499="","",[1]线路!D2499)</f>
        <v/>
      </c>
      <c r="E2499" t="str">
        <f>IF([1]线路!F2499="","",[1]线路!F2499)</f>
        <v/>
      </c>
      <c r="F2499" t="str">
        <f>IF([1]线路!E2499="","",[1]线路!E2499)</f>
        <v/>
      </c>
      <c r="G2499" s="18" t="str">
        <f t="shared" ref="G2499:G2562" si="94">L2499</f>
        <v/>
      </c>
      <c r="H2499" s="18"/>
      <c r="I2499" s="18"/>
      <c r="J2499" s="18"/>
      <c r="K2499" s="18"/>
      <c r="L2499" s="18" t="str">
        <f t="shared" ref="L2499:L2562" si="95">IF(OR(I2499="",K2499=""),"",IF(I2499/(I2499+K2499)&gt;0.5,0,1))</f>
        <v/>
      </c>
      <c r="M2499" t="str">
        <f>IF([1]线路!G2499="","",[1]线路!G2499)</f>
        <v/>
      </c>
      <c r="N2499" t="str">
        <f>IF([1]线路!H2499="","",[1]线路!H2499)</f>
        <v/>
      </c>
    </row>
    <row r="2500" spans="1:14" x14ac:dyDescent="0.15">
      <c r="A2500" t="str">
        <f>IF([1]线路!A2500="","",[1]线路!A2500)</f>
        <v/>
      </c>
      <c r="B2500" t="str">
        <f>IF([1]线路!B2500="","",[1]线路!B2500)</f>
        <v/>
      </c>
      <c r="C2500" t="str">
        <f>IF([1]线路!C2500="","",[1]线路!C2500)</f>
        <v/>
      </c>
      <c r="D2500" t="str">
        <f>IF([1]线路!D2500="","",[1]线路!D2500)</f>
        <v/>
      </c>
      <c r="E2500" t="str">
        <f>IF([1]线路!F2500="","",[1]线路!F2500)</f>
        <v/>
      </c>
      <c r="F2500" t="str">
        <f>IF([1]线路!E2500="","",[1]线路!E2500)</f>
        <v/>
      </c>
      <c r="G2500" s="18" t="str">
        <f t="shared" si="94"/>
        <v/>
      </c>
      <c r="H2500" s="18"/>
      <c r="I2500" s="18"/>
      <c r="J2500" s="18"/>
      <c r="K2500" s="18"/>
      <c r="L2500" s="18" t="str">
        <f t="shared" si="95"/>
        <v/>
      </c>
      <c r="M2500" t="str">
        <f>IF([1]线路!G2500="","",[1]线路!G2500)</f>
        <v/>
      </c>
      <c r="N2500" t="str">
        <f>IF([1]线路!H2500="","",[1]线路!H2500)</f>
        <v/>
      </c>
    </row>
    <row r="2501" spans="1:14" x14ac:dyDescent="0.15">
      <c r="A2501" t="str">
        <f>IF([1]线路!A2501="","",[1]线路!A2501)</f>
        <v/>
      </c>
      <c r="B2501" t="str">
        <f>IF([1]线路!B2501="","",[1]线路!B2501)</f>
        <v/>
      </c>
      <c r="C2501" t="str">
        <f>IF([1]线路!C2501="","",[1]线路!C2501)</f>
        <v/>
      </c>
      <c r="D2501" t="str">
        <f>IF([1]线路!D2501="","",[1]线路!D2501)</f>
        <v/>
      </c>
      <c r="E2501" t="str">
        <f>IF([1]线路!F2501="","",[1]线路!F2501)</f>
        <v/>
      </c>
      <c r="F2501" t="str">
        <f>IF([1]线路!E2501="","",[1]线路!E2501)</f>
        <v/>
      </c>
      <c r="G2501" s="18" t="str">
        <f t="shared" si="94"/>
        <v/>
      </c>
      <c r="H2501" s="18"/>
      <c r="I2501" s="18"/>
      <c r="J2501" s="18"/>
      <c r="K2501" s="18"/>
      <c r="L2501" s="18" t="str">
        <f t="shared" si="95"/>
        <v/>
      </c>
      <c r="M2501" t="str">
        <f>IF([1]线路!G2501="","",[1]线路!G2501)</f>
        <v/>
      </c>
      <c r="N2501" t="str">
        <f>IF([1]线路!H2501="","",[1]线路!H2501)</f>
        <v/>
      </c>
    </row>
    <row r="2502" spans="1:14" x14ac:dyDescent="0.15">
      <c r="A2502" t="str">
        <f>IF([1]线路!A2502="","",[1]线路!A2502)</f>
        <v/>
      </c>
      <c r="B2502" t="str">
        <f>IF([1]线路!B2502="","",[1]线路!B2502)</f>
        <v/>
      </c>
      <c r="C2502" t="str">
        <f>IF([1]线路!C2502="","",[1]线路!C2502)</f>
        <v/>
      </c>
      <c r="D2502" t="str">
        <f>IF([1]线路!D2502="","",[1]线路!D2502)</f>
        <v/>
      </c>
      <c r="E2502" t="str">
        <f>IF([1]线路!F2502="","",[1]线路!F2502)</f>
        <v/>
      </c>
      <c r="F2502" t="str">
        <f>IF([1]线路!E2502="","",[1]线路!E2502)</f>
        <v/>
      </c>
      <c r="G2502" s="18" t="str">
        <f t="shared" si="94"/>
        <v/>
      </c>
      <c r="H2502" s="18"/>
      <c r="I2502" s="18"/>
      <c r="J2502" s="18"/>
      <c r="K2502" s="18"/>
      <c r="L2502" s="18" t="str">
        <f t="shared" si="95"/>
        <v/>
      </c>
      <c r="M2502" t="str">
        <f>IF([1]线路!G2502="","",[1]线路!G2502)</f>
        <v/>
      </c>
      <c r="N2502" t="str">
        <f>IF([1]线路!H2502="","",[1]线路!H2502)</f>
        <v/>
      </c>
    </row>
    <row r="2503" spans="1:14" x14ac:dyDescent="0.15">
      <c r="A2503" t="str">
        <f>IF([1]线路!A2503="","",[1]线路!A2503)</f>
        <v/>
      </c>
      <c r="B2503" t="str">
        <f>IF([1]线路!B2503="","",[1]线路!B2503)</f>
        <v/>
      </c>
      <c r="C2503" t="str">
        <f>IF([1]线路!C2503="","",[1]线路!C2503)</f>
        <v/>
      </c>
      <c r="D2503" t="str">
        <f>IF([1]线路!D2503="","",[1]线路!D2503)</f>
        <v/>
      </c>
      <c r="E2503" t="str">
        <f>IF([1]线路!F2503="","",[1]线路!F2503)</f>
        <v/>
      </c>
      <c r="F2503" t="str">
        <f>IF([1]线路!E2503="","",[1]线路!E2503)</f>
        <v/>
      </c>
      <c r="G2503" s="18" t="str">
        <f t="shared" si="94"/>
        <v/>
      </c>
      <c r="H2503" s="18"/>
      <c r="I2503" s="18"/>
      <c r="J2503" s="18"/>
      <c r="K2503" s="18"/>
      <c r="L2503" s="18" t="str">
        <f t="shared" si="95"/>
        <v/>
      </c>
      <c r="M2503" t="str">
        <f>IF([1]线路!G2503="","",[1]线路!G2503)</f>
        <v/>
      </c>
      <c r="N2503" t="str">
        <f>IF([1]线路!H2503="","",[1]线路!H2503)</f>
        <v/>
      </c>
    </row>
    <row r="2504" spans="1:14" x14ac:dyDescent="0.15">
      <c r="A2504" t="str">
        <f>IF([1]线路!A2504="","",[1]线路!A2504)</f>
        <v/>
      </c>
      <c r="B2504" t="str">
        <f>IF([1]线路!B2504="","",[1]线路!B2504)</f>
        <v/>
      </c>
      <c r="C2504" t="str">
        <f>IF([1]线路!C2504="","",[1]线路!C2504)</f>
        <v/>
      </c>
      <c r="D2504" t="str">
        <f>IF([1]线路!D2504="","",[1]线路!D2504)</f>
        <v/>
      </c>
      <c r="E2504" t="str">
        <f>IF([1]线路!F2504="","",[1]线路!F2504)</f>
        <v/>
      </c>
      <c r="F2504" t="str">
        <f>IF([1]线路!E2504="","",[1]线路!E2504)</f>
        <v/>
      </c>
      <c r="G2504" s="18" t="str">
        <f t="shared" si="94"/>
        <v/>
      </c>
      <c r="H2504" s="18"/>
      <c r="I2504" s="18"/>
      <c r="J2504" s="18"/>
      <c r="K2504" s="18"/>
      <c r="L2504" s="18" t="str">
        <f t="shared" si="95"/>
        <v/>
      </c>
      <c r="M2504" t="str">
        <f>IF([1]线路!G2504="","",[1]线路!G2504)</f>
        <v/>
      </c>
      <c r="N2504" t="str">
        <f>IF([1]线路!H2504="","",[1]线路!H2504)</f>
        <v/>
      </c>
    </row>
    <row r="2505" spans="1:14" x14ac:dyDescent="0.15">
      <c r="A2505" t="str">
        <f>IF([1]线路!A2505="","",[1]线路!A2505)</f>
        <v/>
      </c>
      <c r="B2505" t="str">
        <f>IF([1]线路!B2505="","",[1]线路!B2505)</f>
        <v/>
      </c>
      <c r="C2505" t="str">
        <f>IF([1]线路!C2505="","",[1]线路!C2505)</f>
        <v/>
      </c>
      <c r="D2505" t="str">
        <f>IF([1]线路!D2505="","",[1]线路!D2505)</f>
        <v/>
      </c>
      <c r="E2505" t="str">
        <f>IF([1]线路!F2505="","",[1]线路!F2505)</f>
        <v/>
      </c>
      <c r="F2505" t="str">
        <f>IF([1]线路!E2505="","",[1]线路!E2505)</f>
        <v/>
      </c>
      <c r="G2505" s="18" t="str">
        <f t="shared" si="94"/>
        <v/>
      </c>
      <c r="H2505" s="18"/>
      <c r="I2505" s="18"/>
      <c r="J2505" s="18"/>
      <c r="K2505" s="18"/>
      <c r="L2505" s="18" t="str">
        <f t="shared" si="95"/>
        <v/>
      </c>
      <c r="M2505" t="str">
        <f>IF([1]线路!G2505="","",[1]线路!G2505)</f>
        <v/>
      </c>
      <c r="N2505" t="str">
        <f>IF([1]线路!H2505="","",[1]线路!H2505)</f>
        <v/>
      </c>
    </row>
    <row r="2506" spans="1:14" x14ac:dyDescent="0.15">
      <c r="A2506" t="str">
        <f>IF([1]线路!A2506="","",[1]线路!A2506)</f>
        <v/>
      </c>
      <c r="B2506" t="str">
        <f>IF([1]线路!B2506="","",[1]线路!B2506)</f>
        <v/>
      </c>
      <c r="C2506" t="str">
        <f>IF([1]线路!C2506="","",[1]线路!C2506)</f>
        <v/>
      </c>
      <c r="D2506" t="str">
        <f>IF([1]线路!D2506="","",[1]线路!D2506)</f>
        <v/>
      </c>
      <c r="E2506" t="str">
        <f>IF([1]线路!F2506="","",[1]线路!F2506)</f>
        <v/>
      </c>
      <c r="F2506" t="str">
        <f>IF([1]线路!E2506="","",[1]线路!E2506)</f>
        <v/>
      </c>
      <c r="G2506" s="18" t="str">
        <f t="shared" si="94"/>
        <v/>
      </c>
      <c r="H2506" s="18"/>
      <c r="I2506" s="18"/>
      <c r="J2506" s="18"/>
      <c r="K2506" s="18"/>
      <c r="L2506" s="18" t="str">
        <f t="shared" si="95"/>
        <v/>
      </c>
      <c r="M2506" t="str">
        <f>IF([1]线路!G2506="","",[1]线路!G2506)</f>
        <v/>
      </c>
      <c r="N2506" t="str">
        <f>IF([1]线路!H2506="","",[1]线路!H2506)</f>
        <v/>
      </c>
    </row>
    <row r="2507" spans="1:14" x14ac:dyDescent="0.15">
      <c r="A2507" t="str">
        <f>IF([1]线路!A2507="","",[1]线路!A2507)</f>
        <v/>
      </c>
      <c r="B2507" t="str">
        <f>IF([1]线路!B2507="","",[1]线路!B2507)</f>
        <v/>
      </c>
      <c r="C2507" t="str">
        <f>IF([1]线路!C2507="","",[1]线路!C2507)</f>
        <v/>
      </c>
      <c r="D2507" t="str">
        <f>IF([1]线路!D2507="","",[1]线路!D2507)</f>
        <v/>
      </c>
      <c r="E2507" t="str">
        <f>IF([1]线路!F2507="","",[1]线路!F2507)</f>
        <v/>
      </c>
      <c r="F2507" t="str">
        <f>IF([1]线路!E2507="","",[1]线路!E2507)</f>
        <v/>
      </c>
      <c r="G2507" s="18" t="str">
        <f t="shared" si="94"/>
        <v/>
      </c>
      <c r="H2507" s="18"/>
      <c r="I2507" s="18"/>
      <c r="J2507" s="18"/>
      <c r="K2507" s="18"/>
      <c r="L2507" s="18" t="str">
        <f t="shared" si="95"/>
        <v/>
      </c>
      <c r="M2507" t="str">
        <f>IF([1]线路!G2507="","",[1]线路!G2507)</f>
        <v/>
      </c>
      <c r="N2507" t="str">
        <f>IF([1]线路!H2507="","",[1]线路!H2507)</f>
        <v/>
      </c>
    </row>
    <row r="2508" spans="1:14" x14ac:dyDescent="0.15">
      <c r="A2508" t="str">
        <f>IF([1]线路!A2508="","",[1]线路!A2508)</f>
        <v/>
      </c>
      <c r="B2508" t="str">
        <f>IF([1]线路!B2508="","",[1]线路!B2508)</f>
        <v/>
      </c>
      <c r="C2508" t="str">
        <f>IF([1]线路!C2508="","",[1]线路!C2508)</f>
        <v/>
      </c>
      <c r="D2508" t="str">
        <f>IF([1]线路!D2508="","",[1]线路!D2508)</f>
        <v/>
      </c>
      <c r="E2508" t="str">
        <f>IF([1]线路!F2508="","",[1]线路!F2508)</f>
        <v/>
      </c>
      <c r="F2508" t="str">
        <f>IF([1]线路!E2508="","",[1]线路!E2508)</f>
        <v/>
      </c>
      <c r="G2508" s="18" t="str">
        <f t="shared" si="94"/>
        <v/>
      </c>
      <c r="H2508" s="18"/>
      <c r="I2508" s="18"/>
      <c r="J2508" s="18"/>
      <c r="K2508" s="18"/>
      <c r="L2508" s="18" t="str">
        <f t="shared" si="95"/>
        <v/>
      </c>
      <c r="M2508" t="str">
        <f>IF([1]线路!G2508="","",[1]线路!G2508)</f>
        <v/>
      </c>
      <c r="N2508" t="str">
        <f>IF([1]线路!H2508="","",[1]线路!H2508)</f>
        <v/>
      </c>
    </row>
    <row r="2509" spans="1:14" x14ac:dyDescent="0.15">
      <c r="A2509" t="str">
        <f>IF([1]线路!A2509="","",[1]线路!A2509)</f>
        <v/>
      </c>
      <c r="B2509" t="str">
        <f>IF([1]线路!B2509="","",[1]线路!B2509)</f>
        <v/>
      </c>
      <c r="C2509" t="str">
        <f>IF([1]线路!C2509="","",[1]线路!C2509)</f>
        <v/>
      </c>
      <c r="D2509" t="str">
        <f>IF([1]线路!D2509="","",[1]线路!D2509)</f>
        <v/>
      </c>
      <c r="E2509" t="str">
        <f>IF([1]线路!F2509="","",[1]线路!F2509)</f>
        <v/>
      </c>
      <c r="F2509" t="str">
        <f>IF([1]线路!E2509="","",[1]线路!E2509)</f>
        <v/>
      </c>
      <c r="G2509" s="18" t="str">
        <f t="shared" si="94"/>
        <v/>
      </c>
      <c r="H2509" s="18"/>
      <c r="I2509" s="18"/>
      <c r="J2509" s="18"/>
      <c r="K2509" s="18"/>
      <c r="L2509" s="18" t="str">
        <f t="shared" si="95"/>
        <v/>
      </c>
      <c r="M2509" t="str">
        <f>IF([1]线路!G2509="","",[1]线路!G2509)</f>
        <v/>
      </c>
      <c r="N2509" t="str">
        <f>IF([1]线路!H2509="","",[1]线路!H2509)</f>
        <v/>
      </c>
    </row>
    <row r="2510" spans="1:14" x14ac:dyDescent="0.15">
      <c r="A2510" t="str">
        <f>IF([1]线路!A2510="","",[1]线路!A2510)</f>
        <v/>
      </c>
      <c r="B2510" t="str">
        <f>IF([1]线路!B2510="","",[1]线路!B2510)</f>
        <v/>
      </c>
      <c r="C2510" t="str">
        <f>IF([1]线路!C2510="","",[1]线路!C2510)</f>
        <v/>
      </c>
      <c r="D2510" t="str">
        <f>IF([1]线路!D2510="","",[1]线路!D2510)</f>
        <v/>
      </c>
      <c r="E2510" t="str">
        <f>IF([1]线路!F2510="","",[1]线路!F2510)</f>
        <v/>
      </c>
      <c r="F2510" t="str">
        <f>IF([1]线路!E2510="","",[1]线路!E2510)</f>
        <v/>
      </c>
      <c r="G2510" s="18" t="str">
        <f t="shared" si="94"/>
        <v/>
      </c>
      <c r="H2510" s="18"/>
      <c r="I2510" s="18"/>
      <c r="J2510" s="18"/>
      <c r="K2510" s="18"/>
      <c r="L2510" s="18" t="str">
        <f t="shared" si="95"/>
        <v/>
      </c>
      <c r="M2510" t="str">
        <f>IF([1]线路!G2510="","",[1]线路!G2510)</f>
        <v/>
      </c>
      <c r="N2510" t="str">
        <f>IF([1]线路!H2510="","",[1]线路!H2510)</f>
        <v/>
      </c>
    </row>
    <row r="2511" spans="1:14" x14ac:dyDescent="0.15">
      <c r="A2511" t="str">
        <f>IF([1]线路!A2511="","",[1]线路!A2511)</f>
        <v/>
      </c>
      <c r="B2511" t="str">
        <f>IF([1]线路!B2511="","",[1]线路!B2511)</f>
        <v/>
      </c>
      <c r="C2511" t="str">
        <f>IF([1]线路!C2511="","",[1]线路!C2511)</f>
        <v/>
      </c>
      <c r="D2511" t="str">
        <f>IF([1]线路!D2511="","",[1]线路!D2511)</f>
        <v/>
      </c>
      <c r="E2511" t="str">
        <f>IF([1]线路!F2511="","",[1]线路!F2511)</f>
        <v/>
      </c>
      <c r="F2511" t="str">
        <f>IF([1]线路!E2511="","",[1]线路!E2511)</f>
        <v/>
      </c>
      <c r="G2511" s="18" t="str">
        <f t="shared" si="94"/>
        <v/>
      </c>
      <c r="H2511" s="18"/>
      <c r="I2511" s="18"/>
      <c r="J2511" s="18"/>
      <c r="K2511" s="18"/>
      <c r="L2511" s="18" t="str">
        <f t="shared" si="95"/>
        <v/>
      </c>
      <c r="M2511" t="str">
        <f>IF([1]线路!G2511="","",[1]线路!G2511)</f>
        <v/>
      </c>
      <c r="N2511" t="str">
        <f>IF([1]线路!H2511="","",[1]线路!H2511)</f>
        <v/>
      </c>
    </row>
    <row r="2512" spans="1:14" x14ac:dyDescent="0.15">
      <c r="A2512" t="str">
        <f>IF([1]线路!A2512="","",[1]线路!A2512)</f>
        <v/>
      </c>
      <c r="B2512" t="str">
        <f>IF([1]线路!B2512="","",[1]线路!B2512)</f>
        <v/>
      </c>
      <c r="C2512" t="str">
        <f>IF([1]线路!C2512="","",[1]线路!C2512)</f>
        <v/>
      </c>
      <c r="D2512" t="str">
        <f>IF([1]线路!D2512="","",[1]线路!D2512)</f>
        <v/>
      </c>
      <c r="E2512" t="str">
        <f>IF([1]线路!F2512="","",[1]线路!F2512)</f>
        <v/>
      </c>
      <c r="F2512" t="str">
        <f>IF([1]线路!E2512="","",[1]线路!E2512)</f>
        <v/>
      </c>
      <c r="G2512" s="18" t="str">
        <f t="shared" si="94"/>
        <v/>
      </c>
      <c r="H2512" s="18"/>
      <c r="I2512" s="18"/>
      <c r="J2512" s="18"/>
      <c r="K2512" s="18"/>
      <c r="L2512" s="18" t="str">
        <f t="shared" si="95"/>
        <v/>
      </c>
      <c r="M2512" t="str">
        <f>IF([1]线路!G2512="","",[1]线路!G2512)</f>
        <v/>
      </c>
      <c r="N2512" t="str">
        <f>IF([1]线路!H2512="","",[1]线路!H2512)</f>
        <v/>
      </c>
    </row>
    <row r="2513" spans="1:14" x14ac:dyDescent="0.15">
      <c r="A2513" t="str">
        <f>IF([1]线路!A2513="","",[1]线路!A2513)</f>
        <v/>
      </c>
      <c r="B2513" t="str">
        <f>IF([1]线路!B2513="","",[1]线路!B2513)</f>
        <v/>
      </c>
      <c r="C2513" t="str">
        <f>IF([1]线路!C2513="","",[1]线路!C2513)</f>
        <v/>
      </c>
      <c r="D2513" t="str">
        <f>IF([1]线路!D2513="","",[1]线路!D2513)</f>
        <v/>
      </c>
      <c r="E2513" t="str">
        <f>IF([1]线路!F2513="","",[1]线路!F2513)</f>
        <v/>
      </c>
      <c r="F2513" t="str">
        <f>IF([1]线路!E2513="","",[1]线路!E2513)</f>
        <v/>
      </c>
      <c r="G2513" s="18" t="str">
        <f t="shared" si="94"/>
        <v/>
      </c>
      <c r="H2513" s="18"/>
      <c r="I2513" s="18"/>
      <c r="J2513" s="18"/>
      <c r="K2513" s="18"/>
      <c r="L2513" s="18" t="str">
        <f t="shared" si="95"/>
        <v/>
      </c>
      <c r="M2513" t="str">
        <f>IF([1]线路!G2513="","",[1]线路!G2513)</f>
        <v/>
      </c>
      <c r="N2513" t="str">
        <f>IF([1]线路!H2513="","",[1]线路!H2513)</f>
        <v/>
      </c>
    </row>
    <row r="2514" spans="1:14" x14ac:dyDescent="0.15">
      <c r="A2514" t="str">
        <f>IF([1]线路!A2514="","",[1]线路!A2514)</f>
        <v/>
      </c>
      <c r="B2514" t="str">
        <f>IF([1]线路!B2514="","",[1]线路!B2514)</f>
        <v/>
      </c>
      <c r="C2514" t="str">
        <f>IF([1]线路!C2514="","",[1]线路!C2514)</f>
        <v/>
      </c>
      <c r="D2514" t="str">
        <f>IF([1]线路!D2514="","",[1]线路!D2514)</f>
        <v/>
      </c>
      <c r="E2514" t="str">
        <f>IF([1]线路!F2514="","",[1]线路!F2514)</f>
        <v/>
      </c>
      <c r="F2514" t="str">
        <f>IF([1]线路!E2514="","",[1]线路!E2514)</f>
        <v/>
      </c>
      <c r="G2514" s="18" t="str">
        <f t="shared" si="94"/>
        <v/>
      </c>
      <c r="H2514" s="18"/>
      <c r="I2514" s="18"/>
      <c r="J2514" s="18"/>
      <c r="K2514" s="18"/>
      <c r="L2514" s="18" t="str">
        <f t="shared" si="95"/>
        <v/>
      </c>
      <c r="M2514" t="str">
        <f>IF([1]线路!G2514="","",[1]线路!G2514)</f>
        <v/>
      </c>
      <c r="N2514" t="str">
        <f>IF([1]线路!H2514="","",[1]线路!H2514)</f>
        <v/>
      </c>
    </row>
    <row r="2515" spans="1:14" x14ac:dyDescent="0.15">
      <c r="A2515" t="str">
        <f>IF([1]线路!A2515="","",[1]线路!A2515)</f>
        <v/>
      </c>
      <c r="B2515" t="str">
        <f>IF([1]线路!B2515="","",[1]线路!B2515)</f>
        <v/>
      </c>
      <c r="C2515" t="str">
        <f>IF([1]线路!C2515="","",[1]线路!C2515)</f>
        <v/>
      </c>
      <c r="D2515" t="str">
        <f>IF([1]线路!D2515="","",[1]线路!D2515)</f>
        <v/>
      </c>
      <c r="E2515" t="str">
        <f>IF([1]线路!F2515="","",[1]线路!F2515)</f>
        <v/>
      </c>
      <c r="F2515" t="str">
        <f>IF([1]线路!E2515="","",[1]线路!E2515)</f>
        <v/>
      </c>
      <c r="G2515" s="18" t="str">
        <f t="shared" si="94"/>
        <v/>
      </c>
      <c r="H2515" s="18"/>
      <c r="I2515" s="18"/>
      <c r="J2515" s="18"/>
      <c r="K2515" s="18"/>
      <c r="L2515" s="18" t="str">
        <f t="shared" si="95"/>
        <v/>
      </c>
      <c r="M2515" t="str">
        <f>IF([1]线路!G2515="","",[1]线路!G2515)</f>
        <v/>
      </c>
      <c r="N2515" t="str">
        <f>IF([1]线路!H2515="","",[1]线路!H2515)</f>
        <v/>
      </c>
    </row>
    <row r="2516" spans="1:14" x14ac:dyDescent="0.15">
      <c r="A2516" t="str">
        <f>IF([1]线路!A2516="","",[1]线路!A2516)</f>
        <v/>
      </c>
      <c r="B2516" t="str">
        <f>IF([1]线路!B2516="","",[1]线路!B2516)</f>
        <v/>
      </c>
      <c r="C2516" t="str">
        <f>IF([1]线路!C2516="","",[1]线路!C2516)</f>
        <v/>
      </c>
      <c r="D2516" t="str">
        <f>IF([1]线路!D2516="","",[1]线路!D2516)</f>
        <v/>
      </c>
      <c r="E2516" t="str">
        <f>IF([1]线路!F2516="","",[1]线路!F2516)</f>
        <v/>
      </c>
      <c r="F2516" t="str">
        <f>IF([1]线路!E2516="","",[1]线路!E2516)</f>
        <v/>
      </c>
      <c r="G2516" s="18" t="str">
        <f t="shared" si="94"/>
        <v/>
      </c>
      <c r="H2516" s="18"/>
      <c r="I2516" s="18"/>
      <c r="J2516" s="18"/>
      <c r="K2516" s="18"/>
      <c r="L2516" s="18" t="str">
        <f t="shared" si="95"/>
        <v/>
      </c>
      <c r="M2516" t="str">
        <f>IF([1]线路!G2516="","",[1]线路!G2516)</f>
        <v/>
      </c>
      <c r="N2516" t="str">
        <f>IF([1]线路!H2516="","",[1]线路!H2516)</f>
        <v/>
      </c>
    </row>
    <row r="2517" spans="1:14" x14ac:dyDescent="0.15">
      <c r="A2517" t="str">
        <f>IF([1]线路!A2517="","",[1]线路!A2517)</f>
        <v/>
      </c>
      <c r="B2517" t="str">
        <f>IF([1]线路!B2517="","",[1]线路!B2517)</f>
        <v/>
      </c>
      <c r="C2517" t="str">
        <f>IF([1]线路!C2517="","",[1]线路!C2517)</f>
        <v/>
      </c>
      <c r="D2517" t="str">
        <f>IF([1]线路!D2517="","",[1]线路!D2517)</f>
        <v/>
      </c>
      <c r="E2517" t="str">
        <f>IF([1]线路!F2517="","",[1]线路!F2517)</f>
        <v/>
      </c>
      <c r="F2517" t="str">
        <f>IF([1]线路!E2517="","",[1]线路!E2517)</f>
        <v/>
      </c>
      <c r="G2517" s="18" t="str">
        <f t="shared" si="94"/>
        <v/>
      </c>
      <c r="H2517" s="18"/>
      <c r="I2517" s="18"/>
      <c r="J2517" s="18"/>
      <c r="K2517" s="18"/>
      <c r="L2517" s="18" t="str">
        <f t="shared" si="95"/>
        <v/>
      </c>
      <c r="M2517" t="str">
        <f>IF([1]线路!G2517="","",[1]线路!G2517)</f>
        <v/>
      </c>
      <c r="N2517" t="str">
        <f>IF([1]线路!H2517="","",[1]线路!H2517)</f>
        <v/>
      </c>
    </row>
    <row r="2518" spans="1:14" x14ac:dyDescent="0.15">
      <c r="A2518" t="str">
        <f>IF([1]线路!A2518="","",[1]线路!A2518)</f>
        <v/>
      </c>
      <c r="B2518" t="str">
        <f>IF([1]线路!B2518="","",[1]线路!B2518)</f>
        <v/>
      </c>
      <c r="C2518" t="str">
        <f>IF([1]线路!C2518="","",[1]线路!C2518)</f>
        <v/>
      </c>
      <c r="D2518" t="str">
        <f>IF([1]线路!D2518="","",[1]线路!D2518)</f>
        <v/>
      </c>
      <c r="E2518" t="str">
        <f>IF([1]线路!F2518="","",[1]线路!F2518)</f>
        <v/>
      </c>
      <c r="F2518" t="str">
        <f>IF([1]线路!E2518="","",[1]线路!E2518)</f>
        <v/>
      </c>
      <c r="G2518" s="18" t="str">
        <f t="shared" si="94"/>
        <v/>
      </c>
      <c r="H2518" s="18"/>
      <c r="I2518" s="18"/>
      <c r="J2518" s="18"/>
      <c r="K2518" s="18"/>
      <c r="L2518" s="18" t="str">
        <f t="shared" si="95"/>
        <v/>
      </c>
      <c r="M2518" t="str">
        <f>IF([1]线路!G2518="","",[1]线路!G2518)</f>
        <v/>
      </c>
      <c r="N2518" t="str">
        <f>IF([1]线路!H2518="","",[1]线路!H2518)</f>
        <v/>
      </c>
    </row>
    <row r="2519" spans="1:14" x14ac:dyDescent="0.15">
      <c r="A2519" t="str">
        <f>IF([1]线路!A2519="","",[1]线路!A2519)</f>
        <v/>
      </c>
      <c r="B2519" t="str">
        <f>IF([1]线路!B2519="","",[1]线路!B2519)</f>
        <v/>
      </c>
      <c r="C2519" t="str">
        <f>IF([1]线路!C2519="","",[1]线路!C2519)</f>
        <v/>
      </c>
      <c r="D2519" t="str">
        <f>IF([1]线路!D2519="","",[1]线路!D2519)</f>
        <v/>
      </c>
      <c r="E2519" t="str">
        <f>IF([1]线路!F2519="","",[1]线路!F2519)</f>
        <v/>
      </c>
      <c r="F2519" t="str">
        <f>IF([1]线路!E2519="","",[1]线路!E2519)</f>
        <v/>
      </c>
      <c r="G2519" s="18" t="str">
        <f t="shared" si="94"/>
        <v/>
      </c>
      <c r="H2519" s="18"/>
      <c r="I2519" s="18"/>
      <c r="J2519" s="18"/>
      <c r="K2519" s="18"/>
      <c r="L2519" s="18" t="str">
        <f t="shared" si="95"/>
        <v/>
      </c>
      <c r="M2519" t="str">
        <f>IF([1]线路!G2519="","",[1]线路!G2519)</f>
        <v/>
      </c>
      <c r="N2519" t="str">
        <f>IF([1]线路!H2519="","",[1]线路!H2519)</f>
        <v/>
      </c>
    </row>
    <row r="2520" spans="1:14" x14ac:dyDescent="0.15">
      <c r="A2520" t="str">
        <f>IF([1]线路!A2520="","",[1]线路!A2520)</f>
        <v/>
      </c>
      <c r="B2520" t="str">
        <f>IF([1]线路!B2520="","",[1]线路!B2520)</f>
        <v/>
      </c>
      <c r="C2520" t="str">
        <f>IF([1]线路!C2520="","",[1]线路!C2520)</f>
        <v/>
      </c>
      <c r="D2520" t="str">
        <f>IF([1]线路!D2520="","",[1]线路!D2520)</f>
        <v/>
      </c>
      <c r="E2520" t="str">
        <f>IF([1]线路!F2520="","",[1]线路!F2520)</f>
        <v/>
      </c>
      <c r="F2520" t="str">
        <f>IF([1]线路!E2520="","",[1]线路!E2520)</f>
        <v/>
      </c>
      <c r="G2520" s="18" t="str">
        <f t="shared" si="94"/>
        <v/>
      </c>
      <c r="H2520" s="18"/>
      <c r="I2520" s="18"/>
      <c r="J2520" s="18"/>
      <c r="K2520" s="18"/>
      <c r="L2520" s="18" t="str">
        <f t="shared" si="95"/>
        <v/>
      </c>
      <c r="M2520" t="str">
        <f>IF([1]线路!G2520="","",[1]线路!G2520)</f>
        <v/>
      </c>
      <c r="N2520" t="str">
        <f>IF([1]线路!H2520="","",[1]线路!H2520)</f>
        <v/>
      </c>
    </row>
    <row r="2521" spans="1:14" x14ac:dyDescent="0.15">
      <c r="A2521" t="str">
        <f>IF([1]线路!A2521="","",[1]线路!A2521)</f>
        <v/>
      </c>
      <c r="B2521" t="str">
        <f>IF([1]线路!B2521="","",[1]线路!B2521)</f>
        <v/>
      </c>
      <c r="C2521" t="str">
        <f>IF([1]线路!C2521="","",[1]线路!C2521)</f>
        <v/>
      </c>
      <c r="D2521" t="str">
        <f>IF([1]线路!D2521="","",[1]线路!D2521)</f>
        <v/>
      </c>
      <c r="E2521" t="str">
        <f>IF([1]线路!F2521="","",[1]线路!F2521)</f>
        <v/>
      </c>
      <c r="F2521" t="str">
        <f>IF([1]线路!E2521="","",[1]线路!E2521)</f>
        <v/>
      </c>
      <c r="G2521" s="18" t="str">
        <f t="shared" si="94"/>
        <v/>
      </c>
      <c r="H2521" s="18"/>
      <c r="I2521" s="18"/>
      <c r="J2521" s="18"/>
      <c r="K2521" s="18"/>
      <c r="L2521" s="18" t="str">
        <f t="shared" si="95"/>
        <v/>
      </c>
      <c r="M2521" t="str">
        <f>IF([1]线路!G2521="","",[1]线路!G2521)</f>
        <v/>
      </c>
      <c r="N2521" t="str">
        <f>IF([1]线路!H2521="","",[1]线路!H2521)</f>
        <v/>
      </c>
    </row>
    <row r="2522" spans="1:14" x14ac:dyDescent="0.15">
      <c r="A2522" t="str">
        <f>IF([1]线路!A2522="","",[1]线路!A2522)</f>
        <v/>
      </c>
      <c r="B2522" t="str">
        <f>IF([1]线路!B2522="","",[1]线路!B2522)</f>
        <v/>
      </c>
      <c r="C2522" t="str">
        <f>IF([1]线路!C2522="","",[1]线路!C2522)</f>
        <v/>
      </c>
      <c r="D2522" t="str">
        <f>IF([1]线路!D2522="","",[1]线路!D2522)</f>
        <v/>
      </c>
      <c r="E2522" t="str">
        <f>IF([1]线路!F2522="","",[1]线路!F2522)</f>
        <v/>
      </c>
      <c r="F2522" t="str">
        <f>IF([1]线路!E2522="","",[1]线路!E2522)</f>
        <v/>
      </c>
      <c r="G2522" s="18" t="str">
        <f t="shared" si="94"/>
        <v/>
      </c>
      <c r="H2522" s="18"/>
      <c r="I2522" s="18"/>
      <c r="J2522" s="18"/>
      <c r="K2522" s="18"/>
      <c r="L2522" s="18" t="str">
        <f t="shared" si="95"/>
        <v/>
      </c>
      <c r="M2522" t="str">
        <f>IF([1]线路!G2522="","",[1]线路!G2522)</f>
        <v/>
      </c>
      <c r="N2522" t="str">
        <f>IF([1]线路!H2522="","",[1]线路!H2522)</f>
        <v/>
      </c>
    </row>
    <row r="2523" spans="1:14" x14ac:dyDescent="0.15">
      <c r="A2523" t="str">
        <f>IF([1]线路!A2523="","",[1]线路!A2523)</f>
        <v/>
      </c>
      <c r="B2523" t="str">
        <f>IF([1]线路!B2523="","",[1]线路!B2523)</f>
        <v/>
      </c>
      <c r="C2523" t="str">
        <f>IF([1]线路!C2523="","",[1]线路!C2523)</f>
        <v/>
      </c>
      <c r="D2523" t="str">
        <f>IF([1]线路!D2523="","",[1]线路!D2523)</f>
        <v/>
      </c>
      <c r="E2523" t="str">
        <f>IF([1]线路!F2523="","",[1]线路!F2523)</f>
        <v/>
      </c>
      <c r="F2523" t="str">
        <f>IF([1]线路!E2523="","",[1]线路!E2523)</f>
        <v/>
      </c>
      <c r="G2523" s="18" t="str">
        <f t="shared" si="94"/>
        <v/>
      </c>
      <c r="H2523" s="18"/>
      <c r="I2523" s="18"/>
      <c r="J2523" s="18"/>
      <c r="K2523" s="18"/>
      <c r="L2523" s="18" t="str">
        <f t="shared" si="95"/>
        <v/>
      </c>
      <c r="M2523" t="str">
        <f>IF([1]线路!G2523="","",[1]线路!G2523)</f>
        <v/>
      </c>
      <c r="N2523" t="str">
        <f>IF([1]线路!H2523="","",[1]线路!H2523)</f>
        <v/>
      </c>
    </row>
    <row r="2524" spans="1:14" x14ac:dyDescent="0.15">
      <c r="A2524" t="str">
        <f>IF([1]线路!A2524="","",[1]线路!A2524)</f>
        <v/>
      </c>
      <c r="B2524" t="str">
        <f>IF([1]线路!B2524="","",[1]线路!B2524)</f>
        <v/>
      </c>
      <c r="C2524" t="str">
        <f>IF([1]线路!C2524="","",[1]线路!C2524)</f>
        <v/>
      </c>
      <c r="D2524" t="str">
        <f>IF([1]线路!D2524="","",[1]线路!D2524)</f>
        <v/>
      </c>
      <c r="E2524" t="str">
        <f>IF([1]线路!F2524="","",[1]线路!F2524)</f>
        <v/>
      </c>
      <c r="F2524" t="str">
        <f>IF([1]线路!E2524="","",[1]线路!E2524)</f>
        <v/>
      </c>
      <c r="G2524" s="18" t="str">
        <f t="shared" si="94"/>
        <v/>
      </c>
      <c r="H2524" s="18"/>
      <c r="I2524" s="18"/>
      <c r="J2524" s="18"/>
      <c r="K2524" s="18"/>
      <c r="L2524" s="18" t="str">
        <f t="shared" si="95"/>
        <v/>
      </c>
      <c r="M2524" t="str">
        <f>IF([1]线路!G2524="","",[1]线路!G2524)</f>
        <v/>
      </c>
      <c r="N2524" t="str">
        <f>IF([1]线路!H2524="","",[1]线路!H2524)</f>
        <v/>
      </c>
    </row>
    <row r="2525" spans="1:14" x14ac:dyDescent="0.15">
      <c r="A2525" t="str">
        <f>IF([1]线路!A2525="","",[1]线路!A2525)</f>
        <v/>
      </c>
      <c r="B2525" t="str">
        <f>IF([1]线路!B2525="","",[1]线路!B2525)</f>
        <v/>
      </c>
      <c r="C2525" t="str">
        <f>IF([1]线路!C2525="","",[1]线路!C2525)</f>
        <v/>
      </c>
      <c r="D2525" t="str">
        <f>IF([1]线路!D2525="","",[1]线路!D2525)</f>
        <v/>
      </c>
      <c r="E2525" t="str">
        <f>IF([1]线路!F2525="","",[1]线路!F2525)</f>
        <v/>
      </c>
      <c r="F2525" t="str">
        <f>IF([1]线路!E2525="","",[1]线路!E2525)</f>
        <v/>
      </c>
      <c r="G2525" s="18" t="str">
        <f t="shared" si="94"/>
        <v/>
      </c>
      <c r="H2525" s="18"/>
      <c r="I2525" s="18"/>
      <c r="J2525" s="18"/>
      <c r="K2525" s="18"/>
      <c r="L2525" s="18" t="str">
        <f t="shared" si="95"/>
        <v/>
      </c>
      <c r="M2525" t="str">
        <f>IF([1]线路!G2525="","",[1]线路!G2525)</f>
        <v/>
      </c>
      <c r="N2525" t="str">
        <f>IF([1]线路!H2525="","",[1]线路!H2525)</f>
        <v/>
      </c>
    </row>
    <row r="2526" spans="1:14" x14ac:dyDescent="0.15">
      <c r="A2526" t="str">
        <f>IF([1]线路!A2526="","",[1]线路!A2526)</f>
        <v/>
      </c>
      <c r="B2526" t="str">
        <f>IF([1]线路!B2526="","",[1]线路!B2526)</f>
        <v/>
      </c>
      <c r="C2526" t="str">
        <f>IF([1]线路!C2526="","",[1]线路!C2526)</f>
        <v/>
      </c>
      <c r="D2526" t="str">
        <f>IF([1]线路!D2526="","",[1]线路!D2526)</f>
        <v/>
      </c>
      <c r="E2526" t="str">
        <f>IF([1]线路!F2526="","",[1]线路!F2526)</f>
        <v/>
      </c>
      <c r="F2526" t="str">
        <f>IF([1]线路!E2526="","",[1]线路!E2526)</f>
        <v/>
      </c>
      <c r="G2526" s="18" t="str">
        <f t="shared" si="94"/>
        <v/>
      </c>
      <c r="H2526" s="18"/>
      <c r="I2526" s="18"/>
      <c r="J2526" s="18"/>
      <c r="K2526" s="18"/>
      <c r="L2526" s="18" t="str">
        <f t="shared" si="95"/>
        <v/>
      </c>
      <c r="M2526" t="str">
        <f>IF([1]线路!G2526="","",[1]线路!G2526)</f>
        <v/>
      </c>
      <c r="N2526" t="str">
        <f>IF([1]线路!H2526="","",[1]线路!H2526)</f>
        <v/>
      </c>
    </row>
    <row r="2527" spans="1:14" x14ac:dyDescent="0.15">
      <c r="A2527" t="str">
        <f>IF([1]线路!A2527="","",[1]线路!A2527)</f>
        <v/>
      </c>
      <c r="B2527" t="str">
        <f>IF([1]线路!B2527="","",[1]线路!B2527)</f>
        <v/>
      </c>
      <c r="C2527" t="str">
        <f>IF([1]线路!C2527="","",[1]线路!C2527)</f>
        <v/>
      </c>
      <c r="D2527" t="str">
        <f>IF([1]线路!D2527="","",[1]线路!D2527)</f>
        <v/>
      </c>
      <c r="E2527" t="str">
        <f>IF([1]线路!F2527="","",[1]线路!F2527)</f>
        <v/>
      </c>
      <c r="F2527" t="str">
        <f>IF([1]线路!E2527="","",[1]线路!E2527)</f>
        <v/>
      </c>
      <c r="G2527" s="18" t="str">
        <f t="shared" si="94"/>
        <v/>
      </c>
      <c r="H2527" s="18"/>
      <c r="I2527" s="18"/>
      <c r="J2527" s="18"/>
      <c r="K2527" s="18"/>
      <c r="L2527" s="18" t="str">
        <f t="shared" si="95"/>
        <v/>
      </c>
      <c r="M2527" t="str">
        <f>IF([1]线路!G2527="","",[1]线路!G2527)</f>
        <v/>
      </c>
      <c r="N2527" t="str">
        <f>IF([1]线路!H2527="","",[1]线路!H2527)</f>
        <v/>
      </c>
    </row>
    <row r="2528" spans="1:14" x14ac:dyDescent="0.15">
      <c r="A2528" t="str">
        <f>IF([1]线路!A2528="","",[1]线路!A2528)</f>
        <v/>
      </c>
      <c r="B2528" t="str">
        <f>IF([1]线路!B2528="","",[1]线路!B2528)</f>
        <v/>
      </c>
      <c r="C2528" t="str">
        <f>IF([1]线路!C2528="","",[1]线路!C2528)</f>
        <v/>
      </c>
      <c r="D2528" t="str">
        <f>IF([1]线路!D2528="","",[1]线路!D2528)</f>
        <v/>
      </c>
      <c r="E2528" t="str">
        <f>IF([1]线路!F2528="","",[1]线路!F2528)</f>
        <v/>
      </c>
      <c r="F2528" t="str">
        <f>IF([1]线路!E2528="","",[1]线路!E2528)</f>
        <v/>
      </c>
      <c r="G2528" s="18" t="str">
        <f t="shared" si="94"/>
        <v/>
      </c>
      <c r="H2528" s="18"/>
      <c r="I2528" s="18"/>
      <c r="J2528" s="18"/>
      <c r="K2528" s="18"/>
      <c r="L2528" s="18" t="str">
        <f t="shared" si="95"/>
        <v/>
      </c>
      <c r="M2528" t="str">
        <f>IF([1]线路!G2528="","",[1]线路!G2528)</f>
        <v/>
      </c>
      <c r="N2528" t="str">
        <f>IF([1]线路!H2528="","",[1]线路!H2528)</f>
        <v/>
      </c>
    </row>
    <row r="2529" spans="1:14" x14ac:dyDescent="0.15">
      <c r="A2529" t="str">
        <f>IF([1]线路!A2529="","",[1]线路!A2529)</f>
        <v/>
      </c>
      <c r="B2529" t="str">
        <f>IF([1]线路!B2529="","",[1]线路!B2529)</f>
        <v/>
      </c>
      <c r="C2529" t="str">
        <f>IF([1]线路!C2529="","",[1]线路!C2529)</f>
        <v/>
      </c>
      <c r="D2529" t="str">
        <f>IF([1]线路!D2529="","",[1]线路!D2529)</f>
        <v/>
      </c>
      <c r="E2529" t="str">
        <f>IF([1]线路!F2529="","",[1]线路!F2529)</f>
        <v/>
      </c>
      <c r="F2529" t="str">
        <f>IF([1]线路!E2529="","",[1]线路!E2529)</f>
        <v/>
      </c>
      <c r="G2529" s="18" t="str">
        <f t="shared" si="94"/>
        <v/>
      </c>
      <c r="H2529" s="18"/>
      <c r="I2529" s="18"/>
      <c r="J2529" s="18"/>
      <c r="K2529" s="18"/>
      <c r="L2529" s="18" t="str">
        <f t="shared" si="95"/>
        <v/>
      </c>
      <c r="M2529" t="str">
        <f>IF([1]线路!G2529="","",[1]线路!G2529)</f>
        <v/>
      </c>
      <c r="N2529" t="str">
        <f>IF([1]线路!H2529="","",[1]线路!H2529)</f>
        <v/>
      </c>
    </row>
    <row r="2530" spans="1:14" x14ac:dyDescent="0.15">
      <c r="A2530" t="str">
        <f>IF([1]线路!A2530="","",[1]线路!A2530)</f>
        <v/>
      </c>
      <c r="B2530" t="str">
        <f>IF([1]线路!B2530="","",[1]线路!B2530)</f>
        <v/>
      </c>
      <c r="C2530" t="str">
        <f>IF([1]线路!C2530="","",[1]线路!C2530)</f>
        <v/>
      </c>
      <c r="D2530" t="str">
        <f>IF([1]线路!D2530="","",[1]线路!D2530)</f>
        <v/>
      </c>
      <c r="E2530" t="str">
        <f>IF([1]线路!F2530="","",[1]线路!F2530)</f>
        <v/>
      </c>
      <c r="F2530" t="str">
        <f>IF([1]线路!E2530="","",[1]线路!E2530)</f>
        <v/>
      </c>
      <c r="G2530" s="18" t="str">
        <f t="shared" si="94"/>
        <v/>
      </c>
      <c r="H2530" s="18"/>
      <c r="I2530" s="18"/>
      <c r="J2530" s="18"/>
      <c r="K2530" s="18"/>
      <c r="L2530" s="18" t="str">
        <f t="shared" si="95"/>
        <v/>
      </c>
      <c r="M2530" t="str">
        <f>IF([1]线路!G2530="","",[1]线路!G2530)</f>
        <v/>
      </c>
      <c r="N2530" t="str">
        <f>IF([1]线路!H2530="","",[1]线路!H2530)</f>
        <v/>
      </c>
    </row>
    <row r="2531" spans="1:14" x14ac:dyDescent="0.15">
      <c r="A2531" t="str">
        <f>IF([1]线路!A2531="","",[1]线路!A2531)</f>
        <v/>
      </c>
      <c r="B2531" t="str">
        <f>IF([1]线路!B2531="","",[1]线路!B2531)</f>
        <v/>
      </c>
      <c r="C2531" t="str">
        <f>IF([1]线路!C2531="","",[1]线路!C2531)</f>
        <v/>
      </c>
      <c r="D2531" t="str">
        <f>IF([1]线路!D2531="","",[1]线路!D2531)</f>
        <v/>
      </c>
      <c r="E2531" t="str">
        <f>IF([1]线路!F2531="","",[1]线路!F2531)</f>
        <v/>
      </c>
      <c r="F2531" t="str">
        <f>IF([1]线路!E2531="","",[1]线路!E2531)</f>
        <v/>
      </c>
      <c r="G2531" s="18" t="str">
        <f t="shared" si="94"/>
        <v/>
      </c>
      <c r="H2531" s="18"/>
      <c r="I2531" s="18"/>
      <c r="J2531" s="18"/>
      <c r="K2531" s="18"/>
      <c r="L2531" s="18" t="str">
        <f t="shared" si="95"/>
        <v/>
      </c>
      <c r="M2531" t="str">
        <f>IF([1]线路!G2531="","",[1]线路!G2531)</f>
        <v/>
      </c>
      <c r="N2531" t="str">
        <f>IF([1]线路!H2531="","",[1]线路!H2531)</f>
        <v/>
      </c>
    </row>
    <row r="2532" spans="1:14" x14ac:dyDescent="0.15">
      <c r="A2532" t="str">
        <f>IF([1]线路!A2532="","",[1]线路!A2532)</f>
        <v/>
      </c>
      <c r="B2532" t="str">
        <f>IF([1]线路!B2532="","",[1]线路!B2532)</f>
        <v/>
      </c>
      <c r="C2532" t="str">
        <f>IF([1]线路!C2532="","",[1]线路!C2532)</f>
        <v/>
      </c>
      <c r="D2532" t="str">
        <f>IF([1]线路!D2532="","",[1]线路!D2532)</f>
        <v/>
      </c>
      <c r="E2532" t="str">
        <f>IF([1]线路!F2532="","",[1]线路!F2532)</f>
        <v/>
      </c>
      <c r="F2532" t="str">
        <f>IF([1]线路!E2532="","",[1]线路!E2532)</f>
        <v/>
      </c>
      <c r="G2532" s="18" t="str">
        <f t="shared" si="94"/>
        <v/>
      </c>
      <c r="H2532" s="18"/>
      <c r="I2532" s="18"/>
      <c r="J2532" s="18"/>
      <c r="K2532" s="18"/>
      <c r="L2532" s="18" t="str">
        <f t="shared" si="95"/>
        <v/>
      </c>
      <c r="M2532" t="str">
        <f>IF([1]线路!G2532="","",[1]线路!G2532)</f>
        <v/>
      </c>
      <c r="N2532" t="str">
        <f>IF([1]线路!H2532="","",[1]线路!H2532)</f>
        <v/>
      </c>
    </row>
    <row r="2533" spans="1:14" x14ac:dyDescent="0.15">
      <c r="A2533" t="str">
        <f>IF([1]线路!A2533="","",[1]线路!A2533)</f>
        <v/>
      </c>
      <c r="B2533" t="str">
        <f>IF([1]线路!B2533="","",[1]线路!B2533)</f>
        <v/>
      </c>
      <c r="C2533" t="str">
        <f>IF([1]线路!C2533="","",[1]线路!C2533)</f>
        <v/>
      </c>
      <c r="D2533" t="str">
        <f>IF([1]线路!D2533="","",[1]线路!D2533)</f>
        <v/>
      </c>
      <c r="E2533" t="str">
        <f>IF([1]线路!F2533="","",[1]线路!F2533)</f>
        <v/>
      </c>
      <c r="F2533" t="str">
        <f>IF([1]线路!E2533="","",[1]线路!E2533)</f>
        <v/>
      </c>
      <c r="G2533" s="18" t="str">
        <f t="shared" si="94"/>
        <v/>
      </c>
      <c r="H2533" s="18"/>
      <c r="I2533" s="18"/>
      <c r="J2533" s="18"/>
      <c r="K2533" s="18"/>
      <c r="L2533" s="18" t="str">
        <f t="shared" si="95"/>
        <v/>
      </c>
      <c r="M2533" t="str">
        <f>IF([1]线路!G2533="","",[1]线路!G2533)</f>
        <v/>
      </c>
      <c r="N2533" t="str">
        <f>IF([1]线路!H2533="","",[1]线路!H2533)</f>
        <v/>
      </c>
    </row>
    <row r="2534" spans="1:14" x14ac:dyDescent="0.15">
      <c r="A2534" t="str">
        <f>IF([1]线路!A2534="","",[1]线路!A2534)</f>
        <v/>
      </c>
      <c r="B2534" t="str">
        <f>IF([1]线路!B2534="","",[1]线路!B2534)</f>
        <v/>
      </c>
      <c r="C2534" t="str">
        <f>IF([1]线路!C2534="","",[1]线路!C2534)</f>
        <v/>
      </c>
      <c r="D2534" t="str">
        <f>IF([1]线路!D2534="","",[1]线路!D2534)</f>
        <v/>
      </c>
      <c r="E2534" t="str">
        <f>IF([1]线路!F2534="","",[1]线路!F2534)</f>
        <v/>
      </c>
      <c r="F2534" t="str">
        <f>IF([1]线路!E2534="","",[1]线路!E2534)</f>
        <v/>
      </c>
      <c r="G2534" s="18" t="str">
        <f t="shared" si="94"/>
        <v/>
      </c>
      <c r="H2534" s="18"/>
      <c r="I2534" s="18"/>
      <c r="J2534" s="18"/>
      <c r="K2534" s="18"/>
      <c r="L2534" s="18" t="str">
        <f t="shared" si="95"/>
        <v/>
      </c>
      <c r="M2534" t="str">
        <f>IF([1]线路!G2534="","",[1]线路!G2534)</f>
        <v/>
      </c>
      <c r="N2534" t="str">
        <f>IF([1]线路!H2534="","",[1]线路!H2534)</f>
        <v/>
      </c>
    </row>
    <row r="2535" spans="1:14" x14ac:dyDescent="0.15">
      <c r="A2535" t="str">
        <f>IF([1]线路!A2535="","",[1]线路!A2535)</f>
        <v/>
      </c>
      <c r="B2535" t="str">
        <f>IF([1]线路!B2535="","",[1]线路!B2535)</f>
        <v/>
      </c>
      <c r="C2535" t="str">
        <f>IF([1]线路!C2535="","",[1]线路!C2535)</f>
        <v/>
      </c>
      <c r="D2535" t="str">
        <f>IF([1]线路!D2535="","",[1]线路!D2535)</f>
        <v/>
      </c>
      <c r="E2535" t="str">
        <f>IF([1]线路!F2535="","",[1]线路!F2535)</f>
        <v/>
      </c>
      <c r="F2535" t="str">
        <f>IF([1]线路!E2535="","",[1]线路!E2535)</f>
        <v/>
      </c>
      <c r="G2535" s="18" t="str">
        <f t="shared" si="94"/>
        <v/>
      </c>
      <c r="H2535" s="18"/>
      <c r="I2535" s="18"/>
      <c r="J2535" s="18"/>
      <c r="K2535" s="18"/>
      <c r="L2535" s="18" t="str">
        <f t="shared" si="95"/>
        <v/>
      </c>
      <c r="M2535" t="str">
        <f>IF([1]线路!G2535="","",[1]线路!G2535)</f>
        <v/>
      </c>
      <c r="N2535" t="str">
        <f>IF([1]线路!H2535="","",[1]线路!H2535)</f>
        <v/>
      </c>
    </row>
    <row r="2536" spans="1:14" x14ac:dyDescent="0.15">
      <c r="A2536" t="str">
        <f>IF([1]线路!A2536="","",[1]线路!A2536)</f>
        <v/>
      </c>
      <c r="B2536" t="str">
        <f>IF([1]线路!B2536="","",[1]线路!B2536)</f>
        <v/>
      </c>
      <c r="C2536" t="str">
        <f>IF([1]线路!C2536="","",[1]线路!C2536)</f>
        <v/>
      </c>
      <c r="D2536" t="str">
        <f>IF([1]线路!D2536="","",[1]线路!D2536)</f>
        <v/>
      </c>
      <c r="E2536" t="str">
        <f>IF([1]线路!F2536="","",[1]线路!F2536)</f>
        <v/>
      </c>
      <c r="F2536" t="str">
        <f>IF([1]线路!E2536="","",[1]线路!E2536)</f>
        <v/>
      </c>
      <c r="G2536" s="18" t="str">
        <f t="shared" si="94"/>
        <v/>
      </c>
      <c r="H2536" s="18"/>
      <c r="I2536" s="18"/>
      <c r="J2536" s="18"/>
      <c r="K2536" s="18"/>
      <c r="L2536" s="18" t="str">
        <f t="shared" si="95"/>
        <v/>
      </c>
      <c r="M2536" t="str">
        <f>IF([1]线路!G2536="","",[1]线路!G2536)</f>
        <v/>
      </c>
      <c r="N2536" t="str">
        <f>IF([1]线路!H2536="","",[1]线路!H2536)</f>
        <v/>
      </c>
    </row>
    <row r="2537" spans="1:14" x14ac:dyDescent="0.15">
      <c r="A2537" t="str">
        <f>IF([1]线路!A2537="","",[1]线路!A2537)</f>
        <v/>
      </c>
      <c r="B2537" t="str">
        <f>IF([1]线路!B2537="","",[1]线路!B2537)</f>
        <v/>
      </c>
      <c r="C2537" t="str">
        <f>IF([1]线路!C2537="","",[1]线路!C2537)</f>
        <v/>
      </c>
      <c r="D2537" t="str">
        <f>IF([1]线路!D2537="","",[1]线路!D2537)</f>
        <v/>
      </c>
      <c r="E2537" t="str">
        <f>IF([1]线路!F2537="","",[1]线路!F2537)</f>
        <v/>
      </c>
      <c r="F2537" t="str">
        <f>IF([1]线路!E2537="","",[1]线路!E2537)</f>
        <v/>
      </c>
      <c r="G2537" s="18" t="str">
        <f t="shared" si="94"/>
        <v/>
      </c>
      <c r="H2537" s="18"/>
      <c r="I2537" s="18"/>
      <c r="J2537" s="18"/>
      <c r="K2537" s="18"/>
      <c r="L2537" s="18" t="str">
        <f t="shared" si="95"/>
        <v/>
      </c>
      <c r="M2537" t="str">
        <f>IF([1]线路!G2537="","",[1]线路!G2537)</f>
        <v/>
      </c>
      <c r="N2537" t="str">
        <f>IF([1]线路!H2537="","",[1]线路!H2537)</f>
        <v/>
      </c>
    </row>
    <row r="2538" spans="1:14" x14ac:dyDescent="0.15">
      <c r="A2538" t="str">
        <f>IF([1]线路!A2538="","",[1]线路!A2538)</f>
        <v/>
      </c>
      <c r="B2538" t="str">
        <f>IF([1]线路!B2538="","",[1]线路!B2538)</f>
        <v/>
      </c>
      <c r="C2538" t="str">
        <f>IF([1]线路!C2538="","",[1]线路!C2538)</f>
        <v/>
      </c>
      <c r="D2538" t="str">
        <f>IF([1]线路!D2538="","",[1]线路!D2538)</f>
        <v/>
      </c>
      <c r="E2538" t="str">
        <f>IF([1]线路!F2538="","",[1]线路!F2538)</f>
        <v/>
      </c>
      <c r="F2538" t="str">
        <f>IF([1]线路!E2538="","",[1]线路!E2538)</f>
        <v/>
      </c>
      <c r="G2538" s="18" t="str">
        <f t="shared" si="94"/>
        <v/>
      </c>
      <c r="H2538" s="18"/>
      <c r="I2538" s="18"/>
      <c r="J2538" s="18"/>
      <c r="K2538" s="18"/>
      <c r="L2538" s="18" t="str">
        <f t="shared" si="95"/>
        <v/>
      </c>
      <c r="M2538" t="str">
        <f>IF([1]线路!G2538="","",[1]线路!G2538)</f>
        <v/>
      </c>
      <c r="N2538" t="str">
        <f>IF([1]线路!H2538="","",[1]线路!H2538)</f>
        <v/>
      </c>
    </row>
    <row r="2539" spans="1:14" x14ac:dyDescent="0.15">
      <c r="A2539" t="str">
        <f>IF([1]线路!A2539="","",[1]线路!A2539)</f>
        <v/>
      </c>
      <c r="B2539" t="str">
        <f>IF([1]线路!B2539="","",[1]线路!B2539)</f>
        <v/>
      </c>
      <c r="C2539" t="str">
        <f>IF([1]线路!C2539="","",[1]线路!C2539)</f>
        <v/>
      </c>
      <c r="D2539" t="str">
        <f>IF([1]线路!D2539="","",[1]线路!D2539)</f>
        <v/>
      </c>
      <c r="E2539" t="str">
        <f>IF([1]线路!F2539="","",[1]线路!F2539)</f>
        <v/>
      </c>
      <c r="F2539" t="str">
        <f>IF([1]线路!E2539="","",[1]线路!E2539)</f>
        <v/>
      </c>
      <c r="G2539" s="18" t="str">
        <f t="shared" si="94"/>
        <v/>
      </c>
      <c r="H2539" s="18"/>
      <c r="I2539" s="18"/>
      <c r="J2539" s="18"/>
      <c r="K2539" s="18"/>
      <c r="L2539" s="18" t="str">
        <f t="shared" si="95"/>
        <v/>
      </c>
      <c r="M2539" t="str">
        <f>IF([1]线路!G2539="","",[1]线路!G2539)</f>
        <v/>
      </c>
      <c r="N2539" t="str">
        <f>IF([1]线路!H2539="","",[1]线路!H2539)</f>
        <v/>
      </c>
    </row>
    <row r="2540" spans="1:14" x14ac:dyDescent="0.15">
      <c r="A2540" t="str">
        <f>IF([1]线路!A2540="","",[1]线路!A2540)</f>
        <v/>
      </c>
      <c r="B2540" t="str">
        <f>IF([1]线路!B2540="","",[1]线路!B2540)</f>
        <v/>
      </c>
      <c r="C2540" t="str">
        <f>IF([1]线路!C2540="","",[1]线路!C2540)</f>
        <v/>
      </c>
      <c r="D2540" t="str">
        <f>IF([1]线路!D2540="","",[1]线路!D2540)</f>
        <v/>
      </c>
      <c r="E2540" t="str">
        <f>IF([1]线路!F2540="","",[1]线路!F2540)</f>
        <v/>
      </c>
      <c r="F2540" t="str">
        <f>IF([1]线路!E2540="","",[1]线路!E2540)</f>
        <v/>
      </c>
      <c r="G2540" s="18" t="str">
        <f t="shared" si="94"/>
        <v/>
      </c>
      <c r="H2540" s="18"/>
      <c r="I2540" s="18"/>
      <c r="J2540" s="18"/>
      <c r="K2540" s="18"/>
      <c r="L2540" s="18" t="str">
        <f t="shared" si="95"/>
        <v/>
      </c>
      <c r="M2540" t="str">
        <f>IF([1]线路!G2540="","",[1]线路!G2540)</f>
        <v/>
      </c>
      <c r="N2540" t="str">
        <f>IF([1]线路!H2540="","",[1]线路!H2540)</f>
        <v/>
      </c>
    </row>
    <row r="2541" spans="1:14" x14ac:dyDescent="0.15">
      <c r="A2541" t="str">
        <f>IF([1]线路!A2541="","",[1]线路!A2541)</f>
        <v/>
      </c>
      <c r="B2541" t="str">
        <f>IF([1]线路!B2541="","",[1]线路!B2541)</f>
        <v/>
      </c>
      <c r="C2541" t="str">
        <f>IF([1]线路!C2541="","",[1]线路!C2541)</f>
        <v/>
      </c>
      <c r="D2541" t="str">
        <f>IF([1]线路!D2541="","",[1]线路!D2541)</f>
        <v/>
      </c>
      <c r="E2541" t="str">
        <f>IF([1]线路!F2541="","",[1]线路!F2541)</f>
        <v/>
      </c>
      <c r="F2541" t="str">
        <f>IF([1]线路!E2541="","",[1]线路!E2541)</f>
        <v/>
      </c>
      <c r="G2541" s="18" t="str">
        <f t="shared" si="94"/>
        <v/>
      </c>
      <c r="H2541" s="18"/>
      <c r="I2541" s="18"/>
      <c r="J2541" s="18"/>
      <c r="K2541" s="18"/>
      <c r="L2541" s="18" t="str">
        <f t="shared" si="95"/>
        <v/>
      </c>
      <c r="M2541" t="str">
        <f>IF([1]线路!G2541="","",[1]线路!G2541)</f>
        <v/>
      </c>
      <c r="N2541" t="str">
        <f>IF([1]线路!H2541="","",[1]线路!H2541)</f>
        <v/>
      </c>
    </row>
    <row r="2542" spans="1:14" x14ac:dyDescent="0.15">
      <c r="A2542" t="str">
        <f>IF([1]线路!A2542="","",[1]线路!A2542)</f>
        <v/>
      </c>
      <c r="B2542" t="str">
        <f>IF([1]线路!B2542="","",[1]线路!B2542)</f>
        <v/>
      </c>
      <c r="C2542" t="str">
        <f>IF([1]线路!C2542="","",[1]线路!C2542)</f>
        <v/>
      </c>
      <c r="D2542" t="str">
        <f>IF([1]线路!D2542="","",[1]线路!D2542)</f>
        <v/>
      </c>
      <c r="E2542" t="str">
        <f>IF([1]线路!F2542="","",[1]线路!F2542)</f>
        <v/>
      </c>
      <c r="F2542" t="str">
        <f>IF([1]线路!E2542="","",[1]线路!E2542)</f>
        <v/>
      </c>
      <c r="G2542" s="18" t="str">
        <f t="shared" si="94"/>
        <v/>
      </c>
      <c r="H2542" s="18"/>
      <c r="I2542" s="18"/>
      <c r="J2542" s="18"/>
      <c r="K2542" s="18"/>
      <c r="L2542" s="18" t="str">
        <f t="shared" si="95"/>
        <v/>
      </c>
      <c r="M2542" t="str">
        <f>IF([1]线路!G2542="","",[1]线路!G2542)</f>
        <v/>
      </c>
      <c r="N2542" t="str">
        <f>IF([1]线路!H2542="","",[1]线路!H2542)</f>
        <v/>
      </c>
    </row>
    <row r="2543" spans="1:14" x14ac:dyDescent="0.15">
      <c r="A2543" t="str">
        <f>IF([1]线路!A2543="","",[1]线路!A2543)</f>
        <v/>
      </c>
      <c r="B2543" t="str">
        <f>IF([1]线路!B2543="","",[1]线路!B2543)</f>
        <v/>
      </c>
      <c r="C2543" t="str">
        <f>IF([1]线路!C2543="","",[1]线路!C2543)</f>
        <v/>
      </c>
      <c r="D2543" t="str">
        <f>IF([1]线路!D2543="","",[1]线路!D2543)</f>
        <v/>
      </c>
      <c r="E2543" t="str">
        <f>IF([1]线路!F2543="","",[1]线路!F2543)</f>
        <v/>
      </c>
      <c r="F2543" t="str">
        <f>IF([1]线路!E2543="","",[1]线路!E2543)</f>
        <v/>
      </c>
      <c r="G2543" s="18" t="str">
        <f t="shared" si="94"/>
        <v/>
      </c>
      <c r="H2543" s="18"/>
      <c r="I2543" s="18"/>
      <c r="J2543" s="18"/>
      <c r="K2543" s="18"/>
      <c r="L2543" s="18" t="str">
        <f t="shared" si="95"/>
        <v/>
      </c>
      <c r="M2543" t="str">
        <f>IF([1]线路!G2543="","",[1]线路!G2543)</f>
        <v/>
      </c>
      <c r="N2543" t="str">
        <f>IF([1]线路!H2543="","",[1]线路!H2543)</f>
        <v/>
      </c>
    </row>
    <row r="2544" spans="1:14" x14ac:dyDescent="0.15">
      <c r="A2544" t="str">
        <f>IF([1]线路!A2544="","",[1]线路!A2544)</f>
        <v/>
      </c>
      <c r="B2544" t="str">
        <f>IF([1]线路!B2544="","",[1]线路!B2544)</f>
        <v/>
      </c>
      <c r="C2544" t="str">
        <f>IF([1]线路!C2544="","",[1]线路!C2544)</f>
        <v/>
      </c>
      <c r="D2544" t="str">
        <f>IF([1]线路!D2544="","",[1]线路!D2544)</f>
        <v/>
      </c>
      <c r="E2544" t="str">
        <f>IF([1]线路!F2544="","",[1]线路!F2544)</f>
        <v/>
      </c>
      <c r="F2544" t="str">
        <f>IF([1]线路!E2544="","",[1]线路!E2544)</f>
        <v/>
      </c>
      <c r="G2544" s="18" t="str">
        <f t="shared" si="94"/>
        <v/>
      </c>
      <c r="H2544" s="18"/>
      <c r="I2544" s="18"/>
      <c r="J2544" s="18"/>
      <c r="K2544" s="18"/>
      <c r="L2544" s="18" t="str">
        <f t="shared" si="95"/>
        <v/>
      </c>
      <c r="M2544" t="str">
        <f>IF([1]线路!G2544="","",[1]线路!G2544)</f>
        <v/>
      </c>
      <c r="N2544" t="str">
        <f>IF([1]线路!H2544="","",[1]线路!H2544)</f>
        <v/>
      </c>
    </row>
    <row r="2545" spans="1:14" x14ac:dyDescent="0.15">
      <c r="A2545" t="str">
        <f>IF([1]线路!A2545="","",[1]线路!A2545)</f>
        <v/>
      </c>
      <c r="B2545" t="str">
        <f>IF([1]线路!B2545="","",[1]线路!B2545)</f>
        <v/>
      </c>
      <c r="C2545" t="str">
        <f>IF([1]线路!C2545="","",[1]线路!C2545)</f>
        <v/>
      </c>
      <c r="D2545" t="str">
        <f>IF([1]线路!D2545="","",[1]线路!D2545)</f>
        <v/>
      </c>
      <c r="E2545" t="str">
        <f>IF([1]线路!F2545="","",[1]线路!F2545)</f>
        <v/>
      </c>
      <c r="F2545" t="str">
        <f>IF([1]线路!E2545="","",[1]线路!E2545)</f>
        <v/>
      </c>
      <c r="G2545" s="18" t="str">
        <f t="shared" si="94"/>
        <v/>
      </c>
      <c r="H2545" s="18"/>
      <c r="I2545" s="18"/>
      <c r="J2545" s="18"/>
      <c r="K2545" s="18"/>
      <c r="L2545" s="18" t="str">
        <f t="shared" si="95"/>
        <v/>
      </c>
      <c r="M2545" t="str">
        <f>IF([1]线路!G2545="","",[1]线路!G2545)</f>
        <v/>
      </c>
      <c r="N2545" t="str">
        <f>IF([1]线路!H2545="","",[1]线路!H2545)</f>
        <v/>
      </c>
    </row>
    <row r="2546" spans="1:14" x14ac:dyDescent="0.15">
      <c r="A2546" t="str">
        <f>IF([1]线路!A2546="","",[1]线路!A2546)</f>
        <v/>
      </c>
      <c r="B2546" t="str">
        <f>IF([1]线路!B2546="","",[1]线路!B2546)</f>
        <v/>
      </c>
      <c r="C2546" t="str">
        <f>IF([1]线路!C2546="","",[1]线路!C2546)</f>
        <v/>
      </c>
      <c r="D2546" t="str">
        <f>IF([1]线路!D2546="","",[1]线路!D2546)</f>
        <v/>
      </c>
      <c r="E2546" t="str">
        <f>IF([1]线路!F2546="","",[1]线路!F2546)</f>
        <v/>
      </c>
      <c r="F2546" t="str">
        <f>IF([1]线路!E2546="","",[1]线路!E2546)</f>
        <v/>
      </c>
      <c r="G2546" s="18" t="str">
        <f t="shared" si="94"/>
        <v/>
      </c>
      <c r="H2546" s="18"/>
      <c r="I2546" s="18"/>
      <c r="J2546" s="18"/>
      <c r="K2546" s="18"/>
      <c r="L2546" s="18" t="str">
        <f t="shared" si="95"/>
        <v/>
      </c>
      <c r="M2546" t="str">
        <f>IF([1]线路!G2546="","",[1]线路!G2546)</f>
        <v/>
      </c>
      <c r="N2546" t="str">
        <f>IF([1]线路!H2546="","",[1]线路!H2546)</f>
        <v/>
      </c>
    </row>
    <row r="2547" spans="1:14" x14ac:dyDescent="0.15">
      <c r="A2547" t="str">
        <f>IF([1]线路!A2547="","",[1]线路!A2547)</f>
        <v/>
      </c>
      <c r="B2547" t="str">
        <f>IF([1]线路!B2547="","",[1]线路!B2547)</f>
        <v/>
      </c>
      <c r="C2547" t="str">
        <f>IF([1]线路!C2547="","",[1]线路!C2547)</f>
        <v/>
      </c>
      <c r="D2547" t="str">
        <f>IF([1]线路!D2547="","",[1]线路!D2547)</f>
        <v/>
      </c>
      <c r="E2547" t="str">
        <f>IF([1]线路!F2547="","",[1]线路!F2547)</f>
        <v/>
      </c>
      <c r="F2547" t="str">
        <f>IF([1]线路!E2547="","",[1]线路!E2547)</f>
        <v/>
      </c>
      <c r="G2547" s="18" t="str">
        <f t="shared" si="94"/>
        <v/>
      </c>
      <c r="H2547" s="18"/>
      <c r="I2547" s="18"/>
      <c r="J2547" s="18"/>
      <c r="K2547" s="18"/>
      <c r="L2547" s="18" t="str">
        <f t="shared" si="95"/>
        <v/>
      </c>
      <c r="M2547" t="str">
        <f>IF([1]线路!G2547="","",[1]线路!G2547)</f>
        <v/>
      </c>
      <c r="N2547" t="str">
        <f>IF([1]线路!H2547="","",[1]线路!H2547)</f>
        <v/>
      </c>
    </row>
    <row r="2548" spans="1:14" x14ac:dyDescent="0.15">
      <c r="A2548" t="str">
        <f>IF([1]线路!A2548="","",[1]线路!A2548)</f>
        <v/>
      </c>
      <c r="B2548" t="str">
        <f>IF([1]线路!B2548="","",[1]线路!B2548)</f>
        <v/>
      </c>
      <c r="C2548" t="str">
        <f>IF([1]线路!C2548="","",[1]线路!C2548)</f>
        <v/>
      </c>
      <c r="D2548" t="str">
        <f>IF([1]线路!D2548="","",[1]线路!D2548)</f>
        <v/>
      </c>
      <c r="E2548" t="str">
        <f>IF([1]线路!F2548="","",[1]线路!F2548)</f>
        <v/>
      </c>
      <c r="F2548" t="str">
        <f>IF([1]线路!E2548="","",[1]线路!E2548)</f>
        <v/>
      </c>
      <c r="G2548" s="18" t="str">
        <f t="shared" si="94"/>
        <v/>
      </c>
      <c r="H2548" s="18"/>
      <c r="I2548" s="18"/>
      <c r="J2548" s="18"/>
      <c r="K2548" s="18"/>
      <c r="L2548" s="18" t="str">
        <f t="shared" si="95"/>
        <v/>
      </c>
      <c r="M2548" t="str">
        <f>IF([1]线路!G2548="","",[1]线路!G2548)</f>
        <v/>
      </c>
      <c r="N2548" t="str">
        <f>IF([1]线路!H2548="","",[1]线路!H2548)</f>
        <v/>
      </c>
    </row>
    <row r="2549" spans="1:14" x14ac:dyDescent="0.15">
      <c r="A2549" t="str">
        <f>IF([1]线路!A2549="","",[1]线路!A2549)</f>
        <v/>
      </c>
      <c r="B2549" t="str">
        <f>IF([1]线路!B2549="","",[1]线路!B2549)</f>
        <v/>
      </c>
      <c r="C2549" t="str">
        <f>IF([1]线路!C2549="","",[1]线路!C2549)</f>
        <v/>
      </c>
      <c r="D2549" t="str">
        <f>IF([1]线路!D2549="","",[1]线路!D2549)</f>
        <v/>
      </c>
      <c r="E2549" t="str">
        <f>IF([1]线路!F2549="","",[1]线路!F2549)</f>
        <v/>
      </c>
      <c r="F2549" t="str">
        <f>IF([1]线路!E2549="","",[1]线路!E2549)</f>
        <v/>
      </c>
      <c r="G2549" s="18" t="str">
        <f t="shared" si="94"/>
        <v/>
      </c>
      <c r="H2549" s="18"/>
      <c r="I2549" s="18"/>
      <c r="J2549" s="18"/>
      <c r="K2549" s="18"/>
      <c r="L2549" s="18" t="str">
        <f t="shared" si="95"/>
        <v/>
      </c>
      <c r="M2549" t="str">
        <f>IF([1]线路!G2549="","",[1]线路!G2549)</f>
        <v/>
      </c>
      <c r="N2549" t="str">
        <f>IF([1]线路!H2549="","",[1]线路!H2549)</f>
        <v/>
      </c>
    </row>
    <row r="2550" spans="1:14" x14ac:dyDescent="0.15">
      <c r="A2550" t="str">
        <f>IF([1]线路!A2550="","",[1]线路!A2550)</f>
        <v/>
      </c>
      <c r="B2550" t="str">
        <f>IF([1]线路!B2550="","",[1]线路!B2550)</f>
        <v/>
      </c>
      <c r="C2550" t="str">
        <f>IF([1]线路!C2550="","",[1]线路!C2550)</f>
        <v/>
      </c>
      <c r="D2550" t="str">
        <f>IF([1]线路!D2550="","",[1]线路!D2550)</f>
        <v/>
      </c>
      <c r="E2550" t="str">
        <f>IF([1]线路!F2550="","",[1]线路!F2550)</f>
        <v/>
      </c>
      <c r="F2550" t="str">
        <f>IF([1]线路!E2550="","",[1]线路!E2550)</f>
        <v/>
      </c>
      <c r="G2550" s="18" t="str">
        <f t="shared" si="94"/>
        <v/>
      </c>
      <c r="H2550" s="18"/>
      <c r="I2550" s="18"/>
      <c r="J2550" s="18"/>
      <c r="K2550" s="18"/>
      <c r="L2550" s="18" t="str">
        <f t="shared" si="95"/>
        <v/>
      </c>
      <c r="M2550" t="str">
        <f>IF([1]线路!G2550="","",[1]线路!G2550)</f>
        <v/>
      </c>
      <c r="N2550" t="str">
        <f>IF([1]线路!H2550="","",[1]线路!H2550)</f>
        <v/>
      </c>
    </row>
    <row r="2551" spans="1:14" x14ac:dyDescent="0.15">
      <c r="A2551" t="str">
        <f>IF([1]线路!A2551="","",[1]线路!A2551)</f>
        <v/>
      </c>
      <c r="B2551" t="str">
        <f>IF([1]线路!B2551="","",[1]线路!B2551)</f>
        <v/>
      </c>
      <c r="C2551" t="str">
        <f>IF([1]线路!C2551="","",[1]线路!C2551)</f>
        <v/>
      </c>
      <c r="D2551" t="str">
        <f>IF([1]线路!D2551="","",[1]线路!D2551)</f>
        <v/>
      </c>
      <c r="E2551" t="str">
        <f>IF([1]线路!F2551="","",[1]线路!F2551)</f>
        <v/>
      </c>
      <c r="F2551" t="str">
        <f>IF([1]线路!E2551="","",[1]线路!E2551)</f>
        <v/>
      </c>
      <c r="G2551" s="18" t="str">
        <f t="shared" si="94"/>
        <v/>
      </c>
      <c r="H2551" s="18"/>
      <c r="I2551" s="18"/>
      <c r="J2551" s="18"/>
      <c r="K2551" s="18"/>
      <c r="L2551" s="18" t="str">
        <f t="shared" si="95"/>
        <v/>
      </c>
      <c r="M2551" t="str">
        <f>IF([1]线路!G2551="","",[1]线路!G2551)</f>
        <v/>
      </c>
      <c r="N2551" t="str">
        <f>IF([1]线路!H2551="","",[1]线路!H2551)</f>
        <v/>
      </c>
    </row>
    <row r="2552" spans="1:14" x14ac:dyDescent="0.15">
      <c r="A2552" t="str">
        <f>IF([1]线路!A2552="","",[1]线路!A2552)</f>
        <v/>
      </c>
      <c r="B2552" t="str">
        <f>IF([1]线路!B2552="","",[1]线路!B2552)</f>
        <v/>
      </c>
      <c r="C2552" t="str">
        <f>IF([1]线路!C2552="","",[1]线路!C2552)</f>
        <v/>
      </c>
      <c r="D2552" t="str">
        <f>IF([1]线路!D2552="","",[1]线路!D2552)</f>
        <v/>
      </c>
      <c r="E2552" t="str">
        <f>IF([1]线路!F2552="","",[1]线路!F2552)</f>
        <v/>
      </c>
      <c r="F2552" t="str">
        <f>IF([1]线路!E2552="","",[1]线路!E2552)</f>
        <v/>
      </c>
      <c r="G2552" s="18" t="str">
        <f t="shared" si="94"/>
        <v/>
      </c>
      <c r="H2552" s="18"/>
      <c r="I2552" s="18"/>
      <c r="J2552" s="18"/>
      <c r="K2552" s="18"/>
      <c r="L2552" s="18" t="str">
        <f t="shared" si="95"/>
        <v/>
      </c>
      <c r="M2552" t="str">
        <f>IF([1]线路!G2552="","",[1]线路!G2552)</f>
        <v/>
      </c>
      <c r="N2552" t="str">
        <f>IF([1]线路!H2552="","",[1]线路!H2552)</f>
        <v/>
      </c>
    </row>
    <row r="2553" spans="1:14" x14ac:dyDescent="0.15">
      <c r="A2553" t="str">
        <f>IF([1]线路!A2553="","",[1]线路!A2553)</f>
        <v/>
      </c>
      <c r="B2553" t="str">
        <f>IF([1]线路!B2553="","",[1]线路!B2553)</f>
        <v/>
      </c>
      <c r="C2553" t="str">
        <f>IF([1]线路!C2553="","",[1]线路!C2553)</f>
        <v/>
      </c>
      <c r="D2553" t="str">
        <f>IF([1]线路!D2553="","",[1]线路!D2553)</f>
        <v/>
      </c>
      <c r="E2553" t="str">
        <f>IF([1]线路!F2553="","",[1]线路!F2553)</f>
        <v/>
      </c>
      <c r="F2553" t="str">
        <f>IF([1]线路!E2553="","",[1]线路!E2553)</f>
        <v/>
      </c>
      <c r="G2553" s="18" t="str">
        <f t="shared" si="94"/>
        <v/>
      </c>
      <c r="H2553" s="18"/>
      <c r="I2553" s="18"/>
      <c r="J2553" s="18"/>
      <c r="K2553" s="18"/>
      <c r="L2553" s="18" t="str">
        <f t="shared" si="95"/>
        <v/>
      </c>
      <c r="M2553" t="str">
        <f>IF([1]线路!G2553="","",[1]线路!G2553)</f>
        <v/>
      </c>
      <c r="N2553" t="str">
        <f>IF([1]线路!H2553="","",[1]线路!H2553)</f>
        <v/>
      </c>
    </row>
    <row r="2554" spans="1:14" x14ac:dyDescent="0.15">
      <c r="A2554" t="str">
        <f>IF([1]线路!A2554="","",[1]线路!A2554)</f>
        <v/>
      </c>
      <c r="B2554" t="str">
        <f>IF([1]线路!B2554="","",[1]线路!B2554)</f>
        <v/>
      </c>
      <c r="C2554" t="str">
        <f>IF([1]线路!C2554="","",[1]线路!C2554)</f>
        <v/>
      </c>
      <c r="D2554" t="str">
        <f>IF([1]线路!D2554="","",[1]线路!D2554)</f>
        <v/>
      </c>
      <c r="E2554" t="str">
        <f>IF([1]线路!F2554="","",[1]线路!F2554)</f>
        <v/>
      </c>
      <c r="F2554" t="str">
        <f>IF([1]线路!E2554="","",[1]线路!E2554)</f>
        <v/>
      </c>
      <c r="G2554" s="18" t="str">
        <f t="shared" si="94"/>
        <v/>
      </c>
      <c r="H2554" s="18"/>
      <c r="I2554" s="18"/>
      <c r="J2554" s="18"/>
      <c r="K2554" s="18"/>
      <c r="L2554" s="18" t="str">
        <f t="shared" si="95"/>
        <v/>
      </c>
      <c r="M2554" t="str">
        <f>IF([1]线路!G2554="","",[1]线路!G2554)</f>
        <v/>
      </c>
      <c r="N2554" t="str">
        <f>IF([1]线路!H2554="","",[1]线路!H2554)</f>
        <v/>
      </c>
    </row>
    <row r="2555" spans="1:14" x14ac:dyDescent="0.15">
      <c r="A2555" t="str">
        <f>IF([1]线路!A2555="","",[1]线路!A2555)</f>
        <v/>
      </c>
      <c r="B2555" t="str">
        <f>IF([1]线路!B2555="","",[1]线路!B2555)</f>
        <v/>
      </c>
      <c r="C2555" t="str">
        <f>IF([1]线路!C2555="","",[1]线路!C2555)</f>
        <v/>
      </c>
      <c r="D2555" t="str">
        <f>IF([1]线路!D2555="","",[1]线路!D2555)</f>
        <v/>
      </c>
      <c r="E2555" t="str">
        <f>IF([1]线路!F2555="","",[1]线路!F2555)</f>
        <v/>
      </c>
      <c r="F2555" t="str">
        <f>IF([1]线路!E2555="","",[1]线路!E2555)</f>
        <v/>
      </c>
      <c r="G2555" s="18" t="str">
        <f t="shared" si="94"/>
        <v/>
      </c>
      <c r="H2555" s="18"/>
      <c r="I2555" s="18"/>
      <c r="J2555" s="18"/>
      <c r="K2555" s="18"/>
      <c r="L2555" s="18" t="str">
        <f t="shared" si="95"/>
        <v/>
      </c>
      <c r="M2555" t="str">
        <f>IF([1]线路!G2555="","",[1]线路!G2555)</f>
        <v/>
      </c>
      <c r="N2555" t="str">
        <f>IF([1]线路!H2555="","",[1]线路!H2555)</f>
        <v/>
      </c>
    </row>
    <row r="2556" spans="1:14" x14ac:dyDescent="0.15">
      <c r="A2556" t="str">
        <f>IF([1]线路!A2556="","",[1]线路!A2556)</f>
        <v/>
      </c>
      <c r="B2556" t="str">
        <f>IF([1]线路!B2556="","",[1]线路!B2556)</f>
        <v/>
      </c>
      <c r="C2556" t="str">
        <f>IF([1]线路!C2556="","",[1]线路!C2556)</f>
        <v/>
      </c>
      <c r="D2556" t="str">
        <f>IF([1]线路!D2556="","",[1]线路!D2556)</f>
        <v/>
      </c>
      <c r="E2556" t="str">
        <f>IF([1]线路!F2556="","",[1]线路!F2556)</f>
        <v/>
      </c>
      <c r="F2556" t="str">
        <f>IF([1]线路!E2556="","",[1]线路!E2556)</f>
        <v/>
      </c>
      <c r="G2556" s="18" t="str">
        <f t="shared" si="94"/>
        <v/>
      </c>
      <c r="H2556" s="18"/>
      <c r="I2556" s="18"/>
      <c r="J2556" s="18"/>
      <c r="K2556" s="18"/>
      <c r="L2556" s="18" t="str">
        <f t="shared" si="95"/>
        <v/>
      </c>
      <c r="M2556" t="str">
        <f>IF([1]线路!G2556="","",[1]线路!G2556)</f>
        <v/>
      </c>
      <c r="N2556" t="str">
        <f>IF([1]线路!H2556="","",[1]线路!H2556)</f>
        <v/>
      </c>
    </row>
    <row r="2557" spans="1:14" x14ac:dyDescent="0.15">
      <c r="A2557" t="str">
        <f>IF([1]线路!A2557="","",[1]线路!A2557)</f>
        <v/>
      </c>
      <c r="B2557" t="str">
        <f>IF([1]线路!B2557="","",[1]线路!B2557)</f>
        <v/>
      </c>
      <c r="C2557" t="str">
        <f>IF([1]线路!C2557="","",[1]线路!C2557)</f>
        <v/>
      </c>
      <c r="D2557" t="str">
        <f>IF([1]线路!D2557="","",[1]线路!D2557)</f>
        <v/>
      </c>
      <c r="E2557" t="str">
        <f>IF([1]线路!F2557="","",[1]线路!F2557)</f>
        <v/>
      </c>
      <c r="F2557" t="str">
        <f>IF([1]线路!E2557="","",[1]线路!E2557)</f>
        <v/>
      </c>
      <c r="G2557" s="18" t="str">
        <f t="shared" si="94"/>
        <v/>
      </c>
      <c r="H2557" s="18"/>
      <c r="I2557" s="18"/>
      <c r="J2557" s="18"/>
      <c r="K2557" s="18"/>
      <c r="L2557" s="18" t="str">
        <f t="shared" si="95"/>
        <v/>
      </c>
      <c r="M2557" t="str">
        <f>IF([1]线路!G2557="","",[1]线路!G2557)</f>
        <v/>
      </c>
      <c r="N2557" t="str">
        <f>IF([1]线路!H2557="","",[1]线路!H2557)</f>
        <v/>
      </c>
    </row>
    <row r="2558" spans="1:14" x14ac:dyDescent="0.15">
      <c r="A2558" t="str">
        <f>IF([1]线路!A2558="","",[1]线路!A2558)</f>
        <v/>
      </c>
      <c r="B2558" t="str">
        <f>IF([1]线路!B2558="","",[1]线路!B2558)</f>
        <v/>
      </c>
      <c r="C2558" t="str">
        <f>IF([1]线路!C2558="","",[1]线路!C2558)</f>
        <v/>
      </c>
      <c r="D2558" t="str">
        <f>IF([1]线路!D2558="","",[1]线路!D2558)</f>
        <v/>
      </c>
      <c r="E2558" t="str">
        <f>IF([1]线路!F2558="","",[1]线路!F2558)</f>
        <v/>
      </c>
      <c r="F2558" t="str">
        <f>IF([1]线路!E2558="","",[1]线路!E2558)</f>
        <v/>
      </c>
      <c r="G2558" s="18" t="str">
        <f t="shared" si="94"/>
        <v/>
      </c>
      <c r="H2558" s="18"/>
      <c r="I2558" s="18"/>
      <c r="J2558" s="18"/>
      <c r="K2558" s="18"/>
      <c r="L2558" s="18" t="str">
        <f t="shared" si="95"/>
        <v/>
      </c>
      <c r="M2558" t="str">
        <f>IF([1]线路!G2558="","",[1]线路!G2558)</f>
        <v/>
      </c>
      <c r="N2558" t="str">
        <f>IF([1]线路!H2558="","",[1]线路!H2558)</f>
        <v/>
      </c>
    </row>
    <row r="2559" spans="1:14" x14ac:dyDescent="0.15">
      <c r="A2559" t="str">
        <f>IF([1]线路!A2559="","",[1]线路!A2559)</f>
        <v/>
      </c>
      <c r="B2559" t="str">
        <f>IF([1]线路!B2559="","",[1]线路!B2559)</f>
        <v/>
      </c>
      <c r="C2559" t="str">
        <f>IF([1]线路!C2559="","",[1]线路!C2559)</f>
        <v/>
      </c>
      <c r="D2559" t="str">
        <f>IF([1]线路!D2559="","",[1]线路!D2559)</f>
        <v/>
      </c>
      <c r="E2559" t="str">
        <f>IF([1]线路!F2559="","",[1]线路!F2559)</f>
        <v/>
      </c>
      <c r="F2559" t="str">
        <f>IF([1]线路!E2559="","",[1]线路!E2559)</f>
        <v/>
      </c>
      <c r="G2559" s="18" t="str">
        <f t="shared" si="94"/>
        <v/>
      </c>
      <c r="H2559" s="18"/>
      <c r="I2559" s="18"/>
      <c r="J2559" s="18"/>
      <c r="K2559" s="18"/>
      <c r="L2559" s="18" t="str">
        <f t="shared" si="95"/>
        <v/>
      </c>
      <c r="M2559" t="str">
        <f>IF([1]线路!G2559="","",[1]线路!G2559)</f>
        <v/>
      </c>
      <c r="N2559" t="str">
        <f>IF([1]线路!H2559="","",[1]线路!H2559)</f>
        <v/>
      </c>
    </row>
    <row r="2560" spans="1:14" x14ac:dyDescent="0.15">
      <c r="A2560" t="str">
        <f>IF([1]线路!A2560="","",[1]线路!A2560)</f>
        <v/>
      </c>
      <c r="B2560" t="str">
        <f>IF([1]线路!B2560="","",[1]线路!B2560)</f>
        <v/>
      </c>
      <c r="C2560" t="str">
        <f>IF([1]线路!C2560="","",[1]线路!C2560)</f>
        <v/>
      </c>
      <c r="D2560" t="str">
        <f>IF([1]线路!D2560="","",[1]线路!D2560)</f>
        <v/>
      </c>
      <c r="E2560" t="str">
        <f>IF([1]线路!F2560="","",[1]线路!F2560)</f>
        <v/>
      </c>
      <c r="F2560" t="str">
        <f>IF([1]线路!E2560="","",[1]线路!E2560)</f>
        <v/>
      </c>
      <c r="G2560" s="18" t="str">
        <f t="shared" si="94"/>
        <v/>
      </c>
      <c r="H2560" s="18"/>
      <c r="I2560" s="18"/>
      <c r="J2560" s="18"/>
      <c r="K2560" s="18"/>
      <c r="L2560" s="18" t="str">
        <f t="shared" si="95"/>
        <v/>
      </c>
      <c r="M2560" t="str">
        <f>IF([1]线路!G2560="","",[1]线路!G2560)</f>
        <v/>
      </c>
      <c r="N2560" t="str">
        <f>IF([1]线路!H2560="","",[1]线路!H2560)</f>
        <v/>
      </c>
    </row>
    <row r="2561" spans="1:14" x14ac:dyDescent="0.15">
      <c r="A2561" t="str">
        <f>IF([1]线路!A2561="","",[1]线路!A2561)</f>
        <v/>
      </c>
      <c r="B2561" t="str">
        <f>IF([1]线路!B2561="","",[1]线路!B2561)</f>
        <v/>
      </c>
      <c r="C2561" t="str">
        <f>IF([1]线路!C2561="","",[1]线路!C2561)</f>
        <v/>
      </c>
      <c r="D2561" t="str">
        <f>IF([1]线路!D2561="","",[1]线路!D2561)</f>
        <v/>
      </c>
      <c r="E2561" t="str">
        <f>IF([1]线路!F2561="","",[1]线路!F2561)</f>
        <v/>
      </c>
      <c r="F2561" t="str">
        <f>IF([1]线路!E2561="","",[1]线路!E2561)</f>
        <v/>
      </c>
      <c r="G2561" s="18" t="str">
        <f t="shared" si="94"/>
        <v/>
      </c>
      <c r="H2561" s="18"/>
      <c r="I2561" s="18"/>
      <c r="J2561" s="18"/>
      <c r="K2561" s="18"/>
      <c r="L2561" s="18" t="str">
        <f t="shared" si="95"/>
        <v/>
      </c>
      <c r="M2561" t="str">
        <f>IF([1]线路!G2561="","",[1]线路!G2561)</f>
        <v/>
      </c>
      <c r="N2561" t="str">
        <f>IF([1]线路!H2561="","",[1]线路!H2561)</f>
        <v/>
      </c>
    </row>
    <row r="2562" spans="1:14" x14ac:dyDescent="0.15">
      <c r="A2562" t="str">
        <f>IF([1]线路!A2562="","",[1]线路!A2562)</f>
        <v/>
      </c>
      <c r="B2562" t="str">
        <f>IF([1]线路!B2562="","",[1]线路!B2562)</f>
        <v/>
      </c>
      <c r="C2562" t="str">
        <f>IF([1]线路!C2562="","",[1]线路!C2562)</f>
        <v/>
      </c>
      <c r="D2562" t="str">
        <f>IF([1]线路!D2562="","",[1]线路!D2562)</f>
        <v/>
      </c>
      <c r="E2562" t="str">
        <f>IF([1]线路!F2562="","",[1]线路!F2562)</f>
        <v/>
      </c>
      <c r="F2562" t="str">
        <f>IF([1]线路!E2562="","",[1]线路!E2562)</f>
        <v/>
      </c>
      <c r="G2562" s="18" t="str">
        <f t="shared" si="94"/>
        <v/>
      </c>
      <c r="H2562" s="18"/>
      <c r="I2562" s="18"/>
      <c r="J2562" s="18"/>
      <c r="K2562" s="18"/>
      <c r="L2562" s="18" t="str">
        <f t="shared" si="95"/>
        <v/>
      </c>
      <c r="M2562" t="str">
        <f>IF([1]线路!G2562="","",[1]线路!G2562)</f>
        <v/>
      </c>
      <c r="N2562" t="str">
        <f>IF([1]线路!H2562="","",[1]线路!H2562)</f>
        <v/>
      </c>
    </row>
    <row r="2563" spans="1:14" x14ac:dyDescent="0.15">
      <c r="A2563" t="str">
        <f>IF([1]线路!A2563="","",[1]线路!A2563)</f>
        <v/>
      </c>
      <c r="B2563" t="str">
        <f>IF([1]线路!B2563="","",[1]线路!B2563)</f>
        <v/>
      </c>
      <c r="C2563" t="str">
        <f>IF([1]线路!C2563="","",[1]线路!C2563)</f>
        <v/>
      </c>
      <c r="D2563" t="str">
        <f>IF([1]线路!D2563="","",[1]线路!D2563)</f>
        <v/>
      </c>
      <c r="E2563" t="str">
        <f>IF([1]线路!F2563="","",[1]线路!F2563)</f>
        <v/>
      </c>
      <c r="F2563" t="str">
        <f>IF([1]线路!E2563="","",[1]线路!E2563)</f>
        <v/>
      </c>
      <c r="G2563" s="18" t="str">
        <f t="shared" ref="G2563:G2626" si="96">L2563</f>
        <v/>
      </c>
      <c r="H2563" s="18"/>
      <c r="I2563" s="18"/>
      <c r="J2563" s="18"/>
      <c r="K2563" s="18"/>
      <c r="L2563" s="18" t="str">
        <f t="shared" ref="L2563:L2626" si="97">IF(OR(I2563="",K2563=""),"",IF(I2563/(I2563+K2563)&gt;0.5,0,1))</f>
        <v/>
      </c>
      <c r="M2563" t="str">
        <f>IF([1]线路!G2563="","",[1]线路!G2563)</f>
        <v/>
      </c>
      <c r="N2563" t="str">
        <f>IF([1]线路!H2563="","",[1]线路!H2563)</f>
        <v/>
      </c>
    </row>
    <row r="2564" spans="1:14" x14ac:dyDescent="0.15">
      <c r="A2564" t="str">
        <f>IF([1]线路!A2564="","",[1]线路!A2564)</f>
        <v/>
      </c>
      <c r="B2564" t="str">
        <f>IF([1]线路!B2564="","",[1]线路!B2564)</f>
        <v/>
      </c>
      <c r="C2564" t="str">
        <f>IF([1]线路!C2564="","",[1]线路!C2564)</f>
        <v/>
      </c>
      <c r="D2564" t="str">
        <f>IF([1]线路!D2564="","",[1]线路!D2564)</f>
        <v/>
      </c>
      <c r="E2564" t="str">
        <f>IF([1]线路!F2564="","",[1]线路!F2564)</f>
        <v/>
      </c>
      <c r="F2564" t="str">
        <f>IF([1]线路!E2564="","",[1]线路!E2564)</f>
        <v/>
      </c>
      <c r="G2564" s="18" t="str">
        <f t="shared" si="96"/>
        <v/>
      </c>
      <c r="H2564" s="18"/>
      <c r="I2564" s="18"/>
      <c r="J2564" s="18"/>
      <c r="K2564" s="18"/>
      <c r="L2564" s="18" t="str">
        <f t="shared" si="97"/>
        <v/>
      </c>
      <c r="M2564" t="str">
        <f>IF([1]线路!G2564="","",[1]线路!G2564)</f>
        <v/>
      </c>
      <c r="N2564" t="str">
        <f>IF([1]线路!H2564="","",[1]线路!H2564)</f>
        <v/>
      </c>
    </row>
    <row r="2565" spans="1:14" x14ac:dyDescent="0.15">
      <c r="A2565" t="str">
        <f>IF([1]线路!A2565="","",[1]线路!A2565)</f>
        <v/>
      </c>
      <c r="B2565" t="str">
        <f>IF([1]线路!B2565="","",[1]线路!B2565)</f>
        <v/>
      </c>
      <c r="C2565" t="str">
        <f>IF([1]线路!C2565="","",[1]线路!C2565)</f>
        <v/>
      </c>
      <c r="D2565" t="str">
        <f>IF([1]线路!D2565="","",[1]线路!D2565)</f>
        <v/>
      </c>
      <c r="E2565" t="str">
        <f>IF([1]线路!F2565="","",[1]线路!F2565)</f>
        <v/>
      </c>
      <c r="F2565" t="str">
        <f>IF([1]线路!E2565="","",[1]线路!E2565)</f>
        <v/>
      </c>
      <c r="G2565" s="18" t="str">
        <f t="shared" si="96"/>
        <v/>
      </c>
      <c r="H2565" s="18"/>
      <c r="I2565" s="18"/>
      <c r="J2565" s="18"/>
      <c r="K2565" s="18"/>
      <c r="L2565" s="18" t="str">
        <f t="shared" si="97"/>
        <v/>
      </c>
      <c r="M2565" t="str">
        <f>IF([1]线路!G2565="","",[1]线路!G2565)</f>
        <v/>
      </c>
      <c r="N2565" t="str">
        <f>IF([1]线路!H2565="","",[1]线路!H2565)</f>
        <v/>
      </c>
    </row>
    <row r="2566" spans="1:14" x14ac:dyDescent="0.15">
      <c r="A2566" t="str">
        <f>IF([1]线路!A2566="","",[1]线路!A2566)</f>
        <v/>
      </c>
      <c r="B2566" t="str">
        <f>IF([1]线路!B2566="","",[1]线路!B2566)</f>
        <v/>
      </c>
      <c r="C2566" t="str">
        <f>IF([1]线路!C2566="","",[1]线路!C2566)</f>
        <v/>
      </c>
      <c r="D2566" t="str">
        <f>IF([1]线路!D2566="","",[1]线路!D2566)</f>
        <v/>
      </c>
      <c r="E2566" t="str">
        <f>IF([1]线路!F2566="","",[1]线路!F2566)</f>
        <v/>
      </c>
      <c r="F2566" t="str">
        <f>IF([1]线路!E2566="","",[1]线路!E2566)</f>
        <v/>
      </c>
      <c r="G2566" s="18" t="str">
        <f t="shared" si="96"/>
        <v/>
      </c>
      <c r="H2566" s="18"/>
      <c r="I2566" s="18"/>
      <c r="J2566" s="18"/>
      <c r="K2566" s="18"/>
      <c r="L2566" s="18" t="str">
        <f t="shared" si="97"/>
        <v/>
      </c>
      <c r="M2566" t="str">
        <f>IF([1]线路!G2566="","",[1]线路!G2566)</f>
        <v/>
      </c>
      <c r="N2566" t="str">
        <f>IF([1]线路!H2566="","",[1]线路!H2566)</f>
        <v/>
      </c>
    </row>
    <row r="2567" spans="1:14" x14ac:dyDescent="0.15">
      <c r="A2567" t="str">
        <f>IF([1]线路!A2567="","",[1]线路!A2567)</f>
        <v/>
      </c>
      <c r="B2567" t="str">
        <f>IF([1]线路!B2567="","",[1]线路!B2567)</f>
        <v/>
      </c>
      <c r="C2567" t="str">
        <f>IF([1]线路!C2567="","",[1]线路!C2567)</f>
        <v/>
      </c>
      <c r="D2567" t="str">
        <f>IF([1]线路!D2567="","",[1]线路!D2567)</f>
        <v/>
      </c>
      <c r="E2567" t="str">
        <f>IF([1]线路!F2567="","",[1]线路!F2567)</f>
        <v/>
      </c>
      <c r="F2567" t="str">
        <f>IF([1]线路!E2567="","",[1]线路!E2567)</f>
        <v/>
      </c>
      <c r="G2567" s="18" t="str">
        <f t="shared" si="96"/>
        <v/>
      </c>
      <c r="H2567" s="18"/>
      <c r="I2567" s="18"/>
      <c r="J2567" s="18"/>
      <c r="K2567" s="18"/>
      <c r="L2567" s="18" t="str">
        <f t="shared" si="97"/>
        <v/>
      </c>
      <c r="M2567" t="str">
        <f>IF([1]线路!G2567="","",[1]线路!G2567)</f>
        <v/>
      </c>
      <c r="N2567" t="str">
        <f>IF([1]线路!H2567="","",[1]线路!H2567)</f>
        <v/>
      </c>
    </row>
    <row r="2568" spans="1:14" x14ac:dyDescent="0.15">
      <c r="A2568" t="str">
        <f>IF([1]线路!A2568="","",[1]线路!A2568)</f>
        <v/>
      </c>
      <c r="B2568" t="str">
        <f>IF([1]线路!B2568="","",[1]线路!B2568)</f>
        <v/>
      </c>
      <c r="C2568" t="str">
        <f>IF([1]线路!C2568="","",[1]线路!C2568)</f>
        <v/>
      </c>
      <c r="D2568" t="str">
        <f>IF([1]线路!D2568="","",[1]线路!D2568)</f>
        <v/>
      </c>
      <c r="E2568" t="str">
        <f>IF([1]线路!F2568="","",[1]线路!F2568)</f>
        <v/>
      </c>
      <c r="F2568" t="str">
        <f>IF([1]线路!E2568="","",[1]线路!E2568)</f>
        <v/>
      </c>
      <c r="G2568" s="18" t="str">
        <f t="shared" si="96"/>
        <v/>
      </c>
      <c r="H2568" s="18"/>
      <c r="I2568" s="18"/>
      <c r="J2568" s="18"/>
      <c r="K2568" s="18"/>
      <c r="L2568" s="18" t="str">
        <f t="shared" si="97"/>
        <v/>
      </c>
      <c r="M2568" t="str">
        <f>IF([1]线路!G2568="","",[1]线路!G2568)</f>
        <v/>
      </c>
      <c r="N2568" t="str">
        <f>IF([1]线路!H2568="","",[1]线路!H2568)</f>
        <v/>
      </c>
    </row>
    <row r="2569" spans="1:14" x14ac:dyDescent="0.15">
      <c r="A2569" t="str">
        <f>IF([1]线路!A2569="","",[1]线路!A2569)</f>
        <v/>
      </c>
      <c r="B2569" t="str">
        <f>IF([1]线路!B2569="","",[1]线路!B2569)</f>
        <v/>
      </c>
      <c r="C2569" t="str">
        <f>IF([1]线路!C2569="","",[1]线路!C2569)</f>
        <v/>
      </c>
      <c r="D2569" t="str">
        <f>IF([1]线路!D2569="","",[1]线路!D2569)</f>
        <v/>
      </c>
      <c r="E2569" t="str">
        <f>IF([1]线路!F2569="","",[1]线路!F2569)</f>
        <v/>
      </c>
      <c r="F2569" t="str">
        <f>IF([1]线路!E2569="","",[1]线路!E2569)</f>
        <v/>
      </c>
      <c r="G2569" s="18" t="str">
        <f t="shared" si="96"/>
        <v/>
      </c>
      <c r="H2569" s="18"/>
      <c r="I2569" s="18"/>
      <c r="J2569" s="18"/>
      <c r="K2569" s="18"/>
      <c r="L2569" s="18" t="str">
        <f t="shared" si="97"/>
        <v/>
      </c>
      <c r="M2569" t="str">
        <f>IF([1]线路!G2569="","",[1]线路!G2569)</f>
        <v/>
      </c>
      <c r="N2569" t="str">
        <f>IF([1]线路!H2569="","",[1]线路!H2569)</f>
        <v/>
      </c>
    </row>
    <row r="2570" spans="1:14" x14ac:dyDescent="0.15">
      <c r="A2570" t="str">
        <f>IF([1]线路!A2570="","",[1]线路!A2570)</f>
        <v/>
      </c>
      <c r="B2570" t="str">
        <f>IF([1]线路!B2570="","",[1]线路!B2570)</f>
        <v/>
      </c>
      <c r="C2570" t="str">
        <f>IF([1]线路!C2570="","",[1]线路!C2570)</f>
        <v/>
      </c>
      <c r="D2570" t="str">
        <f>IF([1]线路!D2570="","",[1]线路!D2570)</f>
        <v/>
      </c>
      <c r="E2570" t="str">
        <f>IF([1]线路!F2570="","",[1]线路!F2570)</f>
        <v/>
      </c>
      <c r="F2570" t="str">
        <f>IF([1]线路!E2570="","",[1]线路!E2570)</f>
        <v/>
      </c>
      <c r="G2570" s="18" t="str">
        <f t="shared" si="96"/>
        <v/>
      </c>
      <c r="H2570" s="18"/>
      <c r="I2570" s="18"/>
      <c r="J2570" s="18"/>
      <c r="K2570" s="18"/>
      <c r="L2570" s="18" t="str">
        <f t="shared" si="97"/>
        <v/>
      </c>
      <c r="M2570" t="str">
        <f>IF([1]线路!G2570="","",[1]线路!G2570)</f>
        <v/>
      </c>
      <c r="N2570" t="str">
        <f>IF([1]线路!H2570="","",[1]线路!H2570)</f>
        <v/>
      </c>
    </row>
    <row r="2571" spans="1:14" x14ac:dyDescent="0.15">
      <c r="A2571" t="str">
        <f>IF([1]线路!A2571="","",[1]线路!A2571)</f>
        <v/>
      </c>
      <c r="B2571" t="str">
        <f>IF([1]线路!B2571="","",[1]线路!B2571)</f>
        <v/>
      </c>
      <c r="C2571" t="str">
        <f>IF([1]线路!C2571="","",[1]线路!C2571)</f>
        <v/>
      </c>
      <c r="D2571" t="str">
        <f>IF([1]线路!D2571="","",[1]线路!D2571)</f>
        <v/>
      </c>
      <c r="E2571" t="str">
        <f>IF([1]线路!F2571="","",[1]线路!F2571)</f>
        <v/>
      </c>
      <c r="F2571" t="str">
        <f>IF([1]线路!E2571="","",[1]线路!E2571)</f>
        <v/>
      </c>
      <c r="G2571" s="18" t="str">
        <f t="shared" si="96"/>
        <v/>
      </c>
      <c r="H2571" s="18"/>
      <c r="I2571" s="18"/>
      <c r="J2571" s="18"/>
      <c r="K2571" s="18"/>
      <c r="L2571" s="18" t="str">
        <f t="shared" si="97"/>
        <v/>
      </c>
      <c r="M2571" t="str">
        <f>IF([1]线路!G2571="","",[1]线路!G2571)</f>
        <v/>
      </c>
      <c r="N2571" t="str">
        <f>IF([1]线路!H2571="","",[1]线路!H2571)</f>
        <v/>
      </c>
    </row>
    <row r="2572" spans="1:14" x14ac:dyDescent="0.15">
      <c r="A2572" t="str">
        <f>IF([1]线路!A2572="","",[1]线路!A2572)</f>
        <v/>
      </c>
      <c r="B2572" t="str">
        <f>IF([1]线路!B2572="","",[1]线路!B2572)</f>
        <v/>
      </c>
      <c r="C2572" t="str">
        <f>IF([1]线路!C2572="","",[1]线路!C2572)</f>
        <v/>
      </c>
      <c r="D2572" t="str">
        <f>IF([1]线路!D2572="","",[1]线路!D2572)</f>
        <v/>
      </c>
      <c r="E2572" t="str">
        <f>IF([1]线路!F2572="","",[1]线路!F2572)</f>
        <v/>
      </c>
      <c r="F2572" t="str">
        <f>IF([1]线路!E2572="","",[1]线路!E2572)</f>
        <v/>
      </c>
      <c r="G2572" s="18" t="str">
        <f t="shared" si="96"/>
        <v/>
      </c>
      <c r="H2572" s="18"/>
      <c r="I2572" s="18"/>
      <c r="J2572" s="18"/>
      <c r="K2572" s="18"/>
      <c r="L2572" s="18" t="str">
        <f t="shared" si="97"/>
        <v/>
      </c>
      <c r="M2572" t="str">
        <f>IF([1]线路!G2572="","",[1]线路!G2572)</f>
        <v/>
      </c>
      <c r="N2572" t="str">
        <f>IF([1]线路!H2572="","",[1]线路!H2572)</f>
        <v/>
      </c>
    </row>
    <row r="2573" spans="1:14" x14ac:dyDescent="0.15">
      <c r="A2573" t="str">
        <f>IF([1]线路!A2573="","",[1]线路!A2573)</f>
        <v/>
      </c>
      <c r="B2573" t="str">
        <f>IF([1]线路!B2573="","",[1]线路!B2573)</f>
        <v/>
      </c>
      <c r="C2573" t="str">
        <f>IF([1]线路!C2573="","",[1]线路!C2573)</f>
        <v/>
      </c>
      <c r="D2573" t="str">
        <f>IF([1]线路!D2573="","",[1]线路!D2573)</f>
        <v/>
      </c>
      <c r="E2573" t="str">
        <f>IF([1]线路!F2573="","",[1]线路!F2573)</f>
        <v/>
      </c>
      <c r="F2573" t="str">
        <f>IF([1]线路!E2573="","",[1]线路!E2573)</f>
        <v/>
      </c>
      <c r="G2573" s="18" t="str">
        <f t="shared" si="96"/>
        <v/>
      </c>
      <c r="H2573" s="18"/>
      <c r="I2573" s="18"/>
      <c r="J2573" s="18"/>
      <c r="K2573" s="18"/>
      <c r="L2573" s="18" t="str">
        <f t="shared" si="97"/>
        <v/>
      </c>
      <c r="M2573" t="str">
        <f>IF([1]线路!G2573="","",[1]线路!G2573)</f>
        <v/>
      </c>
      <c r="N2573" t="str">
        <f>IF([1]线路!H2573="","",[1]线路!H2573)</f>
        <v/>
      </c>
    </row>
    <row r="2574" spans="1:14" x14ac:dyDescent="0.15">
      <c r="A2574" t="str">
        <f>IF([1]线路!A2574="","",[1]线路!A2574)</f>
        <v/>
      </c>
      <c r="B2574" t="str">
        <f>IF([1]线路!B2574="","",[1]线路!B2574)</f>
        <v/>
      </c>
      <c r="C2574" t="str">
        <f>IF([1]线路!C2574="","",[1]线路!C2574)</f>
        <v/>
      </c>
      <c r="D2574" t="str">
        <f>IF([1]线路!D2574="","",[1]线路!D2574)</f>
        <v/>
      </c>
      <c r="E2574" t="str">
        <f>IF([1]线路!F2574="","",[1]线路!F2574)</f>
        <v/>
      </c>
      <c r="F2574" t="str">
        <f>IF([1]线路!E2574="","",[1]线路!E2574)</f>
        <v/>
      </c>
      <c r="G2574" s="18" t="str">
        <f t="shared" si="96"/>
        <v/>
      </c>
      <c r="H2574" s="18"/>
      <c r="I2574" s="18"/>
      <c r="J2574" s="18"/>
      <c r="K2574" s="18"/>
      <c r="L2574" s="18" t="str">
        <f t="shared" si="97"/>
        <v/>
      </c>
      <c r="M2574" t="str">
        <f>IF([1]线路!G2574="","",[1]线路!G2574)</f>
        <v/>
      </c>
      <c r="N2574" t="str">
        <f>IF([1]线路!H2574="","",[1]线路!H2574)</f>
        <v/>
      </c>
    </row>
    <row r="2575" spans="1:14" x14ac:dyDescent="0.15">
      <c r="A2575" t="str">
        <f>IF([1]线路!A2575="","",[1]线路!A2575)</f>
        <v/>
      </c>
      <c r="B2575" t="str">
        <f>IF([1]线路!B2575="","",[1]线路!B2575)</f>
        <v/>
      </c>
      <c r="C2575" t="str">
        <f>IF([1]线路!C2575="","",[1]线路!C2575)</f>
        <v/>
      </c>
      <c r="D2575" t="str">
        <f>IF([1]线路!D2575="","",[1]线路!D2575)</f>
        <v/>
      </c>
      <c r="E2575" t="str">
        <f>IF([1]线路!F2575="","",[1]线路!F2575)</f>
        <v/>
      </c>
      <c r="F2575" t="str">
        <f>IF([1]线路!E2575="","",[1]线路!E2575)</f>
        <v/>
      </c>
      <c r="G2575" s="18" t="str">
        <f t="shared" si="96"/>
        <v/>
      </c>
      <c r="H2575" s="18"/>
      <c r="I2575" s="18"/>
      <c r="J2575" s="18"/>
      <c r="K2575" s="18"/>
      <c r="L2575" s="18" t="str">
        <f t="shared" si="97"/>
        <v/>
      </c>
      <c r="M2575" t="str">
        <f>IF([1]线路!G2575="","",[1]线路!G2575)</f>
        <v/>
      </c>
      <c r="N2575" t="str">
        <f>IF([1]线路!H2575="","",[1]线路!H2575)</f>
        <v/>
      </c>
    </row>
    <row r="2576" spans="1:14" x14ac:dyDescent="0.15">
      <c r="A2576" t="str">
        <f>IF([1]线路!A2576="","",[1]线路!A2576)</f>
        <v/>
      </c>
      <c r="B2576" t="str">
        <f>IF([1]线路!B2576="","",[1]线路!B2576)</f>
        <v/>
      </c>
      <c r="C2576" t="str">
        <f>IF([1]线路!C2576="","",[1]线路!C2576)</f>
        <v/>
      </c>
      <c r="D2576" t="str">
        <f>IF([1]线路!D2576="","",[1]线路!D2576)</f>
        <v/>
      </c>
      <c r="E2576" t="str">
        <f>IF([1]线路!F2576="","",[1]线路!F2576)</f>
        <v/>
      </c>
      <c r="F2576" t="str">
        <f>IF([1]线路!E2576="","",[1]线路!E2576)</f>
        <v/>
      </c>
      <c r="G2576" s="18" t="str">
        <f t="shared" si="96"/>
        <v/>
      </c>
      <c r="H2576" s="18"/>
      <c r="I2576" s="18"/>
      <c r="J2576" s="18"/>
      <c r="K2576" s="18"/>
      <c r="L2576" s="18" t="str">
        <f t="shared" si="97"/>
        <v/>
      </c>
      <c r="M2576" t="str">
        <f>IF([1]线路!G2576="","",[1]线路!G2576)</f>
        <v/>
      </c>
      <c r="N2576" t="str">
        <f>IF([1]线路!H2576="","",[1]线路!H2576)</f>
        <v/>
      </c>
    </row>
    <row r="2577" spans="1:14" x14ac:dyDescent="0.15">
      <c r="A2577" t="str">
        <f>IF([1]线路!A2577="","",[1]线路!A2577)</f>
        <v/>
      </c>
      <c r="B2577" t="str">
        <f>IF([1]线路!B2577="","",[1]线路!B2577)</f>
        <v/>
      </c>
      <c r="C2577" t="str">
        <f>IF([1]线路!C2577="","",[1]线路!C2577)</f>
        <v/>
      </c>
      <c r="D2577" t="str">
        <f>IF([1]线路!D2577="","",[1]线路!D2577)</f>
        <v/>
      </c>
      <c r="E2577" t="str">
        <f>IF([1]线路!F2577="","",[1]线路!F2577)</f>
        <v/>
      </c>
      <c r="F2577" t="str">
        <f>IF([1]线路!E2577="","",[1]线路!E2577)</f>
        <v/>
      </c>
      <c r="G2577" s="18" t="str">
        <f t="shared" si="96"/>
        <v/>
      </c>
      <c r="H2577" s="18"/>
      <c r="I2577" s="18"/>
      <c r="J2577" s="18"/>
      <c r="K2577" s="18"/>
      <c r="L2577" s="18" t="str">
        <f t="shared" si="97"/>
        <v/>
      </c>
      <c r="M2577" t="str">
        <f>IF([1]线路!G2577="","",[1]线路!G2577)</f>
        <v/>
      </c>
      <c r="N2577" t="str">
        <f>IF([1]线路!H2577="","",[1]线路!H2577)</f>
        <v/>
      </c>
    </row>
    <row r="2578" spans="1:14" x14ac:dyDescent="0.15">
      <c r="A2578" t="str">
        <f>IF([1]线路!A2578="","",[1]线路!A2578)</f>
        <v/>
      </c>
      <c r="B2578" t="str">
        <f>IF([1]线路!B2578="","",[1]线路!B2578)</f>
        <v/>
      </c>
      <c r="C2578" t="str">
        <f>IF([1]线路!C2578="","",[1]线路!C2578)</f>
        <v/>
      </c>
      <c r="D2578" t="str">
        <f>IF([1]线路!D2578="","",[1]线路!D2578)</f>
        <v/>
      </c>
      <c r="E2578" t="str">
        <f>IF([1]线路!F2578="","",[1]线路!F2578)</f>
        <v/>
      </c>
      <c r="F2578" t="str">
        <f>IF([1]线路!E2578="","",[1]线路!E2578)</f>
        <v/>
      </c>
      <c r="G2578" s="18" t="str">
        <f t="shared" si="96"/>
        <v/>
      </c>
      <c r="H2578" s="18"/>
      <c r="I2578" s="18"/>
      <c r="J2578" s="18"/>
      <c r="K2578" s="18"/>
      <c r="L2578" s="18" t="str">
        <f t="shared" si="97"/>
        <v/>
      </c>
      <c r="M2578" t="str">
        <f>IF([1]线路!G2578="","",[1]线路!G2578)</f>
        <v/>
      </c>
      <c r="N2578" t="str">
        <f>IF([1]线路!H2578="","",[1]线路!H2578)</f>
        <v/>
      </c>
    </row>
    <row r="2579" spans="1:14" x14ac:dyDescent="0.15">
      <c r="A2579" t="str">
        <f>IF([1]线路!A2579="","",[1]线路!A2579)</f>
        <v/>
      </c>
      <c r="B2579" t="str">
        <f>IF([1]线路!B2579="","",[1]线路!B2579)</f>
        <v/>
      </c>
      <c r="C2579" t="str">
        <f>IF([1]线路!C2579="","",[1]线路!C2579)</f>
        <v/>
      </c>
      <c r="D2579" t="str">
        <f>IF([1]线路!D2579="","",[1]线路!D2579)</f>
        <v/>
      </c>
      <c r="E2579" t="str">
        <f>IF([1]线路!F2579="","",[1]线路!F2579)</f>
        <v/>
      </c>
      <c r="F2579" t="str">
        <f>IF([1]线路!E2579="","",[1]线路!E2579)</f>
        <v/>
      </c>
      <c r="G2579" s="18" t="str">
        <f t="shared" si="96"/>
        <v/>
      </c>
      <c r="H2579" s="18"/>
      <c r="I2579" s="18"/>
      <c r="J2579" s="18"/>
      <c r="K2579" s="18"/>
      <c r="L2579" s="18" t="str">
        <f t="shared" si="97"/>
        <v/>
      </c>
      <c r="M2579" t="str">
        <f>IF([1]线路!G2579="","",[1]线路!G2579)</f>
        <v/>
      </c>
      <c r="N2579" t="str">
        <f>IF([1]线路!H2579="","",[1]线路!H2579)</f>
        <v/>
      </c>
    </row>
    <row r="2580" spans="1:14" x14ac:dyDescent="0.15">
      <c r="A2580" t="str">
        <f>IF([1]线路!A2580="","",[1]线路!A2580)</f>
        <v/>
      </c>
      <c r="B2580" t="str">
        <f>IF([1]线路!B2580="","",[1]线路!B2580)</f>
        <v/>
      </c>
      <c r="C2580" t="str">
        <f>IF([1]线路!C2580="","",[1]线路!C2580)</f>
        <v/>
      </c>
      <c r="D2580" t="str">
        <f>IF([1]线路!D2580="","",[1]线路!D2580)</f>
        <v/>
      </c>
      <c r="E2580" t="str">
        <f>IF([1]线路!F2580="","",[1]线路!F2580)</f>
        <v/>
      </c>
      <c r="F2580" t="str">
        <f>IF([1]线路!E2580="","",[1]线路!E2580)</f>
        <v/>
      </c>
      <c r="G2580" s="18" t="str">
        <f t="shared" si="96"/>
        <v/>
      </c>
      <c r="H2580" s="18"/>
      <c r="I2580" s="18"/>
      <c r="J2580" s="18"/>
      <c r="K2580" s="18"/>
      <c r="L2580" s="18" t="str">
        <f t="shared" si="97"/>
        <v/>
      </c>
      <c r="M2580" t="str">
        <f>IF([1]线路!G2580="","",[1]线路!G2580)</f>
        <v/>
      </c>
      <c r="N2580" t="str">
        <f>IF([1]线路!H2580="","",[1]线路!H2580)</f>
        <v/>
      </c>
    </row>
    <row r="2581" spans="1:14" x14ac:dyDescent="0.15">
      <c r="A2581" t="str">
        <f>IF([1]线路!A2581="","",[1]线路!A2581)</f>
        <v/>
      </c>
      <c r="B2581" t="str">
        <f>IF([1]线路!B2581="","",[1]线路!B2581)</f>
        <v/>
      </c>
      <c r="C2581" t="str">
        <f>IF([1]线路!C2581="","",[1]线路!C2581)</f>
        <v/>
      </c>
      <c r="D2581" t="str">
        <f>IF([1]线路!D2581="","",[1]线路!D2581)</f>
        <v/>
      </c>
      <c r="E2581" t="str">
        <f>IF([1]线路!F2581="","",[1]线路!F2581)</f>
        <v/>
      </c>
      <c r="F2581" t="str">
        <f>IF([1]线路!E2581="","",[1]线路!E2581)</f>
        <v/>
      </c>
      <c r="G2581" s="18" t="str">
        <f t="shared" si="96"/>
        <v/>
      </c>
      <c r="H2581" s="18"/>
      <c r="I2581" s="18"/>
      <c r="J2581" s="18"/>
      <c r="K2581" s="18"/>
      <c r="L2581" s="18" t="str">
        <f t="shared" si="97"/>
        <v/>
      </c>
      <c r="M2581" t="str">
        <f>IF([1]线路!G2581="","",[1]线路!G2581)</f>
        <v/>
      </c>
      <c r="N2581" t="str">
        <f>IF([1]线路!H2581="","",[1]线路!H2581)</f>
        <v/>
      </c>
    </row>
    <row r="2582" spans="1:14" x14ac:dyDescent="0.15">
      <c r="A2582" t="str">
        <f>IF([1]线路!A2582="","",[1]线路!A2582)</f>
        <v/>
      </c>
      <c r="B2582" t="str">
        <f>IF([1]线路!B2582="","",[1]线路!B2582)</f>
        <v/>
      </c>
      <c r="C2582" t="str">
        <f>IF([1]线路!C2582="","",[1]线路!C2582)</f>
        <v/>
      </c>
      <c r="D2582" t="str">
        <f>IF([1]线路!D2582="","",[1]线路!D2582)</f>
        <v/>
      </c>
      <c r="E2582" t="str">
        <f>IF([1]线路!F2582="","",[1]线路!F2582)</f>
        <v/>
      </c>
      <c r="F2582" t="str">
        <f>IF([1]线路!E2582="","",[1]线路!E2582)</f>
        <v/>
      </c>
      <c r="G2582" s="18" t="str">
        <f t="shared" si="96"/>
        <v/>
      </c>
      <c r="H2582" s="18"/>
      <c r="I2582" s="18"/>
      <c r="J2582" s="18"/>
      <c r="K2582" s="18"/>
      <c r="L2582" s="18" t="str">
        <f t="shared" si="97"/>
        <v/>
      </c>
      <c r="M2582" t="str">
        <f>IF([1]线路!G2582="","",[1]线路!G2582)</f>
        <v/>
      </c>
      <c r="N2582" t="str">
        <f>IF([1]线路!H2582="","",[1]线路!H2582)</f>
        <v/>
      </c>
    </row>
    <row r="2583" spans="1:14" x14ac:dyDescent="0.15">
      <c r="A2583" t="str">
        <f>IF([1]线路!A2583="","",[1]线路!A2583)</f>
        <v/>
      </c>
      <c r="B2583" t="str">
        <f>IF([1]线路!B2583="","",[1]线路!B2583)</f>
        <v/>
      </c>
      <c r="C2583" t="str">
        <f>IF([1]线路!C2583="","",[1]线路!C2583)</f>
        <v/>
      </c>
      <c r="D2583" t="str">
        <f>IF([1]线路!D2583="","",[1]线路!D2583)</f>
        <v/>
      </c>
      <c r="E2583" t="str">
        <f>IF([1]线路!F2583="","",[1]线路!F2583)</f>
        <v/>
      </c>
      <c r="F2583" t="str">
        <f>IF([1]线路!E2583="","",[1]线路!E2583)</f>
        <v/>
      </c>
      <c r="G2583" s="18" t="str">
        <f t="shared" si="96"/>
        <v/>
      </c>
      <c r="H2583" s="18"/>
      <c r="I2583" s="18"/>
      <c r="J2583" s="18"/>
      <c r="K2583" s="18"/>
      <c r="L2583" s="18" t="str">
        <f t="shared" si="97"/>
        <v/>
      </c>
      <c r="M2583" t="str">
        <f>IF([1]线路!G2583="","",[1]线路!G2583)</f>
        <v/>
      </c>
      <c r="N2583" t="str">
        <f>IF([1]线路!H2583="","",[1]线路!H2583)</f>
        <v/>
      </c>
    </row>
    <row r="2584" spans="1:14" x14ac:dyDescent="0.15">
      <c r="A2584" t="str">
        <f>IF([1]线路!A2584="","",[1]线路!A2584)</f>
        <v/>
      </c>
      <c r="B2584" t="str">
        <f>IF([1]线路!B2584="","",[1]线路!B2584)</f>
        <v/>
      </c>
      <c r="C2584" t="str">
        <f>IF([1]线路!C2584="","",[1]线路!C2584)</f>
        <v/>
      </c>
      <c r="D2584" t="str">
        <f>IF([1]线路!D2584="","",[1]线路!D2584)</f>
        <v/>
      </c>
      <c r="E2584" t="str">
        <f>IF([1]线路!F2584="","",[1]线路!F2584)</f>
        <v/>
      </c>
      <c r="F2584" t="str">
        <f>IF([1]线路!E2584="","",[1]线路!E2584)</f>
        <v/>
      </c>
      <c r="G2584" s="18" t="str">
        <f t="shared" si="96"/>
        <v/>
      </c>
      <c r="H2584" s="18"/>
      <c r="I2584" s="18"/>
      <c r="J2584" s="18"/>
      <c r="K2584" s="18"/>
      <c r="L2584" s="18" t="str">
        <f t="shared" si="97"/>
        <v/>
      </c>
      <c r="M2584" t="str">
        <f>IF([1]线路!G2584="","",[1]线路!G2584)</f>
        <v/>
      </c>
      <c r="N2584" t="str">
        <f>IF([1]线路!H2584="","",[1]线路!H2584)</f>
        <v/>
      </c>
    </row>
    <row r="2585" spans="1:14" x14ac:dyDescent="0.15">
      <c r="A2585" t="str">
        <f>IF([1]线路!A2585="","",[1]线路!A2585)</f>
        <v/>
      </c>
      <c r="B2585" t="str">
        <f>IF([1]线路!B2585="","",[1]线路!B2585)</f>
        <v/>
      </c>
      <c r="C2585" t="str">
        <f>IF([1]线路!C2585="","",[1]线路!C2585)</f>
        <v/>
      </c>
      <c r="D2585" t="str">
        <f>IF([1]线路!D2585="","",[1]线路!D2585)</f>
        <v/>
      </c>
      <c r="E2585" t="str">
        <f>IF([1]线路!F2585="","",[1]线路!F2585)</f>
        <v/>
      </c>
      <c r="F2585" t="str">
        <f>IF([1]线路!E2585="","",[1]线路!E2585)</f>
        <v/>
      </c>
      <c r="G2585" s="18" t="str">
        <f t="shared" si="96"/>
        <v/>
      </c>
      <c r="H2585" s="18"/>
      <c r="I2585" s="18"/>
      <c r="J2585" s="18"/>
      <c r="K2585" s="18"/>
      <c r="L2585" s="18" t="str">
        <f t="shared" si="97"/>
        <v/>
      </c>
      <c r="M2585" t="str">
        <f>IF([1]线路!G2585="","",[1]线路!G2585)</f>
        <v/>
      </c>
      <c r="N2585" t="str">
        <f>IF([1]线路!H2585="","",[1]线路!H2585)</f>
        <v/>
      </c>
    </row>
    <row r="2586" spans="1:14" x14ac:dyDescent="0.15">
      <c r="A2586" t="str">
        <f>IF([1]线路!A2586="","",[1]线路!A2586)</f>
        <v/>
      </c>
      <c r="B2586" t="str">
        <f>IF([1]线路!B2586="","",[1]线路!B2586)</f>
        <v/>
      </c>
      <c r="C2586" t="str">
        <f>IF([1]线路!C2586="","",[1]线路!C2586)</f>
        <v/>
      </c>
      <c r="D2586" t="str">
        <f>IF([1]线路!D2586="","",[1]线路!D2586)</f>
        <v/>
      </c>
      <c r="E2586" t="str">
        <f>IF([1]线路!F2586="","",[1]线路!F2586)</f>
        <v/>
      </c>
      <c r="F2586" t="str">
        <f>IF([1]线路!E2586="","",[1]线路!E2586)</f>
        <v/>
      </c>
      <c r="G2586" s="18" t="str">
        <f t="shared" si="96"/>
        <v/>
      </c>
      <c r="H2586" s="18"/>
      <c r="I2586" s="18"/>
      <c r="J2586" s="18"/>
      <c r="K2586" s="18"/>
      <c r="L2586" s="18" t="str">
        <f t="shared" si="97"/>
        <v/>
      </c>
      <c r="M2586" t="str">
        <f>IF([1]线路!G2586="","",[1]线路!G2586)</f>
        <v/>
      </c>
      <c r="N2586" t="str">
        <f>IF([1]线路!H2586="","",[1]线路!H2586)</f>
        <v/>
      </c>
    </row>
    <row r="2587" spans="1:14" x14ac:dyDescent="0.15">
      <c r="A2587" t="str">
        <f>IF([1]线路!A2587="","",[1]线路!A2587)</f>
        <v/>
      </c>
      <c r="B2587" t="str">
        <f>IF([1]线路!B2587="","",[1]线路!B2587)</f>
        <v/>
      </c>
      <c r="C2587" t="str">
        <f>IF([1]线路!C2587="","",[1]线路!C2587)</f>
        <v/>
      </c>
      <c r="D2587" t="str">
        <f>IF([1]线路!D2587="","",[1]线路!D2587)</f>
        <v/>
      </c>
      <c r="E2587" t="str">
        <f>IF([1]线路!F2587="","",[1]线路!F2587)</f>
        <v/>
      </c>
      <c r="F2587" t="str">
        <f>IF([1]线路!E2587="","",[1]线路!E2587)</f>
        <v/>
      </c>
      <c r="G2587" s="18" t="str">
        <f t="shared" si="96"/>
        <v/>
      </c>
      <c r="H2587" s="18"/>
      <c r="I2587" s="18"/>
      <c r="J2587" s="18"/>
      <c r="K2587" s="18"/>
      <c r="L2587" s="18" t="str">
        <f t="shared" si="97"/>
        <v/>
      </c>
      <c r="M2587" t="str">
        <f>IF([1]线路!G2587="","",[1]线路!G2587)</f>
        <v/>
      </c>
      <c r="N2587" t="str">
        <f>IF([1]线路!H2587="","",[1]线路!H2587)</f>
        <v/>
      </c>
    </row>
    <row r="2588" spans="1:14" x14ac:dyDescent="0.15">
      <c r="A2588" t="str">
        <f>IF([1]线路!A2588="","",[1]线路!A2588)</f>
        <v/>
      </c>
      <c r="B2588" t="str">
        <f>IF([1]线路!B2588="","",[1]线路!B2588)</f>
        <v/>
      </c>
      <c r="C2588" t="str">
        <f>IF([1]线路!C2588="","",[1]线路!C2588)</f>
        <v/>
      </c>
      <c r="D2588" t="str">
        <f>IF([1]线路!D2588="","",[1]线路!D2588)</f>
        <v/>
      </c>
      <c r="E2588" t="str">
        <f>IF([1]线路!F2588="","",[1]线路!F2588)</f>
        <v/>
      </c>
      <c r="F2588" t="str">
        <f>IF([1]线路!E2588="","",[1]线路!E2588)</f>
        <v/>
      </c>
      <c r="G2588" s="18" t="str">
        <f t="shared" si="96"/>
        <v/>
      </c>
      <c r="H2588" s="18"/>
      <c r="I2588" s="18"/>
      <c r="J2588" s="18"/>
      <c r="K2588" s="18"/>
      <c r="L2588" s="18" t="str">
        <f t="shared" si="97"/>
        <v/>
      </c>
      <c r="M2588" t="str">
        <f>IF([1]线路!G2588="","",[1]线路!G2588)</f>
        <v/>
      </c>
      <c r="N2588" t="str">
        <f>IF([1]线路!H2588="","",[1]线路!H2588)</f>
        <v/>
      </c>
    </row>
    <row r="2589" spans="1:14" x14ac:dyDescent="0.15">
      <c r="A2589" t="str">
        <f>IF([1]线路!A2589="","",[1]线路!A2589)</f>
        <v/>
      </c>
      <c r="B2589" t="str">
        <f>IF([1]线路!B2589="","",[1]线路!B2589)</f>
        <v/>
      </c>
      <c r="C2589" t="str">
        <f>IF([1]线路!C2589="","",[1]线路!C2589)</f>
        <v/>
      </c>
      <c r="D2589" t="str">
        <f>IF([1]线路!D2589="","",[1]线路!D2589)</f>
        <v/>
      </c>
      <c r="E2589" t="str">
        <f>IF([1]线路!F2589="","",[1]线路!F2589)</f>
        <v/>
      </c>
      <c r="F2589" t="str">
        <f>IF([1]线路!E2589="","",[1]线路!E2589)</f>
        <v/>
      </c>
      <c r="G2589" s="18" t="str">
        <f t="shared" si="96"/>
        <v/>
      </c>
      <c r="H2589" s="18"/>
      <c r="I2589" s="18"/>
      <c r="J2589" s="18"/>
      <c r="K2589" s="18"/>
      <c r="L2589" s="18" t="str">
        <f t="shared" si="97"/>
        <v/>
      </c>
      <c r="M2589" t="str">
        <f>IF([1]线路!G2589="","",[1]线路!G2589)</f>
        <v/>
      </c>
      <c r="N2589" t="str">
        <f>IF([1]线路!H2589="","",[1]线路!H2589)</f>
        <v/>
      </c>
    </row>
    <row r="2590" spans="1:14" x14ac:dyDescent="0.15">
      <c r="A2590" t="str">
        <f>IF([1]线路!A2590="","",[1]线路!A2590)</f>
        <v/>
      </c>
      <c r="B2590" t="str">
        <f>IF([1]线路!B2590="","",[1]线路!B2590)</f>
        <v/>
      </c>
      <c r="C2590" t="str">
        <f>IF([1]线路!C2590="","",[1]线路!C2590)</f>
        <v/>
      </c>
      <c r="D2590" t="str">
        <f>IF([1]线路!D2590="","",[1]线路!D2590)</f>
        <v/>
      </c>
      <c r="E2590" t="str">
        <f>IF([1]线路!F2590="","",[1]线路!F2590)</f>
        <v/>
      </c>
      <c r="F2590" t="str">
        <f>IF([1]线路!E2590="","",[1]线路!E2590)</f>
        <v/>
      </c>
      <c r="G2590" s="18" t="str">
        <f t="shared" si="96"/>
        <v/>
      </c>
      <c r="H2590" s="18"/>
      <c r="I2590" s="18"/>
      <c r="J2590" s="18"/>
      <c r="K2590" s="18"/>
      <c r="L2590" s="18" t="str">
        <f t="shared" si="97"/>
        <v/>
      </c>
      <c r="M2590" t="str">
        <f>IF([1]线路!G2590="","",[1]线路!G2590)</f>
        <v/>
      </c>
      <c r="N2590" t="str">
        <f>IF([1]线路!H2590="","",[1]线路!H2590)</f>
        <v/>
      </c>
    </row>
    <row r="2591" spans="1:14" x14ac:dyDescent="0.15">
      <c r="A2591" t="str">
        <f>IF([1]线路!A2591="","",[1]线路!A2591)</f>
        <v/>
      </c>
      <c r="B2591" t="str">
        <f>IF([1]线路!B2591="","",[1]线路!B2591)</f>
        <v/>
      </c>
      <c r="C2591" t="str">
        <f>IF([1]线路!C2591="","",[1]线路!C2591)</f>
        <v/>
      </c>
      <c r="D2591" t="str">
        <f>IF([1]线路!D2591="","",[1]线路!D2591)</f>
        <v/>
      </c>
      <c r="E2591" t="str">
        <f>IF([1]线路!F2591="","",[1]线路!F2591)</f>
        <v/>
      </c>
      <c r="F2591" t="str">
        <f>IF([1]线路!E2591="","",[1]线路!E2591)</f>
        <v/>
      </c>
      <c r="G2591" s="18" t="str">
        <f t="shared" si="96"/>
        <v/>
      </c>
      <c r="H2591" s="18"/>
      <c r="I2591" s="18"/>
      <c r="J2591" s="18"/>
      <c r="K2591" s="18"/>
      <c r="L2591" s="18" t="str">
        <f t="shared" si="97"/>
        <v/>
      </c>
      <c r="M2591" t="str">
        <f>IF([1]线路!G2591="","",[1]线路!G2591)</f>
        <v/>
      </c>
      <c r="N2591" t="str">
        <f>IF([1]线路!H2591="","",[1]线路!H2591)</f>
        <v/>
      </c>
    </row>
    <row r="2592" spans="1:14" x14ac:dyDescent="0.15">
      <c r="A2592" t="str">
        <f>IF([1]线路!A2592="","",[1]线路!A2592)</f>
        <v/>
      </c>
      <c r="B2592" t="str">
        <f>IF([1]线路!B2592="","",[1]线路!B2592)</f>
        <v/>
      </c>
      <c r="C2592" t="str">
        <f>IF([1]线路!C2592="","",[1]线路!C2592)</f>
        <v/>
      </c>
      <c r="D2592" t="str">
        <f>IF([1]线路!D2592="","",[1]线路!D2592)</f>
        <v/>
      </c>
      <c r="E2592" t="str">
        <f>IF([1]线路!F2592="","",[1]线路!F2592)</f>
        <v/>
      </c>
      <c r="F2592" t="str">
        <f>IF([1]线路!E2592="","",[1]线路!E2592)</f>
        <v/>
      </c>
      <c r="G2592" s="18" t="str">
        <f t="shared" si="96"/>
        <v/>
      </c>
      <c r="H2592" s="18"/>
      <c r="I2592" s="18"/>
      <c r="J2592" s="18"/>
      <c r="K2592" s="18"/>
      <c r="L2592" s="18" t="str">
        <f t="shared" si="97"/>
        <v/>
      </c>
      <c r="M2592" t="str">
        <f>IF([1]线路!G2592="","",[1]线路!G2592)</f>
        <v/>
      </c>
      <c r="N2592" t="str">
        <f>IF([1]线路!H2592="","",[1]线路!H2592)</f>
        <v/>
      </c>
    </row>
    <row r="2593" spans="1:14" x14ac:dyDescent="0.15">
      <c r="A2593" t="str">
        <f>IF([1]线路!A2593="","",[1]线路!A2593)</f>
        <v/>
      </c>
      <c r="B2593" t="str">
        <f>IF([1]线路!B2593="","",[1]线路!B2593)</f>
        <v/>
      </c>
      <c r="C2593" t="str">
        <f>IF([1]线路!C2593="","",[1]线路!C2593)</f>
        <v/>
      </c>
      <c r="D2593" t="str">
        <f>IF([1]线路!D2593="","",[1]线路!D2593)</f>
        <v/>
      </c>
      <c r="E2593" t="str">
        <f>IF([1]线路!F2593="","",[1]线路!F2593)</f>
        <v/>
      </c>
      <c r="F2593" t="str">
        <f>IF([1]线路!E2593="","",[1]线路!E2593)</f>
        <v/>
      </c>
      <c r="G2593" s="18" t="str">
        <f t="shared" si="96"/>
        <v/>
      </c>
      <c r="H2593" s="18"/>
      <c r="I2593" s="18"/>
      <c r="J2593" s="18"/>
      <c r="K2593" s="18"/>
      <c r="L2593" s="18" t="str">
        <f t="shared" si="97"/>
        <v/>
      </c>
      <c r="M2593" t="str">
        <f>IF([1]线路!G2593="","",[1]线路!G2593)</f>
        <v/>
      </c>
      <c r="N2593" t="str">
        <f>IF([1]线路!H2593="","",[1]线路!H2593)</f>
        <v/>
      </c>
    </row>
    <row r="2594" spans="1:14" x14ac:dyDescent="0.15">
      <c r="A2594" t="str">
        <f>IF([1]线路!A2594="","",[1]线路!A2594)</f>
        <v/>
      </c>
      <c r="B2594" t="str">
        <f>IF([1]线路!B2594="","",[1]线路!B2594)</f>
        <v/>
      </c>
      <c r="C2594" t="str">
        <f>IF([1]线路!C2594="","",[1]线路!C2594)</f>
        <v/>
      </c>
      <c r="D2594" t="str">
        <f>IF([1]线路!D2594="","",[1]线路!D2594)</f>
        <v/>
      </c>
      <c r="E2594" t="str">
        <f>IF([1]线路!F2594="","",[1]线路!F2594)</f>
        <v/>
      </c>
      <c r="F2594" t="str">
        <f>IF([1]线路!E2594="","",[1]线路!E2594)</f>
        <v/>
      </c>
      <c r="G2594" s="18" t="str">
        <f t="shared" si="96"/>
        <v/>
      </c>
      <c r="H2594" s="18"/>
      <c r="I2594" s="18"/>
      <c r="J2594" s="18"/>
      <c r="K2594" s="18"/>
      <c r="L2594" s="18" t="str">
        <f t="shared" si="97"/>
        <v/>
      </c>
      <c r="M2594" t="str">
        <f>IF([1]线路!G2594="","",[1]线路!G2594)</f>
        <v/>
      </c>
      <c r="N2594" t="str">
        <f>IF([1]线路!H2594="","",[1]线路!H2594)</f>
        <v/>
      </c>
    </row>
    <row r="2595" spans="1:14" x14ac:dyDescent="0.15">
      <c r="A2595" t="str">
        <f>IF([1]线路!A2595="","",[1]线路!A2595)</f>
        <v/>
      </c>
      <c r="B2595" t="str">
        <f>IF([1]线路!B2595="","",[1]线路!B2595)</f>
        <v/>
      </c>
      <c r="C2595" t="str">
        <f>IF([1]线路!C2595="","",[1]线路!C2595)</f>
        <v/>
      </c>
      <c r="D2595" t="str">
        <f>IF([1]线路!D2595="","",[1]线路!D2595)</f>
        <v/>
      </c>
      <c r="E2595" t="str">
        <f>IF([1]线路!F2595="","",[1]线路!F2595)</f>
        <v/>
      </c>
      <c r="F2595" t="str">
        <f>IF([1]线路!E2595="","",[1]线路!E2595)</f>
        <v/>
      </c>
      <c r="G2595" s="18" t="str">
        <f t="shared" si="96"/>
        <v/>
      </c>
      <c r="H2595" s="18"/>
      <c r="I2595" s="18"/>
      <c r="J2595" s="18"/>
      <c r="K2595" s="18"/>
      <c r="L2595" s="18" t="str">
        <f t="shared" si="97"/>
        <v/>
      </c>
      <c r="M2595" t="str">
        <f>IF([1]线路!G2595="","",[1]线路!G2595)</f>
        <v/>
      </c>
      <c r="N2595" t="str">
        <f>IF([1]线路!H2595="","",[1]线路!H2595)</f>
        <v/>
      </c>
    </row>
    <row r="2596" spans="1:14" x14ac:dyDescent="0.15">
      <c r="A2596" t="str">
        <f>IF([1]线路!A2596="","",[1]线路!A2596)</f>
        <v/>
      </c>
      <c r="B2596" t="str">
        <f>IF([1]线路!B2596="","",[1]线路!B2596)</f>
        <v/>
      </c>
      <c r="C2596" t="str">
        <f>IF([1]线路!C2596="","",[1]线路!C2596)</f>
        <v/>
      </c>
      <c r="D2596" t="str">
        <f>IF([1]线路!D2596="","",[1]线路!D2596)</f>
        <v/>
      </c>
      <c r="E2596" t="str">
        <f>IF([1]线路!F2596="","",[1]线路!F2596)</f>
        <v/>
      </c>
      <c r="F2596" t="str">
        <f>IF([1]线路!E2596="","",[1]线路!E2596)</f>
        <v/>
      </c>
      <c r="G2596" s="18" t="str">
        <f t="shared" si="96"/>
        <v/>
      </c>
      <c r="H2596" s="18"/>
      <c r="I2596" s="18"/>
      <c r="J2596" s="18"/>
      <c r="K2596" s="18"/>
      <c r="L2596" s="18" t="str">
        <f t="shared" si="97"/>
        <v/>
      </c>
      <c r="M2596" t="str">
        <f>IF([1]线路!G2596="","",[1]线路!G2596)</f>
        <v/>
      </c>
      <c r="N2596" t="str">
        <f>IF([1]线路!H2596="","",[1]线路!H2596)</f>
        <v/>
      </c>
    </row>
    <row r="2597" spans="1:14" x14ac:dyDescent="0.15">
      <c r="A2597" t="str">
        <f>IF([1]线路!A2597="","",[1]线路!A2597)</f>
        <v/>
      </c>
      <c r="B2597" t="str">
        <f>IF([1]线路!B2597="","",[1]线路!B2597)</f>
        <v/>
      </c>
      <c r="C2597" t="str">
        <f>IF([1]线路!C2597="","",[1]线路!C2597)</f>
        <v/>
      </c>
      <c r="D2597" t="str">
        <f>IF([1]线路!D2597="","",[1]线路!D2597)</f>
        <v/>
      </c>
      <c r="E2597" t="str">
        <f>IF([1]线路!F2597="","",[1]线路!F2597)</f>
        <v/>
      </c>
      <c r="F2597" t="str">
        <f>IF([1]线路!E2597="","",[1]线路!E2597)</f>
        <v/>
      </c>
      <c r="G2597" s="18" t="str">
        <f t="shared" si="96"/>
        <v/>
      </c>
      <c r="H2597" s="18"/>
      <c r="I2597" s="18"/>
      <c r="J2597" s="18"/>
      <c r="K2597" s="18"/>
      <c r="L2597" s="18" t="str">
        <f t="shared" si="97"/>
        <v/>
      </c>
      <c r="M2597" t="str">
        <f>IF([1]线路!G2597="","",[1]线路!G2597)</f>
        <v/>
      </c>
      <c r="N2597" t="str">
        <f>IF([1]线路!H2597="","",[1]线路!H2597)</f>
        <v/>
      </c>
    </row>
    <row r="2598" spans="1:14" x14ac:dyDescent="0.15">
      <c r="A2598" t="str">
        <f>IF([1]线路!A2598="","",[1]线路!A2598)</f>
        <v/>
      </c>
      <c r="B2598" t="str">
        <f>IF([1]线路!B2598="","",[1]线路!B2598)</f>
        <v/>
      </c>
      <c r="C2598" t="str">
        <f>IF([1]线路!C2598="","",[1]线路!C2598)</f>
        <v/>
      </c>
      <c r="D2598" t="str">
        <f>IF([1]线路!D2598="","",[1]线路!D2598)</f>
        <v/>
      </c>
      <c r="E2598" t="str">
        <f>IF([1]线路!F2598="","",[1]线路!F2598)</f>
        <v/>
      </c>
      <c r="F2598" t="str">
        <f>IF([1]线路!E2598="","",[1]线路!E2598)</f>
        <v/>
      </c>
      <c r="G2598" s="18" t="str">
        <f t="shared" si="96"/>
        <v/>
      </c>
      <c r="H2598" s="18"/>
      <c r="I2598" s="18"/>
      <c r="J2598" s="18"/>
      <c r="K2598" s="18"/>
      <c r="L2598" s="18" t="str">
        <f t="shared" si="97"/>
        <v/>
      </c>
      <c r="M2598" t="str">
        <f>IF([1]线路!G2598="","",[1]线路!G2598)</f>
        <v/>
      </c>
      <c r="N2598" t="str">
        <f>IF([1]线路!H2598="","",[1]线路!H2598)</f>
        <v/>
      </c>
    </row>
    <row r="2599" spans="1:14" x14ac:dyDescent="0.15">
      <c r="A2599" t="str">
        <f>IF([1]线路!A2599="","",[1]线路!A2599)</f>
        <v/>
      </c>
      <c r="B2599" t="str">
        <f>IF([1]线路!B2599="","",[1]线路!B2599)</f>
        <v/>
      </c>
      <c r="C2599" t="str">
        <f>IF([1]线路!C2599="","",[1]线路!C2599)</f>
        <v/>
      </c>
      <c r="D2599" t="str">
        <f>IF([1]线路!D2599="","",[1]线路!D2599)</f>
        <v/>
      </c>
      <c r="E2599" t="str">
        <f>IF([1]线路!F2599="","",[1]线路!F2599)</f>
        <v/>
      </c>
      <c r="F2599" t="str">
        <f>IF([1]线路!E2599="","",[1]线路!E2599)</f>
        <v/>
      </c>
      <c r="G2599" s="18" t="str">
        <f t="shared" si="96"/>
        <v/>
      </c>
      <c r="H2599" s="18"/>
      <c r="I2599" s="18"/>
      <c r="J2599" s="18"/>
      <c r="K2599" s="18"/>
      <c r="L2599" s="18" t="str">
        <f t="shared" si="97"/>
        <v/>
      </c>
      <c r="M2599" t="str">
        <f>IF([1]线路!G2599="","",[1]线路!G2599)</f>
        <v/>
      </c>
      <c r="N2599" t="str">
        <f>IF([1]线路!H2599="","",[1]线路!H2599)</f>
        <v/>
      </c>
    </row>
    <row r="2600" spans="1:14" x14ac:dyDescent="0.15">
      <c r="A2600" t="str">
        <f>IF([1]线路!A2600="","",[1]线路!A2600)</f>
        <v/>
      </c>
      <c r="B2600" t="str">
        <f>IF([1]线路!B2600="","",[1]线路!B2600)</f>
        <v/>
      </c>
      <c r="C2600" t="str">
        <f>IF([1]线路!C2600="","",[1]线路!C2600)</f>
        <v/>
      </c>
      <c r="D2600" t="str">
        <f>IF([1]线路!D2600="","",[1]线路!D2600)</f>
        <v/>
      </c>
      <c r="E2600" t="str">
        <f>IF([1]线路!F2600="","",[1]线路!F2600)</f>
        <v/>
      </c>
      <c r="F2600" t="str">
        <f>IF([1]线路!E2600="","",[1]线路!E2600)</f>
        <v/>
      </c>
      <c r="G2600" s="18" t="str">
        <f t="shared" si="96"/>
        <v/>
      </c>
      <c r="H2600" s="18"/>
      <c r="I2600" s="18"/>
      <c r="J2600" s="18"/>
      <c r="K2600" s="18"/>
      <c r="L2600" s="18" t="str">
        <f t="shared" si="97"/>
        <v/>
      </c>
      <c r="M2600" t="str">
        <f>IF([1]线路!G2600="","",[1]线路!G2600)</f>
        <v/>
      </c>
      <c r="N2600" t="str">
        <f>IF([1]线路!H2600="","",[1]线路!H2600)</f>
        <v/>
      </c>
    </row>
    <row r="2601" spans="1:14" x14ac:dyDescent="0.15">
      <c r="A2601" t="str">
        <f>IF([1]线路!A2601="","",[1]线路!A2601)</f>
        <v/>
      </c>
      <c r="B2601" t="str">
        <f>IF([1]线路!B2601="","",[1]线路!B2601)</f>
        <v/>
      </c>
      <c r="C2601" t="str">
        <f>IF([1]线路!C2601="","",[1]线路!C2601)</f>
        <v/>
      </c>
      <c r="D2601" t="str">
        <f>IF([1]线路!D2601="","",[1]线路!D2601)</f>
        <v/>
      </c>
      <c r="E2601" t="str">
        <f>IF([1]线路!F2601="","",[1]线路!F2601)</f>
        <v/>
      </c>
      <c r="F2601" t="str">
        <f>IF([1]线路!E2601="","",[1]线路!E2601)</f>
        <v/>
      </c>
      <c r="G2601" s="18" t="str">
        <f t="shared" si="96"/>
        <v/>
      </c>
      <c r="H2601" s="18"/>
      <c r="I2601" s="18"/>
      <c r="J2601" s="18"/>
      <c r="K2601" s="18"/>
      <c r="L2601" s="18" t="str">
        <f t="shared" si="97"/>
        <v/>
      </c>
      <c r="M2601" t="str">
        <f>IF([1]线路!G2601="","",[1]线路!G2601)</f>
        <v/>
      </c>
      <c r="N2601" t="str">
        <f>IF([1]线路!H2601="","",[1]线路!H2601)</f>
        <v/>
      </c>
    </row>
    <row r="2602" spans="1:14" x14ac:dyDescent="0.15">
      <c r="A2602" t="str">
        <f>IF([1]线路!A2602="","",[1]线路!A2602)</f>
        <v/>
      </c>
      <c r="B2602" t="str">
        <f>IF([1]线路!B2602="","",[1]线路!B2602)</f>
        <v/>
      </c>
      <c r="C2602" t="str">
        <f>IF([1]线路!C2602="","",[1]线路!C2602)</f>
        <v/>
      </c>
      <c r="D2602" t="str">
        <f>IF([1]线路!D2602="","",[1]线路!D2602)</f>
        <v/>
      </c>
      <c r="E2602" t="str">
        <f>IF([1]线路!F2602="","",[1]线路!F2602)</f>
        <v/>
      </c>
      <c r="F2602" t="str">
        <f>IF([1]线路!E2602="","",[1]线路!E2602)</f>
        <v/>
      </c>
      <c r="G2602" s="18" t="str">
        <f t="shared" si="96"/>
        <v/>
      </c>
      <c r="H2602" s="18"/>
      <c r="I2602" s="18"/>
      <c r="J2602" s="18"/>
      <c r="K2602" s="18"/>
      <c r="L2602" s="18" t="str">
        <f t="shared" si="97"/>
        <v/>
      </c>
      <c r="M2602" t="str">
        <f>IF([1]线路!G2602="","",[1]线路!G2602)</f>
        <v/>
      </c>
      <c r="N2602" t="str">
        <f>IF([1]线路!H2602="","",[1]线路!H2602)</f>
        <v/>
      </c>
    </row>
    <row r="2603" spans="1:14" x14ac:dyDescent="0.15">
      <c r="A2603" t="str">
        <f>IF([1]线路!A2603="","",[1]线路!A2603)</f>
        <v/>
      </c>
      <c r="B2603" t="str">
        <f>IF([1]线路!B2603="","",[1]线路!B2603)</f>
        <v/>
      </c>
      <c r="C2603" t="str">
        <f>IF([1]线路!C2603="","",[1]线路!C2603)</f>
        <v/>
      </c>
      <c r="D2603" t="str">
        <f>IF([1]线路!D2603="","",[1]线路!D2603)</f>
        <v/>
      </c>
      <c r="E2603" t="str">
        <f>IF([1]线路!F2603="","",[1]线路!F2603)</f>
        <v/>
      </c>
      <c r="F2603" t="str">
        <f>IF([1]线路!E2603="","",[1]线路!E2603)</f>
        <v/>
      </c>
      <c r="G2603" s="18" t="str">
        <f t="shared" si="96"/>
        <v/>
      </c>
      <c r="H2603" s="18"/>
      <c r="I2603" s="18"/>
      <c r="J2603" s="18"/>
      <c r="K2603" s="18"/>
      <c r="L2603" s="18" t="str">
        <f t="shared" si="97"/>
        <v/>
      </c>
      <c r="M2603" t="str">
        <f>IF([1]线路!G2603="","",[1]线路!G2603)</f>
        <v/>
      </c>
      <c r="N2603" t="str">
        <f>IF([1]线路!H2603="","",[1]线路!H2603)</f>
        <v/>
      </c>
    </row>
    <row r="2604" spans="1:14" x14ac:dyDescent="0.15">
      <c r="A2604" t="str">
        <f>IF([1]线路!A2604="","",[1]线路!A2604)</f>
        <v/>
      </c>
      <c r="B2604" t="str">
        <f>IF([1]线路!B2604="","",[1]线路!B2604)</f>
        <v/>
      </c>
      <c r="C2604" t="str">
        <f>IF([1]线路!C2604="","",[1]线路!C2604)</f>
        <v/>
      </c>
      <c r="D2604" t="str">
        <f>IF([1]线路!D2604="","",[1]线路!D2604)</f>
        <v/>
      </c>
      <c r="E2604" t="str">
        <f>IF([1]线路!F2604="","",[1]线路!F2604)</f>
        <v/>
      </c>
      <c r="F2604" t="str">
        <f>IF([1]线路!E2604="","",[1]线路!E2604)</f>
        <v/>
      </c>
      <c r="G2604" s="18" t="str">
        <f t="shared" si="96"/>
        <v/>
      </c>
      <c r="H2604" s="18"/>
      <c r="I2604" s="18"/>
      <c r="J2604" s="18"/>
      <c r="K2604" s="18"/>
      <c r="L2604" s="18" t="str">
        <f t="shared" si="97"/>
        <v/>
      </c>
      <c r="M2604" t="str">
        <f>IF([1]线路!G2604="","",[1]线路!G2604)</f>
        <v/>
      </c>
      <c r="N2604" t="str">
        <f>IF([1]线路!H2604="","",[1]线路!H2604)</f>
        <v/>
      </c>
    </row>
    <row r="2605" spans="1:14" x14ac:dyDescent="0.15">
      <c r="A2605" t="str">
        <f>IF([1]线路!A2605="","",[1]线路!A2605)</f>
        <v/>
      </c>
      <c r="B2605" t="str">
        <f>IF([1]线路!B2605="","",[1]线路!B2605)</f>
        <v/>
      </c>
      <c r="C2605" t="str">
        <f>IF([1]线路!C2605="","",[1]线路!C2605)</f>
        <v/>
      </c>
      <c r="D2605" t="str">
        <f>IF([1]线路!D2605="","",[1]线路!D2605)</f>
        <v/>
      </c>
      <c r="E2605" t="str">
        <f>IF([1]线路!F2605="","",[1]线路!F2605)</f>
        <v/>
      </c>
      <c r="F2605" t="str">
        <f>IF([1]线路!E2605="","",[1]线路!E2605)</f>
        <v/>
      </c>
      <c r="G2605" s="18" t="str">
        <f t="shared" si="96"/>
        <v/>
      </c>
      <c r="H2605" s="18"/>
      <c r="I2605" s="18"/>
      <c r="J2605" s="18"/>
      <c r="K2605" s="18"/>
      <c r="L2605" s="18" t="str">
        <f t="shared" si="97"/>
        <v/>
      </c>
      <c r="M2605" t="str">
        <f>IF([1]线路!G2605="","",[1]线路!G2605)</f>
        <v/>
      </c>
      <c r="N2605" t="str">
        <f>IF([1]线路!H2605="","",[1]线路!H2605)</f>
        <v/>
      </c>
    </row>
    <row r="2606" spans="1:14" x14ac:dyDescent="0.15">
      <c r="A2606" t="str">
        <f>IF([1]线路!A2606="","",[1]线路!A2606)</f>
        <v/>
      </c>
      <c r="B2606" t="str">
        <f>IF([1]线路!B2606="","",[1]线路!B2606)</f>
        <v/>
      </c>
      <c r="C2606" t="str">
        <f>IF([1]线路!C2606="","",[1]线路!C2606)</f>
        <v/>
      </c>
      <c r="D2606" t="str">
        <f>IF([1]线路!D2606="","",[1]线路!D2606)</f>
        <v/>
      </c>
      <c r="E2606" t="str">
        <f>IF([1]线路!F2606="","",[1]线路!F2606)</f>
        <v/>
      </c>
      <c r="F2606" t="str">
        <f>IF([1]线路!E2606="","",[1]线路!E2606)</f>
        <v/>
      </c>
      <c r="G2606" s="18" t="str">
        <f t="shared" si="96"/>
        <v/>
      </c>
      <c r="H2606" s="18"/>
      <c r="I2606" s="18"/>
      <c r="J2606" s="18"/>
      <c r="K2606" s="18"/>
      <c r="L2606" s="18" t="str">
        <f t="shared" si="97"/>
        <v/>
      </c>
      <c r="M2606" t="str">
        <f>IF([1]线路!G2606="","",[1]线路!G2606)</f>
        <v/>
      </c>
      <c r="N2606" t="str">
        <f>IF([1]线路!H2606="","",[1]线路!H2606)</f>
        <v/>
      </c>
    </row>
    <row r="2607" spans="1:14" x14ac:dyDescent="0.15">
      <c r="A2607" t="str">
        <f>IF([1]线路!A2607="","",[1]线路!A2607)</f>
        <v/>
      </c>
      <c r="B2607" t="str">
        <f>IF([1]线路!B2607="","",[1]线路!B2607)</f>
        <v/>
      </c>
      <c r="C2607" t="str">
        <f>IF([1]线路!C2607="","",[1]线路!C2607)</f>
        <v/>
      </c>
      <c r="D2607" t="str">
        <f>IF([1]线路!D2607="","",[1]线路!D2607)</f>
        <v/>
      </c>
      <c r="E2607" t="str">
        <f>IF([1]线路!F2607="","",[1]线路!F2607)</f>
        <v/>
      </c>
      <c r="F2607" t="str">
        <f>IF([1]线路!E2607="","",[1]线路!E2607)</f>
        <v/>
      </c>
      <c r="G2607" s="18" t="str">
        <f t="shared" si="96"/>
        <v/>
      </c>
      <c r="H2607" s="18"/>
      <c r="I2607" s="18"/>
      <c r="J2607" s="18"/>
      <c r="K2607" s="18"/>
      <c r="L2607" s="18" t="str">
        <f t="shared" si="97"/>
        <v/>
      </c>
      <c r="M2607" t="str">
        <f>IF([1]线路!G2607="","",[1]线路!G2607)</f>
        <v/>
      </c>
      <c r="N2607" t="str">
        <f>IF([1]线路!H2607="","",[1]线路!H2607)</f>
        <v/>
      </c>
    </row>
    <row r="2608" spans="1:14" x14ac:dyDescent="0.15">
      <c r="A2608" t="str">
        <f>IF([1]线路!A2608="","",[1]线路!A2608)</f>
        <v/>
      </c>
      <c r="B2608" t="str">
        <f>IF([1]线路!B2608="","",[1]线路!B2608)</f>
        <v/>
      </c>
      <c r="C2608" t="str">
        <f>IF([1]线路!C2608="","",[1]线路!C2608)</f>
        <v/>
      </c>
      <c r="D2608" t="str">
        <f>IF([1]线路!D2608="","",[1]线路!D2608)</f>
        <v/>
      </c>
      <c r="E2608" t="str">
        <f>IF([1]线路!F2608="","",[1]线路!F2608)</f>
        <v/>
      </c>
      <c r="F2608" t="str">
        <f>IF([1]线路!E2608="","",[1]线路!E2608)</f>
        <v/>
      </c>
      <c r="G2608" s="18" t="str">
        <f t="shared" si="96"/>
        <v/>
      </c>
      <c r="H2608" s="18"/>
      <c r="I2608" s="18"/>
      <c r="J2608" s="18"/>
      <c r="K2608" s="18"/>
      <c r="L2608" s="18" t="str">
        <f t="shared" si="97"/>
        <v/>
      </c>
      <c r="M2608" t="str">
        <f>IF([1]线路!G2608="","",[1]线路!G2608)</f>
        <v/>
      </c>
      <c r="N2608" t="str">
        <f>IF([1]线路!H2608="","",[1]线路!H2608)</f>
        <v/>
      </c>
    </row>
    <row r="2609" spans="1:14" x14ac:dyDescent="0.15">
      <c r="A2609" t="str">
        <f>IF([1]线路!A2609="","",[1]线路!A2609)</f>
        <v/>
      </c>
      <c r="B2609" t="str">
        <f>IF([1]线路!B2609="","",[1]线路!B2609)</f>
        <v/>
      </c>
      <c r="C2609" t="str">
        <f>IF([1]线路!C2609="","",[1]线路!C2609)</f>
        <v/>
      </c>
      <c r="D2609" t="str">
        <f>IF([1]线路!D2609="","",[1]线路!D2609)</f>
        <v/>
      </c>
      <c r="E2609" t="str">
        <f>IF([1]线路!F2609="","",[1]线路!F2609)</f>
        <v/>
      </c>
      <c r="F2609" t="str">
        <f>IF([1]线路!E2609="","",[1]线路!E2609)</f>
        <v/>
      </c>
      <c r="G2609" s="18" t="str">
        <f t="shared" si="96"/>
        <v/>
      </c>
      <c r="H2609" s="18"/>
      <c r="I2609" s="18"/>
      <c r="J2609" s="18"/>
      <c r="K2609" s="18"/>
      <c r="L2609" s="18" t="str">
        <f t="shared" si="97"/>
        <v/>
      </c>
      <c r="M2609" t="str">
        <f>IF([1]线路!G2609="","",[1]线路!G2609)</f>
        <v/>
      </c>
      <c r="N2609" t="str">
        <f>IF([1]线路!H2609="","",[1]线路!H2609)</f>
        <v/>
      </c>
    </row>
    <row r="2610" spans="1:14" x14ac:dyDescent="0.15">
      <c r="A2610" t="str">
        <f>IF([1]线路!A2610="","",[1]线路!A2610)</f>
        <v/>
      </c>
      <c r="B2610" t="str">
        <f>IF([1]线路!B2610="","",[1]线路!B2610)</f>
        <v/>
      </c>
      <c r="C2610" t="str">
        <f>IF([1]线路!C2610="","",[1]线路!C2610)</f>
        <v/>
      </c>
      <c r="D2610" t="str">
        <f>IF([1]线路!D2610="","",[1]线路!D2610)</f>
        <v/>
      </c>
      <c r="E2610" t="str">
        <f>IF([1]线路!F2610="","",[1]线路!F2610)</f>
        <v/>
      </c>
      <c r="F2610" t="str">
        <f>IF([1]线路!E2610="","",[1]线路!E2610)</f>
        <v/>
      </c>
      <c r="G2610" s="18" t="str">
        <f t="shared" si="96"/>
        <v/>
      </c>
      <c r="H2610" s="18"/>
      <c r="I2610" s="18"/>
      <c r="J2610" s="18"/>
      <c r="K2610" s="18"/>
      <c r="L2610" s="18" t="str">
        <f t="shared" si="97"/>
        <v/>
      </c>
      <c r="M2610" t="str">
        <f>IF([1]线路!G2610="","",[1]线路!G2610)</f>
        <v/>
      </c>
      <c r="N2610" t="str">
        <f>IF([1]线路!H2610="","",[1]线路!H2610)</f>
        <v/>
      </c>
    </row>
    <row r="2611" spans="1:14" x14ac:dyDescent="0.15">
      <c r="A2611" t="str">
        <f>IF([1]线路!A2611="","",[1]线路!A2611)</f>
        <v/>
      </c>
      <c r="B2611" t="str">
        <f>IF([1]线路!B2611="","",[1]线路!B2611)</f>
        <v/>
      </c>
      <c r="C2611" t="str">
        <f>IF([1]线路!C2611="","",[1]线路!C2611)</f>
        <v/>
      </c>
      <c r="D2611" t="str">
        <f>IF([1]线路!D2611="","",[1]线路!D2611)</f>
        <v/>
      </c>
      <c r="E2611" t="str">
        <f>IF([1]线路!F2611="","",[1]线路!F2611)</f>
        <v/>
      </c>
      <c r="F2611" t="str">
        <f>IF([1]线路!E2611="","",[1]线路!E2611)</f>
        <v/>
      </c>
      <c r="G2611" s="18" t="str">
        <f t="shared" si="96"/>
        <v/>
      </c>
      <c r="H2611" s="18"/>
      <c r="I2611" s="18"/>
      <c r="J2611" s="18"/>
      <c r="K2611" s="18"/>
      <c r="L2611" s="18" t="str">
        <f t="shared" si="97"/>
        <v/>
      </c>
      <c r="M2611" t="str">
        <f>IF([1]线路!G2611="","",[1]线路!G2611)</f>
        <v/>
      </c>
      <c r="N2611" t="str">
        <f>IF([1]线路!H2611="","",[1]线路!H2611)</f>
        <v/>
      </c>
    </row>
    <row r="2612" spans="1:14" x14ac:dyDescent="0.15">
      <c r="A2612" t="str">
        <f>IF([1]线路!A2612="","",[1]线路!A2612)</f>
        <v/>
      </c>
      <c r="B2612" t="str">
        <f>IF([1]线路!B2612="","",[1]线路!B2612)</f>
        <v/>
      </c>
      <c r="C2612" t="str">
        <f>IF([1]线路!C2612="","",[1]线路!C2612)</f>
        <v/>
      </c>
      <c r="D2612" t="str">
        <f>IF([1]线路!D2612="","",[1]线路!D2612)</f>
        <v/>
      </c>
      <c r="E2612" t="str">
        <f>IF([1]线路!F2612="","",[1]线路!F2612)</f>
        <v/>
      </c>
      <c r="F2612" t="str">
        <f>IF([1]线路!E2612="","",[1]线路!E2612)</f>
        <v/>
      </c>
      <c r="G2612" s="18" t="str">
        <f t="shared" si="96"/>
        <v/>
      </c>
      <c r="H2612" s="18"/>
      <c r="I2612" s="18"/>
      <c r="J2612" s="18"/>
      <c r="K2612" s="18"/>
      <c r="L2612" s="18" t="str">
        <f t="shared" si="97"/>
        <v/>
      </c>
      <c r="M2612" t="str">
        <f>IF([1]线路!G2612="","",[1]线路!G2612)</f>
        <v/>
      </c>
      <c r="N2612" t="str">
        <f>IF([1]线路!H2612="","",[1]线路!H2612)</f>
        <v/>
      </c>
    </row>
    <row r="2613" spans="1:14" x14ac:dyDescent="0.15">
      <c r="A2613" t="str">
        <f>IF([1]线路!A2613="","",[1]线路!A2613)</f>
        <v/>
      </c>
      <c r="B2613" t="str">
        <f>IF([1]线路!B2613="","",[1]线路!B2613)</f>
        <v/>
      </c>
      <c r="C2613" t="str">
        <f>IF([1]线路!C2613="","",[1]线路!C2613)</f>
        <v/>
      </c>
      <c r="D2613" t="str">
        <f>IF([1]线路!D2613="","",[1]线路!D2613)</f>
        <v/>
      </c>
      <c r="E2613" t="str">
        <f>IF([1]线路!F2613="","",[1]线路!F2613)</f>
        <v/>
      </c>
      <c r="F2613" t="str">
        <f>IF([1]线路!E2613="","",[1]线路!E2613)</f>
        <v/>
      </c>
      <c r="G2613" s="18" t="str">
        <f t="shared" si="96"/>
        <v/>
      </c>
      <c r="H2613" s="18"/>
      <c r="I2613" s="18"/>
      <c r="J2613" s="18"/>
      <c r="K2613" s="18"/>
      <c r="L2613" s="18" t="str">
        <f t="shared" si="97"/>
        <v/>
      </c>
      <c r="M2613" t="str">
        <f>IF([1]线路!G2613="","",[1]线路!G2613)</f>
        <v/>
      </c>
      <c r="N2613" t="str">
        <f>IF([1]线路!H2613="","",[1]线路!H2613)</f>
        <v/>
      </c>
    </row>
    <row r="2614" spans="1:14" x14ac:dyDescent="0.15">
      <c r="A2614" t="str">
        <f>IF([1]线路!A2614="","",[1]线路!A2614)</f>
        <v/>
      </c>
      <c r="B2614" t="str">
        <f>IF([1]线路!B2614="","",[1]线路!B2614)</f>
        <v/>
      </c>
      <c r="C2614" t="str">
        <f>IF([1]线路!C2614="","",[1]线路!C2614)</f>
        <v/>
      </c>
      <c r="D2614" t="str">
        <f>IF([1]线路!D2614="","",[1]线路!D2614)</f>
        <v/>
      </c>
      <c r="E2614" t="str">
        <f>IF([1]线路!F2614="","",[1]线路!F2614)</f>
        <v/>
      </c>
      <c r="F2614" t="str">
        <f>IF([1]线路!E2614="","",[1]线路!E2614)</f>
        <v/>
      </c>
      <c r="G2614" s="18" t="str">
        <f t="shared" si="96"/>
        <v/>
      </c>
      <c r="H2614" s="18"/>
      <c r="I2614" s="18"/>
      <c r="J2614" s="18"/>
      <c r="K2614" s="18"/>
      <c r="L2614" s="18" t="str">
        <f t="shared" si="97"/>
        <v/>
      </c>
      <c r="M2614" t="str">
        <f>IF([1]线路!G2614="","",[1]线路!G2614)</f>
        <v/>
      </c>
      <c r="N2614" t="str">
        <f>IF([1]线路!H2614="","",[1]线路!H2614)</f>
        <v/>
      </c>
    </row>
    <row r="2615" spans="1:14" x14ac:dyDescent="0.15">
      <c r="A2615" t="str">
        <f>IF([1]线路!A2615="","",[1]线路!A2615)</f>
        <v/>
      </c>
      <c r="B2615" t="str">
        <f>IF([1]线路!B2615="","",[1]线路!B2615)</f>
        <v/>
      </c>
      <c r="C2615" t="str">
        <f>IF([1]线路!C2615="","",[1]线路!C2615)</f>
        <v/>
      </c>
      <c r="D2615" t="str">
        <f>IF([1]线路!D2615="","",[1]线路!D2615)</f>
        <v/>
      </c>
      <c r="E2615" t="str">
        <f>IF([1]线路!F2615="","",[1]线路!F2615)</f>
        <v/>
      </c>
      <c r="F2615" t="str">
        <f>IF([1]线路!E2615="","",[1]线路!E2615)</f>
        <v/>
      </c>
      <c r="G2615" s="18" t="str">
        <f t="shared" si="96"/>
        <v/>
      </c>
      <c r="H2615" s="18"/>
      <c r="I2615" s="18"/>
      <c r="J2615" s="18"/>
      <c r="K2615" s="18"/>
      <c r="L2615" s="18" t="str">
        <f t="shared" si="97"/>
        <v/>
      </c>
      <c r="M2615" t="str">
        <f>IF([1]线路!G2615="","",[1]线路!G2615)</f>
        <v/>
      </c>
      <c r="N2615" t="str">
        <f>IF([1]线路!H2615="","",[1]线路!H2615)</f>
        <v/>
      </c>
    </row>
    <row r="2616" spans="1:14" x14ac:dyDescent="0.15">
      <c r="A2616" t="str">
        <f>IF([1]线路!A2616="","",[1]线路!A2616)</f>
        <v/>
      </c>
      <c r="B2616" t="str">
        <f>IF([1]线路!B2616="","",[1]线路!B2616)</f>
        <v/>
      </c>
      <c r="C2616" t="str">
        <f>IF([1]线路!C2616="","",[1]线路!C2616)</f>
        <v/>
      </c>
      <c r="D2616" t="str">
        <f>IF([1]线路!D2616="","",[1]线路!D2616)</f>
        <v/>
      </c>
      <c r="E2616" t="str">
        <f>IF([1]线路!F2616="","",[1]线路!F2616)</f>
        <v/>
      </c>
      <c r="F2616" t="str">
        <f>IF([1]线路!E2616="","",[1]线路!E2616)</f>
        <v/>
      </c>
      <c r="G2616" s="18" t="str">
        <f t="shared" si="96"/>
        <v/>
      </c>
      <c r="H2616" s="18"/>
      <c r="I2616" s="18"/>
      <c r="J2616" s="18"/>
      <c r="K2616" s="18"/>
      <c r="L2616" s="18" t="str">
        <f t="shared" si="97"/>
        <v/>
      </c>
      <c r="M2616" t="str">
        <f>IF([1]线路!G2616="","",[1]线路!G2616)</f>
        <v/>
      </c>
      <c r="N2616" t="str">
        <f>IF([1]线路!H2616="","",[1]线路!H2616)</f>
        <v/>
      </c>
    </row>
    <row r="2617" spans="1:14" x14ac:dyDescent="0.15">
      <c r="A2617" t="str">
        <f>IF([1]线路!A2617="","",[1]线路!A2617)</f>
        <v/>
      </c>
      <c r="B2617" t="str">
        <f>IF([1]线路!B2617="","",[1]线路!B2617)</f>
        <v/>
      </c>
      <c r="C2617" t="str">
        <f>IF([1]线路!C2617="","",[1]线路!C2617)</f>
        <v/>
      </c>
      <c r="D2617" t="str">
        <f>IF([1]线路!D2617="","",[1]线路!D2617)</f>
        <v/>
      </c>
      <c r="E2617" t="str">
        <f>IF([1]线路!F2617="","",[1]线路!F2617)</f>
        <v/>
      </c>
      <c r="F2617" t="str">
        <f>IF([1]线路!E2617="","",[1]线路!E2617)</f>
        <v/>
      </c>
      <c r="G2617" s="18" t="str">
        <f t="shared" si="96"/>
        <v/>
      </c>
      <c r="H2617" s="18"/>
      <c r="I2617" s="18"/>
      <c r="J2617" s="18"/>
      <c r="K2617" s="18"/>
      <c r="L2617" s="18" t="str">
        <f t="shared" si="97"/>
        <v/>
      </c>
      <c r="M2617" t="str">
        <f>IF([1]线路!G2617="","",[1]线路!G2617)</f>
        <v/>
      </c>
      <c r="N2617" t="str">
        <f>IF([1]线路!H2617="","",[1]线路!H2617)</f>
        <v/>
      </c>
    </row>
    <row r="2618" spans="1:14" x14ac:dyDescent="0.15">
      <c r="A2618" t="str">
        <f>IF([1]线路!A2618="","",[1]线路!A2618)</f>
        <v/>
      </c>
      <c r="B2618" t="str">
        <f>IF([1]线路!B2618="","",[1]线路!B2618)</f>
        <v/>
      </c>
      <c r="C2618" t="str">
        <f>IF([1]线路!C2618="","",[1]线路!C2618)</f>
        <v/>
      </c>
      <c r="D2618" t="str">
        <f>IF([1]线路!D2618="","",[1]线路!D2618)</f>
        <v/>
      </c>
      <c r="E2618" t="str">
        <f>IF([1]线路!F2618="","",[1]线路!F2618)</f>
        <v/>
      </c>
      <c r="F2618" t="str">
        <f>IF([1]线路!E2618="","",[1]线路!E2618)</f>
        <v/>
      </c>
      <c r="G2618" s="18" t="str">
        <f t="shared" si="96"/>
        <v/>
      </c>
      <c r="H2618" s="18"/>
      <c r="I2618" s="18"/>
      <c r="J2618" s="18"/>
      <c r="K2618" s="18"/>
      <c r="L2618" s="18" t="str">
        <f t="shared" si="97"/>
        <v/>
      </c>
      <c r="M2618" t="str">
        <f>IF([1]线路!G2618="","",[1]线路!G2618)</f>
        <v/>
      </c>
      <c r="N2618" t="str">
        <f>IF([1]线路!H2618="","",[1]线路!H2618)</f>
        <v/>
      </c>
    </row>
    <row r="2619" spans="1:14" x14ac:dyDescent="0.15">
      <c r="A2619" t="str">
        <f>IF([1]线路!A2619="","",[1]线路!A2619)</f>
        <v/>
      </c>
      <c r="B2619" t="str">
        <f>IF([1]线路!B2619="","",[1]线路!B2619)</f>
        <v/>
      </c>
      <c r="C2619" t="str">
        <f>IF([1]线路!C2619="","",[1]线路!C2619)</f>
        <v/>
      </c>
      <c r="D2619" t="str">
        <f>IF([1]线路!D2619="","",[1]线路!D2619)</f>
        <v/>
      </c>
      <c r="E2619" t="str">
        <f>IF([1]线路!F2619="","",[1]线路!F2619)</f>
        <v/>
      </c>
      <c r="F2619" t="str">
        <f>IF([1]线路!E2619="","",[1]线路!E2619)</f>
        <v/>
      </c>
      <c r="G2619" s="18" t="str">
        <f t="shared" si="96"/>
        <v/>
      </c>
      <c r="H2619" s="18"/>
      <c r="I2619" s="18"/>
      <c r="J2619" s="18"/>
      <c r="K2619" s="18"/>
      <c r="L2619" s="18" t="str">
        <f t="shared" si="97"/>
        <v/>
      </c>
      <c r="M2619" t="str">
        <f>IF([1]线路!G2619="","",[1]线路!G2619)</f>
        <v/>
      </c>
      <c r="N2619" t="str">
        <f>IF([1]线路!H2619="","",[1]线路!H2619)</f>
        <v/>
      </c>
    </row>
    <row r="2620" spans="1:14" x14ac:dyDescent="0.15">
      <c r="A2620" t="str">
        <f>IF([1]线路!A2620="","",[1]线路!A2620)</f>
        <v/>
      </c>
      <c r="B2620" t="str">
        <f>IF([1]线路!B2620="","",[1]线路!B2620)</f>
        <v/>
      </c>
      <c r="C2620" t="str">
        <f>IF([1]线路!C2620="","",[1]线路!C2620)</f>
        <v/>
      </c>
      <c r="D2620" t="str">
        <f>IF([1]线路!D2620="","",[1]线路!D2620)</f>
        <v/>
      </c>
      <c r="E2620" t="str">
        <f>IF([1]线路!F2620="","",[1]线路!F2620)</f>
        <v/>
      </c>
      <c r="F2620" t="str">
        <f>IF([1]线路!E2620="","",[1]线路!E2620)</f>
        <v/>
      </c>
      <c r="G2620" s="18" t="str">
        <f t="shared" si="96"/>
        <v/>
      </c>
      <c r="H2620" s="18"/>
      <c r="I2620" s="18"/>
      <c r="J2620" s="18"/>
      <c r="K2620" s="18"/>
      <c r="L2620" s="18" t="str">
        <f t="shared" si="97"/>
        <v/>
      </c>
      <c r="M2620" t="str">
        <f>IF([1]线路!G2620="","",[1]线路!G2620)</f>
        <v/>
      </c>
      <c r="N2620" t="str">
        <f>IF([1]线路!H2620="","",[1]线路!H2620)</f>
        <v/>
      </c>
    </row>
    <row r="2621" spans="1:14" x14ac:dyDescent="0.15">
      <c r="A2621" t="str">
        <f>IF([1]线路!A2621="","",[1]线路!A2621)</f>
        <v/>
      </c>
      <c r="B2621" t="str">
        <f>IF([1]线路!B2621="","",[1]线路!B2621)</f>
        <v/>
      </c>
      <c r="C2621" t="str">
        <f>IF([1]线路!C2621="","",[1]线路!C2621)</f>
        <v/>
      </c>
      <c r="D2621" t="str">
        <f>IF([1]线路!D2621="","",[1]线路!D2621)</f>
        <v/>
      </c>
      <c r="E2621" t="str">
        <f>IF([1]线路!F2621="","",[1]线路!F2621)</f>
        <v/>
      </c>
      <c r="F2621" t="str">
        <f>IF([1]线路!E2621="","",[1]线路!E2621)</f>
        <v/>
      </c>
      <c r="G2621" s="18" t="str">
        <f t="shared" si="96"/>
        <v/>
      </c>
      <c r="H2621" s="18"/>
      <c r="I2621" s="18"/>
      <c r="J2621" s="18"/>
      <c r="K2621" s="18"/>
      <c r="L2621" s="18" t="str">
        <f t="shared" si="97"/>
        <v/>
      </c>
      <c r="M2621" t="str">
        <f>IF([1]线路!G2621="","",[1]线路!G2621)</f>
        <v/>
      </c>
      <c r="N2621" t="str">
        <f>IF([1]线路!H2621="","",[1]线路!H2621)</f>
        <v/>
      </c>
    </row>
    <row r="2622" spans="1:14" x14ac:dyDescent="0.15">
      <c r="A2622" t="str">
        <f>IF([1]线路!A2622="","",[1]线路!A2622)</f>
        <v/>
      </c>
      <c r="B2622" t="str">
        <f>IF([1]线路!B2622="","",[1]线路!B2622)</f>
        <v/>
      </c>
      <c r="C2622" t="str">
        <f>IF([1]线路!C2622="","",[1]线路!C2622)</f>
        <v/>
      </c>
      <c r="D2622" t="str">
        <f>IF([1]线路!D2622="","",[1]线路!D2622)</f>
        <v/>
      </c>
      <c r="E2622" t="str">
        <f>IF([1]线路!F2622="","",[1]线路!F2622)</f>
        <v/>
      </c>
      <c r="F2622" t="str">
        <f>IF([1]线路!E2622="","",[1]线路!E2622)</f>
        <v/>
      </c>
      <c r="G2622" s="18" t="str">
        <f t="shared" si="96"/>
        <v/>
      </c>
      <c r="H2622" s="18"/>
      <c r="I2622" s="18"/>
      <c r="J2622" s="18"/>
      <c r="K2622" s="18"/>
      <c r="L2622" s="18" t="str">
        <f t="shared" si="97"/>
        <v/>
      </c>
      <c r="M2622" t="str">
        <f>IF([1]线路!G2622="","",[1]线路!G2622)</f>
        <v/>
      </c>
      <c r="N2622" t="str">
        <f>IF([1]线路!H2622="","",[1]线路!H2622)</f>
        <v/>
      </c>
    </row>
    <row r="2623" spans="1:14" x14ac:dyDescent="0.15">
      <c r="A2623" t="str">
        <f>IF([1]线路!A2623="","",[1]线路!A2623)</f>
        <v/>
      </c>
      <c r="B2623" t="str">
        <f>IF([1]线路!B2623="","",[1]线路!B2623)</f>
        <v/>
      </c>
      <c r="C2623" t="str">
        <f>IF([1]线路!C2623="","",[1]线路!C2623)</f>
        <v/>
      </c>
      <c r="D2623" t="str">
        <f>IF([1]线路!D2623="","",[1]线路!D2623)</f>
        <v/>
      </c>
      <c r="E2623" t="str">
        <f>IF([1]线路!F2623="","",[1]线路!F2623)</f>
        <v/>
      </c>
      <c r="F2623" t="str">
        <f>IF([1]线路!E2623="","",[1]线路!E2623)</f>
        <v/>
      </c>
      <c r="G2623" s="18" t="str">
        <f t="shared" si="96"/>
        <v/>
      </c>
      <c r="H2623" s="18"/>
      <c r="I2623" s="18"/>
      <c r="J2623" s="18"/>
      <c r="K2623" s="18"/>
      <c r="L2623" s="18" t="str">
        <f t="shared" si="97"/>
        <v/>
      </c>
      <c r="M2623" t="str">
        <f>IF([1]线路!G2623="","",[1]线路!G2623)</f>
        <v/>
      </c>
      <c r="N2623" t="str">
        <f>IF([1]线路!H2623="","",[1]线路!H2623)</f>
        <v/>
      </c>
    </row>
    <row r="2624" spans="1:14" x14ac:dyDescent="0.15">
      <c r="A2624" t="str">
        <f>IF([1]线路!A2624="","",[1]线路!A2624)</f>
        <v/>
      </c>
      <c r="B2624" t="str">
        <f>IF([1]线路!B2624="","",[1]线路!B2624)</f>
        <v/>
      </c>
      <c r="C2624" t="str">
        <f>IF([1]线路!C2624="","",[1]线路!C2624)</f>
        <v/>
      </c>
      <c r="D2624" t="str">
        <f>IF([1]线路!D2624="","",[1]线路!D2624)</f>
        <v/>
      </c>
      <c r="E2624" t="str">
        <f>IF([1]线路!F2624="","",[1]线路!F2624)</f>
        <v/>
      </c>
      <c r="F2624" t="str">
        <f>IF([1]线路!E2624="","",[1]线路!E2624)</f>
        <v/>
      </c>
      <c r="G2624" s="18" t="str">
        <f t="shared" si="96"/>
        <v/>
      </c>
      <c r="H2624" s="18"/>
      <c r="I2624" s="18"/>
      <c r="J2624" s="18"/>
      <c r="K2624" s="18"/>
      <c r="L2624" s="18" t="str">
        <f t="shared" si="97"/>
        <v/>
      </c>
      <c r="M2624" t="str">
        <f>IF([1]线路!G2624="","",[1]线路!G2624)</f>
        <v/>
      </c>
      <c r="N2624" t="str">
        <f>IF([1]线路!H2624="","",[1]线路!H2624)</f>
        <v/>
      </c>
    </row>
    <row r="2625" spans="1:14" x14ac:dyDescent="0.15">
      <c r="A2625" t="str">
        <f>IF([1]线路!A2625="","",[1]线路!A2625)</f>
        <v/>
      </c>
      <c r="B2625" t="str">
        <f>IF([1]线路!B2625="","",[1]线路!B2625)</f>
        <v/>
      </c>
      <c r="C2625" t="str">
        <f>IF([1]线路!C2625="","",[1]线路!C2625)</f>
        <v/>
      </c>
      <c r="D2625" t="str">
        <f>IF([1]线路!D2625="","",[1]线路!D2625)</f>
        <v/>
      </c>
      <c r="E2625" t="str">
        <f>IF([1]线路!F2625="","",[1]线路!F2625)</f>
        <v/>
      </c>
      <c r="F2625" t="str">
        <f>IF([1]线路!E2625="","",[1]线路!E2625)</f>
        <v/>
      </c>
      <c r="G2625" s="18" t="str">
        <f t="shared" si="96"/>
        <v/>
      </c>
      <c r="H2625" s="18"/>
      <c r="I2625" s="18"/>
      <c r="J2625" s="18"/>
      <c r="K2625" s="18"/>
      <c r="L2625" s="18" t="str">
        <f t="shared" si="97"/>
        <v/>
      </c>
      <c r="M2625" t="str">
        <f>IF([1]线路!G2625="","",[1]线路!G2625)</f>
        <v/>
      </c>
      <c r="N2625" t="str">
        <f>IF([1]线路!H2625="","",[1]线路!H2625)</f>
        <v/>
      </c>
    </row>
    <row r="2626" spans="1:14" x14ac:dyDescent="0.15">
      <c r="A2626" t="str">
        <f>IF([1]线路!A2626="","",[1]线路!A2626)</f>
        <v/>
      </c>
      <c r="B2626" t="str">
        <f>IF([1]线路!B2626="","",[1]线路!B2626)</f>
        <v/>
      </c>
      <c r="C2626" t="str">
        <f>IF([1]线路!C2626="","",[1]线路!C2626)</f>
        <v/>
      </c>
      <c r="D2626" t="str">
        <f>IF([1]线路!D2626="","",[1]线路!D2626)</f>
        <v/>
      </c>
      <c r="E2626" t="str">
        <f>IF([1]线路!F2626="","",[1]线路!F2626)</f>
        <v/>
      </c>
      <c r="F2626" t="str">
        <f>IF([1]线路!E2626="","",[1]线路!E2626)</f>
        <v/>
      </c>
      <c r="G2626" s="18" t="str">
        <f t="shared" si="96"/>
        <v/>
      </c>
      <c r="H2626" s="18"/>
      <c r="I2626" s="18"/>
      <c r="J2626" s="18"/>
      <c r="K2626" s="18"/>
      <c r="L2626" s="18" t="str">
        <f t="shared" si="97"/>
        <v/>
      </c>
      <c r="M2626" t="str">
        <f>IF([1]线路!G2626="","",[1]线路!G2626)</f>
        <v/>
      </c>
      <c r="N2626" t="str">
        <f>IF([1]线路!H2626="","",[1]线路!H2626)</f>
        <v/>
      </c>
    </row>
    <row r="2627" spans="1:14" x14ac:dyDescent="0.15">
      <c r="A2627" t="str">
        <f>IF([1]线路!A2627="","",[1]线路!A2627)</f>
        <v/>
      </c>
      <c r="B2627" t="str">
        <f>IF([1]线路!B2627="","",[1]线路!B2627)</f>
        <v/>
      </c>
      <c r="C2627" t="str">
        <f>IF([1]线路!C2627="","",[1]线路!C2627)</f>
        <v/>
      </c>
      <c r="D2627" t="str">
        <f>IF([1]线路!D2627="","",[1]线路!D2627)</f>
        <v/>
      </c>
      <c r="E2627" t="str">
        <f>IF([1]线路!F2627="","",[1]线路!F2627)</f>
        <v/>
      </c>
      <c r="F2627" t="str">
        <f>IF([1]线路!E2627="","",[1]线路!E2627)</f>
        <v/>
      </c>
      <c r="G2627" s="18" t="str">
        <f t="shared" ref="G2627:G2690" si="98">L2627</f>
        <v/>
      </c>
      <c r="H2627" s="18"/>
      <c r="I2627" s="18"/>
      <c r="J2627" s="18"/>
      <c r="K2627" s="18"/>
      <c r="L2627" s="18" t="str">
        <f t="shared" ref="L2627:L2690" si="99">IF(OR(I2627="",K2627=""),"",IF(I2627/(I2627+K2627)&gt;0.5,0,1))</f>
        <v/>
      </c>
      <c r="M2627" t="str">
        <f>IF([1]线路!G2627="","",[1]线路!G2627)</f>
        <v/>
      </c>
      <c r="N2627" t="str">
        <f>IF([1]线路!H2627="","",[1]线路!H2627)</f>
        <v/>
      </c>
    </row>
    <row r="2628" spans="1:14" x14ac:dyDescent="0.15">
      <c r="A2628" t="str">
        <f>IF([1]线路!A2628="","",[1]线路!A2628)</f>
        <v/>
      </c>
      <c r="B2628" t="str">
        <f>IF([1]线路!B2628="","",[1]线路!B2628)</f>
        <v/>
      </c>
      <c r="C2628" t="str">
        <f>IF([1]线路!C2628="","",[1]线路!C2628)</f>
        <v/>
      </c>
      <c r="D2628" t="str">
        <f>IF([1]线路!D2628="","",[1]线路!D2628)</f>
        <v/>
      </c>
      <c r="E2628" t="str">
        <f>IF([1]线路!F2628="","",[1]线路!F2628)</f>
        <v/>
      </c>
      <c r="F2628" t="str">
        <f>IF([1]线路!E2628="","",[1]线路!E2628)</f>
        <v/>
      </c>
      <c r="G2628" s="18" t="str">
        <f t="shared" si="98"/>
        <v/>
      </c>
      <c r="H2628" s="18"/>
      <c r="I2628" s="18"/>
      <c r="J2628" s="18"/>
      <c r="K2628" s="18"/>
      <c r="L2628" s="18" t="str">
        <f t="shared" si="99"/>
        <v/>
      </c>
      <c r="M2628" t="str">
        <f>IF([1]线路!G2628="","",[1]线路!G2628)</f>
        <v/>
      </c>
      <c r="N2628" t="str">
        <f>IF([1]线路!H2628="","",[1]线路!H2628)</f>
        <v/>
      </c>
    </row>
    <row r="2629" spans="1:14" x14ac:dyDescent="0.15">
      <c r="A2629" t="str">
        <f>IF([1]线路!A2629="","",[1]线路!A2629)</f>
        <v/>
      </c>
      <c r="B2629" t="str">
        <f>IF([1]线路!B2629="","",[1]线路!B2629)</f>
        <v/>
      </c>
      <c r="C2629" t="str">
        <f>IF([1]线路!C2629="","",[1]线路!C2629)</f>
        <v/>
      </c>
      <c r="D2629" t="str">
        <f>IF([1]线路!D2629="","",[1]线路!D2629)</f>
        <v/>
      </c>
      <c r="E2629" t="str">
        <f>IF([1]线路!F2629="","",[1]线路!F2629)</f>
        <v/>
      </c>
      <c r="F2629" t="str">
        <f>IF([1]线路!E2629="","",[1]线路!E2629)</f>
        <v/>
      </c>
      <c r="G2629" s="18" t="str">
        <f t="shared" si="98"/>
        <v/>
      </c>
      <c r="H2629" s="18"/>
      <c r="I2629" s="18"/>
      <c r="J2629" s="18"/>
      <c r="K2629" s="18"/>
      <c r="L2629" s="18" t="str">
        <f t="shared" si="99"/>
        <v/>
      </c>
      <c r="M2629" t="str">
        <f>IF([1]线路!G2629="","",[1]线路!G2629)</f>
        <v/>
      </c>
      <c r="N2629" t="str">
        <f>IF([1]线路!H2629="","",[1]线路!H2629)</f>
        <v/>
      </c>
    </row>
    <row r="2630" spans="1:14" x14ac:dyDescent="0.15">
      <c r="A2630" t="str">
        <f>IF([1]线路!A2630="","",[1]线路!A2630)</f>
        <v/>
      </c>
      <c r="B2630" t="str">
        <f>IF([1]线路!B2630="","",[1]线路!B2630)</f>
        <v/>
      </c>
      <c r="C2630" t="str">
        <f>IF([1]线路!C2630="","",[1]线路!C2630)</f>
        <v/>
      </c>
      <c r="D2630" t="str">
        <f>IF([1]线路!D2630="","",[1]线路!D2630)</f>
        <v/>
      </c>
      <c r="E2630" t="str">
        <f>IF([1]线路!F2630="","",[1]线路!F2630)</f>
        <v/>
      </c>
      <c r="F2630" t="str">
        <f>IF([1]线路!E2630="","",[1]线路!E2630)</f>
        <v/>
      </c>
      <c r="G2630" s="18" t="str">
        <f t="shared" si="98"/>
        <v/>
      </c>
      <c r="H2630" s="18"/>
      <c r="I2630" s="18"/>
      <c r="J2630" s="18"/>
      <c r="K2630" s="18"/>
      <c r="L2630" s="18" t="str">
        <f t="shared" si="99"/>
        <v/>
      </c>
      <c r="M2630" t="str">
        <f>IF([1]线路!G2630="","",[1]线路!G2630)</f>
        <v/>
      </c>
      <c r="N2630" t="str">
        <f>IF([1]线路!H2630="","",[1]线路!H2630)</f>
        <v/>
      </c>
    </row>
    <row r="2631" spans="1:14" x14ac:dyDescent="0.15">
      <c r="A2631" t="str">
        <f>IF([1]线路!A2631="","",[1]线路!A2631)</f>
        <v/>
      </c>
      <c r="B2631" t="str">
        <f>IF([1]线路!B2631="","",[1]线路!B2631)</f>
        <v/>
      </c>
      <c r="C2631" t="str">
        <f>IF([1]线路!C2631="","",[1]线路!C2631)</f>
        <v/>
      </c>
      <c r="D2631" t="str">
        <f>IF([1]线路!D2631="","",[1]线路!D2631)</f>
        <v/>
      </c>
      <c r="E2631" t="str">
        <f>IF([1]线路!F2631="","",[1]线路!F2631)</f>
        <v/>
      </c>
      <c r="F2631" t="str">
        <f>IF([1]线路!E2631="","",[1]线路!E2631)</f>
        <v/>
      </c>
      <c r="G2631" s="18" t="str">
        <f t="shared" si="98"/>
        <v/>
      </c>
      <c r="H2631" s="18"/>
      <c r="I2631" s="18"/>
      <c r="J2631" s="18"/>
      <c r="K2631" s="18"/>
      <c r="L2631" s="18" t="str">
        <f t="shared" si="99"/>
        <v/>
      </c>
      <c r="M2631" t="str">
        <f>IF([1]线路!G2631="","",[1]线路!G2631)</f>
        <v/>
      </c>
      <c r="N2631" t="str">
        <f>IF([1]线路!H2631="","",[1]线路!H2631)</f>
        <v/>
      </c>
    </row>
    <row r="2632" spans="1:14" x14ac:dyDescent="0.15">
      <c r="A2632" t="str">
        <f>IF([1]线路!A2632="","",[1]线路!A2632)</f>
        <v/>
      </c>
      <c r="B2632" t="str">
        <f>IF([1]线路!B2632="","",[1]线路!B2632)</f>
        <v/>
      </c>
      <c r="C2632" t="str">
        <f>IF([1]线路!C2632="","",[1]线路!C2632)</f>
        <v/>
      </c>
      <c r="D2632" t="str">
        <f>IF([1]线路!D2632="","",[1]线路!D2632)</f>
        <v/>
      </c>
      <c r="E2632" t="str">
        <f>IF([1]线路!F2632="","",[1]线路!F2632)</f>
        <v/>
      </c>
      <c r="F2632" t="str">
        <f>IF([1]线路!E2632="","",[1]线路!E2632)</f>
        <v/>
      </c>
      <c r="G2632" s="18" t="str">
        <f t="shared" si="98"/>
        <v/>
      </c>
      <c r="H2632" s="18"/>
      <c r="I2632" s="18"/>
      <c r="J2632" s="18"/>
      <c r="K2632" s="18"/>
      <c r="L2632" s="18" t="str">
        <f t="shared" si="99"/>
        <v/>
      </c>
      <c r="M2632" t="str">
        <f>IF([1]线路!G2632="","",[1]线路!G2632)</f>
        <v/>
      </c>
      <c r="N2632" t="str">
        <f>IF([1]线路!H2632="","",[1]线路!H2632)</f>
        <v/>
      </c>
    </row>
    <row r="2633" spans="1:14" x14ac:dyDescent="0.15">
      <c r="A2633" t="str">
        <f>IF([1]线路!A2633="","",[1]线路!A2633)</f>
        <v/>
      </c>
      <c r="B2633" t="str">
        <f>IF([1]线路!B2633="","",[1]线路!B2633)</f>
        <v/>
      </c>
      <c r="C2633" t="str">
        <f>IF([1]线路!C2633="","",[1]线路!C2633)</f>
        <v/>
      </c>
      <c r="D2633" t="str">
        <f>IF([1]线路!D2633="","",[1]线路!D2633)</f>
        <v/>
      </c>
      <c r="E2633" t="str">
        <f>IF([1]线路!F2633="","",[1]线路!F2633)</f>
        <v/>
      </c>
      <c r="F2633" t="str">
        <f>IF([1]线路!E2633="","",[1]线路!E2633)</f>
        <v/>
      </c>
      <c r="G2633" s="18" t="str">
        <f t="shared" si="98"/>
        <v/>
      </c>
      <c r="H2633" s="18"/>
      <c r="I2633" s="18"/>
      <c r="J2633" s="18"/>
      <c r="K2633" s="18"/>
      <c r="L2633" s="18" t="str">
        <f t="shared" si="99"/>
        <v/>
      </c>
      <c r="M2633" t="str">
        <f>IF([1]线路!G2633="","",[1]线路!G2633)</f>
        <v/>
      </c>
      <c r="N2633" t="str">
        <f>IF([1]线路!H2633="","",[1]线路!H2633)</f>
        <v/>
      </c>
    </row>
    <row r="2634" spans="1:14" x14ac:dyDescent="0.15">
      <c r="A2634" t="str">
        <f>IF([1]线路!A2634="","",[1]线路!A2634)</f>
        <v/>
      </c>
      <c r="B2634" t="str">
        <f>IF([1]线路!B2634="","",[1]线路!B2634)</f>
        <v/>
      </c>
      <c r="C2634" t="str">
        <f>IF([1]线路!C2634="","",[1]线路!C2634)</f>
        <v/>
      </c>
      <c r="D2634" t="str">
        <f>IF([1]线路!D2634="","",[1]线路!D2634)</f>
        <v/>
      </c>
      <c r="E2634" t="str">
        <f>IF([1]线路!F2634="","",[1]线路!F2634)</f>
        <v/>
      </c>
      <c r="F2634" t="str">
        <f>IF([1]线路!E2634="","",[1]线路!E2634)</f>
        <v/>
      </c>
      <c r="G2634" s="18" t="str">
        <f t="shared" si="98"/>
        <v/>
      </c>
      <c r="H2634" s="18"/>
      <c r="I2634" s="18"/>
      <c r="J2634" s="18"/>
      <c r="K2634" s="18"/>
      <c r="L2634" s="18" t="str">
        <f t="shared" si="99"/>
        <v/>
      </c>
      <c r="M2634" t="str">
        <f>IF([1]线路!G2634="","",[1]线路!G2634)</f>
        <v/>
      </c>
      <c r="N2634" t="str">
        <f>IF([1]线路!H2634="","",[1]线路!H2634)</f>
        <v/>
      </c>
    </row>
    <row r="2635" spans="1:14" x14ac:dyDescent="0.15">
      <c r="A2635" t="str">
        <f>IF([1]线路!A2635="","",[1]线路!A2635)</f>
        <v/>
      </c>
      <c r="B2635" t="str">
        <f>IF([1]线路!B2635="","",[1]线路!B2635)</f>
        <v/>
      </c>
      <c r="C2635" t="str">
        <f>IF([1]线路!C2635="","",[1]线路!C2635)</f>
        <v/>
      </c>
      <c r="D2635" t="str">
        <f>IF([1]线路!D2635="","",[1]线路!D2635)</f>
        <v/>
      </c>
      <c r="E2635" t="str">
        <f>IF([1]线路!F2635="","",[1]线路!F2635)</f>
        <v/>
      </c>
      <c r="F2635" t="str">
        <f>IF([1]线路!E2635="","",[1]线路!E2635)</f>
        <v/>
      </c>
      <c r="G2635" s="18" t="str">
        <f t="shared" si="98"/>
        <v/>
      </c>
      <c r="H2635" s="18"/>
      <c r="I2635" s="18"/>
      <c r="J2635" s="18"/>
      <c r="K2635" s="18"/>
      <c r="L2635" s="18" t="str">
        <f t="shared" si="99"/>
        <v/>
      </c>
      <c r="M2635" t="str">
        <f>IF([1]线路!G2635="","",[1]线路!G2635)</f>
        <v/>
      </c>
      <c r="N2635" t="str">
        <f>IF([1]线路!H2635="","",[1]线路!H2635)</f>
        <v/>
      </c>
    </row>
    <row r="2636" spans="1:14" x14ac:dyDescent="0.15">
      <c r="A2636" t="str">
        <f>IF([1]线路!A2636="","",[1]线路!A2636)</f>
        <v/>
      </c>
      <c r="B2636" t="str">
        <f>IF([1]线路!B2636="","",[1]线路!B2636)</f>
        <v/>
      </c>
      <c r="C2636" t="str">
        <f>IF([1]线路!C2636="","",[1]线路!C2636)</f>
        <v/>
      </c>
      <c r="D2636" t="str">
        <f>IF([1]线路!D2636="","",[1]线路!D2636)</f>
        <v/>
      </c>
      <c r="E2636" t="str">
        <f>IF([1]线路!F2636="","",[1]线路!F2636)</f>
        <v/>
      </c>
      <c r="F2636" t="str">
        <f>IF([1]线路!E2636="","",[1]线路!E2636)</f>
        <v/>
      </c>
      <c r="G2636" s="18" t="str">
        <f t="shared" si="98"/>
        <v/>
      </c>
      <c r="H2636" s="18"/>
      <c r="I2636" s="18"/>
      <c r="J2636" s="18"/>
      <c r="K2636" s="18"/>
      <c r="L2636" s="18" t="str">
        <f t="shared" si="99"/>
        <v/>
      </c>
      <c r="M2636" t="str">
        <f>IF([1]线路!G2636="","",[1]线路!G2636)</f>
        <v/>
      </c>
      <c r="N2636" t="str">
        <f>IF([1]线路!H2636="","",[1]线路!H2636)</f>
        <v/>
      </c>
    </row>
    <row r="2637" spans="1:14" x14ac:dyDescent="0.15">
      <c r="A2637" t="str">
        <f>IF([1]线路!A2637="","",[1]线路!A2637)</f>
        <v/>
      </c>
      <c r="B2637" t="str">
        <f>IF([1]线路!B2637="","",[1]线路!B2637)</f>
        <v/>
      </c>
      <c r="C2637" t="str">
        <f>IF([1]线路!C2637="","",[1]线路!C2637)</f>
        <v/>
      </c>
      <c r="D2637" t="str">
        <f>IF([1]线路!D2637="","",[1]线路!D2637)</f>
        <v/>
      </c>
      <c r="E2637" t="str">
        <f>IF([1]线路!F2637="","",[1]线路!F2637)</f>
        <v/>
      </c>
      <c r="F2637" t="str">
        <f>IF([1]线路!E2637="","",[1]线路!E2637)</f>
        <v/>
      </c>
      <c r="G2637" s="18" t="str">
        <f t="shared" si="98"/>
        <v/>
      </c>
      <c r="H2637" s="18"/>
      <c r="I2637" s="18"/>
      <c r="J2637" s="18"/>
      <c r="K2637" s="18"/>
      <c r="L2637" s="18" t="str">
        <f t="shared" si="99"/>
        <v/>
      </c>
      <c r="M2637" t="str">
        <f>IF([1]线路!G2637="","",[1]线路!G2637)</f>
        <v/>
      </c>
      <c r="N2637" t="str">
        <f>IF([1]线路!H2637="","",[1]线路!H2637)</f>
        <v/>
      </c>
    </row>
    <row r="2638" spans="1:14" x14ac:dyDescent="0.15">
      <c r="A2638" t="str">
        <f>IF([1]线路!A2638="","",[1]线路!A2638)</f>
        <v/>
      </c>
      <c r="B2638" t="str">
        <f>IF([1]线路!B2638="","",[1]线路!B2638)</f>
        <v/>
      </c>
      <c r="C2638" t="str">
        <f>IF([1]线路!C2638="","",[1]线路!C2638)</f>
        <v/>
      </c>
      <c r="D2638" t="str">
        <f>IF([1]线路!D2638="","",[1]线路!D2638)</f>
        <v/>
      </c>
      <c r="E2638" t="str">
        <f>IF([1]线路!F2638="","",[1]线路!F2638)</f>
        <v/>
      </c>
      <c r="F2638" t="str">
        <f>IF([1]线路!E2638="","",[1]线路!E2638)</f>
        <v/>
      </c>
      <c r="G2638" s="18" t="str">
        <f t="shared" si="98"/>
        <v/>
      </c>
      <c r="H2638" s="18"/>
      <c r="I2638" s="18"/>
      <c r="J2638" s="18"/>
      <c r="K2638" s="18"/>
      <c r="L2638" s="18" t="str">
        <f t="shared" si="99"/>
        <v/>
      </c>
      <c r="M2638" t="str">
        <f>IF([1]线路!G2638="","",[1]线路!G2638)</f>
        <v/>
      </c>
      <c r="N2638" t="str">
        <f>IF([1]线路!H2638="","",[1]线路!H2638)</f>
        <v/>
      </c>
    </row>
    <row r="2639" spans="1:14" x14ac:dyDescent="0.15">
      <c r="A2639" t="str">
        <f>IF([1]线路!A2639="","",[1]线路!A2639)</f>
        <v/>
      </c>
      <c r="B2639" t="str">
        <f>IF([1]线路!B2639="","",[1]线路!B2639)</f>
        <v/>
      </c>
      <c r="C2639" t="str">
        <f>IF([1]线路!C2639="","",[1]线路!C2639)</f>
        <v/>
      </c>
      <c r="D2639" t="str">
        <f>IF([1]线路!D2639="","",[1]线路!D2639)</f>
        <v/>
      </c>
      <c r="E2639" t="str">
        <f>IF([1]线路!F2639="","",[1]线路!F2639)</f>
        <v/>
      </c>
      <c r="F2639" t="str">
        <f>IF([1]线路!E2639="","",[1]线路!E2639)</f>
        <v/>
      </c>
      <c r="G2639" s="18" t="str">
        <f t="shared" si="98"/>
        <v/>
      </c>
      <c r="H2639" s="18"/>
      <c r="I2639" s="18"/>
      <c r="J2639" s="18"/>
      <c r="K2639" s="18"/>
      <c r="L2639" s="18" t="str">
        <f t="shared" si="99"/>
        <v/>
      </c>
      <c r="M2639" t="str">
        <f>IF([1]线路!G2639="","",[1]线路!G2639)</f>
        <v/>
      </c>
      <c r="N2639" t="str">
        <f>IF([1]线路!H2639="","",[1]线路!H2639)</f>
        <v/>
      </c>
    </row>
    <row r="2640" spans="1:14" x14ac:dyDescent="0.15">
      <c r="A2640" t="str">
        <f>IF([1]线路!A2640="","",[1]线路!A2640)</f>
        <v/>
      </c>
      <c r="B2640" t="str">
        <f>IF([1]线路!B2640="","",[1]线路!B2640)</f>
        <v/>
      </c>
      <c r="C2640" t="str">
        <f>IF([1]线路!C2640="","",[1]线路!C2640)</f>
        <v/>
      </c>
      <c r="D2640" t="str">
        <f>IF([1]线路!D2640="","",[1]线路!D2640)</f>
        <v/>
      </c>
      <c r="E2640" t="str">
        <f>IF([1]线路!F2640="","",[1]线路!F2640)</f>
        <v/>
      </c>
      <c r="F2640" t="str">
        <f>IF([1]线路!E2640="","",[1]线路!E2640)</f>
        <v/>
      </c>
      <c r="G2640" s="18" t="str">
        <f t="shared" si="98"/>
        <v/>
      </c>
      <c r="H2640" s="18"/>
      <c r="I2640" s="18"/>
      <c r="J2640" s="18"/>
      <c r="K2640" s="18"/>
      <c r="L2640" s="18" t="str">
        <f t="shared" si="99"/>
        <v/>
      </c>
      <c r="M2640" t="str">
        <f>IF([1]线路!G2640="","",[1]线路!G2640)</f>
        <v/>
      </c>
      <c r="N2640" t="str">
        <f>IF([1]线路!H2640="","",[1]线路!H2640)</f>
        <v/>
      </c>
    </row>
    <row r="2641" spans="1:14" x14ac:dyDescent="0.15">
      <c r="A2641" t="str">
        <f>IF([1]线路!A2641="","",[1]线路!A2641)</f>
        <v/>
      </c>
      <c r="B2641" t="str">
        <f>IF([1]线路!B2641="","",[1]线路!B2641)</f>
        <v/>
      </c>
      <c r="C2641" t="str">
        <f>IF([1]线路!C2641="","",[1]线路!C2641)</f>
        <v/>
      </c>
      <c r="D2641" t="str">
        <f>IF([1]线路!D2641="","",[1]线路!D2641)</f>
        <v/>
      </c>
      <c r="E2641" t="str">
        <f>IF([1]线路!F2641="","",[1]线路!F2641)</f>
        <v/>
      </c>
      <c r="F2641" t="str">
        <f>IF([1]线路!E2641="","",[1]线路!E2641)</f>
        <v/>
      </c>
      <c r="G2641" s="18" t="str">
        <f t="shared" si="98"/>
        <v/>
      </c>
      <c r="H2641" s="18"/>
      <c r="I2641" s="18"/>
      <c r="J2641" s="18"/>
      <c r="K2641" s="18"/>
      <c r="L2641" s="18" t="str">
        <f t="shared" si="99"/>
        <v/>
      </c>
      <c r="M2641" t="str">
        <f>IF([1]线路!G2641="","",[1]线路!G2641)</f>
        <v/>
      </c>
      <c r="N2641" t="str">
        <f>IF([1]线路!H2641="","",[1]线路!H2641)</f>
        <v/>
      </c>
    </row>
    <row r="2642" spans="1:14" x14ac:dyDescent="0.15">
      <c r="A2642" t="str">
        <f>IF([1]线路!A2642="","",[1]线路!A2642)</f>
        <v/>
      </c>
      <c r="B2642" t="str">
        <f>IF([1]线路!B2642="","",[1]线路!B2642)</f>
        <v/>
      </c>
      <c r="C2642" t="str">
        <f>IF([1]线路!C2642="","",[1]线路!C2642)</f>
        <v/>
      </c>
      <c r="D2642" t="str">
        <f>IF([1]线路!D2642="","",[1]线路!D2642)</f>
        <v/>
      </c>
      <c r="E2642" t="str">
        <f>IF([1]线路!F2642="","",[1]线路!F2642)</f>
        <v/>
      </c>
      <c r="F2642" t="str">
        <f>IF([1]线路!E2642="","",[1]线路!E2642)</f>
        <v/>
      </c>
      <c r="G2642" s="18" t="str">
        <f t="shared" si="98"/>
        <v/>
      </c>
      <c r="H2642" s="18"/>
      <c r="I2642" s="18"/>
      <c r="J2642" s="18"/>
      <c r="K2642" s="18"/>
      <c r="L2642" s="18" t="str">
        <f t="shared" si="99"/>
        <v/>
      </c>
      <c r="M2642" t="str">
        <f>IF([1]线路!G2642="","",[1]线路!G2642)</f>
        <v/>
      </c>
      <c r="N2642" t="str">
        <f>IF([1]线路!H2642="","",[1]线路!H2642)</f>
        <v/>
      </c>
    </row>
    <row r="2643" spans="1:14" x14ac:dyDescent="0.15">
      <c r="A2643" t="str">
        <f>IF([1]线路!A2643="","",[1]线路!A2643)</f>
        <v/>
      </c>
      <c r="B2643" t="str">
        <f>IF([1]线路!B2643="","",[1]线路!B2643)</f>
        <v/>
      </c>
      <c r="C2643" t="str">
        <f>IF([1]线路!C2643="","",[1]线路!C2643)</f>
        <v/>
      </c>
      <c r="D2643" t="str">
        <f>IF([1]线路!D2643="","",[1]线路!D2643)</f>
        <v/>
      </c>
      <c r="E2643" t="str">
        <f>IF([1]线路!F2643="","",[1]线路!F2643)</f>
        <v/>
      </c>
      <c r="F2643" t="str">
        <f>IF([1]线路!E2643="","",[1]线路!E2643)</f>
        <v/>
      </c>
      <c r="G2643" s="18" t="str">
        <f t="shared" si="98"/>
        <v/>
      </c>
      <c r="H2643" s="18"/>
      <c r="I2643" s="18"/>
      <c r="J2643" s="18"/>
      <c r="K2643" s="18"/>
      <c r="L2643" s="18" t="str">
        <f t="shared" si="99"/>
        <v/>
      </c>
      <c r="M2643" t="str">
        <f>IF([1]线路!G2643="","",[1]线路!G2643)</f>
        <v/>
      </c>
      <c r="N2643" t="str">
        <f>IF([1]线路!H2643="","",[1]线路!H2643)</f>
        <v/>
      </c>
    </row>
    <row r="2644" spans="1:14" x14ac:dyDescent="0.15">
      <c r="A2644" t="str">
        <f>IF([1]线路!A2644="","",[1]线路!A2644)</f>
        <v/>
      </c>
      <c r="B2644" t="str">
        <f>IF([1]线路!B2644="","",[1]线路!B2644)</f>
        <v/>
      </c>
      <c r="C2644" t="str">
        <f>IF([1]线路!C2644="","",[1]线路!C2644)</f>
        <v/>
      </c>
      <c r="D2644" t="str">
        <f>IF([1]线路!D2644="","",[1]线路!D2644)</f>
        <v/>
      </c>
      <c r="E2644" t="str">
        <f>IF([1]线路!F2644="","",[1]线路!F2644)</f>
        <v/>
      </c>
      <c r="F2644" t="str">
        <f>IF([1]线路!E2644="","",[1]线路!E2644)</f>
        <v/>
      </c>
      <c r="G2644" s="18" t="str">
        <f t="shared" si="98"/>
        <v/>
      </c>
      <c r="H2644" s="18"/>
      <c r="I2644" s="18"/>
      <c r="J2644" s="18"/>
      <c r="K2644" s="18"/>
      <c r="L2644" s="18" t="str">
        <f t="shared" si="99"/>
        <v/>
      </c>
      <c r="M2644" t="str">
        <f>IF([1]线路!G2644="","",[1]线路!G2644)</f>
        <v/>
      </c>
      <c r="N2644" t="str">
        <f>IF([1]线路!H2644="","",[1]线路!H2644)</f>
        <v/>
      </c>
    </row>
    <row r="2645" spans="1:14" x14ac:dyDescent="0.15">
      <c r="A2645" t="str">
        <f>IF([1]线路!A2645="","",[1]线路!A2645)</f>
        <v/>
      </c>
      <c r="B2645" t="str">
        <f>IF([1]线路!B2645="","",[1]线路!B2645)</f>
        <v/>
      </c>
      <c r="C2645" t="str">
        <f>IF([1]线路!C2645="","",[1]线路!C2645)</f>
        <v/>
      </c>
      <c r="D2645" t="str">
        <f>IF([1]线路!D2645="","",[1]线路!D2645)</f>
        <v/>
      </c>
      <c r="E2645" t="str">
        <f>IF([1]线路!F2645="","",[1]线路!F2645)</f>
        <v/>
      </c>
      <c r="F2645" t="str">
        <f>IF([1]线路!E2645="","",[1]线路!E2645)</f>
        <v/>
      </c>
      <c r="G2645" s="18" t="str">
        <f t="shared" si="98"/>
        <v/>
      </c>
      <c r="H2645" s="18"/>
      <c r="I2645" s="18"/>
      <c r="J2645" s="18"/>
      <c r="K2645" s="18"/>
      <c r="L2645" s="18" t="str">
        <f t="shared" si="99"/>
        <v/>
      </c>
      <c r="M2645" t="str">
        <f>IF([1]线路!G2645="","",[1]线路!G2645)</f>
        <v/>
      </c>
      <c r="N2645" t="str">
        <f>IF([1]线路!H2645="","",[1]线路!H2645)</f>
        <v/>
      </c>
    </row>
    <row r="2646" spans="1:14" x14ac:dyDescent="0.15">
      <c r="A2646" t="str">
        <f>IF([1]线路!A2646="","",[1]线路!A2646)</f>
        <v/>
      </c>
      <c r="B2646" t="str">
        <f>IF([1]线路!B2646="","",[1]线路!B2646)</f>
        <v/>
      </c>
      <c r="C2646" t="str">
        <f>IF([1]线路!C2646="","",[1]线路!C2646)</f>
        <v/>
      </c>
      <c r="D2646" t="str">
        <f>IF([1]线路!D2646="","",[1]线路!D2646)</f>
        <v/>
      </c>
      <c r="E2646" t="str">
        <f>IF([1]线路!F2646="","",[1]线路!F2646)</f>
        <v/>
      </c>
      <c r="F2646" t="str">
        <f>IF([1]线路!E2646="","",[1]线路!E2646)</f>
        <v/>
      </c>
      <c r="G2646" s="18" t="str">
        <f t="shared" si="98"/>
        <v/>
      </c>
      <c r="H2646" s="18"/>
      <c r="I2646" s="18"/>
      <c r="J2646" s="18"/>
      <c r="K2646" s="18"/>
      <c r="L2646" s="18" t="str">
        <f t="shared" si="99"/>
        <v/>
      </c>
      <c r="M2646" t="str">
        <f>IF([1]线路!G2646="","",[1]线路!G2646)</f>
        <v/>
      </c>
      <c r="N2646" t="str">
        <f>IF([1]线路!H2646="","",[1]线路!H2646)</f>
        <v/>
      </c>
    </row>
    <row r="2647" spans="1:14" x14ac:dyDescent="0.15">
      <c r="A2647" t="str">
        <f>IF([1]线路!A2647="","",[1]线路!A2647)</f>
        <v/>
      </c>
      <c r="B2647" t="str">
        <f>IF([1]线路!B2647="","",[1]线路!B2647)</f>
        <v/>
      </c>
      <c r="C2647" t="str">
        <f>IF([1]线路!C2647="","",[1]线路!C2647)</f>
        <v/>
      </c>
      <c r="D2647" t="str">
        <f>IF([1]线路!D2647="","",[1]线路!D2647)</f>
        <v/>
      </c>
      <c r="E2647" t="str">
        <f>IF([1]线路!F2647="","",[1]线路!F2647)</f>
        <v/>
      </c>
      <c r="F2647" t="str">
        <f>IF([1]线路!E2647="","",[1]线路!E2647)</f>
        <v/>
      </c>
      <c r="G2647" s="18" t="str">
        <f t="shared" si="98"/>
        <v/>
      </c>
      <c r="H2647" s="18"/>
      <c r="I2647" s="18"/>
      <c r="J2647" s="18"/>
      <c r="K2647" s="18"/>
      <c r="L2647" s="18" t="str">
        <f t="shared" si="99"/>
        <v/>
      </c>
      <c r="M2647" t="str">
        <f>IF([1]线路!G2647="","",[1]线路!G2647)</f>
        <v/>
      </c>
      <c r="N2647" t="str">
        <f>IF([1]线路!H2647="","",[1]线路!H2647)</f>
        <v/>
      </c>
    </row>
    <row r="2648" spans="1:14" x14ac:dyDescent="0.15">
      <c r="A2648" t="str">
        <f>IF([1]线路!A2648="","",[1]线路!A2648)</f>
        <v/>
      </c>
      <c r="B2648" t="str">
        <f>IF([1]线路!B2648="","",[1]线路!B2648)</f>
        <v/>
      </c>
      <c r="C2648" t="str">
        <f>IF([1]线路!C2648="","",[1]线路!C2648)</f>
        <v/>
      </c>
      <c r="D2648" t="str">
        <f>IF([1]线路!D2648="","",[1]线路!D2648)</f>
        <v/>
      </c>
      <c r="E2648" t="str">
        <f>IF([1]线路!F2648="","",[1]线路!F2648)</f>
        <v/>
      </c>
      <c r="F2648" t="str">
        <f>IF([1]线路!E2648="","",[1]线路!E2648)</f>
        <v/>
      </c>
      <c r="G2648" s="18" t="str">
        <f t="shared" si="98"/>
        <v/>
      </c>
      <c r="H2648" s="18"/>
      <c r="I2648" s="18"/>
      <c r="J2648" s="18"/>
      <c r="K2648" s="18"/>
      <c r="L2648" s="18" t="str">
        <f t="shared" si="99"/>
        <v/>
      </c>
      <c r="M2648" t="str">
        <f>IF([1]线路!G2648="","",[1]线路!G2648)</f>
        <v/>
      </c>
      <c r="N2648" t="str">
        <f>IF([1]线路!H2648="","",[1]线路!H2648)</f>
        <v/>
      </c>
    </row>
    <row r="2649" spans="1:14" x14ac:dyDescent="0.15">
      <c r="A2649" t="str">
        <f>IF([1]线路!A2649="","",[1]线路!A2649)</f>
        <v/>
      </c>
      <c r="B2649" t="str">
        <f>IF([1]线路!B2649="","",[1]线路!B2649)</f>
        <v/>
      </c>
      <c r="C2649" t="str">
        <f>IF([1]线路!C2649="","",[1]线路!C2649)</f>
        <v/>
      </c>
      <c r="D2649" t="str">
        <f>IF([1]线路!D2649="","",[1]线路!D2649)</f>
        <v/>
      </c>
      <c r="E2649" t="str">
        <f>IF([1]线路!F2649="","",[1]线路!F2649)</f>
        <v/>
      </c>
      <c r="F2649" t="str">
        <f>IF([1]线路!E2649="","",[1]线路!E2649)</f>
        <v/>
      </c>
      <c r="G2649" s="18" t="str">
        <f t="shared" si="98"/>
        <v/>
      </c>
      <c r="H2649" s="18"/>
      <c r="I2649" s="18"/>
      <c r="J2649" s="18"/>
      <c r="K2649" s="18"/>
      <c r="L2649" s="18" t="str">
        <f t="shared" si="99"/>
        <v/>
      </c>
      <c r="M2649" t="str">
        <f>IF([1]线路!G2649="","",[1]线路!G2649)</f>
        <v/>
      </c>
      <c r="N2649" t="str">
        <f>IF([1]线路!H2649="","",[1]线路!H2649)</f>
        <v/>
      </c>
    </row>
    <row r="2650" spans="1:14" x14ac:dyDescent="0.15">
      <c r="A2650" t="str">
        <f>IF([1]线路!A2650="","",[1]线路!A2650)</f>
        <v/>
      </c>
      <c r="B2650" t="str">
        <f>IF([1]线路!B2650="","",[1]线路!B2650)</f>
        <v/>
      </c>
      <c r="C2650" t="str">
        <f>IF([1]线路!C2650="","",[1]线路!C2650)</f>
        <v/>
      </c>
      <c r="D2650" t="str">
        <f>IF([1]线路!D2650="","",[1]线路!D2650)</f>
        <v/>
      </c>
      <c r="E2650" t="str">
        <f>IF([1]线路!F2650="","",[1]线路!F2650)</f>
        <v/>
      </c>
      <c r="F2650" t="str">
        <f>IF([1]线路!E2650="","",[1]线路!E2650)</f>
        <v/>
      </c>
      <c r="G2650" s="18" t="str">
        <f t="shared" si="98"/>
        <v/>
      </c>
      <c r="H2650" s="18"/>
      <c r="I2650" s="18"/>
      <c r="J2650" s="18"/>
      <c r="K2650" s="18"/>
      <c r="L2650" s="18" t="str">
        <f t="shared" si="99"/>
        <v/>
      </c>
      <c r="M2650" t="str">
        <f>IF([1]线路!G2650="","",[1]线路!G2650)</f>
        <v/>
      </c>
      <c r="N2650" t="str">
        <f>IF([1]线路!H2650="","",[1]线路!H2650)</f>
        <v/>
      </c>
    </row>
    <row r="2651" spans="1:14" x14ac:dyDescent="0.15">
      <c r="A2651" t="str">
        <f>IF([1]线路!A2651="","",[1]线路!A2651)</f>
        <v/>
      </c>
      <c r="B2651" t="str">
        <f>IF([1]线路!B2651="","",[1]线路!B2651)</f>
        <v/>
      </c>
      <c r="C2651" t="str">
        <f>IF([1]线路!C2651="","",[1]线路!C2651)</f>
        <v/>
      </c>
      <c r="D2651" t="str">
        <f>IF([1]线路!D2651="","",[1]线路!D2651)</f>
        <v/>
      </c>
      <c r="E2651" t="str">
        <f>IF([1]线路!F2651="","",[1]线路!F2651)</f>
        <v/>
      </c>
      <c r="F2651" t="str">
        <f>IF([1]线路!E2651="","",[1]线路!E2651)</f>
        <v/>
      </c>
      <c r="G2651" s="18" t="str">
        <f t="shared" si="98"/>
        <v/>
      </c>
      <c r="H2651" s="18"/>
      <c r="I2651" s="18"/>
      <c r="J2651" s="18"/>
      <c r="K2651" s="18"/>
      <c r="L2651" s="18" t="str">
        <f t="shared" si="99"/>
        <v/>
      </c>
      <c r="M2651" t="str">
        <f>IF([1]线路!G2651="","",[1]线路!G2651)</f>
        <v/>
      </c>
      <c r="N2651" t="str">
        <f>IF([1]线路!H2651="","",[1]线路!H2651)</f>
        <v/>
      </c>
    </row>
    <row r="2652" spans="1:14" x14ac:dyDescent="0.15">
      <c r="A2652" t="str">
        <f>IF([1]线路!A2652="","",[1]线路!A2652)</f>
        <v/>
      </c>
      <c r="B2652" t="str">
        <f>IF([1]线路!B2652="","",[1]线路!B2652)</f>
        <v/>
      </c>
      <c r="C2652" t="str">
        <f>IF([1]线路!C2652="","",[1]线路!C2652)</f>
        <v/>
      </c>
      <c r="D2652" t="str">
        <f>IF([1]线路!D2652="","",[1]线路!D2652)</f>
        <v/>
      </c>
      <c r="E2652" t="str">
        <f>IF([1]线路!F2652="","",[1]线路!F2652)</f>
        <v/>
      </c>
      <c r="F2652" t="str">
        <f>IF([1]线路!E2652="","",[1]线路!E2652)</f>
        <v/>
      </c>
      <c r="G2652" s="18" t="str">
        <f t="shared" si="98"/>
        <v/>
      </c>
      <c r="H2652" s="18"/>
      <c r="I2652" s="18"/>
      <c r="J2652" s="18"/>
      <c r="K2652" s="18"/>
      <c r="L2652" s="18" t="str">
        <f t="shared" si="99"/>
        <v/>
      </c>
      <c r="M2652" t="str">
        <f>IF([1]线路!G2652="","",[1]线路!G2652)</f>
        <v/>
      </c>
      <c r="N2652" t="str">
        <f>IF([1]线路!H2652="","",[1]线路!H2652)</f>
        <v/>
      </c>
    </row>
    <row r="2653" spans="1:14" x14ac:dyDescent="0.15">
      <c r="A2653" t="str">
        <f>IF([1]线路!A2653="","",[1]线路!A2653)</f>
        <v/>
      </c>
      <c r="B2653" t="str">
        <f>IF([1]线路!B2653="","",[1]线路!B2653)</f>
        <v/>
      </c>
      <c r="C2653" t="str">
        <f>IF([1]线路!C2653="","",[1]线路!C2653)</f>
        <v/>
      </c>
      <c r="D2653" t="str">
        <f>IF([1]线路!D2653="","",[1]线路!D2653)</f>
        <v/>
      </c>
      <c r="E2653" t="str">
        <f>IF([1]线路!F2653="","",[1]线路!F2653)</f>
        <v/>
      </c>
      <c r="F2653" t="str">
        <f>IF([1]线路!E2653="","",[1]线路!E2653)</f>
        <v/>
      </c>
      <c r="G2653" s="18" t="str">
        <f t="shared" si="98"/>
        <v/>
      </c>
      <c r="H2653" s="18"/>
      <c r="I2653" s="18"/>
      <c r="J2653" s="18"/>
      <c r="K2653" s="18"/>
      <c r="L2653" s="18" t="str">
        <f t="shared" si="99"/>
        <v/>
      </c>
      <c r="M2653" t="str">
        <f>IF([1]线路!G2653="","",[1]线路!G2653)</f>
        <v/>
      </c>
      <c r="N2653" t="str">
        <f>IF([1]线路!H2653="","",[1]线路!H2653)</f>
        <v/>
      </c>
    </row>
    <row r="2654" spans="1:14" x14ac:dyDescent="0.15">
      <c r="A2654" t="str">
        <f>IF([1]线路!A2654="","",[1]线路!A2654)</f>
        <v/>
      </c>
      <c r="B2654" t="str">
        <f>IF([1]线路!B2654="","",[1]线路!B2654)</f>
        <v/>
      </c>
      <c r="C2654" t="str">
        <f>IF([1]线路!C2654="","",[1]线路!C2654)</f>
        <v/>
      </c>
      <c r="D2654" t="str">
        <f>IF([1]线路!D2654="","",[1]线路!D2654)</f>
        <v/>
      </c>
      <c r="E2654" t="str">
        <f>IF([1]线路!F2654="","",[1]线路!F2654)</f>
        <v/>
      </c>
      <c r="F2654" t="str">
        <f>IF([1]线路!E2654="","",[1]线路!E2654)</f>
        <v/>
      </c>
      <c r="G2654" s="18" t="str">
        <f t="shared" si="98"/>
        <v/>
      </c>
      <c r="H2654" s="18"/>
      <c r="I2654" s="18"/>
      <c r="J2654" s="18"/>
      <c r="K2654" s="18"/>
      <c r="L2654" s="18" t="str">
        <f t="shared" si="99"/>
        <v/>
      </c>
      <c r="M2654" t="str">
        <f>IF([1]线路!G2654="","",[1]线路!G2654)</f>
        <v/>
      </c>
      <c r="N2654" t="str">
        <f>IF([1]线路!H2654="","",[1]线路!H2654)</f>
        <v/>
      </c>
    </row>
    <row r="2655" spans="1:14" x14ac:dyDescent="0.15">
      <c r="A2655" t="str">
        <f>IF([1]线路!A2655="","",[1]线路!A2655)</f>
        <v/>
      </c>
      <c r="B2655" t="str">
        <f>IF([1]线路!B2655="","",[1]线路!B2655)</f>
        <v/>
      </c>
      <c r="C2655" t="str">
        <f>IF([1]线路!C2655="","",[1]线路!C2655)</f>
        <v/>
      </c>
      <c r="D2655" t="str">
        <f>IF([1]线路!D2655="","",[1]线路!D2655)</f>
        <v/>
      </c>
      <c r="E2655" t="str">
        <f>IF([1]线路!F2655="","",[1]线路!F2655)</f>
        <v/>
      </c>
      <c r="F2655" t="str">
        <f>IF([1]线路!E2655="","",[1]线路!E2655)</f>
        <v/>
      </c>
      <c r="G2655" s="18" t="str">
        <f t="shared" si="98"/>
        <v/>
      </c>
      <c r="H2655" s="18"/>
      <c r="I2655" s="18"/>
      <c r="J2655" s="18"/>
      <c r="K2655" s="18"/>
      <c r="L2655" s="18" t="str">
        <f t="shared" si="99"/>
        <v/>
      </c>
      <c r="M2655" t="str">
        <f>IF([1]线路!G2655="","",[1]线路!G2655)</f>
        <v/>
      </c>
      <c r="N2655" t="str">
        <f>IF([1]线路!H2655="","",[1]线路!H2655)</f>
        <v/>
      </c>
    </row>
    <row r="2656" spans="1:14" x14ac:dyDescent="0.15">
      <c r="A2656" t="str">
        <f>IF([1]线路!A2656="","",[1]线路!A2656)</f>
        <v/>
      </c>
      <c r="B2656" t="str">
        <f>IF([1]线路!B2656="","",[1]线路!B2656)</f>
        <v/>
      </c>
      <c r="C2656" t="str">
        <f>IF([1]线路!C2656="","",[1]线路!C2656)</f>
        <v/>
      </c>
      <c r="D2656" t="str">
        <f>IF([1]线路!D2656="","",[1]线路!D2656)</f>
        <v/>
      </c>
      <c r="E2656" t="str">
        <f>IF([1]线路!F2656="","",[1]线路!F2656)</f>
        <v/>
      </c>
      <c r="F2656" t="str">
        <f>IF([1]线路!E2656="","",[1]线路!E2656)</f>
        <v/>
      </c>
      <c r="G2656" s="18" t="str">
        <f t="shared" si="98"/>
        <v/>
      </c>
      <c r="H2656" s="18"/>
      <c r="I2656" s="18"/>
      <c r="J2656" s="18"/>
      <c r="K2656" s="18"/>
      <c r="L2656" s="18" t="str">
        <f t="shared" si="99"/>
        <v/>
      </c>
      <c r="M2656" t="str">
        <f>IF([1]线路!G2656="","",[1]线路!G2656)</f>
        <v/>
      </c>
      <c r="N2656" t="str">
        <f>IF([1]线路!H2656="","",[1]线路!H2656)</f>
        <v/>
      </c>
    </row>
    <row r="2657" spans="1:14" x14ac:dyDescent="0.15">
      <c r="A2657" t="str">
        <f>IF([1]线路!A2657="","",[1]线路!A2657)</f>
        <v/>
      </c>
      <c r="B2657" t="str">
        <f>IF([1]线路!B2657="","",[1]线路!B2657)</f>
        <v/>
      </c>
      <c r="C2657" t="str">
        <f>IF([1]线路!C2657="","",[1]线路!C2657)</f>
        <v/>
      </c>
      <c r="D2657" t="str">
        <f>IF([1]线路!D2657="","",[1]线路!D2657)</f>
        <v/>
      </c>
      <c r="E2657" t="str">
        <f>IF([1]线路!F2657="","",[1]线路!F2657)</f>
        <v/>
      </c>
      <c r="F2657" t="str">
        <f>IF([1]线路!E2657="","",[1]线路!E2657)</f>
        <v/>
      </c>
      <c r="G2657" s="18" t="str">
        <f t="shared" si="98"/>
        <v/>
      </c>
      <c r="H2657" s="18"/>
      <c r="I2657" s="18"/>
      <c r="J2657" s="18"/>
      <c r="K2657" s="18"/>
      <c r="L2657" s="18" t="str">
        <f t="shared" si="99"/>
        <v/>
      </c>
      <c r="M2657" t="str">
        <f>IF([1]线路!G2657="","",[1]线路!G2657)</f>
        <v/>
      </c>
      <c r="N2657" t="str">
        <f>IF([1]线路!H2657="","",[1]线路!H2657)</f>
        <v/>
      </c>
    </row>
    <row r="2658" spans="1:14" x14ac:dyDescent="0.15">
      <c r="A2658" t="str">
        <f>IF([1]线路!A2658="","",[1]线路!A2658)</f>
        <v/>
      </c>
      <c r="B2658" t="str">
        <f>IF([1]线路!B2658="","",[1]线路!B2658)</f>
        <v/>
      </c>
      <c r="C2658" t="str">
        <f>IF([1]线路!C2658="","",[1]线路!C2658)</f>
        <v/>
      </c>
      <c r="D2658" t="str">
        <f>IF([1]线路!D2658="","",[1]线路!D2658)</f>
        <v/>
      </c>
      <c r="E2658" t="str">
        <f>IF([1]线路!F2658="","",[1]线路!F2658)</f>
        <v/>
      </c>
      <c r="F2658" t="str">
        <f>IF([1]线路!E2658="","",[1]线路!E2658)</f>
        <v/>
      </c>
      <c r="G2658" s="18" t="str">
        <f t="shared" si="98"/>
        <v/>
      </c>
      <c r="H2658" s="18"/>
      <c r="I2658" s="18"/>
      <c r="J2658" s="18"/>
      <c r="K2658" s="18"/>
      <c r="L2658" s="18" t="str">
        <f t="shared" si="99"/>
        <v/>
      </c>
      <c r="M2658" t="str">
        <f>IF([1]线路!G2658="","",[1]线路!G2658)</f>
        <v/>
      </c>
      <c r="N2658" t="str">
        <f>IF([1]线路!H2658="","",[1]线路!H2658)</f>
        <v/>
      </c>
    </row>
    <row r="2659" spans="1:14" x14ac:dyDescent="0.15">
      <c r="A2659" t="str">
        <f>IF([1]线路!A2659="","",[1]线路!A2659)</f>
        <v/>
      </c>
      <c r="B2659" t="str">
        <f>IF([1]线路!B2659="","",[1]线路!B2659)</f>
        <v/>
      </c>
      <c r="C2659" t="str">
        <f>IF([1]线路!C2659="","",[1]线路!C2659)</f>
        <v/>
      </c>
      <c r="D2659" t="str">
        <f>IF([1]线路!D2659="","",[1]线路!D2659)</f>
        <v/>
      </c>
      <c r="E2659" t="str">
        <f>IF([1]线路!F2659="","",[1]线路!F2659)</f>
        <v/>
      </c>
      <c r="F2659" t="str">
        <f>IF([1]线路!E2659="","",[1]线路!E2659)</f>
        <v/>
      </c>
      <c r="G2659" s="18" t="str">
        <f t="shared" si="98"/>
        <v/>
      </c>
      <c r="H2659" s="18"/>
      <c r="I2659" s="18"/>
      <c r="J2659" s="18"/>
      <c r="K2659" s="18"/>
      <c r="L2659" s="18" t="str">
        <f t="shared" si="99"/>
        <v/>
      </c>
      <c r="M2659" t="str">
        <f>IF([1]线路!G2659="","",[1]线路!G2659)</f>
        <v/>
      </c>
      <c r="N2659" t="str">
        <f>IF([1]线路!H2659="","",[1]线路!H2659)</f>
        <v/>
      </c>
    </row>
    <row r="2660" spans="1:14" x14ac:dyDescent="0.15">
      <c r="A2660" t="str">
        <f>IF([1]线路!A2660="","",[1]线路!A2660)</f>
        <v/>
      </c>
      <c r="B2660" t="str">
        <f>IF([1]线路!B2660="","",[1]线路!B2660)</f>
        <v/>
      </c>
      <c r="C2660" t="str">
        <f>IF([1]线路!C2660="","",[1]线路!C2660)</f>
        <v/>
      </c>
      <c r="D2660" t="str">
        <f>IF([1]线路!D2660="","",[1]线路!D2660)</f>
        <v/>
      </c>
      <c r="E2660" t="str">
        <f>IF([1]线路!F2660="","",[1]线路!F2660)</f>
        <v/>
      </c>
      <c r="F2660" t="str">
        <f>IF([1]线路!E2660="","",[1]线路!E2660)</f>
        <v/>
      </c>
      <c r="G2660" s="18" t="str">
        <f t="shared" si="98"/>
        <v/>
      </c>
      <c r="H2660" s="18"/>
      <c r="I2660" s="18"/>
      <c r="J2660" s="18"/>
      <c r="K2660" s="18"/>
      <c r="L2660" s="18" t="str">
        <f t="shared" si="99"/>
        <v/>
      </c>
      <c r="M2660" t="str">
        <f>IF([1]线路!G2660="","",[1]线路!G2660)</f>
        <v/>
      </c>
      <c r="N2660" t="str">
        <f>IF([1]线路!H2660="","",[1]线路!H2660)</f>
        <v/>
      </c>
    </row>
    <row r="2661" spans="1:14" x14ac:dyDescent="0.15">
      <c r="A2661" t="str">
        <f>IF([1]线路!A2661="","",[1]线路!A2661)</f>
        <v/>
      </c>
      <c r="B2661" t="str">
        <f>IF([1]线路!B2661="","",[1]线路!B2661)</f>
        <v/>
      </c>
      <c r="C2661" t="str">
        <f>IF([1]线路!C2661="","",[1]线路!C2661)</f>
        <v/>
      </c>
      <c r="D2661" t="str">
        <f>IF([1]线路!D2661="","",[1]线路!D2661)</f>
        <v/>
      </c>
      <c r="E2661" t="str">
        <f>IF([1]线路!F2661="","",[1]线路!F2661)</f>
        <v/>
      </c>
      <c r="F2661" t="str">
        <f>IF([1]线路!E2661="","",[1]线路!E2661)</f>
        <v/>
      </c>
      <c r="G2661" s="18" t="str">
        <f t="shared" si="98"/>
        <v/>
      </c>
      <c r="H2661" s="18"/>
      <c r="I2661" s="18"/>
      <c r="J2661" s="18"/>
      <c r="K2661" s="18"/>
      <c r="L2661" s="18" t="str">
        <f t="shared" si="99"/>
        <v/>
      </c>
      <c r="M2661" t="str">
        <f>IF([1]线路!G2661="","",[1]线路!G2661)</f>
        <v/>
      </c>
      <c r="N2661" t="str">
        <f>IF([1]线路!H2661="","",[1]线路!H2661)</f>
        <v/>
      </c>
    </row>
    <row r="2662" spans="1:14" x14ac:dyDescent="0.15">
      <c r="A2662" t="str">
        <f>IF([1]线路!A2662="","",[1]线路!A2662)</f>
        <v/>
      </c>
      <c r="B2662" t="str">
        <f>IF([1]线路!B2662="","",[1]线路!B2662)</f>
        <v/>
      </c>
      <c r="C2662" t="str">
        <f>IF([1]线路!C2662="","",[1]线路!C2662)</f>
        <v/>
      </c>
      <c r="D2662" t="str">
        <f>IF([1]线路!D2662="","",[1]线路!D2662)</f>
        <v/>
      </c>
      <c r="E2662" t="str">
        <f>IF([1]线路!F2662="","",[1]线路!F2662)</f>
        <v/>
      </c>
      <c r="F2662" t="str">
        <f>IF([1]线路!E2662="","",[1]线路!E2662)</f>
        <v/>
      </c>
      <c r="G2662" s="18" t="str">
        <f t="shared" si="98"/>
        <v/>
      </c>
      <c r="H2662" s="18"/>
      <c r="I2662" s="18"/>
      <c r="J2662" s="18"/>
      <c r="K2662" s="18"/>
      <c r="L2662" s="18" t="str">
        <f t="shared" si="99"/>
        <v/>
      </c>
      <c r="M2662" t="str">
        <f>IF([1]线路!G2662="","",[1]线路!G2662)</f>
        <v/>
      </c>
      <c r="N2662" t="str">
        <f>IF([1]线路!H2662="","",[1]线路!H2662)</f>
        <v/>
      </c>
    </row>
    <row r="2663" spans="1:14" x14ac:dyDescent="0.15">
      <c r="A2663" t="str">
        <f>IF([1]线路!A2663="","",[1]线路!A2663)</f>
        <v/>
      </c>
      <c r="B2663" t="str">
        <f>IF([1]线路!B2663="","",[1]线路!B2663)</f>
        <v/>
      </c>
      <c r="C2663" t="str">
        <f>IF([1]线路!C2663="","",[1]线路!C2663)</f>
        <v/>
      </c>
      <c r="D2663" t="str">
        <f>IF([1]线路!D2663="","",[1]线路!D2663)</f>
        <v/>
      </c>
      <c r="E2663" t="str">
        <f>IF([1]线路!F2663="","",[1]线路!F2663)</f>
        <v/>
      </c>
      <c r="F2663" t="str">
        <f>IF([1]线路!E2663="","",[1]线路!E2663)</f>
        <v/>
      </c>
      <c r="G2663" s="18" t="str">
        <f t="shared" si="98"/>
        <v/>
      </c>
      <c r="H2663" s="18"/>
      <c r="I2663" s="18"/>
      <c r="J2663" s="18"/>
      <c r="K2663" s="18"/>
      <c r="L2663" s="18" t="str">
        <f t="shared" si="99"/>
        <v/>
      </c>
      <c r="M2663" t="str">
        <f>IF([1]线路!G2663="","",[1]线路!G2663)</f>
        <v/>
      </c>
      <c r="N2663" t="str">
        <f>IF([1]线路!H2663="","",[1]线路!H2663)</f>
        <v/>
      </c>
    </row>
    <row r="2664" spans="1:14" x14ac:dyDescent="0.15">
      <c r="A2664" t="str">
        <f>IF([1]线路!A2664="","",[1]线路!A2664)</f>
        <v/>
      </c>
      <c r="B2664" t="str">
        <f>IF([1]线路!B2664="","",[1]线路!B2664)</f>
        <v/>
      </c>
      <c r="C2664" t="str">
        <f>IF([1]线路!C2664="","",[1]线路!C2664)</f>
        <v/>
      </c>
      <c r="D2664" t="str">
        <f>IF([1]线路!D2664="","",[1]线路!D2664)</f>
        <v/>
      </c>
      <c r="E2664" t="str">
        <f>IF([1]线路!F2664="","",[1]线路!F2664)</f>
        <v/>
      </c>
      <c r="F2664" t="str">
        <f>IF([1]线路!E2664="","",[1]线路!E2664)</f>
        <v/>
      </c>
      <c r="G2664" s="18" t="str">
        <f t="shared" si="98"/>
        <v/>
      </c>
      <c r="H2664" s="18"/>
      <c r="I2664" s="18"/>
      <c r="J2664" s="18"/>
      <c r="K2664" s="18"/>
      <c r="L2664" s="18" t="str">
        <f t="shared" si="99"/>
        <v/>
      </c>
      <c r="M2664" t="str">
        <f>IF([1]线路!G2664="","",[1]线路!G2664)</f>
        <v/>
      </c>
      <c r="N2664" t="str">
        <f>IF([1]线路!H2664="","",[1]线路!H2664)</f>
        <v/>
      </c>
    </row>
    <row r="2665" spans="1:14" x14ac:dyDescent="0.15">
      <c r="A2665" t="str">
        <f>IF([1]线路!A2665="","",[1]线路!A2665)</f>
        <v/>
      </c>
      <c r="B2665" t="str">
        <f>IF([1]线路!B2665="","",[1]线路!B2665)</f>
        <v/>
      </c>
      <c r="C2665" t="str">
        <f>IF([1]线路!C2665="","",[1]线路!C2665)</f>
        <v/>
      </c>
      <c r="D2665" t="str">
        <f>IF([1]线路!D2665="","",[1]线路!D2665)</f>
        <v/>
      </c>
      <c r="E2665" t="str">
        <f>IF([1]线路!F2665="","",[1]线路!F2665)</f>
        <v/>
      </c>
      <c r="F2665" t="str">
        <f>IF([1]线路!E2665="","",[1]线路!E2665)</f>
        <v/>
      </c>
      <c r="G2665" s="18" t="str">
        <f t="shared" si="98"/>
        <v/>
      </c>
      <c r="H2665" s="18"/>
      <c r="I2665" s="18"/>
      <c r="J2665" s="18"/>
      <c r="K2665" s="18"/>
      <c r="L2665" s="18" t="str">
        <f t="shared" si="99"/>
        <v/>
      </c>
      <c r="M2665" t="str">
        <f>IF([1]线路!G2665="","",[1]线路!G2665)</f>
        <v/>
      </c>
      <c r="N2665" t="str">
        <f>IF([1]线路!H2665="","",[1]线路!H2665)</f>
        <v/>
      </c>
    </row>
    <row r="2666" spans="1:14" x14ac:dyDescent="0.15">
      <c r="A2666" t="str">
        <f>IF([1]线路!A2666="","",[1]线路!A2666)</f>
        <v/>
      </c>
      <c r="B2666" t="str">
        <f>IF([1]线路!B2666="","",[1]线路!B2666)</f>
        <v/>
      </c>
      <c r="C2666" t="str">
        <f>IF([1]线路!C2666="","",[1]线路!C2666)</f>
        <v/>
      </c>
      <c r="D2666" t="str">
        <f>IF([1]线路!D2666="","",[1]线路!D2666)</f>
        <v/>
      </c>
      <c r="E2666" t="str">
        <f>IF([1]线路!F2666="","",[1]线路!F2666)</f>
        <v/>
      </c>
      <c r="F2666" t="str">
        <f>IF([1]线路!E2666="","",[1]线路!E2666)</f>
        <v/>
      </c>
      <c r="G2666" s="18" t="str">
        <f t="shared" si="98"/>
        <v/>
      </c>
      <c r="H2666" s="18"/>
      <c r="I2666" s="18"/>
      <c r="J2666" s="18"/>
      <c r="K2666" s="18"/>
      <c r="L2666" s="18" t="str">
        <f t="shared" si="99"/>
        <v/>
      </c>
      <c r="M2666" t="str">
        <f>IF([1]线路!G2666="","",[1]线路!G2666)</f>
        <v/>
      </c>
      <c r="N2666" t="str">
        <f>IF([1]线路!H2666="","",[1]线路!H2666)</f>
        <v/>
      </c>
    </row>
    <row r="2667" spans="1:14" x14ac:dyDescent="0.15">
      <c r="A2667" t="str">
        <f>IF([1]线路!A2667="","",[1]线路!A2667)</f>
        <v/>
      </c>
      <c r="B2667" t="str">
        <f>IF([1]线路!B2667="","",[1]线路!B2667)</f>
        <v/>
      </c>
      <c r="C2667" t="str">
        <f>IF([1]线路!C2667="","",[1]线路!C2667)</f>
        <v/>
      </c>
      <c r="D2667" t="str">
        <f>IF([1]线路!D2667="","",[1]线路!D2667)</f>
        <v/>
      </c>
      <c r="E2667" t="str">
        <f>IF([1]线路!F2667="","",[1]线路!F2667)</f>
        <v/>
      </c>
      <c r="F2667" t="str">
        <f>IF([1]线路!E2667="","",[1]线路!E2667)</f>
        <v/>
      </c>
      <c r="G2667" s="18" t="str">
        <f t="shared" si="98"/>
        <v/>
      </c>
      <c r="H2667" s="18"/>
      <c r="I2667" s="18"/>
      <c r="J2667" s="18"/>
      <c r="K2667" s="18"/>
      <c r="L2667" s="18" t="str">
        <f t="shared" si="99"/>
        <v/>
      </c>
      <c r="M2667" t="str">
        <f>IF([1]线路!G2667="","",[1]线路!G2667)</f>
        <v/>
      </c>
      <c r="N2667" t="str">
        <f>IF([1]线路!H2667="","",[1]线路!H2667)</f>
        <v/>
      </c>
    </row>
    <row r="2668" spans="1:14" x14ac:dyDescent="0.15">
      <c r="A2668" t="str">
        <f>IF([1]线路!A2668="","",[1]线路!A2668)</f>
        <v/>
      </c>
      <c r="B2668" t="str">
        <f>IF([1]线路!B2668="","",[1]线路!B2668)</f>
        <v/>
      </c>
      <c r="C2668" t="str">
        <f>IF([1]线路!C2668="","",[1]线路!C2668)</f>
        <v/>
      </c>
      <c r="D2668" t="str">
        <f>IF([1]线路!D2668="","",[1]线路!D2668)</f>
        <v/>
      </c>
      <c r="E2668" t="str">
        <f>IF([1]线路!F2668="","",[1]线路!F2668)</f>
        <v/>
      </c>
      <c r="F2668" t="str">
        <f>IF([1]线路!E2668="","",[1]线路!E2668)</f>
        <v/>
      </c>
      <c r="G2668" s="18" t="str">
        <f t="shared" si="98"/>
        <v/>
      </c>
      <c r="H2668" s="18"/>
      <c r="I2668" s="18"/>
      <c r="J2668" s="18"/>
      <c r="K2668" s="18"/>
      <c r="L2668" s="18" t="str">
        <f t="shared" si="99"/>
        <v/>
      </c>
      <c r="M2668" t="str">
        <f>IF([1]线路!G2668="","",[1]线路!G2668)</f>
        <v/>
      </c>
      <c r="N2668" t="str">
        <f>IF([1]线路!H2668="","",[1]线路!H2668)</f>
        <v/>
      </c>
    </row>
    <row r="2669" spans="1:14" x14ac:dyDescent="0.15">
      <c r="A2669" t="str">
        <f>IF([1]线路!A2669="","",[1]线路!A2669)</f>
        <v/>
      </c>
      <c r="B2669" t="str">
        <f>IF([1]线路!B2669="","",[1]线路!B2669)</f>
        <v/>
      </c>
      <c r="C2669" t="str">
        <f>IF([1]线路!C2669="","",[1]线路!C2669)</f>
        <v/>
      </c>
      <c r="D2669" t="str">
        <f>IF([1]线路!D2669="","",[1]线路!D2669)</f>
        <v/>
      </c>
      <c r="E2669" t="str">
        <f>IF([1]线路!F2669="","",[1]线路!F2669)</f>
        <v/>
      </c>
      <c r="F2669" t="str">
        <f>IF([1]线路!E2669="","",[1]线路!E2669)</f>
        <v/>
      </c>
      <c r="G2669" s="18" t="str">
        <f t="shared" si="98"/>
        <v/>
      </c>
      <c r="H2669" s="18"/>
      <c r="I2669" s="18"/>
      <c r="J2669" s="18"/>
      <c r="K2669" s="18"/>
      <c r="L2669" s="18" t="str">
        <f t="shared" si="99"/>
        <v/>
      </c>
      <c r="M2669" t="str">
        <f>IF([1]线路!G2669="","",[1]线路!G2669)</f>
        <v/>
      </c>
      <c r="N2669" t="str">
        <f>IF([1]线路!H2669="","",[1]线路!H2669)</f>
        <v/>
      </c>
    </row>
    <row r="2670" spans="1:14" x14ac:dyDescent="0.15">
      <c r="A2670" t="str">
        <f>IF([1]线路!A2670="","",[1]线路!A2670)</f>
        <v/>
      </c>
      <c r="B2670" t="str">
        <f>IF([1]线路!B2670="","",[1]线路!B2670)</f>
        <v/>
      </c>
      <c r="C2670" t="str">
        <f>IF([1]线路!C2670="","",[1]线路!C2670)</f>
        <v/>
      </c>
      <c r="D2670" t="str">
        <f>IF([1]线路!D2670="","",[1]线路!D2670)</f>
        <v/>
      </c>
      <c r="E2670" t="str">
        <f>IF([1]线路!F2670="","",[1]线路!F2670)</f>
        <v/>
      </c>
      <c r="F2670" t="str">
        <f>IF([1]线路!E2670="","",[1]线路!E2670)</f>
        <v/>
      </c>
      <c r="G2670" s="18" t="str">
        <f t="shared" si="98"/>
        <v/>
      </c>
      <c r="H2670" s="18"/>
      <c r="I2670" s="18"/>
      <c r="J2670" s="18"/>
      <c r="K2670" s="18"/>
      <c r="L2670" s="18" t="str">
        <f t="shared" si="99"/>
        <v/>
      </c>
      <c r="M2670" t="str">
        <f>IF([1]线路!G2670="","",[1]线路!G2670)</f>
        <v/>
      </c>
      <c r="N2670" t="str">
        <f>IF([1]线路!H2670="","",[1]线路!H2670)</f>
        <v/>
      </c>
    </row>
    <row r="2671" spans="1:14" x14ac:dyDescent="0.15">
      <c r="A2671" t="str">
        <f>IF([1]线路!A2671="","",[1]线路!A2671)</f>
        <v/>
      </c>
      <c r="B2671" t="str">
        <f>IF([1]线路!B2671="","",[1]线路!B2671)</f>
        <v/>
      </c>
      <c r="C2671" t="str">
        <f>IF([1]线路!C2671="","",[1]线路!C2671)</f>
        <v/>
      </c>
      <c r="D2671" t="str">
        <f>IF([1]线路!D2671="","",[1]线路!D2671)</f>
        <v/>
      </c>
      <c r="E2671" t="str">
        <f>IF([1]线路!F2671="","",[1]线路!F2671)</f>
        <v/>
      </c>
      <c r="F2671" t="str">
        <f>IF([1]线路!E2671="","",[1]线路!E2671)</f>
        <v/>
      </c>
      <c r="G2671" s="18" t="str">
        <f t="shared" si="98"/>
        <v/>
      </c>
      <c r="H2671" s="18"/>
      <c r="I2671" s="18"/>
      <c r="J2671" s="18"/>
      <c r="K2671" s="18"/>
      <c r="L2671" s="18" t="str">
        <f t="shared" si="99"/>
        <v/>
      </c>
      <c r="M2671" t="str">
        <f>IF([1]线路!G2671="","",[1]线路!G2671)</f>
        <v/>
      </c>
      <c r="N2671" t="str">
        <f>IF([1]线路!H2671="","",[1]线路!H2671)</f>
        <v/>
      </c>
    </row>
    <row r="2672" spans="1:14" x14ac:dyDescent="0.15">
      <c r="A2672" t="str">
        <f>IF([1]线路!A2672="","",[1]线路!A2672)</f>
        <v/>
      </c>
      <c r="B2672" t="str">
        <f>IF([1]线路!B2672="","",[1]线路!B2672)</f>
        <v/>
      </c>
      <c r="C2672" t="str">
        <f>IF([1]线路!C2672="","",[1]线路!C2672)</f>
        <v/>
      </c>
      <c r="D2672" t="str">
        <f>IF([1]线路!D2672="","",[1]线路!D2672)</f>
        <v/>
      </c>
      <c r="E2672" t="str">
        <f>IF([1]线路!F2672="","",[1]线路!F2672)</f>
        <v/>
      </c>
      <c r="F2672" t="str">
        <f>IF([1]线路!E2672="","",[1]线路!E2672)</f>
        <v/>
      </c>
      <c r="G2672" s="18" t="str">
        <f t="shared" si="98"/>
        <v/>
      </c>
      <c r="H2672" s="18"/>
      <c r="I2672" s="18"/>
      <c r="J2672" s="18"/>
      <c r="K2672" s="18"/>
      <c r="L2672" s="18" t="str">
        <f t="shared" si="99"/>
        <v/>
      </c>
      <c r="M2672" t="str">
        <f>IF([1]线路!G2672="","",[1]线路!G2672)</f>
        <v/>
      </c>
      <c r="N2672" t="str">
        <f>IF([1]线路!H2672="","",[1]线路!H2672)</f>
        <v/>
      </c>
    </row>
    <row r="2673" spans="1:14" x14ac:dyDescent="0.15">
      <c r="A2673" t="str">
        <f>IF([1]线路!A2673="","",[1]线路!A2673)</f>
        <v/>
      </c>
      <c r="B2673" t="str">
        <f>IF([1]线路!B2673="","",[1]线路!B2673)</f>
        <v/>
      </c>
      <c r="C2673" t="str">
        <f>IF([1]线路!C2673="","",[1]线路!C2673)</f>
        <v/>
      </c>
      <c r="D2673" t="str">
        <f>IF([1]线路!D2673="","",[1]线路!D2673)</f>
        <v/>
      </c>
      <c r="E2673" t="str">
        <f>IF([1]线路!F2673="","",[1]线路!F2673)</f>
        <v/>
      </c>
      <c r="F2673" t="str">
        <f>IF([1]线路!E2673="","",[1]线路!E2673)</f>
        <v/>
      </c>
      <c r="G2673" s="18" t="str">
        <f t="shared" si="98"/>
        <v/>
      </c>
      <c r="H2673" s="18"/>
      <c r="I2673" s="18"/>
      <c r="J2673" s="18"/>
      <c r="K2673" s="18"/>
      <c r="L2673" s="18" t="str">
        <f t="shared" si="99"/>
        <v/>
      </c>
      <c r="M2673" t="str">
        <f>IF([1]线路!G2673="","",[1]线路!G2673)</f>
        <v/>
      </c>
      <c r="N2673" t="str">
        <f>IF([1]线路!H2673="","",[1]线路!H2673)</f>
        <v/>
      </c>
    </row>
    <row r="2674" spans="1:14" x14ac:dyDescent="0.15">
      <c r="A2674" t="str">
        <f>IF([1]线路!A2674="","",[1]线路!A2674)</f>
        <v/>
      </c>
      <c r="B2674" t="str">
        <f>IF([1]线路!B2674="","",[1]线路!B2674)</f>
        <v/>
      </c>
      <c r="C2674" t="str">
        <f>IF([1]线路!C2674="","",[1]线路!C2674)</f>
        <v/>
      </c>
      <c r="D2674" t="str">
        <f>IF([1]线路!D2674="","",[1]线路!D2674)</f>
        <v/>
      </c>
      <c r="E2674" t="str">
        <f>IF([1]线路!F2674="","",[1]线路!F2674)</f>
        <v/>
      </c>
      <c r="F2674" t="str">
        <f>IF([1]线路!E2674="","",[1]线路!E2674)</f>
        <v/>
      </c>
      <c r="G2674" s="18" t="str">
        <f t="shared" si="98"/>
        <v/>
      </c>
      <c r="H2674" s="18"/>
      <c r="I2674" s="18"/>
      <c r="J2674" s="18"/>
      <c r="K2674" s="18"/>
      <c r="L2674" s="18" t="str">
        <f t="shared" si="99"/>
        <v/>
      </c>
      <c r="M2674" t="str">
        <f>IF([1]线路!G2674="","",[1]线路!G2674)</f>
        <v/>
      </c>
      <c r="N2674" t="str">
        <f>IF([1]线路!H2674="","",[1]线路!H2674)</f>
        <v/>
      </c>
    </row>
    <row r="2675" spans="1:14" x14ac:dyDescent="0.15">
      <c r="A2675" t="str">
        <f>IF([1]线路!A2675="","",[1]线路!A2675)</f>
        <v/>
      </c>
      <c r="B2675" t="str">
        <f>IF([1]线路!B2675="","",[1]线路!B2675)</f>
        <v/>
      </c>
      <c r="C2675" t="str">
        <f>IF([1]线路!C2675="","",[1]线路!C2675)</f>
        <v/>
      </c>
      <c r="D2675" t="str">
        <f>IF([1]线路!D2675="","",[1]线路!D2675)</f>
        <v/>
      </c>
      <c r="E2675" t="str">
        <f>IF([1]线路!F2675="","",[1]线路!F2675)</f>
        <v/>
      </c>
      <c r="F2675" t="str">
        <f>IF([1]线路!E2675="","",[1]线路!E2675)</f>
        <v/>
      </c>
      <c r="G2675" s="18" t="str">
        <f t="shared" si="98"/>
        <v/>
      </c>
      <c r="H2675" s="18"/>
      <c r="I2675" s="18"/>
      <c r="J2675" s="18"/>
      <c r="K2675" s="18"/>
      <c r="L2675" s="18" t="str">
        <f t="shared" si="99"/>
        <v/>
      </c>
      <c r="M2675" t="str">
        <f>IF([1]线路!G2675="","",[1]线路!G2675)</f>
        <v/>
      </c>
      <c r="N2675" t="str">
        <f>IF([1]线路!H2675="","",[1]线路!H2675)</f>
        <v/>
      </c>
    </row>
    <row r="2676" spans="1:14" x14ac:dyDescent="0.15">
      <c r="A2676" t="str">
        <f>IF([1]线路!A2676="","",[1]线路!A2676)</f>
        <v/>
      </c>
      <c r="B2676" t="str">
        <f>IF([1]线路!B2676="","",[1]线路!B2676)</f>
        <v/>
      </c>
      <c r="C2676" t="str">
        <f>IF([1]线路!C2676="","",[1]线路!C2676)</f>
        <v/>
      </c>
      <c r="D2676" t="str">
        <f>IF([1]线路!D2676="","",[1]线路!D2676)</f>
        <v/>
      </c>
      <c r="E2676" t="str">
        <f>IF([1]线路!F2676="","",[1]线路!F2676)</f>
        <v/>
      </c>
      <c r="F2676" t="str">
        <f>IF([1]线路!E2676="","",[1]线路!E2676)</f>
        <v/>
      </c>
      <c r="G2676" s="18" t="str">
        <f t="shared" si="98"/>
        <v/>
      </c>
      <c r="H2676" s="18"/>
      <c r="I2676" s="18"/>
      <c r="J2676" s="18"/>
      <c r="K2676" s="18"/>
      <c r="L2676" s="18" t="str">
        <f t="shared" si="99"/>
        <v/>
      </c>
      <c r="M2676" t="str">
        <f>IF([1]线路!G2676="","",[1]线路!G2676)</f>
        <v/>
      </c>
      <c r="N2676" t="str">
        <f>IF([1]线路!H2676="","",[1]线路!H2676)</f>
        <v/>
      </c>
    </row>
    <row r="2677" spans="1:14" x14ac:dyDescent="0.15">
      <c r="A2677" t="str">
        <f>IF([1]线路!A2677="","",[1]线路!A2677)</f>
        <v/>
      </c>
      <c r="B2677" t="str">
        <f>IF([1]线路!B2677="","",[1]线路!B2677)</f>
        <v/>
      </c>
      <c r="C2677" t="str">
        <f>IF([1]线路!C2677="","",[1]线路!C2677)</f>
        <v/>
      </c>
      <c r="D2677" t="str">
        <f>IF([1]线路!D2677="","",[1]线路!D2677)</f>
        <v/>
      </c>
      <c r="E2677" t="str">
        <f>IF([1]线路!F2677="","",[1]线路!F2677)</f>
        <v/>
      </c>
      <c r="F2677" t="str">
        <f>IF([1]线路!E2677="","",[1]线路!E2677)</f>
        <v/>
      </c>
      <c r="G2677" s="18" t="str">
        <f t="shared" si="98"/>
        <v/>
      </c>
      <c r="H2677" s="18"/>
      <c r="I2677" s="18"/>
      <c r="J2677" s="18"/>
      <c r="K2677" s="18"/>
      <c r="L2677" s="18" t="str">
        <f t="shared" si="99"/>
        <v/>
      </c>
      <c r="M2677" t="str">
        <f>IF([1]线路!G2677="","",[1]线路!G2677)</f>
        <v/>
      </c>
      <c r="N2677" t="str">
        <f>IF([1]线路!H2677="","",[1]线路!H2677)</f>
        <v/>
      </c>
    </row>
    <row r="2678" spans="1:14" x14ac:dyDescent="0.15">
      <c r="A2678" t="str">
        <f>IF([1]线路!A2678="","",[1]线路!A2678)</f>
        <v/>
      </c>
      <c r="B2678" t="str">
        <f>IF([1]线路!B2678="","",[1]线路!B2678)</f>
        <v/>
      </c>
      <c r="C2678" t="str">
        <f>IF([1]线路!C2678="","",[1]线路!C2678)</f>
        <v/>
      </c>
      <c r="D2678" t="str">
        <f>IF([1]线路!D2678="","",[1]线路!D2678)</f>
        <v/>
      </c>
      <c r="E2678" t="str">
        <f>IF([1]线路!F2678="","",[1]线路!F2678)</f>
        <v/>
      </c>
      <c r="F2678" t="str">
        <f>IF([1]线路!E2678="","",[1]线路!E2678)</f>
        <v/>
      </c>
      <c r="G2678" s="18" t="str">
        <f t="shared" si="98"/>
        <v/>
      </c>
      <c r="H2678" s="18"/>
      <c r="I2678" s="18"/>
      <c r="J2678" s="18"/>
      <c r="K2678" s="18"/>
      <c r="L2678" s="18" t="str">
        <f t="shared" si="99"/>
        <v/>
      </c>
      <c r="M2678" t="str">
        <f>IF([1]线路!G2678="","",[1]线路!G2678)</f>
        <v/>
      </c>
      <c r="N2678" t="str">
        <f>IF([1]线路!H2678="","",[1]线路!H2678)</f>
        <v/>
      </c>
    </row>
    <row r="2679" spans="1:14" x14ac:dyDescent="0.15">
      <c r="A2679" t="str">
        <f>IF([1]线路!A2679="","",[1]线路!A2679)</f>
        <v/>
      </c>
      <c r="B2679" t="str">
        <f>IF([1]线路!B2679="","",[1]线路!B2679)</f>
        <v/>
      </c>
      <c r="C2679" t="str">
        <f>IF([1]线路!C2679="","",[1]线路!C2679)</f>
        <v/>
      </c>
      <c r="D2679" t="str">
        <f>IF([1]线路!D2679="","",[1]线路!D2679)</f>
        <v/>
      </c>
      <c r="E2679" t="str">
        <f>IF([1]线路!F2679="","",[1]线路!F2679)</f>
        <v/>
      </c>
      <c r="F2679" t="str">
        <f>IF([1]线路!E2679="","",[1]线路!E2679)</f>
        <v/>
      </c>
      <c r="G2679" s="18" t="str">
        <f t="shared" si="98"/>
        <v/>
      </c>
      <c r="H2679" s="18"/>
      <c r="I2679" s="18"/>
      <c r="J2679" s="18"/>
      <c r="K2679" s="18"/>
      <c r="L2679" s="18" t="str">
        <f t="shared" si="99"/>
        <v/>
      </c>
      <c r="M2679" t="str">
        <f>IF([1]线路!G2679="","",[1]线路!G2679)</f>
        <v/>
      </c>
      <c r="N2679" t="str">
        <f>IF([1]线路!H2679="","",[1]线路!H2679)</f>
        <v/>
      </c>
    </row>
    <row r="2680" spans="1:14" x14ac:dyDescent="0.15">
      <c r="A2680" t="str">
        <f>IF([1]线路!A2680="","",[1]线路!A2680)</f>
        <v/>
      </c>
      <c r="B2680" t="str">
        <f>IF([1]线路!B2680="","",[1]线路!B2680)</f>
        <v/>
      </c>
      <c r="C2680" t="str">
        <f>IF([1]线路!C2680="","",[1]线路!C2680)</f>
        <v/>
      </c>
      <c r="D2680" t="str">
        <f>IF([1]线路!D2680="","",[1]线路!D2680)</f>
        <v/>
      </c>
      <c r="E2680" t="str">
        <f>IF([1]线路!F2680="","",[1]线路!F2680)</f>
        <v/>
      </c>
      <c r="F2680" t="str">
        <f>IF([1]线路!E2680="","",[1]线路!E2680)</f>
        <v/>
      </c>
      <c r="G2680" s="18" t="str">
        <f t="shared" si="98"/>
        <v/>
      </c>
      <c r="H2680" s="18"/>
      <c r="I2680" s="18"/>
      <c r="J2680" s="18"/>
      <c r="K2680" s="18"/>
      <c r="L2680" s="18" t="str">
        <f t="shared" si="99"/>
        <v/>
      </c>
      <c r="M2680" t="str">
        <f>IF([1]线路!G2680="","",[1]线路!G2680)</f>
        <v/>
      </c>
      <c r="N2680" t="str">
        <f>IF([1]线路!H2680="","",[1]线路!H2680)</f>
        <v/>
      </c>
    </row>
    <row r="2681" spans="1:14" x14ac:dyDescent="0.15">
      <c r="A2681" t="str">
        <f>IF([1]线路!A2681="","",[1]线路!A2681)</f>
        <v/>
      </c>
      <c r="B2681" t="str">
        <f>IF([1]线路!B2681="","",[1]线路!B2681)</f>
        <v/>
      </c>
      <c r="C2681" t="str">
        <f>IF([1]线路!C2681="","",[1]线路!C2681)</f>
        <v/>
      </c>
      <c r="D2681" t="str">
        <f>IF([1]线路!D2681="","",[1]线路!D2681)</f>
        <v/>
      </c>
      <c r="E2681" t="str">
        <f>IF([1]线路!F2681="","",[1]线路!F2681)</f>
        <v/>
      </c>
      <c r="F2681" t="str">
        <f>IF([1]线路!E2681="","",[1]线路!E2681)</f>
        <v/>
      </c>
      <c r="G2681" s="18" t="str">
        <f t="shared" si="98"/>
        <v/>
      </c>
      <c r="H2681" s="18"/>
      <c r="I2681" s="18"/>
      <c r="J2681" s="18"/>
      <c r="K2681" s="18"/>
      <c r="L2681" s="18" t="str">
        <f t="shared" si="99"/>
        <v/>
      </c>
      <c r="M2681" t="str">
        <f>IF([1]线路!G2681="","",[1]线路!G2681)</f>
        <v/>
      </c>
      <c r="N2681" t="str">
        <f>IF([1]线路!H2681="","",[1]线路!H2681)</f>
        <v/>
      </c>
    </row>
    <row r="2682" spans="1:14" x14ac:dyDescent="0.15">
      <c r="A2682" t="str">
        <f>IF([1]线路!A2682="","",[1]线路!A2682)</f>
        <v/>
      </c>
      <c r="B2682" t="str">
        <f>IF([1]线路!B2682="","",[1]线路!B2682)</f>
        <v/>
      </c>
      <c r="C2682" t="str">
        <f>IF([1]线路!C2682="","",[1]线路!C2682)</f>
        <v/>
      </c>
      <c r="D2682" t="str">
        <f>IF([1]线路!D2682="","",[1]线路!D2682)</f>
        <v/>
      </c>
      <c r="E2682" t="str">
        <f>IF([1]线路!F2682="","",[1]线路!F2682)</f>
        <v/>
      </c>
      <c r="F2682" t="str">
        <f>IF([1]线路!E2682="","",[1]线路!E2682)</f>
        <v/>
      </c>
      <c r="G2682" s="18" t="str">
        <f t="shared" si="98"/>
        <v/>
      </c>
      <c r="H2682" s="18"/>
      <c r="I2682" s="18"/>
      <c r="J2682" s="18"/>
      <c r="K2682" s="18"/>
      <c r="L2682" s="18" t="str">
        <f t="shared" si="99"/>
        <v/>
      </c>
      <c r="M2682" t="str">
        <f>IF([1]线路!G2682="","",[1]线路!G2682)</f>
        <v/>
      </c>
      <c r="N2682" t="str">
        <f>IF([1]线路!H2682="","",[1]线路!H2682)</f>
        <v/>
      </c>
    </row>
    <row r="2683" spans="1:14" x14ac:dyDescent="0.15">
      <c r="A2683" t="str">
        <f>IF([1]线路!A2683="","",[1]线路!A2683)</f>
        <v/>
      </c>
      <c r="B2683" t="str">
        <f>IF([1]线路!B2683="","",[1]线路!B2683)</f>
        <v/>
      </c>
      <c r="C2683" t="str">
        <f>IF([1]线路!C2683="","",[1]线路!C2683)</f>
        <v/>
      </c>
      <c r="D2683" t="str">
        <f>IF([1]线路!D2683="","",[1]线路!D2683)</f>
        <v/>
      </c>
      <c r="E2683" t="str">
        <f>IF([1]线路!F2683="","",[1]线路!F2683)</f>
        <v/>
      </c>
      <c r="F2683" t="str">
        <f>IF([1]线路!E2683="","",[1]线路!E2683)</f>
        <v/>
      </c>
      <c r="G2683" s="18" t="str">
        <f t="shared" si="98"/>
        <v/>
      </c>
      <c r="H2683" s="18"/>
      <c r="I2683" s="18"/>
      <c r="J2683" s="18"/>
      <c r="K2683" s="18"/>
      <c r="L2683" s="18" t="str">
        <f t="shared" si="99"/>
        <v/>
      </c>
      <c r="M2683" t="str">
        <f>IF([1]线路!G2683="","",[1]线路!G2683)</f>
        <v/>
      </c>
      <c r="N2683" t="str">
        <f>IF([1]线路!H2683="","",[1]线路!H2683)</f>
        <v/>
      </c>
    </row>
    <row r="2684" spans="1:14" x14ac:dyDescent="0.15">
      <c r="A2684" t="str">
        <f>IF([1]线路!A2684="","",[1]线路!A2684)</f>
        <v/>
      </c>
      <c r="B2684" t="str">
        <f>IF([1]线路!B2684="","",[1]线路!B2684)</f>
        <v/>
      </c>
      <c r="C2684" t="str">
        <f>IF([1]线路!C2684="","",[1]线路!C2684)</f>
        <v/>
      </c>
      <c r="D2684" t="str">
        <f>IF([1]线路!D2684="","",[1]线路!D2684)</f>
        <v/>
      </c>
      <c r="E2684" t="str">
        <f>IF([1]线路!F2684="","",[1]线路!F2684)</f>
        <v/>
      </c>
      <c r="F2684" t="str">
        <f>IF([1]线路!E2684="","",[1]线路!E2684)</f>
        <v/>
      </c>
      <c r="G2684" s="18" t="str">
        <f t="shared" si="98"/>
        <v/>
      </c>
      <c r="H2684" s="18"/>
      <c r="I2684" s="18"/>
      <c r="J2684" s="18"/>
      <c r="K2684" s="18"/>
      <c r="L2684" s="18" t="str">
        <f t="shared" si="99"/>
        <v/>
      </c>
      <c r="M2684" t="str">
        <f>IF([1]线路!G2684="","",[1]线路!G2684)</f>
        <v/>
      </c>
      <c r="N2684" t="str">
        <f>IF([1]线路!H2684="","",[1]线路!H2684)</f>
        <v/>
      </c>
    </row>
    <row r="2685" spans="1:14" x14ac:dyDescent="0.15">
      <c r="A2685" t="str">
        <f>IF([1]线路!A2685="","",[1]线路!A2685)</f>
        <v/>
      </c>
      <c r="B2685" t="str">
        <f>IF([1]线路!B2685="","",[1]线路!B2685)</f>
        <v/>
      </c>
      <c r="C2685" t="str">
        <f>IF([1]线路!C2685="","",[1]线路!C2685)</f>
        <v/>
      </c>
      <c r="D2685" t="str">
        <f>IF([1]线路!D2685="","",[1]线路!D2685)</f>
        <v/>
      </c>
      <c r="E2685" t="str">
        <f>IF([1]线路!F2685="","",[1]线路!F2685)</f>
        <v/>
      </c>
      <c r="F2685" t="str">
        <f>IF([1]线路!E2685="","",[1]线路!E2685)</f>
        <v/>
      </c>
      <c r="G2685" s="18" t="str">
        <f t="shared" si="98"/>
        <v/>
      </c>
      <c r="H2685" s="18"/>
      <c r="I2685" s="18"/>
      <c r="J2685" s="18"/>
      <c r="K2685" s="18"/>
      <c r="L2685" s="18" t="str">
        <f t="shared" si="99"/>
        <v/>
      </c>
      <c r="M2685" t="str">
        <f>IF([1]线路!G2685="","",[1]线路!G2685)</f>
        <v/>
      </c>
      <c r="N2685" t="str">
        <f>IF([1]线路!H2685="","",[1]线路!H2685)</f>
        <v/>
      </c>
    </row>
    <row r="2686" spans="1:14" x14ac:dyDescent="0.15">
      <c r="A2686" t="str">
        <f>IF([1]线路!A2686="","",[1]线路!A2686)</f>
        <v/>
      </c>
      <c r="B2686" t="str">
        <f>IF([1]线路!B2686="","",[1]线路!B2686)</f>
        <v/>
      </c>
      <c r="C2686" t="str">
        <f>IF([1]线路!C2686="","",[1]线路!C2686)</f>
        <v/>
      </c>
      <c r="D2686" t="str">
        <f>IF([1]线路!D2686="","",[1]线路!D2686)</f>
        <v/>
      </c>
      <c r="E2686" t="str">
        <f>IF([1]线路!F2686="","",[1]线路!F2686)</f>
        <v/>
      </c>
      <c r="F2686" t="str">
        <f>IF([1]线路!E2686="","",[1]线路!E2686)</f>
        <v/>
      </c>
      <c r="G2686" s="18" t="str">
        <f t="shared" si="98"/>
        <v/>
      </c>
      <c r="H2686" s="18"/>
      <c r="I2686" s="18"/>
      <c r="J2686" s="18"/>
      <c r="K2686" s="18"/>
      <c r="L2686" s="18" t="str">
        <f t="shared" si="99"/>
        <v/>
      </c>
      <c r="M2686" t="str">
        <f>IF([1]线路!G2686="","",[1]线路!G2686)</f>
        <v/>
      </c>
      <c r="N2686" t="str">
        <f>IF([1]线路!H2686="","",[1]线路!H2686)</f>
        <v/>
      </c>
    </row>
    <row r="2687" spans="1:14" x14ac:dyDescent="0.15">
      <c r="A2687" t="str">
        <f>IF([1]线路!A2687="","",[1]线路!A2687)</f>
        <v/>
      </c>
      <c r="B2687" t="str">
        <f>IF([1]线路!B2687="","",[1]线路!B2687)</f>
        <v/>
      </c>
      <c r="C2687" t="str">
        <f>IF([1]线路!C2687="","",[1]线路!C2687)</f>
        <v/>
      </c>
      <c r="D2687" t="str">
        <f>IF([1]线路!D2687="","",[1]线路!D2687)</f>
        <v/>
      </c>
      <c r="E2687" t="str">
        <f>IF([1]线路!F2687="","",[1]线路!F2687)</f>
        <v/>
      </c>
      <c r="F2687" t="str">
        <f>IF([1]线路!E2687="","",[1]线路!E2687)</f>
        <v/>
      </c>
      <c r="G2687" s="18" t="str">
        <f t="shared" si="98"/>
        <v/>
      </c>
      <c r="H2687" s="18"/>
      <c r="I2687" s="18"/>
      <c r="J2687" s="18"/>
      <c r="K2687" s="18"/>
      <c r="L2687" s="18" t="str">
        <f t="shared" si="99"/>
        <v/>
      </c>
      <c r="M2687" t="str">
        <f>IF([1]线路!G2687="","",[1]线路!G2687)</f>
        <v/>
      </c>
      <c r="N2687" t="str">
        <f>IF([1]线路!H2687="","",[1]线路!H2687)</f>
        <v/>
      </c>
    </row>
    <row r="2688" spans="1:14" x14ac:dyDescent="0.15">
      <c r="A2688" t="str">
        <f>IF([1]线路!A2688="","",[1]线路!A2688)</f>
        <v/>
      </c>
      <c r="B2688" t="str">
        <f>IF([1]线路!B2688="","",[1]线路!B2688)</f>
        <v/>
      </c>
      <c r="C2688" t="str">
        <f>IF([1]线路!C2688="","",[1]线路!C2688)</f>
        <v/>
      </c>
      <c r="D2688" t="str">
        <f>IF([1]线路!D2688="","",[1]线路!D2688)</f>
        <v/>
      </c>
      <c r="E2688" t="str">
        <f>IF([1]线路!F2688="","",[1]线路!F2688)</f>
        <v/>
      </c>
      <c r="F2688" t="str">
        <f>IF([1]线路!E2688="","",[1]线路!E2688)</f>
        <v/>
      </c>
      <c r="G2688" s="18" t="str">
        <f t="shared" si="98"/>
        <v/>
      </c>
      <c r="H2688" s="18"/>
      <c r="I2688" s="18"/>
      <c r="J2688" s="18"/>
      <c r="K2688" s="18"/>
      <c r="L2688" s="18" t="str">
        <f t="shared" si="99"/>
        <v/>
      </c>
      <c r="M2688" t="str">
        <f>IF([1]线路!G2688="","",[1]线路!G2688)</f>
        <v/>
      </c>
      <c r="N2688" t="str">
        <f>IF([1]线路!H2688="","",[1]线路!H2688)</f>
        <v/>
      </c>
    </row>
    <row r="2689" spans="1:14" x14ac:dyDescent="0.15">
      <c r="A2689" t="str">
        <f>IF([1]线路!A2689="","",[1]线路!A2689)</f>
        <v/>
      </c>
      <c r="B2689" t="str">
        <f>IF([1]线路!B2689="","",[1]线路!B2689)</f>
        <v/>
      </c>
      <c r="C2689" t="str">
        <f>IF([1]线路!C2689="","",[1]线路!C2689)</f>
        <v/>
      </c>
      <c r="D2689" t="str">
        <f>IF([1]线路!D2689="","",[1]线路!D2689)</f>
        <v/>
      </c>
      <c r="E2689" t="str">
        <f>IF([1]线路!F2689="","",[1]线路!F2689)</f>
        <v/>
      </c>
      <c r="F2689" t="str">
        <f>IF([1]线路!E2689="","",[1]线路!E2689)</f>
        <v/>
      </c>
      <c r="G2689" s="18" t="str">
        <f t="shared" si="98"/>
        <v/>
      </c>
      <c r="H2689" s="18"/>
      <c r="I2689" s="18"/>
      <c r="J2689" s="18"/>
      <c r="K2689" s="18"/>
      <c r="L2689" s="18" t="str">
        <f t="shared" si="99"/>
        <v/>
      </c>
      <c r="M2689" t="str">
        <f>IF([1]线路!G2689="","",[1]线路!G2689)</f>
        <v/>
      </c>
      <c r="N2689" t="str">
        <f>IF([1]线路!H2689="","",[1]线路!H2689)</f>
        <v/>
      </c>
    </row>
    <row r="2690" spans="1:14" x14ac:dyDescent="0.15">
      <c r="A2690" t="str">
        <f>IF([1]线路!A2690="","",[1]线路!A2690)</f>
        <v/>
      </c>
      <c r="B2690" t="str">
        <f>IF([1]线路!B2690="","",[1]线路!B2690)</f>
        <v/>
      </c>
      <c r="C2690" t="str">
        <f>IF([1]线路!C2690="","",[1]线路!C2690)</f>
        <v/>
      </c>
      <c r="D2690" t="str">
        <f>IF([1]线路!D2690="","",[1]线路!D2690)</f>
        <v/>
      </c>
      <c r="E2690" t="str">
        <f>IF([1]线路!F2690="","",[1]线路!F2690)</f>
        <v/>
      </c>
      <c r="F2690" t="str">
        <f>IF([1]线路!E2690="","",[1]线路!E2690)</f>
        <v/>
      </c>
      <c r="G2690" s="18" t="str">
        <f t="shared" si="98"/>
        <v/>
      </c>
      <c r="H2690" s="18"/>
      <c r="I2690" s="18"/>
      <c r="J2690" s="18"/>
      <c r="K2690" s="18"/>
      <c r="L2690" s="18" t="str">
        <f t="shared" si="99"/>
        <v/>
      </c>
      <c r="M2690" t="str">
        <f>IF([1]线路!G2690="","",[1]线路!G2690)</f>
        <v/>
      </c>
      <c r="N2690" t="str">
        <f>IF([1]线路!H2690="","",[1]线路!H2690)</f>
        <v/>
      </c>
    </row>
    <row r="2691" spans="1:14" x14ac:dyDescent="0.15">
      <c r="A2691" t="str">
        <f>IF([1]线路!A2691="","",[1]线路!A2691)</f>
        <v/>
      </c>
      <c r="B2691" t="str">
        <f>IF([1]线路!B2691="","",[1]线路!B2691)</f>
        <v/>
      </c>
      <c r="C2691" t="str">
        <f>IF([1]线路!C2691="","",[1]线路!C2691)</f>
        <v/>
      </c>
      <c r="D2691" t="str">
        <f>IF([1]线路!D2691="","",[1]线路!D2691)</f>
        <v/>
      </c>
      <c r="E2691" t="str">
        <f>IF([1]线路!F2691="","",[1]线路!F2691)</f>
        <v/>
      </c>
      <c r="F2691" t="str">
        <f>IF([1]线路!E2691="","",[1]线路!E2691)</f>
        <v/>
      </c>
      <c r="G2691" s="18" t="str">
        <f t="shared" ref="G2691:G2754" si="100">L2691</f>
        <v/>
      </c>
      <c r="H2691" s="18"/>
      <c r="I2691" s="18"/>
      <c r="J2691" s="18"/>
      <c r="K2691" s="18"/>
      <c r="L2691" s="18" t="str">
        <f t="shared" ref="L2691:L2754" si="101">IF(OR(I2691="",K2691=""),"",IF(I2691/(I2691+K2691)&gt;0.5,0,1))</f>
        <v/>
      </c>
      <c r="M2691" t="str">
        <f>IF([1]线路!G2691="","",[1]线路!G2691)</f>
        <v/>
      </c>
      <c r="N2691" t="str">
        <f>IF([1]线路!H2691="","",[1]线路!H2691)</f>
        <v/>
      </c>
    </row>
    <row r="2692" spans="1:14" x14ac:dyDescent="0.15">
      <c r="A2692" t="str">
        <f>IF([1]线路!A2692="","",[1]线路!A2692)</f>
        <v/>
      </c>
      <c r="B2692" t="str">
        <f>IF([1]线路!B2692="","",[1]线路!B2692)</f>
        <v/>
      </c>
      <c r="C2692" t="str">
        <f>IF([1]线路!C2692="","",[1]线路!C2692)</f>
        <v/>
      </c>
      <c r="D2692" t="str">
        <f>IF([1]线路!D2692="","",[1]线路!D2692)</f>
        <v/>
      </c>
      <c r="E2692" t="str">
        <f>IF([1]线路!F2692="","",[1]线路!F2692)</f>
        <v/>
      </c>
      <c r="F2692" t="str">
        <f>IF([1]线路!E2692="","",[1]线路!E2692)</f>
        <v/>
      </c>
      <c r="G2692" s="18" t="str">
        <f t="shared" si="100"/>
        <v/>
      </c>
      <c r="H2692" s="18"/>
      <c r="I2692" s="18"/>
      <c r="J2692" s="18"/>
      <c r="K2692" s="18"/>
      <c r="L2692" s="18" t="str">
        <f t="shared" si="101"/>
        <v/>
      </c>
      <c r="M2692" t="str">
        <f>IF([1]线路!G2692="","",[1]线路!G2692)</f>
        <v/>
      </c>
      <c r="N2692" t="str">
        <f>IF([1]线路!H2692="","",[1]线路!H2692)</f>
        <v/>
      </c>
    </row>
    <row r="2693" spans="1:14" x14ac:dyDescent="0.15">
      <c r="A2693" t="str">
        <f>IF([1]线路!A2693="","",[1]线路!A2693)</f>
        <v/>
      </c>
      <c r="B2693" t="str">
        <f>IF([1]线路!B2693="","",[1]线路!B2693)</f>
        <v/>
      </c>
      <c r="C2693" t="str">
        <f>IF([1]线路!C2693="","",[1]线路!C2693)</f>
        <v/>
      </c>
      <c r="D2693" t="str">
        <f>IF([1]线路!D2693="","",[1]线路!D2693)</f>
        <v/>
      </c>
      <c r="E2693" t="str">
        <f>IF([1]线路!F2693="","",[1]线路!F2693)</f>
        <v/>
      </c>
      <c r="F2693" t="str">
        <f>IF([1]线路!E2693="","",[1]线路!E2693)</f>
        <v/>
      </c>
      <c r="G2693" s="18" t="str">
        <f t="shared" si="100"/>
        <v/>
      </c>
      <c r="H2693" s="18"/>
      <c r="I2693" s="18"/>
      <c r="J2693" s="18"/>
      <c r="K2693" s="18"/>
      <c r="L2693" s="18" t="str">
        <f t="shared" si="101"/>
        <v/>
      </c>
      <c r="M2693" t="str">
        <f>IF([1]线路!G2693="","",[1]线路!G2693)</f>
        <v/>
      </c>
      <c r="N2693" t="str">
        <f>IF([1]线路!H2693="","",[1]线路!H2693)</f>
        <v/>
      </c>
    </row>
    <row r="2694" spans="1:14" x14ac:dyDescent="0.15">
      <c r="A2694" t="str">
        <f>IF([1]线路!A2694="","",[1]线路!A2694)</f>
        <v/>
      </c>
      <c r="B2694" t="str">
        <f>IF([1]线路!B2694="","",[1]线路!B2694)</f>
        <v/>
      </c>
      <c r="C2694" t="str">
        <f>IF([1]线路!C2694="","",[1]线路!C2694)</f>
        <v/>
      </c>
      <c r="D2694" t="str">
        <f>IF([1]线路!D2694="","",[1]线路!D2694)</f>
        <v/>
      </c>
      <c r="E2694" t="str">
        <f>IF([1]线路!F2694="","",[1]线路!F2694)</f>
        <v/>
      </c>
      <c r="F2694" t="str">
        <f>IF([1]线路!E2694="","",[1]线路!E2694)</f>
        <v/>
      </c>
      <c r="G2694" s="18" t="str">
        <f t="shared" si="100"/>
        <v/>
      </c>
      <c r="H2694" s="18"/>
      <c r="I2694" s="18"/>
      <c r="J2694" s="18"/>
      <c r="K2694" s="18"/>
      <c r="L2694" s="18" t="str">
        <f t="shared" si="101"/>
        <v/>
      </c>
      <c r="M2694" t="str">
        <f>IF([1]线路!G2694="","",[1]线路!G2694)</f>
        <v/>
      </c>
      <c r="N2694" t="str">
        <f>IF([1]线路!H2694="","",[1]线路!H2694)</f>
        <v/>
      </c>
    </row>
    <row r="2695" spans="1:14" x14ac:dyDescent="0.15">
      <c r="A2695" t="str">
        <f>IF([1]线路!A2695="","",[1]线路!A2695)</f>
        <v/>
      </c>
      <c r="B2695" t="str">
        <f>IF([1]线路!B2695="","",[1]线路!B2695)</f>
        <v/>
      </c>
      <c r="C2695" t="str">
        <f>IF([1]线路!C2695="","",[1]线路!C2695)</f>
        <v/>
      </c>
      <c r="D2695" t="str">
        <f>IF([1]线路!D2695="","",[1]线路!D2695)</f>
        <v/>
      </c>
      <c r="E2695" t="str">
        <f>IF([1]线路!F2695="","",[1]线路!F2695)</f>
        <v/>
      </c>
      <c r="F2695" t="str">
        <f>IF([1]线路!E2695="","",[1]线路!E2695)</f>
        <v/>
      </c>
      <c r="G2695" s="18" t="str">
        <f t="shared" si="100"/>
        <v/>
      </c>
      <c r="H2695" s="18"/>
      <c r="I2695" s="18"/>
      <c r="J2695" s="18"/>
      <c r="K2695" s="18"/>
      <c r="L2695" s="18" t="str">
        <f t="shared" si="101"/>
        <v/>
      </c>
      <c r="M2695" t="str">
        <f>IF([1]线路!G2695="","",[1]线路!G2695)</f>
        <v/>
      </c>
      <c r="N2695" t="str">
        <f>IF([1]线路!H2695="","",[1]线路!H2695)</f>
        <v/>
      </c>
    </row>
    <row r="2696" spans="1:14" x14ac:dyDescent="0.15">
      <c r="A2696" t="str">
        <f>IF([1]线路!A2696="","",[1]线路!A2696)</f>
        <v/>
      </c>
      <c r="B2696" t="str">
        <f>IF([1]线路!B2696="","",[1]线路!B2696)</f>
        <v/>
      </c>
      <c r="C2696" t="str">
        <f>IF([1]线路!C2696="","",[1]线路!C2696)</f>
        <v/>
      </c>
      <c r="D2696" t="str">
        <f>IF([1]线路!D2696="","",[1]线路!D2696)</f>
        <v/>
      </c>
      <c r="E2696" t="str">
        <f>IF([1]线路!F2696="","",[1]线路!F2696)</f>
        <v/>
      </c>
      <c r="F2696" t="str">
        <f>IF([1]线路!E2696="","",[1]线路!E2696)</f>
        <v/>
      </c>
      <c r="G2696" s="18" t="str">
        <f t="shared" si="100"/>
        <v/>
      </c>
      <c r="H2696" s="18"/>
      <c r="I2696" s="18"/>
      <c r="J2696" s="18"/>
      <c r="K2696" s="18"/>
      <c r="L2696" s="18" t="str">
        <f t="shared" si="101"/>
        <v/>
      </c>
      <c r="M2696" t="str">
        <f>IF([1]线路!G2696="","",[1]线路!G2696)</f>
        <v/>
      </c>
      <c r="N2696" t="str">
        <f>IF([1]线路!H2696="","",[1]线路!H2696)</f>
        <v/>
      </c>
    </row>
    <row r="2697" spans="1:14" x14ac:dyDescent="0.15">
      <c r="A2697" t="str">
        <f>IF([1]线路!A2697="","",[1]线路!A2697)</f>
        <v/>
      </c>
      <c r="B2697" t="str">
        <f>IF([1]线路!B2697="","",[1]线路!B2697)</f>
        <v/>
      </c>
      <c r="C2697" t="str">
        <f>IF([1]线路!C2697="","",[1]线路!C2697)</f>
        <v/>
      </c>
      <c r="D2697" t="str">
        <f>IF([1]线路!D2697="","",[1]线路!D2697)</f>
        <v/>
      </c>
      <c r="E2697" t="str">
        <f>IF([1]线路!F2697="","",[1]线路!F2697)</f>
        <v/>
      </c>
      <c r="F2697" t="str">
        <f>IF([1]线路!E2697="","",[1]线路!E2697)</f>
        <v/>
      </c>
      <c r="G2697" s="18" t="str">
        <f t="shared" si="100"/>
        <v/>
      </c>
      <c r="H2697" s="18"/>
      <c r="I2697" s="18"/>
      <c r="J2697" s="18"/>
      <c r="K2697" s="18"/>
      <c r="L2697" s="18" t="str">
        <f t="shared" si="101"/>
        <v/>
      </c>
      <c r="M2697" t="str">
        <f>IF([1]线路!G2697="","",[1]线路!G2697)</f>
        <v/>
      </c>
      <c r="N2697" t="str">
        <f>IF([1]线路!H2697="","",[1]线路!H2697)</f>
        <v/>
      </c>
    </row>
    <row r="2698" spans="1:14" x14ac:dyDescent="0.15">
      <c r="A2698" t="str">
        <f>IF([1]线路!A2698="","",[1]线路!A2698)</f>
        <v/>
      </c>
      <c r="B2698" t="str">
        <f>IF([1]线路!B2698="","",[1]线路!B2698)</f>
        <v/>
      </c>
      <c r="C2698" t="str">
        <f>IF([1]线路!C2698="","",[1]线路!C2698)</f>
        <v/>
      </c>
      <c r="D2698" t="str">
        <f>IF([1]线路!D2698="","",[1]线路!D2698)</f>
        <v/>
      </c>
      <c r="E2698" t="str">
        <f>IF([1]线路!F2698="","",[1]线路!F2698)</f>
        <v/>
      </c>
      <c r="F2698" t="str">
        <f>IF([1]线路!E2698="","",[1]线路!E2698)</f>
        <v/>
      </c>
      <c r="G2698" s="18" t="str">
        <f t="shared" si="100"/>
        <v/>
      </c>
      <c r="H2698" s="18"/>
      <c r="I2698" s="18"/>
      <c r="J2698" s="18"/>
      <c r="K2698" s="18"/>
      <c r="L2698" s="18" t="str">
        <f t="shared" si="101"/>
        <v/>
      </c>
      <c r="M2698" t="str">
        <f>IF([1]线路!G2698="","",[1]线路!G2698)</f>
        <v/>
      </c>
      <c r="N2698" t="str">
        <f>IF([1]线路!H2698="","",[1]线路!H2698)</f>
        <v/>
      </c>
    </row>
    <row r="2699" spans="1:14" x14ac:dyDescent="0.15">
      <c r="A2699" t="str">
        <f>IF([1]线路!A2699="","",[1]线路!A2699)</f>
        <v/>
      </c>
      <c r="B2699" t="str">
        <f>IF([1]线路!B2699="","",[1]线路!B2699)</f>
        <v/>
      </c>
      <c r="C2699" t="str">
        <f>IF([1]线路!C2699="","",[1]线路!C2699)</f>
        <v/>
      </c>
      <c r="D2699" t="str">
        <f>IF([1]线路!D2699="","",[1]线路!D2699)</f>
        <v/>
      </c>
      <c r="E2699" t="str">
        <f>IF([1]线路!F2699="","",[1]线路!F2699)</f>
        <v/>
      </c>
      <c r="F2699" t="str">
        <f>IF([1]线路!E2699="","",[1]线路!E2699)</f>
        <v/>
      </c>
      <c r="G2699" s="18" t="str">
        <f t="shared" si="100"/>
        <v/>
      </c>
      <c r="H2699" s="18"/>
      <c r="I2699" s="18"/>
      <c r="J2699" s="18"/>
      <c r="K2699" s="18"/>
      <c r="L2699" s="18" t="str">
        <f t="shared" si="101"/>
        <v/>
      </c>
      <c r="M2699" t="str">
        <f>IF([1]线路!G2699="","",[1]线路!G2699)</f>
        <v/>
      </c>
      <c r="N2699" t="str">
        <f>IF([1]线路!H2699="","",[1]线路!H2699)</f>
        <v/>
      </c>
    </row>
    <row r="2700" spans="1:14" x14ac:dyDescent="0.15">
      <c r="A2700" t="str">
        <f>IF([1]线路!A2700="","",[1]线路!A2700)</f>
        <v/>
      </c>
      <c r="B2700" t="str">
        <f>IF([1]线路!B2700="","",[1]线路!B2700)</f>
        <v/>
      </c>
      <c r="C2700" t="str">
        <f>IF([1]线路!C2700="","",[1]线路!C2700)</f>
        <v/>
      </c>
      <c r="D2700" t="str">
        <f>IF([1]线路!D2700="","",[1]线路!D2700)</f>
        <v/>
      </c>
      <c r="E2700" t="str">
        <f>IF([1]线路!F2700="","",[1]线路!F2700)</f>
        <v/>
      </c>
      <c r="F2700" t="str">
        <f>IF([1]线路!E2700="","",[1]线路!E2700)</f>
        <v/>
      </c>
      <c r="G2700" s="18" t="str">
        <f t="shared" si="100"/>
        <v/>
      </c>
      <c r="H2700" s="18"/>
      <c r="I2700" s="18"/>
      <c r="J2700" s="18"/>
      <c r="K2700" s="18"/>
      <c r="L2700" s="18" t="str">
        <f t="shared" si="101"/>
        <v/>
      </c>
      <c r="M2700" t="str">
        <f>IF([1]线路!G2700="","",[1]线路!G2700)</f>
        <v/>
      </c>
      <c r="N2700" t="str">
        <f>IF([1]线路!H2700="","",[1]线路!H2700)</f>
        <v/>
      </c>
    </row>
    <row r="2701" spans="1:14" x14ac:dyDescent="0.15">
      <c r="A2701" t="str">
        <f>IF([1]线路!A2701="","",[1]线路!A2701)</f>
        <v/>
      </c>
      <c r="B2701" t="str">
        <f>IF([1]线路!B2701="","",[1]线路!B2701)</f>
        <v/>
      </c>
      <c r="C2701" t="str">
        <f>IF([1]线路!C2701="","",[1]线路!C2701)</f>
        <v/>
      </c>
      <c r="D2701" t="str">
        <f>IF([1]线路!D2701="","",[1]线路!D2701)</f>
        <v/>
      </c>
      <c r="E2701" t="str">
        <f>IF([1]线路!F2701="","",[1]线路!F2701)</f>
        <v/>
      </c>
      <c r="F2701" t="str">
        <f>IF([1]线路!E2701="","",[1]线路!E2701)</f>
        <v/>
      </c>
      <c r="G2701" s="18" t="str">
        <f t="shared" si="100"/>
        <v/>
      </c>
      <c r="H2701" s="18"/>
      <c r="I2701" s="18"/>
      <c r="J2701" s="18"/>
      <c r="K2701" s="18"/>
      <c r="L2701" s="18" t="str">
        <f t="shared" si="101"/>
        <v/>
      </c>
      <c r="M2701" t="str">
        <f>IF([1]线路!G2701="","",[1]线路!G2701)</f>
        <v/>
      </c>
      <c r="N2701" t="str">
        <f>IF([1]线路!H2701="","",[1]线路!H2701)</f>
        <v/>
      </c>
    </row>
    <row r="2702" spans="1:14" x14ac:dyDescent="0.15">
      <c r="A2702" t="str">
        <f>IF([1]线路!A2702="","",[1]线路!A2702)</f>
        <v/>
      </c>
      <c r="B2702" t="str">
        <f>IF([1]线路!B2702="","",[1]线路!B2702)</f>
        <v/>
      </c>
      <c r="C2702" t="str">
        <f>IF([1]线路!C2702="","",[1]线路!C2702)</f>
        <v/>
      </c>
      <c r="D2702" t="str">
        <f>IF([1]线路!D2702="","",[1]线路!D2702)</f>
        <v/>
      </c>
      <c r="E2702" t="str">
        <f>IF([1]线路!F2702="","",[1]线路!F2702)</f>
        <v/>
      </c>
      <c r="F2702" t="str">
        <f>IF([1]线路!E2702="","",[1]线路!E2702)</f>
        <v/>
      </c>
      <c r="G2702" s="18" t="str">
        <f t="shared" si="100"/>
        <v/>
      </c>
      <c r="H2702" s="18"/>
      <c r="I2702" s="18"/>
      <c r="J2702" s="18"/>
      <c r="K2702" s="18"/>
      <c r="L2702" s="18" t="str">
        <f t="shared" si="101"/>
        <v/>
      </c>
      <c r="M2702" t="str">
        <f>IF([1]线路!G2702="","",[1]线路!G2702)</f>
        <v/>
      </c>
      <c r="N2702" t="str">
        <f>IF([1]线路!H2702="","",[1]线路!H2702)</f>
        <v/>
      </c>
    </row>
    <row r="2703" spans="1:14" x14ac:dyDescent="0.15">
      <c r="A2703" t="str">
        <f>IF([1]线路!A2703="","",[1]线路!A2703)</f>
        <v/>
      </c>
      <c r="B2703" t="str">
        <f>IF([1]线路!B2703="","",[1]线路!B2703)</f>
        <v/>
      </c>
      <c r="C2703" t="str">
        <f>IF([1]线路!C2703="","",[1]线路!C2703)</f>
        <v/>
      </c>
      <c r="D2703" t="str">
        <f>IF([1]线路!D2703="","",[1]线路!D2703)</f>
        <v/>
      </c>
      <c r="E2703" t="str">
        <f>IF([1]线路!F2703="","",[1]线路!F2703)</f>
        <v/>
      </c>
      <c r="F2703" t="str">
        <f>IF([1]线路!E2703="","",[1]线路!E2703)</f>
        <v/>
      </c>
      <c r="G2703" s="18" t="str">
        <f t="shared" si="100"/>
        <v/>
      </c>
      <c r="H2703" s="18"/>
      <c r="I2703" s="18"/>
      <c r="J2703" s="18"/>
      <c r="K2703" s="18"/>
      <c r="L2703" s="18" t="str">
        <f t="shared" si="101"/>
        <v/>
      </c>
      <c r="M2703" t="str">
        <f>IF([1]线路!G2703="","",[1]线路!G2703)</f>
        <v/>
      </c>
      <c r="N2703" t="str">
        <f>IF([1]线路!H2703="","",[1]线路!H2703)</f>
        <v/>
      </c>
    </row>
    <row r="2704" spans="1:14" x14ac:dyDescent="0.15">
      <c r="A2704" t="str">
        <f>IF([1]线路!A2704="","",[1]线路!A2704)</f>
        <v/>
      </c>
      <c r="B2704" t="str">
        <f>IF([1]线路!B2704="","",[1]线路!B2704)</f>
        <v/>
      </c>
      <c r="C2704" t="str">
        <f>IF([1]线路!C2704="","",[1]线路!C2704)</f>
        <v/>
      </c>
      <c r="D2704" t="str">
        <f>IF([1]线路!D2704="","",[1]线路!D2704)</f>
        <v/>
      </c>
      <c r="E2704" t="str">
        <f>IF([1]线路!F2704="","",[1]线路!F2704)</f>
        <v/>
      </c>
      <c r="F2704" t="str">
        <f>IF([1]线路!E2704="","",[1]线路!E2704)</f>
        <v/>
      </c>
      <c r="G2704" s="18" t="str">
        <f t="shared" si="100"/>
        <v/>
      </c>
      <c r="H2704" s="18"/>
      <c r="I2704" s="18"/>
      <c r="J2704" s="18"/>
      <c r="K2704" s="18"/>
      <c r="L2704" s="18" t="str">
        <f t="shared" si="101"/>
        <v/>
      </c>
      <c r="M2704" t="str">
        <f>IF([1]线路!G2704="","",[1]线路!G2704)</f>
        <v/>
      </c>
      <c r="N2704" t="str">
        <f>IF([1]线路!H2704="","",[1]线路!H2704)</f>
        <v/>
      </c>
    </row>
    <row r="2705" spans="1:14" x14ac:dyDescent="0.15">
      <c r="A2705" t="str">
        <f>IF([1]线路!A2705="","",[1]线路!A2705)</f>
        <v/>
      </c>
      <c r="B2705" t="str">
        <f>IF([1]线路!B2705="","",[1]线路!B2705)</f>
        <v/>
      </c>
      <c r="C2705" t="str">
        <f>IF([1]线路!C2705="","",[1]线路!C2705)</f>
        <v/>
      </c>
      <c r="D2705" t="str">
        <f>IF([1]线路!D2705="","",[1]线路!D2705)</f>
        <v/>
      </c>
      <c r="E2705" t="str">
        <f>IF([1]线路!F2705="","",[1]线路!F2705)</f>
        <v/>
      </c>
      <c r="F2705" t="str">
        <f>IF([1]线路!E2705="","",[1]线路!E2705)</f>
        <v/>
      </c>
      <c r="G2705" s="18" t="str">
        <f t="shared" si="100"/>
        <v/>
      </c>
      <c r="H2705" s="18"/>
      <c r="I2705" s="18"/>
      <c r="J2705" s="18"/>
      <c r="K2705" s="18"/>
      <c r="L2705" s="18" t="str">
        <f t="shared" si="101"/>
        <v/>
      </c>
      <c r="M2705" t="str">
        <f>IF([1]线路!G2705="","",[1]线路!G2705)</f>
        <v/>
      </c>
      <c r="N2705" t="str">
        <f>IF([1]线路!H2705="","",[1]线路!H2705)</f>
        <v/>
      </c>
    </row>
    <row r="2706" spans="1:14" x14ac:dyDescent="0.15">
      <c r="A2706" t="str">
        <f>IF([1]线路!A2706="","",[1]线路!A2706)</f>
        <v/>
      </c>
      <c r="B2706" t="str">
        <f>IF([1]线路!B2706="","",[1]线路!B2706)</f>
        <v/>
      </c>
      <c r="C2706" t="str">
        <f>IF([1]线路!C2706="","",[1]线路!C2706)</f>
        <v/>
      </c>
      <c r="D2706" t="str">
        <f>IF([1]线路!D2706="","",[1]线路!D2706)</f>
        <v/>
      </c>
      <c r="E2706" t="str">
        <f>IF([1]线路!F2706="","",[1]线路!F2706)</f>
        <v/>
      </c>
      <c r="F2706" t="str">
        <f>IF([1]线路!E2706="","",[1]线路!E2706)</f>
        <v/>
      </c>
      <c r="G2706" s="18" t="str">
        <f t="shared" si="100"/>
        <v/>
      </c>
      <c r="H2706" s="18"/>
      <c r="I2706" s="18"/>
      <c r="J2706" s="18"/>
      <c r="K2706" s="18"/>
      <c r="L2706" s="18" t="str">
        <f t="shared" si="101"/>
        <v/>
      </c>
      <c r="M2706" t="str">
        <f>IF([1]线路!G2706="","",[1]线路!G2706)</f>
        <v/>
      </c>
      <c r="N2706" t="str">
        <f>IF([1]线路!H2706="","",[1]线路!H2706)</f>
        <v/>
      </c>
    </row>
    <row r="2707" spans="1:14" x14ac:dyDescent="0.15">
      <c r="A2707" t="str">
        <f>IF([1]线路!A2707="","",[1]线路!A2707)</f>
        <v/>
      </c>
      <c r="B2707" t="str">
        <f>IF([1]线路!B2707="","",[1]线路!B2707)</f>
        <v/>
      </c>
      <c r="C2707" t="str">
        <f>IF([1]线路!C2707="","",[1]线路!C2707)</f>
        <v/>
      </c>
      <c r="D2707" t="str">
        <f>IF([1]线路!D2707="","",[1]线路!D2707)</f>
        <v/>
      </c>
      <c r="E2707" t="str">
        <f>IF([1]线路!F2707="","",[1]线路!F2707)</f>
        <v/>
      </c>
      <c r="F2707" t="str">
        <f>IF([1]线路!E2707="","",[1]线路!E2707)</f>
        <v/>
      </c>
      <c r="G2707" s="18" t="str">
        <f t="shared" si="100"/>
        <v/>
      </c>
      <c r="H2707" s="18"/>
      <c r="I2707" s="18"/>
      <c r="J2707" s="18"/>
      <c r="K2707" s="18"/>
      <c r="L2707" s="18" t="str">
        <f t="shared" si="101"/>
        <v/>
      </c>
      <c r="M2707" t="str">
        <f>IF([1]线路!G2707="","",[1]线路!G2707)</f>
        <v/>
      </c>
      <c r="N2707" t="str">
        <f>IF([1]线路!H2707="","",[1]线路!H2707)</f>
        <v/>
      </c>
    </row>
    <row r="2708" spans="1:14" x14ac:dyDescent="0.15">
      <c r="A2708" t="str">
        <f>IF([1]线路!A2708="","",[1]线路!A2708)</f>
        <v/>
      </c>
      <c r="B2708" t="str">
        <f>IF([1]线路!B2708="","",[1]线路!B2708)</f>
        <v/>
      </c>
      <c r="C2708" t="str">
        <f>IF([1]线路!C2708="","",[1]线路!C2708)</f>
        <v/>
      </c>
      <c r="D2708" t="str">
        <f>IF([1]线路!D2708="","",[1]线路!D2708)</f>
        <v/>
      </c>
      <c r="E2708" t="str">
        <f>IF([1]线路!F2708="","",[1]线路!F2708)</f>
        <v/>
      </c>
      <c r="F2708" t="str">
        <f>IF([1]线路!E2708="","",[1]线路!E2708)</f>
        <v/>
      </c>
      <c r="G2708" s="18" t="str">
        <f t="shared" si="100"/>
        <v/>
      </c>
      <c r="H2708" s="18"/>
      <c r="I2708" s="18"/>
      <c r="J2708" s="18"/>
      <c r="K2708" s="18"/>
      <c r="L2708" s="18" t="str">
        <f t="shared" si="101"/>
        <v/>
      </c>
      <c r="M2708" t="str">
        <f>IF([1]线路!G2708="","",[1]线路!G2708)</f>
        <v/>
      </c>
      <c r="N2708" t="str">
        <f>IF([1]线路!H2708="","",[1]线路!H2708)</f>
        <v/>
      </c>
    </row>
    <row r="2709" spans="1:14" x14ac:dyDescent="0.15">
      <c r="A2709" t="str">
        <f>IF([1]线路!A2709="","",[1]线路!A2709)</f>
        <v/>
      </c>
      <c r="B2709" t="str">
        <f>IF([1]线路!B2709="","",[1]线路!B2709)</f>
        <v/>
      </c>
      <c r="C2709" t="str">
        <f>IF([1]线路!C2709="","",[1]线路!C2709)</f>
        <v/>
      </c>
      <c r="D2709" t="str">
        <f>IF([1]线路!D2709="","",[1]线路!D2709)</f>
        <v/>
      </c>
      <c r="E2709" t="str">
        <f>IF([1]线路!F2709="","",[1]线路!F2709)</f>
        <v/>
      </c>
      <c r="F2709" t="str">
        <f>IF([1]线路!E2709="","",[1]线路!E2709)</f>
        <v/>
      </c>
      <c r="G2709" s="18" t="str">
        <f t="shared" si="100"/>
        <v/>
      </c>
      <c r="H2709" s="18"/>
      <c r="I2709" s="18"/>
      <c r="J2709" s="18"/>
      <c r="K2709" s="18"/>
      <c r="L2709" s="18" t="str">
        <f t="shared" si="101"/>
        <v/>
      </c>
      <c r="M2709" t="str">
        <f>IF([1]线路!G2709="","",[1]线路!G2709)</f>
        <v/>
      </c>
      <c r="N2709" t="str">
        <f>IF([1]线路!H2709="","",[1]线路!H2709)</f>
        <v/>
      </c>
    </row>
    <row r="2710" spans="1:14" x14ac:dyDescent="0.15">
      <c r="A2710" t="str">
        <f>IF([1]线路!A2710="","",[1]线路!A2710)</f>
        <v/>
      </c>
      <c r="B2710" t="str">
        <f>IF([1]线路!B2710="","",[1]线路!B2710)</f>
        <v/>
      </c>
      <c r="C2710" t="str">
        <f>IF([1]线路!C2710="","",[1]线路!C2710)</f>
        <v/>
      </c>
      <c r="D2710" t="str">
        <f>IF([1]线路!D2710="","",[1]线路!D2710)</f>
        <v/>
      </c>
      <c r="E2710" t="str">
        <f>IF([1]线路!F2710="","",[1]线路!F2710)</f>
        <v/>
      </c>
      <c r="F2710" t="str">
        <f>IF([1]线路!E2710="","",[1]线路!E2710)</f>
        <v/>
      </c>
      <c r="G2710" s="18" t="str">
        <f t="shared" si="100"/>
        <v/>
      </c>
      <c r="H2710" s="18"/>
      <c r="I2710" s="18"/>
      <c r="J2710" s="18"/>
      <c r="K2710" s="18"/>
      <c r="L2710" s="18" t="str">
        <f t="shared" si="101"/>
        <v/>
      </c>
      <c r="M2710" t="str">
        <f>IF([1]线路!G2710="","",[1]线路!G2710)</f>
        <v/>
      </c>
      <c r="N2710" t="str">
        <f>IF([1]线路!H2710="","",[1]线路!H2710)</f>
        <v/>
      </c>
    </row>
    <row r="2711" spans="1:14" x14ac:dyDescent="0.15">
      <c r="A2711" t="str">
        <f>IF([1]线路!A2711="","",[1]线路!A2711)</f>
        <v/>
      </c>
      <c r="B2711" t="str">
        <f>IF([1]线路!B2711="","",[1]线路!B2711)</f>
        <v/>
      </c>
      <c r="C2711" t="str">
        <f>IF([1]线路!C2711="","",[1]线路!C2711)</f>
        <v/>
      </c>
      <c r="D2711" t="str">
        <f>IF([1]线路!D2711="","",[1]线路!D2711)</f>
        <v/>
      </c>
      <c r="E2711" t="str">
        <f>IF([1]线路!F2711="","",[1]线路!F2711)</f>
        <v/>
      </c>
      <c r="F2711" t="str">
        <f>IF([1]线路!E2711="","",[1]线路!E2711)</f>
        <v/>
      </c>
      <c r="G2711" s="18" t="str">
        <f t="shared" si="100"/>
        <v/>
      </c>
      <c r="H2711" s="18"/>
      <c r="I2711" s="18"/>
      <c r="J2711" s="18"/>
      <c r="K2711" s="18"/>
      <c r="L2711" s="18" t="str">
        <f t="shared" si="101"/>
        <v/>
      </c>
      <c r="M2711" t="str">
        <f>IF([1]线路!G2711="","",[1]线路!G2711)</f>
        <v/>
      </c>
      <c r="N2711" t="str">
        <f>IF([1]线路!H2711="","",[1]线路!H2711)</f>
        <v/>
      </c>
    </row>
    <row r="2712" spans="1:14" x14ac:dyDescent="0.15">
      <c r="A2712" t="str">
        <f>IF([1]线路!A2712="","",[1]线路!A2712)</f>
        <v/>
      </c>
      <c r="B2712" t="str">
        <f>IF([1]线路!B2712="","",[1]线路!B2712)</f>
        <v/>
      </c>
      <c r="C2712" t="str">
        <f>IF([1]线路!C2712="","",[1]线路!C2712)</f>
        <v/>
      </c>
      <c r="D2712" t="str">
        <f>IF([1]线路!D2712="","",[1]线路!D2712)</f>
        <v/>
      </c>
      <c r="E2712" t="str">
        <f>IF([1]线路!F2712="","",[1]线路!F2712)</f>
        <v/>
      </c>
      <c r="F2712" t="str">
        <f>IF([1]线路!E2712="","",[1]线路!E2712)</f>
        <v/>
      </c>
      <c r="G2712" s="18" t="str">
        <f t="shared" si="100"/>
        <v/>
      </c>
      <c r="H2712" s="18"/>
      <c r="I2712" s="18"/>
      <c r="J2712" s="18"/>
      <c r="K2712" s="18"/>
      <c r="L2712" s="18" t="str">
        <f t="shared" si="101"/>
        <v/>
      </c>
      <c r="M2712" t="str">
        <f>IF([1]线路!G2712="","",[1]线路!G2712)</f>
        <v/>
      </c>
      <c r="N2712" t="str">
        <f>IF([1]线路!H2712="","",[1]线路!H2712)</f>
        <v/>
      </c>
    </row>
    <row r="2713" spans="1:14" x14ac:dyDescent="0.15">
      <c r="A2713" t="str">
        <f>IF([1]线路!A2713="","",[1]线路!A2713)</f>
        <v/>
      </c>
      <c r="B2713" t="str">
        <f>IF([1]线路!B2713="","",[1]线路!B2713)</f>
        <v/>
      </c>
      <c r="C2713" t="str">
        <f>IF([1]线路!C2713="","",[1]线路!C2713)</f>
        <v/>
      </c>
      <c r="D2713" t="str">
        <f>IF([1]线路!D2713="","",[1]线路!D2713)</f>
        <v/>
      </c>
      <c r="E2713" t="str">
        <f>IF([1]线路!F2713="","",[1]线路!F2713)</f>
        <v/>
      </c>
      <c r="F2713" t="str">
        <f>IF([1]线路!E2713="","",[1]线路!E2713)</f>
        <v/>
      </c>
      <c r="G2713" s="18" t="str">
        <f t="shared" si="100"/>
        <v/>
      </c>
      <c r="H2713" s="18"/>
      <c r="I2713" s="18"/>
      <c r="J2713" s="18"/>
      <c r="K2713" s="18"/>
      <c r="L2713" s="18" t="str">
        <f t="shared" si="101"/>
        <v/>
      </c>
      <c r="M2713" t="str">
        <f>IF([1]线路!G2713="","",[1]线路!G2713)</f>
        <v/>
      </c>
      <c r="N2713" t="str">
        <f>IF([1]线路!H2713="","",[1]线路!H2713)</f>
        <v/>
      </c>
    </row>
    <row r="2714" spans="1:14" x14ac:dyDescent="0.15">
      <c r="A2714" t="str">
        <f>IF([1]线路!A2714="","",[1]线路!A2714)</f>
        <v/>
      </c>
      <c r="B2714" t="str">
        <f>IF([1]线路!B2714="","",[1]线路!B2714)</f>
        <v/>
      </c>
      <c r="C2714" t="str">
        <f>IF([1]线路!C2714="","",[1]线路!C2714)</f>
        <v/>
      </c>
      <c r="D2714" t="str">
        <f>IF([1]线路!D2714="","",[1]线路!D2714)</f>
        <v/>
      </c>
      <c r="E2714" t="str">
        <f>IF([1]线路!F2714="","",[1]线路!F2714)</f>
        <v/>
      </c>
      <c r="F2714" t="str">
        <f>IF([1]线路!E2714="","",[1]线路!E2714)</f>
        <v/>
      </c>
      <c r="G2714" s="18" t="str">
        <f t="shared" si="100"/>
        <v/>
      </c>
      <c r="H2714" s="18"/>
      <c r="I2714" s="18"/>
      <c r="J2714" s="18"/>
      <c r="K2714" s="18"/>
      <c r="L2714" s="18" t="str">
        <f t="shared" si="101"/>
        <v/>
      </c>
      <c r="M2714" t="str">
        <f>IF([1]线路!G2714="","",[1]线路!G2714)</f>
        <v/>
      </c>
      <c r="N2714" t="str">
        <f>IF([1]线路!H2714="","",[1]线路!H2714)</f>
        <v/>
      </c>
    </row>
    <row r="2715" spans="1:14" x14ac:dyDescent="0.15">
      <c r="A2715" t="str">
        <f>IF([1]线路!A2715="","",[1]线路!A2715)</f>
        <v/>
      </c>
      <c r="B2715" t="str">
        <f>IF([1]线路!B2715="","",[1]线路!B2715)</f>
        <v/>
      </c>
      <c r="C2715" t="str">
        <f>IF([1]线路!C2715="","",[1]线路!C2715)</f>
        <v/>
      </c>
      <c r="D2715" t="str">
        <f>IF([1]线路!D2715="","",[1]线路!D2715)</f>
        <v/>
      </c>
      <c r="E2715" t="str">
        <f>IF([1]线路!F2715="","",[1]线路!F2715)</f>
        <v/>
      </c>
      <c r="F2715" t="str">
        <f>IF([1]线路!E2715="","",[1]线路!E2715)</f>
        <v/>
      </c>
      <c r="G2715" s="18" t="str">
        <f t="shared" si="100"/>
        <v/>
      </c>
      <c r="H2715" s="18"/>
      <c r="I2715" s="18"/>
      <c r="J2715" s="18"/>
      <c r="K2715" s="18"/>
      <c r="L2715" s="18" t="str">
        <f t="shared" si="101"/>
        <v/>
      </c>
      <c r="M2715" t="str">
        <f>IF([1]线路!G2715="","",[1]线路!G2715)</f>
        <v/>
      </c>
      <c r="N2715" t="str">
        <f>IF([1]线路!H2715="","",[1]线路!H2715)</f>
        <v/>
      </c>
    </row>
    <row r="2716" spans="1:14" x14ac:dyDescent="0.15">
      <c r="A2716" t="str">
        <f>IF([1]线路!A2716="","",[1]线路!A2716)</f>
        <v/>
      </c>
      <c r="B2716" t="str">
        <f>IF([1]线路!B2716="","",[1]线路!B2716)</f>
        <v/>
      </c>
      <c r="C2716" t="str">
        <f>IF([1]线路!C2716="","",[1]线路!C2716)</f>
        <v/>
      </c>
      <c r="D2716" t="str">
        <f>IF([1]线路!D2716="","",[1]线路!D2716)</f>
        <v/>
      </c>
      <c r="E2716" t="str">
        <f>IF([1]线路!F2716="","",[1]线路!F2716)</f>
        <v/>
      </c>
      <c r="F2716" t="str">
        <f>IF([1]线路!E2716="","",[1]线路!E2716)</f>
        <v/>
      </c>
      <c r="G2716" s="18" t="str">
        <f t="shared" si="100"/>
        <v/>
      </c>
      <c r="H2716" s="18"/>
      <c r="I2716" s="18"/>
      <c r="J2716" s="18"/>
      <c r="K2716" s="18"/>
      <c r="L2716" s="18" t="str">
        <f t="shared" si="101"/>
        <v/>
      </c>
      <c r="M2716" t="str">
        <f>IF([1]线路!G2716="","",[1]线路!G2716)</f>
        <v/>
      </c>
      <c r="N2716" t="str">
        <f>IF([1]线路!H2716="","",[1]线路!H2716)</f>
        <v/>
      </c>
    </row>
    <row r="2717" spans="1:14" x14ac:dyDescent="0.15">
      <c r="A2717" t="str">
        <f>IF([1]线路!A2717="","",[1]线路!A2717)</f>
        <v/>
      </c>
      <c r="B2717" t="str">
        <f>IF([1]线路!B2717="","",[1]线路!B2717)</f>
        <v/>
      </c>
      <c r="C2717" t="str">
        <f>IF([1]线路!C2717="","",[1]线路!C2717)</f>
        <v/>
      </c>
      <c r="D2717" t="str">
        <f>IF([1]线路!D2717="","",[1]线路!D2717)</f>
        <v/>
      </c>
      <c r="E2717" t="str">
        <f>IF([1]线路!F2717="","",[1]线路!F2717)</f>
        <v/>
      </c>
      <c r="F2717" t="str">
        <f>IF([1]线路!E2717="","",[1]线路!E2717)</f>
        <v/>
      </c>
      <c r="G2717" s="18" t="str">
        <f t="shared" si="100"/>
        <v/>
      </c>
      <c r="H2717" s="18"/>
      <c r="I2717" s="18"/>
      <c r="J2717" s="18"/>
      <c r="K2717" s="18"/>
      <c r="L2717" s="18" t="str">
        <f t="shared" si="101"/>
        <v/>
      </c>
      <c r="M2717" t="str">
        <f>IF([1]线路!G2717="","",[1]线路!G2717)</f>
        <v/>
      </c>
      <c r="N2717" t="str">
        <f>IF([1]线路!H2717="","",[1]线路!H2717)</f>
        <v/>
      </c>
    </row>
    <row r="2718" spans="1:14" x14ac:dyDescent="0.15">
      <c r="A2718" t="str">
        <f>IF([1]线路!A2718="","",[1]线路!A2718)</f>
        <v/>
      </c>
      <c r="B2718" t="str">
        <f>IF([1]线路!B2718="","",[1]线路!B2718)</f>
        <v/>
      </c>
      <c r="C2718" t="str">
        <f>IF([1]线路!C2718="","",[1]线路!C2718)</f>
        <v/>
      </c>
      <c r="D2718" t="str">
        <f>IF([1]线路!D2718="","",[1]线路!D2718)</f>
        <v/>
      </c>
      <c r="E2718" t="str">
        <f>IF([1]线路!F2718="","",[1]线路!F2718)</f>
        <v/>
      </c>
      <c r="F2718" t="str">
        <f>IF([1]线路!E2718="","",[1]线路!E2718)</f>
        <v/>
      </c>
      <c r="G2718" s="18" t="str">
        <f t="shared" si="100"/>
        <v/>
      </c>
      <c r="H2718" s="18"/>
      <c r="I2718" s="18"/>
      <c r="J2718" s="18"/>
      <c r="K2718" s="18"/>
      <c r="L2718" s="18" t="str">
        <f t="shared" si="101"/>
        <v/>
      </c>
      <c r="M2718" t="str">
        <f>IF([1]线路!G2718="","",[1]线路!G2718)</f>
        <v/>
      </c>
      <c r="N2718" t="str">
        <f>IF([1]线路!H2718="","",[1]线路!H2718)</f>
        <v/>
      </c>
    </row>
    <row r="2719" spans="1:14" x14ac:dyDescent="0.15">
      <c r="A2719" t="str">
        <f>IF([1]线路!A2719="","",[1]线路!A2719)</f>
        <v/>
      </c>
      <c r="B2719" t="str">
        <f>IF([1]线路!B2719="","",[1]线路!B2719)</f>
        <v/>
      </c>
      <c r="C2719" t="str">
        <f>IF([1]线路!C2719="","",[1]线路!C2719)</f>
        <v/>
      </c>
      <c r="D2719" t="str">
        <f>IF([1]线路!D2719="","",[1]线路!D2719)</f>
        <v/>
      </c>
      <c r="E2719" t="str">
        <f>IF([1]线路!F2719="","",[1]线路!F2719)</f>
        <v/>
      </c>
      <c r="F2719" t="str">
        <f>IF([1]线路!E2719="","",[1]线路!E2719)</f>
        <v/>
      </c>
      <c r="G2719" s="18" t="str">
        <f t="shared" si="100"/>
        <v/>
      </c>
      <c r="H2719" s="18"/>
      <c r="I2719" s="18"/>
      <c r="J2719" s="18"/>
      <c r="K2719" s="18"/>
      <c r="L2719" s="18" t="str">
        <f t="shared" si="101"/>
        <v/>
      </c>
      <c r="M2719" t="str">
        <f>IF([1]线路!G2719="","",[1]线路!G2719)</f>
        <v/>
      </c>
      <c r="N2719" t="str">
        <f>IF([1]线路!H2719="","",[1]线路!H2719)</f>
        <v/>
      </c>
    </row>
    <row r="2720" spans="1:14" x14ac:dyDescent="0.15">
      <c r="A2720" t="str">
        <f>IF([1]线路!A2720="","",[1]线路!A2720)</f>
        <v/>
      </c>
      <c r="B2720" t="str">
        <f>IF([1]线路!B2720="","",[1]线路!B2720)</f>
        <v/>
      </c>
      <c r="C2720" t="str">
        <f>IF([1]线路!C2720="","",[1]线路!C2720)</f>
        <v/>
      </c>
      <c r="D2720" t="str">
        <f>IF([1]线路!D2720="","",[1]线路!D2720)</f>
        <v/>
      </c>
      <c r="E2720" t="str">
        <f>IF([1]线路!F2720="","",[1]线路!F2720)</f>
        <v/>
      </c>
      <c r="F2720" t="str">
        <f>IF([1]线路!E2720="","",[1]线路!E2720)</f>
        <v/>
      </c>
      <c r="G2720" s="18" t="str">
        <f t="shared" si="100"/>
        <v/>
      </c>
      <c r="H2720" s="18"/>
      <c r="I2720" s="18"/>
      <c r="J2720" s="18"/>
      <c r="K2720" s="18"/>
      <c r="L2720" s="18" t="str">
        <f t="shared" si="101"/>
        <v/>
      </c>
      <c r="M2720" t="str">
        <f>IF([1]线路!G2720="","",[1]线路!G2720)</f>
        <v/>
      </c>
      <c r="N2720" t="str">
        <f>IF([1]线路!H2720="","",[1]线路!H2720)</f>
        <v/>
      </c>
    </row>
    <row r="2721" spans="1:14" x14ac:dyDescent="0.15">
      <c r="A2721" t="str">
        <f>IF([1]线路!A2721="","",[1]线路!A2721)</f>
        <v/>
      </c>
      <c r="B2721" t="str">
        <f>IF([1]线路!B2721="","",[1]线路!B2721)</f>
        <v/>
      </c>
      <c r="C2721" t="str">
        <f>IF([1]线路!C2721="","",[1]线路!C2721)</f>
        <v/>
      </c>
      <c r="D2721" t="str">
        <f>IF([1]线路!D2721="","",[1]线路!D2721)</f>
        <v/>
      </c>
      <c r="E2721" t="str">
        <f>IF([1]线路!F2721="","",[1]线路!F2721)</f>
        <v/>
      </c>
      <c r="F2721" t="str">
        <f>IF([1]线路!E2721="","",[1]线路!E2721)</f>
        <v/>
      </c>
      <c r="G2721" s="18" t="str">
        <f t="shared" si="100"/>
        <v/>
      </c>
      <c r="H2721" s="18"/>
      <c r="I2721" s="18"/>
      <c r="J2721" s="18"/>
      <c r="K2721" s="18"/>
      <c r="L2721" s="18" t="str">
        <f t="shared" si="101"/>
        <v/>
      </c>
      <c r="M2721" t="str">
        <f>IF([1]线路!G2721="","",[1]线路!G2721)</f>
        <v/>
      </c>
      <c r="N2721" t="str">
        <f>IF([1]线路!H2721="","",[1]线路!H2721)</f>
        <v/>
      </c>
    </row>
    <row r="2722" spans="1:14" x14ac:dyDescent="0.15">
      <c r="A2722" t="str">
        <f>IF([1]线路!A2722="","",[1]线路!A2722)</f>
        <v/>
      </c>
      <c r="B2722" t="str">
        <f>IF([1]线路!B2722="","",[1]线路!B2722)</f>
        <v/>
      </c>
      <c r="C2722" t="str">
        <f>IF([1]线路!C2722="","",[1]线路!C2722)</f>
        <v/>
      </c>
      <c r="D2722" t="str">
        <f>IF([1]线路!D2722="","",[1]线路!D2722)</f>
        <v/>
      </c>
      <c r="E2722" t="str">
        <f>IF([1]线路!F2722="","",[1]线路!F2722)</f>
        <v/>
      </c>
      <c r="F2722" t="str">
        <f>IF([1]线路!E2722="","",[1]线路!E2722)</f>
        <v/>
      </c>
      <c r="G2722" s="18" t="str">
        <f t="shared" si="100"/>
        <v/>
      </c>
      <c r="H2722" s="18"/>
      <c r="I2722" s="18"/>
      <c r="J2722" s="18"/>
      <c r="K2722" s="18"/>
      <c r="L2722" s="18" t="str">
        <f t="shared" si="101"/>
        <v/>
      </c>
      <c r="M2722" t="str">
        <f>IF([1]线路!G2722="","",[1]线路!G2722)</f>
        <v/>
      </c>
      <c r="N2722" t="str">
        <f>IF([1]线路!H2722="","",[1]线路!H2722)</f>
        <v/>
      </c>
    </row>
    <row r="2723" spans="1:14" x14ac:dyDescent="0.15">
      <c r="A2723" t="str">
        <f>IF([1]线路!A2723="","",[1]线路!A2723)</f>
        <v/>
      </c>
      <c r="B2723" t="str">
        <f>IF([1]线路!B2723="","",[1]线路!B2723)</f>
        <v/>
      </c>
      <c r="C2723" t="str">
        <f>IF([1]线路!C2723="","",[1]线路!C2723)</f>
        <v/>
      </c>
      <c r="D2723" t="str">
        <f>IF([1]线路!D2723="","",[1]线路!D2723)</f>
        <v/>
      </c>
      <c r="E2723" t="str">
        <f>IF([1]线路!F2723="","",[1]线路!F2723)</f>
        <v/>
      </c>
      <c r="F2723" t="str">
        <f>IF([1]线路!E2723="","",[1]线路!E2723)</f>
        <v/>
      </c>
      <c r="G2723" s="18" t="str">
        <f t="shared" si="100"/>
        <v/>
      </c>
      <c r="H2723" s="18"/>
      <c r="I2723" s="18"/>
      <c r="J2723" s="18"/>
      <c r="K2723" s="18"/>
      <c r="L2723" s="18" t="str">
        <f t="shared" si="101"/>
        <v/>
      </c>
      <c r="M2723" t="str">
        <f>IF([1]线路!G2723="","",[1]线路!G2723)</f>
        <v/>
      </c>
      <c r="N2723" t="str">
        <f>IF([1]线路!H2723="","",[1]线路!H2723)</f>
        <v/>
      </c>
    </row>
    <row r="2724" spans="1:14" x14ac:dyDescent="0.15">
      <c r="A2724" t="str">
        <f>IF([1]线路!A2724="","",[1]线路!A2724)</f>
        <v/>
      </c>
      <c r="B2724" t="str">
        <f>IF([1]线路!B2724="","",[1]线路!B2724)</f>
        <v/>
      </c>
      <c r="C2724" t="str">
        <f>IF([1]线路!C2724="","",[1]线路!C2724)</f>
        <v/>
      </c>
      <c r="D2724" t="str">
        <f>IF([1]线路!D2724="","",[1]线路!D2724)</f>
        <v/>
      </c>
      <c r="E2724" t="str">
        <f>IF([1]线路!F2724="","",[1]线路!F2724)</f>
        <v/>
      </c>
      <c r="F2724" t="str">
        <f>IF([1]线路!E2724="","",[1]线路!E2724)</f>
        <v/>
      </c>
      <c r="G2724" s="18" t="str">
        <f t="shared" si="100"/>
        <v/>
      </c>
      <c r="H2724" s="18"/>
      <c r="I2724" s="18"/>
      <c r="J2724" s="18"/>
      <c r="K2724" s="18"/>
      <c r="L2724" s="18" t="str">
        <f t="shared" si="101"/>
        <v/>
      </c>
      <c r="M2724" t="str">
        <f>IF([1]线路!G2724="","",[1]线路!G2724)</f>
        <v/>
      </c>
      <c r="N2724" t="str">
        <f>IF([1]线路!H2724="","",[1]线路!H2724)</f>
        <v/>
      </c>
    </row>
    <row r="2725" spans="1:14" x14ac:dyDescent="0.15">
      <c r="A2725" t="str">
        <f>IF([1]线路!A2725="","",[1]线路!A2725)</f>
        <v/>
      </c>
      <c r="B2725" t="str">
        <f>IF([1]线路!B2725="","",[1]线路!B2725)</f>
        <v/>
      </c>
      <c r="C2725" t="str">
        <f>IF([1]线路!C2725="","",[1]线路!C2725)</f>
        <v/>
      </c>
      <c r="D2725" t="str">
        <f>IF([1]线路!D2725="","",[1]线路!D2725)</f>
        <v/>
      </c>
      <c r="E2725" t="str">
        <f>IF([1]线路!F2725="","",[1]线路!F2725)</f>
        <v/>
      </c>
      <c r="F2725" t="str">
        <f>IF([1]线路!E2725="","",[1]线路!E2725)</f>
        <v/>
      </c>
      <c r="G2725" s="18" t="str">
        <f t="shared" si="100"/>
        <v/>
      </c>
      <c r="H2725" s="18"/>
      <c r="I2725" s="18"/>
      <c r="J2725" s="18"/>
      <c r="K2725" s="18"/>
      <c r="L2725" s="18" t="str">
        <f t="shared" si="101"/>
        <v/>
      </c>
      <c r="M2725" t="str">
        <f>IF([1]线路!G2725="","",[1]线路!G2725)</f>
        <v/>
      </c>
      <c r="N2725" t="str">
        <f>IF([1]线路!H2725="","",[1]线路!H2725)</f>
        <v/>
      </c>
    </row>
    <row r="2726" spans="1:14" x14ac:dyDescent="0.15">
      <c r="A2726" t="str">
        <f>IF([1]线路!A2726="","",[1]线路!A2726)</f>
        <v/>
      </c>
      <c r="B2726" t="str">
        <f>IF([1]线路!B2726="","",[1]线路!B2726)</f>
        <v/>
      </c>
      <c r="C2726" t="str">
        <f>IF([1]线路!C2726="","",[1]线路!C2726)</f>
        <v/>
      </c>
      <c r="D2726" t="str">
        <f>IF([1]线路!D2726="","",[1]线路!D2726)</f>
        <v/>
      </c>
      <c r="E2726" t="str">
        <f>IF([1]线路!F2726="","",[1]线路!F2726)</f>
        <v/>
      </c>
      <c r="F2726" t="str">
        <f>IF([1]线路!E2726="","",[1]线路!E2726)</f>
        <v/>
      </c>
      <c r="G2726" s="18" t="str">
        <f t="shared" si="100"/>
        <v/>
      </c>
      <c r="H2726" s="18"/>
      <c r="I2726" s="18"/>
      <c r="J2726" s="18"/>
      <c r="K2726" s="18"/>
      <c r="L2726" s="18" t="str">
        <f t="shared" si="101"/>
        <v/>
      </c>
      <c r="M2726" t="str">
        <f>IF([1]线路!G2726="","",[1]线路!G2726)</f>
        <v/>
      </c>
      <c r="N2726" t="str">
        <f>IF([1]线路!H2726="","",[1]线路!H2726)</f>
        <v/>
      </c>
    </row>
    <row r="2727" spans="1:14" x14ac:dyDescent="0.15">
      <c r="A2727" t="str">
        <f>IF([1]线路!A2727="","",[1]线路!A2727)</f>
        <v/>
      </c>
      <c r="B2727" t="str">
        <f>IF([1]线路!B2727="","",[1]线路!B2727)</f>
        <v/>
      </c>
      <c r="C2727" t="str">
        <f>IF([1]线路!C2727="","",[1]线路!C2727)</f>
        <v/>
      </c>
      <c r="D2727" t="str">
        <f>IF([1]线路!D2727="","",[1]线路!D2727)</f>
        <v/>
      </c>
      <c r="E2727" t="str">
        <f>IF([1]线路!F2727="","",[1]线路!F2727)</f>
        <v/>
      </c>
      <c r="F2727" t="str">
        <f>IF([1]线路!E2727="","",[1]线路!E2727)</f>
        <v/>
      </c>
      <c r="G2727" s="18" t="str">
        <f t="shared" si="100"/>
        <v/>
      </c>
      <c r="H2727" s="18"/>
      <c r="I2727" s="18"/>
      <c r="J2727" s="18"/>
      <c r="K2727" s="18"/>
      <c r="L2727" s="18" t="str">
        <f t="shared" si="101"/>
        <v/>
      </c>
      <c r="M2727" t="str">
        <f>IF([1]线路!G2727="","",[1]线路!G2727)</f>
        <v/>
      </c>
      <c r="N2727" t="str">
        <f>IF([1]线路!H2727="","",[1]线路!H2727)</f>
        <v/>
      </c>
    </row>
    <row r="2728" spans="1:14" x14ac:dyDescent="0.15">
      <c r="A2728" t="str">
        <f>IF([1]线路!A2728="","",[1]线路!A2728)</f>
        <v/>
      </c>
      <c r="B2728" t="str">
        <f>IF([1]线路!B2728="","",[1]线路!B2728)</f>
        <v/>
      </c>
      <c r="C2728" t="str">
        <f>IF([1]线路!C2728="","",[1]线路!C2728)</f>
        <v/>
      </c>
      <c r="D2728" t="str">
        <f>IF([1]线路!D2728="","",[1]线路!D2728)</f>
        <v/>
      </c>
      <c r="E2728" t="str">
        <f>IF([1]线路!F2728="","",[1]线路!F2728)</f>
        <v/>
      </c>
      <c r="F2728" t="str">
        <f>IF([1]线路!E2728="","",[1]线路!E2728)</f>
        <v/>
      </c>
      <c r="G2728" s="18" t="str">
        <f t="shared" si="100"/>
        <v/>
      </c>
      <c r="H2728" s="18"/>
      <c r="I2728" s="18"/>
      <c r="J2728" s="18"/>
      <c r="K2728" s="18"/>
      <c r="L2728" s="18" t="str">
        <f t="shared" si="101"/>
        <v/>
      </c>
      <c r="M2728" t="str">
        <f>IF([1]线路!G2728="","",[1]线路!G2728)</f>
        <v/>
      </c>
      <c r="N2728" t="str">
        <f>IF([1]线路!H2728="","",[1]线路!H2728)</f>
        <v/>
      </c>
    </row>
    <row r="2729" spans="1:14" x14ac:dyDescent="0.15">
      <c r="A2729" t="str">
        <f>IF([1]线路!A2729="","",[1]线路!A2729)</f>
        <v/>
      </c>
      <c r="B2729" t="str">
        <f>IF([1]线路!B2729="","",[1]线路!B2729)</f>
        <v/>
      </c>
      <c r="C2729" t="str">
        <f>IF([1]线路!C2729="","",[1]线路!C2729)</f>
        <v/>
      </c>
      <c r="D2729" t="str">
        <f>IF([1]线路!D2729="","",[1]线路!D2729)</f>
        <v/>
      </c>
      <c r="E2729" t="str">
        <f>IF([1]线路!F2729="","",[1]线路!F2729)</f>
        <v/>
      </c>
      <c r="F2729" t="str">
        <f>IF([1]线路!E2729="","",[1]线路!E2729)</f>
        <v/>
      </c>
      <c r="G2729" s="18" t="str">
        <f t="shared" si="100"/>
        <v/>
      </c>
      <c r="H2729" s="18"/>
      <c r="I2729" s="18"/>
      <c r="J2729" s="18"/>
      <c r="K2729" s="18"/>
      <c r="L2729" s="18" t="str">
        <f t="shared" si="101"/>
        <v/>
      </c>
      <c r="M2729" t="str">
        <f>IF([1]线路!G2729="","",[1]线路!G2729)</f>
        <v/>
      </c>
      <c r="N2729" t="str">
        <f>IF([1]线路!H2729="","",[1]线路!H2729)</f>
        <v/>
      </c>
    </row>
    <row r="2730" spans="1:14" x14ac:dyDescent="0.15">
      <c r="A2730" t="str">
        <f>IF([1]线路!A2730="","",[1]线路!A2730)</f>
        <v/>
      </c>
      <c r="B2730" t="str">
        <f>IF([1]线路!B2730="","",[1]线路!B2730)</f>
        <v/>
      </c>
      <c r="C2730" t="str">
        <f>IF([1]线路!C2730="","",[1]线路!C2730)</f>
        <v/>
      </c>
      <c r="D2730" t="str">
        <f>IF([1]线路!D2730="","",[1]线路!D2730)</f>
        <v/>
      </c>
      <c r="E2730" t="str">
        <f>IF([1]线路!F2730="","",[1]线路!F2730)</f>
        <v/>
      </c>
      <c r="F2730" t="str">
        <f>IF([1]线路!E2730="","",[1]线路!E2730)</f>
        <v/>
      </c>
      <c r="G2730" s="18" t="str">
        <f t="shared" si="100"/>
        <v/>
      </c>
      <c r="H2730" s="18"/>
      <c r="I2730" s="18"/>
      <c r="J2730" s="18"/>
      <c r="K2730" s="18"/>
      <c r="L2730" s="18" t="str">
        <f t="shared" si="101"/>
        <v/>
      </c>
      <c r="M2730" t="str">
        <f>IF([1]线路!G2730="","",[1]线路!G2730)</f>
        <v/>
      </c>
      <c r="N2730" t="str">
        <f>IF([1]线路!H2730="","",[1]线路!H2730)</f>
        <v/>
      </c>
    </row>
    <row r="2731" spans="1:14" x14ac:dyDescent="0.15">
      <c r="A2731" t="str">
        <f>IF([1]线路!A2731="","",[1]线路!A2731)</f>
        <v/>
      </c>
      <c r="B2731" t="str">
        <f>IF([1]线路!B2731="","",[1]线路!B2731)</f>
        <v/>
      </c>
      <c r="C2731" t="str">
        <f>IF([1]线路!C2731="","",[1]线路!C2731)</f>
        <v/>
      </c>
      <c r="D2731" t="str">
        <f>IF([1]线路!D2731="","",[1]线路!D2731)</f>
        <v/>
      </c>
      <c r="E2731" t="str">
        <f>IF([1]线路!F2731="","",[1]线路!F2731)</f>
        <v/>
      </c>
      <c r="F2731" t="str">
        <f>IF([1]线路!E2731="","",[1]线路!E2731)</f>
        <v/>
      </c>
      <c r="G2731" s="18" t="str">
        <f t="shared" si="100"/>
        <v/>
      </c>
      <c r="H2731" s="18"/>
      <c r="I2731" s="18"/>
      <c r="J2731" s="18"/>
      <c r="K2731" s="18"/>
      <c r="L2731" s="18" t="str">
        <f t="shared" si="101"/>
        <v/>
      </c>
      <c r="M2731" t="str">
        <f>IF([1]线路!G2731="","",[1]线路!G2731)</f>
        <v/>
      </c>
      <c r="N2731" t="str">
        <f>IF([1]线路!H2731="","",[1]线路!H2731)</f>
        <v/>
      </c>
    </row>
    <row r="2732" spans="1:14" x14ac:dyDescent="0.15">
      <c r="A2732" t="str">
        <f>IF([1]线路!A2732="","",[1]线路!A2732)</f>
        <v/>
      </c>
      <c r="B2732" t="str">
        <f>IF([1]线路!B2732="","",[1]线路!B2732)</f>
        <v/>
      </c>
      <c r="C2732" t="str">
        <f>IF([1]线路!C2732="","",[1]线路!C2732)</f>
        <v/>
      </c>
      <c r="D2732" t="str">
        <f>IF([1]线路!D2732="","",[1]线路!D2732)</f>
        <v/>
      </c>
      <c r="E2732" t="str">
        <f>IF([1]线路!F2732="","",[1]线路!F2732)</f>
        <v/>
      </c>
      <c r="F2732" t="str">
        <f>IF([1]线路!E2732="","",[1]线路!E2732)</f>
        <v/>
      </c>
      <c r="G2732" s="18" t="str">
        <f t="shared" si="100"/>
        <v/>
      </c>
      <c r="H2732" s="18"/>
      <c r="I2732" s="18"/>
      <c r="J2732" s="18"/>
      <c r="K2732" s="18"/>
      <c r="L2732" s="18" t="str">
        <f t="shared" si="101"/>
        <v/>
      </c>
      <c r="M2732" t="str">
        <f>IF([1]线路!G2732="","",[1]线路!G2732)</f>
        <v/>
      </c>
      <c r="N2732" t="str">
        <f>IF([1]线路!H2732="","",[1]线路!H2732)</f>
        <v/>
      </c>
    </row>
    <row r="2733" spans="1:14" x14ac:dyDescent="0.15">
      <c r="A2733" t="str">
        <f>IF([1]线路!A2733="","",[1]线路!A2733)</f>
        <v/>
      </c>
      <c r="B2733" t="str">
        <f>IF([1]线路!B2733="","",[1]线路!B2733)</f>
        <v/>
      </c>
      <c r="C2733" t="str">
        <f>IF([1]线路!C2733="","",[1]线路!C2733)</f>
        <v/>
      </c>
      <c r="D2733" t="str">
        <f>IF([1]线路!D2733="","",[1]线路!D2733)</f>
        <v/>
      </c>
      <c r="E2733" t="str">
        <f>IF([1]线路!F2733="","",[1]线路!F2733)</f>
        <v/>
      </c>
      <c r="F2733" t="str">
        <f>IF([1]线路!E2733="","",[1]线路!E2733)</f>
        <v/>
      </c>
      <c r="G2733" s="18" t="str">
        <f t="shared" si="100"/>
        <v/>
      </c>
      <c r="H2733" s="18"/>
      <c r="I2733" s="18"/>
      <c r="J2733" s="18"/>
      <c r="K2733" s="18"/>
      <c r="L2733" s="18" t="str">
        <f t="shared" si="101"/>
        <v/>
      </c>
      <c r="M2733" t="str">
        <f>IF([1]线路!G2733="","",[1]线路!G2733)</f>
        <v/>
      </c>
      <c r="N2733" t="str">
        <f>IF([1]线路!H2733="","",[1]线路!H2733)</f>
        <v/>
      </c>
    </row>
    <row r="2734" spans="1:14" x14ac:dyDescent="0.15">
      <c r="A2734" t="str">
        <f>IF([1]线路!A2734="","",[1]线路!A2734)</f>
        <v/>
      </c>
      <c r="B2734" t="str">
        <f>IF([1]线路!B2734="","",[1]线路!B2734)</f>
        <v/>
      </c>
      <c r="C2734" t="str">
        <f>IF([1]线路!C2734="","",[1]线路!C2734)</f>
        <v/>
      </c>
      <c r="D2734" t="str">
        <f>IF([1]线路!D2734="","",[1]线路!D2734)</f>
        <v/>
      </c>
      <c r="E2734" t="str">
        <f>IF([1]线路!F2734="","",[1]线路!F2734)</f>
        <v/>
      </c>
      <c r="F2734" t="str">
        <f>IF([1]线路!E2734="","",[1]线路!E2734)</f>
        <v/>
      </c>
      <c r="G2734" s="18" t="str">
        <f t="shared" si="100"/>
        <v/>
      </c>
      <c r="H2734" s="18"/>
      <c r="I2734" s="18"/>
      <c r="J2734" s="18"/>
      <c r="K2734" s="18"/>
      <c r="L2734" s="18" t="str">
        <f t="shared" si="101"/>
        <v/>
      </c>
      <c r="M2734" t="str">
        <f>IF([1]线路!G2734="","",[1]线路!G2734)</f>
        <v/>
      </c>
      <c r="N2734" t="str">
        <f>IF([1]线路!H2734="","",[1]线路!H2734)</f>
        <v/>
      </c>
    </row>
    <row r="2735" spans="1:14" x14ac:dyDescent="0.15">
      <c r="A2735" t="str">
        <f>IF([1]线路!A2735="","",[1]线路!A2735)</f>
        <v/>
      </c>
      <c r="B2735" t="str">
        <f>IF([1]线路!B2735="","",[1]线路!B2735)</f>
        <v/>
      </c>
      <c r="C2735" t="str">
        <f>IF([1]线路!C2735="","",[1]线路!C2735)</f>
        <v/>
      </c>
      <c r="D2735" t="str">
        <f>IF([1]线路!D2735="","",[1]线路!D2735)</f>
        <v/>
      </c>
      <c r="E2735" t="str">
        <f>IF([1]线路!F2735="","",[1]线路!F2735)</f>
        <v/>
      </c>
      <c r="F2735" t="str">
        <f>IF([1]线路!E2735="","",[1]线路!E2735)</f>
        <v/>
      </c>
      <c r="G2735" s="18" t="str">
        <f t="shared" si="100"/>
        <v/>
      </c>
      <c r="H2735" s="18"/>
      <c r="I2735" s="18"/>
      <c r="J2735" s="18"/>
      <c r="K2735" s="18"/>
      <c r="L2735" s="18" t="str">
        <f t="shared" si="101"/>
        <v/>
      </c>
      <c r="M2735" t="str">
        <f>IF([1]线路!G2735="","",[1]线路!G2735)</f>
        <v/>
      </c>
      <c r="N2735" t="str">
        <f>IF([1]线路!H2735="","",[1]线路!H2735)</f>
        <v/>
      </c>
    </row>
    <row r="2736" spans="1:14" x14ac:dyDescent="0.15">
      <c r="A2736" t="str">
        <f>IF([1]线路!A2736="","",[1]线路!A2736)</f>
        <v/>
      </c>
      <c r="B2736" t="str">
        <f>IF([1]线路!B2736="","",[1]线路!B2736)</f>
        <v/>
      </c>
      <c r="C2736" t="str">
        <f>IF([1]线路!C2736="","",[1]线路!C2736)</f>
        <v/>
      </c>
      <c r="D2736" t="str">
        <f>IF([1]线路!D2736="","",[1]线路!D2736)</f>
        <v/>
      </c>
      <c r="E2736" t="str">
        <f>IF([1]线路!F2736="","",[1]线路!F2736)</f>
        <v/>
      </c>
      <c r="F2736" t="str">
        <f>IF([1]线路!E2736="","",[1]线路!E2736)</f>
        <v/>
      </c>
      <c r="G2736" s="18" t="str">
        <f t="shared" si="100"/>
        <v/>
      </c>
      <c r="H2736" s="18"/>
      <c r="I2736" s="18"/>
      <c r="J2736" s="18"/>
      <c r="K2736" s="18"/>
      <c r="L2736" s="18" t="str">
        <f t="shared" si="101"/>
        <v/>
      </c>
      <c r="M2736" t="str">
        <f>IF([1]线路!G2736="","",[1]线路!G2736)</f>
        <v/>
      </c>
      <c r="N2736" t="str">
        <f>IF([1]线路!H2736="","",[1]线路!H2736)</f>
        <v/>
      </c>
    </row>
    <row r="2737" spans="1:14" x14ac:dyDescent="0.15">
      <c r="A2737" t="str">
        <f>IF([1]线路!A2737="","",[1]线路!A2737)</f>
        <v/>
      </c>
      <c r="B2737" t="str">
        <f>IF([1]线路!B2737="","",[1]线路!B2737)</f>
        <v/>
      </c>
      <c r="C2737" t="str">
        <f>IF([1]线路!C2737="","",[1]线路!C2737)</f>
        <v/>
      </c>
      <c r="D2737" t="str">
        <f>IF([1]线路!D2737="","",[1]线路!D2737)</f>
        <v/>
      </c>
      <c r="E2737" t="str">
        <f>IF([1]线路!F2737="","",[1]线路!F2737)</f>
        <v/>
      </c>
      <c r="F2737" t="str">
        <f>IF([1]线路!E2737="","",[1]线路!E2737)</f>
        <v/>
      </c>
      <c r="G2737" s="18" t="str">
        <f t="shared" si="100"/>
        <v/>
      </c>
      <c r="H2737" s="18"/>
      <c r="I2737" s="18"/>
      <c r="J2737" s="18"/>
      <c r="K2737" s="18"/>
      <c r="L2737" s="18" t="str">
        <f t="shared" si="101"/>
        <v/>
      </c>
      <c r="M2737" t="str">
        <f>IF([1]线路!G2737="","",[1]线路!G2737)</f>
        <v/>
      </c>
      <c r="N2737" t="str">
        <f>IF([1]线路!H2737="","",[1]线路!H2737)</f>
        <v/>
      </c>
    </row>
    <row r="2738" spans="1:14" x14ac:dyDescent="0.15">
      <c r="A2738" t="str">
        <f>IF([1]线路!A2738="","",[1]线路!A2738)</f>
        <v/>
      </c>
      <c r="B2738" t="str">
        <f>IF([1]线路!B2738="","",[1]线路!B2738)</f>
        <v/>
      </c>
      <c r="C2738" t="str">
        <f>IF([1]线路!C2738="","",[1]线路!C2738)</f>
        <v/>
      </c>
      <c r="D2738" t="str">
        <f>IF([1]线路!D2738="","",[1]线路!D2738)</f>
        <v/>
      </c>
      <c r="E2738" t="str">
        <f>IF([1]线路!F2738="","",[1]线路!F2738)</f>
        <v/>
      </c>
      <c r="F2738" t="str">
        <f>IF([1]线路!E2738="","",[1]线路!E2738)</f>
        <v/>
      </c>
      <c r="G2738" s="18" t="str">
        <f t="shared" si="100"/>
        <v/>
      </c>
      <c r="H2738" s="18"/>
      <c r="I2738" s="18"/>
      <c r="J2738" s="18"/>
      <c r="K2738" s="18"/>
      <c r="L2738" s="18" t="str">
        <f t="shared" si="101"/>
        <v/>
      </c>
      <c r="M2738" t="str">
        <f>IF([1]线路!G2738="","",[1]线路!G2738)</f>
        <v/>
      </c>
      <c r="N2738" t="str">
        <f>IF([1]线路!H2738="","",[1]线路!H2738)</f>
        <v/>
      </c>
    </row>
    <row r="2739" spans="1:14" x14ac:dyDescent="0.15">
      <c r="A2739" t="str">
        <f>IF([1]线路!A2739="","",[1]线路!A2739)</f>
        <v/>
      </c>
      <c r="B2739" t="str">
        <f>IF([1]线路!B2739="","",[1]线路!B2739)</f>
        <v/>
      </c>
      <c r="C2739" t="str">
        <f>IF([1]线路!C2739="","",[1]线路!C2739)</f>
        <v/>
      </c>
      <c r="D2739" t="str">
        <f>IF([1]线路!D2739="","",[1]线路!D2739)</f>
        <v/>
      </c>
      <c r="E2739" t="str">
        <f>IF([1]线路!F2739="","",[1]线路!F2739)</f>
        <v/>
      </c>
      <c r="F2739" t="str">
        <f>IF([1]线路!E2739="","",[1]线路!E2739)</f>
        <v/>
      </c>
      <c r="G2739" s="18" t="str">
        <f t="shared" si="100"/>
        <v/>
      </c>
      <c r="H2739" s="18"/>
      <c r="I2739" s="18"/>
      <c r="J2739" s="18"/>
      <c r="K2739" s="18"/>
      <c r="L2739" s="18" t="str">
        <f t="shared" si="101"/>
        <v/>
      </c>
      <c r="M2739" t="str">
        <f>IF([1]线路!G2739="","",[1]线路!G2739)</f>
        <v/>
      </c>
      <c r="N2739" t="str">
        <f>IF([1]线路!H2739="","",[1]线路!H2739)</f>
        <v/>
      </c>
    </row>
    <row r="2740" spans="1:14" x14ac:dyDescent="0.15">
      <c r="A2740" t="str">
        <f>IF([1]线路!A2740="","",[1]线路!A2740)</f>
        <v/>
      </c>
      <c r="B2740" t="str">
        <f>IF([1]线路!B2740="","",[1]线路!B2740)</f>
        <v/>
      </c>
      <c r="C2740" t="str">
        <f>IF([1]线路!C2740="","",[1]线路!C2740)</f>
        <v/>
      </c>
      <c r="D2740" t="str">
        <f>IF([1]线路!D2740="","",[1]线路!D2740)</f>
        <v/>
      </c>
      <c r="E2740" t="str">
        <f>IF([1]线路!F2740="","",[1]线路!F2740)</f>
        <v/>
      </c>
      <c r="F2740" t="str">
        <f>IF([1]线路!E2740="","",[1]线路!E2740)</f>
        <v/>
      </c>
      <c r="G2740" s="18" t="str">
        <f t="shared" si="100"/>
        <v/>
      </c>
      <c r="H2740" s="18"/>
      <c r="I2740" s="18"/>
      <c r="J2740" s="18"/>
      <c r="K2740" s="18"/>
      <c r="L2740" s="18" t="str">
        <f t="shared" si="101"/>
        <v/>
      </c>
      <c r="M2740" t="str">
        <f>IF([1]线路!G2740="","",[1]线路!G2740)</f>
        <v/>
      </c>
      <c r="N2740" t="str">
        <f>IF([1]线路!H2740="","",[1]线路!H2740)</f>
        <v/>
      </c>
    </row>
    <row r="2741" spans="1:14" x14ac:dyDescent="0.15">
      <c r="A2741" t="str">
        <f>IF([1]线路!A2741="","",[1]线路!A2741)</f>
        <v/>
      </c>
      <c r="B2741" t="str">
        <f>IF([1]线路!B2741="","",[1]线路!B2741)</f>
        <v/>
      </c>
      <c r="C2741" t="str">
        <f>IF([1]线路!C2741="","",[1]线路!C2741)</f>
        <v/>
      </c>
      <c r="D2741" t="str">
        <f>IF([1]线路!D2741="","",[1]线路!D2741)</f>
        <v/>
      </c>
      <c r="E2741" t="str">
        <f>IF([1]线路!F2741="","",[1]线路!F2741)</f>
        <v/>
      </c>
      <c r="F2741" t="str">
        <f>IF([1]线路!E2741="","",[1]线路!E2741)</f>
        <v/>
      </c>
      <c r="G2741" s="18" t="str">
        <f t="shared" si="100"/>
        <v/>
      </c>
      <c r="H2741" s="18"/>
      <c r="I2741" s="18"/>
      <c r="J2741" s="18"/>
      <c r="K2741" s="18"/>
      <c r="L2741" s="18" t="str">
        <f t="shared" si="101"/>
        <v/>
      </c>
      <c r="M2741" t="str">
        <f>IF([1]线路!G2741="","",[1]线路!G2741)</f>
        <v/>
      </c>
      <c r="N2741" t="str">
        <f>IF([1]线路!H2741="","",[1]线路!H2741)</f>
        <v/>
      </c>
    </row>
    <row r="2742" spans="1:14" x14ac:dyDescent="0.15">
      <c r="A2742" t="str">
        <f>IF([1]线路!A2742="","",[1]线路!A2742)</f>
        <v/>
      </c>
      <c r="B2742" t="str">
        <f>IF([1]线路!B2742="","",[1]线路!B2742)</f>
        <v/>
      </c>
      <c r="C2742" t="str">
        <f>IF([1]线路!C2742="","",[1]线路!C2742)</f>
        <v/>
      </c>
      <c r="D2742" t="str">
        <f>IF([1]线路!D2742="","",[1]线路!D2742)</f>
        <v/>
      </c>
      <c r="E2742" t="str">
        <f>IF([1]线路!F2742="","",[1]线路!F2742)</f>
        <v/>
      </c>
      <c r="F2742" t="str">
        <f>IF([1]线路!E2742="","",[1]线路!E2742)</f>
        <v/>
      </c>
      <c r="G2742" s="18" t="str">
        <f t="shared" si="100"/>
        <v/>
      </c>
      <c r="H2742" s="18"/>
      <c r="I2742" s="18"/>
      <c r="J2742" s="18"/>
      <c r="K2742" s="18"/>
      <c r="L2742" s="18" t="str">
        <f t="shared" si="101"/>
        <v/>
      </c>
      <c r="M2742" t="str">
        <f>IF([1]线路!G2742="","",[1]线路!G2742)</f>
        <v/>
      </c>
      <c r="N2742" t="str">
        <f>IF([1]线路!H2742="","",[1]线路!H2742)</f>
        <v/>
      </c>
    </row>
    <row r="2743" spans="1:14" x14ac:dyDescent="0.15">
      <c r="A2743" t="str">
        <f>IF([1]线路!A2743="","",[1]线路!A2743)</f>
        <v/>
      </c>
      <c r="B2743" t="str">
        <f>IF([1]线路!B2743="","",[1]线路!B2743)</f>
        <v/>
      </c>
      <c r="C2743" t="str">
        <f>IF([1]线路!C2743="","",[1]线路!C2743)</f>
        <v/>
      </c>
      <c r="D2743" t="str">
        <f>IF([1]线路!D2743="","",[1]线路!D2743)</f>
        <v/>
      </c>
      <c r="E2743" t="str">
        <f>IF([1]线路!F2743="","",[1]线路!F2743)</f>
        <v/>
      </c>
      <c r="F2743" t="str">
        <f>IF([1]线路!E2743="","",[1]线路!E2743)</f>
        <v/>
      </c>
      <c r="G2743" s="18" t="str">
        <f t="shared" si="100"/>
        <v/>
      </c>
      <c r="H2743" s="18"/>
      <c r="I2743" s="18"/>
      <c r="J2743" s="18"/>
      <c r="K2743" s="18"/>
      <c r="L2743" s="18" t="str">
        <f t="shared" si="101"/>
        <v/>
      </c>
      <c r="M2743" t="str">
        <f>IF([1]线路!G2743="","",[1]线路!G2743)</f>
        <v/>
      </c>
      <c r="N2743" t="str">
        <f>IF([1]线路!H2743="","",[1]线路!H2743)</f>
        <v/>
      </c>
    </row>
    <row r="2744" spans="1:14" x14ac:dyDescent="0.15">
      <c r="A2744" t="str">
        <f>IF([1]线路!A2744="","",[1]线路!A2744)</f>
        <v/>
      </c>
      <c r="B2744" t="str">
        <f>IF([1]线路!B2744="","",[1]线路!B2744)</f>
        <v/>
      </c>
      <c r="C2744" t="str">
        <f>IF([1]线路!C2744="","",[1]线路!C2744)</f>
        <v/>
      </c>
      <c r="D2744" t="str">
        <f>IF([1]线路!D2744="","",[1]线路!D2744)</f>
        <v/>
      </c>
      <c r="E2744" t="str">
        <f>IF([1]线路!F2744="","",[1]线路!F2744)</f>
        <v/>
      </c>
      <c r="F2744" t="str">
        <f>IF([1]线路!E2744="","",[1]线路!E2744)</f>
        <v/>
      </c>
      <c r="G2744" s="18" t="str">
        <f t="shared" si="100"/>
        <v/>
      </c>
      <c r="H2744" s="18"/>
      <c r="I2744" s="18"/>
      <c r="J2744" s="18"/>
      <c r="K2744" s="18"/>
      <c r="L2744" s="18" t="str">
        <f t="shared" si="101"/>
        <v/>
      </c>
      <c r="M2744" t="str">
        <f>IF([1]线路!G2744="","",[1]线路!G2744)</f>
        <v/>
      </c>
      <c r="N2744" t="str">
        <f>IF([1]线路!H2744="","",[1]线路!H2744)</f>
        <v/>
      </c>
    </row>
    <row r="2745" spans="1:14" x14ac:dyDescent="0.15">
      <c r="A2745" t="str">
        <f>IF([1]线路!A2745="","",[1]线路!A2745)</f>
        <v/>
      </c>
      <c r="B2745" t="str">
        <f>IF([1]线路!B2745="","",[1]线路!B2745)</f>
        <v/>
      </c>
      <c r="C2745" t="str">
        <f>IF([1]线路!C2745="","",[1]线路!C2745)</f>
        <v/>
      </c>
      <c r="D2745" t="str">
        <f>IF([1]线路!D2745="","",[1]线路!D2745)</f>
        <v/>
      </c>
      <c r="E2745" t="str">
        <f>IF([1]线路!F2745="","",[1]线路!F2745)</f>
        <v/>
      </c>
      <c r="F2745" t="str">
        <f>IF([1]线路!E2745="","",[1]线路!E2745)</f>
        <v/>
      </c>
      <c r="G2745" s="18" t="str">
        <f t="shared" si="100"/>
        <v/>
      </c>
      <c r="H2745" s="18"/>
      <c r="I2745" s="18"/>
      <c r="J2745" s="18"/>
      <c r="K2745" s="18"/>
      <c r="L2745" s="18" t="str">
        <f t="shared" si="101"/>
        <v/>
      </c>
      <c r="M2745" t="str">
        <f>IF([1]线路!G2745="","",[1]线路!G2745)</f>
        <v/>
      </c>
      <c r="N2745" t="str">
        <f>IF([1]线路!H2745="","",[1]线路!H2745)</f>
        <v/>
      </c>
    </row>
    <row r="2746" spans="1:14" x14ac:dyDescent="0.15">
      <c r="A2746" t="str">
        <f>IF([1]线路!A2746="","",[1]线路!A2746)</f>
        <v/>
      </c>
      <c r="B2746" t="str">
        <f>IF([1]线路!B2746="","",[1]线路!B2746)</f>
        <v/>
      </c>
      <c r="C2746" t="str">
        <f>IF([1]线路!C2746="","",[1]线路!C2746)</f>
        <v/>
      </c>
      <c r="D2746" t="str">
        <f>IF([1]线路!D2746="","",[1]线路!D2746)</f>
        <v/>
      </c>
      <c r="E2746" t="str">
        <f>IF([1]线路!F2746="","",[1]线路!F2746)</f>
        <v/>
      </c>
      <c r="F2746" t="str">
        <f>IF([1]线路!E2746="","",[1]线路!E2746)</f>
        <v/>
      </c>
      <c r="G2746" s="18" t="str">
        <f t="shared" si="100"/>
        <v/>
      </c>
      <c r="H2746" s="18"/>
      <c r="I2746" s="18"/>
      <c r="J2746" s="18"/>
      <c r="K2746" s="18"/>
      <c r="L2746" s="18" t="str">
        <f t="shared" si="101"/>
        <v/>
      </c>
      <c r="M2746" t="str">
        <f>IF([1]线路!G2746="","",[1]线路!G2746)</f>
        <v/>
      </c>
      <c r="N2746" t="str">
        <f>IF([1]线路!H2746="","",[1]线路!H2746)</f>
        <v/>
      </c>
    </row>
    <row r="2747" spans="1:14" x14ac:dyDescent="0.15">
      <c r="A2747" t="str">
        <f>IF([1]线路!A2747="","",[1]线路!A2747)</f>
        <v/>
      </c>
      <c r="B2747" t="str">
        <f>IF([1]线路!B2747="","",[1]线路!B2747)</f>
        <v/>
      </c>
      <c r="C2747" t="str">
        <f>IF([1]线路!C2747="","",[1]线路!C2747)</f>
        <v/>
      </c>
      <c r="D2747" t="str">
        <f>IF([1]线路!D2747="","",[1]线路!D2747)</f>
        <v/>
      </c>
      <c r="E2747" t="str">
        <f>IF([1]线路!F2747="","",[1]线路!F2747)</f>
        <v/>
      </c>
      <c r="F2747" t="str">
        <f>IF([1]线路!E2747="","",[1]线路!E2747)</f>
        <v/>
      </c>
      <c r="G2747" s="18" t="str">
        <f t="shared" si="100"/>
        <v/>
      </c>
      <c r="H2747" s="18"/>
      <c r="I2747" s="18"/>
      <c r="J2747" s="18"/>
      <c r="K2747" s="18"/>
      <c r="L2747" s="18" t="str">
        <f t="shared" si="101"/>
        <v/>
      </c>
      <c r="M2747" t="str">
        <f>IF([1]线路!G2747="","",[1]线路!G2747)</f>
        <v/>
      </c>
      <c r="N2747" t="str">
        <f>IF([1]线路!H2747="","",[1]线路!H2747)</f>
        <v/>
      </c>
    </row>
    <row r="2748" spans="1:14" x14ac:dyDescent="0.15">
      <c r="A2748" t="str">
        <f>IF([1]线路!A2748="","",[1]线路!A2748)</f>
        <v/>
      </c>
      <c r="B2748" t="str">
        <f>IF([1]线路!B2748="","",[1]线路!B2748)</f>
        <v/>
      </c>
      <c r="C2748" t="str">
        <f>IF([1]线路!C2748="","",[1]线路!C2748)</f>
        <v/>
      </c>
      <c r="D2748" t="str">
        <f>IF([1]线路!D2748="","",[1]线路!D2748)</f>
        <v/>
      </c>
      <c r="E2748" t="str">
        <f>IF([1]线路!F2748="","",[1]线路!F2748)</f>
        <v/>
      </c>
      <c r="F2748" t="str">
        <f>IF([1]线路!E2748="","",[1]线路!E2748)</f>
        <v/>
      </c>
      <c r="G2748" s="18" t="str">
        <f t="shared" si="100"/>
        <v/>
      </c>
      <c r="H2748" s="18"/>
      <c r="I2748" s="18"/>
      <c r="J2748" s="18"/>
      <c r="K2748" s="18"/>
      <c r="L2748" s="18" t="str">
        <f t="shared" si="101"/>
        <v/>
      </c>
      <c r="M2748" t="str">
        <f>IF([1]线路!G2748="","",[1]线路!G2748)</f>
        <v/>
      </c>
      <c r="N2748" t="str">
        <f>IF([1]线路!H2748="","",[1]线路!H2748)</f>
        <v/>
      </c>
    </row>
    <row r="2749" spans="1:14" x14ac:dyDescent="0.15">
      <c r="A2749" t="str">
        <f>IF([1]线路!A2749="","",[1]线路!A2749)</f>
        <v/>
      </c>
      <c r="B2749" t="str">
        <f>IF([1]线路!B2749="","",[1]线路!B2749)</f>
        <v/>
      </c>
      <c r="C2749" t="str">
        <f>IF([1]线路!C2749="","",[1]线路!C2749)</f>
        <v/>
      </c>
      <c r="D2749" t="str">
        <f>IF([1]线路!D2749="","",[1]线路!D2749)</f>
        <v/>
      </c>
      <c r="E2749" t="str">
        <f>IF([1]线路!F2749="","",[1]线路!F2749)</f>
        <v/>
      </c>
      <c r="F2749" t="str">
        <f>IF([1]线路!E2749="","",[1]线路!E2749)</f>
        <v/>
      </c>
      <c r="G2749" s="18" t="str">
        <f t="shared" si="100"/>
        <v/>
      </c>
      <c r="H2749" s="18"/>
      <c r="I2749" s="18"/>
      <c r="J2749" s="18"/>
      <c r="K2749" s="18"/>
      <c r="L2749" s="18" t="str">
        <f t="shared" si="101"/>
        <v/>
      </c>
      <c r="M2749" t="str">
        <f>IF([1]线路!G2749="","",[1]线路!G2749)</f>
        <v/>
      </c>
      <c r="N2749" t="str">
        <f>IF([1]线路!H2749="","",[1]线路!H2749)</f>
        <v/>
      </c>
    </row>
    <row r="2750" spans="1:14" x14ac:dyDescent="0.15">
      <c r="A2750" t="str">
        <f>IF([1]线路!A2750="","",[1]线路!A2750)</f>
        <v/>
      </c>
      <c r="B2750" t="str">
        <f>IF([1]线路!B2750="","",[1]线路!B2750)</f>
        <v/>
      </c>
      <c r="C2750" t="str">
        <f>IF([1]线路!C2750="","",[1]线路!C2750)</f>
        <v/>
      </c>
      <c r="D2750" t="str">
        <f>IF([1]线路!D2750="","",[1]线路!D2750)</f>
        <v/>
      </c>
      <c r="E2750" t="str">
        <f>IF([1]线路!F2750="","",[1]线路!F2750)</f>
        <v/>
      </c>
      <c r="F2750" t="str">
        <f>IF([1]线路!E2750="","",[1]线路!E2750)</f>
        <v/>
      </c>
      <c r="G2750" s="18" t="str">
        <f t="shared" si="100"/>
        <v/>
      </c>
      <c r="H2750" s="18"/>
      <c r="I2750" s="18"/>
      <c r="J2750" s="18"/>
      <c r="K2750" s="18"/>
      <c r="L2750" s="18" t="str">
        <f t="shared" si="101"/>
        <v/>
      </c>
      <c r="M2750" t="str">
        <f>IF([1]线路!G2750="","",[1]线路!G2750)</f>
        <v/>
      </c>
      <c r="N2750" t="str">
        <f>IF([1]线路!H2750="","",[1]线路!H2750)</f>
        <v/>
      </c>
    </row>
    <row r="2751" spans="1:14" x14ac:dyDescent="0.15">
      <c r="A2751" t="str">
        <f>IF([1]线路!A2751="","",[1]线路!A2751)</f>
        <v/>
      </c>
      <c r="B2751" t="str">
        <f>IF([1]线路!B2751="","",[1]线路!B2751)</f>
        <v/>
      </c>
      <c r="C2751" t="str">
        <f>IF([1]线路!C2751="","",[1]线路!C2751)</f>
        <v/>
      </c>
      <c r="D2751" t="str">
        <f>IF([1]线路!D2751="","",[1]线路!D2751)</f>
        <v/>
      </c>
      <c r="E2751" t="str">
        <f>IF([1]线路!F2751="","",[1]线路!F2751)</f>
        <v/>
      </c>
      <c r="F2751" t="str">
        <f>IF([1]线路!E2751="","",[1]线路!E2751)</f>
        <v/>
      </c>
      <c r="G2751" s="18" t="str">
        <f t="shared" si="100"/>
        <v/>
      </c>
      <c r="H2751" s="18"/>
      <c r="I2751" s="18"/>
      <c r="J2751" s="18"/>
      <c r="K2751" s="18"/>
      <c r="L2751" s="18" t="str">
        <f t="shared" si="101"/>
        <v/>
      </c>
      <c r="M2751" t="str">
        <f>IF([1]线路!G2751="","",[1]线路!G2751)</f>
        <v/>
      </c>
      <c r="N2751" t="str">
        <f>IF([1]线路!H2751="","",[1]线路!H2751)</f>
        <v/>
      </c>
    </row>
    <row r="2752" spans="1:14" x14ac:dyDescent="0.15">
      <c r="A2752" t="str">
        <f>IF([1]线路!A2752="","",[1]线路!A2752)</f>
        <v/>
      </c>
      <c r="B2752" t="str">
        <f>IF([1]线路!B2752="","",[1]线路!B2752)</f>
        <v/>
      </c>
      <c r="C2752" t="str">
        <f>IF([1]线路!C2752="","",[1]线路!C2752)</f>
        <v/>
      </c>
      <c r="D2752" t="str">
        <f>IF([1]线路!D2752="","",[1]线路!D2752)</f>
        <v/>
      </c>
      <c r="E2752" t="str">
        <f>IF([1]线路!F2752="","",[1]线路!F2752)</f>
        <v/>
      </c>
      <c r="F2752" t="str">
        <f>IF([1]线路!E2752="","",[1]线路!E2752)</f>
        <v/>
      </c>
      <c r="G2752" s="18" t="str">
        <f t="shared" si="100"/>
        <v/>
      </c>
      <c r="H2752" s="18"/>
      <c r="I2752" s="18"/>
      <c r="J2752" s="18"/>
      <c r="K2752" s="18"/>
      <c r="L2752" s="18" t="str">
        <f t="shared" si="101"/>
        <v/>
      </c>
      <c r="M2752" t="str">
        <f>IF([1]线路!G2752="","",[1]线路!G2752)</f>
        <v/>
      </c>
      <c r="N2752" t="str">
        <f>IF([1]线路!H2752="","",[1]线路!H2752)</f>
        <v/>
      </c>
    </row>
    <row r="2753" spans="1:14" x14ac:dyDescent="0.15">
      <c r="A2753" t="str">
        <f>IF([1]线路!A2753="","",[1]线路!A2753)</f>
        <v/>
      </c>
      <c r="B2753" t="str">
        <f>IF([1]线路!B2753="","",[1]线路!B2753)</f>
        <v/>
      </c>
      <c r="C2753" t="str">
        <f>IF([1]线路!C2753="","",[1]线路!C2753)</f>
        <v/>
      </c>
      <c r="D2753" t="str">
        <f>IF([1]线路!D2753="","",[1]线路!D2753)</f>
        <v/>
      </c>
      <c r="E2753" t="str">
        <f>IF([1]线路!F2753="","",[1]线路!F2753)</f>
        <v/>
      </c>
      <c r="F2753" t="str">
        <f>IF([1]线路!E2753="","",[1]线路!E2753)</f>
        <v/>
      </c>
      <c r="G2753" s="18" t="str">
        <f t="shared" si="100"/>
        <v/>
      </c>
      <c r="H2753" s="18"/>
      <c r="I2753" s="18"/>
      <c r="J2753" s="18"/>
      <c r="K2753" s="18"/>
      <c r="L2753" s="18" t="str">
        <f t="shared" si="101"/>
        <v/>
      </c>
      <c r="M2753" t="str">
        <f>IF([1]线路!G2753="","",[1]线路!G2753)</f>
        <v/>
      </c>
      <c r="N2753" t="str">
        <f>IF([1]线路!H2753="","",[1]线路!H2753)</f>
        <v/>
      </c>
    </row>
    <row r="2754" spans="1:14" x14ac:dyDescent="0.15">
      <c r="A2754" t="str">
        <f>IF([1]线路!A2754="","",[1]线路!A2754)</f>
        <v/>
      </c>
      <c r="B2754" t="str">
        <f>IF([1]线路!B2754="","",[1]线路!B2754)</f>
        <v/>
      </c>
      <c r="C2754" t="str">
        <f>IF([1]线路!C2754="","",[1]线路!C2754)</f>
        <v/>
      </c>
      <c r="D2754" t="str">
        <f>IF([1]线路!D2754="","",[1]线路!D2754)</f>
        <v/>
      </c>
      <c r="E2754" t="str">
        <f>IF([1]线路!F2754="","",[1]线路!F2754)</f>
        <v/>
      </c>
      <c r="F2754" t="str">
        <f>IF([1]线路!E2754="","",[1]线路!E2754)</f>
        <v/>
      </c>
      <c r="G2754" s="18" t="str">
        <f t="shared" si="100"/>
        <v/>
      </c>
      <c r="H2754" s="18"/>
      <c r="I2754" s="18"/>
      <c r="J2754" s="18"/>
      <c r="K2754" s="18"/>
      <c r="L2754" s="18" t="str">
        <f t="shared" si="101"/>
        <v/>
      </c>
      <c r="M2754" t="str">
        <f>IF([1]线路!G2754="","",[1]线路!G2754)</f>
        <v/>
      </c>
      <c r="N2754" t="str">
        <f>IF([1]线路!H2754="","",[1]线路!H2754)</f>
        <v/>
      </c>
    </row>
    <row r="2755" spans="1:14" x14ac:dyDescent="0.15">
      <c r="A2755" t="str">
        <f>IF([1]线路!A2755="","",[1]线路!A2755)</f>
        <v/>
      </c>
      <c r="B2755" t="str">
        <f>IF([1]线路!B2755="","",[1]线路!B2755)</f>
        <v/>
      </c>
      <c r="C2755" t="str">
        <f>IF([1]线路!C2755="","",[1]线路!C2755)</f>
        <v/>
      </c>
      <c r="D2755" t="str">
        <f>IF([1]线路!D2755="","",[1]线路!D2755)</f>
        <v/>
      </c>
      <c r="E2755" t="str">
        <f>IF([1]线路!F2755="","",[1]线路!F2755)</f>
        <v/>
      </c>
      <c r="F2755" t="str">
        <f>IF([1]线路!E2755="","",[1]线路!E2755)</f>
        <v/>
      </c>
      <c r="G2755" s="18" t="str">
        <f t="shared" ref="G2755:G2818" si="102">L2755</f>
        <v/>
      </c>
      <c r="H2755" s="18"/>
      <c r="I2755" s="18"/>
      <c r="J2755" s="18"/>
      <c r="K2755" s="18"/>
      <c r="L2755" s="18" t="str">
        <f t="shared" ref="L2755:L2818" si="103">IF(OR(I2755="",K2755=""),"",IF(I2755/(I2755+K2755)&gt;0.5,0,1))</f>
        <v/>
      </c>
      <c r="M2755" t="str">
        <f>IF([1]线路!G2755="","",[1]线路!G2755)</f>
        <v/>
      </c>
      <c r="N2755" t="str">
        <f>IF([1]线路!H2755="","",[1]线路!H2755)</f>
        <v/>
      </c>
    </row>
    <row r="2756" spans="1:14" x14ac:dyDescent="0.15">
      <c r="A2756" t="str">
        <f>IF([1]线路!A2756="","",[1]线路!A2756)</f>
        <v/>
      </c>
      <c r="B2756" t="str">
        <f>IF([1]线路!B2756="","",[1]线路!B2756)</f>
        <v/>
      </c>
      <c r="C2756" t="str">
        <f>IF([1]线路!C2756="","",[1]线路!C2756)</f>
        <v/>
      </c>
      <c r="D2756" t="str">
        <f>IF([1]线路!D2756="","",[1]线路!D2756)</f>
        <v/>
      </c>
      <c r="E2756" t="str">
        <f>IF([1]线路!F2756="","",[1]线路!F2756)</f>
        <v/>
      </c>
      <c r="F2756" t="str">
        <f>IF([1]线路!E2756="","",[1]线路!E2756)</f>
        <v/>
      </c>
      <c r="G2756" s="18" t="str">
        <f t="shared" si="102"/>
        <v/>
      </c>
      <c r="H2756" s="18"/>
      <c r="I2756" s="18"/>
      <c r="J2756" s="18"/>
      <c r="K2756" s="18"/>
      <c r="L2756" s="18" t="str">
        <f t="shared" si="103"/>
        <v/>
      </c>
      <c r="M2756" t="str">
        <f>IF([1]线路!G2756="","",[1]线路!G2756)</f>
        <v/>
      </c>
      <c r="N2756" t="str">
        <f>IF([1]线路!H2756="","",[1]线路!H2756)</f>
        <v/>
      </c>
    </row>
    <row r="2757" spans="1:14" x14ac:dyDescent="0.15">
      <c r="A2757" t="str">
        <f>IF([1]线路!A2757="","",[1]线路!A2757)</f>
        <v/>
      </c>
      <c r="B2757" t="str">
        <f>IF([1]线路!B2757="","",[1]线路!B2757)</f>
        <v/>
      </c>
      <c r="C2757" t="str">
        <f>IF([1]线路!C2757="","",[1]线路!C2757)</f>
        <v/>
      </c>
      <c r="D2757" t="str">
        <f>IF([1]线路!D2757="","",[1]线路!D2757)</f>
        <v/>
      </c>
      <c r="E2757" t="str">
        <f>IF([1]线路!F2757="","",[1]线路!F2757)</f>
        <v/>
      </c>
      <c r="F2757" t="str">
        <f>IF([1]线路!E2757="","",[1]线路!E2757)</f>
        <v/>
      </c>
      <c r="G2757" s="18" t="str">
        <f t="shared" si="102"/>
        <v/>
      </c>
      <c r="H2757" s="18"/>
      <c r="I2757" s="18"/>
      <c r="J2757" s="18"/>
      <c r="K2757" s="18"/>
      <c r="L2757" s="18" t="str">
        <f t="shared" si="103"/>
        <v/>
      </c>
      <c r="M2757" t="str">
        <f>IF([1]线路!G2757="","",[1]线路!G2757)</f>
        <v/>
      </c>
      <c r="N2757" t="str">
        <f>IF([1]线路!H2757="","",[1]线路!H2757)</f>
        <v/>
      </c>
    </row>
    <row r="2758" spans="1:14" x14ac:dyDescent="0.15">
      <c r="A2758" t="str">
        <f>IF([1]线路!A2758="","",[1]线路!A2758)</f>
        <v/>
      </c>
      <c r="B2758" t="str">
        <f>IF([1]线路!B2758="","",[1]线路!B2758)</f>
        <v/>
      </c>
      <c r="C2758" t="str">
        <f>IF([1]线路!C2758="","",[1]线路!C2758)</f>
        <v/>
      </c>
      <c r="D2758" t="str">
        <f>IF([1]线路!D2758="","",[1]线路!D2758)</f>
        <v/>
      </c>
      <c r="E2758" t="str">
        <f>IF([1]线路!F2758="","",[1]线路!F2758)</f>
        <v/>
      </c>
      <c r="F2758" t="str">
        <f>IF([1]线路!E2758="","",[1]线路!E2758)</f>
        <v/>
      </c>
      <c r="G2758" s="18" t="str">
        <f t="shared" si="102"/>
        <v/>
      </c>
      <c r="H2758" s="18"/>
      <c r="I2758" s="18"/>
      <c r="J2758" s="18"/>
      <c r="K2758" s="18"/>
      <c r="L2758" s="18" t="str">
        <f t="shared" si="103"/>
        <v/>
      </c>
      <c r="M2758" t="str">
        <f>IF([1]线路!G2758="","",[1]线路!G2758)</f>
        <v/>
      </c>
      <c r="N2758" t="str">
        <f>IF([1]线路!H2758="","",[1]线路!H2758)</f>
        <v/>
      </c>
    </row>
    <row r="2759" spans="1:14" x14ac:dyDescent="0.15">
      <c r="A2759" t="str">
        <f>IF([1]线路!A2759="","",[1]线路!A2759)</f>
        <v/>
      </c>
      <c r="B2759" t="str">
        <f>IF([1]线路!B2759="","",[1]线路!B2759)</f>
        <v/>
      </c>
      <c r="C2759" t="str">
        <f>IF([1]线路!C2759="","",[1]线路!C2759)</f>
        <v/>
      </c>
      <c r="D2759" t="str">
        <f>IF([1]线路!D2759="","",[1]线路!D2759)</f>
        <v/>
      </c>
      <c r="E2759" t="str">
        <f>IF([1]线路!F2759="","",[1]线路!F2759)</f>
        <v/>
      </c>
      <c r="F2759" t="str">
        <f>IF([1]线路!E2759="","",[1]线路!E2759)</f>
        <v/>
      </c>
      <c r="G2759" s="18" t="str">
        <f t="shared" si="102"/>
        <v/>
      </c>
      <c r="H2759" s="18"/>
      <c r="I2759" s="18"/>
      <c r="J2759" s="18"/>
      <c r="K2759" s="18"/>
      <c r="L2759" s="18" t="str">
        <f t="shared" si="103"/>
        <v/>
      </c>
      <c r="M2759" t="str">
        <f>IF([1]线路!G2759="","",[1]线路!G2759)</f>
        <v/>
      </c>
      <c r="N2759" t="str">
        <f>IF([1]线路!H2759="","",[1]线路!H2759)</f>
        <v/>
      </c>
    </row>
    <row r="2760" spans="1:14" x14ac:dyDescent="0.15">
      <c r="A2760" t="str">
        <f>IF([1]线路!A2760="","",[1]线路!A2760)</f>
        <v/>
      </c>
      <c r="B2760" t="str">
        <f>IF([1]线路!B2760="","",[1]线路!B2760)</f>
        <v/>
      </c>
      <c r="C2760" t="str">
        <f>IF([1]线路!C2760="","",[1]线路!C2760)</f>
        <v/>
      </c>
      <c r="D2760" t="str">
        <f>IF([1]线路!D2760="","",[1]线路!D2760)</f>
        <v/>
      </c>
      <c r="E2760" t="str">
        <f>IF([1]线路!F2760="","",[1]线路!F2760)</f>
        <v/>
      </c>
      <c r="F2760" t="str">
        <f>IF([1]线路!E2760="","",[1]线路!E2760)</f>
        <v/>
      </c>
      <c r="G2760" s="18" t="str">
        <f t="shared" si="102"/>
        <v/>
      </c>
      <c r="H2760" s="18"/>
      <c r="I2760" s="18"/>
      <c r="J2760" s="18"/>
      <c r="K2760" s="18"/>
      <c r="L2760" s="18" t="str">
        <f t="shared" si="103"/>
        <v/>
      </c>
      <c r="M2760" t="str">
        <f>IF([1]线路!G2760="","",[1]线路!G2760)</f>
        <v/>
      </c>
      <c r="N2760" t="str">
        <f>IF([1]线路!H2760="","",[1]线路!H2760)</f>
        <v/>
      </c>
    </row>
    <row r="2761" spans="1:14" x14ac:dyDescent="0.15">
      <c r="A2761" t="str">
        <f>IF([1]线路!A2761="","",[1]线路!A2761)</f>
        <v/>
      </c>
      <c r="B2761" t="str">
        <f>IF([1]线路!B2761="","",[1]线路!B2761)</f>
        <v/>
      </c>
      <c r="C2761" t="str">
        <f>IF([1]线路!C2761="","",[1]线路!C2761)</f>
        <v/>
      </c>
      <c r="D2761" t="str">
        <f>IF([1]线路!D2761="","",[1]线路!D2761)</f>
        <v/>
      </c>
      <c r="E2761" t="str">
        <f>IF([1]线路!F2761="","",[1]线路!F2761)</f>
        <v/>
      </c>
      <c r="F2761" t="str">
        <f>IF([1]线路!E2761="","",[1]线路!E2761)</f>
        <v/>
      </c>
      <c r="G2761" s="18" t="str">
        <f t="shared" si="102"/>
        <v/>
      </c>
      <c r="H2761" s="18"/>
      <c r="I2761" s="18"/>
      <c r="J2761" s="18"/>
      <c r="K2761" s="18"/>
      <c r="L2761" s="18" t="str">
        <f t="shared" si="103"/>
        <v/>
      </c>
      <c r="M2761" t="str">
        <f>IF([1]线路!G2761="","",[1]线路!G2761)</f>
        <v/>
      </c>
      <c r="N2761" t="str">
        <f>IF([1]线路!H2761="","",[1]线路!H2761)</f>
        <v/>
      </c>
    </row>
    <row r="2762" spans="1:14" x14ac:dyDescent="0.15">
      <c r="A2762" t="str">
        <f>IF([1]线路!A2762="","",[1]线路!A2762)</f>
        <v/>
      </c>
      <c r="B2762" t="str">
        <f>IF([1]线路!B2762="","",[1]线路!B2762)</f>
        <v/>
      </c>
      <c r="C2762" t="str">
        <f>IF([1]线路!C2762="","",[1]线路!C2762)</f>
        <v/>
      </c>
      <c r="D2762" t="str">
        <f>IF([1]线路!D2762="","",[1]线路!D2762)</f>
        <v/>
      </c>
      <c r="E2762" t="str">
        <f>IF([1]线路!F2762="","",[1]线路!F2762)</f>
        <v/>
      </c>
      <c r="F2762" t="str">
        <f>IF([1]线路!E2762="","",[1]线路!E2762)</f>
        <v/>
      </c>
      <c r="G2762" s="18" t="str">
        <f t="shared" si="102"/>
        <v/>
      </c>
      <c r="H2762" s="18"/>
      <c r="I2762" s="18"/>
      <c r="J2762" s="18"/>
      <c r="K2762" s="18"/>
      <c r="L2762" s="18" t="str">
        <f t="shared" si="103"/>
        <v/>
      </c>
      <c r="M2762" t="str">
        <f>IF([1]线路!G2762="","",[1]线路!G2762)</f>
        <v/>
      </c>
      <c r="N2762" t="str">
        <f>IF([1]线路!H2762="","",[1]线路!H2762)</f>
        <v/>
      </c>
    </row>
    <row r="2763" spans="1:14" x14ac:dyDescent="0.15">
      <c r="A2763" t="str">
        <f>IF([1]线路!A2763="","",[1]线路!A2763)</f>
        <v/>
      </c>
      <c r="B2763" t="str">
        <f>IF([1]线路!B2763="","",[1]线路!B2763)</f>
        <v/>
      </c>
      <c r="C2763" t="str">
        <f>IF([1]线路!C2763="","",[1]线路!C2763)</f>
        <v/>
      </c>
      <c r="D2763" t="str">
        <f>IF([1]线路!D2763="","",[1]线路!D2763)</f>
        <v/>
      </c>
      <c r="E2763" t="str">
        <f>IF([1]线路!F2763="","",[1]线路!F2763)</f>
        <v/>
      </c>
      <c r="F2763" t="str">
        <f>IF([1]线路!E2763="","",[1]线路!E2763)</f>
        <v/>
      </c>
      <c r="G2763" s="18" t="str">
        <f t="shared" si="102"/>
        <v/>
      </c>
      <c r="H2763" s="18"/>
      <c r="I2763" s="18"/>
      <c r="J2763" s="18"/>
      <c r="K2763" s="18"/>
      <c r="L2763" s="18" t="str">
        <f t="shared" si="103"/>
        <v/>
      </c>
      <c r="M2763" t="str">
        <f>IF([1]线路!G2763="","",[1]线路!G2763)</f>
        <v/>
      </c>
      <c r="N2763" t="str">
        <f>IF([1]线路!H2763="","",[1]线路!H2763)</f>
        <v/>
      </c>
    </row>
    <row r="2764" spans="1:14" x14ac:dyDescent="0.15">
      <c r="A2764" t="str">
        <f>IF([1]线路!A2764="","",[1]线路!A2764)</f>
        <v/>
      </c>
      <c r="B2764" t="str">
        <f>IF([1]线路!B2764="","",[1]线路!B2764)</f>
        <v/>
      </c>
      <c r="C2764" t="str">
        <f>IF([1]线路!C2764="","",[1]线路!C2764)</f>
        <v/>
      </c>
      <c r="D2764" t="str">
        <f>IF([1]线路!D2764="","",[1]线路!D2764)</f>
        <v/>
      </c>
      <c r="E2764" t="str">
        <f>IF([1]线路!F2764="","",[1]线路!F2764)</f>
        <v/>
      </c>
      <c r="F2764" t="str">
        <f>IF([1]线路!E2764="","",[1]线路!E2764)</f>
        <v/>
      </c>
      <c r="G2764" s="18" t="str">
        <f t="shared" si="102"/>
        <v/>
      </c>
      <c r="H2764" s="18"/>
      <c r="I2764" s="18"/>
      <c r="J2764" s="18"/>
      <c r="K2764" s="18"/>
      <c r="L2764" s="18" t="str">
        <f t="shared" si="103"/>
        <v/>
      </c>
      <c r="M2764" t="str">
        <f>IF([1]线路!G2764="","",[1]线路!G2764)</f>
        <v/>
      </c>
      <c r="N2764" t="str">
        <f>IF([1]线路!H2764="","",[1]线路!H2764)</f>
        <v/>
      </c>
    </row>
    <row r="2765" spans="1:14" x14ac:dyDescent="0.15">
      <c r="A2765" t="str">
        <f>IF([1]线路!A2765="","",[1]线路!A2765)</f>
        <v/>
      </c>
      <c r="B2765" t="str">
        <f>IF([1]线路!B2765="","",[1]线路!B2765)</f>
        <v/>
      </c>
      <c r="C2765" t="str">
        <f>IF([1]线路!C2765="","",[1]线路!C2765)</f>
        <v/>
      </c>
      <c r="D2765" t="str">
        <f>IF([1]线路!D2765="","",[1]线路!D2765)</f>
        <v/>
      </c>
      <c r="E2765" t="str">
        <f>IF([1]线路!F2765="","",[1]线路!F2765)</f>
        <v/>
      </c>
      <c r="F2765" t="str">
        <f>IF([1]线路!E2765="","",[1]线路!E2765)</f>
        <v/>
      </c>
      <c r="G2765" s="18" t="str">
        <f t="shared" si="102"/>
        <v/>
      </c>
      <c r="H2765" s="18"/>
      <c r="I2765" s="18"/>
      <c r="J2765" s="18"/>
      <c r="K2765" s="18"/>
      <c r="L2765" s="18" t="str">
        <f t="shared" si="103"/>
        <v/>
      </c>
      <c r="M2765" t="str">
        <f>IF([1]线路!G2765="","",[1]线路!G2765)</f>
        <v/>
      </c>
      <c r="N2765" t="str">
        <f>IF([1]线路!H2765="","",[1]线路!H2765)</f>
        <v/>
      </c>
    </row>
    <row r="2766" spans="1:14" x14ac:dyDescent="0.15">
      <c r="A2766" t="str">
        <f>IF([1]线路!A2766="","",[1]线路!A2766)</f>
        <v/>
      </c>
      <c r="B2766" t="str">
        <f>IF([1]线路!B2766="","",[1]线路!B2766)</f>
        <v/>
      </c>
      <c r="C2766" t="str">
        <f>IF([1]线路!C2766="","",[1]线路!C2766)</f>
        <v/>
      </c>
      <c r="D2766" t="str">
        <f>IF([1]线路!D2766="","",[1]线路!D2766)</f>
        <v/>
      </c>
      <c r="E2766" t="str">
        <f>IF([1]线路!F2766="","",[1]线路!F2766)</f>
        <v/>
      </c>
      <c r="F2766" t="str">
        <f>IF([1]线路!E2766="","",[1]线路!E2766)</f>
        <v/>
      </c>
      <c r="G2766" s="18" t="str">
        <f t="shared" si="102"/>
        <v/>
      </c>
      <c r="H2766" s="18"/>
      <c r="I2766" s="18"/>
      <c r="J2766" s="18"/>
      <c r="K2766" s="18"/>
      <c r="L2766" s="18" t="str">
        <f t="shared" si="103"/>
        <v/>
      </c>
      <c r="M2766" t="str">
        <f>IF([1]线路!G2766="","",[1]线路!G2766)</f>
        <v/>
      </c>
      <c r="N2766" t="str">
        <f>IF([1]线路!H2766="","",[1]线路!H2766)</f>
        <v/>
      </c>
    </row>
    <row r="2767" spans="1:14" x14ac:dyDescent="0.15">
      <c r="A2767" t="str">
        <f>IF([1]线路!A2767="","",[1]线路!A2767)</f>
        <v/>
      </c>
      <c r="B2767" t="str">
        <f>IF([1]线路!B2767="","",[1]线路!B2767)</f>
        <v/>
      </c>
      <c r="C2767" t="str">
        <f>IF([1]线路!C2767="","",[1]线路!C2767)</f>
        <v/>
      </c>
      <c r="D2767" t="str">
        <f>IF([1]线路!D2767="","",[1]线路!D2767)</f>
        <v/>
      </c>
      <c r="E2767" t="str">
        <f>IF([1]线路!F2767="","",[1]线路!F2767)</f>
        <v/>
      </c>
      <c r="F2767" t="str">
        <f>IF([1]线路!E2767="","",[1]线路!E2767)</f>
        <v/>
      </c>
      <c r="G2767" s="18" t="str">
        <f t="shared" si="102"/>
        <v/>
      </c>
      <c r="H2767" s="18"/>
      <c r="I2767" s="18"/>
      <c r="J2767" s="18"/>
      <c r="K2767" s="18"/>
      <c r="L2767" s="18" t="str">
        <f t="shared" si="103"/>
        <v/>
      </c>
      <c r="M2767" t="str">
        <f>IF([1]线路!G2767="","",[1]线路!G2767)</f>
        <v/>
      </c>
      <c r="N2767" t="str">
        <f>IF([1]线路!H2767="","",[1]线路!H2767)</f>
        <v/>
      </c>
    </row>
    <row r="2768" spans="1:14" x14ac:dyDescent="0.15">
      <c r="A2768" t="str">
        <f>IF([1]线路!A2768="","",[1]线路!A2768)</f>
        <v/>
      </c>
      <c r="B2768" t="str">
        <f>IF([1]线路!B2768="","",[1]线路!B2768)</f>
        <v/>
      </c>
      <c r="C2768" t="str">
        <f>IF([1]线路!C2768="","",[1]线路!C2768)</f>
        <v/>
      </c>
      <c r="D2768" t="str">
        <f>IF([1]线路!D2768="","",[1]线路!D2768)</f>
        <v/>
      </c>
      <c r="E2768" t="str">
        <f>IF([1]线路!F2768="","",[1]线路!F2768)</f>
        <v/>
      </c>
      <c r="F2768" t="str">
        <f>IF([1]线路!E2768="","",[1]线路!E2768)</f>
        <v/>
      </c>
      <c r="G2768" s="18" t="str">
        <f t="shared" si="102"/>
        <v/>
      </c>
      <c r="H2768" s="18"/>
      <c r="I2768" s="18"/>
      <c r="J2768" s="18"/>
      <c r="K2768" s="18"/>
      <c r="L2768" s="18" t="str">
        <f t="shared" si="103"/>
        <v/>
      </c>
      <c r="M2768" t="str">
        <f>IF([1]线路!G2768="","",[1]线路!G2768)</f>
        <v/>
      </c>
      <c r="N2768" t="str">
        <f>IF([1]线路!H2768="","",[1]线路!H2768)</f>
        <v/>
      </c>
    </row>
    <row r="2769" spans="1:14" x14ac:dyDescent="0.15">
      <c r="A2769" t="str">
        <f>IF([1]线路!A2769="","",[1]线路!A2769)</f>
        <v/>
      </c>
      <c r="B2769" t="str">
        <f>IF([1]线路!B2769="","",[1]线路!B2769)</f>
        <v/>
      </c>
      <c r="C2769" t="str">
        <f>IF([1]线路!C2769="","",[1]线路!C2769)</f>
        <v/>
      </c>
      <c r="D2769" t="str">
        <f>IF([1]线路!D2769="","",[1]线路!D2769)</f>
        <v/>
      </c>
      <c r="E2769" t="str">
        <f>IF([1]线路!F2769="","",[1]线路!F2769)</f>
        <v/>
      </c>
      <c r="F2769" t="str">
        <f>IF([1]线路!E2769="","",[1]线路!E2769)</f>
        <v/>
      </c>
      <c r="G2769" s="18" t="str">
        <f t="shared" si="102"/>
        <v/>
      </c>
      <c r="H2769" s="18"/>
      <c r="I2769" s="18"/>
      <c r="J2769" s="18"/>
      <c r="K2769" s="18"/>
      <c r="L2769" s="18" t="str">
        <f t="shared" si="103"/>
        <v/>
      </c>
      <c r="M2769" t="str">
        <f>IF([1]线路!G2769="","",[1]线路!G2769)</f>
        <v/>
      </c>
      <c r="N2769" t="str">
        <f>IF([1]线路!H2769="","",[1]线路!H2769)</f>
        <v/>
      </c>
    </row>
    <row r="2770" spans="1:14" x14ac:dyDescent="0.15">
      <c r="A2770" t="str">
        <f>IF([1]线路!A2770="","",[1]线路!A2770)</f>
        <v/>
      </c>
      <c r="B2770" t="str">
        <f>IF([1]线路!B2770="","",[1]线路!B2770)</f>
        <v/>
      </c>
      <c r="C2770" t="str">
        <f>IF([1]线路!C2770="","",[1]线路!C2770)</f>
        <v/>
      </c>
      <c r="D2770" t="str">
        <f>IF([1]线路!D2770="","",[1]线路!D2770)</f>
        <v/>
      </c>
      <c r="E2770" t="str">
        <f>IF([1]线路!F2770="","",[1]线路!F2770)</f>
        <v/>
      </c>
      <c r="F2770" t="str">
        <f>IF([1]线路!E2770="","",[1]线路!E2770)</f>
        <v/>
      </c>
      <c r="G2770" s="18" t="str">
        <f t="shared" si="102"/>
        <v/>
      </c>
      <c r="H2770" s="18"/>
      <c r="I2770" s="18"/>
      <c r="J2770" s="18"/>
      <c r="K2770" s="18"/>
      <c r="L2770" s="18" t="str">
        <f t="shared" si="103"/>
        <v/>
      </c>
      <c r="M2770" t="str">
        <f>IF([1]线路!G2770="","",[1]线路!G2770)</f>
        <v/>
      </c>
      <c r="N2770" t="str">
        <f>IF([1]线路!H2770="","",[1]线路!H2770)</f>
        <v/>
      </c>
    </row>
    <row r="2771" spans="1:14" x14ac:dyDescent="0.15">
      <c r="A2771" t="str">
        <f>IF([1]线路!A2771="","",[1]线路!A2771)</f>
        <v/>
      </c>
      <c r="B2771" t="str">
        <f>IF([1]线路!B2771="","",[1]线路!B2771)</f>
        <v/>
      </c>
      <c r="C2771" t="str">
        <f>IF([1]线路!C2771="","",[1]线路!C2771)</f>
        <v/>
      </c>
      <c r="D2771" t="str">
        <f>IF([1]线路!D2771="","",[1]线路!D2771)</f>
        <v/>
      </c>
      <c r="E2771" t="str">
        <f>IF([1]线路!F2771="","",[1]线路!F2771)</f>
        <v/>
      </c>
      <c r="F2771" t="str">
        <f>IF([1]线路!E2771="","",[1]线路!E2771)</f>
        <v/>
      </c>
      <c r="G2771" s="18" t="str">
        <f t="shared" si="102"/>
        <v/>
      </c>
      <c r="H2771" s="18"/>
      <c r="I2771" s="18"/>
      <c r="J2771" s="18"/>
      <c r="K2771" s="18"/>
      <c r="L2771" s="18" t="str">
        <f t="shared" si="103"/>
        <v/>
      </c>
      <c r="M2771" t="str">
        <f>IF([1]线路!G2771="","",[1]线路!G2771)</f>
        <v/>
      </c>
      <c r="N2771" t="str">
        <f>IF([1]线路!H2771="","",[1]线路!H2771)</f>
        <v/>
      </c>
    </row>
    <row r="2772" spans="1:14" x14ac:dyDescent="0.15">
      <c r="A2772" t="str">
        <f>IF([1]线路!A2772="","",[1]线路!A2772)</f>
        <v/>
      </c>
      <c r="B2772" t="str">
        <f>IF([1]线路!B2772="","",[1]线路!B2772)</f>
        <v/>
      </c>
      <c r="C2772" t="str">
        <f>IF([1]线路!C2772="","",[1]线路!C2772)</f>
        <v/>
      </c>
      <c r="D2772" t="str">
        <f>IF([1]线路!D2772="","",[1]线路!D2772)</f>
        <v/>
      </c>
      <c r="E2772" t="str">
        <f>IF([1]线路!F2772="","",[1]线路!F2772)</f>
        <v/>
      </c>
      <c r="F2772" t="str">
        <f>IF([1]线路!E2772="","",[1]线路!E2772)</f>
        <v/>
      </c>
      <c r="G2772" s="18" t="str">
        <f t="shared" si="102"/>
        <v/>
      </c>
      <c r="H2772" s="18"/>
      <c r="I2772" s="18"/>
      <c r="J2772" s="18"/>
      <c r="K2772" s="18"/>
      <c r="L2772" s="18" t="str">
        <f t="shared" si="103"/>
        <v/>
      </c>
      <c r="M2772" t="str">
        <f>IF([1]线路!G2772="","",[1]线路!G2772)</f>
        <v/>
      </c>
      <c r="N2772" t="str">
        <f>IF([1]线路!H2772="","",[1]线路!H2772)</f>
        <v/>
      </c>
    </row>
    <row r="2773" spans="1:14" x14ac:dyDescent="0.15">
      <c r="A2773" t="str">
        <f>IF([1]线路!A2773="","",[1]线路!A2773)</f>
        <v/>
      </c>
      <c r="B2773" t="str">
        <f>IF([1]线路!B2773="","",[1]线路!B2773)</f>
        <v/>
      </c>
      <c r="C2773" t="str">
        <f>IF([1]线路!C2773="","",[1]线路!C2773)</f>
        <v/>
      </c>
      <c r="D2773" t="str">
        <f>IF([1]线路!D2773="","",[1]线路!D2773)</f>
        <v/>
      </c>
      <c r="E2773" t="str">
        <f>IF([1]线路!F2773="","",[1]线路!F2773)</f>
        <v/>
      </c>
      <c r="F2773" t="str">
        <f>IF([1]线路!E2773="","",[1]线路!E2773)</f>
        <v/>
      </c>
      <c r="G2773" s="18" t="str">
        <f t="shared" si="102"/>
        <v/>
      </c>
      <c r="H2773" s="18"/>
      <c r="I2773" s="18"/>
      <c r="J2773" s="18"/>
      <c r="K2773" s="18"/>
      <c r="L2773" s="18" t="str">
        <f t="shared" si="103"/>
        <v/>
      </c>
      <c r="M2773" t="str">
        <f>IF([1]线路!G2773="","",[1]线路!G2773)</f>
        <v/>
      </c>
      <c r="N2773" t="str">
        <f>IF([1]线路!H2773="","",[1]线路!H2773)</f>
        <v/>
      </c>
    </row>
    <row r="2774" spans="1:14" x14ac:dyDescent="0.15">
      <c r="A2774" t="str">
        <f>IF([1]线路!A2774="","",[1]线路!A2774)</f>
        <v/>
      </c>
      <c r="B2774" t="str">
        <f>IF([1]线路!B2774="","",[1]线路!B2774)</f>
        <v/>
      </c>
      <c r="C2774" t="str">
        <f>IF([1]线路!C2774="","",[1]线路!C2774)</f>
        <v/>
      </c>
      <c r="D2774" t="str">
        <f>IF([1]线路!D2774="","",[1]线路!D2774)</f>
        <v/>
      </c>
      <c r="E2774" t="str">
        <f>IF([1]线路!F2774="","",[1]线路!F2774)</f>
        <v/>
      </c>
      <c r="F2774" t="str">
        <f>IF([1]线路!E2774="","",[1]线路!E2774)</f>
        <v/>
      </c>
      <c r="G2774" s="18" t="str">
        <f t="shared" si="102"/>
        <v/>
      </c>
      <c r="H2774" s="18"/>
      <c r="I2774" s="18"/>
      <c r="J2774" s="18"/>
      <c r="K2774" s="18"/>
      <c r="L2774" s="18" t="str">
        <f t="shared" si="103"/>
        <v/>
      </c>
      <c r="M2774" t="str">
        <f>IF([1]线路!G2774="","",[1]线路!G2774)</f>
        <v/>
      </c>
      <c r="N2774" t="str">
        <f>IF([1]线路!H2774="","",[1]线路!H2774)</f>
        <v/>
      </c>
    </row>
    <row r="2775" spans="1:14" x14ac:dyDescent="0.15">
      <c r="A2775" t="str">
        <f>IF([1]线路!A2775="","",[1]线路!A2775)</f>
        <v/>
      </c>
      <c r="B2775" t="str">
        <f>IF([1]线路!B2775="","",[1]线路!B2775)</f>
        <v/>
      </c>
      <c r="C2775" t="str">
        <f>IF([1]线路!C2775="","",[1]线路!C2775)</f>
        <v/>
      </c>
      <c r="D2775" t="str">
        <f>IF([1]线路!D2775="","",[1]线路!D2775)</f>
        <v/>
      </c>
      <c r="E2775" t="str">
        <f>IF([1]线路!F2775="","",[1]线路!F2775)</f>
        <v/>
      </c>
      <c r="F2775" t="str">
        <f>IF([1]线路!E2775="","",[1]线路!E2775)</f>
        <v/>
      </c>
      <c r="G2775" s="18" t="str">
        <f t="shared" si="102"/>
        <v/>
      </c>
      <c r="H2775" s="18"/>
      <c r="I2775" s="18"/>
      <c r="J2775" s="18"/>
      <c r="K2775" s="18"/>
      <c r="L2775" s="18" t="str">
        <f t="shared" si="103"/>
        <v/>
      </c>
      <c r="M2775" t="str">
        <f>IF([1]线路!G2775="","",[1]线路!G2775)</f>
        <v/>
      </c>
      <c r="N2775" t="str">
        <f>IF([1]线路!H2775="","",[1]线路!H2775)</f>
        <v/>
      </c>
    </row>
    <row r="2776" spans="1:14" x14ac:dyDescent="0.15">
      <c r="A2776" t="str">
        <f>IF([1]线路!A2776="","",[1]线路!A2776)</f>
        <v/>
      </c>
      <c r="B2776" t="str">
        <f>IF([1]线路!B2776="","",[1]线路!B2776)</f>
        <v/>
      </c>
      <c r="C2776" t="str">
        <f>IF([1]线路!C2776="","",[1]线路!C2776)</f>
        <v/>
      </c>
      <c r="D2776" t="str">
        <f>IF([1]线路!D2776="","",[1]线路!D2776)</f>
        <v/>
      </c>
      <c r="E2776" t="str">
        <f>IF([1]线路!F2776="","",[1]线路!F2776)</f>
        <v/>
      </c>
      <c r="F2776" t="str">
        <f>IF([1]线路!E2776="","",[1]线路!E2776)</f>
        <v/>
      </c>
      <c r="G2776" s="18" t="str">
        <f t="shared" si="102"/>
        <v/>
      </c>
      <c r="H2776" s="18"/>
      <c r="I2776" s="18"/>
      <c r="J2776" s="18"/>
      <c r="K2776" s="18"/>
      <c r="L2776" s="18" t="str">
        <f t="shared" si="103"/>
        <v/>
      </c>
      <c r="M2776" t="str">
        <f>IF([1]线路!G2776="","",[1]线路!G2776)</f>
        <v/>
      </c>
      <c r="N2776" t="str">
        <f>IF([1]线路!H2776="","",[1]线路!H2776)</f>
        <v/>
      </c>
    </row>
    <row r="2777" spans="1:14" x14ac:dyDescent="0.15">
      <c r="A2777" t="str">
        <f>IF([1]线路!A2777="","",[1]线路!A2777)</f>
        <v/>
      </c>
      <c r="B2777" t="str">
        <f>IF([1]线路!B2777="","",[1]线路!B2777)</f>
        <v/>
      </c>
      <c r="C2777" t="str">
        <f>IF([1]线路!C2777="","",[1]线路!C2777)</f>
        <v/>
      </c>
      <c r="D2777" t="str">
        <f>IF([1]线路!D2777="","",[1]线路!D2777)</f>
        <v/>
      </c>
      <c r="E2777" t="str">
        <f>IF([1]线路!F2777="","",[1]线路!F2777)</f>
        <v/>
      </c>
      <c r="F2777" t="str">
        <f>IF([1]线路!E2777="","",[1]线路!E2777)</f>
        <v/>
      </c>
      <c r="G2777" s="18" t="str">
        <f t="shared" si="102"/>
        <v/>
      </c>
      <c r="H2777" s="18"/>
      <c r="I2777" s="18"/>
      <c r="J2777" s="18"/>
      <c r="K2777" s="18"/>
      <c r="L2777" s="18" t="str">
        <f t="shared" si="103"/>
        <v/>
      </c>
      <c r="M2777" t="str">
        <f>IF([1]线路!G2777="","",[1]线路!G2777)</f>
        <v/>
      </c>
      <c r="N2777" t="str">
        <f>IF([1]线路!H2777="","",[1]线路!H2777)</f>
        <v/>
      </c>
    </row>
    <row r="2778" spans="1:14" x14ac:dyDescent="0.15">
      <c r="A2778" t="str">
        <f>IF([1]线路!A2778="","",[1]线路!A2778)</f>
        <v/>
      </c>
      <c r="B2778" t="str">
        <f>IF([1]线路!B2778="","",[1]线路!B2778)</f>
        <v/>
      </c>
      <c r="C2778" t="str">
        <f>IF([1]线路!C2778="","",[1]线路!C2778)</f>
        <v/>
      </c>
      <c r="D2778" t="str">
        <f>IF([1]线路!D2778="","",[1]线路!D2778)</f>
        <v/>
      </c>
      <c r="E2778" t="str">
        <f>IF([1]线路!F2778="","",[1]线路!F2778)</f>
        <v/>
      </c>
      <c r="F2778" t="str">
        <f>IF([1]线路!E2778="","",[1]线路!E2778)</f>
        <v/>
      </c>
      <c r="G2778" s="18" t="str">
        <f t="shared" si="102"/>
        <v/>
      </c>
      <c r="H2778" s="18"/>
      <c r="I2778" s="18"/>
      <c r="J2778" s="18"/>
      <c r="K2778" s="18"/>
      <c r="L2778" s="18" t="str">
        <f t="shared" si="103"/>
        <v/>
      </c>
      <c r="M2778" t="str">
        <f>IF([1]线路!G2778="","",[1]线路!G2778)</f>
        <v/>
      </c>
      <c r="N2778" t="str">
        <f>IF([1]线路!H2778="","",[1]线路!H2778)</f>
        <v/>
      </c>
    </row>
    <row r="2779" spans="1:14" x14ac:dyDescent="0.15">
      <c r="A2779" t="str">
        <f>IF([1]线路!A2779="","",[1]线路!A2779)</f>
        <v/>
      </c>
      <c r="B2779" t="str">
        <f>IF([1]线路!B2779="","",[1]线路!B2779)</f>
        <v/>
      </c>
      <c r="C2779" t="str">
        <f>IF([1]线路!C2779="","",[1]线路!C2779)</f>
        <v/>
      </c>
      <c r="D2779" t="str">
        <f>IF([1]线路!D2779="","",[1]线路!D2779)</f>
        <v/>
      </c>
      <c r="E2779" t="str">
        <f>IF([1]线路!F2779="","",[1]线路!F2779)</f>
        <v/>
      </c>
      <c r="F2779" t="str">
        <f>IF([1]线路!E2779="","",[1]线路!E2779)</f>
        <v/>
      </c>
      <c r="G2779" s="18" t="str">
        <f t="shared" si="102"/>
        <v/>
      </c>
      <c r="H2779" s="18"/>
      <c r="I2779" s="18"/>
      <c r="J2779" s="18"/>
      <c r="K2779" s="18"/>
      <c r="L2779" s="18" t="str">
        <f t="shared" si="103"/>
        <v/>
      </c>
      <c r="M2779" t="str">
        <f>IF([1]线路!G2779="","",[1]线路!G2779)</f>
        <v/>
      </c>
      <c r="N2779" t="str">
        <f>IF([1]线路!H2779="","",[1]线路!H2779)</f>
        <v/>
      </c>
    </row>
    <row r="2780" spans="1:14" x14ac:dyDescent="0.15">
      <c r="A2780" t="str">
        <f>IF([1]线路!A2780="","",[1]线路!A2780)</f>
        <v/>
      </c>
      <c r="B2780" t="str">
        <f>IF([1]线路!B2780="","",[1]线路!B2780)</f>
        <v/>
      </c>
      <c r="C2780" t="str">
        <f>IF([1]线路!C2780="","",[1]线路!C2780)</f>
        <v/>
      </c>
      <c r="D2780" t="str">
        <f>IF([1]线路!D2780="","",[1]线路!D2780)</f>
        <v/>
      </c>
      <c r="E2780" t="str">
        <f>IF([1]线路!F2780="","",[1]线路!F2780)</f>
        <v/>
      </c>
      <c r="F2780" t="str">
        <f>IF([1]线路!E2780="","",[1]线路!E2780)</f>
        <v/>
      </c>
      <c r="G2780" s="18" t="str">
        <f t="shared" si="102"/>
        <v/>
      </c>
      <c r="H2780" s="18"/>
      <c r="I2780" s="18"/>
      <c r="J2780" s="18"/>
      <c r="K2780" s="18"/>
      <c r="L2780" s="18" t="str">
        <f t="shared" si="103"/>
        <v/>
      </c>
      <c r="M2780" t="str">
        <f>IF([1]线路!G2780="","",[1]线路!G2780)</f>
        <v/>
      </c>
      <c r="N2780" t="str">
        <f>IF([1]线路!H2780="","",[1]线路!H2780)</f>
        <v/>
      </c>
    </row>
    <row r="2781" spans="1:14" x14ac:dyDescent="0.15">
      <c r="A2781" t="str">
        <f>IF([1]线路!A2781="","",[1]线路!A2781)</f>
        <v/>
      </c>
      <c r="B2781" t="str">
        <f>IF([1]线路!B2781="","",[1]线路!B2781)</f>
        <v/>
      </c>
      <c r="C2781" t="str">
        <f>IF([1]线路!C2781="","",[1]线路!C2781)</f>
        <v/>
      </c>
      <c r="D2781" t="str">
        <f>IF([1]线路!D2781="","",[1]线路!D2781)</f>
        <v/>
      </c>
      <c r="E2781" t="str">
        <f>IF([1]线路!F2781="","",[1]线路!F2781)</f>
        <v/>
      </c>
      <c r="F2781" t="str">
        <f>IF([1]线路!E2781="","",[1]线路!E2781)</f>
        <v/>
      </c>
      <c r="G2781" s="18" t="str">
        <f t="shared" si="102"/>
        <v/>
      </c>
      <c r="H2781" s="18"/>
      <c r="I2781" s="18"/>
      <c r="J2781" s="18"/>
      <c r="K2781" s="18"/>
      <c r="L2781" s="18" t="str">
        <f t="shared" si="103"/>
        <v/>
      </c>
      <c r="M2781" t="str">
        <f>IF([1]线路!G2781="","",[1]线路!G2781)</f>
        <v/>
      </c>
      <c r="N2781" t="str">
        <f>IF([1]线路!H2781="","",[1]线路!H2781)</f>
        <v/>
      </c>
    </row>
    <row r="2782" spans="1:14" x14ac:dyDescent="0.15">
      <c r="A2782" t="str">
        <f>IF([1]线路!A2782="","",[1]线路!A2782)</f>
        <v/>
      </c>
      <c r="B2782" t="str">
        <f>IF([1]线路!B2782="","",[1]线路!B2782)</f>
        <v/>
      </c>
      <c r="C2782" t="str">
        <f>IF([1]线路!C2782="","",[1]线路!C2782)</f>
        <v/>
      </c>
      <c r="D2782" t="str">
        <f>IF([1]线路!D2782="","",[1]线路!D2782)</f>
        <v/>
      </c>
      <c r="E2782" t="str">
        <f>IF([1]线路!F2782="","",[1]线路!F2782)</f>
        <v/>
      </c>
      <c r="F2782" t="str">
        <f>IF([1]线路!E2782="","",[1]线路!E2782)</f>
        <v/>
      </c>
      <c r="G2782" s="18" t="str">
        <f t="shared" si="102"/>
        <v/>
      </c>
      <c r="H2782" s="18"/>
      <c r="I2782" s="18"/>
      <c r="J2782" s="18"/>
      <c r="K2782" s="18"/>
      <c r="L2782" s="18" t="str">
        <f t="shared" si="103"/>
        <v/>
      </c>
      <c r="M2782" t="str">
        <f>IF([1]线路!G2782="","",[1]线路!G2782)</f>
        <v/>
      </c>
      <c r="N2782" t="str">
        <f>IF([1]线路!H2782="","",[1]线路!H2782)</f>
        <v/>
      </c>
    </row>
    <row r="2783" spans="1:14" x14ac:dyDescent="0.15">
      <c r="A2783" t="str">
        <f>IF([1]线路!A2783="","",[1]线路!A2783)</f>
        <v/>
      </c>
      <c r="B2783" t="str">
        <f>IF([1]线路!B2783="","",[1]线路!B2783)</f>
        <v/>
      </c>
      <c r="C2783" t="str">
        <f>IF([1]线路!C2783="","",[1]线路!C2783)</f>
        <v/>
      </c>
      <c r="D2783" t="str">
        <f>IF([1]线路!D2783="","",[1]线路!D2783)</f>
        <v/>
      </c>
      <c r="E2783" t="str">
        <f>IF([1]线路!F2783="","",[1]线路!F2783)</f>
        <v/>
      </c>
      <c r="F2783" t="str">
        <f>IF([1]线路!E2783="","",[1]线路!E2783)</f>
        <v/>
      </c>
      <c r="G2783" s="18" t="str">
        <f t="shared" si="102"/>
        <v/>
      </c>
      <c r="H2783" s="18"/>
      <c r="I2783" s="18"/>
      <c r="J2783" s="18"/>
      <c r="K2783" s="18"/>
      <c r="L2783" s="18" t="str">
        <f t="shared" si="103"/>
        <v/>
      </c>
      <c r="M2783" t="str">
        <f>IF([1]线路!G2783="","",[1]线路!G2783)</f>
        <v/>
      </c>
      <c r="N2783" t="str">
        <f>IF([1]线路!H2783="","",[1]线路!H2783)</f>
        <v/>
      </c>
    </row>
    <row r="2784" spans="1:14" x14ac:dyDescent="0.15">
      <c r="A2784" t="str">
        <f>IF([1]线路!A2784="","",[1]线路!A2784)</f>
        <v/>
      </c>
      <c r="B2784" t="str">
        <f>IF([1]线路!B2784="","",[1]线路!B2784)</f>
        <v/>
      </c>
      <c r="C2784" t="str">
        <f>IF([1]线路!C2784="","",[1]线路!C2784)</f>
        <v/>
      </c>
      <c r="D2784" t="str">
        <f>IF([1]线路!D2784="","",[1]线路!D2784)</f>
        <v/>
      </c>
      <c r="E2784" t="str">
        <f>IF([1]线路!F2784="","",[1]线路!F2784)</f>
        <v/>
      </c>
      <c r="F2784" t="str">
        <f>IF([1]线路!E2784="","",[1]线路!E2784)</f>
        <v/>
      </c>
      <c r="G2784" s="18" t="str">
        <f t="shared" si="102"/>
        <v/>
      </c>
      <c r="H2784" s="18"/>
      <c r="I2784" s="18"/>
      <c r="J2784" s="18"/>
      <c r="K2784" s="18"/>
      <c r="L2784" s="18" t="str">
        <f t="shared" si="103"/>
        <v/>
      </c>
      <c r="M2784" t="str">
        <f>IF([1]线路!G2784="","",[1]线路!G2784)</f>
        <v/>
      </c>
      <c r="N2784" t="str">
        <f>IF([1]线路!H2784="","",[1]线路!H2784)</f>
        <v/>
      </c>
    </row>
    <row r="2785" spans="1:14" x14ac:dyDescent="0.15">
      <c r="A2785" t="str">
        <f>IF([1]线路!A2785="","",[1]线路!A2785)</f>
        <v/>
      </c>
      <c r="B2785" t="str">
        <f>IF([1]线路!B2785="","",[1]线路!B2785)</f>
        <v/>
      </c>
      <c r="C2785" t="str">
        <f>IF([1]线路!C2785="","",[1]线路!C2785)</f>
        <v/>
      </c>
      <c r="D2785" t="str">
        <f>IF([1]线路!D2785="","",[1]线路!D2785)</f>
        <v/>
      </c>
      <c r="E2785" t="str">
        <f>IF([1]线路!F2785="","",[1]线路!F2785)</f>
        <v/>
      </c>
      <c r="F2785" t="str">
        <f>IF([1]线路!E2785="","",[1]线路!E2785)</f>
        <v/>
      </c>
      <c r="G2785" s="18" t="str">
        <f t="shared" si="102"/>
        <v/>
      </c>
      <c r="H2785" s="18"/>
      <c r="I2785" s="18"/>
      <c r="J2785" s="18"/>
      <c r="K2785" s="18"/>
      <c r="L2785" s="18" t="str">
        <f t="shared" si="103"/>
        <v/>
      </c>
      <c r="M2785" t="str">
        <f>IF([1]线路!G2785="","",[1]线路!G2785)</f>
        <v/>
      </c>
      <c r="N2785" t="str">
        <f>IF([1]线路!H2785="","",[1]线路!H2785)</f>
        <v/>
      </c>
    </row>
    <row r="2786" spans="1:14" x14ac:dyDescent="0.15">
      <c r="A2786" t="str">
        <f>IF([1]线路!A2786="","",[1]线路!A2786)</f>
        <v/>
      </c>
      <c r="B2786" t="str">
        <f>IF([1]线路!B2786="","",[1]线路!B2786)</f>
        <v/>
      </c>
      <c r="C2786" t="str">
        <f>IF([1]线路!C2786="","",[1]线路!C2786)</f>
        <v/>
      </c>
      <c r="D2786" t="str">
        <f>IF([1]线路!D2786="","",[1]线路!D2786)</f>
        <v/>
      </c>
      <c r="E2786" t="str">
        <f>IF([1]线路!F2786="","",[1]线路!F2786)</f>
        <v/>
      </c>
      <c r="F2786" t="str">
        <f>IF([1]线路!E2786="","",[1]线路!E2786)</f>
        <v/>
      </c>
      <c r="G2786" s="18" t="str">
        <f t="shared" si="102"/>
        <v/>
      </c>
      <c r="H2786" s="18"/>
      <c r="I2786" s="18"/>
      <c r="J2786" s="18"/>
      <c r="K2786" s="18"/>
      <c r="L2786" s="18" t="str">
        <f t="shared" si="103"/>
        <v/>
      </c>
      <c r="M2786" t="str">
        <f>IF([1]线路!G2786="","",[1]线路!G2786)</f>
        <v/>
      </c>
      <c r="N2786" t="str">
        <f>IF([1]线路!H2786="","",[1]线路!H2786)</f>
        <v/>
      </c>
    </row>
    <row r="2787" spans="1:14" x14ac:dyDescent="0.15">
      <c r="A2787" t="str">
        <f>IF([1]线路!A2787="","",[1]线路!A2787)</f>
        <v/>
      </c>
      <c r="B2787" t="str">
        <f>IF([1]线路!B2787="","",[1]线路!B2787)</f>
        <v/>
      </c>
      <c r="C2787" t="str">
        <f>IF([1]线路!C2787="","",[1]线路!C2787)</f>
        <v/>
      </c>
      <c r="D2787" t="str">
        <f>IF([1]线路!D2787="","",[1]线路!D2787)</f>
        <v/>
      </c>
      <c r="E2787" t="str">
        <f>IF([1]线路!F2787="","",[1]线路!F2787)</f>
        <v/>
      </c>
      <c r="F2787" t="str">
        <f>IF([1]线路!E2787="","",[1]线路!E2787)</f>
        <v/>
      </c>
      <c r="G2787" s="18" t="str">
        <f t="shared" si="102"/>
        <v/>
      </c>
      <c r="H2787" s="18"/>
      <c r="I2787" s="18"/>
      <c r="J2787" s="18"/>
      <c r="K2787" s="18"/>
      <c r="L2787" s="18" t="str">
        <f t="shared" si="103"/>
        <v/>
      </c>
      <c r="M2787" t="str">
        <f>IF([1]线路!G2787="","",[1]线路!G2787)</f>
        <v/>
      </c>
      <c r="N2787" t="str">
        <f>IF([1]线路!H2787="","",[1]线路!H2787)</f>
        <v/>
      </c>
    </row>
    <row r="2788" spans="1:14" x14ac:dyDescent="0.15">
      <c r="A2788" t="str">
        <f>IF([1]线路!A2788="","",[1]线路!A2788)</f>
        <v/>
      </c>
      <c r="B2788" t="str">
        <f>IF([1]线路!B2788="","",[1]线路!B2788)</f>
        <v/>
      </c>
      <c r="C2788" t="str">
        <f>IF([1]线路!C2788="","",[1]线路!C2788)</f>
        <v/>
      </c>
      <c r="D2788" t="str">
        <f>IF([1]线路!D2788="","",[1]线路!D2788)</f>
        <v/>
      </c>
      <c r="E2788" t="str">
        <f>IF([1]线路!F2788="","",[1]线路!F2788)</f>
        <v/>
      </c>
      <c r="F2788" t="str">
        <f>IF([1]线路!E2788="","",[1]线路!E2788)</f>
        <v/>
      </c>
      <c r="G2788" s="18" t="str">
        <f t="shared" si="102"/>
        <v/>
      </c>
      <c r="H2788" s="18"/>
      <c r="I2788" s="18"/>
      <c r="J2788" s="18"/>
      <c r="K2788" s="18"/>
      <c r="L2788" s="18" t="str">
        <f t="shared" si="103"/>
        <v/>
      </c>
      <c r="M2788" t="str">
        <f>IF([1]线路!G2788="","",[1]线路!G2788)</f>
        <v/>
      </c>
      <c r="N2788" t="str">
        <f>IF([1]线路!H2788="","",[1]线路!H2788)</f>
        <v/>
      </c>
    </row>
    <row r="2789" spans="1:14" x14ac:dyDescent="0.15">
      <c r="A2789" t="str">
        <f>IF([1]线路!A2789="","",[1]线路!A2789)</f>
        <v/>
      </c>
      <c r="B2789" t="str">
        <f>IF([1]线路!B2789="","",[1]线路!B2789)</f>
        <v/>
      </c>
      <c r="C2789" t="str">
        <f>IF([1]线路!C2789="","",[1]线路!C2789)</f>
        <v/>
      </c>
      <c r="D2789" t="str">
        <f>IF([1]线路!D2789="","",[1]线路!D2789)</f>
        <v/>
      </c>
      <c r="E2789" t="str">
        <f>IF([1]线路!F2789="","",[1]线路!F2789)</f>
        <v/>
      </c>
      <c r="F2789" t="str">
        <f>IF([1]线路!E2789="","",[1]线路!E2789)</f>
        <v/>
      </c>
      <c r="G2789" s="18" t="str">
        <f t="shared" si="102"/>
        <v/>
      </c>
      <c r="H2789" s="18"/>
      <c r="I2789" s="18"/>
      <c r="J2789" s="18"/>
      <c r="K2789" s="18"/>
      <c r="L2789" s="18" t="str">
        <f t="shared" si="103"/>
        <v/>
      </c>
      <c r="M2789" t="str">
        <f>IF([1]线路!G2789="","",[1]线路!G2789)</f>
        <v/>
      </c>
      <c r="N2789" t="str">
        <f>IF([1]线路!H2789="","",[1]线路!H2789)</f>
        <v/>
      </c>
    </row>
    <row r="2790" spans="1:14" x14ac:dyDescent="0.15">
      <c r="A2790" t="str">
        <f>IF([1]线路!A2790="","",[1]线路!A2790)</f>
        <v/>
      </c>
      <c r="B2790" t="str">
        <f>IF([1]线路!B2790="","",[1]线路!B2790)</f>
        <v/>
      </c>
      <c r="C2790" t="str">
        <f>IF([1]线路!C2790="","",[1]线路!C2790)</f>
        <v/>
      </c>
      <c r="D2790" t="str">
        <f>IF([1]线路!D2790="","",[1]线路!D2790)</f>
        <v/>
      </c>
      <c r="E2790" t="str">
        <f>IF([1]线路!F2790="","",[1]线路!F2790)</f>
        <v/>
      </c>
      <c r="F2790" t="str">
        <f>IF([1]线路!E2790="","",[1]线路!E2790)</f>
        <v/>
      </c>
      <c r="G2790" s="18" t="str">
        <f t="shared" si="102"/>
        <v/>
      </c>
      <c r="H2790" s="18"/>
      <c r="I2790" s="18"/>
      <c r="J2790" s="18"/>
      <c r="K2790" s="18"/>
      <c r="L2790" s="18" t="str">
        <f t="shared" si="103"/>
        <v/>
      </c>
      <c r="M2790" t="str">
        <f>IF([1]线路!G2790="","",[1]线路!G2790)</f>
        <v/>
      </c>
      <c r="N2790" t="str">
        <f>IF([1]线路!H2790="","",[1]线路!H2790)</f>
        <v/>
      </c>
    </row>
    <row r="2791" spans="1:14" x14ac:dyDescent="0.15">
      <c r="A2791" t="str">
        <f>IF([1]线路!A2791="","",[1]线路!A2791)</f>
        <v/>
      </c>
      <c r="B2791" t="str">
        <f>IF([1]线路!B2791="","",[1]线路!B2791)</f>
        <v/>
      </c>
      <c r="C2791" t="str">
        <f>IF([1]线路!C2791="","",[1]线路!C2791)</f>
        <v/>
      </c>
      <c r="D2791" t="str">
        <f>IF([1]线路!D2791="","",[1]线路!D2791)</f>
        <v/>
      </c>
      <c r="E2791" t="str">
        <f>IF([1]线路!F2791="","",[1]线路!F2791)</f>
        <v/>
      </c>
      <c r="F2791" t="str">
        <f>IF([1]线路!E2791="","",[1]线路!E2791)</f>
        <v/>
      </c>
      <c r="G2791" s="18" t="str">
        <f t="shared" si="102"/>
        <v/>
      </c>
      <c r="H2791" s="18"/>
      <c r="I2791" s="18"/>
      <c r="J2791" s="18"/>
      <c r="K2791" s="18"/>
      <c r="L2791" s="18" t="str">
        <f t="shared" si="103"/>
        <v/>
      </c>
      <c r="M2791" t="str">
        <f>IF([1]线路!G2791="","",[1]线路!G2791)</f>
        <v/>
      </c>
      <c r="N2791" t="str">
        <f>IF([1]线路!H2791="","",[1]线路!H2791)</f>
        <v/>
      </c>
    </row>
    <row r="2792" spans="1:14" x14ac:dyDescent="0.15">
      <c r="A2792" t="str">
        <f>IF([1]线路!A2792="","",[1]线路!A2792)</f>
        <v/>
      </c>
      <c r="B2792" t="str">
        <f>IF([1]线路!B2792="","",[1]线路!B2792)</f>
        <v/>
      </c>
      <c r="C2792" t="str">
        <f>IF([1]线路!C2792="","",[1]线路!C2792)</f>
        <v/>
      </c>
      <c r="D2792" t="str">
        <f>IF([1]线路!D2792="","",[1]线路!D2792)</f>
        <v/>
      </c>
      <c r="E2792" t="str">
        <f>IF([1]线路!F2792="","",[1]线路!F2792)</f>
        <v/>
      </c>
      <c r="F2792" t="str">
        <f>IF([1]线路!E2792="","",[1]线路!E2792)</f>
        <v/>
      </c>
      <c r="G2792" s="18" t="str">
        <f t="shared" si="102"/>
        <v/>
      </c>
      <c r="H2792" s="18"/>
      <c r="I2792" s="18"/>
      <c r="J2792" s="18"/>
      <c r="K2792" s="18"/>
      <c r="L2792" s="18" t="str">
        <f t="shared" si="103"/>
        <v/>
      </c>
      <c r="M2792" t="str">
        <f>IF([1]线路!G2792="","",[1]线路!G2792)</f>
        <v/>
      </c>
      <c r="N2792" t="str">
        <f>IF([1]线路!H2792="","",[1]线路!H2792)</f>
        <v/>
      </c>
    </row>
    <row r="2793" spans="1:14" x14ac:dyDescent="0.15">
      <c r="A2793" t="str">
        <f>IF([1]线路!A2793="","",[1]线路!A2793)</f>
        <v/>
      </c>
      <c r="B2793" t="str">
        <f>IF([1]线路!B2793="","",[1]线路!B2793)</f>
        <v/>
      </c>
      <c r="C2793" t="str">
        <f>IF([1]线路!C2793="","",[1]线路!C2793)</f>
        <v/>
      </c>
      <c r="D2793" t="str">
        <f>IF([1]线路!D2793="","",[1]线路!D2793)</f>
        <v/>
      </c>
      <c r="E2793" t="str">
        <f>IF([1]线路!F2793="","",[1]线路!F2793)</f>
        <v/>
      </c>
      <c r="F2793" t="str">
        <f>IF([1]线路!E2793="","",[1]线路!E2793)</f>
        <v/>
      </c>
      <c r="G2793" s="18" t="str">
        <f t="shared" si="102"/>
        <v/>
      </c>
      <c r="H2793" s="18"/>
      <c r="I2793" s="18"/>
      <c r="J2793" s="18"/>
      <c r="K2793" s="18"/>
      <c r="L2793" s="18" t="str">
        <f t="shared" si="103"/>
        <v/>
      </c>
      <c r="M2793" t="str">
        <f>IF([1]线路!G2793="","",[1]线路!G2793)</f>
        <v/>
      </c>
      <c r="N2793" t="str">
        <f>IF([1]线路!H2793="","",[1]线路!H2793)</f>
        <v/>
      </c>
    </row>
    <row r="2794" spans="1:14" x14ac:dyDescent="0.15">
      <c r="A2794" t="str">
        <f>IF([1]线路!A2794="","",[1]线路!A2794)</f>
        <v/>
      </c>
      <c r="B2794" t="str">
        <f>IF([1]线路!B2794="","",[1]线路!B2794)</f>
        <v/>
      </c>
      <c r="C2794" t="str">
        <f>IF([1]线路!C2794="","",[1]线路!C2794)</f>
        <v/>
      </c>
      <c r="D2794" t="str">
        <f>IF([1]线路!D2794="","",[1]线路!D2794)</f>
        <v/>
      </c>
      <c r="E2794" t="str">
        <f>IF([1]线路!F2794="","",[1]线路!F2794)</f>
        <v/>
      </c>
      <c r="F2794" t="str">
        <f>IF([1]线路!E2794="","",[1]线路!E2794)</f>
        <v/>
      </c>
      <c r="G2794" s="18" t="str">
        <f t="shared" si="102"/>
        <v/>
      </c>
      <c r="H2794" s="18"/>
      <c r="I2794" s="18"/>
      <c r="J2794" s="18"/>
      <c r="K2794" s="18"/>
      <c r="L2794" s="18" t="str">
        <f t="shared" si="103"/>
        <v/>
      </c>
      <c r="M2794" t="str">
        <f>IF([1]线路!G2794="","",[1]线路!G2794)</f>
        <v/>
      </c>
      <c r="N2794" t="str">
        <f>IF([1]线路!H2794="","",[1]线路!H2794)</f>
        <v/>
      </c>
    </row>
    <row r="2795" spans="1:14" x14ac:dyDescent="0.15">
      <c r="A2795" t="str">
        <f>IF([1]线路!A2795="","",[1]线路!A2795)</f>
        <v/>
      </c>
      <c r="B2795" t="str">
        <f>IF([1]线路!B2795="","",[1]线路!B2795)</f>
        <v/>
      </c>
      <c r="C2795" t="str">
        <f>IF([1]线路!C2795="","",[1]线路!C2795)</f>
        <v/>
      </c>
      <c r="D2795" t="str">
        <f>IF([1]线路!D2795="","",[1]线路!D2795)</f>
        <v/>
      </c>
      <c r="E2795" t="str">
        <f>IF([1]线路!F2795="","",[1]线路!F2795)</f>
        <v/>
      </c>
      <c r="F2795" t="str">
        <f>IF([1]线路!E2795="","",[1]线路!E2795)</f>
        <v/>
      </c>
      <c r="G2795" s="18" t="str">
        <f t="shared" si="102"/>
        <v/>
      </c>
      <c r="H2795" s="18"/>
      <c r="I2795" s="18"/>
      <c r="J2795" s="18"/>
      <c r="K2795" s="18"/>
      <c r="L2795" s="18" t="str">
        <f t="shared" si="103"/>
        <v/>
      </c>
      <c r="M2795" t="str">
        <f>IF([1]线路!G2795="","",[1]线路!G2795)</f>
        <v/>
      </c>
      <c r="N2795" t="str">
        <f>IF([1]线路!H2795="","",[1]线路!H2795)</f>
        <v/>
      </c>
    </row>
    <row r="2796" spans="1:14" x14ac:dyDescent="0.15">
      <c r="A2796" t="str">
        <f>IF([1]线路!A2796="","",[1]线路!A2796)</f>
        <v/>
      </c>
      <c r="B2796" t="str">
        <f>IF([1]线路!B2796="","",[1]线路!B2796)</f>
        <v/>
      </c>
      <c r="C2796" t="str">
        <f>IF([1]线路!C2796="","",[1]线路!C2796)</f>
        <v/>
      </c>
      <c r="D2796" t="str">
        <f>IF([1]线路!D2796="","",[1]线路!D2796)</f>
        <v/>
      </c>
      <c r="E2796" t="str">
        <f>IF([1]线路!F2796="","",[1]线路!F2796)</f>
        <v/>
      </c>
      <c r="F2796" t="str">
        <f>IF([1]线路!E2796="","",[1]线路!E2796)</f>
        <v/>
      </c>
      <c r="G2796" s="18" t="str">
        <f t="shared" si="102"/>
        <v/>
      </c>
      <c r="H2796" s="18"/>
      <c r="I2796" s="18"/>
      <c r="J2796" s="18"/>
      <c r="K2796" s="18"/>
      <c r="L2796" s="18" t="str">
        <f t="shared" si="103"/>
        <v/>
      </c>
      <c r="M2796" t="str">
        <f>IF([1]线路!G2796="","",[1]线路!G2796)</f>
        <v/>
      </c>
      <c r="N2796" t="str">
        <f>IF([1]线路!H2796="","",[1]线路!H2796)</f>
        <v/>
      </c>
    </row>
    <row r="2797" spans="1:14" x14ac:dyDescent="0.15">
      <c r="A2797" t="str">
        <f>IF([1]线路!A2797="","",[1]线路!A2797)</f>
        <v/>
      </c>
      <c r="B2797" t="str">
        <f>IF([1]线路!B2797="","",[1]线路!B2797)</f>
        <v/>
      </c>
      <c r="C2797" t="str">
        <f>IF([1]线路!C2797="","",[1]线路!C2797)</f>
        <v/>
      </c>
      <c r="D2797" t="str">
        <f>IF([1]线路!D2797="","",[1]线路!D2797)</f>
        <v/>
      </c>
      <c r="E2797" t="str">
        <f>IF([1]线路!F2797="","",[1]线路!F2797)</f>
        <v/>
      </c>
      <c r="F2797" t="str">
        <f>IF([1]线路!E2797="","",[1]线路!E2797)</f>
        <v/>
      </c>
      <c r="G2797" s="18" t="str">
        <f t="shared" si="102"/>
        <v/>
      </c>
      <c r="H2797" s="18"/>
      <c r="I2797" s="18"/>
      <c r="J2797" s="18"/>
      <c r="K2797" s="18"/>
      <c r="L2797" s="18" t="str">
        <f t="shared" si="103"/>
        <v/>
      </c>
      <c r="M2797" t="str">
        <f>IF([1]线路!G2797="","",[1]线路!G2797)</f>
        <v/>
      </c>
      <c r="N2797" t="str">
        <f>IF([1]线路!H2797="","",[1]线路!H2797)</f>
        <v/>
      </c>
    </row>
    <row r="2798" spans="1:14" x14ac:dyDescent="0.15">
      <c r="A2798" t="str">
        <f>IF([1]线路!A2798="","",[1]线路!A2798)</f>
        <v/>
      </c>
      <c r="B2798" t="str">
        <f>IF([1]线路!B2798="","",[1]线路!B2798)</f>
        <v/>
      </c>
      <c r="C2798" t="str">
        <f>IF([1]线路!C2798="","",[1]线路!C2798)</f>
        <v/>
      </c>
      <c r="D2798" t="str">
        <f>IF([1]线路!D2798="","",[1]线路!D2798)</f>
        <v/>
      </c>
      <c r="E2798" t="str">
        <f>IF([1]线路!F2798="","",[1]线路!F2798)</f>
        <v/>
      </c>
      <c r="F2798" t="str">
        <f>IF([1]线路!E2798="","",[1]线路!E2798)</f>
        <v/>
      </c>
      <c r="G2798" s="18" t="str">
        <f t="shared" si="102"/>
        <v/>
      </c>
      <c r="H2798" s="18"/>
      <c r="I2798" s="18"/>
      <c r="J2798" s="18"/>
      <c r="K2798" s="18"/>
      <c r="L2798" s="18" t="str">
        <f t="shared" si="103"/>
        <v/>
      </c>
      <c r="M2798" t="str">
        <f>IF([1]线路!G2798="","",[1]线路!G2798)</f>
        <v/>
      </c>
      <c r="N2798" t="str">
        <f>IF([1]线路!H2798="","",[1]线路!H2798)</f>
        <v/>
      </c>
    </row>
    <row r="2799" spans="1:14" x14ac:dyDescent="0.15">
      <c r="A2799" t="str">
        <f>IF([1]线路!A2799="","",[1]线路!A2799)</f>
        <v/>
      </c>
      <c r="B2799" t="str">
        <f>IF([1]线路!B2799="","",[1]线路!B2799)</f>
        <v/>
      </c>
      <c r="C2799" t="str">
        <f>IF([1]线路!C2799="","",[1]线路!C2799)</f>
        <v/>
      </c>
      <c r="D2799" t="str">
        <f>IF([1]线路!D2799="","",[1]线路!D2799)</f>
        <v/>
      </c>
      <c r="E2799" t="str">
        <f>IF([1]线路!F2799="","",[1]线路!F2799)</f>
        <v/>
      </c>
      <c r="F2799" t="str">
        <f>IF([1]线路!E2799="","",[1]线路!E2799)</f>
        <v/>
      </c>
      <c r="G2799" s="18" t="str">
        <f t="shared" si="102"/>
        <v/>
      </c>
      <c r="H2799" s="18"/>
      <c r="I2799" s="18"/>
      <c r="J2799" s="18"/>
      <c r="K2799" s="18"/>
      <c r="L2799" s="18" t="str">
        <f t="shared" si="103"/>
        <v/>
      </c>
      <c r="M2799" t="str">
        <f>IF([1]线路!G2799="","",[1]线路!G2799)</f>
        <v/>
      </c>
      <c r="N2799" t="str">
        <f>IF([1]线路!H2799="","",[1]线路!H2799)</f>
        <v/>
      </c>
    </row>
    <row r="2800" spans="1:14" x14ac:dyDescent="0.15">
      <c r="A2800" t="str">
        <f>IF([1]线路!A2800="","",[1]线路!A2800)</f>
        <v/>
      </c>
      <c r="B2800" t="str">
        <f>IF([1]线路!B2800="","",[1]线路!B2800)</f>
        <v/>
      </c>
      <c r="C2800" t="str">
        <f>IF([1]线路!C2800="","",[1]线路!C2800)</f>
        <v/>
      </c>
      <c r="D2800" t="str">
        <f>IF([1]线路!D2800="","",[1]线路!D2800)</f>
        <v/>
      </c>
      <c r="E2800" t="str">
        <f>IF([1]线路!F2800="","",[1]线路!F2800)</f>
        <v/>
      </c>
      <c r="F2800" t="str">
        <f>IF([1]线路!E2800="","",[1]线路!E2800)</f>
        <v/>
      </c>
      <c r="G2800" s="18" t="str">
        <f t="shared" si="102"/>
        <v/>
      </c>
      <c r="H2800" s="18"/>
      <c r="I2800" s="18"/>
      <c r="J2800" s="18"/>
      <c r="K2800" s="18"/>
      <c r="L2800" s="18" t="str">
        <f t="shared" si="103"/>
        <v/>
      </c>
      <c r="M2800" t="str">
        <f>IF([1]线路!G2800="","",[1]线路!G2800)</f>
        <v/>
      </c>
      <c r="N2800" t="str">
        <f>IF([1]线路!H2800="","",[1]线路!H2800)</f>
        <v/>
      </c>
    </row>
    <row r="2801" spans="1:14" x14ac:dyDescent="0.15">
      <c r="A2801" t="str">
        <f>IF([1]线路!A2801="","",[1]线路!A2801)</f>
        <v/>
      </c>
      <c r="B2801" t="str">
        <f>IF([1]线路!B2801="","",[1]线路!B2801)</f>
        <v/>
      </c>
      <c r="C2801" t="str">
        <f>IF([1]线路!C2801="","",[1]线路!C2801)</f>
        <v/>
      </c>
      <c r="D2801" t="str">
        <f>IF([1]线路!D2801="","",[1]线路!D2801)</f>
        <v/>
      </c>
      <c r="E2801" t="str">
        <f>IF([1]线路!F2801="","",[1]线路!F2801)</f>
        <v/>
      </c>
      <c r="F2801" t="str">
        <f>IF([1]线路!E2801="","",[1]线路!E2801)</f>
        <v/>
      </c>
      <c r="G2801" s="18" t="str">
        <f t="shared" si="102"/>
        <v/>
      </c>
      <c r="H2801" s="18"/>
      <c r="I2801" s="18"/>
      <c r="J2801" s="18"/>
      <c r="K2801" s="18"/>
      <c r="L2801" s="18" t="str">
        <f t="shared" si="103"/>
        <v/>
      </c>
      <c r="M2801" t="str">
        <f>IF([1]线路!G2801="","",[1]线路!G2801)</f>
        <v/>
      </c>
      <c r="N2801" t="str">
        <f>IF([1]线路!H2801="","",[1]线路!H2801)</f>
        <v/>
      </c>
    </row>
    <row r="2802" spans="1:14" x14ac:dyDescent="0.15">
      <c r="A2802" t="str">
        <f>IF([1]线路!A2802="","",[1]线路!A2802)</f>
        <v/>
      </c>
      <c r="B2802" t="str">
        <f>IF([1]线路!B2802="","",[1]线路!B2802)</f>
        <v/>
      </c>
      <c r="C2802" t="str">
        <f>IF([1]线路!C2802="","",[1]线路!C2802)</f>
        <v/>
      </c>
      <c r="D2802" t="str">
        <f>IF([1]线路!D2802="","",[1]线路!D2802)</f>
        <v/>
      </c>
      <c r="E2802" t="str">
        <f>IF([1]线路!F2802="","",[1]线路!F2802)</f>
        <v/>
      </c>
      <c r="F2802" t="str">
        <f>IF([1]线路!E2802="","",[1]线路!E2802)</f>
        <v/>
      </c>
      <c r="G2802" s="18" t="str">
        <f t="shared" si="102"/>
        <v/>
      </c>
      <c r="H2802" s="18"/>
      <c r="I2802" s="18"/>
      <c r="J2802" s="18"/>
      <c r="K2802" s="18"/>
      <c r="L2802" s="18" t="str">
        <f t="shared" si="103"/>
        <v/>
      </c>
      <c r="M2802" t="str">
        <f>IF([1]线路!G2802="","",[1]线路!G2802)</f>
        <v/>
      </c>
      <c r="N2802" t="str">
        <f>IF([1]线路!H2802="","",[1]线路!H2802)</f>
        <v/>
      </c>
    </row>
    <row r="2803" spans="1:14" x14ac:dyDescent="0.15">
      <c r="A2803" t="str">
        <f>IF([1]线路!A2803="","",[1]线路!A2803)</f>
        <v/>
      </c>
      <c r="B2803" t="str">
        <f>IF([1]线路!B2803="","",[1]线路!B2803)</f>
        <v/>
      </c>
      <c r="C2803" t="str">
        <f>IF([1]线路!C2803="","",[1]线路!C2803)</f>
        <v/>
      </c>
      <c r="D2803" t="str">
        <f>IF([1]线路!D2803="","",[1]线路!D2803)</f>
        <v/>
      </c>
      <c r="E2803" t="str">
        <f>IF([1]线路!F2803="","",[1]线路!F2803)</f>
        <v/>
      </c>
      <c r="F2803" t="str">
        <f>IF([1]线路!E2803="","",[1]线路!E2803)</f>
        <v/>
      </c>
      <c r="G2803" s="18" t="str">
        <f t="shared" si="102"/>
        <v/>
      </c>
      <c r="H2803" s="18"/>
      <c r="I2803" s="18"/>
      <c r="J2803" s="18"/>
      <c r="K2803" s="18"/>
      <c r="L2803" s="18" t="str">
        <f t="shared" si="103"/>
        <v/>
      </c>
      <c r="M2803" t="str">
        <f>IF([1]线路!G2803="","",[1]线路!G2803)</f>
        <v/>
      </c>
      <c r="N2803" t="str">
        <f>IF([1]线路!H2803="","",[1]线路!H2803)</f>
        <v/>
      </c>
    </row>
    <row r="2804" spans="1:14" x14ac:dyDescent="0.15">
      <c r="A2804" t="str">
        <f>IF([1]线路!A2804="","",[1]线路!A2804)</f>
        <v/>
      </c>
      <c r="B2804" t="str">
        <f>IF([1]线路!B2804="","",[1]线路!B2804)</f>
        <v/>
      </c>
      <c r="C2804" t="str">
        <f>IF([1]线路!C2804="","",[1]线路!C2804)</f>
        <v/>
      </c>
      <c r="D2804" t="str">
        <f>IF([1]线路!D2804="","",[1]线路!D2804)</f>
        <v/>
      </c>
      <c r="E2804" t="str">
        <f>IF([1]线路!F2804="","",[1]线路!F2804)</f>
        <v/>
      </c>
      <c r="F2804" t="str">
        <f>IF([1]线路!E2804="","",[1]线路!E2804)</f>
        <v/>
      </c>
      <c r="G2804" s="18" t="str">
        <f t="shared" si="102"/>
        <v/>
      </c>
      <c r="H2804" s="18"/>
      <c r="I2804" s="18"/>
      <c r="J2804" s="18"/>
      <c r="K2804" s="18"/>
      <c r="L2804" s="18" t="str">
        <f t="shared" si="103"/>
        <v/>
      </c>
      <c r="M2804" t="str">
        <f>IF([1]线路!G2804="","",[1]线路!G2804)</f>
        <v/>
      </c>
      <c r="N2804" t="str">
        <f>IF([1]线路!H2804="","",[1]线路!H2804)</f>
        <v/>
      </c>
    </row>
    <row r="2805" spans="1:14" x14ac:dyDescent="0.15">
      <c r="A2805" t="str">
        <f>IF([1]线路!A2805="","",[1]线路!A2805)</f>
        <v/>
      </c>
      <c r="B2805" t="str">
        <f>IF([1]线路!B2805="","",[1]线路!B2805)</f>
        <v/>
      </c>
      <c r="C2805" t="str">
        <f>IF([1]线路!C2805="","",[1]线路!C2805)</f>
        <v/>
      </c>
      <c r="D2805" t="str">
        <f>IF([1]线路!D2805="","",[1]线路!D2805)</f>
        <v/>
      </c>
      <c r="E2805" t="str">
        <f>IF([1]线路!F2805="","",[1]线路!F2805)</f>
        <v/>
      </c>
      <c r="F2805" t="str">
        <f>IF([1]线路!E2805="","",[1]线路!E2805)</f>
        <v/>
      </c>
      <c r="G2805" s="18" t="str">
        <f t="shared" si="102"/>
        <v/>
      </c>
      <c r="H2805" s="18"/>
      <c r="I2805" s="18"/>
      <c r="J2805" s="18"/>
      <c r="K2805" s="18"/>
      <c r="L2805" s="18" t="str">
        <f t="shared" si="103"/>
        <v/>
      </c>
      <c r="M2805" t="str">
        <f>IF([1]线路!G2805="","",[1]线路!G2805)</f>
        <v/>
      </c>
      <c r="N2805" t="str">
        <f>IF([1]线路!H2805="","",[1]线路!H2805)</f>
        <v/>
      </c>
    </row>
    <row r="2806" spans="1:14" x14ac:dyDescent="0.15">
      <c r="A2806" t="str">
        <f>IF([1]线路!A2806="","",[1]线路!A2806)</f>
        <v/>
      </c>
      <c r="B2806" t="str">
        <f>IF([1]线路!B2806="","",[1]线路!B2806)</f>
        <v/>
      </c>
      <c r="C2806" t="str">
        <f>IF([1]线路!C2806="","",[1]线路!C2806)</f>
        <v/>
      </c>
      <c r="D2806" t="str">
        <f>IF([1]线路!D2806="","",[1]线路!D2806)</f>
        <v/>
      </c>
      <c r="E2806" t="str">
        <f>IF([1]线路!F2806="","",[1]线路!F2806)</f>
        <v/>
      </c>
      <c r="F2806" t="str">
        <f>IF([1]线路!E2806="","",[1]线路!E2806)</f>
        <v/>
      </c>
      <c r="G2806" s="18" t="str">
        <f t="shared" si="102"/>
        <v/>
      </c>
      <c r="H2806" s="18"/>
      <c r="I2806" s="18"/>
      <c r="J2806" s="18"/>
      <c r="K2806" s="18"/>
      <c r="L2806" s="18" t="str">
        <f t="shared" si="103"/>
        <v/>
      </c>
      <c r="M2806" t="str">
        <f>IF([1]线路!G2806="","",[1]线路!G2806)</f>
        <v/>
      </c>
      <c r="N2806" t="str">
        <f>IF([1]线路!H2806="","",[1]线路!H2806)</f>
        <v/>
      </c>
    </row>
    <row r="2807" spans="1:14" x14ac:dyDescent="0.15">
      <c r="A2807" t="str">
        <f>IF([1]线路!A2807="","",[1]线路!A2807)</f>
        <v/>
      </c>
      <c r="B2807" t="str">
        <f>IF([1]线路!B2807="","",[1]线路!B2807)</f>
        <v/>
      </c>
      <c r="C2807" t="str">
        <f>IF([1]线路!C2807="","",[1]线路!C2807)</f>
        <v/>
      </c>
      <c r="D2807" t="str">
        <f>IF([1]线路!D2807="","",[1]线路!D2807)</f>
        <v/>
      </c>
      <c r="E2807" t="str">
        <f>IF([1]线路!F2807="","",[1]线路!F2807)</f>
        <v/>
      </c>
      <c r="F2807" t="str">
        <f>IF([1]线路!E2807="","",[1]线路!E2807)</f>
        <v/>
      </c>
      <c r="G2807" s="18" t="str">
        <f t="shared" si="102"/>
        <v/>
      </c>
      <c r="H2807" s="18"/>
      <c r="I2807" s="18"/>
      <c r="J2807" s="18"/>
      <c r="K2807" s="18"/>
      <c r="L2807" s="18" t="str">
        <f t="shared" si="103"/>
        <v/>
      </c>
      <c r="M2807" t="str">
        <f>IF([1]线路!G2807="","",[1]线路!G2807)</f>
        <v/>
      </c>
      <c r="N2807" t="str">
        <f>IF([1]线路!H2807="","",[1]线路!H2807)</f>
        <v/>
      </c>
    </row>
    <row r="2808" spans="1:14" x14ac:dyDescent="0.15">
      <c r="A2808" t="str">
        <f>IF([1]线路!A2808="","",[1]线路!A2808)</f>
        <v/>
      </c>
      <c r="B2808" t="str">
        <f>IF([1]线路!B2808="","",[1]线路!B2808)</f>
        <v/>
      </c>
      <c r="C2808" t="str">
        <f>IF([1]线路!C2808="","",[1]线路!C2808)</f>
        <v/>
      </c>
      <c r="D2808" t="str">
        <f>IF([1]线路!D2808="","",[1]线路!D2808)</f>
        <v/>
      </c>
      <c r="E2808" t="str">
        <f>IF([1]线路!F2808="","",[1]线路!F2808)</f>
        <v/>
      </c>
      <c r="F2808" t="str">
        <f>IF([1]线路!E2808="","",[1]线路!E2808)</f>
        <v/>
      </c>
      <c r="G2808" s="18" t="str">
        <f t="shared" si="102"/>
        <v/>
      </c>
      <c r="H2808" s="18"/>
      <c r="I2808" s="18"/>
      <c r="J2808" s="18"/>
      <c r="K2808" s="18"/>
      <c r="L2808" s="18" t="str">
        <f t="shared" si="103"/>
        <v/>
      </c>
      <c r="M2808" t="str">
        <f>IF([1]线路!G2808="","",[1]线路!G2808)</f>
        <v/>
      </c>
      <c r="N2808" t="str">
        <f>IF([1]线路!H2808="","",[1]线路!H2808)</f>
        <v/>
      </c>
    </row>
    <row r="2809" spans="1:14" x14ac:dyDescent="0.15">
      <c r="A2809" t="str">
        <f>IF([1]线路!A2809="","",[1]线路!A2809)</f>
        <v/>
      </c>
      <c r="B2809" t="str">
        <f>IF([1]线路!B2809="","",[1]线路!B2809)</f>
        <v/>
      </c>
      <c r="C2809" t="str">
        <f>IF([1]线路!C2809="","",[1]线路!C2809)</f>
        <v/>
      </c>
      <c r="D2809" t="str">
        <f>IF([1]线路!D2809="","",[1]线路!D2809)</f>
        <v/>
      </c>
      <c r="E2809" t="str">
        <f>IF([1]线路!F2809="","",[1]线路!F2809)</f>
        <v/>
      </c>
      <c r="F2809" t="str">
        <f>IF([1]线路!E2809="","",[1]线路!E2809)</f>
        <v/>
      </c>
      <c r="G2809" s="18" t="str">
        <f t="shared" si="102"/>
        <v/>
      </c>
      <c r="H2809" s="18"/>
      <c r="I2809" s="18"/>
      <c r="J2809" s="18"/>
      <c r="K2809" s="18"/>
      <c r="L2809" s="18" t="str">
        <f t="shared" si="103"/>
        <v/>
      </c>
      <c r="M2809" t="str">
        <f>IF([1]线路!G2809="","",[1]线路!G2809)</f>
        <v/>
      </c>
      <c r="N2809" t="str">
        <f>IF([1]线路!H2809="","",[1]线路!H2809)</f>
        <v/>
      </c>
    </row>
    <row r="2810" spans="1:14" x14ac:dyDescent="0.15">
      <c r="A2810" t="str">
        <f>IF([1]线路!A2810="","",[1]线路!A2810)</f>
        <v/>
      </c>
      <c r="B2810" t="str">
        <f>IF([1]线路!B2810="","",[1]线路!B2810)</f>
        <v/>
      </c>
      <c r="C2810" t="str">
        <f>IF([1]线路!C2810="","",[1]线路!C2810)</f>
        <v/>
      </c>
      <c r="D2810" t="str">
        <f>IF([1]线路!D2810="","",[1]线路!D2810)</f>
        <v/>
      </c>
      <c r="E2810" t="str">
        <f>IF([1]线路!F2810="","",[1]线路!F2810)</f>
        <v/>
      </c>
      <c r="F2810" t="str">
        <f>IF([1]线路!E2810="","",[1]线路!E2810)</f>
        <v/>
      </c>
      <c r="G2810" s="18" t="str">
        <f t="shared" si="102"/>
        <v/>
      </c>
      <c r="H2810" s="18"/>
      <c r="I2810" s="18"/>
      <c r="J2810" s="18"/>
      <c r="K2810" s="18"/>
      <c r="L2810" s="18" t="str">
        <f t="shared" si="103"/>
        <v/>
      </c>
      <c r="M2810" t="str">
        <f>IF([1]线路!G2810="","",[1]线路!G2810)</f>
        <v/>
      </c>
      <c r="N2810" t="str">
        <f>IF([1]线路!H2810="","",[1]线路!H2810)</f>
        <v/>
      </c>
    </row>
    <row r="2811" spans="1:14" x14ac:dyDescent="0.15">
      <c r="A2811" t="str">
        <f>IF([1]线路!A2811="","",[1]线路!A2811)</f>
        <v/>
      </c>
      <c r="B2811" t="str">
        <f>IF([1]线路!B2811="","",[1]线路!B2811)</f>
        <v/>
      </c>
      <c r="C2811" t="str">
        <f>IF([1]线路!C2811="","",[1]线路!C2811)</f>
        <v/>
      </c>
      <c r="D2811" t="str">
        <f>IF([1]线路!D2811="","",[1]线路!D2811)</f>
        <v/>
      </c>
      <c r="E2811" t="str">
        <f>IF([1]线路!F2811="","",[1]线路!F2811)</f>
        <v/>
      </c>
      <c r="F2811" t="str">
        <f>IF([1]线路!E2811="","",[1]线路!E2811)</f>
        <v/>
      </c>
      <c r="G2811" s="18" t="str">
        <f t="shared" si="102"/>
        <v/>
      </c>
      <c r="H2811" s="18"/>
      <c r="I2811" s="18"/>
      <c r="J2811" s="18"/>
      <c r="K2811" s="18"/>
      <c r="L2811" s="18" t="str">
        <f t="shared" si="103"/>
        <v/>
      </c>
      <c r="M2811" t="str">
        <f>IF([1]线路!G2811="","",[1]线路!G2811)</f>
        <v/>
      </c>
      <c r="N2811" t="str">
        <f>IF([1]线路!H2811="","",[1]线路!H2811)</f>
        <v/>
      </c>
    </row>
    <row r="2812" spans="1:14" x14ac:dyDescent="0.15">
      <c r="A2812" t="str">
        <f>IF([1]线路!A2812="","",[1]线路!A2812)</f>
        <v/>
      </c>
      <c r="B2812" t="str">
        <f>IF([1]线路!B2812="","",[1]线路!B2812)</f>
        <v/>
      </c>
      <c r="C2812" t="str">
        <f>IF([1]线路!C2812="","",[1]线路!C2812)</f>
        <v/>
      </c>
      <c r="D2812" t="str">
        <f>IF([1]线路!D2812="","",[1]线路!D2812)</f>
        <v/>
      </c>
      <c r="E2812" t="str">
        <f>IF([1]线路!F2812="","",[1]线路!F2812)</f>
        <v/>
      </c>
      <c r="F2812" t="str">
        <f>IF([1]线路!E2812="","",[1]线路!E2812)</f>
        <v/>
      </c>
      <c r="G2812" s="18" t="str">
        <f t="shared" si="102"/>
        <v/>
      </c>
      <c r="H2812" s="18"/>
      <c r="I2812" s="18"/>
      <c r="J2812" s="18"/>
      <c r="K2812" s="18"/>
      <c r="L2812" s="18" t="str">
        <f t="shared" si="103"/>
        <v/>
      </c>
      <c r="M2812" t="str">
        <f>IF([1]线路!G2812="","",[1]线路!G2812)</f>
        <v/>
      </c>
      <c r="N2812" t="str">
        <f>IF([1]线路!H2812="","",[1]线路!H2812)</f>
        <v/>
      </c>
    </row>
    <row r="2813" spans="1:14" x14ac:dyDescent="0.15">
      <c r="A2813" t="str">
        <f>IF([1]线路!A2813="","",[1]线路!A2813)</f>
        <v/>
      </c>
      <c r="B2813" t="str">
        <f>IF([1]线路!B2813="","",[1]线路!B2813)</f>
        <v/>
      </c>
      <c r="C2813" t="str">
        <f>IF([1]线路!C2813="","",[1]线路!C2813)</f>
        <v/>
      </c>
      <c r="D2813" t="str">
        <f>IF([1]线路!D2813="","",[1]线路!D2813)</f>
        <v/>
      </c>
      <c r="E2813" t="str">
        <f>IF([1]线路!F2813="","",[1]线路!F2813)</f>
        <v/>
      </c>
      <c r="F2813" t="str">
        <f>IF([1]线路!E2813="","",[1]线路!E2813)</f>
        <v/>
      </c>
      <c r="G2813" s="18" t="str">
        <f t="shared" si="102"/>
        <v/>
      </c>
      <c r="H2813" s="18"/>
      <c r="I2813" s="18"/>
      <c r="J2813" s="18"/>
      <c r="K2813" s="18"/>
      <c r="L2813" s="18" t="str">
        <f t="shared" si="103"/>
        <v/>
      </c>
      <c r="M2813" t="str">
        <f>IF([1]线路!G2813="","",[1]线路!G2813)</f>
        <v/>
      </c>
      <c r="N2813" t="str">
        <f>IF([1]线路!H2813="","",[1]线路!H2813)</f>
        <v/>
      </c>
    </row>
    <row r="2814" spans="1:14" x14ac:dyDescent="0.15">
      <c r="A2814" t="str">
        <f>IF([1]线路!A2814="","",[1]线路!A2814)</f>
        <v/>
      </c>
      <c r="B2814" t="str">
        <f>IF([1]线路!B2814="","",[1]线路!B2814)</f>
        <v/>
      </c>
      <c r="C2814" t="str">
        <f>IF([1]线路!C2814="","",[1]线路!C2814)</f>
        <v/>
      </c>
      <c r="D2814" t="str">
        <f>IF([1]线路!D2814="","",[1]线路!D2814)</f>
        <v/>
      </c>
      <c r="E2814" t="str">
        <f>IF([1]线路!F2814="","",[1]线路!F2814)</f>
        <v/>
      </c>
      <c r="F2814" t="str">
        <f>IF([1]线路!E2814="","",[1]线路!E2814)</f>
        <v/>
      </c>
      <c r="G2814" s="18" t="str">
        <f t="shared" si="102"/>
        <v/>
      </c>
      <c r="H2814" s="18"/>
      <c r="I2814" s="18"/>
      <c r="J2814" s="18"/>
      <c r="K2814" s="18"/>
      <c r="L2814" s="18" t="str">
        <f t="shared" si="103"/>
        <v/>
      </c>
      <c r="M2814" t="str">
        <f>IF([1]线路!G2814="","",[1]线路!G2814)</f>
        <v/>
      </c>
      <c r="N2814" t="str">
        <f>IF([1]线路!H2814="","",[1]线路!H2814)</f>
        <v/>
      </c>
    </row>
    <row r="2815" spans="1:14" x14ac:dyDescent="0.15">
      <c r="A2815" t="str">
        <f>IF([1]线路!A2815="","",[1]线路!A2815)</f>
        <v/>
      </c>
      <c r="B2815" t="str">
        <f>IF([1]线路!B2815="","",[1]线路!B2815)</f>
        <v/>
      </c>
      <c r="C2815" t="str">
        <f>IF([1]线路!C2815="","",[1]线路!C2815)</f>
        <v/>
      </c>
      <c r="D2815" t="str">
        <f>IF([1]线路!D2815="","",[1]线路!D2815)</f>
        <v/>
      </c>
      <c r="E2815" t="str">
        <f>IF([1]线路!F2815="","",[1]线路!F2815)</f>
        <v/>
      </c>
      <c r="F2815" t="str">
        <f>IF([1]线路!E2815="","",[1]线路!E2815)</f>
        <v/>
      </c>
      <c r="G2815" s="18" t="str">
        <f t="shared" si="102"/>
        <v/>
      </c>
      <c r="H2815" s="18"/>
      <c r="I2815" s="18"/>
      <c r="J2815" s="18"/>
      <c r="K2815" s="18"/>
      <c r="L2815" s="18" t="str">
        <f t="shared" si="103"/>
        <v/>
      </c>
      <c r="M2815" t="str">
        <f>IF([1]线路!G2815="","",[1]线路!G2815)</f>
        <v/>
      </c>
      <c r="N2815" t="str">
        <f>IF([1]线路!H2815="","",[1]线路!H2815)</f>
        <v/>
      </c>
    </row>
    <row r="2816" spans="1:14" x14ac:dyDescent="0.15">
      <c r="A2816" t="str">
        <f>IF([1]线路!A2816="","",[1]线路!A2816)</f>
        <v/>
      </c>
      <c r="B2816" t="str">
        <f>IF([1]线路!B2816="","",[1]线路!B2816)</f>
        <v/>
      </c>
      <c r="C2816" t="str">
        <f>IF([1]线路!C2816="","",[1]线路!C2816)</f>
        <v/>
      </c>
      <c r="D2816" t="str">
        <f>IF([1]线路!D2816="","",[1]线路!D2816)</f>
        <v/>
      </c>
      <c r="E2816" t="str">
        <f>IF([1]线路!F2816="","",[1]线路!F2816)</f>
        <v/>
      </c>
      <c r="F2816" t="str">
        <f>IF([1]线路!E2816="","",[1]线路!E2816)</f>
        <v/>
      </c>
      <c r="G2816" s="18" t="str">
        <f t="shared" si="102"/>
        <v/>
      </c>
      <c r="H2816" s="18"/>
      <c r="I2816" s="18"/>
      <c r="J2816" s="18"/>
      <c r="K2816" s="18"/>
      <c r="L2816" s="18" t="str">
        <f t="shared" si="103"/>
        <v/>
      </c>
      <c r="M2816" t="str">
        <f>IF([1]线路!G2816="","",[1]线路!G2816)</f>
        <v/>
      </c>
      <c r="N2816" t="str">
        <f>IF([1]线路!H2816="","",[1]线路!H2816)</f>
        <v/>
      </c>
    </row>
    <row r="2817" spans="1:14" x14ac:dyDescent="0.15">
      <c r="A2817" t="str">
        <f>IF([1]线路!A2817="","",[1]线路!A2817)</f>
        <v/>
      </c>
      <c r="B2817" t="str">
        <f>IF([1]线路!B2817="","",[1]线路!B2817)</f>
        <v/>
      </c>
      <c r="C2817" t="str">
        <f>IF([1]线路!C2817="","",[1]线路!C2817)</f>
        <v/>
      </c>
      <c r="D2817" t="str">
        <f>IF([1]线路!D2817="","",[1]线路!D2817)</f>
        <v/>
      </c>
      <c r="E2817" t="str">
        <f>IF([1]线路!F2817="","",[1]线路!F2817)</f>
        <v/>
      </c>
      <c r="F2817" t="str">
        <f>IF([1]线路!E2817="","",[1]线路!E2817)</f>
        <v/>
      </c>
      <c r="G2817" s="18" t="str">
        <f t="shared" si="102"/>
        <v/>
      </c>
      <c r="H2817" s="18"/>
      <c r="I2817" s="18"/>
      <c r="J2817" s="18"/>
      <c r="K2817" s="18"/>
      <c r="L2817" s="18" t="str">
        <f t="shared" si="103"/>
        <v/>
      </c>
      <c r="M2817" t="str">
        <f>IF([1]线路!G2817="","",[1]线路!G2817)</f>
        <v/>
      </c>
      <c r="N2817" t="str">
        <f>IF([1]线路!H2817="","",[1]线路!H2817)</f>
        <v/>
      </c>
    </row>
    <row r="2818" spans="1:14" x14ac:dyDescent="0.15">
      <c r="A2818" t="str">
        <f>IF([1]线路!A2818="","",[1]线路!A2818)</f>
        <v/>
      </c>
      <c r="B2818" t="str">
        <f>IF([1]线路!B2818="","",[1]线路!B2818)</f>
        <v/>
      </c>
      <c r="C2818" t="str">
        <f>IF([1]线路!C2818="","",[1]线路!C2818)</f>
        <v/>
      </c>
      <c r="D2818" t="str">
        <f>IF([1]线路!D2818="","",[1]线路!D2818)</f>
        <v/>
      </c>
      <c r="E2818" t="str">
        <f>IF([1]线路!F2818="","",[1]线路!F2818)</f>
        <v/>
      </c>
      <c r="F2818" t="str">
        <f>IF([1]线路!E2818="","",[1]线路!E2818)</f>
        <v/>
      </c>
      <c r="G2818" s="18" t="str">
        <f t="shared" si="102"/>
        <v/>
      </c>
      <c r="H2818" s="18"/>
      <c r="I2818" s="18"/>
      <c r="J2818" s="18"/>
      <c r="K2818" s="18"/>
      <c r="L2818" s="18" t="str">
        <f t="shared" si="103"/>
        <v/>
      </c>
      <c r="M2818" t="str">
        <f>IF([1]线路!G2818="","",[1]线路!G2818)</f>
        <v/>
      </c>
      <c r="N2818" t="str">
        <f>IF([1]线路!H2818="","",[1]线路!H2818)</f>
        <v/>
      </c>
    </row>
    <row r="2819" spans="1:14" x14ac:dyDescent="0.15">
      <c r="A2819" t="str">
        <f>IF([1]线路!A2819="","",[1]线路!A2819)</f>
        <v/>
      </c>
      <c r="B2819" t="str">
        <f>IF([1]线路!B2819="","",[1]线路!B2819)</f>
        <v/>
      </c>
      <c r="C2819" t="str">
        <f>IF([1]线路!C2819="","",[1]线路!C2819)</f>
        <v/>
      </c>
      <c r="D2819" t="str">
        <f>IF([1]线路!D2819="","",[1]线路!D2819)</f>
        <v/>
      </c>
      <c r="E2819" t="str">
        <f>IF([1]线路!F2819="","",[1]线路!F2819)</f>
        <v/>
      </c>
      <c r="F2819" t="str">
        <f>IF([1]线路!E2819="","",[1]线路!E2819)</f>
        <v/>
      </c>
      <c r="G2819" s="18" t="str">
        <f t="shared" ref="G2819:G2882" si="104">L2819</f>
        <v/>
      </c>
      <c r="H2819" s="18"/>
      <c r="I2819" s="18"/>
      <c r="J2819" s="18"/>
      <c r="K2819" s="18"/>
      <c r="L2819" s="18" t="str">
        <f t="shared" ref="L2819:L2882" si="105">IF(OR(I2819="",K2819=""),"",IF(I2819/(I2819+K2819)&gt;0.5,0,1))</f>
        <v/>
      </c>
      <c r="M2819" t="str">
        <f>IF([1]线路!G2819="","",[1]线路!G2819)</f>
        <v/>
      </c>
      <c r="N2819" t="str">
        <f>IF([1]线路!H2819="","",[1]线路!H2819)</f>
        <v/>
      </c>
    </row>
    <row r="2820" spans="1:14" x14ac:dyDescent="0.15">
      <c r="A2820" t="str">
        <f>IF([1]线路!A2820="","",[1]线路!A2820)</f>
        <v/>
      </c>
      <c r="B2820" t="str">
        <f>IF([1]线路!B2820="","",[1]线路!B2820)</f>
        <v/>
      </c>
      <c r="C2820" t="str">
        <f>IF([1]线路!C2820="","",[1]线路!C2820)</f>
        <v/>
      </c>
      <c r="D2820" t="str">
        <f>IF([1]线路!D2820="","",[1]线路!D2820)</f>
        <v/>
      </c>
      <c r="E2820" t="str">
        <f>IF([1]线路!F2820="","",[1]线路!F2820)</f>
        <v/>
      </c>
      <c r="F2820" t="str">
        <f>IF([1]线路!E2820="","",[1]线路!E2820)</f>
        <v/>
      </c>
      <c r="G2820" s="18" t="str">
        <f t="shared" si="104"/>
        <v/>
      </c>
      <c r="H2820" s="18"/>
      <c r="I2820" s="18"/>
      <c r="J2820" s="18"/>
      <c r="K2820" s="18"/>
      <c r="L2820" s="18" t="str">
        <f t="shared" si="105"/>
        <v/>
      </c>
      <c r="M2820" t="str">
        <f>IF([1]线路!G2820="","",[1]线路!G2820)</f>
        <v/>
      </c>
      <c r="N2820" t="str">
        <f>IF([1]线路!H2820="","",[1]线路!H2820)</f>
        <v/>
      </c>
    </row>
    <row r="2821" spans="1:14" x14ac:dyDescent="0.15">
      <c r="A2821" t="str">
        <f>IF([1]线路!A2821="","",[1]线路!A2821)</f>
        <v/>
      </c>
      <c r="B2821" t="str">
        <f>IF([1]线路!B2821="","",[1]线路!B2821)</f>
        <v/>
      </c>
      <c r="C2821" t="str">
        <f>IF([1]线路!C2821="","",[1]线路!C2821)</f>
        <v/>
      </c>
      <c r="D2821" t="str">
        <f>IF([1]线路!D2821="","",[1]线路!D2821)</f>
        <v/>
      </c>
      <c r="E2821" t="str">
        <f>IF([1]线路!F2821="","",[1]线路!F2821)</f>
        <v/>
      </c>
      <c r="F2821" t="str">
        <f>IF([1]线路!E2821="","",[1]线路!E2821)</f>
        <v/>
      </c>
      <c r="G2821" s="18" t="str">
        <f t="shared" si="104"/>
        <v/>
      </c>
      <c r="H2821" s="18"/>
      <c r="I2821" s="18"/>
      <c r="J2821" s="18"/>
      <c r="K2821" s="18"/>
      <c r="L2821" s="18" t="str">
        <f t="shared" si="105"/>
        <v/>
      </c>
      <c r="M2821" t="str">
        <f>IF([1]线路!G2821="","",[1]线路!G2821)</f>
        <v/>
      </c>
      <c r="N2821" t="str">
        <f>IF([1]线路!H2821="","",[1]线路!H2821)</f>
        <v/>
      </c>
    </row>
    <row r="2822" spans="1:14" x14ac:dyDescent="0.15">
      <c r="A2822" t="str">
        <f>IF([1]线路!A2822="","",[1]线路!A2822)</f>
        <v/>
      </c>
      <c r="B2822" t="str">
        <f>IF([1]线路!B2822="","",[1]线路!B2822)</f>
        <v/>
      </c>
      <c r="C2822" t="str">
        <f>IF([1]线路!C2822="","",[1]线路!C2822)</f>
        <v/>
      </c>
      <c r="D2822" t="str">
        <f>IF([1]线路!D2822="","",[1]线路!D2822)</f>
        <v/>
      </c>
      <c r="E2822" t="str">
        <f>IF([1]线路!F2822="","",[1]线路!F2822)</f>
        <v/>
      </c>
      <c r="F2822" t="str">
        <f>IF([1]线路!E2822="","",[1]线路!E2822)</f>
        <v/>
      </c>
      <c r="G2822" s="18" t="str">
        <f t="shared" si="104"/>
        <v/>
      </c>
      <c r="H2822" s="18"/>
      <c r="I2822" s="18"/>
      <c r="J2822" s="18"/>
      <c r="K2822" s="18"/>
      <c r="L2822" s="18" t="str">
        <f t="shared" si="105"/>
        <v/>
      </c>
      <c r="M2822" t="str">
        <f>IF([1]线路!G2822="","",[1]线路!G2822)</f>
        <v/>
      </c>
      <c r="N2822" t="str">
        <f>IF([1]线路!H2822="","",[1]线路!H2822)</f>
        <v/>
      </c>
    </row>
    <row r="2823" spans="1:14" x14ac:dyDescent="0.15">
      <c r="A2823" t="str">
        <f>IF([1]线路!A2823="","",[1]线路!A2823)</f>
        <v/>
      </c>
      <c r="B2823" t="str">
        <f>IF([1]线路!B2823="","",[1]线路!B2823)</f>
        <v/>
      </c>
      <c r="C2823" t="str">
        <f>IF([1]线路!C2823="","",[1]线路!C2823)</f>
        <v/>
      </c>
      <c r="D2823" t="str">
        <f>IF([1]线路!D2823="","",[1]线路!D2823)</f>
        <v/>
      </c>
      <c r="E2823" t="str">
        <f>IF([1]线路!F2823="","",[1]线路!F2823)</f>
        <v/>
      </c>
      <c r="F2823" t="str">
        <f>IF([1]线路!E2823="","",[1]线路!E2823)</f>
        <v/>
      </c>
      <c r="G2823" s="18" t="str">
        <f t="shared" si="104"/>
        <v/>
      </c>
      <c r="H2823" s="18"/>
      <c r="I2823" s="18"/>
      <c r="J2823" s="18"/>
      <c r="K2823" s="18"/>
      <c r="L2823" s="18" t="str">
        <f t="shared" si="105"/>
        <v/>
      </c>
      <c r="M2823" t="str">
        <f>IF([1]线路!G2823="","",[1]线路!G2823)</f>
        <v/>
      </c>
      <c r="N2823" t="str">
        <f>IF([1]线路!H2823="","",[1]线路!H2823)</f>
        <v/>
      </c>
    </row>
    <row r="2824" spans="1:14" x14ac:dyDescent="0.15">
      <c r="A2824" t="str">
        <f>IF([1]线路!A2824="","",[1]线路!A2824)</f>
        <v/>
      </c>
      <c r="B2824" t="str">
        <f>IF([1]线路!B2824="","",[1]线路!B2824)</f>
        <v/>
      </c>
      <c r="C2824" t="str">
        <f>IF([1]线路!C2824="","",[1]线路!C2824)</f>
        <v/>
      </c>
      <c r="D2824" t="str">
        <f>IF([1]线路!D2824="","",[1]线路!D2824)</f>
        <v/>
      </c>
      <c r="E2824" t="str">
        <f>IF([1]线路!F2824="","",[1]线路!F2824)</f>
        <v/>
      </c>
      <c r="F2824" t="str">
        <f>IF([1]线路!E2824="","",[1]线路!E2824)</f>
        <v/>
      </c>
      <c r="G2824" s="18" t="str">
        <f t="shared" si="104"/>
        <v/>
      </c>
      <c r="H2824" s="18"/>
      <c r="I2824" s="18"/>
      <c r="J2824" s="18"/>
      <c r="K2824" s="18"/>
      <c r="L2824" s="18" t="str">
        <f t="shared" si="105"/>
        <v/>
      </c>
      <c r="M2824" t="str">
        <f>IF([1]线路!G2824="","",[1]线路!G2824)</f>
        <v/>
      </c>
      <c r="N2824" t="str">
        <f>IF([1]线路!H2824="","",[1]线路!H2824)</f>
        <v/>
      </c>
    </row>
    <row r="2825" spans="1:14" x14ac:dyDescent="0.15">
      <c r="A2825" t="str">
        <f>IF([1]线路!A2825="","",[1]线路!A2825)</f>
        <v/>
      </c>
      <c r="B2825" t="str">
        <f>IF([1]线路!B2825="","",[1]线路!B2825)</f>
        <v/>
      </c>
      <c r="C2825" t="str">
        <f>IF([1]线路!C2825="","",[1]线路!C2825)</f>
        <v/>
      </c>
      <c r="D2825" t="str">
        <f>IF([1]线路!D2825="","",[1]线路!D2825)</f>
        <v/>
      </c>
      <c r="E2825" t="str">
        <f>IF([1]线路!F2825="","",[1]线路!F2825)</f>
        <v/>
      </c>
      <c r="F2825" t="str">
        <f>IF([1]线路!E2825="","",[1]线路!E2825)</f>
        <v/>
      </c>
      <c r="G2825" s="18" t="str">
        <f t="shared" si="104"/>
        <v/>
      </c>
      <c r="H2825" s="18"/>
      <c r="I2825" s="18"/>
      <c r="J2825" s="18"/>
      <c r="K2825" s="18"/>
      <c r="L2825" s="18" t="str">
        <f t="shared" si="105"/>
        <v/>
      </c>
      <c r="M2825" t="str">
        <f>IF([1]线路!G2825="","",[1]线路!G2825)</f>
        <v/>
      </c>
      <c r="N2825" t="str">
        <f>IF([1]线路!H2825="","",[1]线路!H2825)</f>
        <v/>
      </c>
    </row>
    <row r="2826" spans="1:14" x14ac:dyDescent="0.15">
      <c r="A2826" t="str">
        <f>IF([1]线路!A2826="","",[1]线路!A2826)</f>
        <v/>
      </c>
      <c r="B2826" t="str">
        <f>IF([1]线路!B2826="","",[1]线路!B2826)</f>
        <v/>
      </c>
      <c r="C2826" t="str">
        <f>IF([1]线路!C2826="","",[1]线路!C2826)</f>
        <v/>
      </c>
      <c r="D2826" t="str">
        <f>IF([1]线路!D2826="","",[1]线路!D2826)</f>
        <v/>
      </c>
      <c r="E2826" t="str">
        <f>IF([1]线路!F2826="","",[1]线路!F2826)</f>
        <v/>
      </c>
      <c r="F2826" t="str">
        <f>IF([1]线路!E2826="","",[1]线路!E2826)</f>
        <v/>
      </c>
      <c r="G2826" s="18" t="str">
        <f t="shared" si="104"/>
        <v/>
      </c>
      <c r="H2826" s="18"/>
      <c r="I2826" s="18"/>
      <c r="J2826" s="18"/>
      <c r="K2826" s="18"/>
      <c r="L2826" s="18" t="str">
        <f t="shared" si="105"/>
        <v/>
      </c>
      <c r="M2826" t="str">
        <f>IF([1]线路!G2826="","",[1]线路!G2826)</f>
        <v/>
      </c>
      <c r="N2826" t="str">
        <f>IF([1]线路!H2826="","",[1]线路!H2826)</f>
        <v/>
      </c>
    </row>
    <row r="2827" spans="1:14" x14ac:dyDescent="0.15">
      <c r="A2827" t="str">
        <f>IF([1]线路!A2827="","",[1]线路!A2827)</f>
        <v/>
      </c>
      <c r="B2827" t="str">
        <f>IF([1]线路!B2827="","",[1]线路!B2827)</f>
        <v/>
      </c>
      <c r="C2827" t="str">
        <f>IF([1]线路!C2827="","",[1]线路!C2827)</f>
        <v/>
      </c>
      <c r="D2827" t="str">
        <f>IF([1]线路!D2827="","",[1]线路!D2827)</f>
        <v/>
      </c>
      <c r="E2827" t="str">
        <f>IF([1]线路!F2827="","",[1]线路!F2827)</f>
        <v/>
      </c>
      <c r="F2827" t="str">
        <f>IF([1]线路!E2827="","",[1]线路!E2827)</f>
        <v/>
      </c>
      <c r="G2827" s="18" t="str">
        <f t="shared" si="104"/>
        <v/>
      </c>
      <c r="H2827" s="18"/>
      <c r="I2827" s="18"/>
      <c r="J2827" s="18"/>
      <c r="K2827" s="18"/>
      <c r="L2827" s="18" t="str">
        <f t="shared" si="105"/>
        <v/>
      </c>
      <c r="M2827" t="str">
        <f>IF([1]线路!G2827="","",[1]线路!G2827)</f>
        <v/>
      </c>
      <c r="N2827" t="str">
        <f>IF([1]线路!H2827="","",[1]线路!H2827)</f>
        <v/>
      </c>
    </row>
    <row r="2828" spans="1:14" x14ac:dyDescent="0.15">
      <c r="A2828" t="str">
        <f>IF([1]线路!A2828="","",[1]线路!A2828)</f>
        <v/>
      </c>
      <c r="B2828" t="str">
        <f>IF([1]线路!B2828="","",[1]线路!B2828)</f>
        <v/>
      </c>
      <c r="C2828" t="str">
        <f>IF([1]线路!C2828="","",[1]线路!C2828)</f>
        <v/>
      </c>
      <c r="D2828" t="str">
        <f>IF([1]线路!D2828="","",[1]线路!D2828)</f>
        <v/>
      </c>
      <c r="E2828" t="str">
        <f>IF([1]线路!F2828="","",[1]线路!F2828)</f>
        <v/>
      </c>
      <c r="F2828" t="str">
        <f>IF([1]线路!E2828="","",[1]线路!E2828)</f>
        <v/>
      </c>
      <c r="G2828" s="18" t="str">
        <f t="shared" si="104"/>
        <v/>
      </c>
      <c r="H2828" s="18"/>
      <c r="I2828" s="18"/>
      <c r="J2828" s="18"/>
      <c r="K2828" s="18"/>
      <c r="L2828" s="18" t="str">
        <f t="shared" si="105"/>
        <v/>
      </c>
      <c r="M2828" t="str">
        <f>IF([1]线路!G2828="","",[1]线路!G2828)</f>
        <v/>
      </c>
      <c r="N2828" t="str">
        <f>IF([1]线路!H2828="","",[1]线路!H2828)</f>
        <v/>
      </c>
    </row>
    <row r="2829" spans="1:14" x14ac:dyDescent="0.15">
      <c r="A2829" t="str">
        <f>IF([1]线路!A2829="","",[1]线路!A2829)</f>
        <v/>
      </c>
      <c r="B2829" t="str">
        <f>IF([1]线路!B2829="","",[1]线路!B2829)</f>
        <v/>
      </c>
      <c r="C2829" t="str">
        <f>IF([1]线路!C2829="","",[1]线路!C2829)</f>
        <v/>
      </c>
      <c r="D2829" t="str">
        <f>IF([1]线路!D2829="","",[1]线路!D2829)</f>
        <v/>
      </c>
      <c r="E2829" t="str">
        <f>IF([1]线路!F2829="","",[1]线路!F2829)</f>
        <v/>
      </c>
      <c r="F2829" t="str">
        <f>IF([1]线路!E2829="","",[1]线路!E2829)</f>
        <v/>
      </c>
      <c r="G2829" s="18" t="str">
        <f t="shared" si="104"/>
        <v/>
      </c>
      <c r="H2829" s="18"/>
      <c r="I2829" s="18"/>
      <c r="J2829" s="18"/>
      <c r="K2829" s="18"/>
      <c r="L2829" s="18" t="str">
        <f t="shared" si="105"/>
        <v/>
      </c>
      <c r="M2829" t="str">
        <f>IF([1]线路!G2829="","",[1]线路!G2829)</f>
        <v/>
      </c>
      <c r="N2829" t="str">
        <f>IF([1]线路!H2829="","",[1]线路!H2829)</f>
        <v/>
      </c>
    </row>
    <row r="2830" spans="1:14" x14ac:dyDescent="0.15">
      <c r="A2830" t="str">
        <f>IF([1]线路!A2830="","",[1]线路!A2830)</f>
        <v/>
      </c>
      <c r="B2830" t="str">
        <f>IF([1]线路!B2830="","",[1]线路!B2830)</f>
        <v/>
      </c>
      <c r="C2830" t="str">
        <f>IF([1]线路!C2830="","",[1]线路!C2830)</f>
        <v/>
      </c>
      <c r="D2830" t="str">
        <f>IF([1]线路!D2830="","",[1]线路!D2830)</f>
        <v/>
      </c>
      <c r="E2830" t="str">
        <f>IF([1]线路!F2830="","",[1]线路!F2830)</f>
        <v/>
      </c>
      <c r="F2830" t="str">
        <f>IF([1]线路!E2830="","",[1]线路!E2830)</f>
        <v/>
      </c>
      <c r="G2830" s="18" t="str">
        <f t="shared" si="104"/>
        <v/>
      </c>
      <c r="H2830" s="18"/>
      <c r="I2830" s="18"/>
      <c r="J2830" s="18"/>
      <c r="K2830" s="18"/>
      <c r="L2830" s="18" t="str">
        <f t="shared" si="105"/>
        <v/>
      </c>
      <c r="M2830" t="str">
        <f>IF([1]线路!G2830="","",[1]线路!G2830)</f>
        <v/>
      </c>
      <c r="N2830" t="str">
        <f>IF([1]线路!H2830="","",[1]线路!H2830)</f>
        <v/>
      </c>
    </row>
    <row r="2831" spans="1:14" x14ac:dyDescent="0.15">
      <c r="A2831" t="str">
        <f>IF([1]线路!A2831="","",[1]线路!A2831)</f>
        <v/>
      </c>
      <c r="B2831" t="str">
        <f>IF([1]线路!B2831="","",[1]线路!B2831)</f>
        <v/>
      </c>
      <c r="C2831" t="str">
        <f>IF([1]线路!C2831="","",[1]线路!C2831)</f>
        <v/>
      </c>
      <c r="D2831" t="str">
        <f>IF([1]线路!D2831="","",[1]线路!D2831)</f>
        <v/>
      </c>
      <c r="E2831" t="str">
        <f>IF([1]线路!F2831="","",[1]线路!F2831)</f>
        <v/>
      </c>
      <c r="F2831" t="str">
        <f>IF([1]线路!E2831="","",[1]线路!E2831)</f>
        <v/>
      </c>
      <c r="G2831" s="18" t="str">
        <f t="shared" si="104"/>
        <v/>
      </c>
      <c r="H2831" s="18"/>
      <c r="I2831" s="18"/>
      <c r="J2831" s="18"/>
      <c r="K2831" s="18"/>
      <c r="L2831" s="18" t="str">
        <f t="shared" si="105"/>
        <v/>
      </c>
      <c r="M2831" t="str">
        <f>IF([1]线路!G2831="","",[1]线路!G2831)</f>
        <v/>
      </c>
      <c r="N2831" t="str">
        <f>IF([1]线路!H2831="","",[1]线路!H2831)</f>
        <v/>
      </c>
    </row>
    <row r="2832" spans="1:14" x14ac:dyDescent="0.15">
      <c r="A2832" t="str">
        <f>IF([1]线路!A2832="","",[1]线路!A2832)</f>
        <v/>
      </c>
      <c r="B2832" t="str">
        <f>IF([1]线路!B2832="","",[1]线路!B2832)</f>
        <v/>
      </c>
      <c r="C2832" t="str">
        <f>IF([1]线路!C2832="","",[1]线路!C2832)</f>
        <v/>
      </c>
      <c r="D2832" t="str">
        <f>IF([1]线路!D2832="","",[1]线路!D2832)</f>
        <v/>
      </c>
      <c r="E2832" t="str">
        <f>IF([1]线路!F2832="","",[1]线路!F2832)</f>
        <v/>
      </c>
      <c r="F2832" t="str">
        <f>IF([1]线路!E2832="","",[1]线路!E2832)</f>
        <v/>
      </c>
      <c r="G2832" s="18" t="str">
        <f t="shared" si="104"/>
        <v/>
      </c>
      <c r="H2832" s="18"/>
      <c r="I2832" s="18"/>
      <c r="J2832" s="18"/>
      <c r="K2832" s="18"/>
      <c r="L2832" s="18" t="str">
        <f t="shared" si="105"/>
        <v/>
      </c>
      <c r="M2832" t="str">
        <f>IF([1]线路!G2832="","",[1]线路!G2832)</f>
        <v/>
      </c>
      <c r="N2832" t="str">
        <f>IF([1]线路!H2832="","",[1]线路!H2832)</f>
        <v/>
      </c>
    </row>
    <row r="2833" spans="1:14" x14ac:dyDescent="0.15">
      <c r="A2833" t="str">
        <f>IF([1]线路!A2833="","",[1]线路!A2833)</f>
        <v/>
      </c>
      <c r="B2833" t="str">
        <f>IF([1]线路!B2833="","",[1]线路!B2833)</f>
        <v/>
      </c>
      <c r="C2833" t="str">
        <f>IF([1]线路!C2833="","",[1]线路!C2833)</f>
        <v/>
      </c>
      <c r="D2833" t="str">
        <f>IF([1]线路!D2833="","",[1]线路!D2833)</f>
        <v/>
      </c>
      <c r="E2833" t="str">
        <f>IF([1]线路!F2833="","",[1]线路!F2833)</f>
        <v/>
      </c>
      <c r="F2833" t="str">
        <f>IF([1]线路!E2833="","",[1]线路!E2833)</f>
        <v/>
      </c>
      <c r="G2833" s="18" t="str">
        <f t="shared" si="104"/>
        <v/>
      </c>
      <c r="H2833" s="18"/>
      <c r="I2833" s="18"/>
      <c r="J2833" s="18"/>
      <c r="K2833" s="18"/>
      <c r="L2833" s="18" t="str">
        <f t="shared" si="105"/>
        <v/>
      </c>
      <c r="M2833" t="str">
        <f>IF([1]线路!G2833="","",[1]线路!G2833)</f>
        <v/>
      </c>
      <c r="N2833" t="str">
        <f>IF([1]线路!H2833="","",[1]线路!H2833)</f>
        <v/>
      </c>
    </row>
    <row r="2834" spans="1:14" x14ac:dyDescent="0.15">
      <c r="A2834" t="str">
        <f>IF([1]线路!A2834="","",[1]线路!A2834)</f>
        <v/>
      </c>
      <c r="B2834" t="str">
        <f>IF([1]线路!B2834="","",[1]线路!B2834)</f>
        <v/>
      </c>
      <c r="C2834" t="str">
        <f>IF([1]线路!C2834="","",[1]线路!C2834)</f>
        <v/>
      </c>
      <c r="D2834" t="str">
        <f>IF([1]线路!D2834="","",[1]线路!D2834)</f>
        <v/>
      </c>
      <c r="E2834" t="str">
        <f>IF([1]线路!F2834="","",[1]线路!F2834)</f>
        <v/>
      </c>
      <c r="F2834" t="str">
        <f>IF([1]线路!E2834="","",[1]线路!E2834)</f>
        <v/>
      </c>
      <c r="G2834" s="18" t="str">
        <f t="shared" si="104"/>
        <v/>
      </c>
      <c r="H2834" s="18"/>
      <c r="I2834" s="18"/>
      <c r="J2834" s="18"/>
      <c r="K2834" s="18"/>
      <c r="L2834" s="18" t="str">
        <f t="shared" si="105"/>
        <v/>
      </c>
      <c r="M2834" t="str">
        <f>IF([1]线路!G2834="","",[1]线路!G2834)</f>
        <v/>
      </c>
      <c r="N2834" t="str">
        <f>IF([1]线路!H2834="","",[1]线路!H2834)</f>
        <v/>
      </c>
    </row>
    <row r="2835" spans="1:14" x14ac:dyDescent="0.15">
      <c r="A2835" t="str">
        <f>IF([1]线路!A2835="","",[1]线路!A2835)</f>
        <v/>
      </c>
      <c r="B2835" t="str">
        <f>IF([1]线路!B2835="","",[1]线路!B2835)</f>
        <v/>
      </c>
      <c r="C2835" t="str">
        <f>IF([1]线路!C2835="","",[1]线路!C2835)</f>
        <v/>
      </c>
      <c r="D2835" t="str">
        <f>IF([1]线路!D2835="","",[1]线路!D2835)</f>
        <v/>
      </c>
      <c r="E2835" t="str">
        <f>IF([1]线路!F2835="","",[1]线路!F2835)</f>
        <v/>
      </c>
      <c r="F2835" t="str">
        <f>IF([1]线路!E2835="","",[1]线路!E2835)</f>
        <v/>
      </c>
      <c r="G2835" s="18" t="str">
        <f t="shared" si="104"/>
        <v/>
      </c>
      <c r="H2835" s="18"/>
      <c r="I2835" s="18"/>
      <c r="J2835" s="18"/>
      <c r="K2835" s="18"/>
      <c r="L2835" s="18" t="str">
        <f t="shared" si="105"/>
        <v/>
      </c>
      <c r="M2835" t="str">
        <f>IF([1]线路!G2835="","",[1]线路!G2835)</f>
        <v/>
      </c>
      <c r="N2835" t="str">
        <f>IF([1]线路!H2835="","",[1]线路!H2835)</f>
        <v/>
      </c>
    </row>
    <row r="2836" spans="1:14" x14ac:dyDescent="0.15">
      <c r="A2836" t="str">
        <f>IF([1]线路!A2836="","",[1]线路!A2836)</f>
        <v/>
      </c>
      <c r="B2836" t="str">
        <f>IF([1]线路!B2836="","",[1]线路!B2836)</f>
        <v/>
      </c>
      <c r="C2836" t="str">
        <f>IF([1]线路!C2836="","",[1]线路!C2836)</f>
        <v/>
      </c>
      <c r="D2836" t="str">
        <f>IF([1]线路!D2836="","",[1]线路!D2836)</f>
        <v/>
      </c>
      <c r="E2836" t="str">
        <f>IF([1]线路!F2836="","",[1]线路!F2836)</f>
        <v/>
      </c>
      <c r="F2836" t="str">
        <f>IF([1]线路!E2836="","",[1]线路!E2836)</f>
        <v/>
      </c>
      <c r="G2836" s="18" t="str">
        <f t="shared" si="104"/>
        <v/>
      </c>
      <c r="H2836" s="18"/>
      <c r="I2836" s="18"/>
      <c r="J2836" s="18"/>
      <c r="K2836" s="18"/>
      <c r="L2836" s="18" t="str">
        <f t="shared" si="105"/>
        <v/>
      </c>
      <c r="M2836" t="str">
        <f>IF([1]线路!G2836="","",[1]线路!G2836)</f>
        <v/>
      </c>
      <c r="N2836" t="str">
        <f>IF([1]线路!H2836="","",[1]线路!H2836)</f>
        <v/>
      </c>
    </row>
    <row r="2837" spans="1:14" x14ac:dyDescent="0.15">
      <c r="A2837" t="str">
        <f>IF([1]线路!A2837="","",[1]线路!A2837)</f>
        <v/>
      </c>
      <c r="B2837" t="str">
        <f>IF([1]线路!B2837="","",[1]线路!B2837)</f>
        <v/>
      </c>
      <c r="C2837" t="str">
        <f>IF([1]线路!C2837="","",[1]线路!C2837)</f>
        <v/>
      </c>
      <c r="D2837" t="str">
        <f>IF([1]线路!D2837="","",[1]线路!D2837)</f>
        <v/>
      </c>
      <c r="E2837" t="str">
        <f>IF([1]线路!F2837="","",[1]线路!F2837)</f>
        <v/>
      </c>
      <c r="F2837" t="str">
        <f>IF([1]线路!E2837="","",[1]线路!E2837)</f>
        <v/>
      </c>
      <c r="G2837" s="18" t="str">
        <f t="shared" si="104"/>
        <v/>
      </c>
      <c r="H2837" s="18"/>
      <c r="I2837" s="18"/>
      <c r="J2837" s="18"/>
      <c r="K2837" s="18"/>
      <c r="L2837" s="18" t="str">
        <f t="shared" si="105"/>
        <v/>
      </c>
      <c r="M2837" t="str">
        <f>IF([1]线路!G2837="","",[1]线路!G2837)</f>
        <v/>
      </c>
      <c r="N2837" t="str">
        <f>IF([1]线路!H2837="","",[1]线路!H2837)</f>
        <v/>
      </c>
    </row>
    <row r="2838" spans="1:14" x14ac:dyDescent="0.15">
      <c r="A2838" t="str">
        <f>IF([1]线路!A2838="","",[1]线路!A2838)</f>
        <v/>
      </c>
      <c r="B2838" t="str">
        <f>IF([1]线路!B2838="","",[1]线路!B2838)</f>
        <v/>
      </c>
      <c r="C2838" t="str">
        <f>IF([1]线路!C2838="","",[1]线路!C2838)</f>
        <v/>
      </c>
      <c r="D2838" t="str">
        <f>IF([1]线路!D2838="","",[1]线路!D2838)</f>
        <v/>
      </c>
      <c r="E2838" t="str">
        <f>IF([1]线路!F2838="","",[1]线路!F2838)</f>
        <v/>
      </c>
      <c r="F2838" t="str">
        <f>IF([1]线路!E2838="","",[1]线路!E2838)</f>
        <v/>
      </c>
      <c r="G2838" s="18" t="str">
        <f t="shared" si="104"/>
        <v/>
      </c>
      <c r="H2838" s="18"/>
      <c r="I2838" s="18"/>
      <c r="J2838" s="18"/>
      <c r="K2838" s="18"/>
      <c r="L2838" s="18" t="str">
        <f t="shared" si="105"/>
        <v/>
      </c>
      <c r="M2838" t="str">
        <f>IF([1]线路!G2838="","",[1]线路!G2838)</f>
        <v/>
      </c>
      <c r="N2838" t="str">
        <f>IF([1]线路!H2838="","",[1]线路!H2838)</f>
        <v/>
      </c>
    </row>
    <row r="2839" spans="1:14" x14ac:dyDescent="0.15">
      <c r="A2839" t="str">
        <f>IF([1]线路!A2839="","",[1]线路!A2839)</f>
        <v/>
      </c>
      <c r="B2839" t="str">
        <f>IF([1]线路!B2839="","",[1]线路!B2839)</f>
        <v/>
      </c>
      <c r="C2839" t="str">
        <f>IF([1]线路!C2839="","",[1]线路!C2839)</f>
        <v/>
      </c>
      <c r="D2839" t="str">
        <f>IF([1]线路!D2839="","",[1]线路!D2839)</f>
        <v/>
      </c>
      <c r="E2839" t="str">
        <f>IF([1]线路!F2839="","",[1]线路!F2839)</f>
        <v/>
      </c>
      <c r="F2839" t="str">
        <f>IF([1]线路!E2839="","",[1]线路!E2839)</f>
        <v/>
      </c>
      <c r="G2839" s="18" t="str">
        <f t="shared" si="104"/>
        <v/>
      </c>
      <c r="H2839" s="18"/>
      <c r="I2839" s="18"/>
      <c r="J2839" s="18"/>
      <c r="K2839" s="18"/>
      <c r="L2839" s="18" t="str">
        <f t="shared" si="105"/>
        <v/>
      </c>
      <c r="M2839" t="str">
        <f>IF([1]线路!G2839="","",[1]线路!G2839)</f>
        <v/>
      </c>
      <c r="N2839" t="str">
        <f>IF([1]线路!H2839="","",[1]线路!H2839)</f>
        <v/>
      </c>
    </row>
    <row r="2840" spans="1:14" x14ac:dyDescent="0.15">
      <c r="A2840" t="str">
        <f>IF([1]线路!A2840="","",[1]线路!A2840)</f>
        <v/>
      </c>
      <c r="B2840" t="str">
        <f>IF([1]线路!B2840="","",[1]线路!B2840)</f>
        <v/>
      </c>
      <c r="C2840" t="str">
        <f>IF([1]线路!C2840="","",[1]线路!C2840)</f>
        <v/>
      </c>
      <c r="D2840" t="str">
        <f>IF([1]线路!D2840="","",[1]线路!D2840)</f>
        <v/>
      </c>
      <c r="E2840" t="str">
        <f>IF([1]线路!F2840="","",[1]线路!F2840)</f>
        <v/>
      </c>
      <c r="F2840" t="str">
        <f>IF([1]线路!E2840="","",[1]线路!E2840)</f>
        <v/>
      </c>
      <c r="G2840" s="18" t="str">
        <f t="shared" si="104"/>
        <v/>
      </c>
      <c r="H2840" s="18"/>
      <c r="I2840" s="18"/>
      <c r="J2840" s="18"/>
      <c r="K2840" s="18"/>
      <c r="L2840" s="18" t="str">
        <f t="shared" si="105"/>
        <v/>
      </c>
      <c r="M2840" t="str">
        <f>IF([1]线路!G2840="","",[1]线路!G2840)</f>
        <v/>
      </c>
      <c r="N2840" t="str">
        <f>IF([1]线路!H2840="","",[1]线路!H2840)</f>
        <v/>
      </c>
    </row>
    <row r="2841" spans="1:14" x14ac:dyDescent="0.15">
      <c r="A2841" t="str">
        <f>IF([1]线路!A2841="","",[1]线路!A2841)</f>
        <v/>
      </c>
      <c r="B2841" t="str">
        <f>IF([1]线路!B2841="","",[1]线路!B2841)</f>
        <v/>
      </c>
      <c r="C2841" t="str">
        <f>IF([1]线路!C2841="","",[1]线路!C2841)</f>
        <v/>
      </c>
      <c r="D2841" t="str">
        <f>IF([1]线路!D2841="","",[1]线路!D2841)</f>
        <v/>
      </c>
      <c r="E2841" t="str">
        <f>IF([1]线路!F2841="","",[1]线路!F2841)</f>
        <v/>
      </c>
      <c r="F2841" t="str">
        <f>IF([1]线路!E2841="","",[1]线路!E2841)</f>
        <v/>
      </c>
      <c r="G2841" s="18" t="str">
        <f t="shared" si="104"/>
        <v/>
      </c>
      <c r="H2841" s="18"/>
      <c r="I2841" s="18"/>
      <c r="J2841" s="18"/>
      <c r="K2841" s="18"/>
      <c r="L2841" s="18" t="str">
        <f t="shared" si="105"/>
        <v/>
      </c>
      <c r="M2841" t="str">
        <f>IF([1]线路!G2841="","",[1]线路!G2841)</f>
        <v/>
      </c>
      <c r="N2841" t="str">
        <f>IF([1]线路!H2841="","",[1]线路!H2841)</f>
        <v/>
      </c>
    </row>
    <row r="2842" spans="1:14" x14ac:dyDescent="0.15">
      <c r="A2842" t="str">
        <f>IF([1]线路!A2842="","",[1]线路!A2842)</f>
        <v/>
      </c>
      <c r="B2842" t="str">
        <f>IF([1]线路!B2842="","",[1]线路!B2842)</f>
        <v/>
      </c>
      <c r="C2842" t="str">
        <f>IF([1]线路!C2842="","",[1]线路!C2842)</f>
        <v/>
      </c>
      <c r="D2842" t="str">
        <f>IF([1]线路!D2842="","",[1]线路!D2842)</f>
        <v/>
      </c>
      <c r="E2842" t="str">
        <f>IF([1]线路!F2842="","",[1]线路!F2842)</f>
        <v/>
      </c>
      <c r="F2842" t="str">
        <f>IF([1]线路!E2842="","",[1]线路!E2842)</f>
        <v/>
      </c>
      <c r="G2842" s="18" t="str">
        <f t="shared" si="104"/>
        <v/>
      </c>
      <c r="H2842" s="18"/>
      <c r="I2842" s="18"/>
      <c r="J2842" s="18"/>
      <c r="K2842" s="18"/>
      <c r="L2842" s="18" t="str">
        <f t="shared" si="105"/>
        <v/>
      </c>
      <c r="M2842" t="str">
        <f>IF([1]线路!G2842="","",[1]线路!G2842)</f>
        <v/>
      </c>
      <c r="N2842" t="str">
        <f>IF([1]线路!H2842="","",[1]线路!H2842)</f>
        <v/>
      </c>
    </row>
    <row r="2843" spans="1:14" x14ac:dyDescent="0.15">
      <c r="A2843" t="str">
        <f>IF([1]线路!A2843="","",[1]线路!A2843)</f>
        <v/>
      </c>
      <c r="B2843" t="str">
        <f>IF([1]线路!B2843="","",[1]线路!B2843)</f>
        <v/>
      </c>
      <c r="C2843" t="str">
        <f>IF([1]线路!C2843="","",[1]线路!C2843)</f>
        <v/>
      </c>
      <c r="D2843" t="str">
        <f>IF([1]线路!D2843="","",[1]线路!D2843)</f>
        <v/>
      </c>
      <c r="E2843" t="str">
        <f>IF([1]线路!F2843="","",[1]线路!F2843)</f>
        <v/>
      </c>
      <c r="F2843" t="str">
        <f>IF([1]线路!E2843="","",[1]线路!E2843)</f>
        <v/>
      </c>
      <c r="G2843" s="18" t="str">
        <f t="shared" si="104"/>
        <v/>
      </c>
      <c r="H2843" s="18"/>
      <c r="I2843" s="18"/>
      <c r="J2843" s="18"/>
      <c r="K2843" s="18"/>
      <c r="L2843" s="18" t="str">
        <f t="shared" si="105"/>
        <v/>
      </c>
      <c r="M2843" t="str">
        <f>IF([1]线路!G2843="","",[1]线路!G2843)</f>
        <v/>
      </c>
      <c r="N2843" t="str">
        <f>IF([1]线路!H2843="","",[1]线路!H2843)</f>
        <v/>
      </c>
    </row>
    <row r="2844" spans="1:14" x14ac:dyDescent="0.15">
      <c r="A2844" t="str">
        <f>IF([1]线路!A2844="","",[1]线路!A2844)</f>
        <v/>
      </c>
      <c r="B2844" t="str">
        <f>IF([1]线路!B2844="","",[1]线路!B2844)</f>
        <v/>
      </c>
      <c r="C2844" t="str">
        <f>IF([1]线路!C2844="","",[1]线路!C2844)</f>
        <v/>
      </c>
      <c r="D2844" t="str">
        <f>IF([1]线路!D2844="","",[1]线路!D2844)</f>
        <v/>
      </c>
      <c r="E2844" t="str">
        <f>IF([1]线路!F2844="","",[1]线路!F2844)</f>
        <v/>
      </c>
      <c r="F2844" t="str">
        <f>IF([1]线路!E2844="","",[1]线路!E2844)</f>
        <v/>
      </c>
      <c r="G2844" s="18" t="str">
        <f t="shared" si="104"/>
        <v/>
      </c>
      <c r="H2844" s="18"/>
      <c r="I2844" s="18"/>
      <c r="J2844" s="18"/>
      <c r="K2844" s="18"/>
      <c r="L2844" s="18" t="str">
        <f t="shared" si="105"/>
        <v/>
      </c>
      <c r="M2844" t="str">
        <f>IF([1]线路!G2844="","",[1]线路!G2844)</f>
        <v/>
      </c>
      <c r="N2844" t="str">
        <f>IF([1]线路!H2844="","",[1]线路!H2844)</f>
        <v/>
      </c>
    </row>
    <row r="2845" spans="1:14" x14ac:dyDescent="0.15">
      <c r="A2845" t="str">
        <f>IF([1]线路!A2845="","",[1]线路!A2845)</f>
        <v/>
      </c>
      <c r="B2845" t="str">
        <f>IF([1]线路!B2845="","",[1]线路!B2845)</f>
        <v/>
      </c>
      <c r="C2845" t="str">
        <f>IF([1]线路!C2845="","",[1]线路!C2845)</f>
        <v/>
      </c>
      <c r="D2845" t="str">
        <f>IF([1]线路!D2845="","",[1]线路!D2845)</f>
        <v/>
      </c>
      <c r="E2845" t="str">
        <f>IF([1]线路!F2845="","",[1]线路!F2845)</f>
        <v/>
      </c>
      <c r="F2845" t="str">
        <f>IF([1]线路!E2845="","",[1]线路!E2845)</f>
        <v/>
      </c>
      <c r="G2845" s="18" t="str">
        <f t="shared" si="104"/>
        <v/>
      </c>
      <c r="H2845" s="18"/>
      <c r="I2845" s="18"/>
      <c r="J2845" s="18"/>
      <c r="K2845" s="18"/>
      <c r="L2845" s="18" t="str">
        <f t="shared" si="105"/>
        <v/>
      </c>
      <c r="M2845" t="str">
        <f>IF([1]线路!G2845="","",[1]线路!G2845)</f>
        <v/>
      </c>
      <c r="N2845" t="str">
        <f>IF([1]线路!H2845="","",[1]线路!H2845)</f>
        <v/>
      </c>
    </row>
    <row r="2846" spans="1:14" x14ac:dyDescent="0.15">
      <c r="A2846" t="str">
        <f>IF([1]线路!A2846="","",[1]线路!A2846)</f>
        <v/>
      </c>
      <c r="B2846" t="str">
        <f>IF([1]线路!B2846="","",[1]线路!B2846)</f>
        <v/>
      </c>
      <c r="C2846" t="str">
        <f>IF([1]线路!C2846="","",[1]线路!C2846)</f>
        <v/>
      </c>
      <c r="D2846" t="str">
        <f>IF([1]线路!D2846="","",[1]线路!D2846)</f>
        <v/>
      </c>
      <c r="E2846" t="str">
        <f>IF([1]线路!F2846="","",[1]线路!F2846)</f>
        <v/>
      </c>
      <c r="F2846" t="str">
        <f>IF([1]线路!E2846="","",[1]线路!E2846)</f>
        <v/>
      </c>
      <c r="G2846" s="18" t="str">
        <f t="shared" si="104"/>
        <v/>
      </c>
      <c r="H2846" s="18"/>
      <c r="I2846" s="18"/>
      <c r="J2846" s="18"/>
      <c r="K2846" s="18"/>
      <c r="L2846" s="18" t="str">
        <f t="shared" si="105"/>
        <v/>
      </c>
      <c r="M2846" t="str">
        <f>IF([1]线路!G2846="","",[1]线路!G2846)</f>
        <v/>
      </c>
      <c r="N2846" t="str">
        <f>IF([1]线路!H2846="","",[1]线路!H2846)</f>
        <v/>
      </c>
    </row>
    <row r="2847" spans="1:14" x14ac:dyDescent="0.15">
      <c r="A2847" t="str">
        <f>IF([1]线路!A2847="","",[1]线路!A2847)</f>
        <v/>
      </c>
      <c r="B2847" t="str">
        <f>IF([1]线路!B2847="","",[1]线路!B2847)</f>
        <v/>
      </c>
      <c r="C2847" t="str">
        <f>IF([1]线路!C2847="","",[1]线路!C2847)</f>
        <v/>
      </c>
      <c r="D2847" t="str">
        <f>IF([1]线路!D2847="","",[1]线路!D2847)</f>
        <v/>
      </c>
      <c r="E2847" t="str">
        <f>IF([1]线路!F2847="","",[1]线路!F2847)</f>
        <v/>
      </c>
      <c r="F2847" t="str">
        <f>IF([1]线路!E2847="","",[1]线路!E2847)</f>
        <v/>
      </c>
      <c r="G2847" s="18" t="str">
        <f t="shared" si="104"/>
        <v/>
      </c>
      <c r="H2847" s="18"/>
      <c r="I2847" s="18"/>
      <c r="J2847" s="18"/>
      <c r="K2847" s="18"/>
      <c r="L2847" s="18" t="str">
        <f t="shared" si="105"/>
        <v/>
      </c>
      <c r="M2847" t="str">
        <f>IF([1]线路!G2847="","",[1]线路!G2847)</f>
        <v/>
      </c>
      <c r="N2847" t="str">
        <f>IF([1]线路!H2847="","",[1]线路!H2847)</f>
        <v/>
      </c>
    </row>
    <row r="2848" spans="1:14" x14ac:dyDescent="0.15">
      <c r="A2848" t="str">
        <f>IF([1]线路!A2848="","",[1]线路!A2848)</f>
        <v/>
      </c>
      <c r="B2848" t="str">
        <f>IF([1]线路!B2848="","",[1]线路!B2848)</f>
        <v/>
      </c>
      <c r="C2848" t="str">
        <f>IF([1]线路!C2848="","",[1]线路!C2848)</f>
        <v/>
      </c>
      <c r="D2848" t="str">
        <f>IF([1]线路!D2848="","",[1]线路!D2848)</f>
        <v/>
      </c>
      <c r="E2848" t="str">
        <f>IF([1]线路!F2848="","",[1]线路!F2848)</f>
        <v/>
      </c>
      <c r="F2848" t="str">
        <f>IF([1]线路!E2848="","",[1]线路!E2848)</f>
        <v/>
      </c>
      <c r="G2848" s="18" t="str">
        <f t="shared" si="104"/>
        <v/>
      </c>
      <c r="H2848" s="18"/>
      <c r="I2848" s="18"/>
      <c r="J2848" s="18"/>
      <c r="K2848" s="18"/>
      <c r="L2848" s="18" t="str">
        <f t="shared" si="105"/>
        <v/>
      </c>
      <c r="M2848" t="str">
        <f>IF([1]线路!G2848="","",[1]线路!G2848)</f>
        <v/>
      </c>
      <c r="N2848" t="str">
        <f>IF([1]线路!H2848="","",[1]线路!H2848)</f>
        <v/>
      </c>
    </row>
    <row r="2849" spans="1:14" x14ac:dyDescent="0.15">
      <c r="A2849" t="str">
        <f>IF([1]线路!A2849="","",[1]线路!A2849)</f>
        <v/>
      </c>
      <c r="B2849" t="str">
        <f>IF([1]线路!B2849="","",[1]线路!B2849)</f>
        <v/>
      </c>
      <c r="C2849" t="str">
        <f>IF([1]线路!C2849="","",[1]线路!C2849)</f>
        <v/>
      </c>
      <c r="D2849" t="str">
        <f>IF([1]线路!D2849="","",[1]线路!D2849)</f>
        <v/>
      </c>
      <c r="E2849" t="str">
        <f>IF([1]线路!F2849="","",[1]线路!F2849)</f>
        <v/>
      </c>
      <c r="F2849" t="str">
        <f>IF([1]线路!E2849="","",[1]线路!E2849)</f>
        <v/>
      </c>
      <c r="G2849" s="18" t="str">
        <f t="shared" si="104"/>
        <v/>
      </c>
      <c r="H2849" s="18"/>
      <c r="I2849" s="18"/>
      <c r="J2849" s="18"/>
      <c r="K2849" s="18"/>
      <c r="L2849" s="18" t="str">
        <f t="shared" si="105"/>
        <v/>
      </c>
      <c r="M2849" t="str">
        <f>IF([1]线路!G2849="","",[1]线路!G2849)</f>
        <v/>
      </c>
      <c r="N2849" t="str">
        <f>IF([1]线路!H2849="","",[1]线路!H2849)</f>
        <v/>
      </c>
    </row>
    <row r="2850" spans="1:14" x14ac:dyDescent="0.15">
      <c r="A2850" t="str">
        <f>IF([1]线路!A2850="","",[1]线路!A2850)</f>
        <v/>
      </c>
      <c r="B2850" t="str">
        <f>IF([1]线路!B2850="","",[1]线路!B2850)</f>
        <v/>
      </c>
      <c r="C2850" t="str">
        <f>IF([1]线路!C2850="","",[1]线路!C2850)</f>
        <v/>
      </c>
      <c r="D2850" t="str">
        <f>IF([1]线路!D2850="","",[1]线路!D2850)</f>
        <v/>
      </c>
      <c r="E2850" t="str">
        <f>IF([1]线路!F2850="","",[1]线路!F2850)</f>
        <v/>
      </c>
      <c r="F2850" t="str">
        <f>IF([1]线路!E2850="","",[1]线路!E2850)</f>
        <v/>
      </c>
      <c r="G2850" s="18" t="str">
        <f t="shared" si="104"/>
        <v/>
      </c>
      <c r="H2850" s="18"/>
      <c r="I2850" s="18"/>
      <c r="J2850" s="18"/>
      <c r="K2850" s="18"/>
      <c r="L2850" s="18" t="str">
        <f t="shared" si="105"/>
        <v/>
      </c>
      <c r="M2850" t="str">
        <f>IF([1]线路!G2850="","",[1]线路!G2850)</f>
        <v/>
      </c>
      <c r="N2850" t="str">
        <f>IF([1]线路!H2850="","",[1]线路!H2850)</f>
        <v/>
      </c>
    </row>
    <row r="2851" spans="1:14" x14ac:dyDescent="0.15">
      <c r="A2851" t="str">
        <f>IF([1]线路!A2851="","",[1]线路!A2851)</f>
        <v/>
      </c>
      <c r="B2851" t="str">
        <f>IF([1]线路!B2851="","",[1]线路!B2851)</f>
        <v/>
      </c>
      <c r="C2851" t="str">
        <f>IF([1]线路!C2851="","",[1]线路!C2851)</f>
        <v/>
      </c>
      <c r="D2851" t="str">
        <f>IF([1]线路!D2851="","",[1]线路!D2851)</f>
        <v/>
      </c>
      <c r="E2851" t="str">
        <f>IF([1]线路!F2851="","",[1]线路!F2851)</f>
        <v/>
      </c>
      <c r="F2851" t="str">
        <f>IF([1]线路!E2851="","",[1]线路!E2851)</f>
        <v/>
      </c>
      <c r="G2851" s="18" t="str">
        <f t="shared" si="104"/>
        <v/>
      </c>
      <c r="H2851" s="18"/>
      <c r="I2851" s="18"/>
      <c r="J2851" s="18"/>
      <c r="K2851" s="18"/>
      <c r="L2851" s="18" t="str">
        <f t="shared" si="105"/>
        <v/>
      </c>
      <c r="M2851" t="str">
        <f>IF([1]线路!G2851="","",[1]线路!G2851)</f>
        <v/>
      </c>
      <c r="N2851" t="str">
        <f>IF([1]线路!H2851="","",[1]线路!H2851)</f>
        <v/>
      </c>
    </row>
    <row r="2852" spans="1:14" x14ac:dyDescent="0.15">
      <c r="A2852" t="str">
        <f>IF([1]线路!A2852="","",[1]线路!A2852)</f>
        <v/>
      </c>
      <c r="B2852" t="str">
        <f>IF([1]线路!B2852="","",[1]线路!B2852)</f>
        <v/>
      </c>
      <c r="C2852" t="str">
        <f>IF([1]线路!C2852="","",[1]线路!C2852)</f>
        <v/>
      </c>
      <c r="D2852" t="str">
        <f>IF([1]线路!D2852="","",[1]线路!D2852)</f>
        <v/>
      </c>
      <c r="E2852" t="str">
        <f>IF([1]线路!F2852="","",[1]线路!F2852)</f>
        <v/>
      </c>
      <c r="F2852" t="str">
        <f>IF([1]线路!E2852="","",[1]线路!E2852)</f>
        <v/>
      </c>
      <c r="G2852" s="18" t="str">
        <f t="shared" si="104"/>
        <v/>
      </c>
      <c r="H2852" s="18"/>
      <c r="I2852" s="18"/>
      <c r="J2852" s="18"/>
      <c r="K2852" s="18"/>
      <c r="L2852" s="18" t="str">
        <f t="shared" si="105"/>
        <v/>
      </c>
      <c r="M2852" t="str">
        <f>IF([1]线路!G2852="","",[1]线路!G2852)</f>
        <v/>
      </c>
      <c r="N2852" t="str">
        <f>IF([1]线路!H2852="","",[1]线路!H2852)</f>
        <v/>
      </c>
    </row>
    <row r="2853" spans="1:14" x14ac:dyDescent="0.15">
      <c r="A2853" t="str">
        <f>IF([1]线路!A2853="","",[1]线路!A2853)</f>
        <v/>
      </c>
      <c r="B2853" t="str">
        <f>IF([1]线路!B2853="","",[1]线路!B2853)</f>
        <v/>
      </c>
      <c r="C2853" t="str">
        <f>IF([1]线路!C2853="","",[1]线路!C2853)</f>
        <v/>
      </c>
      <c r="D2853" t="str">
        <f>IF([1]线路!D2853="","",[1]线路!D2853)</f>
        <v/>
      </c>
      <c r="E2853" t="str">
        <f>IF([1]线路!F2853="","",[1]线路!F2853)</f>
        <v/>
      </c>
      <c r="F2853" t="str">
        <f>IF([1]线路!E2853="","",[1]线路!E2853)</f>
        <v/>
      </c>
      <c r="G2853" s="18" t="str">
        <f t="shared" si="104"/>
        <v/>
      </c>
      <c r="H2853" s="18"/>
      <c r="I2853" s="18"/>
      <c r="J2853" s="18"/>
      <c r="K2853" s="18"/>
      <c r="L2853" s="18" t="str">
        <f t="shared" si="105"/>
        <v/>
      </c>
      <c r="M2853" t="str">
        <f>IF([1]线路!G2853="","",[1]线路!G2853)</f>
        <v/>
      </c>
      <c r="N2853" t="str">
        <f>IF([1]线路!H2853="","",[1]线路!H2853)</f>
        <v/>
      </c>
    </row>
    <row r="2854" spans="1:14" x14ac:dyDescent="0.15">
      <c r="A2854" t="str">
        <f>IF([1]线路!A2854="","",[1]线路!A2854)</f>
        <v/>
      </c>
      <c r="B2854" t="str">
        <f>IF([1]线路!B2854="","",[1]线路!B2854)</f>
        <v/>
      </c>
      <c r="C2854" t="str">
        <f>IF([1]线路!C2854="","",[1]线路!C2854)</f>
        <v/>
      </c>
      <c r="D2854" t="str">
        <f>IF([1]线路!D2854="","",[1]线路!D2854)</f>
        <v/>
      </c>
      <c r="E2854" t="str">
        <f>IF([1]线路!F2854="","",[1]线路!F2854)</f>
        <v/>
      </c>
      <c r="F2854" t="str">
        <f>IF([1]线路!E2854="","",[1]线路!E2854)</f>
        <v/>
      </c>
      <c r="G2854" s="18" t="str">
        <f t="shared" si="104"/>
        <v/>
      </c>
      <c r="H2854" s="18"/>
      <c r="I2854" s="18"/>
      <c r="J2854" s="18"/>
      <c r="K2854" s="18"/>
      <c r="L2854" s="18" t="str">
        <f t="shared" si="105"/>
        <v/>
      </c>
      <c r="M2854" t="str">
        <f>IF([1]线路!G2854="","",[1]线路!G2854)</f>
        <v/>
      </c>
      <c r="N2854" t="str">
        <f>IF([1]线路!H2854="","",[1]线路!H2854)</f>
        <v/>
      </c>
    </row>
    <row r="2855" spans="1:14" x14ac:dyDescent="0.15">
      <c r="A2855" t="str">
        <f>IF([1]线路!A2855="","",[1]线路!A2855)</f>
        <v/>
      </c>
      <c r="B2855" t="str">
        <f>IF([1]线路!B2855="","",[1]线路!B2855)</f>
        <v/>
      </c>
      <c r="C2855" t="str">
        <f>IF([1]线路!C2855="","",[1]线路!C2855)</f>
        <v/>
      </c>
      <c r="D2855" t="str">
        <f>IF([1]线路!D2855="","",[1]线路!D2855)</f>
        <v/>
      </c>
      <c r="E2855" t="str">
        <f>IF([1]线路!F2855="","",[1]线路!F2855)</f>
        <v/>
      </c>
      <c r="F2855" t="str">
        <f>IF([1]线路!E2855="","",[1]线路!E2855)</f>
        <v/>
      </c>
      <c r="G2855" s="18" t="str">
        <f t="shared" si="104"/>
        <v/>
      </c>
      <c r="H2855" s="18"/>
      <c r="I2855" s="18"/>
      <c r="J2855" s="18"/>
      <c r="K2855" s="18"/>
      <c r="L2855" s="18" t="str">
        <f t="shared" si="105"/>
        <v/>
      </c>
      <c r="M2855" t="str">
        <f>IF([1]线路!G2855="","",[1]线路!G2855)</f>
        <v/>
      </c>
      <c r="N2855" t="str">
        <f>IF([1]线路!H2855="","",[1]线路!H2855)</f>
        <v/>
      </c>
    </row>
    <row r="2856" spans="1:14" x14ac:dyDescent="0.15">
      <c r="A2856" t="str">
        <f>IF([1]线路!A2856="","",[1]线路!A2856)</f>
        <v/>
      </c>
      <c r="B2856" t="str">
        <f>IF([1]线路!B2856="","",[1]线路!B2856)</f>
        <v/>
      </c>
      <c r="C2856" t="str">
        <f>IF([1]线路!C2856="","",[1]线路!C2856)</f>
        <v/>
      </c>
      <c r="D2856" t="str">
        <f>IF([1]线路!D2856="","",[1]线路!D2856)</f>
        <v/>
      </c>
      <c r="E2856" t="str">
        <f>IF([1]线路!F2856="","",[1]线路!F2856)</f>
        <v/>
      </c>
      <c r="F2856" t="str">
        <f>IF([1]线路!E2856="","",[1]线路!E2856)</f>
        <v/>
      </c>
      <c r="G2856" s="18" t="str">
        <f t="shared" si="104"/>
        <v/>
      </c>
      <c r="H2856" s="18"/>
      <c r="I2856" s="18"/>
      <c r="J2856" s="18"/>
      <c r="K2856" s="18"/>
      <c r="L2856" s="18" t="str">
        <f t="shared" si="105"/>
        <v/>
      </c>
      <c r="M2856" t="str">
        <f>IF([1]线路!G2856="","",[1]线路!G2856)</f>
        <v/>
      </c>
      <c r="N2856" t="str">
        <f>IF([1]线路!H2856="","",[1]线路!H2856)</f>
        <v/>
      </c>
    </row>
    <row r="2857" spans="1:14" x14ac:dyDescent="0.15">
      <c r="A2857" t="str">
        <f>IF([1]线路!A2857="","",[1]线路!A2857)</f>
        <v/>
      </c>
      <c r="B2857" t="str">
        <f>IF([1]线路!B2857="","",[1]线路!B2857)</f>
        <v/>
      </c>
      <c r="C2857" t="str">
        <f>IF([1]线路!C2857="","",[1]线路!C2857)</f>
        <v/>
      </c>
      <c r="D2857" t="str">
        <f>IF([1]线路!D2857="","",[1]线路!D2857)</f>
        <v/>
      </c>
      <c r="E2857" t="str">
        <f>IF([1]线路!F2857="","",[1]线路!F2857)</f>
        <v/>
      </c>
      <c r="F2857" t="str">
        <f>IF([1]线路!E2857="","",[1]线路!E2857)</f>
        <v/>
      </c>
      <c r="G2857" s="18" t="str">
        <f t="shared" si="104"/>
        <v/>
      </c>
      <c r="H2857" s="18"/>
      <c r="I2857" s="18"/>
      <c r="J2857" s="18"/>
      <c r="K2857" s="18"/>
      <c r="L2857" s="18" t="str">
        <f t="shared" si="105"/>
        <v/>
      </c>
      <c r="M2857" t="str">
        <f>IF([1]线路!G2857="","",[1]线路!G2857)</f>
        <v/>
      </c>
      <c r="N2857" t="str">
        <f>IF([1]线路!H2857="","",[1]线路!H2857)</f>
        <v/>
      </c>
    </row>
    <row r="2858" spans="1:14" x14ac:dyDescent="0.15">
      <c r="A2858" t="str">
        <f>IF([1]线路!A2858="","",[1]线路!A2858)</f>
        <v/>
      </c>
      <c r="B2858" t="str">
        <f>IF([1]线路!B2858="","",[1]线路!B2858)</f>
        <v/>
      </c>
      <c r="C2858" t="str">
        <f>IF([1]线路!C2858="","",[1]线路!C2858)</f>
        <v/>
      </c>
      <c r="D2858" t="str">
        <f>IF([1]线路!D2858="","",[1]线路!D2858)</f>
        <v/>
      </c>
      <c r="E2858" t="str">
        <f>IF([1]线路!F2858="","",[1]线路!F2858)</f>
        <v/>
      </c>
      <c r="F2858" t="str">
        <f>IF([1]线路!E2858="","",[1]线路!E2858)</f>
        <v/>
      </c>
      <c r="G2858" s="18" t="str">
        <f t="shared" si="104"/>
        <v/>
      </c>
      <c r="H2858" s="18"/>
      <c r="I2858" s="18"/>
      <c r="J2858" s="18"/>
      <c r="K2858" s="18"/>
      <c r="L2858" s="18" t="str">
        <f t="shared" si="105"/>
        <v/>
      </c>
      <c r="M2858" t="str">
        <f>IF([1]线路!G2858="","",[1]线路!G2858)</f>
        <v/>
      </c>
      <c r="N2858" t="str">
        <f>IF([1]线路!H2858="","",[1]线路!H2858)</f>
        <v/>
      </c>
    </row>
    <row r="2859" spans="1:14" x14ac:dyDescent="0.15">
      <c r="A2859" t="str">
        <f>IF([1]线路!A2859="","",[1]线路!A2859)</f>
        <v/>
      </c>
      <c r="B2859" t="str">
        <f>IF([1]线路!B2859="","",[1]线路!B2859)</f>
        <v/>
      </c>
      <c r="C2859" t="str">
        <f>IF([1]线路!C2859="","",[1]线路!C2859)</f>
        <v/>
      </c>
      <c r="D2859" t="str">
        <f>IF([1]线路!D2859="","",[1]线路!D2859)</f>
        <v/>
      </c>
      <c r="E2859" t="str">
        <f>IF([1]线路!F2859="","",[1]线路!F2859)</f>
        <v/>
      </c>
      <c r="F2859" t="str">
        <f>IF([1]线路!E2859="","",[1]线路!E2859)</f>
        <v/>
      </c>
      <c r="G2859" s="18" t="str">
        <f t="shared" si="104"/>
        <v/>
      </c>
      <c r="H2859" s="18"/>
      <c r="I2859" s="18"/>
      <c r="J2859" s="18"/>
      <c r="K2859" s="18"/>
      <c r="L2859" s="18" t="str">
        <f t="shared" si="105"/>
        <v/>
      </c>
      <c r="M2859" t="str">
        <f>IF([1]线路!G2859="","",[1]线路!G2859)</f>
        <v/>
      </c>
      <c r="N2859" t="str">
        <f>IF([1]线路!H2859="","",[1]线路!H2859)</f>
        <v/>
      </c>
    </row>
    <row r="2860" spans="1:14" x14ac:dyDescent="0.15">
      <c r="A2860" t="str">
        <f>IF([1]线路!A2860="","",[1]线路!A2860)</f>
        <v/>
      </c>
      <c r="B2860" t="str">
        <f>IF([1]线路!B2860="","",[1]线路!B2860)</f>
        <v/>
      </c>
      <c r="C2860" t="str">
        <f>IF([1]线路!C2860="","",[1]线路!C2860)</f>
        <v/>
      </c>
      <c r="D2860" t="str">
        <f>IF([1]线路!D2860="","",[1]线路!D2860)</f>
        <v/>
      </c>
      <c r="E2860" t="str">
        <f>IF([1]线路!F2860="","",[1]线路!F2860)</f>
        <v/>
      </c>
      <c r="F2860" t="str">
        <f>IF([1]线路!E2860="","",[1]线路!E2860)</f>
        <v/>
      </c>
      <c r="G2860" s="18" t="str">
        <f t="shared" si="104"/>
        <v/>
      </c>
      <c r="H2860" s="18"/>
      <c r="I2860" s="18"/>
      <c r="J2860" s="18"/>
      <c r="K2860" s="18"/>
      <c r="L2860" s="18" t="str">
        <f t="shared" si="105"/>
        <v/>
      </c>
      <c r="M2860" t="str">
        <f>IF([1]线路!G2860="","",[1]线路!G2860)</f>
        <v/>
      </c>
      <c r="N2860" t="str">
        <f>IF([1]线路!H2860="","",[1]线路!H2860)</f>
        <v/>
      </c>
    </row>
    <row r="2861" spans="1:14" x14ac:dyDescent="0.15">
      <c r="A2861" t="str">
        <f>IF([1]线路!A2861="","",[1]线路!A2861)</f>
        <v/>
      </c>
      <c r="B2861" t="str">
        <f>IF([1]线路!B2861="","",[1]线路!B2861)</f>
        <v/>
      </c>
      <c r="C2861" t="str">
        <f>IF([1]线路!C2861="","",[1]线路!C2861)</f>
        <v/>
      </c>
      <c r="D2861" t="str">
        <f>IF([1]线路!D2861="","",[1]线路!D2861)</f>
        <v/>
      </c>
      <c r="E2861" t="str">
        <f>IF([1]线路!F2861="","",[1]线路!F2861)</f>
        <v/>
      </c>
      <c r="F2861" t="str">
        <f>IF([1]线路!E2861="","",[1]线路!E2861)</f>
        <v/>
      </c>
      <c r="G2861" s="18" t="str">
        <f t="shared" si="104"/>
        <v/>
      </c>
      <c r="H2861" s="18"/>
      <c r="I2861" s="18"/>
      <c r="J2861" s="18"/>
      <c r="K2861" s="18"/>
      <c r="L2861" s="18" t="str">
        <f t="shared" si="105"/>
        <v/>
      </c>
      <c r="M2861" t="str">
        <f>IF([1]线路!G2861="","",[1]线路!G2861)</f>
        <v/>
      </c>
      <c r="N2861" t="str">
        <f>IF([1]线路!H2861="","",[1]线路!H2861)</f>
        <v/>
      </c>
    </row>
    <row r="2862" spans="1:14" x14ac:dyDescent="0.15">
      <c r="A2862" t="str">
        <f>IF([1]线路!A2862="","",[1]线路!A2862)</f>
        <v/>
      </c>
      <c r="B2862" t="str">
        <f>IF([1]线路!B2862="","",[1]线路!B2862)</f>
        <v/>
      </c>
      <c r="C2862" t="str">
        <f>IF([1]线路!C2862="","",[1]线路!C2862)</f>
        <v/>
      </c>
      <c r="D2862" t="str">
        <f>IF([1]线路!D2862="","",[1]线路!D2862)</f>
        <v/>
      </c>
      <c r="E2862" t="str">
        <f>IF([1]线路!F2862="","",[1]线路!F2862)</f>
        <v/>
      </c>
      <c r="F2862" t="str">
        <f>IF([1]线路!E2862="","",[1]线路!E2862)</f>
        <v/>
      </c>
      <c r="G2862" s="18" t="str">
        <f t="shared" si="104"/>
        <v/>
      </c>
      <c r="H2862" s="18"/>
      <c r="I2862" s="18"/>
      <c r="J2862" s="18"/>
      <c r="K2862" s="18"/>
      <c r="L2862" s="18" t="str">
        <f t="shared" si="105"/>
        <v/>
      </c>
      <c r="M2862" t="str">
        <f>IF([1]线路!G2862="","",[1]线路!G2862)</f>
        <v/>
      </c>
      <c r="N2862" t="str">
        <f>IF([1]线路!H2862="","",[1]线路!H2862)</f>
        <v/>
      </c>
    </row>
    <row r="2863" spans="1:14" x14ac:dyDescent="0.15">
      <c r="A2863" t="str">
        <f>IF([1]线路!A2863="","",[1]线路!A2863)</f>
        <v/>
      </c>
      <c r="B2863" t="str">
        <f>IF([1]线路!B2863="","",[1]线路!B2863)</f>
        <v/>
      </c>
      <c r="C2863" t="str">
        <f>IF([1]线路!C2863="","",[1]线路!C2863)</f>
        <v/>
      </c>
      <c r="D2863" t="str">
        <f>IF([1]线路!D2863="","",[1]线路!D2863)</f>
        <v/>
      </c>
      <c r="E2863" t="str">
        <f>IF([1]线路!F2863="","",[1]线路!F2863)</f>
        <v/>
      </c>
      <c r="F2863" t="str">
        <f>IF([1]线路!E2863="","",[1]线路!E2863)</f>
        <v/>
      </c>
      <c r="G2863" s="18" t="str">
        <f t="shared" si="104"/>
        <v/>
      </c>
      <c r="H2863" s="18"/>
      <c r="I2863" s="18"/>
      <c r="J2863" s="18"/>
      <c r="K2863" s="18"/>
      <c r="L2863" s="18" t="str">
        <f t="shared" si="105"/>
        <v/>
      </c>
      <c r="M2863" t="str">
        <f>IF([1]线路!G2863="","",[1]线路!G2863)</f>
        <v/>
      </c>
      <c r="N2863" t="str">
        <f>IF([1]线路!H2863="","",[1]线路!H2863)</f>
        <v/>
      </c>
    </row>
    <row r="2864" spans="1:14" x14ac:dyDescent="0.15">
      <c r="A2864" t="str">
        <f>IF([1]线路!A2864="","",[1]线路!A2864)</f>
        <v/>
      </c>
      <c r="B2864" t="str">
        <f>IF([1]线路!B2864="","",[1]线路!B2864)</f>
        <v/>
      </c>
      <c r="C2864" t="str">
        <f>IF([1]线路!C2864="","",[1]线路!C2864)</f>
        <v/>
      </c>
      <c r="D2864" t="str">
        <f>IF([1]线路!D2864="","",[1]线路!D2864)</f>
        <v/>
      </c>
      <c r="E2864" t="str">
        <f>IF([1]线路!F2864="","",[1]线路!F2864)</f>
        <v/>
      </c>
      <c r="F2864" t="str">
        <f>IF([1]线路!E2864="","",[1]线路!E2864)</f>
        <v/>
      </c>
      <c r="G2864" s="18" t="str">
        <f t="shared" si="104"/>
        <v/>
      </c>
      <c r="H2864" s="18"/>
      <c r="I2864" s="18"/>
      <c r="J2864" s="18"/>
      <c r="K2864" s="18"/>
      <c r="L2864" s="18" t="str">
        <f t="shared" si="105"/>
        <v/>
      </c>
      <c r="M2864" t="str">
        <f>IF([1]线路!G2864="","",[1]线路!G2864)</f>
        <v/>
      </c>
      <c r="N2864" t="str">
        <f>IF([1]线路!H2864="","",[1]线路!H2864)</f>
        <v/>
      </c>
    </row>
    <row r="2865" spans="1:14" x14ac:dyDescent="0.15">
      <c r="A2865" t="str">
        <f>IF([1]线路!A2865="","",[1]线路!A2865)</f>
        <v/>
      </c>
      <c r="B2865" t="str">
        <f>IF([1]线路!B2865="","",[1]线路!B2865)</f>
        <v/>
      </c>
      <c r="C2865" t="str">
        <f>IF([1]线路!C2865="","",[1]线路!C2865)</f>
        <v/>
      </c>
      <c r="D2865" t="str">
        <f>IF([1]线路!D2865="","",[1]线路!D2865)</f>
        <v/>
      </c>
      <c r="E2865" t="str">
        <f>IF([1]线路!F2865="","",[1]线路!F2865)</f>
        <v/>
      </c>
      <c r="F2865" t="str">
        <f>IF([1]线路!E2865="","",[1]线路!E2865)</f>
        <v/>
      </c>
      <c r="G2865" s="18" t="str">
        <f t="shared" si="104"/>
        <v/>
      </c>
      <c r="H2865" s="18"/>
      <c r="I2865" s="18"/>
      <c r="J2865" s="18"/>
      <c r="K2865" s="18"/>
      <c r="L2865" s="18" t="str">
        <f t="shared" si="105"/>
        <v/>
      </c>
      <c r="M2865" t="str">
        <f>IF([1]线路!G2865="","",[1]线路!G2865)</f>
        <v/>
      </c>
      <c r="N2865" t="str">
        <f>IF([1]线路!H2865="","",[1]线路!H2865)</f>
        <v/>
      </c>
    </row>
    <row r="2866" spans="1:14" x14ac:dyDescent="0.15">
      <c r="A2866" t="str">
        <f>IF([1]线路!A2866="","",[1]线路!A2866)</f>
        <v/>
      </c>
      <c r="B2866" t="str">
        <f>IF([1]线路!B2866="","",[1]线路!B2866)</f>
        <v/>
      </c>
      <c r="C2866" t="str">
        <f>IF([1]线路!C2866="","",[1]线路!C2866)</f>
        <v/>
      </c>
      <c r="D2866" t="str">
        <f>IF([1]线路!D2866="","",[1]线路!D2866)</f>
        <v/>
      </c>
      <c r="E2866" t="str">
        <f>IF([1]线路!F2866="","",[1]线路!F2866)</f>
        <v/>
      </c>
      <c r="F2866" t="str">
        <f>IF([1]线路!E2866="","",[1]线路!E2866)</f>
        <v/>
      </c>
      <c r="G2866" s="18" t="str">
        <f t="shared" si="104"/>
        <v/>
      </c>
      <c r="H2866" s="18"/>
      <c r="I2866" s="18"/>
      <c r="J2866" s="18"/>
      <c r="K2866" s="18"/>
      <c r="L2866" s="18" t="str">
        <f t="shared" si="105"/>
        <v/>
      </c>
      <c r="M2866" t="str">
        <f>IF([1]线路!G2866="","",[1]线路!G2866)</f>
        <v/>
      </c>
      <c r="N2866" t="str">
        <f>IF([1]线路!H2866="","",[1]线路!H2866)</f>
        <v/>
      </c>
    </row>
    <row r="2867" spans="1:14" x14ac:dyDescent="0.15">
      <c r="A2867" t="str">
        <f>IF([1]线路!A2867="","",[1]线路!A2867)</f>
        <v/>
      </c>
      <c r="B2867" t="str">
        <f>IF([1]线路!B2867="","",[1]线路!B2867)</f>
        <v/>
      </c>
      <c r="C2867" t="str">
        <f>IF([1]线路!C2867="","",[1]线路!C2867)</f>
        <v/>
      </c>
      <c r="D2867" t="str">
        <f>IF([1]线路!D2867="","",[1]线路!D2867)</f>
        <v/>
      </c>
      <c r="E2867" t="str">
        <f>IF([1]线路!F2867="","",[1]线路!F2867)</f>
        <v/>
      </c>
      <c r="F2867" t="str">
        <f>IF([1]线路!E2867="","",[1]线路!E2867)</f>
        <v/>
      </c>
      <c r="G2867" s="18" t="str">
        <f t="shared" si="104"/>
        <v/>
      </c>
      <c r="H2867" s="18"/>
      <c r="I2867" s="18"/>
      <c r="J2867" s="18"/>
      <c r="K2867" s="18"/>
      <c r="L2867" s="18" t="str">
        <f t="shared" si="105"/>
        <v/>
      </c>
      <c r="M2867" t="str">
        <f>IF([1]线路!G2867="","",[1]线路!G2867)</f>
        <v/>
      </c>
      <c r="N2867" t="str">
        <f>IF([1]线路!H2867="","",[1]线路!H2867)</f>
        <v/>
      </c>
    </row>
    <row r="2868" spans="1:14" x14ac:dyDescent="0.15">
      <c r="A2868" t="str">
        <f>IF([1]线路!A2868="","",[1]线路!A2868)</f>
        <v/>
      </c>
      <c r="B2868" t="str">
        <f>IF([1]线路!B2868="","",[1]线路!B2868)</f>
        <v/>
      </c>
      <c r="C2868" t="str">
        <f>IF([1]线路!C2868="","",[1]线路!C2868)</f>
        <v/>
      </c>
      <c r="D2868" t="str">
        <f>IF([1]线路!D2868="","",[1]线路!D2868)</f>
        <v/>
      </c>
      <c r="E2868" t="str">
        <f>IF([1]线路!F2868="","",[1]线路!F2868)</f>
        <v/>
      </c>
      <c r="F2868" t="str">
        <f>IF([1]线路!E2868="","",[1]线路!E2868)</f>
        <v/>
      </c>
      <c r="G2868" s="18" t="str">
        <f t="shared" si="104"/>
        <v/>
      </c>
      <c r="H2868" s="18"/>
      <c r="I2868" s="18"/>
      <c r="J2868" s="18"/>
      <c r="K2868" s="18"/>
      <c r="L2868" s="18" t="str">
        <f t="shared" si="105"/>
        <v/>
      </c>
      <c r="M2868" t="str">
        <f>IF([1]线路!G2868="","",[1]线路!G2868)</f>
        <v/>
      </c>
      <c r="N2868" t="str">
        <f>IF([1]线路!H2868="","",[1]线路!H2868)</f>
        <v/>
      </c>
    </row>
    <row r="2869" spans="1:14" x14ac:dyDescent="0.15">
      <c r="A2869" t="str">
        <f>IF([1]线路!A2869="","",[1]线路!A2869)</f>
        <v/>
      </c>
      <c r="B2869" t="str">
        <f>IF([1]线路!B2869="","",[1]线路!B2869)</f>
        <v/>
      </c>
      <c r="C2869" t="str">
        <f>IF([1]线路!C2869="","",[1]线路!C2869)</f>
        <v/>
      </c>
      <c r="D2869" t="str">
        <f>IF([1]线路!D2869="","",[1]线路!D2869)</f>
        <v/>
      </c>
      <c r="E2869" t="str">
        <f>IF([1]线路!F2869="","",[1]线路!F2869)</f>
        <v/>
      </c>
      <c r="F2869" t="str">
        <f>IF([1]线路!E2869="","",[1]线路!E2869)</f>
        <v/>
      </c>
      <c r="G2869" s="18" t="str">
        <f t="shared" si="104"/>
        <v/>
      </c>
      <c r="H2869" s="18"/>
      <c r="I2869" s="18"/>
      <c r="J2869" s="18"/>
      <c r="K2869" s="18"/>
      <c r="L2869" s="18" t="str">
        <f t="shared" si="105"/>
        <v/>
      </c>
      <c r="M2869" t="str">
        <f>IF([1]线路!G2869="","",[1]线路!G2869)</f>
        <v/>
      </c>
      <c r="N2869" t="str">
        <f>IF([1]线路!H2869="","",[1]线路!H2869)</f>
        <v/>
      </c>
    </row>
    <row r="2870" spans="1:14" x14ac:dyDescent="0.15">
      <c r="A2870" t="str">
        <f>IF([1]线路!A2870="","",[1]线路!A2870)</f>
        <v/>
      </c>
      <c r="B2870" t="str">
        <f>IF([1]线路!B2870="","",[1]线路!B2870)</f>
        <v/>
      </c>
      <c r="C2870" t="str">
        <f>IF([1]线路!C2870="","",[1]线路!C2870)</f>
        <v/>
      </c>
      <c r="D2870" t="str">
        <f>IF([1]线路!D2870="","",[1]线路!D2870)</f>
        <v/>
      </c>
      <c r="E2870" t="str">
        <f>IF([1]线路!F2870="","",[1]线路!F2870)</f>
        <v/>
      </c>
      <c r="F2870" t="str">
        <f>IF([1]线路!E2870="","",[1]线路!E2870)</f>
        <v/>
      </c>
      <c r="G2870" s="18" t="str">
        <f t="shared" si="104"/>
        <v/>
      </c>
      <c r="H2870" s="18"/>
      <c r="I2870" s="18"/>
      <c r="J2870" s="18"/>
      <c r="K2870" s="18"/>
      <c r="L2870" s="18" t="str">
        <f t="shared" si="105"/>
        <v/>
      </c>
      <c r="M2870" t="str">
        <f>IF([1]线路!G2870="","",[1]线路!G2870)</f>
        <v/>
      </c>
      <c r="N2870" t="str">
        <f>IF([1]线路!H2870="","",[1]线路!H2870)</f>
        <v/>
      </c>
    </row>
    <row r="2871" spans="1:14" x14ac:dyDescent="0.15">
      <c r="A2871" t="str">
        <f>IF([1]线路!A2871="","",[1]线路!A2871)</f>
        <v/>
      </c>
      <c r="B2871" t="str">
        <f>IF([1]线路!B2871="","",[1]线路!B2871)</f>
        <v/>
      </c>
      <c r="C2871" t="str">
        <f>IF([1]线路!C2871="","",[1]线路!C2871)</f>
        <v/>
      </c>
      <c r="D2871" t="str">
        <f>IF([1]线路!D2871="","",[1]线路!D2871)</f>
        <v/>
      </c>
      <c r="E2871" t="str">
        <f>IF([1]线路!F2871="","",[1]线路!F2871)</f>
        <v/>
      </c>
      <c r="F2871" t="str">
        <f>IF([1]线路!E2871="","",[1]线路!E2871)</f>
        <v/>
      </c>
      <c r="G2871" s="18" t="str">
        <f t="shared" si="104"/>
        <v/>
      </c>
      <c r="H2871" s="18"/>
      <c r="I2871" s="18"/>
      <c r="J2871" s="18"/>
      <c r="K2871" s="18"/>
      <c r="L2871" s="18" t="str">
        <f t="shared" si="105"/>
        <v/>
      </c>
      <c r="M2871" t="str">
        <f>IF([1]线路!G2871="","",[1]线路!G2871)</f>
        <v/>
      </c>
      <c r="N2871" t="str">
        <f>IF([1]线路!H2871="","",[1]线路!H2871)</f>
        <v/>
      </c>
    </row>
    <row r="2872" spans="1:14" x14ac:dyDescent="0.15">
      <c r="A2872" t="str">
        <f>IF([1]线路!A2872="","",[1]线路!A2872)</f>
        <v/>
      </c>
      <c r="B2872" t="str">
        <f>IF([1]线路!B2872="","",[1]线路!B2872)</f>
        <v/>
      </c>
      <c r="C2872" t="str">
        <f>IF([1]线路!C2872="","",[1]线路!C2872)</f>
        <v/>
      </c>
      <c r="D2872" t="str">
        <f>IF([1]线路!D2872="","",[1]线路!D2872)</f>
        <v/>
      </c>
      <c r="E2872" t="str">
        <f>IF([1]线路!F2872="","",[1]线路!F2872)</f>
        <v/>
      </c>
      <c r="F2872" t="str">
        <f>IF([1]线路!E2872="","",[1]线路!E2872)</f>
        <v/>
      </c>
      <c r="G2872" s="18" t="str">
        <f t="shared" si="104"/>
        <v/>
      </c>
      <c r="H2872" s="18"/>
      <c r="I2872" s="18"/>
      <c r="J2872" s="18"/>
      <c r="K2872" s="18"/>
      <c r="L2872" s="18" t="str">
        <f t="shared" si="105"/>
        <v/>
      </c>
      <c r="M2872" t="str">
        <f>IF([1]线路!G2872="","",[1]线路!G2872)</f>
        <v/>
      </c>
      <c r="N2872" t="str">
        <f>IF([1]线路!H2872="","",[1]线路!H2872)</f>
        <v/>
      </c>
    </row>
    <row r="2873" spans="1:14" x14ac:dyDescent="0.15">
      <c r="A2873" t="str">
        <f>IF([1]线路!A2873="","",[1]线路!A2873)</f>
        <v/>
      </c>
      <c r="B2873" t="str">
        <f>IF([1]线路!B2873="","",[1]线路!B2873)</f>
        <v/>
      </c>
      <c r="C2873" t="str">
        <f>IF([1]线路!C2873="","",[1]线路!C2873)</f>
        <v/>
      </c>
      <c r="D2873" t="str">
        <f>IF([1]线路!D2873="","",[1]线路!D2873)</f>
        <v/>
      </c>
      <c r="E2873" t="str">
        <f>IF([1]线路!F2873="","",[1]线路!F2873)</f>
        <v/>
      </c>
      <c r="F2873" t="str">
        <f>IF([1]线路!E2873="","",[1]线路!E2873)</f>
        <v/>
      </c>
      <c r="G2873" s="18" t="str">
        <f t="shared" si="104"/>
        <v/>
      </c>
      <c r="H2873" s="18"/>
      <c r="I2873" s="18"/>
      <c r="J2873" s="18"/>
      <c r="K2873" s="18"/>
      <c r="L2873" s="18" t="str">
        <f t="shared" si="105"/>
        <v/>
      </c>
      <c r="M2873" t="str">
        <f>IF([1]线路!G2873="","",[1]线路!G2873)</f>
        <v/>
      </c>
      <c r="N2873" t="str">
        <f>IF([1]线路!H2873="","",[1]线路!H2873)</f>
        <v/>
      </c>
    </row>
    <row r="2874" spans="1:14" x14ac:dyDescent="0.15">
      <c r="A2874" t="str">
        <f>IF([1]线路!A2874="","",[1]线路!A2874)</f>
        <v/>
      </c>
      <c r="B2874" t="str">
        <f>IF([1]线路!B2874="","",[1]线路!B2874)</f>
        <v/>
      </c>
      <c r="C2874" t="str">
        <f>IF([1]线路!C2874="","",[1]线路!C2874)</f>
        <v/>
      </c>
      <c r="D2874" t="str">
        <f>IF([1]线路!D2874="","",[1]线路!D2874)</f>
        <v/>
      </c>
      <c r="E2874" t="str">
        <f>IF([1]线路!F2874="","",[1]线路!F2874)</f>
        <v/>
      </c>
      <c r="F2874" t="str">
        <f>IF([1]线路!E2874="","",[1]线路!E2874)</f>
        <v/>
      </c>
      <c r="G2874" s="18" t="str">
        <f t="shared" si="104"/>
        <v/>
      </c>
      <c r="H2874" s="18"/>
      <c r="I2874" s="18"/>
      <c r="J2874" s="18"/>
      <c r="K2874" s="18"/>
      <c r="L2874" s="18" t="str">
        <f t="shared" si="105"/>
        <v/>
      </c>
      <c r="M2874" t="str">
        <f>IF([1]线路!G2874="","",[1]线路!G2874)</f>
        <v/>
      </c>
      <c r="N2874" t="str">
        <f>IF([1]线路!H2874="","",[1]线路!H2874)</f>
        <v/>
      </c>
    </row>
    <row r="2875" spans="1:14" x14ac:dyDescent="0.15">
      <c r="A2875" t="str">
        <f>IF([1]线路!A2875="","",[1]线路!A2875)</f>
        <v/>
      </c>
      <c r="B2875" t="str">
        <f>IF([1]线路!B2875="","",[1]线路!B2875)</f>
        <v/>
      </c>
      <c r="C2875" t="str">
        <f>IF([1]线路!C2875="","",[1]线路!C2875)</f>
        <v/>
      </c>
      <c r="D2875" t="str">
        <f>IF([1]线路!D2875="","",[1]线路!D2875)</f>
        <v/>
      </c>
      <c r="E2875" t="str">
        <f>IF([1]线路!F2875="","",[1]线路!F2875)</f>
        <v/>
      </c>
      <c r="F2875" t="str">
        <f>IF([1]线路!E2875="","",[1]线路!E2875)</f>
        <v/>
      </c>
      <c r="G2875" s="18" t="str">
        <f t="shared" si="104"/>
        <v/>
      </c>
      <c r="H2875" s="18"/>
      <c r="I2875" s="18"/>
      <c r="J2875" s="18"/>
      <c r="K2875" s="18"/>
      <c r="L2875" s="18" t="str">
        <f t="shared" si="105"/>
        <v/>
      </c>
      <c r="M2875" t="str">
        <f>IF([1]线路!G2875="","",[1]线路!G2875)</f>
        <v/>
      </c>
      <c r="N2875" t="str">
        <f>IF([1]线路!H2875="","",[1]线路!H2875)</f>
        <v/>
      </c>
    </row>
    <row r="2876" spans="1:14" x14ac:dyDescent="0.15">
      <c r="A2876" t="str">
        <f>IF([1]线路!A2876="","",[1]线路!A2876)</f>
        <v/>
      </c>
      <c r="B2876" t="str">
        <f>IF([1]线路!B2876="","",[1]线路!B2876)</f>
        <v/>
      </c>
      <c r="C2876" t="str">
        <f>IF([1]线路!C2876="","",[1]线路!C2876)</f>
        <v/>
      </c>
      <c r="D2876" t="str">
        <f>IF([1]线路!D2876="","",[1]线路!D2876)</f>
        <v/>
      </c>
      <c r="E2876" t="str">
        <f>IF([1]线路!F2876="","",[1]线路!F2876)</f>
        <v/>
      </c>
      <c r="F2876" t="str">
        <f>IF([1]线路!E2876="","",[1]线路!E2876)</f>
        <v/>
      </c>
      <c r="G2876" s="18" t="str">
        <f t="shared" si="104"/>
        <v/>
      </c>
      <c r="H2876" s="18"/>
      <c r="I2876" s="18"/>
      <c r="J2876" s="18"/>
      <c r="K2876" s="18"/>
      <c r="L2876" s="18" t="str">
        <f t="shared" si="105"/>
        <v/>
      </c>
      <c r="M2876" t="str">
        <f>IF([1]线路!G2876="","",[1]线路!G2876)</f>
        <v/>
      </c>
      <c r="N2876" t="str">
        <f>IF([1]线路!H2876="","",[1]线路!H2876)</f>
        <v/>
      </c>
    </row>
    <row r="2877" spans="1:14" x14ac:dyDescent="0.15">
      <c r="A2877" t="str">
        <f>IF([1]线路!A2877="","",[1]线路!A2877)</f>
        <v/>
      </c>
      <c r="B2877" t="str">
        <f>IF([1]线路!B2877="","",[1]线路!B2877)</f>
        <v/>
      </c>
      <c r="C2877" t="str">
        <f>IF([1]线路!C2877="","",[1]线路!C2877)</f>
        <v/>
      </c>
      <c r="D2877" t="str">
        <f>IF([1]线路!D2877="","",[1]线路!D2877)</f>
        <v/>
      </c>
      <c r="E2877" t="str">
        <f>IF([1]线路!F2877="","",[1]线路!F2877)</f>
        <v/>
      </c>
      <c r="F2877" t="str">
        <f>IF([1]线路!E2877="","",[1]线路!E2877)</f>
        <v/>
      </c>
      <c r="G2877" s="18" t="str">
        <f t="shared" si="104"/>
        <v/>
      </c>
      <c r="H2877" s="18"/>
      <c r="I2877" s="18"/>
      <c r="J2877" s="18"/>
      <c r="K2877" s="18"/>
      <c r="L2877" s="18" t="str">
        <f t="shared" si="105"/>
        <v/>
      </c>
      <c r="M2877" t="str">
        <f>IF([1]线路!G2877="","",[1]线路!G2877)</f>
        <v/>
      </c>
      <c r="N2877" t="str">
        <f>IF([1]线路!H2877="","",[1]线路!H2877)</f>
        <v/>
      </c>
    </row>
    <row r="2878" spans="1:14" x14ac:dyDescent="0.15">
      <c r="A2878" t="str">
        <f>IF([1]线路!A2878="","",[1]线路!A2878)</f>
        <v/>
      </c>
      <c r="B2878" t="str">
        <f>IF([1]线路!B2878="","",[1]线路!B2878)</f>
        <v/>
      </c>
      <c r="C2878" t="str">
        <f>IF([1]线路!C2878="","",[1]线路!C2878)</f>
        <v/>
      </c>
      <c r="D2878" t="str">
        <f>IF([1]线路!D2878="","",[1]线路!D2878)</f>
        <v/>
      </c>
      <c r="E2878" t="str">
        <f>IF([1]线路!F2878="","",[1]线路!F2878)</f>
        <v/>
      </c>
      <c r="F2878" t="str">
        <f>IF([1]线路!E2878="","",[1]线路!E2878)</f>
        <v/>
      </c>
      <c r="G2878" s="18" t="str">
        <f t="shared" si="104"/>
        <v/>
      </c>
      <c r="H2878" s="18"/>
      <c r="I2878" s="18"/>
      <c r="J2878" s="18"/>
      <c r="K2878" s="18"/>
      <c r="L2878" s="18" t="str">
        <f t="shared" si="105"/>
        <v/>
      </c>
      <c r="M2878" t="str">
        <f>IF([1]线路!G2878="","",[1]线路!G2878)</f>
        <v/>
      </c>
      <c r="N2878" t="str">
        <f>IF([1]线路!H2878="","",[1]线路!H2878)</f>
        <v/>
      </c>
    </row>
    <row r="2879" spans="1:14" x14ac:dyDescent="0.15">
      <c r="A2879" t="str">
        <f>IF([1]线路!A2879="","",[1]线路!A2879)</f>
        <v/>
      </c>
      <c r="B2879" t="str">
        <f>IF([1]线路!B2879="","",[1]线路!B2879)</f>
        <v/>
      </c>
      <c r="C2879" t="str">
        <f>IF([1]线路!C2879="","",[1]线路!C2879)</f>
        <v/>
      </c>
      <c r="D2879" t="str">
        <f>IF([1]线路!D2879="","",[1]线路!D2879)</f>
        <v/>
      </c>
      <c r="E2879" t="str">
        <f>IF([1]线路!F2879="","",[1]线路!F2879)</f>
        <v/>
      </c>
      <c r="F2879" t="str">
        <f>IF([1]线路!E2879="","",[1]线路!E2879)</f>
        <v/>
      </c>
      <c r="G2879" s="18" t="str">
        <f t="shared" si="104"/>
        <v/>
      </c>
      <c r="H2879" s="18"/>
      <c r="I2879" s="18"/>
      <c r="J2879" s="18"/>
      <c r="K2879" s="18"/>
      <c r="L2879" s="18" t="str">
        <f t="shared" si="105"/>
        <v/>
      </c>
      <c r="M2879" t="str">
        <f>IF([1]线路!G2879="","",[1]线路!G2879)</f>
        <v/>
      </c>
      <c r="N2879" t="str">
        <f>IF([1]线路!H2879="","",[1]线路!H2879)</f>
        <v/>
      </c>
    </row>
    <row r="2880" spans="1:14" x14ac:dyDescent="0.15">
      <c r="A2880" t="str">
        <f>IF([1]线路!A2880="","",[1]线路!A2880)</f>
        <v/>
      </c>
      <c r="B2880" t="str">
        <f>IF([1]线路!B2880="","",[1]线路!B2880)</f>
        <v/>
      </c>
      <c r="C2880" t="str">
        <f>IF([1]线路!C2880="","",[1]线路!C2880)</f>
        <v/>
      </c>
      <c r="D2880" t="str">
        <f>IF([1]线路!D2880="","",[1]线路!D2880)</f>
        <v/>
      </c>
      <c r="E2880" t="str">
        <f>IF([1]线路!F2880="","",[1]线路!F2880)</f>
        <v/>
      </c>
      <c r="F2880" t="str">
        <f>IF([1]线路!E2880="","",[1]线路!E2880)</f>
        <v/>
      </c>
      <c r="G2880" s="18" t="str">
        <f t="shared" si="104"/>
        <v/>
      </c>
      <c r="H2880" s="18"/>
      <c r="I2880" s="18"/>
      <c r="J2880" s="18"/>
      <c r="K2880" s="18"/>
      <c r="L2880" s="18" t="str">
        <f t="shared" si="105"/>
        <v/>
      </c>
      <c r="M2880" t="str">
        <f>IF([1]线路!G2880="","",[1]线路!G2880)</f>
        <v/>
      </c>
      <c r="N2880" t="str">
        <f>IF([1]线路!H2880="","",[1]线路!H2880)</f>
        <v/>
      </c>
    </row>
    <row r="2881" spans="1:14" x14ac:dyDescent="0.15">
      <c r="A2881" t="str">
        <f>IF([1]线路!A2881="","",[1]线路!A2881)</f>
        <v/>
      </c>
      <c r="B2881" t="str">
        <f>IF([1]线路!B2881="","",[1]线路!B2881)</f>
        <v/>
      </c>
      <c r="C2881" t="str">
        <f>IF([1]线路!C2881="","",[1]线路!C2881)</f>
        <v/>
      </c>
      <c r="D2881" t="str">
        <f>IF([1]线路!D2881="","",[1]线路!D2881)</f>
        <v/>
      </c>
      <c r="E2881" t="str">
        <f>IF([1]线路!F2881="","",[1]线路!F2881)</f>
        <v/>
      </c>
      <c r="F2881" t="str">
        <f>IF([1]线路!E2881="","",[1]线路!E2881)</f>
        <v/>
      </c>
      <c r="G2881" s="18" t="str">
        <f t="shared" si="104"/>
        <v/>
      </c>
      <c r="H2881" s="18"/>
      <c r="I2881" s="18"/>
      <c r="J2881" s="18"/>
      <c r="K2881" s="18"/>
      <c r="L2881" s="18" t="str">
        <f t="shared" si="105"/>
        <v/>
      </c>
      <c r="M2881" t="str">
        <f>IF([1]线路!G2881="","",[1]线路!G2881)</f>
        <v/>
      </c>
      <c r="N2881" t="str">
        <f>IF([1]线路!H2881="","",[1]线路!H2881)</f>
        <v/>
      </c>
    </row>
    <row r="2882" spans="1:14" x14ac:dyDescent="0.15">
      <c r="A2882" t="str">
        <f>IF([1]线路!A2882="","",[1]线路!A2882)</f>
        <v/>
      </c>
      <c r="B2882" t="str">
        <f>IF([1]线路!B2882="","",[1]线路!B2882)</f>
        <v/>
      </c>
      <c r="C2882" t="str">
        <f>IF([1]线路!C2882="","",[1]线路!C2882)</f>
        <v/>
      </c>
      <c r="D2882" t="str">
        <f>IF([1]线路!D2882="","",[1]线路!D2882)</f>
        <v/>
      </c>
      <c r="E2882" t="str">
        <f>IF([1]线路!F2882="","",[1]线路!F2882)</f>
        <v/>
      </c>
      <c r="F2882" t="str">
        <f>IF([1]线路!E2882="","",[1]线路!E2882)</f>
        <v/>
      </c>
      <c r="G2882" s="18" t="str">
        <f t="shared" si="104"/>
        <v/>
      </c>
      <c r="H2882" s="18"/>
      <c r="I2882" s="18"/>
      <c r="J2882" s="18"/>
      <c r="K2882" s="18"/>
      <c r="L2882" s="18" t="str">
        <f t="shared" si="105"/>
        <v/>
      </c>
      <c r="M2882" t="str">
        <f>IF([1]线路!G2882="","",[1]线路!G2882)</f>
        <v/>
      </c>
      <c r="N2882" t="str">
        <f>IF([1]线路!H2882="","",[1]线路!H2882)</f>
        <v/>
      </c>
    </row>
    <row r="2883" spans="1:14" x14ac:dyDescent="0.15">
      <c r="A2883" t="str">
        <f>IF([1]线路!A2883="","",[1]线路!A2883)</f>
        <v/>
      </c>
      <c r="B2883" t="str">
        <f>IF([1]线路!B2883="","",[1]线路!B2883)</f>
        <v/>
      </c>
      <c r="C2883" t="str">
        <f>IF([1]线路!C2883="","",[1]线路!C2883)</f>
        <v/>
      </c>
      <c r="D2883" t="str">
        <f>IF([1]线路!D2883="","",[1]线路!D2883)</f>
        <v/>
      </c>
      <c r="E2883" t="str">
        <f>IF([1]线路!F2883="","",[1]线路!F2883)</f>
        <v/>
      </c>
      <c r="F2883" t="str">
        <f>IF([1]线路!E2883="","",[1]线路!E2883)</f>
        <v/>
      </c>
      <c r="G2883" s="18" t="str">
        <f t="shared" ref="G2883:G2946" si="106">L2883</f>
        <v/>
      </c>
      <c r="H2883" s="18"/>
      <c r="I2883" s="18"/>
      <c r="J2883" s="18"/>
      <c r="K2883" s="18"/>
      <c r="L2883" s="18" t="str">
        <f t="shared" ref="L2883:L2946" si="107">IF(OR(I2883="",K2883=""),"",IF(I2883/(I2883+K2883)&gt;0.5,0,1))</f>
        <v/>
      </c>
      <c r="M2883" t="str">
        <f>IF([1]线路!G2883="","",[1]线路!G2883)</f>
        <v/>
      </c>
      <c r="N2883" t="str">
        <f>IF([1]线路!H2883="","",[1]线路!H2883)</f>
        <v/>
      </c>
    </row>
    <row r="2884" spans="1:14" x14ac:dyDescent="0.15">
      <c r="A2884" t="str">
        <f>IF([1]线路!A2884="","",[1]线路!A2884)</f>
        <v/>
      </c>
      <c r="B2884" t="str">
        <f>IF([1]线路!B2884="","",[1]线路!B2884)</f>
        <v/>
      </c>
      <c r="C2884" t="str">
        <f>IF([1]线路!C2884="","",[1]线路!C2884)</f>
        <v/>
      </c>
      <c r="D2884" t="str">
        <f>IF([1]线路!D2884="","",[1]线路!D2884)</f>
        <v/>
      </c>
      <c r="E2884" t="str">
        <f>IF([1]线路!F2884="","",[1]线路!F2884)</f>
        <v/>
      </c>
      <c r="F2884" t="str">
        <f>IF([1]线路!E2884="","",[1]线路!E2884)</f>
        <v/>
      </c>
      <c r="G2884" s="18" t="str">
        <f t="shared" si="106"/>
        <v/>
      </c>
      <c r="H2884" s="18"/>
      <c r="I2884" s="18"/>
      <c r="J2884" s="18"/>
      <c r="K2884" s="18"/>
      <c r="L2884" s="18" t="str">
        <f t="shared" si="107"/>
        <v/>
      </c>
      <c r="M2884" t="str">
        <f>IF([1]线路!G2884="","",[1]线路!G2884)</f>
        <v/>
      </c>
      <c r="N2884" t="str">
        <f>IF([1]线路!H2884="","",[1]线路!H2884)</f>
        <v/>
      </c>
    </row>
    <row r="2885" spans="1:14" x14ac:dyDescent="0.15">
      <c r="A2885" t="str">
        <f>IF([1]线路!A2885="","",[1]线路!A2885)</f>
        <v/>
      </c>
      <c r="B2885" t="str">
        <f>IF([1]线路!B2885="","",[1]线路!B2885)</f>
        <v/>
      </c>
      <c r="C2885" t="str">
        <f>IF([1]线路!C2885="","",[1]线路!C2885)</f>
        <v/>
      </c>
      <c r="D2885" t="str">
        <f>IF([1]线路!D2885="","",[1]线路!D2885)</f>
        <v/>
      </c>
      <c r="E2885" t="str">
        <f>IF([1]线路!F2885="","",[1]线路!F2885)</f>
        <v/>
      </c>
      <c r="F2885" t="str">
        <f>IF([1]线路!E2885="","",[1]线路!E2885)</f>
        <v/>
      </c>
      <c r="G2885" s="18" t="str">
        <f t="shared" si="106"/>
        <v/>
      </c>
      <c r="H2885" s="18"/>
      <c r="I2885" s="18"/>
      <c r="J2885" s="18"/>
      <c r="K2885" s="18"/>
      <c r="L2885" s="18" t="str">
        <f t="shared" si="107"/>
        <v/>
      </c>
      <c r="M2885" t="str">
        <f>IF([1]线路!G2885="","",[1]线路!G2885)</f>
        <v/>
      </c>
      <c r="N2885" t="str">
        <f>IF([1]线路!H2885="","",[1]线路!H2885)</f>
        <v/>
      </c>
    </row>
    <row r="2886" spans="1:14" x14ac:dyDescent="0.15">
      <c r="A2886" t="str">
        <f>IF([1]线路!A2886="","",[1]线路!A2886)</f>
        <v/>
      </c>
      <c r="B2886" t="str">
        <f>IF([1]线路!B2886="","",[1]线路!B2886)</f>
        <v/>
      </c>
      <c r="C2886" t="str">
        <f>IF([1]线路!C2886="","",[1]线路!C2886)</f>
        <v/>
      </c>
      <c r="D2886" t="str">
        <f>IF([1]线路!D2886="","",[1]线路!D2886)</f>
        <v/>
      </c>
      <c r="E2886" t="str">
        <f>IF([1]线路!F2886="","",[1]线路!F2886)</f>
        <v/>
      </c>
      <c r="F2886" t="str">
        <f>IF([1]线路!E2886="","",[1]线路!E2886)</f>
        <v/>
      </c>
      <c r="G2886" s="18" t="str">
        <f t="shared" si="106"/>
        <v/>
      </c>
      <c r="H2886" s="18"/>
      <c r="I2886" s="18"/>
      <c r="J2886" s="18"/>
      <c r="K2886" s="18"/>
      <c r="L2886" s="18" t="str">
        <f t="shared" si="107"/>
        <v/>
      </c>
      <c r="M2886" t="str">
        <f>IF([1]线路!G2886="","",[1]线路!G2886)</f>
        <v/>
      </c>
      <c r="N2886" t="str">
        <f>IF([1]线路!H2886="","",[1]线路!H2886)</f>
        <v/>
      </c>
    </row>
    <row r="2887" spans="1:14" x14ac:dyDescent="0.15">
      <c r="A2887" t="str">
        <f>IF([1]线路!A2887="","",[1]线路!A2887)</f>
        <v/>
      </c>
      <c r="B2887" t="str">
        <f>IF([1]线路!B2887="","",[1]线路!B2887)</f>
        <v/>
      </c>
      <c r="C2887" t="str">
        <f>IF([1]线路!C2887="","",[1]线路!C2887)</f>
        <v/>
      </c>
      <c r="D2887" t="str">
        <f>IF([1]线路!D2887="","",[1]线路!D2887)</f>
        <v/>
      </c>
      <c r="E2887" t="str">
        <f>IF([1]线路!F2887="","",[1]线路!F2887)</f>
        <v/>
      </c>
      <c r="F2887" t="str">
        <f>IF([1]线路!E2887="","",[1]线路!E2887)</f>
        <v/>
      </c>
      <c r="G2887" s="18" t="str">
        <f t="shared" si="106"/>
        <v/>
      </c>
      <c r="H2887" s="18"/>
      <c r="I2887" s="18"/>
      <c r="J2887" s="18"/>
      <c r="K2887" s="18"/>
      <c r="L2887" s="18" t="str">
        <f t="shared" si="107"/>
        <v/>
      </c>
      <c r="M2887" t="str">
        <f>IF([1]线路!G2887="","",[1]线路!G2887)</f>
        <v/>
      </c>
      <c r="N2887" t="str">
        <f>IF([1]线路!H2887="","",[1]线路!H2887)</f>
        <v/>
      </c>
    </row>
    <row r="2888" spans="1:14" x14ac:dyDescent="0.15">
      <c r="A2888" t="str">
        <f>IF([1]线路!A2888="","",[1]线路!A2888)</f>
        <v/>
      </c>
      <c r="B2888" t="str">
        <f>IF([1]线路!B2888="","",[1]线路!B2888)</f>
        <v/>
      </c>
      <c r="C2888" t="str">
        <f>IF([1]线路!C2888="","",[1]线路!C2888)</f>
        <v/>
      </c>
      <c r="D2888" t="str">
        <f>IF([1]线路!D2888="","",[1]线路!D2888)</f>
        <v/>
      </c>
      <c r="E2888" t="str">
        <f>IF([1]线路!F2888="","",[1]线路!F2888)</f>
        <v/>
      </c>
      <c r="F2888" t="str">
        <f>IF([1]线路!E2888="","",[1]线路!E2888)</f>
        <v/>
      </c>
      <c r="G2888" s="18" t="str">
        <f t="shared" si="106"/>
        <v/>
      </c>
      <c r="H2888" s="18"/>
      <c r="I2888" s="18"/>
      <c r="J2888" s="18"/>
      <c r="K2888" s="18"/>
      <c r="L2888" s="18" t="str">
        <f t="shared" si="107"/>
        <v/>
      </c>
      <c r="M2888" t="str">
        <f>IF([1]线路!G2888="","",[1]线路!G2888)</f>
        <v/>
      </c>
      <c r="N2888" t="str">
        <f>IF([1]线路!H2888="","",[1]线路!H2888)</f>
        <v/>
      </c>
    </row>
    <row r="2889" spans="1:14" x14ac:dyDescent="0.15">
      <c r="A2889" t="str">
        <f>IF([1]线路!A2889="","",[1]线路!A2889)</f>
        <v/>
      </c>
      <c r="B2889" t="str">
        <f>IF([1]线路!B2889="","",[1]线路!B2889)</f>
        <v/>
      </c>
      <c r="C2889" t="str">
        <f>IF([1]线路!C2889="","",[1]线路!C2889)</f>
        <v/>
      </c>
      <c r="D2889" t="str">
        <f>IF([1]线路!D2889="","",[1]线路!D2889)</f>
        <v/>
      </c>
      <c r="E2889" t="str">
        <f>IF([1]线路!F2889="","",[1]线路!F2889)</f>
        <v/>
      </c>
      <c r="F2889" t="str">
        <f>IF([1]线路!E2889="","",[1]线路!E2889)</f>
        <v/>
      </c>
      <c r="G2889" s="18" t="str">
        <f t="shared" si="106"/>
        <v/>
      </c>
      <c r="H2889" s="18"/>
      <c r="I2889" s="18"/>
      <c r="J2889" s="18"/>
      <c r="K2889" s="18"/>
      <c r="L2889" s="18" t="str">
        <f t="shared" si="107"/>
        <v/>
      </c>
      <c r="M2889" t="str">
        <f>IF([1]线路!G2889="","",[1]线路!G2889)</f>
        <v/>
      </c>
      <c r="N2889" t="str">
        <f>IF([1]线路!H2889="","",[1]线路!H2889)</f>
        <v/>
      </c>
    </row>
    <row r="2890" spans="1:14" x14ac:dyDescent="0.15">
      <c r="A2890" t="str">
        <f>IF([1]线路!A2890="","",[1]线路!A2890)</f>
        <v/>
      </c>
      <c r="B2890" t="str">
        <f>IF([1]线路!B2890="","",[1]线路!B2890)</f>
        <v/>
      </c>
      <c r="C2890" t="str">
        <f>IF([1]线路!C2890="","",[1]线路!C2890)</f>
        <v/>
      </c>
      <c r="D2890" t="str">
        <f>IF([1]线路!D2890="","",[1]线路!D2890)</f>
        <v/>
      </c>
      <c r="E2890" t="str">
        <f>IF([1]线路!F2890="","",[1]线路!F2890)</f>
        <v/>
      </c>
      <c r="F2890" t="str">
        <f>IF([1]线路!E2890="","",[1]线路!E2890)</f>
        <v/>
      </c>
      <c r="G2890" s="18" t="str">
        <f t="shared" si="106"/>
        <v/>
      </c>
      <c r="H2890" s="18"/>
      <c r="I2890" s="18"/>
      <c r="J2890" s="18"/>
      <c r="K2890" s="18"/>
      <c r="L2890" s="18" t="str">
        <f t="shared" si="107"/>
        <v/>
      </c>
      <c r="M2890" t="str">
        <f>IF([1]线路!G2890="","",[1]线路!G2890)</f>
        <v/>
      </c>
      <c r="N2890" t="str">
        <f>IF([1]线路!H2890="","",[1]线路!H2890)</f>
        <v/>
      </c>
    </row>
    <row r="2891" spans="1:14" x14ac:dyDescent="0.15">
      <c r="A2891" t="str">
        <f>IF([1]线路!A2891="","",[1]线路!A2891)</f>
        <v/>
      </c>
      <c r="B2891" t="str">
        <f>IF([1]线路!B2891="","",[1]线路!B2891)</f>
        <v/>
      </c>
      <c r="C2891" t="str">
        <f>IF([1]线路!C2891="","",[1]线路!C2891)</f>
        <v/>
      </c>
      <c r="D2891" t="str">
        <f>IF([1]线路!D2891="","",[1]线路!D2891)</f>
        <v/>
      </c>
      <c r="E2891" t="str">
        <f>IF([1]线路!F2891="","",[1]线路!F2891)</f>
        <v/>
      </c>
      <c r="F2891" t="str">
        <f>IF([1]线路!E2891="","",[1]线路!E2891)</f>
        <v/>
      </c>
      <c r="G2891" s="18" t="str">
        <f t="shared" si="106"/>
        <v/>
      </c>
      <c r="H2891" s="18"/>
      <c r="I2891" s="18"/>
      <c r="J2891" s="18"/>
      <c r="K2891" s="18"/>
      <c r="L2891" s="18" t="str">
        <f t="shared" si="107"/>
        <v/>
      </c>
      <c r="M2891" t="str">
        <f>IF([1]线路!G2891="","",[1]线路!G2891)</f>
        <v/>
      </c>
      <c r="N2891" t="str">
        <f>IF([1]线路!H2891="","",[1]线路!H2891)</f>
        <v/>
      </c>
    </row>
    <row r="2892" spans="1:14" x14ac:dyDescent="0.15">
      <c r="A2892" t="str">
        <f>IF([1]线路!A2892="","",[1]线路!A2892)</f>
        <v/>
      </c>
      <c r="B2892" t="str">
        <f>IF([1]线路!B2892="","",[1]线路!B2892)</f>
        <v/>
      </c>
      <c r="C2892" t="str">
        <f>IF([1]线路!C2892="","",[1]线路!C2892)</f>
        <v/>
      </c>
      <c r="D2892" t="str">
        <f>IF([1]线路!D2892="","",[1]线路!D2892)</f>
        <v/>
      </c>
      <c r="E2892" t="str">
        <f>IF([1]线路!F2892="","",[1]线路!F2892)</f>
        <v/>
      </c>
      <c r="F2892" t="str">
        <f>IF([1]线路!E2892="","",[1]线路!E2892)</f>
        <v/>
      </c>
      <c r="G2892" s="18" t="str">
        <f t="shared" si="106"/>
        <v/>
      </c>
      <c r="H2892" s="18"/>
      <c r="I2892" s="18"/>
      <c r="J2892" s="18"/>
      <c r="K2892" s="18"/>
      <c r="L2892" s="18" t="str">
        <f t="shared" si="107"/>
        <v/>
      </c>
      <c r="M2892" t="str">
        <f>IF([1]线路!G2892="","",[1]线路!G2892)</f>
        <v/>
      </c>
      <c r="N2892" t="str">
        <f>IF([1]线路!H2892="","",[1]线路!H2892)</f>
        <v/>
      </c>
    </row>
    <row r="2893" spans="1:14" x14ac:dyDescent="0.15">
      <c r="A2893" t="str">
        <f>IF([1]线路!A2893="","",[1]线路!A2893)</f>
        <v/>
      </c>
      <c r="B2893" t="str">
        <f>IF([1]线路!B2893="","",[1]线路!B2893)</f>
        <v/>
      </c>
      <c r="C2893" t="str">
        <f>IF([1]线路!C2893="","",[1]线路!C2893)</f>
        <v/>
      </c>
      <c r="D2893" t="str">
        <f>IF([1]线路!D2893="","",[1]线路!D2893)</f>
        <v/>
      </c>
      <c r="E2893" t="str">
        <f>IF([1]线路!F2893="","",[1]线路!F2893)</f>
        <v/>
      </c>
      <c r="F2893" t="str">
        <f>IF([1]线路!E2893="","",[1]线路!E2893)</f>
        <v/>
      </c>
      <c r="G2893" s="18" t="str">
        <f t="shared" si="106"/>
        <v/>
      </c>
      <c r="H2893" s="18"/>
      <c r="I2893" s="18"/>
      <c r="J2893" s="18"/>
      <c r="K2893" s="18"/>
      <c r="L2893" s="18" t="str">
        <f t="shared" si="107"/>
        <v/>
      </c>
      <c r="M2893" t="str">
        <f>IF([1]线路!G2893="","",[1]线路!G2893)</f>
        <v/>
      </c>
      <c r="N2893" t="str">
        <f>IF([1]线路!H2893="","",[1]线路!H2893)</f>
        <v/>
      </c>
    </row>
    <row r="2894" spans="1:14" x14ac:dyDescent="0.15">
      <c r="A2894" t="str">
        <f>IF([1]线路!A2894="","",[1]线路!A2894)</f>
        <v/>
      </c>
      <c r="B2894" t="str">
        <f>IF([1]线路!B2894="","",[1]线路!B2894)</f>
        <v/>
      </c>
      <c r="C2894" t="str">
        <f>IF([1]线路!C2894="","",[1]线路!C2894)</f>
        <v/>
      </c>
      <c r="D2894" t="str">
        <f>IF([1]线路!D2894="","",[1]线路!D2894)</f>
        <v/>
      </c>
      <c r="E2894" t="str">
        <f>IF([1]线路!F2894="","",[1]线路!F2894)</f>
        <v/>
      </c>
      <c r="F2894" t="str">
        <f>IF([1]线路!E2894="","",[1]线路!E2894)</f>
        <v/>
      </c>
      <c r="G2894" s="18" t="str">
        <f t="shared" si="106"/>
        <v/>
      </c>
      <c r="H2894" s="18"/>
      <c r="I2894" s="18"/>
      <c r="J2894" s="18"/>
      <c r="K2894" s="18"/>
      <c r="L2894" s="18" t="str">
        <f t="shared" si="107"/>
        <v/>
      </c>
      <c r="M2894" t="str">
        <f>IF([1]线路!G2894="","",[1]线路!G2894)</f>
        <v/>
      </c>
      <c r="N2894" t="str">
        <f>IF([1]线路!H2894="","",[1]线路!H2894)</f>
        <v/>
      </c>
    </row>
    <row r="2895" spans="1:14" x14ac:dyDescent="0.15">
      <c r="A2895" t="str">
        <f>IF([1]线路!A2895="","",[1]线路!A2895)</f>
        <v/>
      </c>
      <c r="B2895" t="str">
        <f>IF([1]线路!B2895="","",[1]线路!B2895)</f>
        <v/>
      </c>
      <c r="C2895" t="str">
        <f>IF([1]线路!C2895="","",[1]线路!C2895)</f>
        <v/>
      </c>
      <c r="D2895" t="str">
        <f>IF([1]线路!D2895="","",[1]线路!D2895)</f>
        <v/>
      </c>
      <c r="E2895" t="str">
        <f>IF([1]线路!F2895="","",[1]线路!F2895)</f>
        <v/>
      </c>
      <c r="F2895" t="str">
        <f>IF([1]线路!E2895="","",[1]线路!E2895)</f>
        <v/>
      </c>
      <c r="G2895" s="18" t="str">
        <f t="shared" si="106"/>
        <v/>
      </c>
      <c r="H2895" s="18"/>
      <c r="I2895" s="18"/>
      <c r="J2895" s="18"/>
      <c r="K2895" s="18"/>
      <c r="L2895" s="18" t="str">
        <f t="shared" si="107"/>
        <v/>
      </c>
      <c r="M2895" t="str">
        <f>IF([1]线路!G2895="","",[1]线路!G2895)</f>
        <v/>
      </c>
      <c r="N2895" t="str">
        <f>IF([1]线路!H2895="","",[1]线路!H2895)</f>
        <v/>
      </c>
    </row>
    <row r="2896" spans="1:14" x14ac:dyDescent="0.15">
      <c r="A2896" t="str">
        <f>IF([1]线路!A2896="","",[1]线路!A2896)</f>
        <v/>
      </c>
      <c r="B2896" t="str">
        <f>IF([1]线路!B2896="","",[1]线路!B2896)</f>
        <v/>
      </c>
      <c r="C2896" t="str">
        <f>IF([1]线路!C2896="","",[1]线路!C2896)</f>
        <v/>
      </c>
      <c r="D2896" t="str">
        <f>IF([1]线路!D2896="","",[1]线路!D2896)</f>
        <v/>
      </c>
      <c r="E2896" t="str">
        <f>IF([1]线路!F2896="","",[1]线路!F2896)</f>
        <v/>
      </c>
      <c r="F2896" t="str">
        <f>IF([1]线路!E2896="","",[1]线路!E2896)</f>
        <v/>
      </c>
      <c r="G2896" s="18" t="str">
        <f t="shared" si="106"/>
        <v/>
      </c>
      <c r="H2896" s="18"/>
      <c r="I2896" s="18"/>
      <c r="J2896" s="18"/>
      <c r="K2896" s="18"/>
      <c r="L2896" s="18" t="str">
        <f t="shared" si="107"/>
        <v/>
      </c>
      <c r="M2896" t="str">
        <f>IF([1]线路!G2896="","",[1]线路!G2896)</f>
        <v/>
      </c>
      <c r="N2896" t="str">
        <f>IF([1]线路!H2896="","",[1]线路!H2896)</f>
        <v/>
      </c>
    </row>
    <row r="2897" spans="1:14" x14ac:dyDescent="0.15">
      <c r="A2897" t="str">
        <f>IF([1]线路!A2897="","",[1]线路!A2897)</f>
        <v/>
      </c>
      <c r="B2897" t="str">
        <f>IF([1]线路!B2897="","",[1]线路!B2897)</f>
        <v/>
      </c>
      <c r="C2897" t="str">
        <f>IF([1]线路!C2897="","",[1]线路!C2897)</f>
        <v/>
      </c>
      <c r="D2897" t="str">
        <f>IF([1]线路!D2897="","",[1]线路!D2897)</f>
        <v/>
      </c>
      <c r="E2897" t="str">
        <f>IF([1]线路!F2897="","",[1]线路!F2897)</f>
        <v/>
      </c>
      <c r="F2897" t="str">
        <f>IF([1]线路!E2897="","",[1]线路!E2897)</f>
        <v/>
      </c>
      <c r="G2897" s="18" t="str">
        <f t="shared" si="106"/>
        <v/>
      </c>
      <c r="H2897" s="18"/>
      <c r="I2897" s="18"/>
      <c r="J2897" s="18"/>
      <c r="K2897" s="18"/>
      <c r="L2897" s="18" t="str">
        <f t="shared" si="107"/>
        <v/>
      </c>
      <c r="M2897" t="str">
        <f>IF([1]线路!G2897="","",[1]线路!G2897)</f>
        <v/>
      </c>
      <c r="N2897" t="str">
        <f>IF([1]线路!H2897="","",[1]线路!H2897)</f>
        <v/>
      </c>
    </row>
    <row r="2898" spans="1:14" x14ac:dyDescent="0.15">
      <c r="A2898" t="str">
        <f>IF([1]线路!A2898="","",[1]线路!A2898)</f>
        <v/>
      </c>
      <c r="B2898" t="str">
        <f>IF([1]线路!B2898="","",[1]线路!B2898)</f>
        <v/>
      </c>
      <c r="C2898" t="str">
        <f>IF([1]线路!C2898="","",[1]线路!C2898)</f>
        <v/>
      </c>
      <c r="D2898" t="str">
        <f>IF([1]线路!D2898="","",[1]线路!D2898)</f>
        <v/>
      </c>
      <c r="E2898" t="str">
        <f>IF([1]线路!F2898="","",[1]线路!F2898)</f>
        <v/>
      </c>
      <c r="F2898" t="str">
        <f>IF([1]线路!E2898="","",[1]线路!E2898)</f>
        <v/>
      </c>
      <c r="G2898" s="18" t="str">
        <f t="shared" si="106"/>
        <v/>
      </c>
      <c r="H2898" s="18"/>
      <c r="I2898" s="18"/>
      <c r="J2898" s="18"/>
      <c r="K2898" s="18"/>
      <c r="L2898" s="18" t="str">
        <f t="shared" si="107"/>
        <v/>
      </c>
      <c r="M2898" t="str">
        <f>IF([1]线路!G2898="","",[1]线路!G2898)</f>
        <v/>
      </c>
      <c r="N2898" t="str">
        <f>IF([1]线路!H2898="","",[1]线路!H2898)</f>
        <v/>
      </c>
    </row>
    <row r="2899" spans="1:14" x14ac:dyDescent="0.15">
      <c r="A2899" t="str">
        <f>IF([1]线路!A2899="","",[1]线路!A2899)</f>
        <v/>
      </c>
      <c r="B2899" t="str">
        <f>IF([1]线路!B2899="","",[1]线路!B2899)</f>
        <v/>
      </c>
      <c r="C2899" t="str">
        <f>IF([1]线路!C2899="","",[1]线路!C2899)</f>
        <v/>
      </c>
      <c r="D2899" t="str">
        <f>IF([1]线路!D2899="","",[1]线路!D2899)</f>
        <v/>
      </c>
      <c r="E2899" t="str">
        <f>IF([1]线路!F2899="","",[1]线路!F2899)</f>
        <v/>
      </c>
      <c r="F2899" t="str">
        <f>IF([1]线路!E2899="","",[1]线路!E2899)</f>
        <v/>
      </c>
      <c r="G2899" s="18" t="str">
        <f t="shared" si="106"/>
        <v/>
      </c>
      <c r="H2899" s="18"/>
      <c r="I2899" s="18"/>
      <c r="J2899" s="18"/>
      <c r="K2899" s="18"/>
      <c r="L2899" s="18" t="str">
        <f t="shared" si="107"/>
        <v/>
      </c>
      <c r="M2899" t="str">
        <f>IF([1]线路!G2899="","",[1]线路!G2899)</f>
        <v/>
      </c>
      <c r="N2899" t="str">
        <f>IF([1]线路!H2899="","",[1]线路!H2899)</f>
        <v/>
      </c>
    </row>
    <row r="2900" spans="1:14" x14ac:dyDescent="0.15">
      <c r="A2900" t="str">
        <f>IF([1]线路!A2900="","",[1]线路!A2900)</f>
        <v/>
      </c>
      <c r="B2900" t="str">
        <f>IF([1]线路!B2900="","",[1]线路!B2900)</f>
        <v/>
      </c>
      <c r="C2900" t="str">
        <f>IF([1]线路!C2900="","",[1]线路!C2900)</f>
        <v/>
      </c>
      <c r="D2900" t="str">
        <f>IF([1]线路!D2900="","",[1]线路!D2900)</f>
        <v/>
      </c>
      <c r="E2900" t="str">
        <f>IF([1]线路!F2900="","",[1]线路!F2900)</f>
        <v/>
      </c>
      <c r="F2900" t="str">
        <f>IF([1]线路!E2900="","",[1]线路!E2900)</f>
        <v/>
      </c>
      <c r="G2900" s="18" t="str">
        <f t="shared" si="106"/>
        <v/>
      </c>
      <c r="H2900" s="18"/>
      <c r="I2900" s="18"/>
      <c r="J2900" s="18"/>
      <c r="K2900" s="18"/>
      <c r="L2900" s="18" t="str">
        <f t="shared" si="107"/>
        <v/>
      </c>
      <c r="M2900" t="str">
        <f>IF([1]线路!G2900="","",[1]线路!G2900)</f>
        <v/>
      </c>
      <c r="N2900" t="str">
        <f>IF([1]线路!H2900="","",[1]线路!H2900)</f>
        <v/>
      </c>
    </row>
    <row r="2901" spans="1:14" x14ac:dyDescent="0.15">
      <c r="A2901" t="str">
        <f>IF([1]线路!A2901="","",[1]线路!A2901)</f>
        <v/>
      </c>
      <c r="B2901" t="str">
        <f>IF([1]线路!B2901="","",[1]线路!B2901)</f>
        <v/>
      </c>
      <c r="C2901" t="str">
        <f>IF([1]线路!C2901="","",[1]线路!C2901)</f>
        <v/>
      </c>
      <c r="D2901" t="str">
        <f>IF([1]线路!D2901="","",[1]线路!D2901)</f>
        <v/>
      </c>
      <c r="E2901" t="str">
        <f>IF([1]线路!F2901="","",[1]线路!F2901)</f>
        <v/>
      </c>
      <c r="F2901" t="str">
        <f>IF([1]线路!E2901="","",[1]线路!E2901)</f>
        <v/>
      </c>
      <c r="G2901" s="18" t="str">
        <f t="shared" si="106"/>
        <v/>
      </c>
      <c r="H2901" s="18"/>
      <c r="I2901" s="18"/>
      <c r="J2901" s="18"/>
      <c r="K2901" s="18"/>
      <c r="L2901" s="18" t="str">
        <f t="shared" si="107"/>
        <v/>
      </c>
      <c r="M2901" t="str">
        <f>IF([1]线路!G2901="","",[1]线路!G2901)</f>
        <v/>
      </c>
      <c r="N2901" t="str">
        <f>IF([1]线路!H2901="","",[1]线路!H2901)</f>
        <v/>
      </c>
    </row>
    <row r="2902" spans="1:14" x14ac:dyDescent="0.15">
      <c r="A2902" t="str">
        <f>IF([1]线路!A2902="","",[1]线路!A2902)</f>
        <v/>
      </c>
      <c r="B2902" t="str">
        <f>IF([1]线路!B2902="","",[1]线路!B2902)</f>
        <v/>
      </c>
      <c r="C2902" t="str">
        <f>IF([1]线路!C2902="","",[1]线路!C2902)</f>
        <v/>
      </c>
      <c r="D2902" t="str">
        <f>IF([1]线路!D2902="","",[1]线路!D2902)</f>
        <v/>
      </c>
      <c r="E2902" t="str">
        <f>IF([1]线路!F2902="","",[1]线路!F2902)</f>
        <v/>
      </c>
      <c r="F2902" t="str">
        <f>IF([1]线路!E2902="","",[1]线路!E2902)</f>
        <v/>
      </c>
      <c r="G2902" s="18" t="str">
        <f t="shared" si="106"/>
        <v/>
      </c>
      <c r="H2902" s="18"/>
      <c r="I2902" s="18"/>
      <c r="J2902" s="18"/>
      <c r="K2902" s="18"/>
      <c r="L2902" s="18" t="str">
        <f t="shared" si="107"/>
        <v/>
      </c>
      <c r="M2902" t="str">
        <f>IF([1]线路!G2902="","",[1]线路!G2902)</f>
        <v/>
      </c>
      <c r="N2902" t="str">
        <f>IF([1]线路!H2902="","",[1]线路!H2902)</f>
        <v/>
      </c>
    </row>
    <row r="2903" spans="1:14" x14ac:dyDescent="0.15">
      <c r="A2903" t="str">
        <f>IF([1]线路!A2903="","",[1]线路!A2903)</f>
        <v/>
      </c>
      <c r="B2903" t="str">
        <f>IF([1]线路!B2903="","",[1]线路!B2903)</f>
        <v/>
      </c>
      <c r="C2903" t="str">
        <f>IF([1]线路!C2903="","",[1]线路!C2903)</f>
        <v/>
      </c>
      <c r="D2903" t="str">
        <f>IF([1]线路!D2903="","",[1]线路!D2903)</f>
        <v/>
      </c>
      <c r="E2903" t="str">
        <f>IF([1]线路!F2903="","",[1]线路!F2903)</f>
        <v/>
      </c>
      <c r="F2903" t="str">
        <f>IF([1]线路!E2903="","",[1]线路!E2903)</f>
        <v/>
      </c>
      <c r="G2903" s="18" t="str">
        <f t="shared" si="106"/>
        <v/>
      </c>
      <c r="H2903" s="18"/>
      <c r="I2903" s="18"/>
      <c r="J2903" s="18"/>
      <c r="K2903" s="18"/>
      <c r="L2903" s="18" t="str">
        <f t="shared" si="107"/>
        <v/>
      </c>
      <c r="M2903" t="str">
        <f>IF([1]线路!G2903="","",[1]线路!G2903)</f>
        <v/>
      </c>
      <c r="N2903" t="str">
        <f>IF([1]线路!H2903="","",[1]线路!H2903)</f>
        <v/>
      </c>
    </row>
    <row r="2904" spans="1:14" x14ac:dyDescent="0.15">
      <c r="A2904" t="str">
        <f>IF([1]线路!A2904="","",[1]线路!A2904)</f>
        <v/>
      </c>
      <c r="B2904" t="str">
        <f>IF([1]线路!B2904="","",[1]线路!B2904)</f>
        <v/>
      </c>
      <c r="C2904" t="str">
        <f>IF([1]线路!C2904="","",[1]线路!C2904)</f>
        <v/>
      </c>
      <c r="D2904" t="str">
        <f>IF([1]线路!D2904="","",[1]线路!D2904)</f>
        <v/>
      </c>
      <c r="E2904" t="str">
        <f>IF([1]线路!F2904="","",[1]线路!F2904)</f>
        <v/>
      </c>
      <c r="F2904" t="str">
        <f>IF([1]线路!E2904="","",[1]线路!E2904)</f>
        <v/>
      </c>
      <c r="G2904" s="18" t="str">
        <f t="shared" si="106"/>
        <v/>
      </c>
      <c r="H2904" s="18"/>
      <c r="I2904" s="18"/>
      <c r="J2904" s="18"/>
      <c r="K2904" s="18"/>
      <c r="L2904" s="18" t="str">
        <f t="shared" si="107"/>
        <v/>
      </c>
      <c r="M2904" t="str">
        <f>IF([1]线路!G2904="","",[1]线路!G2904)</f>
        <v/>
      </c>
      <c r="N2904" t="str">
        <f>IF([1]线路!H2904="","",[1]线路!H2904)</f>
        <v/>
      </c>
    </row>
    <row r="2905" spans="1:14" x14ac:dyDescent="0.15">
      <c r="A2905" t="str">
        <f>IF([1]线路!A2905="","",[1]线路!A2905)</f>
        <v/>
      </c>
      <c r="B2905" t="str">
        <f>IF([1]线路!B2905="","",[1]线路!B2905)</f>
        <v/>
      </c>
      <c r="C2905" t="str">
        <f>IF([1]线路!C2905="","",[1]线路!C2905)</f>
        <v/>
      </c>
      <c r="D2905" t="str">
        <f>IF([1]线路!D2905="","",[1]线路!D2905)</f>
        <v/>
      </c>
      <c r="E2905" t="str">
        <f>IF([1]线路!F2905="","",[1]线路!F2905)</f>
        <v/>
      </c>
      <c r="F2905" t="str">
        <f>IF([1]线路!E2905="","",[1]线路!E2905)</f>
        <v/>
      </c>
      <c r="G2905" s="18" t="str">
        <f t="shared" si="106"/>
        <v/>
      </c>
      <c r="H2905" s="18"/>
      <c r="I2905" s="18"/>
      <c r="J2905" s="18"/>
      <c r="K2905" s="18"/>
      <c r="L2905" s="18" t="str">
        <f t="shared" si="107"/>
        <v/>
      </c>
      <c r="M2905" t="str">
        <f>IF([1]线路!G2905="","",[1]线路!G2905)</f>
        <v/>
      </c>
      <c r="N2905" t="str">
        <f>IF([1]线路!H2905="","",[1]线路!H2905)</f>
        <v/>
      </c>
    </row>
    <row r="2906" spans="1:14" x14ac:dyDescent="0.15">
      <c r="A2906" t="str">
        <f>IF([1]线路!A2906="","",[1]线路!A2906)</f>
        <v/>
      </c>
      <c r="B2906" t="str">
        <f>IF([1]线路!B2906="","",[1]线路!B2906)</f>
        <v/>
      </c>
      <c r="C2906" t="str">
        <f>IF([1]线路!C2906="","",[1]线路!C2906)</f>
        <v/>
      </c>
      <c r="D2906" t="str">
        <f>IF([1]线路!D2906="","",[1]线路!D2906)</f>
        <v/>
      </c>
      <c r="E2906" t="str">
        <f>IF([1]线路!F2906="","",[1]线路!F2906)</f>
        <v/>
      </c>
      <c r="F2906" t="str">
        <f>IF([1]线路!E2906="","",[1]线路!E2906)</f>
        <v/>
      </c>
      <c r="G2906" s="18" t="str">
        <f t="shared" si="106"/>
        <v/>
      </c>
      <c r="H2906" s="18"/>
      <c r="I2906" s="18"/>
      <c r="J2906" s="18"/>
      <c r="K2906" s="18"/>
      <c r="L2906" s="18" t="str">
        <f t="shared" si="107"/>
        <v/>
      </c>
      <c r="M2906" t="str">
        <f>IF([1]线路!G2906="","",[1]线路!G2906)</f>
        <v/>
      </c>
      <c r="N2906" t="str">
        <f>IF([1]线路!H2906="","",[1]线路!H2906)</f>
        <v/>
      </c>
    </row>
    <row r="2907" spans="1:14" x14ac:dyDescent="0.15">
      <c r="A2907" t="str">
        <f>IF([1]线路!A2907="","",[1]线路!A2907)</f>
        <v/>
      </c>
      <c r="B2907" t="str">
        <f>IF([1]线路!B2907="","",[1]线路!B2907)</f>
        <v/>
      </c>
      <c r="C2907" t="str">
        <f>IF([1]线路!C2907="","",[1]线路!C2907)</f>
        <v/>
      </c>
      <c r="D2907" t="str">
        <f>IF([1]线路!D2907="","",[1]线路!D2907)</f>
        <v/>
      </c>
      <c r="E2907" t="str">
        <f>IF([1]线路!F2907="","",[1]线路!F2907)</f>
        <v/>
      </c>
      <c r="F2907" t="str">
        <f>IF([1]线路!E2907="","",[1]线路!E2907)</f>
        <v/>
      </c>
      <c r="G2907" s="18" t="str">
        <f t="shared" si="106"/>
        <v/>
      </c>
      <c r="H2907" s="18"/>
      <c r="I2907" s="18"/>
      <c r="J2907" s="18"/>
      <c r="K2907" s="18"/>
      <c r="L2907" s="18" t="str">
        <f t="shared" si="107"/>
        <v/>
      </c>
      <c r="M2907" t="str">
        <f>IF([1]线路!G2907="","",[1]线路!G2907)</f>
        <v/>
      </c>
      <c r="N2907" t="str">
        <f>IF([1]线路!H2907="","",[1]线路!H2907)</f>
        <v/>
      </c>
    </row>
    <row r="2908" spans="1:14" x14ac:dyDescent="0.15">
      <c r="A2908" t="str">
        <f>IF([1]线路!A2908="","",[1]线路!A2908)</f>
        <v/>
      </c>
      <c r="B2908" t="str">
        <f>IF([1]线路!B2908="","",[1]线路!B2908)</f>
        <v/>
      </c>
      <c r="C2908" t="str">
        <f>IF([1]线路!C2908="","",[1]线路!C2908)</f>
        <v/>
      </c>
      <c r="D2908" t="str">
        <f>IF([1]线路!D2908="","",[1]线路!D2908)</f>
        <v/>
      </c>
      <c r="E2908" t="str">
        <f>IF([1]线路!F2908="","",[1]线路!F2908)</f>
        <v/>
      </c>
      <c r="F2908" t="str">
        <f>IF([1]线路!E2908="","",[1]线路!E2908)</f>
        <v/>
      </c>
      <c r="G2908" s="18" t="str">
        <f t="shared" si="106"/>
        <v/>
      </c>
      <c r="H2908" s="18"/>
      <c r="I2908" s="18"/>
      <c r="J2908" s="18"/>
      <c r="K2908" s="18"/>
      <c r="L2908" s="18" t="str">
        <f t="shared" si="107"/>
        <v/>
      </c>
      <c r="M2908" t="str">
        <f>IF([1]线路!G2908="","",[1]线路!G2908)</f>
        <v/>
      </c>
      <c r="N2908" t="str">
        <f>IF([1]线路!H2908="","",[1]线路!H2908)</f>
        <v/>
      </c>
    </row>
    <row r="2909" spans="1:14" x14ac:dyDescent="0.15">
      <c r="A2909" t="str">
        <f>IF([1]线路!A2909="","",[1]线路!A2909)</f>
        <v/>
      </c>
      <c r="B2909" t="str">
        <f>IF([1]线路!B2909="","",[1]线路!B2909)</f>
        <v/>
      </c>
      <c r="C2909" t="str">
        <f>IF([1]线路!C2909="","",[1]线路!C2909)</f>
        <v/>
      </c>
      <c r="D2909" t="str">
        <f>IF([1]线路!D2909="","",[1]线路!D2909)</f>
        <v/>
      </c>
      <c r="E2909" t="str">
        <f>IF([1]线路!F2909="","",[1]线路!F2909)</f>
        <v/>
      </c>
      <c r="F2909" t="str">
        <f>IF([1]线路!E2909="","",[1]线路!E2909)</f>
        <v/>
      </c>
      <c r="G2909" s="18" t="str">
        <f t="shared" si="106"/>
        <v/>
      </c>
      <c r="H2909" s="18"/>
      <c r="I2909" s="18"/>
      <c r="J2909" s="18"/>
      <c r="K2909" s="18"/>
      <c r="L2909" s="18" t="str">
        <f t="shared" si="107"/>
        <v/>
      </c>
      <c r="M2909" t="str">
        <f>IF([1]线路!G2909="","",[1]线路!G2909)</f>
        <v/>
      </c>
      <c r="N2909" t="str">
        <f>IF([1]线路!H2909="","",[1]线路!H2909)</f>
        <v/>
      </c>
    </row>
    <row r="2910" spans="1:14" x14ac:dyDescent="0.15">
      <c r="A2910" t="str">
        <f>IF([1]线路!A2910="","",[1]线路!A2910)</f>
        <v/>
      </c>
      <c r="B2910" t="str">
        <f>IF([1]线路!B2910="","",[1]线路!B2910)</f>
        <v/>
      </c>
      <c r="C2910" t="str">
        <f>IF([1]线路!C2910="","",[1]线路!C2910)</f>
        <v/>
      </c>
      <c r="D2910" t="str">
        <f>IF([1]线路!D2910="","",[1]线路!D2910)</f>
        <v/>
      </c>
      <c r="E2910" t="str">
        <f>IF([1]线路!F2910="","",[1]线路!F2910)</f>
        <v/>
      </c>
      <c r="F2910" t="str">
        <f>IF([1]线路!E2910="","",[1]线路!E2910)</f>
        <v/>
      </c>
      <c r="G2910" s="18" t="str">
        <f t="shared" si="106"/>
        <v/>
      </c>
      <c r="H2910" s="18"/>
      <c r="I2910" s="18"/>
      <c r="J2910" s="18"/>
      <c r="K2910" s="18"/>
      <c r="L2910" s="18" t="str">
        <f t="shared" si="107"/>
        <v/>
      </c>
      <c r="M2910" t="str">
        <f>IF([1]线路!G2910="","",[1]线路!G2910)</f>
        <v/>
      </c>
      <c r="N2910" t="str">
        <f>IF([1]线路!H2910="","",[1]线路!H2910)</f>
        <v/>
      </c>
    </row>
    <row r="2911" spans="1:14" x14ac:dyDescent="0.15">
      <c r="A2911" t="str">
        <f>IF([1]线路!A2911="","",[1]线路!A2911)</f>
        <v/>
      </c>
      <c r="B2911" t="str">
        <f>IF([1]线路!B2911="","",[1]线路!B2911)</f>
        <v/>
      </c>
      <c r="C2911" t="str">
        <f>IF([1]线路!C2911="","",[1]线路!C2911)</f>
        <v/>
      </c>
      <c r="D2911" t="str">
        <f>IF([1]线路!D2911="","",[1]线路!D2911)</f>
        <v/>
      </c>
      <c r="E2911" t="str">
        <f>IF([1]线路!F2911="","",[1]线路!F2911)</f>
        <v/>
      </c>
      <c r="F2911" t="str">
        <f>IF([1]线路!E2911="","",[1]线路!E2911)</f>
        <v/>
      </c>
      <c r="G2911" s="18" t="str">
        <f t="shared" si="106"/>
        <v/>
      </c>
      <c r="H2911" s="18"/>
      <c r="I2911" s="18"/>
      <c r="J2911" s="18"/>
      <c r="K2911" s="18"/>
      <c r="L2911" s="18" t="str">
        <f t="shared" si="107"/>
        <v/>
      </c>
      <c r="M2911" t="str">
        <f>IF([1]线路!G2911="","",[1]线路!G2911)</f>
        <v/>
      </c>
      <c r="N2911" t="str">
        <f>IF([1]线路!H2911="","",[1]线路!H2911)</f>
        <v/>
      </c>
    </row>
    <row r="2912" spans="1:14" x14ac:dyDescent="0.15">
      <c r="A2912" t="str">
        <f>IF([1]线路!A2912="","",[1]线路!A2912)</f>
        <v/>
      </c>
      <c r="B2912" t="str">
        <f>IF([1]线路!B2912="","",[1]线路!B2912)</f>
        <v/>
      </c>
      <c r="C2912" t="str">
        <f>IF([1]线路!C2912="","",[1]线路!C2912)</f>
        <v/>
      </c>
      <c r="D2912" t="str">
        <f>IF([1]线路!D2912="","",[1]线路!D2912)</f>
        <v/>
      </c>
      <c r="E2912" t="str">
        <f>IF([1]线路!F2912="","",[1]线路!F2912)</f>
        <v/>
      </c>
      <c r="F2912" t="str">
        <f>IF([1]线路!E2912="","",[1]线路!E2912)</f>
        <v/>
      </c>
      <c r="G2912" s="18" t="str">
        <f t="shared" si="106"/>
        <v/>
      </c>
      <c r="H2912" s="18"/>
      <c r="I2912" s="18"/>
      <c r="J2912" s="18"/>
      <c r="K2912" s="18"/>
      <c r="L2912" s="18" t="str">
        <f t="shared" si="107"/>
        <v/>
      </c>
      <c r="M2912" t="str">
        <f>IF([1]线路!G2912="","",[1]线路!G2912)</f>
        <v/>
      </c>
      <c r="N2912" t="str">
        <f>IF([1]线路!H2912="","",[1]线路!H2912)</f>
        <v/>
      </c>
    </row>
    <row r="2913" spans="1:14" x14ac:dyDescent="0.15">
      <c r="A2913" t="str">
        <f>IF([1]线路!A2913="","",[1]线路!A2913)</f>
        <v/>
      </c>
      <c r="B2913" t="str">
        <f>IF([1]线路!B2913="","",[1]线路!B2913)</f>
        <v/>
      </c>
      <c r="C2913" t="str">
        <f>IF([1]线路!C2913="","",[1]线路!C2913)</f>
        <v/>
      </c>
      <c r="D2913" t="str">
        <f>IF([1]线路!D2913="","",[1]线路!D2913)</f>
        <v/>
      </c>
      <c r="E2913" t="str">
        <f>IF([1]线路!F2913="","",[1]线路!F2913)</f>
        <v/>
      </c>
      <c r="F2913" t="str">
        <f>IF([1]线路!E2913="","",[1]线路!E2913)</f>
        <v/>
      </c>
      <c r="G2913" s="18" t="str">
        <f t="shared" si="106"/>
        <v/>
      </c>
      <c r="H2913" s="18"/>
      <c r="I2913" s="18"/>
      <c r="J2913" s="18"/>
      <c r="K2913" s="18"/>
      <c r="L2913" s="18" t="str">
        <f t="shared" si="107"/>
        <v/>
      </c>
      <c r="M2913" t="str">
        <f>IF([1]线路!G2913="","",[1]线路!G2913)</f>
        <v/>
      </c>
      <c r="N2913" t="str">
        <f>IF([1]线路!H2913="","",[1]线路!H2913)</f>
        <v/>
      </c>
    </row>
    <row r="2914" spans="1:14" x14ac:dyDescent="0.15">
      <c r="A2914" t="str">
        <f>IF([1]线路!A2914="","",[1]线路!A2914)</f>
        <v/>
      </c>
      <c r="B2914" t="str">
        <f>IF([1]线路!B2914="","",[1]线路!B2914)</f>
        <v/>
      </c>
      <c r="C2914" t="str">
        <f>IF([1]线路!C2914="","",[1]线路!C2914)</f>
        <v/>
      </c>
      <c r="D2914" t="str">
        <f>IF([1]线路!D2914="","",[1]线路!D2914)</f>
        <v/>
      </c>
      <c r="E2914" t="str">
        <f>IF([1]线路!F2914="","",[1]线路!F2914)</f>
        <v/>
      </c>
      <c r="F2914" t="str">
        <f>IF([1]线路!E2914="","",[1]线路!E2914)</f>
        <v/>
      </c>
      <c r="G2914" s="18" t="str">
        <f t="shared" si="106"/>
        <v/>
      </c>
      <c r="H2914" s="18"/>
      <c r="I2914" s="18"/>
      <c r="J2914" s="18"/>
      <c r="K2914" s="18"/>
      <c r="L2914" s="18" t="str">
        <f t="shared" si="107"/>
        <v/>
      </c>
      <c r="M2914" t="str">
        <f>IF([1]线路!G2914="","",[1]线路!G2914)</f>
        <v/>
      </c>
      <c r="N2914" t="str">
        <f>IF([1]线路!H2914="","",[1]线路!H2914)</f>
        <v/>
      </c>
    </row>
    <row r="2915" spans="1:14" x14ac:dyDescent="0.15">
      <c r="A2915" t="str">
        <f>IF([1]线路!A2915="","",[1]线路!A2915)</f>
        <v/>
      </c>
      <c r="B2915" t="str">
        <f>IF([1]线路!B2915="","",[1]线路!B2915)</f>
        <v/>
      </c>
      <c r="C2915" t="str">
        <f>IF([1]线路!C2915="","",[1]线路!C2915)</f>
        <v/>
      </c>
      <c r="D2915" t="str">
        <f>IF([1]线路!D2915="","",[1]线路!D2915)</f>
        <v/>
      </c>
      <c r="E2915" t="str">
        <f>IF([1]线路!F2915="","",[1]线路!F2915)</f>
        <v/>
      </c>
      <c r="F2915" t="str">
        <f>IF([1]线路!E2915="","",[1]线路!E2915)</f>
        <v/>
      </c>
      <c r="G2915" s="18" t="str">
        <f t="shared" si="106"/>
        <v/>
      </c>
      <c r="H2915" s="18"/>
      <c r="I2915" s="18"/>
      <c r="J2915" s="18"/>
      <c r="K2915" s="18"/>
      <c r="L2915" s="18" t="str">
        <f t="shared" si="107"/>
        <v/>
      </c>
      <c r="M2915" t="str">
        <f>IF([1]线路!G2915="","",[1]线路!G2915)</f>
        <v/>
      </c>
      <c r="N2915" t="str">
        <f>IF([1]线路!H2915="","",[1]线路!H2915)</f>
        <v/>
      </c>
    </row>
    <row r="2916" spans="1:14" x14ac:dyDescent="0.15">
      <c r="A2916" t="str">
        <f>IF([1]线路!A2916="","",[1]线路!A2916)</f>
        <v/>
      </c>
      <c r="B2916" t="str">
        <f>IF([1]线路!B2916="","",[1]线路!B2916)</f>
        <v/>
      </c>
      <c r="C2916" t="str">
        <f>IF([1]线路!C2916="","",[1]线路!C2916)</f>
        <v/>
      </c>
      <c r="D2916" t="str">
        <f>IF([1]线路!D2916="","",[1]线路!D2916)</f>
        <v/>
      </c>
      <c r="E2916" t="str">
        <f>IF([1]线路!F2916="","",[1]线路!F2916)</f>
        <v/>
      </c>
      <c r="F2916" t="str">
        <f>IF([1]线路!E2916="","",[1]线路!E2916)</f>
        <v/>
      </c>
      <c r="G2916" s="18" t="str">
        <f t="shared" si="106"/>
        <v/>
      </c>
      <c r="H2916" s="18"/>
      <c r="I2916" s="18"/>
      <c r="J2916" s="18"/>
      <c r="K2916" s="18"/>
      <c r="L2916" s="18" t="str">
        <f t="shared" si="107"/>
        <v/>
      </c>
      <c r="M2916" t="str">
        <f>IF([1]线路!G2916="","",[1]线路!G2916)</f>
        <v/>
      </c>
      <c r="N2916" t="str">
        <f>IF([1]线路!H2916="","",[1]线路!H2916)</f>
        <v/>
      </c>
    </row>
    <row r="2917" spans="1:14" x14ac:dyDescent="0.15">
      <c r="A2917" t="str">
        <f>IF([1]线路!A2917="","",[1]线路!A2917)</f>
        <v/>
      </c>
      <c r="B2917" t="str">
        <f>IF([1]线路!B2917="","",[1]线路!B2917)</f>
        <v/>
      </c>
      <c r="C2917" t="str">
        <f>IF([1]线路!C2917="","",[1]线路!C2917)</f>
        <v/>
      </c>
      <c r="D2917" t="str">
        <f>IF([1]线路!D2917="","",[1]线路!D2917)</f>
        <v/>
      </c>
      <c r="E2917" t="str">
        <f>IF([1]线路!F2917="","",[1]线路!F2917)</f>
        <v/>
      </c>
      <c r="F2917" t="str">
        <f>IF([1]线路!E2917="","",[1]线路!E2917)</f>
        <v/>
      </c>
      <c r="G2917" s="18" t="str">
        <f t="shared" si="106"/>
        <v/>
      </c>
      <c r="H2917" s="18"/>
      <c r="I2917" s="18"/>
      <c r="J2917" s="18"/>
      <c r="K2917" s="18"/>
      <c r="L2917" s="18" t="str">
        <f t="shared" si="107"/>
        <v/>
      </c>
      <c r="M2917" t="str">
        <f>IF([1]线路!G2917="","",[1]线路!G2917)</f>
        <v/>
      </c>
      <c r="N2917" t="str">
        <f>IF([1]线路!H2917="","",[1]线路!H2917)</f>
        <v/>
      </c>
    </row>
    <row r="2918" spans="1:14" x14ac:dyDescent="0.15">
      <c r="A2918" t="str">
        <f>IF([1]线路!A2918="","",[1]线路!A2918)</f>
        <v/>
      </c>
      <c r="B2918" t="str">
        <f>IF([1]线路!B2918="","",[1]线路!B2918)</f>
        <v/>
      </c>
      <c r="C2918" t="str">
        <f>IF([1]线路!C2918="","",[1]线路!C2918)</f>
        <v/>
      </c>
      <c r="D2918" t="str">
        <f>IF([1]线路!D2918="","",[1]线路!D2918)</f>
        <v/>
      </c>
      <c r="E2918" t="str">
        <f>IF([1]线路!F2918="","",[1]线路!F2918)</f>
        <v/>
      </c>
      <c r="F2918" t="str">
        <f>IF([1]线路!E2918="","",[1]线路!E2918)</f>
        <v/>
      </c>
      <c r="G2918" s="18" t="str">
        <f t="shared" si="106"/>
        <v/>
      </c>
      <c r="H2918" s="18"/>
      <c r="I2918" s="18"/>
      <c r="J2918" s="18"/>
      <c r="K2918" s="18"/>
      <c r="L2918" s="18" t="str">
        <f t="shared" si="107"/>
        <v/>
      </c>
      <c r="M2918" t="str">
        <f>IF([1]线路!G2918="","",[1]线路!G2918)</f>
        <v/>
      </c>
      <c r="N2918" t="str">
        <f>IF([1]线路!H2918="","",[1]线路!H2918)</f>
        <v/>
      </c>
    </row>
    <row r="2919" spans="1:14" x14ac:dyDescent="0.15">
      <c r="A2919" t="str">
        <f>IF([1]线路!A2919="","",[1]线路!A2919)</f>
        <v/>
      </c>
      <c r="B2919" t="str">
        <f>IF([1]线路!B2919="","",[1]线路!B2919)</f>
        <v/>
      </c>
      <c r="C2919" t="str">
        <f>IF([1]线路!C2919="","",[1]线路!C2919)</f>
        <v/>
      </c>
      <c r="D2919" t="str">
        <f>IF([1]线路!D2919="","",[1]线路!D2919)</f>
        <v/>
      </c>
      <c r="E2919" t="str">
        <f>IF([1]线路!F2919="","",[1]线路!F2919)</f>
        <v/>
      </c>
      <c r="F2919" t="str">
        <f>IF([1]线路!E2919="","",[1]线路!E2919)</f>
        <v/>
      </c>
      <c r="G2919" s="18" t="str">
        <f t="shared" si="106"/>
        <v/>
      </c>
      <c r="H2919" s="18"/>
      <c r="I2919" s="18"/>
      <c r="J2919" s="18"/>
      <c r="K2919" s="18"/>
      <c r="L2919" s="18" t="str">
        <f t="shared" si="107"/>
        <v/>
      </c>
      <c r="M2919" t="str">
        <f>IF([1]线路!G2919="","",[1]线路!G2919)</f>
        <v/>
      </c>
      <c r="N2919" t="str">
        <f>IF([1]线路!H2919="","",[1]线路!H2919)</f>
        <v/>
      </c>
    </row>
    <row r="2920" spans="1:14" x14ac:dyDescent="0.15">
      <c r="A2920" t="str">
        <f>IF([1]线路!A2920="","",[1]线路!A2920)</f>
        <v/>
      </c>
      <c r="B2920" t="str">
        <f>IF([1]线路!B2920="","",[1]线路!B2920)</f>
        <v/>
      </c>
      <c r="C2920" t="str">
        <f>IF([1]线路!C2920="","",[1]线路!C2920)</f>
        <v/>
      </c>
      <c r="D2920" t="str">
        <f>IF([1]线路!D2920="","",[1]线路!D2920)</f>
        <v/>
      </c>
      <c r="E2920" t="str">
        <f>IF([1]线路!F2920="","",[1]线路!F2920)</f>
        <v/>
      </c>
      <c r="F2920" t="str">
        <f>IF([1]线路!E2920="","",[1]线路!E2920)</f>
        <v/>
      </c>
      <c r="G2920" s="18" t="str">
        <f t="shared" si="106"/>
        <v/>
      </c>
      <c r="H2920" s="18"/>
      <c r="I2920" s="18"/>
      <c r="J2920" s="18"/>
      <c r="K2920" s="18"/>
      <c r="L2920" s="18" t="str">
        <f t="shared" si="107"/>
        <v/>
      </c>
      <c r="M2920" t="str">
        <f>IF([1]线路!G2920="","",[1]线路!G2920)</f>
        <v/>
      </c>
      <c r="N2920" t="str">
        <f>IF([1]线路!H2920="","",[1]线路!H2920)</f>
        <v/>
      </c>
    </row>
    <row r="2921" spans="1:14" x14ac:dyDescent="0.15">
      <c r="A2921" t="str">
        <f>IF([1]线路!A2921="","",[1]线路!A2921)</f>
        <v/>
      </c>
      <c r="B2921" t="str">
        <f>IF([1]线路!B2921="","",[1]线路!B2921)</f>
        <v/>
      </c>
      <c r="C2921" t="str">
        <f>IF([1]线路!C2921="","",[1]线路!C2921)</f>
        <v/>
      </c>
      <c r="D2921" t="str">
        <f>IF([1]线路!D2921="","",[1]线路!D2921)</f>
        <v/>
      </c>
      <c r="E2921" t="str">
        <f>IF([1]线路!F2921="","",[1]线路!F2921)</f>
        <v/>
      </c>
      <c r="F2921" t="str">
        <f>IF([1]线路!E2921="","",[1]线路!E2921)</f>
        <v/>
      </c>
      <c r="G2921" s="18" t="str">
        <f t="shared" si="106"/>
        <v/>
      </c>
      <c r="H2921" s="18"/>
      <c r="I2921" s="18"/>
      <c r="J2921" s="18"/>
      <c r="K2921" s="18"/>
      <c r="L2921" s="18" t="str">
        <f t="shared" si="107"/>
        <v/>
      </c>
      <c r="M2921" t="str">
        <f>IF([1]线路!G2921="","",[1]线路!G2921)</f>
        <v/>
      </c>
      <c r="N2921" t="str">
        <f>IF([1]线路!H2921="","",[1]线路!H2921)</f>
        <v/>
      </c>
    </row>
    <row r="2922" spans="1:14" x14ac:dyDescent="0.15">
      <c r="A2922" t="str">
        <f>IF([1]线路!A2922="","",[1]线路!A2922)</f>
        <v/>
      </c>
      <c r="B2922" t="str">
        <f>IF([1]线路!B2922="","",[1]线路!B2922)</f>
        <v/>
      </c>
      <c r="C2922" t="str">
        <f>IF([1]线路!C2922="","",[1]线路!C2922)</f>
        <v/>
      </c>
      <c r="D2922" t="str">
        <f>IF([1]线路!D2922="","",[1]线路!D2922)</f>
        <v/>
      </c>
      <c r="E2922" t="str">
        <f>IF([1]线路!F2922="","",[1]线路!F2922)</f>
        <v/>
      </c>
      <c r="F2922" t="str">
        <f>IF([1]线路!E2922="","",[1]线路!E2922)</f>
        <v/>
      </c>
      <c r="G2922" s="18" t="str">
        <f t="shared" si="106"/>
        <v/>
      </c>
      <c r="H2922" s="18"/>
      <c r="I2922" s="18"/>
      <c r="J2922" s="18"/>
      <c r="K2922" s="18"/>
      <c r="L2922" s="18" t="str">
        <f t="shared" si="107"/>
        <v/>
      </c>
      <c r="M2922" t="str">
        <f>IF([1]线路!G2922="","",[1]线路!G2922)</f>
        <v/>
      </c>
      <c r="N2922" t="str">
        <f>IF([1]线路!H2922="","",[1]线路!H2922)</f>
        <v/>
      </c>
    </row>
    <row r="2923" spans="1:14" x14ac:dyDescent="0.15">
      <c r="A2923" t="str">
        <f>IF([1]线路!A2923="","",[1]线路!A2923)</f>
        <v/>
      </c>
      <c r="B2923" t="str">
        <f>IF([1]线路!B2923="","",[1]线路!B2923)</f>
        <v/>
      </c>
      <c r="C2923" t="str">
        <f>IF([1]线路!C2923="","",[1]线路!C2923)</f>
        <v/>
      </c>
      <c r="D2923" t="str">
        <f>IF([1]线路!D2923="","",[1]线路!D2923)</f>
        <v/>
      </c>
      <c r="E2923" t="str">
        <f>IF([1]线路!F2923="","",[1]线路!F2923)</f>
        <v/>
      </c>
      <c r="F2923" t="str">
        <f>IF([1]线路!E2923="","",[1]线路!E2923)</f>
        <v/>
      </c>
      <c r="G2923" s="18" t="str">
        <f t="shared" si="106"/>
        <v/>
      </c>
      <c r="H2923" s="18"/>
      <c r="I2923" s="18"/>
      <c r="J2923" s="18"/>
      <c r="K2923" s="18"/>
      <c r="L2923" s="18" t="str">
        <f t="shared" si="107"/>
        <v/>
      </c>
      <c r="M2923" t="str">
        <f>IF([1]线路!G2923="","",[1]线路!G2923)</f>
        <v/>
      </c>
      <c r="N2923" t="str">
        <f>IF([1]线路!H2923="","",[1]线路!H2923)</f>
        <v/>
      </c>
    </row>
    <row r="2924" spans="1:14" x14ac:dyDescent="0.15">
      <c r="A2924" t="str">
        <f>IF([1]线路!A2924="","",[1]线路!A2924)</f>
        <v/>
      </c>
      <c r="B2924" t="str">
        <f>IF([1]线路!B2924="","",[1]线路!B2924)</f>
        <v/>
      </c>
      <c r="C2924" t="str">
        <f>IF([1]线路!C2924="","",[1]线路!C2924)</f>
        <v/>
      </c>
      <c r="D2924" t="str">
        <f>IF([1]线路!D2924="","",[1]线路!D2924)</f>
        <v/>
      </c>
      <c r="E2924" t="str">
        <f>IF([1]线路!F2924="","",[1]线路!F2924)</f>
        <v/>
      </c>
      <c r="F2924" t="str">
        <f>IF([1]线路!E2924="","",[1]线路!E2924)</f>
        <v/>
      </c>
      <c r="G2924" s="18" t="str">
        <f t="shared" si="106"/>
        <v/>
      </c>
      <c r="H2924" s="18"/>
      <c r="I2924" s="18"/>
      <c r="J2924" s="18"/>
      <c r="K2924" s="18"/>
      <c r="L2924" s="18" t="str">
        <f t="shared" si="107"/>
        <v/>
      </c>
      <c r="M2924" t="str">
        <f>IF([1]线路!G2924="","",[1]线路!G2924)</f>
        <v/>
      </c>
      <c r="N2924" t="str">
        <f>IF([1]线路!H2924="","",[1]线路!H2924)</f>
        <v/>
      </c>
    </row>
    <row r="2925" spans="1:14" x14ac:dyDescent="0.15">
      <c r="A2925" t="str">
        <f>IF([1]线路!A2925="","",[1]线路!A2925)</f>
        <v/>
      </c>
      <c r="B2925" t="str">
        <f>IF([1]线路!B2925="","",[1]线路!B2925)</f>
        <v/>
      </c>
      <c r="C2925" t="str">
        <f>IF([1]线路!C2925="","",[1]线路!C2925)</f>
        <v/>
      </c>
      <c r="D2925" t="str">
        <f>IF([1]线路!D2925="","",[1]线路!D2925)</f>
        <v/>
      </c>
      <c r="E2925" t="str">
        <f>IF([1]线路!F2925="","",[1]线路!F2925)</f>
        <v/>
      </c>
      <c r="F2925" t="str">
        <f>IF([1]线路!E2925="","",[1]线路!E2925)</f>
        <v/>
      </c>
      <c r="G2925" s="18" t="str">
        <f t="shared" si="106"/>
        <v/>
      </c>
      <c r="H2925" s="18"/>
      <c r="I2925" s="18"/>
      <c r="J2925" s="18"/>
      <c r="K2925" s="18"/>
      <c r="L2925" s="18" t="str">
        <f t="shared" si="107"/>
        <v/>
      </c>
      <c r="M2925" t="str">
        <f>IF([1]线路!G2925="","",[1]线路!G2925)</f>
        <v/>
      </c>
      <c r="N2925" t="str">
        <f>IF([1]线路!H2925="","",[1]线路!H2925)</f>
        <v/>
      </c>
    </row>
    <row r="2926" spans="1:14" x14ac:dyDescent="0.15">
      <c r="A2926" t="str">
        <f>IF([1]线路!A2926="","",[1]线路!A2926)</f>
        <v/>
      </c>
      <c r="B2926" t="str">
        <f>IF([1]线路!B2926="","",[1]线路!B2926)</f>
        <v/>
      </c>
      <c r="C2926" t="str">
        <f>IF([1]线路!C2926="","",[1]线路!C2926)</f>
        <v/>
      </c>
      <c r="D2926" t="str">
        <f>IF([1]线路!D2926="","",[1]线路!D2926)</f>
        <v/>
      </c>
      <c r="E2926" t="str">
        <f>IF([1]线路!F2926="","",[1]线路!F2926)</f>
        <v/>
      </c>
      <c r="F2926" t="str">
        <f>IF([1]线路!E2926="","",[1]线路!E2926)</f>
        <v/>
      </c>
      <c r="G2926" s="18" t="str">
        <f t="shared" si="106"/>
        <v/>
      </c>
      <c r="H2926" s="18"/>
      <c r="I2926" s="18"/>
      <c r="J2926" s="18"/>
      <c r="K2926" s="18"/>
      <c r="L2926" s="18" t="str">
        <f t="shared" si="107"/>
        <v/>
      </c>
      <c r="M2926" t="str">
        <f>IF([1]线路!G2926="","",[1]线路!G2926)</f>
        <v/>
      </c>
      <c r="N2926" t="str">
        <f>IF([1]线路!H2926="","",[1]线路!H2926)</f>
        <v/>
      </c>
    </row>
    <row r="2927" spans="1:14" x14ac:dyDescent="0.15">
      <c r="A2927" t="str">
        <f>IF([1]线路!A2927="","",[1]线路!A2927)</f>
        <v/>
      </c>
      <c r="B2927" t="str">
        <f>IF([1]线路!B2927="","",[1]线路!B2927)</f>
        <v/>
      </c>
      <c r="C2927" t="str">
        <f>IF([1]线路!C2927="","",[1]线路!C2927)</f>
        <v/>
      </c>
      <c r="D2927" t="str">
        <f>IF([1]线路!D2927="","",[1]线路!D2927)</f>
        <v/>
      </c>
      <c r="E2927" t="str">
        <f>IF([1]线路!F2927="","",[1]线路!F2927)</f>
        <v/>
      </c>
      <c r="F2927" t="str">
        <f>IF([1]线路!E2927="","",[1]线路!E2927)</f>
        <v/>
      </c>
      <c r="G2927" s="18" t="str">
        <f t="shared" si="106"/>
        <v/>
      </c>
      <c r="H2927" s="18"/>
      <c r="I2927" s="18"/>
      <c r="J2927" s="18"/>
      <c r="K2927" s="18"/>
      <c r="L2927" s="18" t="str">
        <f t="shared" si="107"/>
        <v/>
      </c>
      <c r="M2927" t="str">
        <f>IF([1]线路!G2927="","",[1]线路!G2927)</f>
        <v/>
      </c>
      <c r="N2927" t="str">
        <f>IF([1]线路!H2927="","",[1]线路!H2927)</f>
        <v/>
      </c>
    </row>
    <row r="2928" spans="1:14" x14ac:dyDescent="0.15">
      <c r="A2928" t="str">
        <f>IF([1]线路!A2928="","",[1]线路!A2928)</f>
        <v/>
      </c>
      <c r="B2928" t="str">
        <f>IF([1]线路!B2928="","",[1]线路!B2928)</f>
        <v/>
      </c>
      <c r="C2928" t="str">
        <f>IF([1]线路!C2928="","",[1]线路!C2928)</f>
        <v/>
      </c>
      <c r="D2928" t="str">
        <f>IF([1]线路!D2928="","",[1]线路!D2928)</f>
        <v/>
      </c>
      <c r="E2928" t="str">
        <f>IF([1]线路!F2928="","",[1]线路!F2928)</f>
        <v/>
      </c>
      <c r="F2928" t="str">
        <f>IF([1]线路!E2928="","",[1]线路!E2928)</f>
        <v/>
      </c>
      <c r="G2928" s="18" t="str">
        <f t="shared" si="106"/>
        <v/>
      </c>
      <c r="H2928" s="18"/>
      <c r="I2928" s="18"/>
      <c r="J2928" s="18"/>
      <c r="K2928" s="18"/>
      <c r="L2928" s="18" t="str">
        <f t="shared" si="107"/>
        <v/>
      </c>
      <c r="M2928" t="str">
        <f>IF([1]线路!G2928="","",[1]线路!G2928)</f>
        <v/>
      </c>
      <c r="N2928" t="str">
        <f>IF([1]线路!H2928="","",[1]线路!H2928)</f>
        <v/>
      </c>
    </row>
    <row r="2929" spans="1:14" x14ac:dyDescent="0.15">
      <c r="A2929" t="str">
        <f>IF([1]线路!A2929="","",[1]线路!A2929)</f>
        <v/>
      </c>
      <c r="B2929" t="str">
        <f>IF([1]线路!B2929="","",[1]线路!B2929)</f>
        <v/>
      </c>
      <c r="C2929" t="str">
        <f>IF([1]线路!C2929="","",[1]线路!C2929)</f>
        <v/>
      </c>
      <c r="D2929" t="str">
        <f>IF([1]线路!D2929="","",[1]线路!D2929)</f>
        <v/>
      </c>
      <c r="E2929" t="str">
        <f>IF([1]线路!F2929="","",[1]线路!F2929)</f>
        <v/>
      </c>
      <c r="F2929" t="str">
        <f>IF([1]线路!E2929="","",[1]线路!E2929)</f>
        <v/>
      </c>
      <c r="G2929" s="18" t="str">
        <f t="shared" si="106"/>
        <v/>
      </c>
      <c r="H2929" s="18"/>
      <c r="I2929" s="18"/>
      <c r="J2929" s="18"/>
      <c r="K2929" s="18"/>
      <c r="L2929" s="18" t="str">
        <f t="shared" si="107"/>
        <v/>
      </c>
      <c r="M2929" t="str">
        <f>IF([1]线路!G2929="","",[1]线路!G2929)</f>
        <v/>
      </c>
      <c r="N2929" t="str">
        <f>IF([1]线路!H2929="","",[1]线路!H2929)</f>
        <v/>
      </c>
    </row>
    <row r="2930" spans="1:14" x14ac:dyDescent="0.15">
      <c r="A2930" t="str">
        <f>IF([1]线路!A2930="","",[1]线路!A2930)</f>
        <v/>
      </c>
      <c r="B2930" t="str">
        <f>IF([1]线路!B2930="","",[1]线路!B2930)</f>
        <v/>
      </c>
      <c r="C2930" t="str">
        <f>IF([1]线路!C2930="","",[1]线路!C2930)</f>
        <v/>
      </c>
      <c r="D2930" t="str">
        <f>IF([1]线路!D2930="","",[1]线路!D2930)</f>
        <v/>
      </c>
      <c r="E2930" t="str">
        <f>IF([1]线路!F2930="","",[1]线路!F2930)</f>
        <v/>
      </c>
      <c r="F2930" t="str">
        <f>IF([1]线路!E2930="","",[1]线路!E2930)</f>
        <v/>
      </c>
      <c r="G2930" s="18" t="str">
        <f t="shared" si="106"/>
        <v/>
      </c>
      <c r="H2930" s="18"/>
      <c r="I2930" s="18"/>
      <c r="J2930" s="18"/>
      <c r="K2930" s="18"/>
      <c r="L2930" s="18" t="str">
        <f t="shared" si="107"/>
        <v/>
      </c>
      <c r="M2930" t="str">
        <f>IF([1]线路!G2930="","",[1]线路!G2930)</f>
        <v/>
      </c>
      <c r="N2930" t="str">
        <f>IF([1]线路!H2930="","",[1]线路!H2930)</f>
        <v/>
      </c>
    </row>
    <row r="2931" spans="1:14" x14ac:dyDescent="0.15">
      <c r="A2931" t="str">
        <f>IF([1]线路!A2931="","",[1]线路!A2931)</f>
        <v/>
      </c>
      <c r="B2931" t="str">
        <f>IF([1]线路!B2931="","",[1]线路!B2931)</f>
        <v/>
      </c>
      <c r="C2931" t="str">
        <f>IF([1]线路!C2931="","",[1]线路!C2931)</f>
        <v/>
      </c>
      <c r="D2931" t="str">
        <f>IF([1]线路!D2931="","",[1]线路!D2931)</f>
        <v/>
      </c>
      <c r="E2931" t="str">
        <f>IF([1]线路!F2931="","",[1]线路!F2931)</f>
        <v/>
      </c>
      <c r="F2931" t="str">
        <f>IF([1]线路!E2931="","",[1]线路!E2931)</f>
        <v/>
      </c>
      <c r="G2931" s="18" t="str">
        <f t="shared" si="106"/>
        <v/>
      </c>
      <c r="H2931" s="18"/>
      <c r="I2931" s="18"/>
      <c r="J2931" s="18"/>
      <c r="K2931" s="18"/>
      <c r="L2931" s="18" t="str">
        <f t="shared" si="107"/>
        <v/>
      </c>
      <c r="M2931" t="str">
        <f>IF([1]线路!G2931="","",[1]线路!G2931)</f>
        <v/>
      </c>
      <c r="N2931" t="str">
        <f>IF([1]线路!H2931="","",[1]线路!H2931)</f>
        <v/>
      </c>
    </row>
    <row r="2932" spans="1:14" x14ac:dyDescent="0.15">
      <c r="A2932" t="str">
        <f>IF([1]线路!A2932="","",[1]线路!A2932)</f>
        <v/>
      </c>
      <c r="B2932" t="str">
        <f>IF([1]线路!B2932="","",[1]线路!B2932)</f>
        <v/>
      </c>
      <c r="C2932" t="str">
        <f>IF([1]线路!C2932="","",[1]线路!C2932)</f>
        <v/>
      </c>
      <c r="D2932" t="str">
        <f>IF([1]线路!D2932="","",[1]线路!D2932)</f>
        <v/>
      </c>
      <c r="E2932" t="str">
        <f>IF([1]线路!F2932="","",[1]线路!F2932)</f>
        <v/>
      </c>
      <c r="F2932" t="str">
        <f>IF([1]线路!E2932="","",[1]线路!E2932)</f>
        <v/>
      </c>
      <c r="G2932" s="18" t="str">
        <f t="shared" si="106"/>
        <v/>
      </c>
      <c r="H2932" s="18"/>
      <c r="I2932" s="18"/>
      <c r="J2932" s="18"/>
      <c r="K2932" s="18"/>
      <c r="L2932" s="18" t="str">
        <f t="shared" si="107"/>
        <v/>
      </c>
      <c r="M2932" t="str">
        <f>IF([1]线路!G2932="","",[1]线路!G2932)</f>
        <v/>
      </c>
      <c r="N2932" t="str">
        <f>IF([1]线路!H2932="","",[1]线路!H2932)</f>
        <v/>
      </c>
    </row>
    <row r="2933" spans="1:14" x14ac:dyDescent="0.15">
      <c r="A2933" t="str">
        <f>IF([1]线路!A2933="","",[1]线路!A2933)</f>
        <v/>
      </c>
      <c r="B2933" t="str">
        <f>IF([1]线路!B2933="","",[1]线路!B2933)</f>
        <v/>
      </c>
      <c r="C2933" t="str">
        <f>IF([1]线路!C2933="","",[1]线路!C2933)</f>
        <v/>
      </c>
      <c r="D2933" t="str">
        <f>IF([1]线路!D2933="","",[1]线路!D2933)</f>
        <v/>
      </c>
      <c r="E2933" t="str">
        <f>IF([1]线路!F2933="","",[1]线路!F2933)</f>
        <v/>
      </c>
      <c r="F2933" t="str">
        <f>IF([1]线路!E2933="","",[1]线路!E2933)</f>
        <v/>
      </c>
      <c r="G2933" s="18" t="str">
        <f t="shared" si="106"/>
        <v/>
      </c>
      <c r="H2933" s="18"/>
      <c r="I2933" s="18"/>
      <c r="J2933" s="18"/>
      <c r="K2933" s="18"/>
      <c r="L2933" s="18" t="str">
        <f t="shared" si="107"/>
        <v/>
      </c>
      <c r="M2933" t="str">
        <f>IF([1]线路!G2933="","",[1]线路!G2933)</f>
        <v/>
      </c>
      <c r="N2933" t="str">
        <f>IF([1]线路!H2933="","",[1]线路!H2933)</f>
        <v/>
      </c>
    </row>
    <row r="2934" spans="1:14" x14ac:dyDescent="0.15">
      <c r="A2934" t="str">
        <f>IF([1]线路!A2934="","",[1]线路!A2934)</f>
        <v/>
      </c>
      <c r="B2934" t="str">
        <f>IF([1]线路!B2934="","",[1]线路!B2934)</f>
        <v/>
      </c>
      <c r="C2934" t="str">
        <f>IF([1]线路!C2934="","",[1]线路!C2934)</f>
        <v/>
      </c>
      <c r="D2934" t="str">
        <f>IF([1]线路!D2934="","",[1]线路!D2934)</f>
        <v/>
      </c>
      <c r="E2934" t="str">
        <f>IF([1]线路!F2934="","",[1]线路!F2934)</f>
        <v/>
      </c>
      <c r="F2934" t="str">
        <f>IF([1]线路!E2934="","",[1]线路!E2934)</f>
        <v/>
      </c>
      <c r="G2934" s="18" t="str">
        <f t="shared" si="106"/>
        <v/>
      </c>
      <c r="H2934" s="18"/>
      <c r="I2934" s="18"/>
      <c r="J2934" s="18"/>
      <c r="K2934" s="18"/>
      <c r="L2934" s="18" t="str">
        <f t="shared" si="107"/>
        <v/>
      </c>
      <c r="M2934" t="str">
        <f>IF([1]线路!G2934="","",[1]线路!G2934)</f>
        <v/>
      </c>
      <c r="N2934" t="str">
        <f>IF([1]线路!H2934="","",[1]线路!H2934)</f>
        <v/>
      </c>
    </row>
    <row r="2935" spans="1:14" x14ac:dyDescent="0.15">
      <c r="A2935" t="str">
        <f>IF([1]线路!A2935="","",[1]线路!A2935)</f>
        <v/>
      </c>
      <c r="B2935" t="str">
        <f>IF([1]线路!B2935="","",[1]线路!B2935)</f>
        <v/>
      </c>
      <c r="C2935" t="str">
        <f>IF([1]线路!C2935="","",[1]线路!C2935)</f>
        <v/>
      </c>
      <c r="D2935" t="str">
        <f>IF([1]线路!D2935="","",[1]线路!D2935)</f>
        <v/>
      </c>
      <c r="E2935" t="str">
        <f>IF([1]线路!F2935="","",[1]线路!F2935)</f>
        <v/>
      </c>
      <c r="F2935" t="str">
        <f>IF([1]线路!E2935="","",[1]线路!E2935)</f>
        <v/>
      </c>
      <c r="G2935" s="18" t="str">
        <f t="shared" si="106"/>
        <v/>
      </c>
      <c r="H2935" s="18"/>
      <c r="I2935" s="18"/>
      <c r="J2935" s="18"/>
      <c r="K2935" s="18"/>
      <c r="L2935" s="18" t="str">
        <f t="shared" si="107"/>
        <v/>
      </c>
      <c r="M2935" t="str">
        <f>IF([1]线路!G2935="","",[1]线路!G2935)</f>
        <v/>
      </c>
      <c r="N2935" t="str">
        <f>IF([1]线路!H2935="","",[1]线路!H2935)</f>
        <v/>
      </c>
    </row>
    <row r="2936" spans="1:14" x14ac:dyDescent="0.15">
      <c r="A2936" t="str">
        <f>IF([1]线路!A2936="","",[1]线路!A2936)</f>
        <v/>
      </c>
      <c r="B2936" t="str">
        <f>IF([1]线路!B2936="","",[1]线路!B2936)</f>
        <v/>
      </c>
      <c r="C2936" t="str">
        <f>IF([1]线路!C2936="","",[1]线路!C2936)</f>
        <v/>
      </c>
      <c r="D2936" t="str">
        <f>IF([1]线路!D2936="","",[1]线路!D2936)</f>
        <v/>
      </c>
      <c r="E2936" t="str">
        <f>IF([1]线路!F2936="","",[1]线路!F2936)</f>
        <v/>
      </c>
      <c r="F2936" t="str">
        <f>IF([1]线路!E2936="","",[1]线路!E2936)</f>
        <v/>
      </c>
      <c r="G2936" s="18" t="str">
        <f t="shared" si="106"/>
        <v/>
      </c>
      <c r="H2936" s="18"/>
      <c r="I2936" s="18"/>
      <c r="J2936" s="18"/>
      <c r="K2936" s="18"/>
      <c r="L2936" s="18" t="str">
        <f t="shared" si="107"/>
        <v/>
      </c>
      <c r="M2936" t="str">
        <f>IF([1]线路!G2936="","",[1]线路!G2936)</f>
        <v/>
      </c>
      <c r="N2936" t="str">
        <f>IF([1]线路!H2936="","",[1]线路!H2936)</f>
        <v/>
      </c>
    </row>
    <row r="2937" spans="1:14" x14ac:dyDescent="0.15">
      <c r="A2937" t="str">
        <f>IF([1]线路!A2937="","",[1]线路!A2937)</f>
        <v/>
      </c>
      <c r="B2937" t="str">
        <f>IF([1]线路!B2937="","",[1]线路!B2937)</f>
        <v/>
      </c>
      <c r="C2937" t="str">
        <f>IF([1]线路!C2937="","",[1]线路!C2937)</f>
        <v/>
      </c>
      <c r="D2937" t="str">
        <f>IF([1]线路!D2937="","",[1]线路!D2937)</f>
        <v/>
      </c>
      <c r="E2937" t="str">
        <f>IF([1]线路!F2937="","",[1]线路!F2937)</f>
        <v/>
      </c>
      <c r="F2937" t="str">
        <f>IF([1]线路!E2937="","",[1]线路!E2937)</f>
        <v/>
      </c>
      <c r="G2937" s="18" t="str">
        <f t="shared" si="106"/>
        <v/>
      </c>
      <c r="H2937" s="18"/>
      <c r="I2937" s="18"/>
      <c r="J2937" s="18"/>
      <c r="K2937" s="18"/>
      <c r="L2937" s="18" t="str">
        <f t="shared" si="107"/>
        <v/>
      </c>
      <c r="M2937" t="str">
        <f>IF([1]线路!G2937="","",[1]线路!G2937)</f>
        <v/>
      </c>
      <c r="N2937" t="str">
        <f>IF([1]线路!H2937="","",[1]线路!H2937)</f>
        <v/>
      </c>
    </row>
    <row r="2938" spans="1:14" x14ac:dyDescent="0.15">
      <c r="A2938" t="str">
        <f>IF([1]线路!A2938="","",[1]线路!A2938)</f>
        <v/>
      </c>
      <c r="B2938" t="str">
        <f>IF([1]线路!B2938="","",[1]线路!B2938)</f>
        <v/>
      </c>
      <c r="C2938" t="str">
        <f>IF([1]线路!C2938="","",[1]线路!C2938)</f>
        <v/>
      </c>
      <c r="D2938" t="str">
        <f>IF([1]线路!D2938="","",[1]线路!D2938)</f>
        <v/>
      </c>
      <c r="E2938" t="str">
        <f>IF([1]线路!F2938="","",[1]线路!F2938)</f>
        <v/>
      </c>
      <c r="F2938" t="str">
        <f>IF([1]线路!E2938="","",[1]线路!E2938)</f>
        <v/>
      </c>
      <c r="G2938" s="18" t="str">
        <f t="shared" si="106"/>
        <v/>
      </c>
      <c r="H2938" s="18"/>
      <c r="I2938" s="18"/>
      <c r="J2938" s="18"/>
      <c r="K2938" s="18"/>
      <c r="L2938" s="18" t="str">
        <f t="shared" si="107"/>
        <v/>
      </c>
      <c r="M2938" t="str">
        <f>IF([1]线路!G2938="","",[1]线路!G2938)</f>
        <v/>
      </c>
      <c r="N2938" t="str">
        <f>IF([1]线路!H2938="","",[1]线路!H2938)</f>
        <v/>
      </c>
    </row>
    <row r="2939" spans="1:14" x14ac:dyDescent="0.15">
      <c r="A2939" t="str">
        <f>IF([1]线路!A2939="","",[1]线路!A2939)</f>
        <v/>
      </c>
      <c r="B2939" t="str">
        <f>IF([1]线路!B2939="","",[1]线路!B2939)</f>
        <v/>
      </c>
      <c r="C2939" t="str">
        <f>IF([1]线路!C2939="","",[1]线路!C2939)</f>
        <v/>
      </c>
      <c r="D2939" t="str">
        <f>IF([1]线路!D2939="","",[1]线路!D2939)</f>
        <v/>
      </c>
      <c r="E2939" t="str">
        <f>IF([1]线路!F2939="","",[1]线路!F2939)</f>
        <v/>
      </c>
      <c r="F2939" t="str">
        <f>IF([1]线路!E2939="","",[1]线路!E2939)</f>
        <v/>
      </c>
      <c r="G2939" s="18" t="str">
        <f t="shared" si="106"/>
        <v/>
      </c>
      <c r="H2939" s="18"/>
      <c r="I2939" s="18"/>
      <c r="J2939" s="18"/>
      <c r="K2939" s="18"/>
      <c r="L2939" s="18" t="str">
        <f t="shared" si="107"/>
        <v/>
      </c>
      <c r="M2939" t="str">
        <f>IF([1]线路!G2939="","",[1]线路!G2939)</f>
        <v/>
      </c>
      <c r="N2939" t="str">
        <f>IF([1]线路!H2939="","",[1]线路!H2939)</f>
        <v/>
      </c>
    </row>
    <row r="2940" spans="1:14" x14ac:dyDescent="0.15">
      <c r="A2940" t="str">
        <f>IF([1]线路!A2940="","",[1]线路!A2940)</f>
        <v/>
      </c>
      <c r="B2940" t="str">
        <f>IF([1]线路!B2940="","",[1]线路!B2940)</f>
        <v/>
      </c>
      <c r="C2940" t="str">
        <f>IF([1]线路!C2940="","",[1]线路!C2940)</f>
        <v/>
      </c>
      <c r="D2940" t="str">
        <f>IF([1]线路!D2940="","",[1]线路!D2940)</f>
        <v/>
      </c>
      <c r="E2940" t="str">
        <f>IF([1]线路!F2940="","",[1]线路!F2940)</f>
        <v/>
      </c>
      <c r="F2940" t="str">
        <f>IF([1]线路!E2940="","",[1]线路!E2940)</f>
        <v/>
      </c>
      <c r="G2940" s="18" t="str">
        <f t="shared" si="106"/>
        <v/>
      </c>
      <c r="H2940" s="18"/>
      <c r="I2940" s="18"/>
      <c r="J2940" s="18"/>
      <c r="K2940" s="18"/>
      <c r="L2940" s="18" t="str">
        <f t="shared" si="107"/>
        <v/>
      </c>
      <c r="M2940" t="str">
        <f>IF([1]线路!G2940="","",[1]线路!G2940)</f>
        <v/>
      </c>
      <c r="N2940" t="str">
        <f>IF([1]线路!H2940="","",[1]线路!H2940)</f>
        <v/>
      </c>
    </row>
    <row r="2941" spans="1:14" x14ac:dyDescent="0.15">
      <c r="A2941" t="str">
        <f>IF([1]线路!A2941="","",[1]线路!A2941)</f>
        <v/>
      </c>
      <c r="B2941" t="str">
        <f>IF([1]线路!B2941="","",[1]线路!B2941)</f>
        <v/>
      </c>
      <c r="C2941" t="str">
        <f>IF([1]线路!C2941="","",[1]线路!C2941)</f>
        <v/>
      </c>
      <c r="D2941" t="str">
        <f>IF([1]线路!D2941="","",[1]线路!D2941)</f>
        <v/>
      </c>
      <c r="E2941" t="str">
        <f>IF([1]线路!F2941="","",[1]线路!F2941)</f>
        <v/>
      </c>
      <c r="F2941" t="str">
        <f>IF([1]线路!E2941="","",[1]线路!E2941)</f>
        <v/>
      </c>
      <c r="G2941" s="18" t="str">
        <f t="shared" si="106"/>
        <v/>
      </c>
      <c r="H2941" s="18"/>
      <c r="I2941" s="18"/>
      <c r="J2941" s="18"/>
      <c r="K2941" s="18"/>
      <c r="L2941" s="18" t="str">
        <f t="shared" si="107"/>
        <v/>
      </c>
      <c r="M2941" t="str">
        <f>IF([1]线路!G2941="","",[1]线路!G2941)</f>
        <v/>
      </c>
      <c r="N2941" t="str">
        <f>IF([1]线路!H2941="","",[1]线路!H2941)</f>
        <v/>
      </c>
    </row>
    <row r="2942" spans="1:14" x14ac:dyDescent="0.15">
      <c r="A2942" t="str">
        <f>IF([1]线路!A2942="","",[1]线路!A2942)</f>
        <v/>
      </c>
      <c r="B2942" t="str">
        <f>IF([1]线路!B2942="","",[1]线路!B2942)</f>
        <v/>
      </c>
      <c r="C2942" t="str">
        <f>IF([1]线路!C2942="","",[1]线路!C2942)</f>
        <v/>
      </c>
      <c r="D2942" t="str">
        <f>IF([1]线路!D2942="","",[1]线路!D2942)</f>
        <v/>
      </c>
      <c r="E2942" t="str">
        <f>IF([1]线路!F2942="","",[1]线路!F2942)</f>
        <v/>
      </c>
      <c r="F2942" t="str">
        <f>IF([1]线路!E2942="","",[1]线路!E2942)</f>
        <v/>
      </c>
      <c r="G2942" s="18" t="str">
        <f t="shared" si="106"/>
        <v/>
      </c>
      <c r="H2942" s="18"/>
      <c r="I2942" s="18"/>
      <c r="J2942" s="18"/>
      <c r="K2942" s="18"/>
      <c r="L2942" s="18" t="str">
        <f t="shared" si="107"/>
        <v/>
      </c>
      <c r="M2942" t="str">
        <f>IF([1]线路!G2942="","",[1]线路!G2942)</f>
        <v/>
      </c>
      <c r="N2942" t="str">
        <f>IF([1]线路!H2942="","",[1]线路!H2942)</f>
        <v/>
      </c>
    </row>
    <row r="2943" spans="1:14" x14ac:dyDescent="0.15">
      <c r="A2943" t="str">
        <f>IF([1]线路!A2943="","",[1]线路!A2943)</f>
        <v/>
      </c>
      <c r="B2943" t="str">
        <f>IF([1]线路!B2943="","",[1]线路!B2943)</f>
        <v/>
      </c>
      <c r="C2943" t="str">
        <f>IF([1]线路!C2943="","",[1]线路!C2943)</f>
        <v/>
      </c>
      <c r="D2943" t="str">
        <f>IF([1]线路!D2943="","",[1]线路!D2943)</f>
        <v/>
      </c>
      <c r="E2943" t="str">
        <f>IF([1]线路!F2943="","",[1]线路!F2943)</f>
        <v/>
      </c>
      <c r="F2943" t="str">
        <f>IF([1]线路!E2943="","",[1]线路!E2943)</f>
        <v/>
      </c>
      <c r="G2943" s="18" t="str">
        <f t="shared" si="106"/>
        <v/>
      </c>
      <c r="H2943" s="18"/>
      <c r="I2943" s="18"/>
      <c r="J2943" s="18"/>
      <c r="K2943" s="18"/>
      <c r="L2943" s="18" t="str">
        <f t="shared" si="107"/>
        <v/>
      </c>
      <c r="M2943" t="str">
        <f>IF([1]线路!G2943="","",[1]线路!G2943)</f>
        <v/>
      </c>
      <c r="N2943" t="str">
        <f>IF([1]线路!H2943="","",[1]线路!H2943)</f>
        <v/>
      </c>
    </row>
    <row r="2944" spans="1:14" x14ac:dyDescent="0.15">
      <c r="A2944" t="str">
        <f>IF([1]线路!A2944="","",[1]线路!A2944)</f>
        <v/>
      </c>
      <c r="B2944" t="str">
        <f>IF([1]线路!B2944="","",[1]线路!B2944)</f>
        <v/>
      </c>
      <c r="C2944" t="str">
        <f>IF([1]线路!C2944="","",[1]线路!C2944)</f>
        <v/>
      </c>
      <c r="D2944" t="str">
        <f>IF([1]线路!D2944="","",[1]线路!D2944)</f>
        <v/>
      </c>
      <c r="E2944" t="str">
        <f>IF([1]线路!F2944="","",[1]线路!F2944)</f>
        <v/>
      </c>
      <c r="F2944" t="str">
        <f>IF([1]线路!E2944="","",[1]线路!E2944)</f>
        <v/>
      </c>
      <c r="G2944" s="18" t="str">
        <f t="shared" si="106"/>
        <v/>
      </c>
      <c r="H2944" s="18"/>
      <c r="I2944" s="18"/>
      <c r="J2944" s="18"/>
      <c r="K2944" s="18"/>
      <c r="L2944" s="18" t="str">
        <f t="shared" si="107"/>
        <v/>
      </c>
      <c r="M2944" t="str">
        <f>IF([1]线路!G2944="","",[1]线路!G2944)</f>
        <v/>
      </c>
      <c r="N2944" t="str">
        <f>IF([1]线路!H2944="","",[1]线路!H2944)</f>
        <v/>
      </c>
    </row>
    <row r="2945" spans="1:14" x14ac:dyDescent="0.15">
      <c r="A2945" t="str">
        <f>IF([1]线路!A2945="","",[1]线路!A2945)</f>
        <v/>
      </c>
      <c r="B2945" t="str">
        <f>IF([1]线路!B2945="","",[1]线路!B2945)</f>
        <v/>
      </c>
      <c r="C2945" t="str">
        <f>IF([1]线路!C2945="","",[1]线路!C2945)</f>
        <v/>
      </c>
      <c r="D2945" t="str">
        <f>IF([1]线路!D2945="","",[1]线路!D2945)</f>
        <v/>
      </c>
      <c r="E2945" t="str">
        <f>IF([1]线路!F2945="","",[1]线路!F2945)</f>
        <v/>
      </c>
      <c r="F2945" t="str">
        <f>IF([1]线路!E2945="","",[1]线路!E2945)</f>
        <v/>
      </c>
      <c r="G2945" s="18" t="str">
        <f t="shared" si="106"/>
        <v/>
      </c>
      <c r="H2945" s="18"/>
      <c r="I2945" s="18"/>
      <c r="J2945" s="18"/>
      <c r="K2945" s="18"/>
      <c r="L2945" s="18" t="str">
        <f t="shared" si="107"/>
        <v/>
      </c>
      <c r="M2945" t="str">
        <f>IF([1]线路!G2945="","",[1]线路!G2945)</f>
        <v/>
      </c>
      <c r="N2945" t="str">
        <f>IF([1]线路!H2945="","",[1]线路!H2945)</f>
        <v/>
      </c>
    </row>
    <row r="2946" spans="1:14" x14ac:dyDescent="0.15">
      <c r="A2946" t="str">
        <f>IF([1]线路!A2946="","",[1]线路!A2946)</f>
        <v/>
      </c>
      <c r="B2946" t="str">
        <f>IF([1]线路!B2946="","",[1]线路!B2946)</f>
        <v/>
      </c>
      <c r="C2946" t="str">
        <f>IF([1]线路!C2946="","",[1]线路!C2946)</f>
        <v/>
      </c>
      <c r="D2946" t="str">
        <f>IF([1]线路!D2946="","",[1]线路!D2946)</f>
        <v/>
      </c>
      <c r="E2946" t="str">
        <f>IF([1]线路!F2946="","",[1]线路!F2946)</f>
        <v/>
      </c>
      <c r="F2946" t="str">
        <f>IF([1]线路!E2946="","",[1]线路!E2946)</f>
        <v/>
      </c>
      <c r="G2946" s="18" t="str">
        <f t="shared" si="106"/>
        <v/>
      </c>
      <c r="H2946" s="18"/>
      <c r="I2946" s="18"/>
      <c r="J2946" s="18"/>
      <c r="K2946" s="18"/>
      <c r="L2946" s="18" t="str">
        <f t="shared" si="107"/>
        <v/>
      </c>
      <c r="M2946" t="str">
        <f>IF([1]线路!G2946="","",[1]线路!G2946)</f>
        <v/>
      </c>
      <c r="N2946" t="str">
        <f>IF([1]线路!H2946="","",[1]线路!H2946)</f>
        <v/>
      </c>
    </row>
    <row r="2947" spans="1:14" x14ac:dyDescent="0.15">
      <c r="A2947" t="str">
        <f>IF([1]线路!A2947="","",[1]线路!A2947)</f>
        <v/>
      </c>
      <c r="B2947" t="str">
        <f>IF([1]线路!B2947="","",[1]线路!B2947)</f>
        <v/>
      </c>
      <c r="C2947" t="str">
        <f>IF([1]线路!C2947="","",[1]线路!C2947)</f>
        <v/>
      </c>
      <c r="D2947" t="str">
        <f>IF([1]线路!D2947="","",[1]线路!D2947)</f>
        <v/>
      </c>
      <c r="E2947" t="str">
        <f>IF([1]线路!F2947="","",[1]线路!F2947)</f>
        <v/>
      </c>
      <c r="F2947" t="str">
        <f>IF([1]线路!E2947="","",[1]线路!E2947)</f>
        <v/>
      </c>
      <c r="G2947" s="18" t="str">
        <f t="shared" ref="G2947:G3010" si="108">L2947</f>
        <v/>
      </c>
      <c r="H2947" s="18"/>
      <c r="I2947" s="18"/>
      <c r="J2947" s="18"/>
      <c r="K2947" s="18"/>
      <c r="L2947" s="18" t="str">
        <f t="shared" ref="L2947:L3010" si="109">IF(OR(I2947="",K2947=""),"",IF(I2947/(I2947+K2947)&gt;0.5,0,1))</f>
        <v/>
      </c>
      <c r="M2947" t="str">
        <f>IF([1]线路!G2947="","",[1]线路!G2947)</f>
        <v/>
      </c>
      <c r="N2947" t="str">
        <f>IF([1]线路!H2947="","",[1]线路!H2947)</f>
        <v/>
      </c>
    </row>
    <row r="2948" spans="1:14" x14ac:dyDescent="0.15">
      <c r="A2948" t="str">
        <f>IF([1]线路!A2948="","",[1]线路!A2948)</f>
        <v/>
      </c>
      <c r="B2948" t="str">
        <f>IF([1]线路!B2948="","",[1]线路!B2948)</f>
        <v/>
      </c>
      <c r="C2948" t="str">
        <f>IF([1]线路!C2948="","",[1]线路!C2948)</f>
        <v/>
      </c>
      <c r="D2948" t="str">
        <f>IF([1]线路!D2948="","",[1]线路!D2948)</f>
        <v/>
      </c>
      <c r="E2948" t="str">
        <f>IF([1]线路!F2948="","",[1]线路!F2948)</f>
        <v/>
      </c>
      <c r="F2948" t="str">
        <f>IF([1]线路!E2948="","",[1]线路!E2948)</f>
        <v/>
      </c>
      <c r="G2948" s="18" t="str">
        <f t="shared" si="108"/>
        <v/>
      </c>
      <c r="H2948" s="18"/>
      <c r="I2948" s="18"/>
      <c r="J2948" s="18"/>
      <c r="K2948" s="18"/>
      <c r="L2948" s="18" t="str">
        <f t="shared" si="109"/>
        <v/>
      </c>
      <c r="M2948" t="str">
        <f>IF([1]线路!G2948="","",[1]线路!G2948)</f>
        <v/>
      </c>
      <c r="N2948" t="str">
        <f>IF([1]线路!H2948="","",[1]线路!H2948)</f>
        <v/>
      </c>
    </row>
    <row r="2949" spans="1:14" x14ac:dyDescent="0.15">
      <c r="A2949" t="str">
        <f>IF([1]线路!A2949="","",[1]线路!A2949)</f>
        <v/>
      </c>
      <c r="B2949" t="str">
        <f>IF([1]线路!B2949="","",[1]线路!B2949)</f>
        <v/>
      </c>
      <c r="C2949" t="str">
        <f>IF([1]线路!C2949="","",[1]线路!C2949)</f>
        <v/>
      </c>
      <c r="D2949" t="str">
        <f>IF([1]线路!D2949="","",[1]线路!D2949)</f>
        <v/>
      </c>
      <c r="E2949" t="str">
        <f>IF([1]线路!F2949="","",[1]线路!F2949)</f>
        <v/>
      </c>
      <c r="F2949" t="str">
        <f>IF([1]线路!E2949="","",[1]线路!E2949)</f>
        <v/>
      </c>
      <c r="G2949" s="18" t="str">
        <f t="shared" si="108"/>
        <v/>
      </c>
      <c r="H2949" s="18"/>
      <c r="I2949" s="18"/>
      <c r="J2949" s="18"/>
      <c r="K2949" s="18"/>
      <c r="L2949" s="18" t="str">
        <f t="shared" si="109"/>
        <v/>
      </c>
      <c r="M2949" t="str">
        <f>IF([1]线路!G2949="","",[1]线路!G2949)</f>
        <v/>
      </c>
      <c r="N2949" t="str">
        <f>IF([1]线路!H2949="","",[1]线路!H2949)</f>
        <v/>
      </c>
    </row>
    <row r="2950" spans="1:14" x14ac:dyDescent="0.15">
      <c r="A2950" t="str">
        <f>IF([1]线路!A2950="","",[1]线路!A2950)</f>
        <v/>
      </c>
      <c r="B2950" t="str">
        <f>IF([1]线路!B2950="","",[1]线路!B2950)</f>
        <v/>
      </c>
      <c r="C2950" t="str">
        <f>IF([1]线路!C2950="","",[1]线路!C2950)</f>
        <v/>
      </c>
      <c r="D2950" t="str">
        <f>IF([1]线路!D2950="","",[1]线路!D2950)</f>
        <v/>
      </c>
      <c r="E2950" t="str">
        <f>IF([1]线路!F2950="","",[1]线路!F2950)</f>
        <v/>
      </c>
      <c r="F2950" t="str">
        <f>IF([1]线路!E2950="","",[1]线路!E2950)</f>
        <v/>
      </c>
      <c r="G2950" s="18" t="str">
        <f t="shared" si="108"/>
        <v/>
      </c>
      <c r="H2950" s="18"/>
      <c r="I2950" s="18"/>
      <c r="J2950" s="18"/>
      <c r="K2950" s="18"/>
      <c r="L2950" s="18" t="str">
        <f t="shared" si="109"/>
        <v/>
      </c>
      <c r="M2950" t="str">
        <f>IF([1]线路!G2950="","",[1]线路!G2950)</f>
        <v/>
      </c>
      <c r="N2950" t="str">
        <f>IF([1]线路!H2950="","",[1]线路!H2950)</f>
        <v/>
      </c>
    </row>
    <row r="2951" spans="1:14" x14ac:dyDescent="0.15">
      <c r="A2951" t="str">
        <f>IF([1]线路!A2951="","",[1]线路!A2951)</f>
        <v/>
      </c>
      <c r="B2951" t="str">
        <f>IF([1]线路!B2951="","",[1]线路!B2951)</f>
        <v/>
      </c>
      <c r="C2951" t="str">
        <f>IF([1]线路!C2951="","",[1]线路!C2951)</f>
        <v/>
      </c>
      <c r="D2951" t="str">
        <f>IF([1]线路!D2951="","",[1]线路!D2951)</f>
        <v/>
      </c>
      <c r="E2951" t="str">
        <f>IF([1]线路!F2951="","",[1]线路!F2951)</f>
        <v/>
      </c>
      <c r="F2951" t="str">
        <f>IF([1]线路!E2951="","",[1]线路!E2951)</f>
        <v/>
      </c>
      <c r="G2951" s="18" t="str">
        <f t="shared" si="108"/>
        <v/>
      </c>
      <c r="H2951" s="18"/>
      <c r="I2951" s="18"/>
      <c r="J2951" s="18"/>
      <c r="K2951" s="18"/>
      <c r="L2951" s="18" t="str">
        <f t="shared" si="109"/>
        <v/>
      </c>
      <c r="M2951" t="str">
        <f>IF([1]线路!G2951="","",[1]线路!G2951)</f>
        <v/>
      </c>
      <c r="N2951" t="str">
        <f>IF([1]线路!H2951="","",[1]线路!H2951)</f>
        <v/>
      </c>
    </row>
    <row r="2952" spans="1:14" x14ac:dyDescent="0.15">
      <c r="A2952" t="str">
        <f>IF([1]线路!A2952="","",[1]线路!A2952)</f>
        <v/>
      </c>
      <c r="B2952" t="str">
        <f>IF([1]线路!B2952="","",[1]线路!B2952)</f>
        <v/>
      </c>
      <c r="C2952" t="str">
        <f>IF([1]线路!C2952="","",[1]线路!C2952)</f>
        <v/>
      </c>
      <c r="D2952" t="str">
        <f>IF([1]线路!D2952="","",[1]线路!D2952)</f>
        <v/>
      </c>
      <c r="E2952" t="str">
        <f>IF([1]线路!F2952="","",[1]线路!F2952)</f>
        <v/>
      </c>
      <c r="F2952" t="str">
        <f>IF([1]线路!E2952="","",[1]线路!E2952)</f>
        <v/>
      </c>
      <c r="G2952" s="18" t="str">
        <f t="shared" si="108"/>
        <v/>
      </c>
      <c r="H2952" s="18"/>
      <c r="I2952" s="18"/>
      <c r="J2952" s="18"/>
      <c r="K2952" s="18"/>
      <c r="L2952" s="18" t="str">
        <f t="shared" si="109"/>
        <v/>
      </c>
      <c r="M2952" t="str">
        <f>IF([1]线路!G2952="","",[1]线路!G2952)</f>
        <v/>
      </c>
      <c r="N2952" t="str">
        <f>IF([1]线路!H2952="","",[1]线路!H2952)</f>
        <v/>
      </c>
    </row>
    <row r="2953" spans="1:14" x14ac:dyDescent="0.15">
      <c r="A2953" t="str">
        <f>IF([1]线路!A2953="","",[1]线路!A2953)</f>
        <v/>
      </c>
      <c r="B2953" t="str">
        <f>IF([1]线路!B2953="","",[1]线路!B2953)</f>
        <v/>
      </c>
      <c r="C2953" t="str">
        <f>IF([1]线路!C2953="","",[1]线路!C2953)</f>
        <v/>
      </c>
      <c r="D2953" t="str">
        <f>IF([1]线路!D2953="","",[1]线路!D2953)</f>
        <v/>
      </c>
      <c r="E2953" t="str">
        <f>IF([1]线路!F2953="","",[1]线路!F2953)</f>
        <v/>
      </c>
      <c r="F2953" t="str">
        <f>IF([1]线路!E2953="","",[1]线路!E2953)</f>
        <v/>
      </c>
      <c r="G2953" s="18" t="str">
        <f t="shared" si="108"/>
        <v/>
      </c>
      <c r="H2953" s="18"/>
      <c r="I2953" s="18"/>
      <c r="J2953" s="18"/>
      <c r="K2953" s="18"/>
      <c r="L2953" s="18" t="str">
        <f t="shared" si="109"/>
        <v/>
      </c>
      <c r="M2953" t="str">
        <f>IF([1]线路!G2953="","",[1]线路!G2953)</f>
        <v/>
      </c>
      <c r="N2953" t="str">
        <f>IF([1]线路!H2953="","",[1]线路!H2953)</f>
        <v/>
      </c>
    </row>
    <row r="2954" spans="1:14" x14ac:dyDescent="0.15">
      <c r="A2954" t="str">
        <f>IF([1]线路!A2954="","",[1]线路!A2954)</f>
        <v/>
      </c>
      <c r="B2954" t="str">
        <f>IF([1]线路!B2954="","",[1]线路!B2954)</f>
        <v/>
      </c>
      <c r="C2954" t="str">
        <f>IF([1]线路!C2954="","",[1]线路!C2954)</f>
        <v/>
      </c>
      <c r="D2954" t="str">
        <f>IF([1]线路!D2954="","",[1]线路!D2954)</f>
        <v/>
      </c>
      <c r="E2954" t="str">
        <f>IF([1]线路!F2954="","",[1]线路!F2954)</f>
        <v/>
      </c>
      <c r="F2954" t="str">
        <f>IF([1]线路!E2954="","",[1]线路!E2954)</f>
        <v/>
      </c>
      <c r="G2954" s="18" t="str">
        <f t="shared" si="108"/>
        <v/>
      </c>
      <c r="H2954" s="18"/>
      <c r="I2954" s="18"/>
      <c r="J2954" s="18"/>
      <c r="K2954" s="18"/>
      <c r="L2954" s="18" t="str">
        <f t="shared" si="109"/>
        <v/>
      </c>
      <c r="M2954" t="str">
        <f>IF([1]线路!G2954="","",[1]线路!G2954)</f>
        <v/>
      </c>
      <c r="N2954" t="str">
        <f>IF([1]线路!H2954="","",[1]线路!H2954)</f>
        <v/>
      </c>
    </row>
    <row r="2955" spans="1:14" x14ac:dyDescent="0.15">
      <c r="A2955" t="str">
        <f>IF([1]线路!A2955="","",[1]线路!A2955)</f>
        <v/>
      </c>
      <c r="B2955" t="str">
        <f>IF([1]线路!B2955="","",[1]线路!B2955)</f>
        <v/>
      </c>
      <c r="C2955" t="str">
        <f>IF([1]线路!C2955="","",[1]线路!C2955)</f>
        <v/>
      </c>
      <c r="D2955" t="str">
        <f>IF([1]线路!D2955="","",[1]线路!D2955)</f>
        <v/>
      </c>
      <c r="E2955" t="str">
        <f>IF([1]线路!F2955="","",[1]线路!F2955)</f>
        <v/>
      </c>
      <c r="F2955" t="str">
        <f>IF([1]线路!E2955="","",[1]线路!E2955)</f>
        <v/>
      </c>
      <c r="G2955" s="18" t="str">
        <f t="shared" si="108"/>
        <v/>
      </c>
      <c r="H2955" s="18"/>
      <c r="I2955" s="18"/>
      <c r="J2955" s="18"/>
      <c r="K2955" s="18"/>
      <c r="L2955" s="18" t="str">
        <f t="shared" si="109"/>
        <v/>
      </c>
      <c r="M2955" t="str">
        <f>IF([1]线路!G2955="","",[1]线路!G2955)</f>
        <v/>
      </c>
      <c r="N2955" t="str">
        <f>IF([1]线路!H2955="","",[1]线路!H2955)</f>
        <v/>
      </c>
    </row>
    <row r="2956" spans="1:14" x14ac:dyDescent="0.15">
      <c r="A2956" t="str">
        <f>IF([1]线路!A2956="","",[1]线路!A2956)</f>
        <v/>
      </c>
      <c r="B2956" t="str">
        <f>IF([1]线路!B2956="","",[1]线路!B2956)</f>
        <v/>
      </c>
      <c r="C2956" t="str">
        <f>IF([1]线路!C2956="","",[1]线路!C2956)</f>
        <v/>
      </c>
      <c r="D2956" t="str">
        <f>IF([1]线路!D2956="","",[1]线路!D2956)</f>
        <v/>
      </c>
      <c r="E2956" t="str">
        <f>IF([1]线路!F2956="","",[1]线路!F2956)</f>
        <v/>
      </c>
      <c r="F2956" t="str">
        <f>IF([1]线路!E2956="","",[1]线路!E2956)</f>
        <v/>
      </c>
      <c r="G2956" s="18" t="str">
        <f t="shared" si="108"/>
        <v/>
      </c>
      <c r="H2956" s="18"/>
      <c r="I2956" s="18"/>
      <c r="J2956" s="18"/>
      <c r="K2956" s="18"/>
      <c r="L2956" s="18" t="str">
        <f t="shared" si="109"/>
        <v/>
      </c>
      <c r="M2956" t="str">
        <f>IF([1]线路!G2956="","",[1]线路!G2956)</f>
        <v/>
      </c>
      <c r="N2956" t="str">
        <f>IF([1]线路!H2956="","",[1]线路!H2956)</f>
        <v/>
      </c>
    </row>
    <row r="2957" spans="1:14" x14ac:dyDescent="0.15">
      <c r="A2957" t="str">
        <f>IF([1]线路!A2957="","",[1]线路!A2957)</f>
        <v/>
      </c>
      <c r="B2957" t="str">
        <f>IF([1]线路!B2957="","",[1]线路!B2957)</f>
        <v/>
      </c>
      <c r="C2957" t="str">
        <f>IF([1]线路!C2957="","",[1]线路!C2957)</f>
        <v/>
      </c>
      <c r="D2957" t="str">
        <f>IF([1]线路!D2957="","",[1]线路!D2957)</f>
        <v/>
      </c>
      <c r="E2957" t="str">
        <f>IF([1]线路!F2957="","",[1]线路!F2957)</f>
        <v/>
      </c>
      <c r="F2957" t="str">
        <f>IF([1]线路!E2957="","",[1]线路!E2957)</f>
        <v/>
      </c>
      <c r="G2957" s="18" t="str">
        <f t="shared" si="108"/>
        <v/>
      </c>
      <c r="H2957" s="18"/>
      <c r="I2957" s="18"/>
      <c r="J2957" s="18"/>
      <c r="K2957" s="18"/>
      <c r="L2957" s="18" t="str">
        <f t="shared" si="109"/>
        <v/>
      </c>
      <c r="M2957" t="str">
        <f>IF([1]线路!G2957="","",[1]线路!G2957)</f>
        <v/>
      </c>
      <c r="N2957" t="str">
        <f>IF([1]线路!H2957="","",[1]线路!H2957)</f>
        <v/>
      </c>
    </row>
    <row r="2958" spans="1:14" x14ac:dyDescent="0.15">
      <c r="A2958" t="str">
        <f>IF([1]线路!A2958="","",[1]线路!A2958)</f>
        <v/>
      </c>
      <c r="B2958" t="str">
        <f>IF([1]线路!B2958="","",[1]线路!B2958)</f>
        <v/>
      </c>
      <c r="C2958" t="str">
        <f>IF([1]线路!C2958="","",[1]线路!C2958)</f>
        <v/>
      </c>
      <c r="D2958" t="str">
        <f>IF([1]线路!D2958="","",[1]线路!D2958)</f>
        <v/>
      </c>
      <c r="E2958" t="str">
        <f>IF([1]线路!F2958="","",[1]线路!F2958)</f>
        <v/>
      </c>
      <c r="F2958" t="str">
        <f>IF([1]线路!E2958="","",[1]线路!E2958)</f>
        <v/>
      </c>
      <c r="G2958" s="18" t="str">
        <f t="shared" si="108"/>
        <v/>
      </c>
      <c r="H2958" s="18"/>
      <c r="I2958" s="18"/>
      <c r="J2958" s="18"/>
      <c r="K2958" s="18"/>
      <c r="L2958" s="18" t="str">
        <f t="shared" si="109"/>
        <v/>
      </c>
      <c r="M2958" t="str">
        <f>IF([1]线路!G2958="","",[1]线路!G2958)</f>
        <v/>
      </c>
      <c r="N2958" t="str">
        <f>IF([1]线路!H2958="","",[1]线路!H2958)</f>
        <v/>
      </c>
    </row>
    <row r="2959" spans="1:14" x14ac:dyDescent="0.15">
      <c r="A2959" t="str">
        <f>IF([1]线路!A2959="","",[1]线路!A2959)</f>
        <v/>
      </c>
      <c r="B2959" t="str">
        <f>IF([1]线路!B2959="","",[1]线路!B2959)</f>
        <v/>
      </c>
      <c r="C2959" t="str">
        <f>IF([1]线路!C2959="","",[1]线路!C2959)</f>
        <v/>
      </c>
      <c r="D2959" t="str">
        <f>IF([1]线路!D2959="","",[1]线路!D2959)</f>
        <v/>
      </c>
      <c r="E2959" t="str">
        <f>IF([1]线路!F2959="","",[1]线路!F2959)</f>
        <v/>
      </c>
      <c r="F2959" t="str">
        <f>IF([1]线路!E2959="","",[1]线路!E2959)</f>
        <v/>
      </c>
      <c r="G2959" s="18" t="str">
        <f t="shared" si="108"/>
        <v/>
      </c>
      <c r="H2959" s="18"/>
      <c r="I2959" s="18"/>
      <c r="J2959" s="18"/>
      <c r="K2959" s="18"/>
      <c r="L2959" s="18" t="str">
        <f t="shared" si="109"/>
        <v/>
      </c>
      <c r="M2959" t="str">
        <f>IF([1]线路!G2959="","",[1]线路!G2959)</f>
        <v/>
      </c>
      <c r="N2959" t="str">
        <f>IF([1]线路!H2959="","",[1]线路!H2959)</f>
        <v/>
      </c>
    </row>
    <row r="2960" spans="1:14" x14ac:dyDescent="0.15">
      <c r="A2960" t="str">
        <f>IF([1]线路!A2960="","",[1]线路!A2960)</f>
        <v/>
      </c>
      <c r="B2960" t="str">
        <f>IF([1]线路!B2960="","",[1]线路!B2960)</f>
        <v/>
      </c>
      <c r="C2960" t="str">
        <f>IF([1]线路!C2960="","",[1]线路!C2960)</f>
        <v/>
      </c>
      <c r="D2960" t="str">
        <f>IF([1]线路!D2960="","",[1]线路!D2960)</f>
        <v/>
      </c>
      <c r="E2960" t="str">
        <f>IF([1]线路!F2960="","",[1]线路!F2960)</f>
        <v/>
      </c>
      <c r="F2960" t="str">
        <f>IF([1]线路!E2960="","",[1]线路!E2960)</f>
        <v/>
      </c>
      <c r="G2960" s="18" t="str">
        <f t="shared" si="108"/>
        <v/>
      </c>
      <c r="H2960" s="18"/>
      <c r="I2960" s="18"/>
      <c r="J2960" s="18"/>
      <c r="K2960" s="18"/>
      <c r="L2960" s="18" t="str">
        <f t="shared" si="109"/>
        <v/>
      </c>
      <c r="M2960" t="str">
        <f>IF([1]线路!G2960="","",[1]线路!G2960)</f>
        <v/>
      </c>
      <c r="N2960" t="str">
        <f>IF([1]线路!H2960="","",[1]线路!H2960)</f>
        <v/>
      </c>
    </row>
    <row r="2961" spans="1:14" x14ac:dyDescent="0.15">
      <c r="A2961" t="str">
        <f>IF([1]线路!A2961="","",[1]线路!A2961)</f>
        <v/>
      </c>
      <c r="B2961" t="str">
        <f>IF([1]线路!B2961="","",[1]线路!B2961)</f>
        <v/>
      </c>
      <c r="C2961" t="str">
        <f>IF([1]线路!C2961="","",[1]线路!C2961)</f>
        <v/>
      </c>
      <c r="D2961" t="str">
        <f>IF([1]线路!D2961="","",[1]线路!D2961)</f>
        <v/>
      </c>
      <c r="E2961" t="str">
        <f>IF([1]线路!F2961="","",[1]线路!F2961)</f>
        <v/>
      </c>
      <c r="F2961" t="str">
        <f>IF([1]线路!E2961="","",[1]线路!E2961)</f>
        <v/>
      </c>
      <c r="G2961" s="18" t="str">
        <f t="shared" si="108"/>
        <v/>
      </c>
      <c r="H2961" s="18"/>
      <c r="I2961" s="18"/>
      <c r="J2961" s="18"/>
      <c r="K2961" s="18"/>
      <c r="L2961" s="18" t="str">
        <f t="shared" si="109"/>
        <v/>
      </c>
      <c r="M2961" t="str">
        <f>IF([1]线路!G2961="","",[1]线路!G2961)</f>
        <v/>
      </c>
      <c r="N2961" t="str">
        <f>IF([1]线路!H2961="","",[1]线路!H2961)</f>
        <v/>
      </c>
    </row>
    <row r="2962" spans="1:14" x14ac:dyDescent="0.15">
      <c r="A2962" t="str">
        <f>IF([1]线路!A2962="","",[1]线路!A2962)</f>
        <v/>
      </c>
      <c r="B2962" t="str">
        <f>IF([1]线路!B2962="","",[1]线路!B2962)</f>
        <v/>
      </c>
      <c r="C2962" t="str">
        <f>IF([1]线路!C2962="","",[1]线路!C2962)</f>
        <v/>
      </c>
      <c r="D2962" t="str">
        <f>IF([1]线路!D2962="","",[1]线路!D2962)</f>
        <v/>
      </c>
      <c r="E2962" t="str">
        <f>IF([1]线路!F2962="","",[1]线路!F2962)</f>
        <v/>
      </c>
      <c r="F2962" t="str">
        <f>IF([1]线路!E2962="","",[1]线路!E2962)</f>
        <v/>
      </c>
      <c r="G2962" s="18" t="str">
        <f t="shared" si="108"/>
        <v/>
      </c>
      <c r="H2962" s="18"/>
      <c r="I2962" s="18"/>
      <c r="J2962" s="18"/>
      <c r="K2962" s="18"/>
      <c r="L2962" s="18" t="str">
        <f t="shared" si="109"/>
        <v/>
      </c>
      <c r="M2962" t="str">
        <f>IF([1]线路!G2962="","",[1]线路!G2962)</f>
        <v/>
      </c>
      <c r="N2962" t="str">
        <f>IF([1]线路!H2962="","",[1]线路!H2962)</f>
        <v/>
      </c>
    </row>
    <row r="2963" spans="1:14" x14ac:dyDescent="0.15">
      <c r="A2963" t="str">
        <f>IF([1]线路!A2963="","",[1]线路!A2963)</f>
        <v/>
      </c>
      <c r="B2963" t="str">
        <f>IF([1]线路!B2963="","",[1]线路!B2963)</f>
        <v/>
      </c>
      <c r="C2963" t="str">
        <f>IF([1]线路!C2963="","",[1]线路!C2963)</f>
        <v/>
      </c>
      <c r="D2963" t="str">
        <f>IF([1]线路!D2963="","",[1]线路!D2963)</f>
        <v/>
      </c>
      <c r="E2963" t="str">
        <f>IF([1]线路!F2963="","",[1]线路!F2963)</f>
        <v/>
      </c>
      <c r="F2963" t="str">
        <f>IF([1]线路!E2963="","",[1]线路!E2963)</f>
        <v/>
      </c>
      <c r="G2963" s="18" t="str">
        <f t="shared" si="108"/>
        <v/>
      </c>
      <c r="H2963" s="18"/>
      <c r="I2963" s="18"/>
      <c r="J2963" s="18"/>
      <c r="K2963" s="18"/>
      <c r="L2963" s="18" t="str">
        <f t="shared" si="109"/>
        <v/>
      </c>
      <c r="M2963" t="str">
        <f>IF([1]线路!G2963="","",[1]线路!G2963)</f>
        <v/>
      </c>
      <c r="N2963" t="str">
        <f>IF([1]线路!H2963="","",[1]线路!H2963)</f>
        <v/>
      </c>
    </row>
    <row r="2964" spans="1:14" x14ac:dyDescent="0.15">
      <c r="A2964" t="str">
        <f>IF([1]线路!A2964="","",[1]线路!A2964)</f>
        <v/>
      </c>
      <c r="B2964" t="str">
        <f>IF([1]线路!B2964="","",[1]线路!B2964)</f>
        <v/>
      </c>
      <c r="C2964" t="str">
        <f>IF([1]线路!C2964="","",[1]线路!C2964)</f>
        <v/>
      </c>
      <c r="D2964" t="str">
        <f>IF([1]线路!D2964="","",[1]线路!D2964)</f>
        <v/>
      </c>
      <c r="E2964" t="str">
        <f>IF([1]线路!F2964="","",[1]线路!F2964)</f>
        <v/>
      </c>
      <c r="F2964" t="str">
        <f>IF([1]线路!E2964="","",[1]线路!E2964)</f>
        <v/>
      </c>
      <c r="G2964" s="18" t="str">
        <f t="shared" si="108"/>
        <v/>
      </c>
      <c r="H2964" s="18"/>
      <c r="I2964" s="18"/>
      <c r="J2964" s="18"/>
      <c r="K2964" s="18"/>
      <c r="L2964" s="18" t="str">
        <f t="shared" si="109"/>
        <v/>
      </c>
      <c r="M2964" t="str">
        <f>IF([1]线路!G2964="","",[1]线路!G2964)</f>
        <v/>
      </c>
      <c r="N2964" t="str">
        <f>IF([1]线路!H2964="","",[1]线路!H2964)</f>
        <v/>
      </c>
    </row>
    <row r="2965" spans="1:14" x14ac:dyDescent="0.15">
      <c r="A2965" t="str">
        <f>IF([1]线路!A2965="","",[1]线路!A2965)</f>
        <v/>
      </c>
      <c r="B2965" t="str">
        <f>IF([1]线路!B2965="","",[1]线路!B2965)</f>
        <v/>
      </c>
      <c r="C2965" t="str">
        <f>IF([1]线路!C2965="","",[1]线路!C2965)</f>
        <v/>
      </c>
      <c r="D2965" t="str">
        <f>IF([1]线路!D2965="","",[1]线路!D2965)</f>
        <v/>
      </c>
      <c r="E2965" t="str">
        <f>IF([1]线路!F2965="","",[1]线路!F2965)</f>
        <v/>
      </c>
      <c r="F2965" t="str">
        <f>IF([1]线路!E2965="","",[1]线路!E2965)</f>
        <v/>
      </c>
      <c r="G2965" s="18" t="str">
        <f t="shared" si="108"/>
        <v/>
      </c>
      <c r="H2965" s="18"/>
      <c r="I2965" s="18"/>
      <c r="J2965" s="18"/>
      <c r="K2965" s="18"/>
      <c r="L2965" s="18" t="str">
        <f t="shared" si="109"/>
        <v/>
      </c>
      <c r="M2965" t="str">
        <f>IF([1]线路!G2965="","",[1]线路!G2965)</f>
        <v/>
      </c>
      <c r="N2965" t="str">
        <f>IF([1]线路!H2965="","",[1]线路!H2965)</f>
        <v/>
      </c>
    </row>
    <row r="2966" spans="1:14" x14ac:dyDescent="0.15">
      <c r="A2966" t="str">
        <f>IF([1]线路!A2966="","",[1]线路!A2966)</f>
        <v/>
      </c>
      <c r="B2966" t="str">
        <f>IF([1]线路!B2966="","",[1]线路!B2966)</f>
        <v/>
      </c>
      <c r="C2966" t="str">
        <f>IF([1]线路!C2966="","",[1]线路!C2966)</f>
        <v/>
      </c>
      <c r="D2966" t="str">
        <f>IF([1]线路!D2966="","",[1]线路!D2966)</f>
        <v/>
      </c>
      <c r="E2966" t="str">
        <f>IF([1]线路!F2966="","",[1]线路!F2966)</f>
        <v/>
      </c>
      <c r="F2966" t="str">
        <f>IF([1]线路!E2966="","",[1]线路!E2966)</f>
        <v/>
      </c>
      <c r="G2966" s="18" t="str">
        <f t="shared" si="108"/>
        <v/>
      </c>
      <c r="H2966" s="18"/>
      <c r="I2966" s="18"/>
      <c r="J2966" s="18"/>
      <c r="K2966" s="18"/>
      <c r="L2966" s="18" t="str">
        <f t="shared" si="109"/>
        <v/>
      </c>
      <c r="M2966" t="str">
        <f>IF([1]线路!G2966="","",[1]线路!G2966)</f>
        <v/>
      </c>
      <c r="N2966" t="str">
        <f>IF([1]线路!H2966="","",[1]线路!H2966)</f>
        <v/>
      </c>
    </row>
    <row r="2967" spans="1:14" x14ac:dyDescent="0.15">
      <c r="A2967" t="str">
        <f>IF([1]线路!A2967="","",[1]线路!A2967)</f>
        <v/>
      </c>
      <c r="B2967" t="str">
        <f>IF([1]线路!B2967="","",[1]线路!B2967)</f>
        <v/>
      </c>
      <c r="C2967" t="str">
        <f>IF([1]线路!C2967="","",[1]线路!C2967)</f>
        <v/>
      </c>
      <c r="D2967" t="str">
        <f>IF([1]线路!D2967="","",[1]线路!D2967)</f>
        <v/>
      </c>
      <c r="E2967" t="str">
        <f>IF([1]线路!F2967="","",[1]线路!F2967)</f>
        <v/>
      </c>
      <c r="F2967" t="str">
        <f>IF([1]线路!E2967="","",[1]线路!E2967)</f>
        <v/>
      </c>
      <c r="G2967" s="18" t="str">
        <f t="shared" si="108"/>
        <v/>
      </c>
      <c r="H2967" s="18"/>
      <c r="I2967" s="18"/>
      <c r="J2967" s="18"/>
      <c r="K2967" s="18"/>
      <c r="L2967" s="18" t="str">
        <f t="shared" si="109"/>
        <v/>
      </c>
      <c r="M2967" t="str">
        <f>IF([1]线路!G2967="","",[1]线路!G2967)</f>
        <v/>
      </c>
      <c r="N2967" t="str">
        <f>IF([1]线路!H2967="","",[1]线路!H2967)</f>
        <v/>
      </c>
    </row>
    <row r="2968" spans="1:14" x14ac:dyDescent="0.15">
      <c r="A2968" t="str">
        <f>IF([1]线路!A2968="","",[1]线路!A2968)</f>
        <v/>
      </c>
      <c r="B2968" t="str">
        <f>IF([1]线路!B2968="","",[1]线路!B2968)</f>
        <v/>
      </c>
      <c r="C2968" t="str">
        <f>IF([1]线路!C2968="","",[1]线路!C2968)</f>
        <v/>
      </c>
      <c r="D2968" t="str">
        <f>IF([1]线路!D2968="","",[1]线路!D2968)</f>
        <v/>
      </c>
      <c r="E2968" t="str">
        <f>IF([1]线路!F2968="","",[1]线路!F2968)</f>
        <v/>
      </c>
      <c r="F2968" t="str">
        <f>IF([1]线路!E2968="","",[1]线路!E2968)</f>
        <v/>
      </c>
      <c r="G2968" s="18" t="str">
        <f t="shared" si="108"/>
        <v/>
      </c>
      <c r="H2968" s="18"/>
      <c r="I2968" s="18"/>
      <c r="J2968" s="18"/>
      <c r="K2968" s="18"/>
      <c r="L2968" s="18" t="str">
        <f t="shared" si="109"/>
        <v/>
      </c>
      <c r="M2968" t="str">
        <f>IF([1]线路!G2968="","",[1]线路!G2968)</f>
        <v/>
      </c>
      <c r="N2968" t="str">
        <f>IF([1]线路!H2968="","",[1]线路!H2968)</f>
        <v/>
      </c>
    </row>
    <row r="2969" spans="1:14" x14ac:dyDescent="0.15">
      <c r="A2969" t="str">
        <f>IF([1]线路!A2969="","",[1]线路!A2969)</f>
        <v/>
      </c>
      <c r="B2969" t="str">
        <f>IF([1]线路!B2969="","",[1]线路!B2969)</f>
        <v/>
      </c>
      <c r="C2969" t="str">
        <f>IF([1]线路!C2969="","",[1]线路!C2969)</f>
        <v/>
      </c>
      <c r="D2969" t="str">
        <f>IF([1]线路!D2969="","",[1]线路!D2969)</f>
        <v/>
      </c>
      <c r="E2969" t="str">
        <f>IF([1]线路!F2969="","",[1]线路!F2969)</f>
        <v/>
      </c>
      <c r="F2969" t="str">
        <f>IF([1]线路!E2969="","",[1]线路!E2969)</f>
        <v/>
      </c>
      <c r="G2969" s="18" t="str">
        <f t="shared" si="108"/>
        <v/>
      </c>
      <c r="H2969" s="18"/>
      <c r="I2969" s="18"/>
      <c r="J2969" s="18"/>
      <c r="K2969" s="18"/>
      <c r="L2969" s="18" t="str">
        <f t="shared" si="109"/>
        <v/>
      </c>
      <c r="M2969" t="str">
        <f>IF([1]线路!G2969="","",[1]线路!G2969)</f>
        <v/>
      </c>
      <c r="N2969" t="str">
        <f>IF([1]线路!H2969="","",[1]线路!H2969)</f>
        <v/>
      </c>
    </row>
    <row r="2970" spans="1:14" x14ac:dyDescent="0.15">
      <c r="A2970" t="str">
        <f>IF([1]线路!A2970="","",[1]线路!A2970)</f>
        <v/>
      </c>
      <c r="B2970" t="str">
        <f>IF([1]线路!B2970="","",[1]线路!B2970)</f>
        <v/>
      </c>
      <c r="C2970" t="str">
        <f>IF([1]线路!C2970="","",[1]线路!C2970)</f>
        <v/>
      </c>
      <c r="D2970" t="str">
        <f>IF([1]线路!D2970="","",[1]线路!D2970)</f>
        <v/>
      </c>
      <c r="E2970" t="str">
        <f>IF([1]线路!F2970="","",[1]线路!F2970)</f>
        <v/>
      </c>
      <c r="F2970" t="str">
        <f>IF([1]线路!E2970="","",[1]线路!E2970)</f>
        <v/>
      </c>
      <c r="G2970" s="18" t="str">
        <f t="shared" si="108"/>
        <v/>
      </c>
      <c r="H2970" s="18"/>
      <c r="I2970" s="18"/>
      <c r="J2970" s="18"/>
      <c r="K2970" s="18"/>
      <c r="L2970" s="18" t="str">
        <f t="shared" si="109"/>
        <v/>
      </c>
      <c r="M2970" t="str">
        <f>IF([1]线路!G2970="","",[1]线路!G2970)</f>
        <v/>
      </c>
      <c r="N2970" t="str">
        <f>IF([1]线路!H2970="","",[1]线路!H2970)</f>
        <v/>
      </c>
    </row>
    <row r="2971" spans="1:14" x14ac:dyDescent="0.15">
      <c r="A2971" t="str">
        <f>IF([1]线路!A2971="","",[1]线路!A2971)</f>
        <v/>
      </c>
      <c r="B2971" t="str">
        <f>IF([1]线路!B2971="","",[1]线路!B2971)</f>
        <v/>
      </c>
      <c r="C2971" t="str">
        <f>IF([1]线路!C2971="","",[1]线路!C2971)</f>
        <v/>
      </c>
      <c r="D2971" t="str">
        <f>IF([1]线路!D2971="","",[1]线路!D2971)</f>
        <v/>
      </c>
      <c r="E2971" t="str">
        <f>IF([1]线路!F2971="","",[1]线路!F2971)</f>
        <v/>
      </c>
      <c r="F2971" t="str">
        <f>IF([1]线路!E2971="","",[1]线路!E2971)</f>
        <v/>
      </c>
      <c r="G2971" s="18" t="str">
        <f t="shared" si="108"/>
        <v/>
      </c>
      <c r="H2971" s="18"/>
      <c r="I2971" s="18"/>
      <c r="J2971" s="18"/>
      <c r="K2971" s="18"/>
      <c r="L2971" s="18" t="str">
        <f t="shared" si="109"/>
        <v/>
      </c>
      <c r="M2971" t="str">
        <f>IF([1]线路!G2971="","",[1]线路!G2971)</f>
        <v/>
      </c>
      <c r="N2971" t="str">
        <f>IF([1]线路!H2971="","",[1]线路!H2971)</f>
        <v/>
      </c>
    </row>
    <row r="2972" spans="1:14" x14ac:dyDescent="0.15">
      <c r="A2972" t="str">
        <f>IF([1]线路!A2972="","",[1]线路!A2972)</f>
        <v/>
      </c>
      <c r="B2972" t="str">
        <f>IF([1]线路!B2972="","",[1]线路!B2972)</f>
        <v/>
      </c>
      <c r="C2972" t="str">
        <f>IF([1]线路!C2972="","",[1]线路!C2972)</f>
        <v/>
      </c>
      <c r="D2972" t="str">
        <f>IF([1]线路!D2972="","",[1]线路!D2972)</f>
        <v/>
      </c>
      <c r="E2972" t="str">
        <f>IF([1]线路!F2972="","",[1]线路!F2972)</f>
        <v/>
      </c>
      <c r="F2972" t="str">
        <f>IF([1]线路!E2972="","",[1]线路!E2972)</f>
        <v/>
      </c>
      <c r="G2972" s="18" t="str">
        <f t="shared" si="108"/>
        <v/>
      </c>
      <c r="H2972" s="18"/>
      <c r="I2972" s="18"/>
      <c r="J2972" s="18"/>
      <c r="K2972" s="18"/>
      <c r="L2972" s="18" t="str">
        <f t="shared" si="109"/>
        <v/>
      </c>
      <c r="M2972" t="str">
        <f>IF([1]线路!G2972="","",[1]线路!G2972)</f>
        <v/>
      </c>
      <c r="N2972" t="str">
        <f>IF([1]线路!H2972="","",[1]线路!H2972)</f>
        <v/>
      </c>
    </row>
    <row r="2973" spans="1:14" x14ac:dyDescent="0.15">
      <c r="A2973" t="str">
        <f>IF([1]线路!A2973="","",[1]线路!A2973)</f>
        <v/>
      </c>
      <c r="B2973" t="str">
        <f>IF([1]线路!B2973="","",[1]线路!B2973)</f>
        <v/>
      </c>
      <c r="C2973" t="str">
        <f>IF([1]线路!C2973="","",[1]线路!C2973)</f>
        <v/>
      </c>
      <c r="D2973" t="str">
        <f>IF([1]线路!D2973="","",[1]线路!D2973)</f>
        <v/>
      </c>
      <c r="E2973" t="str">
        <f>IF([1]线路!F2973="","",[1]线路!F2973)</f>
        <v/>
      </c>
      <c r="F2973" t="str">
        <f>IF([1]线路!E2973="","",[1]线路!E2973)</f>
        <v/>
      </c>
      <c r="G2973" s="18" t="str">
        <f t="shared" si="108"/>
        <v/>
      </c>
      <c r="H2973" s="18"/>
      <c r="I2973" s="18"/>
      <c r="J2973" s="18"/>
      <c r="K2973" s="18"/>
      <c r="L2973" s="18" t="str">
        <f t="shared" si="109"/>
        <v/>
      </c>
      <c r="M2973" t="str">
        <f>IF([1]线路!G2973="","",[1]线路!G2973)</f>
        <v/>
      </c>
      <c r="N2973" t="str">
        <f>IF([1]线路!H2973="","",[1]线路!H2973)</f>
        <v/>
      </c>
    </row>
    <row r="2974" spans="1:14" x14ac:dyDescent="0.15">
      <c r="A2974" t="str">
        <f>IF([1]线路!A2974="","",[1]线路!A2974)</f>
        <v/>
      </c>
      <c r="B2974" t="str">
        <f>IF([1]线路!B2974="","",[1]线路!B2974)</f>
        <v/>
      </c>
      <c r="C2974" t="str">
        <f>IF([1]线路!C2974="","",[1]线路!C2974)</f>
        <v/>
      </c>
      <c r="D2974" t="str">
        <f>IF([1]线路!D2974="","",[1]线路!D2974)</f>
        <v/>
      </c>
      <c r="E2974" t="str">
        <f>IF([1]线路!F2974="","",[1]线路!F2974)</f>
        <v/>
      </c>
      <c r="F2974" t="str">
        <f>IF([1]线路!E2974="","",[1]线路!E2974)</f>
        <v/>
      </c>
      <c r="G2974" s="18" t="str">
        <f t="shared" si="108"/>
        <v/>
      </c>
      <c r="H2974" s="18"/>
      <c r="I2974" s="18"/>
      <c r="J2974" s="18"/>
      <c r="K2974" s="18"/>
      <c r="L2974" s="18" t="str">
        <f t="shared" si="109"/>
        <v/>
      </c>
      <c r="M2974" t="str">
        <f>IF([1]线路!G2974="","",[1]线路!G2974)</f>
        <v/>
      </c>
      <c r="N2974" t="str">
        <f>IF([1]线路!H2974="","",[1]线路!H2974)</f>
        <v/>
      </c>
    </row>
    <row r="2975" spans="1:14" x14ac:dyDescent="0.15">
      <c r="A2975" t="str">
        <f>IF([1]线路!A2975="","",[1]线路!A2975)</f>
        <v/>
      </c>
      <c r="B2975" t="str">
        <f>IF([1]线路!B2975="","",[1]线路!B2975)</f>
        <v/>
      </c>
      <c r="C2975" t="str">
        <f>IF([1]线路!C2975="","",[1]线路!C2975)</f>
        <v/>
      </c>
      <c r="D2975" t="str">
        <f>IF([1]线路!D2975="","",[1]线路!D2975)</f>
        <v/>
      </c>
      <c r="E2975" t="str">
        <f>IF([1]线路!F2975="","",[1]线路!F2975)</f>
        <v/>
      </c>
      <c r="F2975" t="str">
        <f>IF([1]线路!E2975="","",[1]线路!E2975)</f>
        <v/>
      </c>
      <c r="G2975" s="18" t="str">
        <f t="shared" si="108"/>
        <v/>
      </c>
      <c r="H2975" s="18"/>
      <c r="I2975" s="18"/>
      <c r="J2975" s="18"/>
      <c r="K2975" s="18"/>
      <c r="L2975" s="18" t="str">
        <f t="shared" si="109"/>
        <v/>
      </c>
      <c r="M2975" t="str">
        <f>IF([1]线路!G2975="","",[1]线路!G2975)</f>
        <v/>
      </c>
      <c r="N2975" t="str">
        <f>IF([1]线路!H2975="","",[1]线路!H2975)</f>
        <v/>
      </c>
    </row>
    <row r="2976" spans="1:14" x14ac:dyDescent="0.15">
      <c r="A2976" t="str">
        <f>IF([1]线路!A2976="","",[1]线路!A2976)</f>
        <v/>
      </c>
      <c r="B2976" t="str">
        <f>IF([1]线路!B2976="","",[1]线路!B2976)</f>
        <v/>
      </c>
      <c r="C2976" t="str">
        <f>IF([1]线路!C2976="","",[1]线路!C2976)</f>
        <v/>
      </c>
      <c r="D2976" t="str">
        <f>IF([1]线路!D2976="","",[1]线路!D2976)</f>
        <v/>
      </c>
      <c r="E2976" t="str">
        <f>IF([1]线路!F2976="","",[1]线路!F2976)</f>
        <v/>
      </c>
      <c r="F2976" t="str">
        <f>IF([1]线路!E2976="","",[1]线路!E2976)</f>
        <v/>
      </c>
      <c r="G2976" s="18" t="str">
        <f t="shared" si="108"/>
        <v/>
      </c>
      <c r="H2976" s="18"/>
      <c r="I2976" s="18"/>
      <c r="J2976" s="18"/>
      <c r="K2976" s="18"/>
      <c r="L2976" s="18" t="str">
        <f t="shared" si="109"/>
        <v/>
      </c>
      <c r="M2976" t="str">
        <f>IF([1]线路!G2976="","",[1]线路!G2976)</f>
        <v/>
      </c>
      <c r="N2976" t="str">
        <f>IF([1]线路!H2976="","",[1]线路!H2976)</f>
        <v/>
      </c>
    </row>
    <row r="2977" spans="1:14" x14ac:dyDescent="0.15">
      <c r="A2977" t="str">
        <f>IF([1]线路!A2977="","",[1]线路!A2977)</f>
        <v/>
      </c>
      <c r="B2977" t="str">
        <f>IF([1]线路!B2977="","",[1]线路!B2977)</f>
        <v/>
      </c>
      <c r="C2977" t="str">
        <f>IF([1]线路!C2977="","",[1]线路!C2977)</f>
        <v/>
      </c>
      <c r="D2977" t="str">
        <f>IF([1]线路!D2977="","",[1]线路!D2977)</f>
        <v/>
      </c>
      <c r="E2977" t="str">
        <f>IF([1]线路!F2977="","",[1]线路!F2977)</f>
        <v/>
      </c>
      <c r="F2977" t="str">
        <f>IF([1]线路!E2977="","",[1]线路!E2977)</f>
        <v/>
      </c>
      <c r="G2977" s="18" t="str">
        <f t="shared" si="108"/>
        <v/>
      </c>
      <c r="H2977" s="18"/>
      <c r="I2977" s="18"/>
      <c r="J2977" s="18"/>
      <c r="K2977" s="18"/>
      <c r="L2977" s="18" t="str">
        <f t="shared" si="109"/>
        <v/>
      </c>
      <c r="M2977" t="str">
        <f>IF([1]线路!G2977="","",[1]线路!G2977)</f>
        <v/>
      </c>
      <c r="N2977" t="str">
        <f>IF([1]线路!H2977="","",[1]线路!H2977)</f>
        <v/>
      </c>
    </row>
    <row r="2978" spans="1:14" x14ac:dyDescent="0.15">
      <c r="A2978" t="str">
        <f>IF([1]线路!A2978="","",[1]线路!A2978)</f>
        <v/>
      </c>
      <c r="B2978" t="str">
        <f>IF([1]线路!B2978="","",[1]线路!B2978)</f>
        <v/>
      </c>
      <c r="C2978" t="str">
        <f>IF([1]线路!C2978="","",[1]线路!C2978)</f>
        <v/>
      </c>
      <c r="D2978" t="str">
        <f>IF([1]线路!D2978="","",[1]线路!D2978)</f>
        <v/>
      </c>
      <c r="E2978" t="str">
        <f>IF([1]线路!F2978="","",[1]线路!F2978)</f>
        <v/>
      </c>
      <c r="F2978" t="str">
        <f>IF([1]线路!E2978="","",[1]线路!E2978)</f>
        <v/>
      </c>
      <c r="G2978" s="18" t="str">
        <f t="shared" si="108"/>
        <v/>
      </c>
      <c r="H2978" s="18"/>
      <c r="I2978" s="18"/>
      <c r="J2978" s="18"/>
      <c r="K2978" s="18"/>
      <c r="L2978" s="18" t="str">
        <f t="shared" si="109"/>
        <v/>
      </c>
      <c r="M2978" t="str">
        <f>IF([1]线路!G2978="","",[1]线路!G2978)</f>
        <v/>
      </c>
      <c r="N2978" t="str">
        <f>IF([1]线路!H2978="","",[1]线路!H2978)</f>
        <v/>
      </c>
    </row>
    <row r="2979" spans="1:14" x14ac:dyDescent="0.15">
      <c r="A2979" t="str">
        <f>IF([1]线路!A2979="","",[1]线路!A2979)</f>
        <v/>
      </c>
      <c r="B2979" t="str">
        <f>IF([1]线路!B2979="","",[1]线路!B2979)</f>
        <v/>
      </c>
      <c r="C2979" t="str">
        <f>IF([1]线路!C2979="","",[1]线路!C2979)</f>
        <v/>
      </c>
      <c r="D2979" t="str">
        <f>IF([1]线路!D2979="","",[1]线路!D2979)</f>
        <v/>
      </c>
      <c r="E2979" t="str">
        <f>IF([1]线路!F2979="","",[1]线路!F2979)</f>
        <v/>
      </c>
      <c r="F2979" t="str">
        <f>IF([1]线路!E2979="","",[1]线路!E2979)</f>
        <v/>
      </c>
      <c r="G2979" s="18" t="str">
        <f t="shared" si="108"/>
        <v/>
      </c>
      <c r="H2979" s="18"/>
      <c r="I2979" s="18"/>
      <c r="J2979" s="18"/>
      <c r="K2979" s="18"/>
      <c r="L2979" s="18" t="str">
        <f t="shared" si="109"/>
        <v/>
      </c>
      <c r="M2979" t="str">
        <f>IF([1]线路!G2979="","",[1]线路!G2979)</f>
        <v/>
      </c>
      <c r="N2979" t="str">
        <f>IF([1]线路!H2979="","",[1]线路!H2979)</f>
        <v/>
      </c>
    </row>
    <row r="2980" spans="1:14" x14ac:dyDescent="0.15">
      <c r="A2980" t="str">
        <f>IF([1]线路!A2980="","",[1]线路!A2980)</f>
        <v/>
      </c>
      <c r="B2980" t="str">
        <f>IF([1]线路!B2980="","",[1]线路!B2980)</f>
        <v/>
      </c>
      <c r="C2980" t="str">
        <f>IF([1]线路!C2980="","",[1]线路!C2980)</f>
        <v/>
      </c>
      <c r="D2980" t="str">
        <f>IF([1]线路!D2980="","",[1]线路!D2980)</f>
        <v/>
      </c>
      <c r="E2980" t="str">
        <f>IF([1]线路!F2980="","",[1]线路!F2980)</f>
        <v/>
      </c>
      <c r="F2980" t="str">
        <f>IF([1]线路!E2980="","",[1]线路!E2980)</f>
        <v/>
      </c>
      <c r="G2980" s="18" t="str">
        <f t="shared" si="108"/>
        <v/>
      </c>
      <c r="H2980" s="18"/>
      <c r="I2980" s="18"/>
      <c r="J2980" s="18"/>
      <c r="K2980" s="18"/>
      <c r="L2980" s="18" t="str">
        <f t="shared" si="109"/>
        <v/>
      </c>
      <c r="M2980" t="str">
        <f>IF([1]线路!G2980="","",[1]线路!G2980)</f>
        <v/>
      </c>
      <c r="N2980" t="str">
        <f>IF([1]线路!H2980="","",[1]线路!H2980)</f>
        <v/>
      </c>
    </row>
    <row r="2981" spans="1:14" x14ac:dyDescent="0.15">
      <c r="A2981" t="str">
        <f>IF([1]线路!A2981="","",[1]线路!A2981)</f>
        <v/>
      </c>
      <c r="B2981" t="str">
        <f>IF([1]线路!B2981="","",[1]线路!B2981)</f>
        <v/>
      </c>
      <c r="C2981" t="str">
        <f>IF([1]线路!C2981="","",[1]线路!C2981)</f>
        <v/>
      </c>
      <c r="D2981" t="str">
        <f>IF([1]线路!D2981="","",[1]线路!D2981)</f>
        <v/>
      </c>
      <c r="E2981" t="str">
        <f>IF([1]线路!F2981="","",[1]线路!F2981)</f>
        <v/>
      </c>
      <c r="F2981" t="str">
        <f>IF([1]线路!E2981="","",[1]线路!E2981)</f>
        <v/>
      </c>
      <c r="G2981" s="18" t="str">
        <f t="shared" si="108"/>
        <v/>
      </c>
      <c r="H2981" s="18"/>
      <c r="I2981" s="18"/>
      <c r="J2981" s="18"/>
      <c r="K2981" s="18"/>
      <c r="L2981" s="18" t="str">
        <f t="shared" si="109"/>
        <v/>
      </c>
      <c r="M2981" t="str">
        <f>IF([1]线路!G2981="","",[1]线路!G2981)</f>
        <v/>
      </c>
      <c r="N2981" t="str">
        <f>IF([1]线路!H2981="","",[1]线路!H2981)</f>
        <v/>
      </c>
    </row>
    <row r="2982" spans="1:14" x14ac:dyDescent="0.15">
      <c r="A2982" t="str">
        <f>IF([1]线路!A2982="","",[1]线路!A2982)</f>
        <v/>
      </c>
      <c r="B2982" t="str">
        <f>IF([1]线路!B2982="","",[1]线路!B2982)</f>
        <v/>
      </c>
      <c r="C2982" t="str">
        <f>IF([1]线路!C2982="","",[1]线路!C2982)</f>
        <v/>
      </c>
      <c r="D2982" t="str">
        <f>IF([1]线路!D2982="","",[1]线路!D2982)</f>
        <v/>
      </c>
      <c r="E2982" t="str">
        <f>IF([1]线路!F2982="","",[1]线路!F2982)</f>
        <v/>
      </c>
      <c r="F2982" t="str">
        <f>IF([1]线路!E2982="","",[1]线路!E2982)</f>
        <v/>
      </c>
      <c r="G2982" s="18" t="str">
        <f t="shared" si="108"/>
        <v/>
      </c>
      <c r="H2982" s="18"/>
      <c r="I2982" s="18"/>
      <c r="J2982" s="18"/>
      <c r="K2982" s="18"/>
      <c r="L2982" s="18" t="str">
        <f t="shared" si="109"/>
        <v/>
      </c>
      <c r="M2982" t="str">
        <f>IF([1]线路!G2982="","",[1]线路!G2982)</f>
        <v/>
      </c>
      <c r="N2982" t="str">
        <f>IF([1]线路!H2982="","",[1]线路!H2982)</f>
        <v/>
      </c>
    </row>
    <row r="2983" spans="1:14" x14ac:dyDescent="0.15">
      <c r="A2983" t="str">
        <f>IF([1]线路!A2983="","",[1]线路!A2983)</f>
        <v/>
      </c>
      <c r="B2983" t="str">
        <f>IF([1]线路!B2983="","",[1]线路!B2983)</f>
        <v/>
      </c>
      <c r="C2983" t="str">
        <f>IF([1]线路!C2983="","",[1]线路!C2983)</f>
        <v/>
      </c>
      <c r="D2983" t="str">
        <f>IF([1]线路!D2983="","",[1]线路!D2983)</f>
        <v/>
      </c>
      <c r="E2983" t="str">
        <f>IF([1]线路!F2983="","",[1]线路!F2983)</f>
        <v/>
      </c>
      <c r="F2983" t="str">
        <f>IF([1]线路!E2983="","",[1]线路!E2983)</f>
        <v/>
      </c>
      <c r="G2983" s="18" t="str">
        <f t="shared" si="108"/>
        <v/>
      </c>
      <c r="H2983" s="18"/>
      <c r="I2983" s="18"/>
      <c r="J2983" s="18"/>
      <c r="K2983" s="18"/>
      <c r="L2983" s="18" t="str">
        <f t="shared" si="109"/>
        <v/>
      </c>
      <c r="M2983" t="str">
        <f>IF([1]线路!G2983="","",[1]线路!G2983)</f>
        <v/>
      </c>
      <c r="N2983" t="str">
        <f>IF([1]线路!H2983="","",[1]线路!H2983)</f>
        <v/>
      </c>
    </row>
    <row r="2984" spans="1:14" x14ac:dyDescent="0.15">
      <c r="A2984" t="str">
        <f>IF([1]线路!A2984="","",[1]线路!A2984)</f>
        <v/>
      </c>
      <c r="B2984" t="str">
        <f>IF([1]线路!B2984="","",[1]线路!B2984)</f>
        <v/>
      </c>
      <c r="C2984" t="str">
        <f>IF([1]线路!C2984="","",[1]线路!C2984)</f>
        <v/>
      </c>
      <c r="D2984" t="str">
        <f>IF([1]线路!D2984="","",[1]线路!D2984)</f>
        <v/>
      </c>
      <c r="E2984" t="str">
        <f>IF([1]线路!F2984="","",[1]线路!F2984)</f>
        <v/>
      </c>
      <c r="F2984" t="str">
        <f>IF([1]线路!E2984="","",[1]线路!E2984)</f>
        <v/>
      </c>
      <c r="G2984" s="18" t="str">
        <f t="shared" si="108"/>
        <v/>
      </c>
      <c r="H2984" s="18"/>
      <c r="I2984" s="18"/>
      <c r="J2984" s="18"/>
      <c r="K2984" s="18"/>
      <c r="L2984" s="18" t="str">
        <f t="shared" si="109"/>
        <v/>
      </c>
      <c r="M2984" t="str">
        <f>IF([1]线路!G2984="","",[1]线路!G2984)</f>
        <v/>
      </c>
      <c r="N2984" t="str">
        <f>IF([1]线路!H2984="","",[1]线路!H2984)</f>
        <v/>
      </c>
    </row>
    <row r="2985" spans="1:14" x14ac:dyDescent="0.15">
      <c r="A2985" t="str">
        <f>IF([1]线路!A2985="","",[1]线路!A2985)</f>
        <v/>
      </c>
      <c r="B2985" t="str">
        <f>IF([1]线路!B2985="","",[1]线路!B2985)</f>
        <v/>
      </c>
      <c r="C2985" t="str">
        <f>IF([1]线路!C2985="","",[1]线路!C2985)</f>
        <v/>
      </c>
      <c r="D2985" t="str">
        <f>IF([1]线路!D2985="","",[1]线路!D2985)</f>
        <v/>
      </c>
      <c r="E2985" t="str">
        <f>IF([1]线路!F2985="","",[1]线路!F2985)</f>
        <v/>
      </c>
      <c r="F2985" t="str">
        <f>IF([1]线路!E2985="","",[1]线路!E2985)</f>
        <v/>
      </c>
      <c r="G2985" s="18" t="str">
        <f t="shared" si="108"/>
        <v/>
      </c>
      <c r="H2985" s="18"/>
      <c r="I2985" s="18"/>
      <c r="J2985" s="18"/>
      <c r="K2985" s="18"/>
      <c r="L2985" s="18" t="str">
        <f t="shared" si="109"/>
        <v/>
      </c>
      <c r="M2985" t="str">
        <f>IF([1]线路!G2985="","",[1]线路!G2985)</f>
        <v/>
      </c>
      <c r="N2985" t="str">
        <f>IF([1]线路!H2985="","",[1]线路!H2985)</f>
        <v/>
      </c>
    </row>
    <row r="2986" spans="1:14" x14ac:dyDescent="0.15">
      <c r="A2986" t="str">
        <f>IF([1]线路!A2986="","",[1]线路!A2986)</f>
        <v/>
      </c>
      <c r="B2986" t="str">
        <f>IF([1]线路!B2986="","",[1]线路!B2986)</f>
        <v/>
      </c>
      <c r="C2986" t="str">
        <f>IF([1]线路!C2986="","",[1]线路!C2986)</f>
        <v/>
      </c>
      <c r="D2986" t="str">
        <f>IF([1]线路!D2986="","",[1]线路!D2986)</f>
        <v/>
      </c>
      <c r="E2986" t="str">
        <f>IF([1]线路!F2986="","",[1]线路!F2986)</f>
        <v/>
      </c>
      <c r="F2986" t="str">
        <f>IF([1]线路!E2986="","",[1]线路!E2986)</f>
        <v/>
      </c>
      <c r="G2986" s="18" t="str">
        <f t="shared" si="108"/>
        <v/>
      </c>
      <c r="H2986" s="18"/>
      <c r="I2986" s="18"/>
      <c r="J2986" s="18"/>
      <c r="K2986" s="18"/>
      <c r="L2986" s="18" t="str">
        <f t="shared" si="109"/>
        <v/>
      </c>
      <c r="M2986" t="str">
        <f>IF([1]线路!G2986="","",[1]线路!G2986)</f>
        <v/>
      </c>
      <c r="N2986" t="str">
        <f>IF([1]线路!H2986="","",[1]线路!H2986)</f>
        <v/>
      </c>
    </row>
    <row r="2987" spans="1:14" x14ac:dyDescent="0.15">
      <c r="A2987" t="str">
        <f>IF([1]线路!A2987="","",[1]线路!A2987)</f>
        <v/>
      </c>
      <c r="B2987" t="str">
        <f>IF([1]线路!B2987="","",[1]线路!B2987)</f>
        <v/>
      </c>
      <c r="C2987" t="str">
        <f>IF([1]线路!C2987="","",[1]线路!C2987)</f>
        <v/>
      </c>
      <c r="D2987" t="str">
        <f>IF([1]线路!D2987="","",[1]线路!D2987)</f>
        <v/>
      </c>
      <c r="E2987" t="str">
        <f>IF([1]线路!F2987="","",[1]线路!F2987)</f>
        <v/>
      </c>
      <c r="F2987" t="str">
        <f>IF([1]线路!E2987="","",[1]线路!E2987)</f>
        <v/>
      </c>
      <c r="G2987" s="18" t="str">
        <f t="shared" si="108"/>
        <v/>
      </c>
      <c r="H2987" s="18"/>
      <c r="I2987" s="18"/>
      <c r="J2987" s="18"/>
      <c r="K2987" s="18"/>
      <c r="L2987" s="18" t="str">
        <f t="shared" si="109"/>
        <v/>
      </c>
      <c r="M2987" t="str">
        <f>IF([1]线路!G2987="","",[1]线路!G2987)</f>
        <v/>
      </c>
      <c r="N2987" t="str">
        <f>IF([1]线路!H2987="","",[1]线路!H2987)</f>
        <v/>
      </c>
    </row>
    <row r="2988" spans="1:14" x14ac:dyDescent="0.15">
      <c r="A2988" t="str">
        <f>IF([1]线路!A2988="","",[1]线路!A2988)</f>
        <v/>
      </c>
      <c r="B2988" t="str">
        <f>IF([1]线路!B2988="","",[1]线路!B2988)</f>
        <v/>
      </c>
      <c r="C2988" t="str">
        <f>IF([1]线路!C2988="","",[1]线路!C2988)</f>
        <v/>
      </c>
      <c r="D2988" t="str">
        <f>IF([1]线路!D2988="","",[1]线路!D2988)</f>
        <v/>
      </c>
      <c r="E2988" t="str">
        <f>IF([1]线路!F2988="","",[1]线路!F2988)</f>
        <v/>
      </c>
      <c r="F2988" t="str">
        <f>IF([1]线路!E2988="","",[1]线路!E2988)</f>
        <v/>
      </c>
      <c r="G2988" s="18" t="str">
        <f t="shared" si="108"/>
        <v/>
      </c>
      <c r="H2988" s="18"/>
      <c r="I2988" s="18"/>
      <c r="J2988" s="18"/>
      <c r="K2988" s="18"/>
      <c r="L2988" s="18" t="str">
        <f t="shared" si="109"/>
        <v/>
      </c>
      <c r="M2988" t="str">
        <f>IF([1]线路!G2988="","",[1]线路!G2988)</f>
        <v/>
      </c>
      <c r="N2988" t="str">
        <f>IF([1]线路!H2988="","",[1]线路!H2988)</f>
        <v/>
      </c>
    </row>
    <row r="2989" spans="1:14" x14ac:dyDescent="0.15">
      <c r="A2989" t="str">
        <f>IF([1]线路!A2989="","",[1]线路!A2989)</f>
        <v/>
      </c>
      <c r="B2989" t="str">
        <f>IF([1]线路!B2989="","",[1]线路!B2989)</f>
        <v/>
      </c>
      <c r="C2989" t="str">
        <f>IF([1]线路!C2989="","",[1]线路!C2989)</f>
        <v/>
      </c>
      <c r="D2989" t="str">
        <f>IF([1]线路!D2989="","",[1]线路!D2989)</f>
        <v/>
      </c>
      <c r="E2989" t="str">
        <f>IF([1]线路!F2989="","",[1]线路!F2989)</f>
        <v/>
      </c>
      <c r="F2989" t="str">
        <f>IF([1]线路!E2989="","",[1]线路!E2989)</f>
        <v/>
      </c>
      <c r="G2989" s="18" t="str">
        <f t="shared" si="108"/>
        <v/>
      </c>
      <c r="H2989" s="18"/>
      <c r="I2989" s="18"/>
      <c r="J2989" s="18"/>
      <c r="K2989" s="18"/>
      <c r="L2989" s="18" t="str">
        <f t="shared" si="109"/>
        <v/>
      </c>
      <c r="M2989" t="str">
        <f>IF([1]线路!G2989="","",[1]线路!G2989)</f>
        <v/>
      </c>
      <c r="N2989" t="str">
        <f>IF([1]线路!H2989="","",[1]线路!H2989)</f>
        <v/>
      </c>
    </row>
    <row r="2990" spans="1:14" x14ac:dyDescent="0.15">
      <c r="A2990" t="str">
        <f>IF([1]线路!A2990="","",[1]线路!A2990)</f>
        <v/>
      </c>
      <c r="B2990" t="str">
        <f>IF([1]线路!B2990="","",[1]线路!B2990)</f>
        <v/>
      </c>
      <c r="C2990" t="str">
        <f>IF([1]线路!C2990="","",[1]线路!C2990)</f>
        <v/>
      </c>
      <c r="D2990" t="str">
        <f>IF([1]线路!D2990="","",[1]线路!D2990)</f>
        <v/>
      </c>
      <c r="E2990" t="str">
        <f>IF([1]线路!F2990="","",[1]线路!F2990)</f>
        <v/>
      </c>
      <c r="F2990" t="str">
        <f>IF([1]线路!E2990="","",[1]线路!E2990)</f>
        <v/>
      </c>
      <c r="G2990" s="18" t="str">
        <f t="shared" si="108"/>
        <v/>
      </c>
      <c r="H2990" s="18"/>
      <c r="I2990" s="18"/>
      <c r="J2990" s="18"/>
      <c r="K2990" s="18"/>
      <c r="L2990" s="18" t="str">
        <f t="shared" si="109"/>
        <v/>
      </c>
      <c r="M2990" t="str">
        <f>IF([1]线路!G2990="","",[1]线路!G2990)</f>
        <v/>
      </c>
      <c r="N2990" t="str">
        <f>IF([1]线路!H2990="","",[1]线路!H2990)</f>
        <v/>
      </c>
    </row>
    <row r="2991" spans="1:14" x14ac:dyDescent="0.15">
      <c r="A2991" t="str">
        <f>IF([1]线路!A2991="","",[1]线路!A2991)</f>
        <v/>
      </c>
      <c r="B2991" t="str">
        <f>IF([1]线路!B2991="","",[1]线路!B2991)</f>
        <v/>
      </c>
      <c r="C2991" t="str">
        <f>IF([1]线路!C2991="","",[1]线路!C2991)</f>
        <v/>
      </c>
      <c r="D2991" t="str">
        <f>IF([1]线路!D2991="","",[1]线路!D2991)</f>
        <v/>
      </c>
      <c r="E2991" t="str">
        <f>IF([1]线路!F2991="","",[1]线路!F2991)</f>
        <v/>
      </c>
      <c r="F2991" t="str">
        <f>IF([1]线路!E2991="","",[1]线路!E2991)</f>
        <v/>
      </c>
      <c r="G2991" s="18" t="str">
        <f t="shared" si="108"/>
        <v/>
      </c>
      <c r="H2991" s="18"/>
      <c r="I2991" s="18"/>
      <c r="J2991" s="18"/>
      <c r="K2991" s="18"/>
      <c r="L2991" s="18" t="str">
        <f t="shared" si="109"/>
        <v/>
      </c>
      <c r="M2991" t="str">
        <f>IF([1]线路!G2991="","",[1]线路!G2991)</f>
        <v/>
      </c>
      <c r="N2991" t="str">
        <f>IF([1]线路!H2991="","",[1]线路!H2991)</f>
        <v/>
      </c>
    </row>
    <row r="2992" spans="1:14" x14ac:dyDescent="0.15">
      <c r="A2992" t="str">
        <f>IF([1]线路!A2992="","",[1]线路!A2992)</f>
        <v/>
      </c>
      <c r="B2992" t="str">
        <f>IF([1]线路!B2992="","",[1]线路!B2992)</f>
        <v/>
      </c>
      <c r="C2992" t="str">
        <f>IF([1]线路!C2992="","",[1]线路!C2992)</f>
        <v/>
      </c>
      <c r="D2992" t="str">
        <f>IF([1]线路!D2992="","",[1]线路!D2992)</f>
        <v/>
      </c>
      <c r="E2992" t="str">
        <f>IF([1]线路!F2992="","",[1]线路!F2992)</f>
        <v/>
      </c>
      <c r="F2992" t="str">
        <f>IF([1]线路!E2992="","",[1]线路!E2992)</f>
        <v/>
      </c>
      <c r="G2992" s="18" t="str">
        <f t="shared" si="108"/>
        <v/>
      </c>
      <c r="H2992" s="18"/>
      <c r="I2992" s="18"/>
      <c r="J2992" s="18"/>
      <c r="K2992" s="18"/>
      <c r="L2992" s="18" t="str">
        <f t="shared" si="109"/>
        <v/>
      </c>
      <c r="M2992" t="str">
        <f>IF([1]线路!G2992="","",[1]线路!G2992)</f>
        <v/>
      </c>
      <c r="N2992" t="str">
        <f>IF([1]线路!H2992="","",[1]线路!H2992)</f>
        <v/>
      </c>
    </row>
    <row r="2993" spans="1:14" x14ac:dyDescent="0.15">
      <c r="A2993" t="str">
        <f>IF([1]线路!A2993="","",[1]线路!A2993)</f>
        <v/>
      </c>
      <c r="B2993" t="str">
        <f>IF([1]线路!B2993="","",[1]线路!B2993)</f>
        <v/>
      </c>
      <c r="C2993" t="str">
        <f>IF([1]线路!C2993="","",[1]线路!C2993)</f>
        <v/>
      </c>
      <c r="D2993" t="str">
        <f>IF([1]线路!D2993="","",[1]线路!D2993)</f>
        <v/>
      </c>
      <c r="E2993" t="str">
        <f>IF([1]线路!F2993="","",[1]线路!F2993)</f>
        <v/>
      </c>
      <c r="F2993" t="str">
        <f>IF([1]线路!E2993="","",[1]线路!E2993)</f>
        <v/>
      </c>
      <c r="G2993" s="18" t="str">
        <f t="shared" si="108"/>
        <v/>
      </c>
      <c r="H2993" s="18"/>
      <c r="I2993" s="18"/>
      <c r="J2993" s="18"/>
      <c r="K2993" s="18"/>
      <c r="L2993" s="18" t="str">
        <f t="shared" si="109"/>
        <v/>
      </c>
      <c r="M2993" t="str">
        <f>IF([1]线路!G2993="","",[1]线路!G2993)</f>
        <v/>
      </c>
      <c r="N2993" t="str">
        <f>IF([1]线路!H2993="","",[1]线路!H2993)</f>
        <v/>
      </c>
    </row>
    <row r="2994" spans="1:14" x14ac:dyDescent="0.15">
      <c r="A2994" t="str">
        <f>IF([1]线路!A2994="","",[1]线路!A2994)</f>
        <v/>
      </c>
      <c r="B2994" t="str">
        <f>IF([1]线路!B2994="","",[1]线路!B2994)</f>
        <v/>
      </c>
      <c r="C2994" t="str">
        <f>IF([1]线路!C2994="","",[1]线路!C2994)</f>
        <v/>
      </c>
      <c r="D2994" t="str">
        <f>IF([1]线路!D2994="","",[1]线路!D2994)</f>
        <v/>
      </c>
      <c r="E2994" t="str">
        <f>IF([1]线路!F2994="","",[1]线路!F2994)</f>
        <v/>
      </c>
      <c r="F2994" t="str">
        <f>IF([1]线路!E2994="","",[1]线路!E2994)</f>
        <v/>
      </c>
      <c r="G2994" s="18" t="str">
        <f t="shared" si="108"/>
        <v/>
      </c>
      <c r="H2994" s="18"/>
      <c r="I2994" s="18"/>
      <c r="J2994" s="18"/>
      <c r="K2994" s="18"/>
      <c r="L2994" s="18" t="str">
        <f t="shared" si="109"/>
        <v/>
      </c>
      <c r="M2994" t="str">
        <f>IF([1]线路!G2994="","",[1]线路!G2994)</f>
        <v/>
      </c>
      <c r="N2994" t="str">
        <f>IF([1]线路!H2994="","",[1]线路!H2994)</f>
        <v/>
      </c>
    </row>
    <row r="2995" spans="1:14" x14ac:dyDescent="0.15">
      <c r="A2995" t="str">
        <f>IF([1]线路!A2995="","",[1]线路!A2995)</f>
        <v/>
      </c>
      <c r="B2995" t="str">
        <f>IF([1]线路!B2995="","",[1]线路!B2995)</f>
        <v/>
      </c>
      <c r="C2995" t="str">
        <f>IF([1]线路!C2995="","",[1]线路!C2995)</f>
        <v/>
      </c>
      <c r="D2995" t="str">
        <f>IF([1]线路!D2995="","",[1]线路!D2995)</f>
        <v/>
      </c>
      <c r="E2995" t="str">
        <f>IF([1]线路!F2995="","",[1]线路!F2995)</f>
        <v/>
      </c>
      <c r="F2995" t="str">
        <f>IF([1]线路!E2995="","",[1]线路!E2995)</f>
        <v/>
      </c>
      <c r="G2995" s="18" t="str">
        <f t="shared" si="108"/>
        <v/>
      </c>
      <c r="H2995" s="18"/>
      <c r="I2995" s="18"/>
      <c r="J2995" s="18"/>
      <c r="K2995" s="18"/>
      <c r="L2995" s="18" t="str">
        <f t="shared" si="109"/>
        <v/>
      </c>
      <c r="M2995" t="str">
        <f>IF([1]线路!G2995="","",[1]线路!G2995)</f>
        <v/>
      </c>
      <c r="N2995" t="str">
        <f>IF([1]线路!H2995="","",[1]线路!H2995)</f>
        <v/>
      </c>
    </row>
    <row r="2996" spans="1:14" x14ac:dyDescent="0.15">
      <c r="A2996" t="str">
        <f>IF([1]线路!A2996="","",[1]线路!A2996)</f>
        <v/>
      </c>
      <c r="B2996" t="str">
        <f>IF([1]线路!B2996="","",[1]线路!B2996)</f>
        <v/>
      </c>
      <c r="C2996" t="str">
        <f>IF([1]线路!C2996="","",[1]线路!C2996)</f>
        <v/>
      </c>
      <c r="D2996" t="str">
        <f>IF([1]线路!D2996="","",[1]线路!D2996)</f>
        <v/>
      </c>
      <c r="E2996" t="str">
        <f>IF([1]线路!F2996="","",[1]线路!F2996)</f>
        <v/>
      </c>
      <c r="F2996" t="str">
        <f>IF([1]线路!E2996="","",[1]线路!E2996)</f>
        <v/>
      </c>
      <c r="G2996" s="18" t="str">
        <f t="shared" si="108"/>
        <v/>
      </c>
      <c r="H2996" s="18"/>
      <c r="I2996" s="18"/>
      <c r="J2996" s="18"/>
      <c r="K2996" s="18"/>
      <c r="L2996" s="18" t="str">
        <f t="shared" si="109"/>
        <v/>
      </c>
      <c r="M2996" t="str">
        <f>IF([1]线路!G2996="","",[1]线路!G2996)</f>
        <v/>
      </c>
      <c r="N2996" t="str">
        <f>IF([1]线路!H2996="","",[1]线路!H2996)</f>
        <v/>
      </c>
    </row>
    <row r="2997" spans="1:14" x14ac:dyDescent="0.15">
      <c r="A2997" t="str">
        <f>IF([1]线路!A2997="","",[1]线路!A2997)</f>
        <v/>
      </c>
      <c r="B2997" t="str">
        <f>IF([1]线路!B2997="","",[1]线路!B2997)</f>
        <v/>
      </c>
      <c r="C2997" t="str">
        <f>IF([1]线路!C2997="","",[1]线路!C2997)</f>
        <v/>
      </c>
      <c r="D2997" t="str">
        <f>IF([1]线路!D2997="","",[1]线路!D2997)</f>
        <v/>
      </c>
      <c r="E2997" t="str">
        <f>IF([1]线路!F2997="","",[1]线路!F2997)</f>
        <v/>
      </c>
      <c r="F2997" t="str">
        <f>IF([1]线路!E2997="","",[1]线路!E2997)</f>
        <v/>
      </c>
      <c r="G2997" s="18" t="str">
        <f t="shared" si="108"/>
        <v/>
      </c>
      <c r="H2997" s="18"/>
      <c r="I2997" s="18"/>
      <c r="J2997" s="18"/>
      <c r="K2997" s="18"/>
      <c r="L2997" s="18" t="str">
        <f t="shared" si="109"/>
        <v/>
      </c>
      <c r="M2997" t="str">
        <f>IF([1]线路!G2997="","",[1]线路!G2997)</f>
        <v/>
      </c>
      <c r="N2997" t="str">
        <f>IF([1]线路!H2997="","",[1]线路!H2997)</f>
        <v/>
      </c>
    </row>
    <row r="2998" spans="1:14" x14ac:dyDescent="0.15">
      <c r="A2998" t="str">
        <f>IF([1]线路!A2998="","",[1]线路!A2998)</f>
        <v/>
      </c>
      <c r="B2998" t="str">
        <f>IF([1]线路!B2998="","",[1]线路!B2998)</f>
        <v/>
      </c>
      <c r="C2998" t="str">
        <f>IF([1]线路!C2998="","",[1]线路!C2998)</f>
        <v/>
      </c>
      <c r="D2998" t="str">
        <f>IF([1]线路!D2998="","",[1]线路!D2998)</f>
        <v/>
      </c>
      <c r="E2998" t="str">
        <f>IF([1]线路!F2998="","",[1]线路!F2998)</f>
        <v/>
      </c>
      <c r="F2998" t="str">
        <f>IF([1]线路!E2998="","",[1]线路!E2998)</f>
        <v/>
      </c>
      <c r="G2998" s="18" t="str">
        <f t="shared" si="108"/>
        <v/>
      </c>
      <c r="H2998" s="18"/>
      <c r="I2998" s="18"/>
      <c r="J2998" s="18"/>
      <c r="K2998" s="18"/>
      <c r="L2998" s="18" t="str">
        <f t="shared" si="109"/>
        <v/>
      </c>
      <c r="M2998" t="str">
        <f>IF([1]线路!G2998="","",[1]线路!G2998)</f>
        <v/>
      </c>
      <c r="N2998" t="str">
        <f>IF([1]线路!H2998="","",[1]线路!H2998)</f>
        <v/>
      </c>
    </row>
    <row r="2999" spans="1:14" x14ac:dyDescent="0.15">
      <c r="A2999" t="str">
        <f>IF([1]线路!A2999="","",[1]线路!A2999)</f>
        <v/>
      </c>
      <c r="B2999" t="str">
        <f>IF([1]线路!B2999="","",[1]线路!B2999)</f>
        <v/>
      </c>
      <c r="C2999" t="str">
        <f>IF([1]线路!C2999="","",[1]线路!C2999)</f>
        <v/>
      </c>
      <c r="D2999" t="str">
        <f>IF([1]线路!D2999="","",[1]线路!D2999)</f>
        <v/>
      </c>
      <c r="E2999" t="str">
        <f>IF([1]线路!F2999="","",[1]线路!F2999)</f>
        <v/>
      </c>
      <c r="F2999" t="str">
        <f>IF([1]线路!E2999="","",[1]线路!E2999)</f>
        <v/>
      </c>
      <c r="G2999" s="18" t="str">
        <f t="shared" si="108"/>
        <v/>
      </c>
      <c r="H2999" s="18"/>
      <c r="I2999" s="18"/>
      <c r="J2999" s="18"/>
      <c r="K2999" s="18"/>
      <c r="L2999" s="18" t="str">
        <f t="shared" si="109"/>
        <v/>
      </c>
      <c r="M2999" t="str">
        <f>IF([1]线路!G2999="","",[1]线路!G2999)</f>
        <v/>
      </c>
      <c r="N2999" t="str">
        <f>IF([1]线路!H2999="","",[1]线路!H2999)</f>
        <v/>
      </c>
    </row>
    <row r="3000" spans="1:14" x14ac:dyDescent="0.15">
      <c r="A3000" t="str">
        <f>IF([1]线路!A3000="","",[1]线路!A3000)</f>
        <v/>
      </c>
      <c r="B3000" t="str">
        <f>IF([1]线路!B3000="","",[1]线路!B3000)</f>
        <v/>
      </c>
      <c r="C3000" t="str">
        <f>IF([1]线路!C3000="","",[1]线路!C3000)</f>
        <v/>
      </c>
      <c r="D3000" t="str">
        <f>IF([1]线路!D3000="","",[1]线路!D3000)</f>
        <v/>
      </c>
      <c r="E3000" t="str">
        <f>IF([1]线路!F3000="","",[1]线路!F3000)</f>
        <v/>
      </c>
      <c r="F3000" t="str">
        <f>IF([1]线路!E3000="","",[1]线路!E3000)</f>
        <v/>
      </c>
      <c r="G3000" s="18" t="str">
        <f t="shared" si="108"/>
        <v/>
      </c>
      <c r="H3000" s="18"/>
      <c r="I3000" s="18"/>
      <c r="J3000" s="18"/>
      <c r="K3000" s="18"/>
      <c r="L3000" s="18" t="str">
        <f t="shared" si="109"/>
        <v/>
      </c>
      <c r="M3000" t="str">
        <f>IF([1]线路!G3000="","",[1]线路!G3000)</f>
        <v/>
      </c>
      <c r="N3000" t="str">
        <f>IF([1]线路!H3000="","",[1]线路!H3000)</f>
        <v/>
      </c>
    </row>
    <row r="3001" spans="1:14" x14ac:dyDescent="0.15">
      <c r="A3001" t="str">
        <f>IF([1]线路!A3001="","",[1]线路!A3001)</f>
        <v/>
      </c>
      <c r="B3001" t="str">
        <f>IF([1]线路!B3001="","",[1]线路!B3001)</f>
        <v/>
      </c>
      <c r="C3001" t="str">
        <f>IF([1]线路!C3001="","",[1]线路!C3001)</f>
        <v/>
      </c>
      <c r="D3001" t="str">
        <f>IF([1]线路!D3001="","",[1]线路!D3001)</f>
        <v/>
      </c>
      <c r="E3001" t="str">
        <f>IF([1]线路!F3001="","",[1]线路!F3001)</f>
        <v/>
      </c>
      <c r="F3001" t="str">
        <f>IF([1]线路!E3001="","",[1]线路!E3001)</f>
        <v/>
      </c>
      <c r="G3001" s="18" t="str">
        <f t="shared" si="108"/>
        <v/>
      </c>
      <c r="H3001" s="18"/>
      <c r="I3001" s="18"/>
      <c r="J3001" s="18"/>
      <c r="K3001" s="18"/>
      <c r="L3001" s="18" t="str">
        <f t="shared" si="109"/>
        <v/>
      </c>
      <c r="M3001" t="str">
        <f>IF([1]线路!G3001="","",[1]线路!G3001)</f>
        <v/>
      </c>
      <c r="N3001" t="str">
        <f>IF([1]线路!H3001="","",[1]线路!H3001)</f>
        <v/>
      </c>
    </row>
    <row r="3002" spans="1:14" x14ac:dyDescent="0.15">
      <c r="A3002" t="str">
        <f>IF([1]线路!A3002="","",[1]线路!A3002)</f>
        <v/>
      </c>
      <c r="B3002" t="str">
        <f>IF([1]线路!B3002="","",[1]线路!B3002)</f>
        <v/>
      </c>
      <c r="C3002" t="str">
        <f>IF([1]线路!C3002="","",[1]线路!C3002)</f>
        <v/>
      </c>
      <c r="D3002" t="str">
        <f>IF([1]线路!D3002="","",[1]线路!D3002)</f>
        <v/>
      </c>
      <c r="E3002" t="str">
        <f>IF([1]线路!F3002="","",[1]线路!F3002)</f>
        <v/>
      </c>
      <c r="F3002" t="str">
        <f>IF([1]线路!E3002="","",[1]线路!E3002)</f>
        <v/>
      </c>
      <c r="G3002" s="18" t="str">
        <f t="shared" si="108"/>
        <v/>
      </c>
      <c r="H3002" s="18"/>
      <c r="I3002" s="18"/>
      <c r="J3002" s="18"/>
      <c r="K3002" s="18"/>
      <c r="L3002" s="18" t="str">
        <f t="shared" si="109"/>
        <v/>
      </c>
      <c r="M3002" t="str">
        <f>IF([1]线路!G3002="","",[1]线路!G3002)</f>
        <v/>
      </c>
      <c r="N3002" t="str">
        <f>IF([1]线路!H3002="","",[1]线路!H3002)</f>
        <v/>
      </c>
    </row>
    <row r="3003" spans="1:14" x14ac:dyDescent="0.15">
      <c r="A3003" t="str">
        <f>IF([1]线路!A3003="","",[1]线路!A3003)</f>
        <v/>
      </c>
      <c r="B3003" t="str">
        <f>IF([1]线路!B3003="","",[1]线路!B3003)</f>
        <v/>
      </c>
      <c r="C3003" t="str">
        <f>IF([1]线路!C3003="","",[1]线路!C3003)</f>
        <v/>
      </c>
      <c r="D3003" t="str">
        <f>IF([1]线路!D3003="","",[1]线路!D3003)</f>
        <v/>
      </c>
      <c r="E3003" t="str">
        <f>IF([1]线路!F3003="","",[1]线路!F3003)</f>
        <v/>
      </c>
      <c r="F3003" t="str">
        <f>IF([1]线路!E3003="","",[1]线路!E3003)</f>
        <v/>
      </c>
      <c r="G3003" s="18" t="str">
        <f t="shared" si="108"/>
        <v/>
      </c>
      <c r="H3003" s="18"/>
      <c r="I3003" s="18"/>
      <c r="J3003" s="18"/>
      <c r="K3003" s="18"/>
      <c r="L3003" s="18" t="str">
        <f t="shared" si="109"/>
        <v/>
      </c>
      <c r="M3003" t="str">
        <f>IF([1]线路!G3003="","",[1]线路!G3003)</f>
        <v/>
      </c>
      <c r="N3003" t="str">
        <f>IF([1]线路!H3003="","",[1]线路!H3003)</f>
        <v/>
      </c>
    </row>
    <row r="3004" spans="1:14" x14ac:dyDescent="0.15">
      <c r="A3004" t="str">
        <f>IF([1]线路!A3004="","",[1]线路!A3004)</f>
        <v/>
      </c>
      <c r="B3004" t="str">
        <f>IF([1]线路!B3004="","",[1]线路!B3004)</f>
        <v/>
      </c>
      <c r="C3004" t="str">
        <f>IF([1]线路!C3004="","",[1]线路!C3004)</f>
        <v/>
      </c>
      <c r="D3004" t="str">
        <f>IF([1]线路!D3004="","",[1]线路!D3004)</f>
        <v/>
      </c>
      <c r="E3004" t="str">
        <f>IF([1]线路!F3004="","",[1]线路!F3004)</f>
        <v/>
      </c>
      <c r="F3004" t="str">
        <f>IF([1]线路!E3004="","",[1]线路!E3004)</f>
        <v/>
      </c>
      <c r="G3004" s="18" t="str">
        <f t="shared" si="108"/>
        <v/>
      </c>
      <c r="H3004" s="18"/>
      <c r="I3004" s="18"/>
      <c r="J3004" s="18"/>
      <c r="K3004" s="18"/>
      <c r="L3004" s="18" t="str">
        <f t="shared" si="109"/>
        <v/>
      </c>
      <c r="M3004" t="str">
        <f>IF([1]线路!G3004="","",[1]线路!G3004)</f>
        <v/>
      </c>
      <c r="N3004" t="str">
        <f>IF([1]线路!H3004="","",[1]线路!H3004)</f>
        <v/>
      </c>
    </row>
    <row r="3005" spans="1:14" x14ac:dyDescent="0.15">
      <c r="A3005" t="str">
        <f>IF([1]线路!A3005="","",[1]线路!A3005)</f>
        <v/>
      </c>
      <c r="B3005" t="str">
        <f>IF([1]线路!B3005="","",[1]线路!B3005)</f>
        <v/>
      </c>
      <c r="C3005" t="str">
        <f>IF([1]线路!C3005="","",[1]线路!C3005)</f>
        <v/>
      </c>
      <c r="D3005" t="str">
        <f>IF([1]线路!D3005="","",[1]线路!D3005)</f>
        <v/>
      </c>
      <c r="E3005" t="str">
        <f>IF([1]线路!F3005="","",[1]线路!F3005)</f>
        <v/>
      </c>
      <c r="F3005" t="str">
        <f>IF([1]线路!E3005="","",[1]线路!E3005)</f>
        <v/>
      </c>
      <c r="G3005" s="18" t="str">
        <f t="shared" si="108"/>
        <v/>
      </c>
      <c r="H3005" s="18"/>
      <c r="I3005" s="18"/>
      <c r="J3005" s="18"/>
      <c r="K3005" s="18"/>
      <c r="L3005" s="18" t="str">
        <f t="shared" si="109"/>
        <v/>
      </c>
      <c r="M3005" t="str">
        <f>IF([1]线路!G3005="","",[1]线路!G3005)</f>
        <v/>
      </c>
      <c r="N3005" t="str">
        <f>IF([1]线路!H3005="","",[1]线路!H3005)</f>
        <v/>
      </c>
    </row>
    <row r="3006" spans="1:14" x14ac:dyDescent="0.15">
      <c r="A3006" t="str">
        <f>IF([1]线路!A3006="","",[1]线路!A3006)</f>
        <v/>
      </c>
      <c r="B3006" t="str">
        <f>IF([1]线路!B3006="","",[1]线路!B3006)</f>
        <v/>
      </c>
      <c r="C3006" t="str">
        <f>IF([1]线路!C3006="","",[1]线路!C3006)</f>
        <v/>
      </c>
      <c r="D3006" t="str">
        <f>IF([1]线路!D3006="","",[1]线路!D3006)</f>
        <v/>
      </c>
      <c r="E3006" t="str">
        <f>IF([1]线路!F3006="","",[1]线路!F3006)</f>
        <v/>
      </c>
      <c r="F3006" t="str">
        <f>IF([1]线路!E3006="","",[1]线路!E3006)</f>
        <v/>
      </c>
      <c r="G3006" s="18" t="str">
        <f t="shared" si="108"/>
        <v/>
      </c>
      <c r="H3006" s="18"/>
      <c r="I3006" s="18"/>
      <c r="J3006" s="18"/>
      <c r="K3006" s="18"/>
      <c r="L3006" s="18" t="str">
        <f t="shared" si="109"/>
        <v/>
      </c>
      <c r="M3006" t="str">
        <f>IF([1]线路!G3006="","",[1]线路!G3006)</f>
        <v/>
      </c>
      <c r="N3006" t="str">
        <f>IF([1]线路!H3006="","",[1]线路!H3006)</f>
        <v/>
      </c>
    </row>
    <row r="3007" spans="1:14" x14ac:dyDescent="0.15">
      <c r="A3007" t="str">
        <f>IF([1]线路!A3007="","",[1]线路!A3007)</f>
        <v/>
      </c>
      <c r="B3007" t="str">
        <f>IF([1]线路!B3007="","",[1]线路!B3007)</f>
        <v/>
      </c>
      <c r="C3007" t="str">
        <f>IF([1]线路!C3007="","",[1]线路!C3007)</f>
        <v/>
      </c>
      <c r="D3007" t="str">
        <f>IF([1]线路!D3007="","",[1]线路!D3007)</f>
        <v/>
      </c>
      <c r="E3007" t="str">
        <f>IF([1]线路!F3007="","",[1]线路!F3007)</f>
        <v/>
      </c>
      <c r="F3007" t="str">
        <f>IF([1]线路!E3007="","",[1]线路!E3007)</f>
        <v/>
      </c>
      <c r="G3007" s="18" t="str">
        <f t="shared" si="108"/>
        <v/>
      </c>
      <c r="H3007" s="18"/>
      <c r="I3007" s="18"/>
      <c r="J3007" s="18"/>
      <c r="K3007" s="18"/>
      <c r="L3007" s="18" t="str">
        <f t="shared" si="109"/>
        <v/>
      </c>
      <c r="M3007" t="str">
        <f>IF([1]线路!G3007="","",[1]线路!G3007)</f>
        <v/>
      </c>
      <c r="N3007" t="str">
        <f>IF([1]线路!H3007="","",[1]线路!H3007)</f>
        <v/>
      </c>
    </row>
    <row r="3008" spans="1:14" x14ac:dyDescent="0.15">
      <c r="A3008" t="str">
        <f>IF([1]线路!A3008="","",[1]线路!A3008)</f>
        <v/>
      </c>
      <c r="B3008" t="str">
        <f>IF([1]线路!B3008="","",[1]线路!B3008)</f>
        <v/>
      </c>
      <c r="C3008" t="str">
        <f>IF([1]线路!C3008="","",[1]线路!C3008)</f>
        <v/>
      </c>
      <c r="D3008" t="str">
        <f>IF([1]线路!D3008="","",[1]线路!D3008)</f>
        <v/>
      </c>
      <c r="E3008" t="str">
        <f>IF([1]线路!F3008="","",[1]线路!F3008)</f>
        <v/>
      </c>
      <c r="F3008" t="str">
        <f>IF([1]线路!E3008="","",[1]线路!E3008)</f>
        <v/>
      </c>
      <c r="G3008" s="18" t="str">
        <f t="shared" si="108"/>
        <v/>
      </c>
      <c r="H3008" s="18"/>
      <c r="I3008" s="18"/>
      <c r="J3008" s="18"/>
      <c r="K3008" s="18"/>
      <c r="L3008" s="18" t="str">
        <f t="shared" si="109"/>
        <v/>
      </c>
      <c r="M3008" t="str">
        <f>IF([1]线路!G3008="","",[1]线路!G3008)</f>
        <v/>
      </c>
      <c r="N3008" t="str">
        <f>IF([1]线路!H3008="","",[1]线路!H3008)</f>
        <v/>
      </c>
    </row>
    <row r="3009" spans="1:14" x14ac:dyDescent="0.15">
      <c r="A3009" t="str">
        <f>IF([1]线路!A3009="","",[1]线路!A3009)</f>
        <v/>
      </c>
      <c r="B3009" t="str">
        <f>IF([1]线路!B3009="","",[1]线路!B3009)</f>
        <v/>
      </c>
      <c r="C3009" t="str">
        <f>IF([1]线路!C3009="","",[1]线路!C3009)</f>
        <v/>
      </c>
      <c r="D3009" t="str">
        <f>IF([1]线路!D3009="","",[1]线路!D3009)</f>
        <v/>
      </c>
      <c r="E3009" t="str">
        <f>IF([1]线路!F3009="","",[1]线路!F3009)</f>
        <v/>
      </c>
      <c r="F3009" t="str">
        <f>IF([1]线路!E3009="","",[1]线路!E3009)</f>
        <v/>
      </c>
      <c r="G3009" s="18" t="str">
        <f t="shared" si="108"/>
        <v/>
      </c>
      <c r="H3009" s="18"/>
      <c r="I3009" s="18"/>
      <c r="J3009" s="18"/>
      <c r="K3009" s="18"/>
      <c r="L3009" s="18" t="str">
        <f t="shared" si="109"/>
        <v/>
      </c>
      <c r="M3009" t="str">
        <f>IF([1]线路!G3009="","",[1]线路!G3009)</f>
        <v/>
      </c>
      <c r="N3009" t="str">
        <f>IF([1]线路!H3009="","",[1]线路!H3009)</f>
        <v/>
      </c>
    </row>
    <row r="3010" spans="1:14" x14ac:dyDescent="0.15">
      <c r="A3010" t="str">
        <f>IF([1]线路!A3010="","",[1]线路!A3010)</f>
        <v/>
      </c>
      <c r="B3010" t="str">
        <f>IF([1]线路!B3010="","",[1]线路!B3010)</f>
        <v/>
      </c>
      <c r="C3010" t="str">
        <f>IF([1]线路!C3010="","",[1]线路!C3010)</f>
        <v/>
      </c>
      <c r="D3010" t="str">
        <f>IF([1]线路!D3010="","",[1]线路!D3010)</f>
        <v/>
      </c>
      <c r="E3010" t="str">
        <f>IF([1]线路!F3010="","",[1]线路!F3010)</f>
        <v/>
      </c>
      <c r="F3010" t="str">
        <f>IF([1]线路!E3010="","",[1]线路!E3010)</f>
        <v/>
      </c>
      <c r="G3010" s="18" t="str">
        <f t="shared" si="108"/>
        <v/>
      </c>
      <c r="H3010" s="18"/>
      <c r="I3010" s="18"/>
      <c r="J3010" s="18"/>
      <c r="K3010" s="18"/>
      <c r="L3010" s="18" t="str">
        <f t="shared" si="109"/>
        <v/>
      </c>
      <c r="M3010" t="str">
        <f>IF([1]线路!G3010="","",[1]线路!G3010)</f>
        <v/>
      </c>
      <c r="N3010" t="str">
        <f>IF([1]线路!H3010="","",[1]线路!H3010)</f>
        <v/>
      </c>
    </row>
    <row r="3011" spans="1:14" x14ac:dyDescent="0.15">
      <c r="A3011" t="str">
        <f>IF([1]线路!A3011="","",[1]线路!A3011)</f>
        <v/>
      </c>
      <c r="B3011" t="str">
        <f>IF([1]线路!B3011="","",[1]线路!B3011)</f>
        <v/>
      </c>
      <c r="C3011" t="str">
        <f>IF([1]线路!C3011="","",[1]线路!C3011)</f>
        <v/>
      </c>
      <c r="D3011" t="str">
        <f>IF([1]线路!D3011="","",[1]线路!D3011)</f>
        <v/>
      </c>
      <c r="E3011" t="str">
        <f>IF([1]线路!F3011="","",[1]线路!F3011)</f>
        <v/>
      </c>
      <c r="F3011" t="str">
        <f>IF([1]线路!E3011="","",[1]线路!E3011)</f>
        <v/>
      </c>
      <c r="G3011" s="18" t="str">
        <f t="shared" ref="G3011:G3074" si="110">L3011</f>
        <v/>
      </c>
      <c r="H3011" s="18"/>
      <c r="I3011" s="18"/>
      <c r="J3011" s="18"/>
      <c r="K3011" s="18"/>
      <c r="L3011" s="18" t="str">
        <f t="shared" ref="L3011:L3074" si="111">IF(OR(I3011="",K3011=""),"",IF(I3011/(I3011+K3011)&gt;0.5,0,1))</f>
        <v/>
      </c>
      <c r="M3011" t="str">
        <f>IF([1]线路!G3011="","",[1]线路!G3011)</f>
        <v/>
      </c>
      <c r="N3011" t="str">
        <f>IF([1]线路!H3011="","",[1]线路!H3011)</f>
        <v/>
      </c>
    </row>
    <row r="3012" spans="1:14" x14ac:dyDescent="0.15">
      <c r="A3012" t="str">
        <f>IF([1]线路!A3012="","",[1]线路!A3012)</f>
        <v/>
      </c>
      <c r="B3012" t="str">
        <f>IF([1]线路!B3012="","",[1]线路!B3012)</f>
        <v/>
      </c>
      <c r="C3012" t="str">
        <f>IF([1]线路!C3012="","",[1]线路!C3012)</f>
        <v/>
      </c>
      <c r="D3012" t="str">
        <f>IF([1]线路!D3012="","",[1]线路!D3012)</f>
        <v/>
      </c>
      <c r="E3012" t="str">
        <f>IF([1]线路!F3012="","",[1]线路!F3012)</f>
        <v/>
      </c>
      <c r="F3012" t="str">
        <f>IF([1]线路!E3012="","",[1]线路!E3012)</f>
        <v/>
      </c>
      <c r="G3012" s="18" t="str">
        <f t="shared" si="110"/>
        <v/>
      </c>
      <c r="H3012" s="18"/>
      <c r="I3012" s="18"/>
      <c r="J3012" s="18"/>
      <c r="K3012" s="18"/>
      <c r="L3012" s="18" t="str">
        <f t="shared" si="111"/>
        <v/>
      </c>
      <c r="M3012" t="str">
        <f>IF([1]线路!G3012="","",[1]线路!G3012)</f>
        <v/>
      </c>
      <c r="N3012" t="str">
        <f>IF([1]线路!H3012="","",[1]线路!H3012)</f>
        <v/>
      </c>
    </row>
    <row r="3013" spans="1:14" x14ac:dyDescent="0.15">
      <c r="A3013" t="str">
        <f>IF([1]线路!A3013="","",[1]线路!A3013)</f>
        <v/>
      </c>
      <c r="B3013" t="str">
        <f>IF([1]线路!B3013="","",[1]线路!B3013)</f>
        <v/>
      </c>
      <c r="C3013" t="str">
        <f>IF([1]线路!C3013="","",[1]线路!C3013)</f>
        <v/>
      </c>
      <c r="D3013" t="str">
        <f>IF([1]线路!D3013="","",[1]线路!D3013)</f>
        <v/>
      </c>
      <c r="E3013" t="str">
        <f>IF([1]线路!F3013="","",[1]线路!F3013)</f>
        <v/>
      </c>
      <c r="F3013" t="str">
        <f>IF([1]线路!E3013="","",[1]线路!E3013)</f>
        <v/>
      </c>
      <c r="G3013" s="18" t="str">
        <f t="shared" si="110"/>
        <v/>
      </c>
      <c r="H3013" s="18"/>
      <c r="I3013" s="18"/>
      <c r="J3013" s="18"/>
      <c r="K3013" s="18"/>
      <c r="L3013" s="18" t="str">
        <f t="shared" si="111"/>
        <v/>
      </c>
      <c r="M3013" t="str">
        <f>IF([1]线路!G3013="","",[1]线路!G3013)</f>
        <v/>
      </c>
      <c r="N3013" t="str">
        <f>IF([1]线路!H3013="","",[1]线路!H3013)</f>
        <v/>
      </c>
    </row>
    <row r="3014" spans="1:14" x14ac:dyDescent="0.15">
      <c r="A3014" t="str">
        <f>IF([1]线路!A3014="","",[1]线路!A3014)</f>
        <v/>
      </c>
      <c r="B3014" t="str">
        <f>IF([1]线路!B3014="","",[1]线路!B3014)</f>
        <v/>
      </c>
      <c r="C3014" t="str">
        <f>IF([1]线路!C3014="","",[1]线路!C3014)</f>
        <v/>
      </c>
      <c r="D3014" t="str">
        <f>IF([1]线路!D3014="","",[1]线路!D3014)</f>
        <v/>
      </c>
      <c r="E3014" t="str">
        <f>IF([1]线路!F3014="","",[1]线路!F3014)</f>
        <v/>
      </c>
      <c r="F3014" t="str">
        <f>IF([1]线路!E3014="","",[1]线路!E3014)</f>
        <v/>
      </c>
      <c r="G3014" s="18" t="str">
        <f t="shared" si="110"/>
        <v/>
      </c>
      <c r="H3014" s="18"/>
      <c r="I3014" s="18"/>
      <c r="J3014" s="18"/>
      <c r="K3014" s="18"/>
      <c r="L3014" s="18" t="str">
        <f t="shared" si="111"/>
        <v/>
      </c>
      <c r="M3014" t="str">
        <f>IF([1]线路!G3014="","",[1]线路!G3014)</f>
        <v/>
      </c>
      <c r="N3014" t="str">
        <f>IF([1]线路!H3014="","",[1]线路!H3014)</f>
        <v/>
      </c>
    </row>
    <row r="3015" spans="1:14" x14ac:dyDescent="0.15">
      <c r="A3015" t="str">
        <f>IF([1]线路!A3015="","",[1]线路!A3015)</f>
        <v/>
      </c>
      <c r="B3015" t="str">
        <f>IF([1]线路!B3015="","",[1]线路!B3015)</f>
        <v/>
      </c>
      <c r="C3015" t="str">
        <f>IF([1]线路!C3015="","",[1]线路!C3015)</f>
        <v/>
      </c>
      <c r="D3015" t="str">
        <f>IF([1]线路!D3015="","",[1]线路!D3015)</f>
        <v/>
      </c>
      <c r="E3015" t="str">
        <f>IF([1]线路!F3015="","",[1]线路!F3015)</f>
        <v/>
      </c>
      <c r="F3015" t="str">
        <f>IF([1]线路!E3015="","",[1]线路!E3015)</f>
        <v/>
      </c>
      <c r="G3015" s="18" t="str">
        <f t="shared" si="110"/>
        <v/>
      </c>
      <c r="H3015" s="18"/>
      <c r="I3015" s="18"/>
      <c r="J3015" s="18"/>
      <c r="K3015" s="18"/>
      <c r="L3015" s="18" t="str">
        <f t="shared" si="111"/>
        <v/>
      </c>
      <c r="M3015" t="str">
        <f>IF([1]线路!G3015="","",[1]线路!G3015)</f>
        <v/>
      </c>
      <c r="N3015" t="str">
        <f>IF([1]线路!H3015="","",[1]线路!H3015)</f>
        <v/>
      </c>
    </row>
    <row r="3016" spans="1:14" x14ac:dyDescent="0.15">
      <c r="A3016" t="str">
        <f>IF([1]线路!A3016="","",[1]线路!A3016)</f>
        <v/>
      </c>
      <c r="B3016" t="str">
        <f>IF([1]线路!B3016="","",[1]线路!B3016)</f>
        <v/>
      </c>
      <c r="C3016" t="str">
        <f>IF([1]线路!C3016="","",[1]线路!C3016)</f>
        <v/>
      </c>
      <c r="D3016" t="str">
        <f>IF([1]线路!D3016="","",[1]线路!D3016)</f>
        <v/>
      </c>
      <c r="E3016" t="str">
        <f>IF([1]线路!F3016="","",[1]线路!F3016)</f>
        <v/>
      </c>
      <c r="F3016" t="str">
        <f>IF([1]线路!E3016="","",[1]线路!E3016)</f>
        <v/>
      </c>
      <c r="G3016" s="18" t="str">
        <f t="shared" si="110"/>
        <v/>
      </c>
      <c r="H3016" s="18"/>
      <c r="I3016" s="18"/>
      <c r="J3016" s="18"/>
      <c r="K3016" s="18"/>
      <c r="L3016" s="18" t="str">
        <f t="shared" si="111"/>
        <v/>
      </c>
      <c r="M3016" t="str">
        <f>IF([1]线路!G3016="","",[1]线路!G3016)</f>
        <v/>
      </c>
      <c r="N3016" t="str">
        <f>IF([1]线路!H3016="","",[1]线路!H3016)</f>
        <v/>
      </c>
    </row>
    <row r="3017" spans="1:14" x14ac:dyDescent="0.15">
      <c r="A3017" t="str">
        <f>IF([1]线路!A3017="","",[1]线路!A3017)</f>
        <v/>
      </c>
      <c r="B3017" t="str">
        <f>IF([1]线路!B3017="","",[1]线路!B3017)</f>
        <v/>
      </c>
      <c r="C3017" t="str">
        <f>IF([1]线路!C3017="","",[1]线路!C3017)</f>
        <v/>
      </c>
      <c r="D3017" t="str">
        <f>IF([1]线路!D3017="","",[1]线路!D3017)</f>
        <v/>
      </c>
      <c r="E3017" t="str">
        <f>IF([1]线路!F3017="","",[1]线路!F3017)</f>
        <v/>
      </c>
      <c r="F3017" t="str">
        <f>IF([1]线路!E3017="","",[1]线路!E3017)</f>
        <v/>
      </c>
      <c r="G3017" s="18" t="str">
        <f t="shared" si="110"/>
        <v/>
      </c>
      <c r="H3017" s="18"/>
      <c r="I3017" s="18"/>
      <c r="J3017" s="18"/>
      <c r="K3017" s="18"/>
      <c r="L3017" s="18" t="str">
        <f t="shared" si="111"/>
        <v/>
      </c>
      <c r="M3017" t="str">
        <f>IF([1]线路!G3017="","",[1]线路!G3017)</f>
        <v/>
      </c>
      <c r="N3017" t="str">
        <f>IF([1]线路!H3017="","",[1]线路!H3017)</f>
        <v/>
      </c>
    </row>
    <row r="3018" spans="1:14" x14ac:dyDescent="0.15">
      <c r="A3018" t="str">
        <f>IF([1]线路!A3018="","",[1]线路!A3018)</f>
        <v/>
      </c>
      <c r="B3018" t="str">
        <f>IF([1]线路!B3018="","",[1]线路!B3018)</f>
        <v/>
      </c>
      <c r="C3018" t="str">
        <f>IF([1]线路!C3018="","",[1]线路!C3018)</f>
        <v/>
      </c>
      <c r="D3018" t="str">
        <f>IF([1]线路!D3018="","",[1]线路!D3018)</f>
        <v/>
      </c>
      <c r="E3018" t="str">
        <f>IF([1]线路!F3018="","",[1]线路!F3018)</f>
        <v/>
      </c>
      <c r="F3018" t="str">
        <f>IF([1]线路!E3018="","",[1]线路!E3018)</f>
        <v/>
      </c>
      <c r="G3018" s="18" t="str">
        <f t="shared" si="110"/>
        <v/>
      </c>
      <c r="H3018" s="18"/>
      <c r="I3018" s="18"/>
      <c r="J3018" s="18"/>
      <c r="K3018" s="18"/>
      <c r="L3018" s="18" t="str">
        <f t="shared" si="111"/>
        <v/>
      </c>
      <c r="M3018" t="str">
        <f>IF([1]线路!G3018="","",[1]线路!G3018)</f>
        <v/>
      </c>
      <c r="N3018" t="str">
        <f>IF([1]线路!H3018="","",[1]线路!H3018)</f>
        <v/>
      </c>
    </row>
    <row r="3019" spans="1:14" x14ac:dyDescent="0.15">
      <c r="A3019" t="str">
        <f>IF([1]线路!A3019="","",[1]线路!A3019)</f>
        <v/>
      </c>
      <c r="B3019" t="str">
        <f>IF([1]线路!B3019="","",[1]线路!B3019)</f>
        <v/>
      </c>
      <c r="C3019" t="str">
        <f>IF([1]线路!C3019="","",[1]线路!C3019)</f>
        <v/>
      </c>
      <c r="D3019" t="str">
        <f>IF([1]线路!D3019="","",[1]线路!D3019)</f>
        <v/>
      </c>
      <c r="E3019" t="str">
        <f>IF([1]线路!F3019="","",[1]线路!F3019)</f>
        <v/>
      </c>
      <c r="F3019" t="str">
        <f>IF([1]线路!E3019="","",[1]线路!E3019)</f>
        <v/>
      </c>
      <c r="G3019" s="18" t="str">
        <f t="shared" si="110"/>
        <v/>
      </c>
      <c r="H3019" s="18"/>
      <c r="I3019" s="18"/>
      <c r="J3019" s="18"/>
      <c r="K3019" s="18"/>
      <c r="L3019" s="18" t="str">
        <f t="shared" si="111"/>
        <v/>
      </c>
      <c r="M3019" t="str">
        <f>IF([1]线路!G3019="","",[1]线路!G3019)</f>
        <v/>
      </c>
      <c r="N3019" t="str">
        <f>IF([1]线路!H3019="","",[1]线路!H3019)</f>
        <v/>
      </c>
    </row>
    <row r="3020" spans="1:14" x14ac:dyDescent="0.15">
      <c r="A3020" t="str">
        <f>IF([1]线路!A3020="","",[1]线路!A3020)</f>
        <v/>
      </c>
      <c r="B3020" t="str">
        <f>IF([1]线路!B3020="","",[1]线路!B3020)</f>
        <v/>
      </c>
      <c r="C3020" t="str">
        <f>IF([1]线路!C3020="","",[1]线路!C3020)</f>
        <v/>
      </c>
      <c r="D3020" t="str">
        <f>IF([1]线路!D3020="","",[1]线路!D3020)</f>
        <v/>
      </c>
      <c r="E3020" t="str">
        <f>IF([1]线路!F3020="","",[1]线路!F3020)</f>
        <v/>
      </c>
      <c r="F3020" t="str">
        <f>IF([1]线路!E3020="","",[1]线路!E3020)</f>
        <v/>
      </c>
      <c r="G3020" s="18" t="str">
        <f t="shared" si="110"/>
        <v/>
      </c>
      <c r="H3020" s="18"/>
      <c r="I3020" s="18"/>
      <c r="J3020" s="18"/>
      <c r="K3020" s="18"/>
      <c r="L3020" s="18" t="str">
        <f t="shared" si="111"/>
        <v/>
      </c>
      <c r="M3020" t="str">
        <f>IF([1]线路!G3020="","",[1]线路!G3020)</f>
        <v/>
      </c>
      <c r="N3020" t="str">
        <f>IF([1]线路!H3020="","",[1]线路!H3020)</f>
        <v/>
      </c>
    </row>
    <row r="3021" spans="1:14" x14ac:dyDescent="0.15">
      <c r="A3021" t="str">
        <f>IF([1]线路!A3021="","",[1]线路!A3021)</f>
        <v/>
      </c>
      <c r="B3021" t="str">
        <f>IF([1]线路!B3021="","",[1]线路!B3021)</f>
        <v/>
      </c>
      <c r="C3021" t="str">
        <f>IF([1]线路!C3021="","",[1]线路!C3021)</f>
        <v/>
      </c>
      <c r="D3021" t="str">
        <f>IF([1]线路!D3021="","",[1]线路!D3021)</f>
        <v/>
      </c>
      <c r="E3021" t="str">
        <f>IF([1]线路!F3021="","",[1]线路!F3021)</f>
        <v/>
      </c>
      <c r="F3021" t="str">
        <f>IF([1]线路!E3021="","",[1]线路!E3021)</f>
        <v/>
      </c>
      <c r="G3021" s="18" t="str">
        <f t="shared" si="110"/>
        <v/>
      </c>
      <c r="H3021" s="18"/>
      <c r="I3021" s="18"/>
      <c r="J3021" s="18"/>
      <c r="K3021" s="18"/>
      <c r="L3021" s="18" t="str">
        <f t="shared" si="111"/>
        <v/>
      </c>
      <c r="M3021" t="str">
        <f>IF([1]线路!G3021="","",[1]线路!G3021)</f>
        <v/>
      </c>
      <c r="N3021" t="str">
        <f>IF([1]线路!H3021="","",[1]线路!H3021)</f>
        <v/>
      </c>
    </row>
    <row r="3022" spans="1:14" x14ac:dyDescent="0.15">
      <c r="A3022" t="str">
        <f>IF([1]线路!A3022="","",[1]线路!A3022)</f>
        <v/>
      </c>
      <c r="B3022" t="str">
        <f>IF([1]线路!B3022="","",[1]线路!B3022)</f>
        <v/>
      </c>
      <c r="C3022" t="str">
        <f>IF([1]线路!C3022="","",[1]线路!C3022)</f>
        <v/>
      </c>
      <c r="D3022" t="str">
        <f>IF([1]线路!D3022="","",[1]线路!D3022)</f>
        <v/>
      </c>
      <c r="E3022" t="str">
        <f>IF([1]线路!F3022="","",[1]线路!F3022)</f>
        <v/>
      </c>
      <c r="F3022" t="str">
        <f>IF([1]线路!E3022="","",[1]线路!E3022)</f>
        <v/>
      </c>
      <c r="G3022" s="18" t="str">
        <f t="shared" si="110"/>
        <v/>
      </c>
      <c r="H3022" s="18"/>
      <c r="I3022" s="18"/>
      <c r="J3022" s="18"/>
      <c r="K3022" s="18"/>
      <c r="L3022" s="18" t="str">
        <f t="shared" si="111"/>
        <v/>
      </c>
      <c r="M3022" t="str">
        <f>IF([1]线路!G3022="","",[1]线路!G3022)</f>
        <v/>
      </c>
      <c r="N3022" t="str">
        <f>IF([1]线路!H3022="","",[1]线路!H3022)</f>
        <v/>
      </c>
    </row>
    <row r="3023" spans="1:14" x14ac:dyDescent="0.15">
      <c r="A3023" t="str">
        <f>IF([1]线路!A3023="","",[1]线路!A3023)</f>
        <v/>
      </c>
      <c r="B3023" t="str">
        <f>IF([1]线路!B3023="","",[1]线路!B3023)</f>
        <v/>
      </c>
      <c r="C3023" t="str">
        <f>IF([1]线路!C3023="","",[1]线路!C3023)</f>
        <v/>
      </c>
      <c r="D3023" t="str">
        <f>IF([1]线路!D3023="","",[1]线路!D3023)</f>
        <v/>
      </c>
      <c r="E3023" t="str">
        <f>IF([1]线路!F3023="","",[1]线路!F3023)</f>
        <v/>
      </c>
      <c r="F3023" t="str">
        <f>IF([1]线路!E3023="","",[1]线路!E3023)</f>
        <v/>
      </c>
      <c r="G3023" s="18" t="str">
        <f t="shared" si="110"/>
        <v/>
      </c>
      <c r="H3023" s="18"/>
      <c r="I3023" s="18"/>
      <c r="J3023" s="18"/>
      <c r="K3023" s="18"/>
      <c r="L3023" s="18" t="str">
        <f t="shared" si="111"/>
        <v/>
      </c>
      <c r="M3023" t="str">
        <f>IF([1]线路!G3023="","",[1]线路!G3023)</f>
        <v/>
      </c>
      <c r="N3023" t="str">
        <f>IF([1]线路!H3023="","",[1]线路!H3023)</f>
        <v/>
      </c>
    </row>
    <row r="3024" spans="1:14" x14ac:dyDescent="0.15">
      <c r="A3024" t="str">
        <f>IF([1]线路!A3024="","",[1]线路!A3024)</f>
        <v/>
      </c>
      <c r="B3024" t="str">
        <f>IF([1]线路!B3024="","",[1]线路!B3024)</f>
        <v/>
      </c>
      <c r="C3024" t="str">
        <f>IF([1]线路!C3024="","",[1]线路!C3024)</f>
        <v/>
      </c>
      <c r="D3024" t="str">
        <f>IF([1]线路!D3024="","",[1]线路!D3024)</f>
        <v/>
      </c>
      <c r="E3024" t="str">
        <f>IF([1]线路!F3024="","",[1]线路!F3024)</f>
        <v/>
      </c>
      <c r="F3024" t="str">
        <f>IF([1]线路!E3024="","",[1]线路!E3024)</f>
        <v/>
      </c>
      <c r="G3024" s="18" t="str">
        <f t="shared" si="110"/>
        <v/>
      </c>
      <c r="H3024" s="18"/>
      <c r="I3024" s="18"/>
      <c r="J3024" s="18"/>
      <c r="K3024" s="18"/>
      <c r="L3024" s="18" t="str">
        <f t="shared" si="111"/>
        <v/>
      </c>
      <c r="M3024" t="str">
        <f>IF([1]线路!G3024="","",[1]线路!G3024)</f>
        <v/>
      </c>
      <c r="N3024" t="str">
        <f>IF([1]线路!H3024="","",[1]线路!H3024)</f>
        <v/>
      </c>
    </row>
    <row r="3025" spans="1:14" x14ac:dyDescent="0.15">
      <c r="A3025" t="str">
        <f>IF([1]线路!A3025="","",[1]线路!A3025)</f>
        <v/>
      </c>
      <c r="B3025" t="str">
        <f>IF([1]线路!B3025="","",[1]线路!B3025)</f>
        <v/>
      </c>
      <c r="C3025" t="str">
        <f>IF([1]线路!C3025="","",[1]线路!C3025)</f>
        <v/>
      </c>
      <c r="D3025" t="str">
        <f>IF([1]线路!D3025="","",[1]线路!D3025)</f>
        <v/>
      </c>
      <c r="E3025" t="str">
        <f>IF([1]线路!F3025="","",[1]线路!F3025)</f>
        <v/>
      </c>
      <c r="F3025" t="str">
        <f>IF([1]线路!E3025="","",[1]线路!E3025)</f>
        <v/>
      </c>
      <c r="G3025" s="18" t="str">
        <f t="shared" si="110"/>
        <v/>
      </c>
      <c r="H3025" s="18"/>
      <c r="I3025" s="18"/>
      <c r="J3025" s="18"/>
      <c r="K3025" s="18"/>
      <c r="L3025" s="18" t="str">
        <f t="shared" si="111"/>
        <v/>
      </c>
      <c r="M3025" t="str">
        <f>IF([1]线路!G3025="","",[1]线路!G3025)</f>
        <v/>
      </c>
      <c r="N3025" t="str">
        <f>IF([1]线路!H3025="","",[1]线路!H3025)</f>
        <v/>
      </c>
    </row>
    <row r="3026" spans="1:14" x14ac:dyDescent="0.15">
      <c r="A3026" t="str">
        <f>IF([1]线路!A3026="","",[1]线路!A3026)</f>
        <v/>
      </c>
      <c r="B3026" t="str">
        <f>IF([1]线路!B3026="","",[1]线路!B3026)</f>
        <v/>
      </c>
      <c r="C3026" t="str">
        <f>IF([1]线路!C3026="","",[1]线路!C3026)</f>
        <v/>
      </c>
      <c r="D3026" t="str">
        <f>IF([1]线路!D3026="","",[1]线路!D3026)</f>
        <v/>
      </c>
      <c r="E3026" t="str">
        <f>IF([1]线路!F3026="","",[1]线路!F3026)</f>
        <v/>
      </c>
      <c r="F3026" t="str">
        <f>IF([1]线路!E3026="","",[1]线路!E3026)</f>
        <v/>
      </c>
      <c r="G3026" s="18" t="str">
        <f t="shared" si="110"/>
        <v/>
      </c>
      <c r="H3026" s="18"/>
      <c r="I3026" s="18"/>
      <c r="J3026" s="18"/>
      <c r="K3026" s="18"/>
      <c r="L3026" s="18" t="str">
        <f t="shared" si="111"/>
        <v/>
      </c>
      <c r="M3026" t="str">
        <f>IF([1]线路!G3026="","",[1]线路!G3026)</f>
        <v/>
      </c>
      <c r="N3026" t="str">
        <f>IF([1]线路!H3026="","",[1]线路!H3026)</f>
        <v/>
      </c>
    </row>
    <row r="3027" spans="1:14" x14ac:dyDescent="0.15">
      <c r="A3027" t="str">
        <f>IF([1]线路!A3027="","",[1]线路!A3027)</f>
        <v/>
      </c>
      <c r="B3027" t="str">
        <f>IF([1]线路!B3027="","",[1]线路!B3027)</f>
        <v/>
      </c>
      <c r="C3027" t="str">
        <f>IF([1]线路!C3027="","",[1]线路!C3027)</f>
        <v/>
      </c>
      <c r="D3027" t="str">
        <f>IF([1]线路!D3027="","",[1]线路!D3027)</f>
        <v/>
      </c>
      <c r="E3027" t="str">
        <f>IF([1]线路!F3027="","",[1]线路!F3027)</f>
        <v/>
      </c>
      <c r="F3027" t="str">
        <f>IF([1]线路!E3027="","",[1]线路!E3027)</f>
        <v/>
      </c>
      <c r="G3027" s="18" t="str">
        <f t="shared" si="110"/>
        <v/>
      </c>
      <c r="H3027" s="18"/>
      <c r="I3027" s="18"/>
      <c r="J3027" s="18"/>
      <c r="K3027" s="18"/>
      <c r="L3027" s="18" t="str">
        <f t="shared" si="111"/>
        <v/>
      </c>
      <c r="M3027" t="str">
        <f>IF([1]线路!G3027="","",[1]线路!G3027)</f>
        <v/>
      </c>
      <c r="N3027" t="str">
        <f>IF([1]线路!H3027="","",[1]线路!H3027)</f>
        <v/>
      </c>
    </row>
    <row r="3028" spans="1:14" x14ac:dyDescent="0.15">
      <c r="A3028" t="str">
        <f>IF([1]线路!A3028="","",[1]线路!A3028)</f>
        <v/>
      </c>
      <c r="B3028" t="str">
        <f>IF([1]线路!B3028="","",[1]线路!B3028)</f>
        <v/>
      </c>
      <c r="C3028" t="str">
        <f>IF([1]线路!C3028="","",[1]线路!C3028)</f>
        <v/>
      </c>
      <c r="D3028" t="str">
        <f>IF([1]线路!D3028="","",[1]线路!D3028)</f>
        <v/>
      </c>
      <c r="E3028" t="str">
        <f>IF([1]线路!F3028="","",[1]线路!F3028)</f>
        <v/>
      </c>
      <c r="F3028" t="str">
        <f>IF([1]线路!E3028="","",[1]线路!E3028)</f>
        <v/>
      </c>
      <c r="G3028" s="18" t="str">
        <f t="shared" si="110"/>
        <v/>
      </c>
      <c r="H3028" s="18"/>
      <c r="I3028" s="18"/>
      <c r="J3028" s="18"/>
      <c r="K3028" s="18"/>
      <c r="L3028" s="18" t="str">
        <f t="shared" si="111"/>
        <v/>
      </c>
      <c r="M3028" t="str">
        <f>IF([1]线路!G3028="","",[1]线路!G3028)</f>
        <v/>
      </c>
      <c r="N3028" t="str">
        <f>IF([1]线路!H3028="","",[1]线路!H3028)</f>
        <v/>
      </c>
    </row>
    <row r="3029" spans="1:14" x14ac:dyDescent="0.15">
      <c r="A3029" t="str">
        <f>IF([1]线路!A3029="","",[1]线路!A3029)</f>
        <v/>
      </c>
      <c r="B3029" t="str">
        <f>IF([1]线路!B3029="","",[1]线路!B3029)</f>
        <v/>
      </c>
      <c r="C3029" t="str">
        <f>IF([1]线路!C3029="","",[1]线路!C3029)</f>
        <v/>
      </c>
      <c r="D3029" t="str">
        <f>IF([1]线路!D3029="","",[1]线路!D3029)</f>
        <v/>
      </c>
      <c r="E3029" t="str">
        <f>IF([1]线路!F3029="","",[1]线路!F3029)</f>
        <v/>
      </c>
      <c r="F3029" t="str">
        <f>IF([1]线路!E3029="","",[1]线路!E3029)</f>
        <v/>
      </c>
      <c r="G3029" s="18" t="str">
        <f t="shared" si="110"/>
        <v/>
      </c>
      <c r="H3029" s="18"/>
      <c r="I3029" s="18"/>
      <c r="J3029" s="18"/>
      <c r="K3029" s="18"/>
      <c r="L3029" s="18" t="str">
        <f t="shared" si="111"/>
        <v/>
      </c>
      <c r="M3029" t="str">
        <f>IF([1]线路!G3029="","",[1]线路!G3029)</f>
        <v/>
      </c>
      <c r="N3029" t="str">
        <f>IF([1]线路!H3029="","",[1]线路!H3029)</f>
        <v/>
      </c>
    </row>
    <row r="3030" spans="1:14" x14ac:dyDescent="0.15">
      <c r="A3030" t="str">
        <f>IF([1]线路!A3030="","",[1]线路!A3030)</f>
        <v/>
      </c>
      <c r="B3030" t="str">
        <f>IF([1]线路!B3030="","",[1]线路!B3030)</f>
        <v/>
      </c>
      <c r="C3030" t="str">
        <f>IF([1]线路!C3030="","",[1]线路!C3030)</f>
        <v/>
      </c>
      <c r="D3030" t="str">
        <f>IF([1]线路!D3030="","",[1]线路!D3030)</f>
        <v/>
      </c>
      <c r="E3030" t="str">
        <f>IF([1]线路!F3030="","",[1]线路!F3030)</f>
        <v/>
      </c>
      <c r="F3030" t="str">
        <f>IF([1]线路!E3030="","",[1]线路!E3030)</f>
        <v/>
      </c>
      <c r="G3030" s="18" t="str">
        <f t="shared" si="110"/>
        <v/>
      </c>
      <c r="H3030" s="18"/>
      <c r="I3030" s="18"/>
      <c r="J3030" s="18"/>
      <c r="K3030" s="18"/>
      <c r="L3030" s="18" t="str">
        <f t="shared" si="111"/>
        <v/>
      </c>
      <c r="M3030" t="str">
        <f>IF([1]线路!G3030="","",[1]线路!G3030)</f>
        <v/>
      </c>
      <c r="N3030" t="str">
        <f>IF([1]线路!H3030="","",[1]线路!H3030)</f>
        <v/>
      </c>
    </row>
    <row r="3031" spans="1:14" x14ac:dyDescent="0.15">
      <c r="A3031" t="str">
        <f>IF([1]线路!A3031="","",[1]线路!A3031)</f>
        <v/>
      </c>
      <c r="B3031" t="str">
        <f>IF([1]线路!B3031="","",[1]线路!B3031)</f>
        <v/>
      </c>
      <c r="C3031" t="str">
        <f>IF([1]线路!C3031="","",[1]线路!C3031)</f>
        <v/>
      </c>
      <c r="D3031" t="str">
        <f>IF([1]线路!D3031="","",[1]线路!D3031)</f>
        <v/>
      </c>
      <c r="E3031" t="str">
        <f>IF([1]线路!F3031="","",[1]线路!F3031)</f>
        <v/>
      </c>
      <c r="F3031" t="str">
        <f>IF([1]线路!E3031="","",[1]线路!E3031)</f>
        <v/>
      </c>
      <c r="G3031" s="18" t="str">
        <f t="shared" si="110"/>
        <v/>
      </c>
      <c r="H3031" s="18"/>
      <c r="I3031" s="18"/>
      <c r="J3031" s="18"/>
      <c r="K3031" s="18"/>
      <c r="L3031" s="18" t="str">
        <f t="shared" si="111"/>
        <v/>
      </c>
      <c r="M3031" t="str">
        <f>IF([1]线路!G3031="","",[1]线路!G3031)</f>
        <v/>
      </c>
      <c r="N3031" t="str">
        <f>IF([1]线路!H3031="","",[1]线路!H3031)</f>
        <v/>
      </c>
    </row>
    <row r="3032" spans="1:14" x14ac:dyDescent="0.15">
      <c r="A3032" t="str">
        <f>IF([1]线路!A3032="","",[1]线路!A3032)</f>
        <v/>
      </c>
      <c r="B3032" t="str">
        <f>IF([1]线路!B3032="","",[1]线路!B3032)</f>
        <v/>
      </c>
      <c r="C3032" t="str">
        <f>IF([1]线路!C3032="","",[1]线路!C3032)</f>
        <v/>
      </c>
      <c r="D3032" t="str">
        <f>IF([1]线路!D3032="","",[1]线路!D3032)</f>
        <v/>
      </c>
      <c r="E3032" t="str">
        <f>IF([1]线路!F3032="","",[1]线路!F3032)</f>
        <v/>
      </c>
      <c r="F3032" t="str">
        <f>IF([1]线路!E3032="","",[1]线路!E3032)</f>
        <v/>
      </c>
      <c r="G3032" s="18" t="str">
        <f t="shared" si="110"/>
        <v/>
      </c>
      <c r="H3032" s="18"/>
      <c r="I3032" s="18"/>
      <c r="J3032" s="18"/>
      <c r="K3032" s="18"/>
      <c r="L3032" s="18" t="str">
        <f t="shared" si="111"/>
        <v/>
      </c>
      <c r="M3032" t="str">
        <f>IF([1]线路!G3032="","",[1]线路!G3032)</f>
        <v/>
      </c>
      <c r="N3032" t="str">
        <f>IF([1]线路!H3032="","",[1]线路!H3032)</f>
        <v/>
      </c>
    </row>
    <row r="3033" spans="1:14" x14ac:dyDescent="0.15">
      <c r="A3033" t="str">
        <f>IF([1]线路!A3033="","",[1]线路!A3033)</f>
        <v/>
      </c>
      <c r="B3033" t="str">
        <f>IF([1]线路!B3033="","",[1]线路!B3033)</f>
        <v/>
      </c>
      <c r="C3033" t="str">
        <f>IF([1]线路!C3033="","",[1]线路!C3033)</f>
        <v/>
      </c>
      <c r="D3033" t="str">
        <f>IF([1]线路!D3033="","",[1]线路!D3033)</f>
        <v/>
      </c>
      <c r="E3033" t="str">
        <f>IF([1]线路!F3033="","",[1]线路!F3033)</f>
        <v/>
      </c>
      <c r="F3033" t="str">
        <f>IF([1]线路!E3033="","",[1]线路!E3033)</f>
        <v/>
      </c>
      <c r="G3033" s="18" t="str">
        <f t="shared" si="110"/>
        <v/>
      </c>
      <c r="H3033" s="18"/>
      <c r="I3033" s="18"/>
      <c r="J3033" s="18"/>
      <c r="K3033" s="18"/>
      <c r="L3033" s="18" t="str">
        <f t="shared" si="111"/>
        <v/>
      </c>
      <c r="M3033" t="str">
        <f>IF([1]线路!G3033="","",[1]线路!G3033)</f>
        <v/>
      </c>
      <c r="N3033" t="str">
        <f>IF([1]线路!H3033="","",[1]线路!H3033)</f>
        <v/>
      </c>
    </row>
    <row r="3034" spans="1:14" x14ac:dyDescent="0.15">
      <c r="A3034" t="str">
        <f>IF([1]线路!A3034="","",[1]线路!A3034)</f>
        <v/>
      </c>
      <c r="B3034" t="str">
        <f>IF([1]线路!B3034="","",[1]线路!B3034)</f>
        <v/>
      </c>
      <c r="C3034" t="str">
        <f>IF([1]线路!C3034="","",[1]线路!C3034)</f>
        <v/>
      </c>
      <c r="D3034" t="str">
        <f>IF([1]线路!D3034="","",[1]线路!D3034)</f>
        <v/>
      </c>
      <c r="E3034" t="str">
        <f>IF([1]线路!F3034="","",[1]线路!F3034)</f>
        <v/>
      </c>
      <c r="F3034" t="str">
        <f>IF([1]线路!E3034="","",[1]线路!E3034)</f>
        <v/>
      </c>
      <c r="G3034" s="18" t="str">
        <f t="shared" si="110"/>
        <v/>
      </c>
      <c r="H3034" s="18"/>
      <c r="I3034" s="18"/>
      <c r="J3034" s="18"/>
      <c r="K3034" s="18"/>
      <c r="L3034" s="18" t="str">
        <f t="shared" si="111"/>
        <v/>
      </c>
      <c r="M3034" t="str">
        <f>IF([1]线路!G3034="","",[1]线路!G3034)</f>
        <v/>
      </c>
      <c r="N3034" t="str">
        <f>IF([1]线路!H3034="","",[1]线路!H3034)</f>
        <v/>
      </c>
    </row>
    <row r="3035" spans="1:14" x14ac:dyDescent="0.15">
      <c r="A3035" t="str">
        <f>IF([1]线路!A3035="","",[1]线路!A3035)</f>
        <v/>
      </c>
      <c r="B3035" t="str">
        <f>IF([1]线路!B3035="","",[1]线路!B3035)</f>
        <v/>
      </c>
      <c r="C3035" t="str">
        <f>IF([1]线路!C3035="","",[1]线路!C3035)</f>
        <v/>
      </c>
      <c r="D3035" t="str">
        <f>IF([1]线路!D3035="","",[1]线路!D3035)</f>
        <v/>
      </c>
      <c r="E3035" t="str">
        <f>IF([1]线路!F3035="","",[1]线路!F3035)</f>
        <v/>
      </c>
      <c r="F3035" t="str">
        <f>IF([1]线路!E3035="","",[1]线路!E3035)</f>
        <v/>
      </c>
      <c r="G3035" s="18" t="str">
        <f t="shared" si="110"/>
        <v/>
      </c>
      <c r="H3035" s="18"/>
      <c r="I3035" s="18"/>
      <c r="J3035" s="18"/>
      <c r="K3035" s="18"/>
      <c r="L3035" s="18" t="str">
        <f t="shared" si="111"/>
        <v/>
      </c>
      <c r="M3035" t="str">
        <f>IF([1]线路!G3035="","",[1]线路!G3035)</f>
        <v/>
      </c>
      <c r="N3035" t="str">
        <f>IF([1]线路!H3035="","",[1]线路!H3035)</f>
        <v/>
      </c>
    </row>
    <row r="3036" spans="1:14" x14ac:dyDescent="0.15">
      <c r="A3036" t="str">
        <f>IF([1]线路!A3036="","",[1]线路!A3036)</f>
        <v/>
      </c>
      <c r="B3036" t="str">
        <f>IF([1]线路!B3036="","",[1]线路!B3036)</f>
        <v/>
      </c>
      <c r="C3036" t="str">
        <f>IF([1]线路!C3036="","",[1]线路!C3036)</f>
        <v/>
      </c>
      <c r="D3036" t="str">
        <f>IF([1]线路!D3036="","",[1]线路!D3036)</f>
        <v/>
      </c>
      <c r="E3036" t="str">
        <f>IF([1]线路!F3036="","",[1]线路!F3036)</f>
        <v/>
      </c>
      <c r="F3036" t="str">
        <f>IF([1]线路!E3036="","",[1]线路!E3036)</f>
        <v/>
      </c>
      <c r="G3036" s="18" t="str">
        <f t="shared" si="110"/>
        <v/>
      </c>
      <c r="H3036" s="18"/>
      <c r="I3036" s="18"/>
      <c r="J3036" s="18"/>
      <c r="K3036" s="18"/>
      <c r="L3036" s="18" t="str">
        <f t="shared" si="111"/>
        <v/>
      </c>
      <c r="M3036" t="str">
        <f>IF([1]线路!G3036="","",[1]线路!G3036)</f>
        <v/>
      </c>
      <c r="N3036" t="str">
        <f>IF([1]线路!H3036="","",[1]线路!H3036)</f>
        <v/>
      </c>
    </row>
    <row r="3037" spans="1:14" x14ac:dyDescent="0.15">
      <c r="A3037" t="str">
        <f>IF([1]线路!A3037="","",[1]线路!A3037)</f>
        <v/>
      </c>
      <c r="B3037" t="str">
        <f>IF([1]线路!B3037="","",[1]线路!B3037)</f>
        <v/>
      </c>
      <c r="C3037" t="str">
        <f>IF([1]线路!C3037="","",[1]线路!C3037)</f>
        <v/>
      </c>
      <c r="D3037" t="str">
        <f>IF([1]线路!D3037="","",[1]线路!D3037)</f>
        <v/>
      </c>
      <c r="E3037" t="str">
        <f>IF([1]线路!F3037="","",[1]线路!F3037)</f>
        <v/>
      </c>
      <c r="F3037" t="str">
        <f>IF([1]线路!E3037="","",[1]线路!E3037)</f>
        <v/>
      </c>
      <c r="G3037" s="18" t="str">
        <f t="shared" si="110"/>
        <v/>
      </c>
      <c r="H3037" s="18"/>
      <c r="I3037" s="18"/>
      <c r="J3037" s="18"/>
      <c r="K3037" s="18"/>
      <c r="L3037" s="18" t="str">
        <f t="shared" si="111"/>
        <v/>
      </c>
      <c r="M3037" t="str">
        <f>IF([1]线路!G3037="","",[1]线路!G3037)</f>
        <v/>
      </c>
      <c r="N3037" t="str">
        <f>IF([1]线路!H3037="","",[1]线路!H3037)</f>
        <v/>
      </c>
    </row>
    <row r="3038" spans="1:14" x14ac:dyDescent="0.15">
      <c r="A3038" t="str">
        <f>IF([1]线路!A3038="","",[1]线路!A3038)</f>
        <v/>
      </c>
      <c r="B3038" t="str">
        <f>IF([1]线路!B3038="","",[1]线路!B3038)</f>
        <v/>
      </c>
      <c r="C3038" t="str">
        <f>IF([1]线路!C3038="","",[1]线路!C3038)</f>
        <v/>
      </c>
      <c r="D3038" t="str">
        <f>IF([1]线路!D3038="","",[1]线路!D3038)</f>
        <v/>
      </c>
      <c r="E3038" t="str">
        <f>IF([1]线路!F3038="","",[1]线路!F3038)</f>
        <v/>
      </c>
      <c r="F3038" t="str">
        <f>IF([1]线路!E3038="","",[1]线路!E3038)</f>
        <v/>
      </c>
      <c r="G3038" s="18" t="str">
        <f t="shared" si="110"/>
        <v/>
      </c>
      <c r="H3038" s="18"/>
      <c r="I3038" s="18"/>
      <c r="J3038" s="18"/>
      <c r="K3038" s="18"/>
      <c r="L3038" s="18" t="str">
        <f t="shared" si="111"/>
        <v/>
      </c>
      <c r="M3038" t="str">
        <f>IF([1]线路!G3038="","",[1]线路!G3038)</f>
        <v/>
      </c>
      <c r="N3038" t="str">
        <f>IF([1]线路!H3038="","",[1]线路!H3038)</f>
        <v/>
      </c>
    </row>
    <row r="3039" spans="1:14" x14ac:dyDescent="0.15">
      <c r="A3039" t="str">
        <f>IF([1]线路!A3039="","",[1]线路!A3039)</f>
        <v/>
      </c>
      <c r="B3039" t="str">
        <f>IF([1]线路!B3039="","",[1]线路!B3039)</f>
        <v/>
      </c>
      <c r="C3039" t="str">
        <f>IF([1]线路!C3039="","",[1]线路!C3039)</f>
        <v/>
      </c>
      <c r="D3039" t="str">
        <f>IF([1]线路!D3039="","",[1]线路!D3039)</f>
        <v/>
      </c>
      <c r="E3039" t="str">
        <f>IF([1]线路!F3039="","",[1]线路!F3039)</f>
        <v/>
      </c>
      <c r="F3039" t="str">
        <f>IF([1]线路!E3039="","",[1]线路!E3039)</f>
        <v/>
      </c>
      <c r="G3039" s="18" t="str">
        <f t="shared" si="110"/>
        <v/>
      </c>
      <c r="H3039" s="18"/>
      <c r="I3039" s="18"/>
      <c r="J3039" s="18"/>
      <c r="K3039" s="18"/>
      <c r="L3039" s="18" t="str">
        <f t="shared" si="111"/>
        <v/>
      </c>
      <c r="M3039" t="str">
        <f>IF([1]线路!G3039="","",[1]线路!G3039)</f>
        <v/>
      </c>
      <c r="N3039" t="str">
        <f>IF([1]线路!H3039="","",[1]线路!H3039)</f>
        <v/>
      </c>
    </row>
    <row r="3040" spans="1:14" x14ac:dyDescent="0.15">
      <c r="A3040" t="str">
        <f>IF([1]线路!A3040="","",[1]线路!A3040)</f>
        <v/>
      </c>
      <c r="B3040" t="str">
        <f>IF([1]线路!B3040="","",[1]线路!B3040)</f>
        <v/>
      </c>
      <c r="C3040" t="str">
        <f>IF([1]线路!C3040="","",[1]线路!C3040)</f>
        <v/>
      </c>
      <c r="D3040" t="str">
        <f>IF([1]线路!D3040="","",[1]线路!D3040)</f>
        <v/>
      </c>
      <c r="E3040" t="str">
        <f>IF([1]线路!F3040="","",[1]线路!F3040)</f>
        <v/>
      </c>
      <c r="F3040" t="str">
        <f>IF([1]线路!E3040="","",[1]线路!E3040)</f>
        <v/>
      </c>
      <c r="G3040" s="18" t="str">
        <f t="shared" si="110"/>
        <v/>
      </c>
      <c r="H3040" s="18"/>
      <c r="I3040" s="18"/>
      <c r="J3040" s="18"/>
      <c r="K3040" s="18"/>
      <c r="L3040" s="18" t="str">
        <f t="shared" si="111"/>
        <v/>
      </c>
      <c r="M3040" t="str">
        <f>IF([1]线路!G3040="","",[1]线路!G3040)</f>
        <v/>
      </c>
      <c r="N3040" t="str">
        <f>IF([1]线路!H3040="","",[1]线路!H3040)</f>
        <v/>
      </c>
    </row>
    <row r="3041" spans="1:14" x14ac:dyDescent="0.15">
      <c r="A3041" t="str">
        <f>IF([1]线路!A3041="","",[1]线路!A3041)</f>
        <v/>
      </c>
      <c r="B3041" t="str">
        <f>IF([1]线路!B3041="","",[1]线路!B3041)</f>
        <v/>
      </c>
      <c r="C3041" t="str">
        <f>IF([1]线路!C3041="","",[1]线路!C3041)</f>
        <v/>
      </c>
      <c r="D3041" t="str">
        <f>IF([1]线路!D3041="","",[1]线路!D3041)</f>
        <v/>
      </c>
      <c r="E3041" t="str">
        <f>IF([1]线路!F3041="","",[1]线路!F3041)</f>
        <v/>
      </c>
      <c r="F3041" t="str">
        <f>IF([1]线路!E3041="","",[1]线路!E3041)</f>
        <v/>
      </c>
      <c r="G3041" s="18" t="str">
        <f t="shared" si="110"/>
        <v/>
      </c>
      <c r="H3041" s="18"/>
      <c r="I3041" s="18"/>
      <c r="J3041" s="18"/>
      <c r="K3041" s="18"/>
      <c r="L3041" s="18" t="str">
        <f t="shared" si="111"/>
        <v/>
      </c>
      <c r="M3041" t="str">
        <f>IF([1]线路!G3041="","",[1]线路!G3041)</f>
        <v/>
      </c>
      <c r="N3041" t="str">
        <f>IF([1]线路!H3041="","",[1]线路!H3041)</f>
        <v/>
      </c>
    </row>
    <row r="3042" spans="1:14" x14ac:dyDescent="0.15">
      <c r="A3042" t="str">
        <f>IF([1]线路!A3042="","",[1]线路!A3042)</f>
        <v/>
      </c>
      <c r="B3042" t="str">
        <f>IF([1]线路!B3042="","",[1]线路!B3042)</f>
        <v/>
      </c>
      <c r="C3042" t="str">
        <f>IF([1]线路!C3042="","",[1]线路!C3042)</f>
        <v/>
      </c>
      <c r="D3042" t="str">
        <f>IF([1]线路!D3042="","",[1]线路!D3042)</f>
        <v/>
      </c>
      <c r="E3042" t="str">
        <f>IF([1]线路!F3042="","",[1]线路!F3042)</f>
        <v/>
      </c>
      <c r="F3042" t="str">
        <f>IF([1]线路!E3042="","",[1]线路!E3042)</f>
        <v/>
      </c>
      <c r="G3042" s="18" t="str">
        <f t="shared" si="110"/>
        <v/>
      </c>
      <c r="H3042" s="18"/>
      <c r="I3042" s="18"/>
      <c r="J3042" s="18"/>
      <c r="K3042" s="18"/>
      <c r="L3042" s="18" t="str">
        <f t="shared" si="111"/>
        <v/>
      </c>
      <c r="M3042" t="str">
        <f>IF([1]线路!G3042="","",[1]线路!G3042)</f>
        <v/>
      </c>
      <c r="N3042" t="str">
        <f>IF([1]线路!H3042="","",[1]线路!H3042)</f>
        <v/>
      </c>
    </row>
    <row r="3043" spans="1:14" x14ac:dyDescent="0.15">
      <c r="A3043" t="str">
        <f>IF([1]线路!A3043="","",[1]线路!A3043)</f>
        <v/>
      </c>
      <c r="B3043" t="str">
        <f>IF([1]线路!B3043="","",[1]线路!B3043)</f>
        <v/>
      </c>
      <c r="C3043" t="str">
        <f>IF([1]线路!C3043="","",[1]线路!C3043)</f>
        <v/>
      </c>
      <c r="D3043" t="str">
        <f>IF([1]线路!D3043="","",[1]线路!D3043)</f>
        <v/>
      </c>
      <c r="E3043" t="str">
        <f>IF([1]线路!F3043="","",[1]线路!F3043)</f>
        <v/>
      </c>
      <c r="F3043" t="str">
        <f>IF([1]线路!E3043="","",[1]线路!E3043)</f>
        <v/>
      </c>
      <c r="G3043" s="18" t="str">
        <f t="shared" si="110"/>
        <v/>
      </c>
      <c r="H3043" s="18"/>
      <c r="I3043" s="18"/>
      <c r="J3043" s="18"/>
      <c r="K3043" s="18"/>
      <c r="L3043" s="18" t="str">
        <f t="shared" si="111"/>
        <v/>
      </c>
      <c r="M3043" t="str">
        <f>IF([1]线路!G3043="","",[1]线路!G3043)</f>
        <v/>
      </c>
      <c r="N3043" t="str">
        <f>IF([1]线路!H3043="","",[1]线路!H3043)</f>
        <v/>
      </c>
    </row>
    <row r="3044" spans="1:14" x14ac:dyDescent="0.15">
      <c r="A3044" t="str">
        <f>IF([1]线路!A3044="","",[1]线路!A3044)</f>
        <v/>
      </c>
      <c r="B3044" t="str">
        <f>IF([1]线路!B3044="","",[1]线路!B3044)</f>
        <v/>
      </c>
      <c r="C3044" t="str">
        <f>IF([1]线路!C3044="","",[1]线路!C3044)</f>
        <v/>
      </c>
      <c r="D3044" t="str">
        <f>IF([1]线路!D3044="","",[1]线路!D3044)</f>
        <v/>
      </c>
      <c r="E3044" t="str">
        <f>IF([1]线路!F3044="","",[1]线路!F3044)</f>
        <v/>
      </c>
      <c r="F3044" t="str">
        <f>IF([1]线路!E3044="","",[1]线路!E3044)</f>
        <v/>
      </c>
      <c r="G3044" s="18" t="str">
        <f t="shared" si="110"/>
        <v/>
      </c>
      <c r="H3044" s="18"/>
      <c r="I3044" s="18"/>
      <c r="J3044" s="18"/>
      <c r="K3044" s="18"/>
      <c r="L3044" s="18" t="str">
        <f t="shared" si="111"/>
        <v/>
      </c>
      <c r="M3044" t="str">
        <f>IF([1]线路!G3044="","",[1]线路!G3044)</f>
        <v/>
      </c>
      <c r="N3044" t="str">
        <f>IF([1]线路!H3044="","",[1]线路!H3044)</f>
        <v/>
      </c>
    </row>
    <row r="3045" spans="1:14" x14ac:dyDescent="0.15">
      <c r="A3045" t="str">
        <f>IF([1]线路!A3045="","",[1]线路!A3045)</f>
        <v/>
      </c>
      <c r="B3045" t="str">
        <f>IF([1]线路!B3045="","",[1]线路!B3045)</f>
        <v/>
      </c>
      <c r="C3045" t="str">
        <f>IF([1]线路!C3045="","",[1]线路!C3045)</f>
        <v/>
      </c>
      <c r="D3045" t="str">
        <f>IF([1]线路!D3045="","",[1]线路!D3045)</f>
        <v/>
      </c>
      <c r="E3045" t="str">
        <f>IF([1]线路!F3045="","",[1]线路!F3045)</f>
        <v/>
      </c>
      <c r="F3045" t="str">
        <f>IF([1]线路!E3045="","",[1]线路!E3045)</f>
        <v/>
      </c>
      <c r="G3045" s="18" t="str">
        <f t="shared" si="110"/>
        <v/>
      </c>
      <c r="H3045" s="18"/>
      <c r="I3045" s="18"/>
      <c r="J3045" s="18"/>
      <c r="K3045" s="18"/>
      <c r="L3045" s="18" t="str">
        <f t="shared" si="111"/>
        <v/>
      </c>
      <c r="M3045" t="str">
        <f>IF([1]线路!G3045="","",[1]线路!G3045)</f>
        <v/>
      </c>
      <c r="N3045" t="str">
        <f>IF([1]线路!H3045="","",[1]线路!H3045)</f>
        <v/>
      </c>
    </row>
    <row r="3046" spans="1:14" x14ac:dyDescent="0.15">
      <c r="A3046" t="str">
        <f>IF([1]线路!A3046="","",[1]线路!A3046)</f>
        <v/>
      </c>
      <c r="B3046" t="str">
        <f>IF([1]线路!B3046="","",[1]线路!B3046)</f>
        <v/>
      </c>
      <c r="C3046" t="str">
        <f>IF([1]线路!C3046="","",[1]线路!C3046)</f>
        <v/>
      </c>
      <c r="D3046" t="str">
        <f>IF([1]线路!D3046="","",[1]线路!D3046)</f>
        <v/>
      </c>
      <c r="E3046" t="str">
        <f>IF([1]线路!F3046="","",[1]线路!F3046)</f>
        <v/>
      </c>
      <c r="F3046" t="str">
        <f>IF([1]线路!E3046="","",[1]线路!E3046)</f>
        <v/>
      </c>
      <c r="G3046" s="18" t="str">
        <f t="shared" si="110"/>
        <v/>
      </c>
      <c r="H3046" s="18"/>
      <c r="I3046" s="18"/>
      <c r="J3046" s="18"/>
      <c r="K3046" s="18"/>
      <c r="L3046" s="18" t="str">
        <f t="shared" si="111"/>
        <v/>
      </c>
      <c r="M3046" t="str">
        <f>IF([1]线路!G3046="","",[1]线路!G3046)</f>
        <v/>
      </c>
      <c r="N3046" t="str">
        <f>IF([1]线路!H3046="","",[1]线路!H3046)</f>
        <v/>
      </c>
    </row>
    <row r="3047" spans="1:14" x14ac:dyDescent="0.15">
      <c r="A3047" t="str">
        <f>IF([1]线路!A3047="","",[1]线路!A3047)</f>
        <v/>
      </c>
      <c r="B3047" t="str">
        <f>IF([1]线路!B3047="","",[1]线路!B3047)</f>
        <v/>
      </c>
      <c r="C3047" t="str">
        <f>IF([1]线路!C3047="","",[1]线路!C3047)</f>
        <v/>
      </c>
      <c r="D3047" t="str">
        <f>IF([1]线路!D3047="","",[1]线路!D3047)</f>
        <v/>
      </c>
      <c r="E3047" t="str">
        <f>IF([1]线路!F3047="","",[1]线路!F3047)</f>
        <v/>
      </c>
      <c r="F3047" t="str">
        <f>IF([1]线路!E3047="","",[1]线路!E3047)</f>
        <v/>
      </c>
      <c r="G3047" s="18" t="str">
        <f t="shared" si="110"/>
        <v/>
      </c>
      <c r="H3047" s="18"/>
      <c r="I3047" s="18"/>
      <c r="J3047" s="18"/>
      <c r="K3047" s="18"/>
      <c r="L3047" s="18" t="str">
        <f t="shared" si="111"/>
        <v/>
      </c>
      <c r="M3047" t="str">
        <f>IF([1]线路!G3047="","",[1]线路!G3047)</f>
        <v/>
      </c>
      <c r="N3047" t="str">
        <f>IF([1]线路!H3047="","",[1]线路!H3047)</f>
        <v/>
      </c>
    </row>
    <row r="3048" spans="1:14" x14ac:dyDescent="0.15">
      <c r="A3048" t="str">
        <f>IF([1]线路!A3048="","",[1]线路!A3048)</f>
        <v/>
      </c>
      <c r="B3048" t="str">
        <f>IF([1]线路!B3048="","",[1]线路!B3048)</f>
        <v/>
      </c>
      <c r="C3048" t="str">
        <f>IF([1]线路!C3048="","",[1]线路!C3048)</f>
        <v/>
      </c>
      <c r="D3048" t="str">
        <f>IF([1]线路!D3048="","",[1]线路!D3048)</f>
        <v/>
      </c>
      <c r="E3048" t="str">
        <f>IF([1]线路!F3048="","",[1]线路!F3048)</f>
        <v/>
      </c>
      <c r="F3048" t="str">
        <f>IF([1]线路!E3048="","",[1]线路!E3048)</f>
        <v/>
      </c>
      <c r="G3048" s="18" t="str">
        <f t="shared" si="110"/>
        <v/>
      </c>
      <c r="H3048" s="18"/>
      <c r="I3048" s="18"/>
      <c r="J3048" s="18"/>
      <c r="K3048" s="18"/>
      <c r="L3048" s="18" t="str">
        <f t="shared" si="111"/>
        <v/>
      </c>
      <c r="M3048" t="str">
        <f>IF([1]线路!G3048="","",[1]线路!G3048)</f>
        <v/>
      </c>
      <c r="N3048" t="str">
        <f>IF([1]线路!H3048="","",[1]线路!H3048)</f>
        <v/>
      </c>
    </row>
    <row r="3049" spans="1:14" x14ac:dyDescent="0.15">
      <c r="A3049" t="str">
        <f>IF([1]线路!A3049="","",[1]线路!A3049)</f>
        <v/>
      </c>
      <c r="B3049" t="str">
        <f>IF([1]线路!B3049="","",[1]线路!B3049)</f>
        <v/>
      </c>
      <c r="C3049" t="str">
        <f>IF([1]线路!C3049="","",[1]线路!C3049)</f>
        <v/>
      </c>
      <c r="D3049" t="str">
        <f>IF([1]线路!D3049="","",[1]线路!D3049)</f>
        <v/>
      </c>
      <c r="E3049" t="str">
        <f>IF([1]线路!F3049="","",[1]线路!F3049)</f>
        <v/>
      </c>
      <c r="F3049" t="str">
        <f>IF([1]线路!E3049="","",[1]线路!E3049)</f>
        <v/>
      </c>
      <c r="G3049" s="18" t="str">
        <f t="shared" si="110"/>
        <v/>
      </c>
      <c r="H3049" s="18"/>
      <c r="I3049" s="18"/>
      <c r="J3049" s="18"/>
      <c r="K3049" s="18"/>
      <c r="L3049" s="18" t="str">
        <f t="shared" si="111"/>
        <v/>
      </c>
      <c r="M3049" t="str">
        <f>IF([1]线路!G3049="","",[1]线路!G3049)</f>
        <v/>
      </c>
      <c r="N3049" t="str">
        <f>IF([1]线路!H3049="","",[1]线路!H3049)</f>
        <v/>
      </c>
    </row>
    <row r="3050" spans="1:14" x14ac:dyDescent="0.15">
      <c r="A3050" t="str">
        <f>IF([1]线路!A3050="","",[1]线路!A3050)</f>
        <v/>
      </c>
      <c r="B3050" t="str">
        <f>IF([1]线路!B3050="","",[1]线路!B3050)</f>
        <v/>
      </c>
      <c r="C3050" t="str">
        <f>IF([1]线路!C3050="","",[1]线路!C3050)</f>
        <v/>
      </c>
      <c r="D3050" t="str">
        <f>IF([1]线路!D3050="","",[1]线路!D3050)</f>
        <v/>
      </c>
      <c r="E3050" t="str">
        <f>IF([1]线路!F3050="","",[1]线路!F3050)</f>
        <v/>
      </c>
      <c r="F3050" t="str">
        <f>IF([1]线路!E3050="","",[1]线路!E3050)</f>
        <v/>
      </c>
      <c r="G3050" s="18" t="str">
        <f t="shared" si="110"/>
        <v/>
      </c>
      <c r="H3050" s="18"/>
      <c r="I3050" s="18"/>
      <c r="J3050" s="18"/>
      <c r="K3050" s="18"/>
      <c r="L3050" s="18" t="str">
        <f t="shared" si="111"/>
        <v/>
      </c>
      <c r="M3050" t="str">
        <f>IF([1]线路!G3050="","",[1]线路!G3050)</f>
        <v/>
      </c>
      <c r="N3050" t="str">
        <f>IF([1]线路!H3050="","",[1]线路!H3050)</f>
        <v/>
      </c>
    </row>
    <row r="3051" spans="1:14" x14ac:dyDescent="0.15">
      <c r="A3051" t="str">
        <f>IF([1]线路!A3051="","",[1]线路!A3051)</f>
        <v/>
      </c>
      <c r="B3051" t="str">
        <f>IF([1]线路!B3051="","",[1]线路!B3051)</f>
        <v/>
      </c>
      <c r="C3051" t="str">
        <f>IF([1]线路!C3051="","",[1]线路!C3051)</f>
        <v/>
      </c>
      <c r="D3051" t="str">
        <f>IF([1]线路!D3051="","",[1]线路!D3051)</f>
        <v/>
      </c>
      <c r="E3051" t="str">
        <f>IF([1]线路!F3051="","",[1]线路!F3051)</f>
        <v/>
      </c>
      <c r="F3051" t="str">
        <f>IF([1]线路!E3051="","",[1]线路!E3051)</f>
        <v/>
      </c>
      <c r="G3051" s="18" t="str">
        <f t="shared" si="110"/>
        <v/>
      </c>
      <c r="H3051" s="18"/>
      <c r="I3051" s="18"/>
      <c r="J3051" s="18"/>
      <c r="K3051" s="18"/>
      <c r="L3051" s="18" t="str">
        <f t="shared" si="111"/>
        <v/>
      </c>
      <c r="M3051" t="str">
        <f>IF([1]线路!G3051="","",[1]线路!G3051)</f>
        <v/>
      </c>
      <c r="N3051" t="str">
        <f>IF([1]线路!H3051="","",[1]线路!H3051)</f>
        <v/>
      </c>
    </row>
    <row r="3052" spans="1:14" x14ac:dyDescent="0.15">
      <c r="A3052" t="str">
        <f>IF([1]线路!A3052="","",[1]线路!A3052)</f>
        <v/>
      </c>
      <c r="B3052" t="str">
        <f>IF([1]线路!B3052="","",[1]线路!B3052)</f>
        <v/>
      </c>
      <c r="C3052" t="str">
        <f>IF([1]线路!C3052="","",[1]线路!C3052)</f>
        <v/>
      </c>
      <c r="D3052" t="str">
        <f>IF([1]线路!D3052="","",[1]线路!D3052)</f>
        <v/>
      </c>
      <c r="E3052" t="str">
        <f>IF([1]线路!F3052="","",[1]线路!F3052)</f>
        <v/>
      </c>
      <c r="F3052" t="str">
        <f>IF([1]线路!E3052="","",[1]线路!E3052)</f>
        <v/>
      </c>
      <c r="G3052" s="18" t="str">
        <f t="shared" si="110"/>
        <v/>
      </c>
      <c r="H3052" s="18"/>
      <c r="I3052" s="18"/>
      <c r="J3052" s="18"/>
      <c r="K3052" s="18"/>
      <c r="L3052" s="18" t="str">
        <f t="shared" si="111"/>
        <v/>
      </c>
      <c r="M3052" t="str">
        <f>IF([1]线路!G3052="","",[1]线路!G3052)</f>
        <v/>
      </c>
      <c r="N3052" t="str">
        <f>IF([1]线路!H3052="","",[1]线路!H3052)</f>
        <v/>
      </c>
    </row>
    <row r="3053" spans="1:14" x14ac:dyDescent="0.15">
      <c r="A3053" t="str">
        <f>IF([1]线路!A3053="","",[1]线路!A3053)</f>
        <v/>
      </c>
      <c r="B3053" t="str">
        <f>IF([1]线路!B3053="","",[1]线路!B3053)</f>
        <v/>
      </c>
      <c r="C3053" t="str">
        <f>IF([1]线路!C3053="","",[1]线路!C3053)</f>
        <v/>
      </c>
      <c r="D3053" t="str">
        <f>IF([1]线路!D3053="","",[1]线路!D3053)</f>
        <v/>
      </c>
      <c r="E3053" t="str">
        <f>IF([1]线路!F3053="","",[1]线路!F3053)</f>
        <v/>
      </c>
      <c r="F3053" t="str">
        <f>IF([1]线路!E3053="","",[1]线路!E3053)</f>
        <v/>
      </c>
      <c r="G3053" s="18" t="str">
        <f t="shared" si="110"/>
        <v/>
      </c>
      <c r="H3053" s="18"/>
      <c r="I3053" s="18"/>
      <c r="J3053" s="18"/>
      <c r="K3053" s="18"/>
      <c r="L3053" s="18" t="str">
        <f t="shared" si="111"/>
        <v/>
      </c>
      <c r="M3053" t="str">
        <f>IF([1]线路!G3053="","",[1]线路!G3053)</f>
        <v/>
      </c>
      <c r="N3053" t="str">
        <f>IF([1]线路!H3053="","",[1]线路!H3053)</f>
        <v/>
      </c>
    </row>
    <row r="3054" spans="1:14" x14ac:dyDescent="0.15">
      <c r="A3054" t="str">
        <f>IF([1]线路!A3054="","",[1]线路!A3054)</f>
        <v/>
      </c>
      <c r="B3054" t="str">
        <f>IF([1]线路!B3054="","",[1]线路!B3054)</f>
        <v/>
      </c>
      <c r="C3054" t="str">
        <f>IF([1]线路!C3054="","",[1]线路!C3054)</f>
        <v/>
      </c>
      <c r="D3054" t="str">
        <f>IF([1]线路!D3054="","",[1]线路!D3054)</f>
        <v/>
      </c>
      <c r="E3054" t="str">
        <f>IF([1]线路!F3054="","",[1]线路!F3054)</f>
        <v/>
      </c>
      <c r="F3054" t="str">
        <f>IF([1]线路!E3054="","",[1]线路!E3054)</f>
        <v/>
      </c>
      <c r="G3054" s="18" t="str">
        <f t="shared" si="110"/>
        <v/>
      </c>
      <c r="H3054" s="18"/>
      <c r="I3054" s="18"/>
      <c r="J3054" s="18"/>
      <c r="K3054" s="18"/>
      <c r="L3054" s="18" t="str">
        <f t="shared" si="111"/>
        <v/>
      </c>
      <c r="M3054" t="str">
        <f>IF([1]线路!G3054="","",[1]线路!G3054)</f>
        <v/>
      </c>
      <c r="N3054" t="str">
        <f>IF([1]线路!H3054="","",[1]线路!H3054)</f>
        <v/>
      </c>
    </row>
    <row r="3055" spans="1:14" x14ac:dyDescent="0.15">
      <c r="A3055" t="str">
        <f>IF([1]线路!A3055="","",[1]线路!A3055)</f>
        <v/>
      </c>
      <c r="B3055" t="str">
        <f>IF([1]线路!B3055="","",[1]线路!B3055)</f>
        <v/>
      </c>
      <c r="C3055" t="str">
        <f>IF([1]线路!C3055="","",[1]线路!C3055)</f>
        <v/>
      </c>
      <c r="D3055" t="str">
        <f>IF([1]线路!D3055="","",[1]线路!D3055)</f>
        <v/>
      </c>
      <c r="E3055" t="str">
        <f>IF([1]线路!F3055="","",[1]线路!F3055)</f>
        <v/>
      </c>
      <c r="F3055" t="str">
        <f>IF([1]线路!E3055="","",[1]线路!E3055)</f>
        <v/>
      </c>
      <c r="G3055" s="18" t="str">
        <f t="shared" si="110"/>
        <v/>
      </c>
      <c r="H3055" s="18"/>
      <c r="I3055" s="18"/>
      <c r="J3055" s="18"/>
      <c r="K3055" s="18"/>
      <c r="L3055" s="18" t="str">
        <f t="shared" si="111"/>
        <v/>
      </c>
      <c r="M3055" t="str">
        <f>IF([1]线路!G3055="","",[1]线路!G3055)</f>
        <v/>
      </c>
      <c r="N3055" t="str">
        <f>IF([1]线路!H3055="","",[1]线路!H3055)</f>
        <v/>
      </c>
    </row>
    <row r="3056" spans="1:14" x14ac:dyDescent="0.15">
      <c r="A3056" t="str">
        <f>IF([1]线路!A3056="","",[1]线路!A3056)</f>
        <v/>
      </c>
      <c r="B3056" t="str">
        <f>IF([1]线路!B3056="","",[1]线路!B3056)</f>
        <v/>
      </c>
      <c r="C3056" t="str">
        <f>IF([1]线路!C3056="","",[1]线路!C3056)</f>
        <v/>
      </c>
      <c r="D3056" t="str">
        <f>IF([1]线路!D3056="","",[1]线路!D3056)</f>
        <v/>
      </c>
      <c r="E3056" t="str">
        <f>IF([1]线路!F3056="","",[1]线路!F3056)</f>
        <v/>
      </c>
      <c r="F3056" t="str">
        <f>IF([1]线路!E3056="","",[1]线路!E3056)</f>
        <v/>
      </c>
      <c r="G3056" s="18" t="str">
        <f t="shared" si="110"/>
        <v/>
      </c>
      <c r="H3056" s="18"/>
      <c r="I3056" s="18"/>
      <c r="J3056" s="18"/>
      <c r="K3056" s="18"/>
      <c r="L3056" s="18" t="str">
        <f t="shared" si="111"/>
        <v/>
      </c>
      <c r="M3056" t="str">
        <f>IF([1]线路!G3056="","",[1]线路!G3056)</f>
        <v/>
      </c>
      <c r="N3056" t="str">
        <f>IF([1]线路!H3056="","",[1]线路!H3056)</f>
        <v/>
      </c>
    </row>
    <row r="3057" spans="1:14" x14ac:dyDescent="0.15">
      <c r="A3057" t="str">
        <f>IF([1]线路!A3057="","",[1]线路!A3057)</f>
        <v/>
      </c>
      <c r="B3057" t="str">
        <f>IF([1]线路!B3057="","",[1]线路!B3057)</f>
        <v/>
      </c>
      <c r="C3057" t="str">
        <f>IF([1]线路!C3057="","",[1]线路!C3057)</f>
        <v/>
      </c>
      <c r="D3057" t="str">
        <f>IF([1]线路!D3057="","",[1]线路!D3057)</f>
        <v/>
      </c>
      <c r="E3057" t="str">
        <f>IF([1]线路!F3057="","",[1]线路!F3057)</f>
        <v/>
      </c>
      <c r="F3057" t="str">
        <f>IF([1]线路!E3057="","",[1]线路!E3057)</f>
        <v/>
      </c>
      <c r="G3057" s="18" t="str">
        <f t="shared" si="110"/>
        <v/>
      </c>
      <c r="H3057" s="18"/>
      <c r="I3057" s="18"/>
      <c r="J3057" s="18"/>
      <c r="K3057" s="18"/>
      <c r="L3057" s="18" t="str">
        <f t="shared" si="111"/>
        <v/>
      </c>
      <c r="M3057" t="str">
        <f>IF([1]线路!G3057="","",[1]线路!G3057)</f>
        <v/>
      </c>
      <c r="N3057" t="str">
        <f>IF([1]线路!H3057="","",[1]线路!H3057)</f>
        <v/>
      </c>
    </row>
    <row r="3058" spans="1:14" x14ac:dyDescent="0.15">
      <c r="A3058" t="str">
        <f>IF([1]线路!A3058="","",[1]线路!A3058)</f>
        <v/>
      </c>
      <c r="B3058" t="str">
        <f>IF([1]线路!B3058="","",[1]线路!B3058)</f>
        <v/>
      </c>
      <c r="C3058" t="str">
        <f>IF([1]线路!C3058="","",[1]线路!C3058)</f>
        <v/>
      </c>
      <c r="D3058" t="str">
        <f>IF([1]线路!D3058="","",[1]线路!D3058)</f>
        <v/>
      </c>
      <c r="E3058" t="str">
        <f>IF([1]线路!F3058="","",[1]线路!F3058)</f>
        <v/>
      </c>
      <c r="F3058" t="str">
        <f>IF([1]线路!E3058="","",[1]线路!E3058)</f>
        <v/>
      </c>
      <c r="G3058" s="18" t="str">
        <f t="shared" si="110"/>
        <v/>
      </c>
      <c r="H3058" s="18"/>
      <c r="I3058" s="18"/>
      <c r="J3058" s="18"/>
      <c r="K3058" s="18"/>
      <c r="L3058" s="18" t="str">
        <f t="shared" si="111"/>
        <v/>
      </c>
      <c r="M3058" t="str">
        <f>IF([1]线路!G3058="","",[1]线路!G3058)</f>
        <v/>
      </c>
      <c r="N3058" t="str">
        <f>IF([1]线路!H3058="","",[1]线路!H3058)</f>
        <v/>
      </c>
    </row>
    <row r="3059" spans="1:14" x14ac:dyDescent="0.15">
      <c r="A3059" t="str">
        <f>IF([1]线路!A3059="","",[1]线路!A3059)</f>
        <v/>
      </c>
      <c r="B3059" t="str">
        <f>IF([1]线路!B3059="","",[1]线路!B3059)</f>
        <v/>
      </c>
      <c r="C3059" t="str">
        <f>IF([1]线路!C3059="","",[1]线路!C3059)</f>
        <v/>
      </c>
      <c r="D3059" t="str">
        <f>IF([1]线路!D3059="","",[1]线路!D3059)</f>
        <v/>
      </c>
      <c r="E3059" t="str">
        <f>IF([1]线路!F3059="","",[1]线路!F3059)</f>
        <v/>
      </c>
      <c r="F3059" t="str">
        <f>IF([1]线路!E3059="","",[1]线路!E3059)</f>
        <v/>
      </c>
      <c r="G3059" s="18" t="str">
        <f t="shared" si="110"/>
        <v/>
      </c>
      <c r="H3059" s="18"/>
      <c r="I3059" s="18"/>
      <c r="J3059" s="18"/>
      <c r="K3059" s="18"/>
      <c r="L3059" s="18" t="str">
        <f t="shared" si="111"/>
        <v/>
      </c>
      <c r="M3059" t="str">
        <f>IF([1]线路!G3059="","",[1]线路!G3059)</f>
        <v/>
      </c>
      <c r="N3059" t="str">
        <f>IF([1]线路!H3059="","",[1]线路!H3059)</f>
        <v/>
      </c>
    </row>
    <row r="3060" spans="1:14" x14ac:dyDescent="0.15">
      <c r="A3060" t="str">
        <f>IF([1]线路!A3060="","",[1]线路!A3060)</f>
        <v/>
      </c>
      <c r="B3060" t="str">
        <f>IF([1]线路!B3060="","",[1]线路!B3060)</f>
        <v/>
      </c>
      <c r="C3060" t="str">
        <f>IF([1]线路!C3060="","",[1]线路!C3060)</f>
        <v/>
      </c>
      <c r="D3060" t="str">
        <f>IF([1]线路!D3060="","",[1]线路!D3060)</f>
        <v/>
      </c>
      <c r="E3060" t="str">
        <f>IF([1]线路!F3060="","",[1]线路!F3060)</f>
        <v/>
      </c>
      <c r="F3060" t="str">
        <f>IF([1]线路!E3060="","",[1]线路!E3060)</f>
        <v/>
      </c>
      <c r="G3060" s="18" t="str">
        <f t="shared" si="110"/>
        <v/>
      </c>
      <c r="H3060" s="18"/>
      <c r="I3060" s="18"/>
      <c r="J3060" s="18"/>
      <c r="K3060" s="18"/>
      <c r="L3060" s="18" t="str">
        <f t="shared" si="111"/>
        <v/>
      </c>
      <c r="M3060" t="str">
        <f>IF([1]线路!G3060="","",[1]线路!G3060)</f>
        <v/>
      </c>
      <c r="N3060" t="str">
        <f>IF([1]线路!H3060="","",[1]线路!H3060)</f>
        <v/>
      </c>
    </row>
    <row r="3061" spans="1:14" x14ac:dyDescent="0.15">
      <c r="A3061" t="str">
        <f>IF([1]线路!A3061="","",[1]线路!A3061)</f>
        <v/>
      </c>
      <c r="B3061" t="str">
        <f>IF([1]线路!B3061="","",[1]线路!B3061)</f>
        <v/>
      </c>
      <c r="C3061" t="str">
        <f>IF([1]线路!C3061="","",[1]线路!C3061)</f>
        <v/>
      </c>
      <c r="D3061" t="str">
        <f>IF([1]线路!D3061="","",[1]线路!D3061)</f>
        <v/>
      </c>
      <c r="E3061" t="str">
        <f>IF([1]线路!F3061="","",[1]线路!F3061)</f>
        <v/>
      </c>
      <c r="F3061" t="str">
        <f>IF([1]线路!E3061="","",[1]线路!E3061)</f>
        <v/>
      </c>
      <c r="G3061" s="18" t="str">
        <f t="shared" si="110"/>
        <v/>
      </c>
      <c r="H3061" s="18"/>
      <c r="I3061" s="18"/>
      <c r="J3061" s="18"/>
      <c r="K3061" s="18"/>
      <c r="L3061" s="18" t="str">
        <f t="shared" si="111"/>
        <v/>
      </c>
      <c r="M3061" t="str">
        <f>IF([1]线路!G3061="","",[1]线路!G3061)</f>
        <v/>
      </c>
      <c r="N3061" t="str">
        <f>IF([1]线路!H3061="","",[1]线路!H3061)</f>
        <v/>
      </c>
    </row>
    <row r="3062" spans="1:14" x14ac:dyDescent="0.15">
      <c r="A3062" t="str">
        <f>IF([1]线路!A3062="","",[1]线路!A3062)</f>
        <v/>
      </c>
      <c r="B3062" t="str">
        <f>IF([1]线路!B3062="","",[1]线路!B3062)</f>
        <v/>
      </c>
      <c r="C3062" t="str">
        <f>IF([1]线路!C3062="","",[1]线路!C3062)</f>
        <v/>
      </c>
      <c r="D3062" t="str">
        <f>IF([1]线路!D3062="","",[1]线路!D3062)</f>
        <v/>
      </c>
      <c r="E3062" t="str">
        <f>IF([1]线路!F3062="","",[1]线路!F3062)</f>
        <v/>
      </c>
      <c r="F3062" t="str">
        <f>IF([1]线路!E3062="","",[1]线路!E3062)</f>
        <v/>
      </c>
      <c r="G3062" s="18" t="str">
        <f t="shared" si="110"/>
        <v/>
      </c>
      <c r="H3062" s="18"/>
      <c r="I3062" s="18"/>
      <c r="J3062" s="18"/>
      <c r="K3062" s="18"/>
      <c r="L3062" s="18" t="str">
        <f t="shared" si="111"/>
        <v/>
      </c>
      <c r="M3062" t="str">
        <f>IF([1]线路!G3062="","",[1]线路!G3062)</f>
        <v/>
      </c>
      <c r="N3062" t="str">
        <f>IF([1]线路!H3062="","",[1]线路!H3062)</f>
        <v/>
      </c>
    </row>
    <row r="3063" spans="1:14" x14ac:dyDescent="0.15">
      <c r="A3063" t="str">
        <f>IF([1]线路!A3063="","",[1]线路!A3063)</f>
        <v/>
      </c>
      <c r="B3063" t="str">
        <f>IF([1]线路!B3063="","",[1]线路!B3063)</f>
        <v/>
      </c>
      <c r="C3063" t="str">
        <f>IF([1]线路!C3063="","",[1]线路!C3063)</f>
        <v/>
      </c>
      <c r="D3063" t="str">
        <f>IF([1]线路!D3063="","",[1]线路!D3063)</f>
        <v/>
      </c>
      <c r="E3063" t="str">
        <f>IF([1]线路!F3063="","",[1]线路!F3063)</f>
        <v/>
      </c>
      <c r="F3063" t="str">
        <f>IF([1]线路!E3063="","",[1]线路!E3063)</f>
        <v/>
      </c>
      <c r="G3063" s="18" t="str">
        <f t="shared" si="110"/>
        <v/>
      </c>
      <c r="H3063" s="18"/>
      <c r="I3063" s="18"/>
      <c r="J3063" s="18"/>
      <c r="K3063" s="18"/>
      <c r="L3063" s="18" t="str">
        <f t="shared" si="111"/>
        <v/>
      </c>
      <c r="M3063" t="str">
        <f>IF([1]线路!G3063="","",[1]线路!G3063)</f>
        <v/>
      </c>
      <c r="N3063" t="str">
        <f>IF([1]线路!H3063="","",[1]线路!H3063)</f>
        <v/>
      </c>
    </row>
    <row r="3064" spans="1:14" x14ac:dyDescent="0.15">
      <c r="A3064" t="str">
        <f>IF([1]线路!A3064="","",[1]线路!A3064)</f>
        <v/>
      </c>
      <c r="B3064" t="str">
        <f>IF([1]线路!B3064="","",[1]线路!B3064)</f>
        <v/>
      </c>
      <c r="C3064" t="str">
        <f>IF([1]线路!C3064="","",[1]线路!C3064)</f>
        <v/>
      </c>
      <c r="D3064" t="str">
        <f>IF([1]线路!D3064="","",[1]线路!D3064)</f>
        <v/>
      </c>
      <c r="E3064" t="str">
        <f>IF([1]线路!F3064="","",[1]线路!F3064)</f>
        <v/>
      </c>
      <c r="F3064" t="str">
        <f>IF([1]线路!E3064="","",[1]线路!E3064)</f>
        <v/>
      </c>
      <c r="G3064" s="18" t="str">
        <f t="shared" si="110"/>
        <v/>
      </c>
      <c r="H3064" s="18"/>
      <c r="I3064" s="18"/>
      <c r="J3064" s="18"/>
      <c r="K3064" s="18"/>
      <c r="L3064" s="18" t="str">
        <f t="shared" si="111"/>
        <v/>
      </c>
      <c r="M3064" t="str">
        <f>IF([1]线路!G3064="","",[1]线路!G3064)</f>
        <v/>
      </c>
      <c r="N3064" t="str">
        <f>IF([1]线路!H3064="","",[1]线路!H3064)</f>
        <v/>
      </c>
    </row>
    <row r="3065" spans="1:14" x14ac:dyDescent="0.15">
      <c r="A3065" t="str">
        <f>IF([1]线路!A3065="","",[1]线路!A3065)</f>
        <v/>
      </c>
      <c r="B3065" t="str">
        <f>IF([1]线路!B3065="","",[1]线路!B3065)</f>
        <v/>
      </c>
      <c r="C3065" t="str">
        <f>IF([1]线路!C3065="","",[1]线路!C3065)</f>
        <v/>
      </c>
      <c r="D3065" t="str">
        <f>IF([1]线路!D3065="","",[1]线路!D3065)</f>
        <v/>
      </c>
      <c r="E3065" t="str">
        <f>IF([1]线路!F3065="","",[1]线路!F3065)</f>
        <v/>
      </c>
      <c r="F3065" t="str">
        <f>IF([1]线路!E3065="","",[1]线路!E3065)</f>
        <v/>
      </c>
      <c r="G3065" s="18" t="str">
        <f t="shared" si="110"/>
        <v/>
      </c>
      <c r="H3065" s="18"/>
      <c r="I3065" s="18"/>
      <c r="J3065" s="18"/>
      <c r="K3065" s="18"/>
      <c r="L3065" s="18" t="str">
        <f t="shared" si="111"/>
        <v/>
      </c>
      <c r="M3065" t="str">
        <f>IF([1]线路!G3065="","",[1]线路!G3065)</f>
        <v/>
      </c>
      <c r="N3065" t="str">
        <f>IF([1]线路!H3065="","",[1]线路!H3065)</f>
        <v/>
      </c>
    </row>
    <row r="3066" spans="1:14" x14ac:dyDescent="0.15">
      <c r="A3066" t="str">
        <f>IF([1]线路!A3066="","",[1]线路!A3066)</f>
        <v/>
      </c>
      <c r="B3066" t="str">
        <f>IF([1]线路!B3066="","",[1]线路!B3066)</f>
        <v/>
      </c>
      <c r="C3066" t="str">
        <f>IF([1]线路!C3066="","",[1]线路!C3066)</f>
        <v/>
      </c>
      <c r="D3066" t="str">
        <f>IF([1]线路!D3066="","",[1]线路!D3066)</f>
        <v/>
      </c>
      <c r="E3066" t="str">
        <f>IF([1]线路!F3066="","",[1]线路!F3066)</f>
        <v/>
      </c>
      <c r="F3066" t="str">
        <f>IF([1]线路!E3066="","",[1]线路!E3066)</f>
        <v/>
      </c>
      <c r="G3066" s="18" t="str">
        <f t="shared" si="110"/>
        <v/>
      </c>
      <c r="H3066" s="18"/>
      <c r="I3066" s="18"/>
      <c r="J3066" s="18"/>
      <c r="K3066" s="18"/>
      <c r="L3066" s="18" t="str">
        <f t="shared" si="111"/>
        <v/>
      </c>
      <c r="M3066" t="str">
        <f>IF([1]线路!G3066="","",[1]线路!G3066)</f>
        <v/>
      </c>
      <c r="N3066" t="str">
        <f>IF([1]线路!H3066="","",[1]线路!H3066)</f>
        <v/>
      </c>
    </row>
    <row r="3067" spans="1:14" x14ac:dyDescent="0.15">
      <c r="A3067" t="str">
        <f>IF([1]线路!A3067="","",[1]线路!A3067)</f>
        <v/>
      </c>
      <c r="B3067" t="str">
        <f>IF([1]线路!B3067="","",[1]线路!B3067)</f>
        <v/>
      </c>
      <c r="C3067" t="str">
        <f>IF([1]线路!C3067="","",[1]线路!C3067)</f>
        <v/>
      </c>
      <c r="D3067" t="str">
        <f>IF([1]线路!D3067="","",[1]线路!D3067)</f>
        <v/>
      </c>
      <c r="E3067" t="str">
        <f>IF([1]线路!F3067="","",[1]线路!F3067)</f>
        <v/>
      </c>
      <c r="F3067" t="str">
        <f>IF([1]线路!E3067="","",[1]线路!E3067)</f>
        <v/>
      </c>
      <c r="G3067" s="18" t="str">
        <f t="shared" si="110"/>
        <v/>
      </c>
      <c r="H3067" s="18"/>
      <c r="I3067" s="18"/>
      <c r="J3067" s="18"/>
      <c r="K3067" s="18"/>
      <c r="L3067" s="18" t="str">
        <f t="shared" si="111"/>
        <v/>
      </c>
      <c r="M3067" t="str">
        <f>IF([1]线路!G3067="","",[1]线路!G3067)</f>
        <v/>
      </c>
      <c r="N3067" t="str">
        <f>IF([1]线路!H3067="","",[1]线路!H3067)</f>
        <v/>
      </c>
    </row>
    <row r="3068" spans="1:14" x14ac:dyDescent="0.15">
      <c r="A3068" t="str">
        <f>IF([1]线路!A3068="","",[1]线路!A3068)</f>
        <v/>
      </c>
      <c r="B3068" t="str">
        <f>IF([1]线路!B3068="","",[1]线路!B3068)</f>
        <v/>
      </c>
      <c r="C3068" t="str">
        <f>IF([1]线路!C3068="","",[1]线路!C3068)</f>
        <v/>
      </c>
      <c r="D3068" t="str">
        <f>IF([1]线路!D3068="","",[1]线路!D3068)</f>
        <v/>
      </c>
      <c r="E3068" t="str">
        <f>IF([1]线路!F3068="","",[1]线路!F3068)</f>
        <v/>
      </c>
      <c r="F3068" t="str">
        <f>IF([1]线路!E3068="","",[1]线路!E3068)</f>
        <v/>
      </c>
      <c r="G3068" s="18" t="str">
        <f t="shared" si="110"/>
        <v/>
      </c>
      <c r="H3068" s="18"/>
      <c r="I3068" s="18"/>
      <c r="J3068" s="18"/>
      <c r="K3068" s="18"/>
      <c r="L3068" s="18" t="str">
        <f t="shared" si="111"/>
        <v/>
      </c>
      <c r="M3068" t="str">
        <f>IF([1]线路!G3068="","",[1]线路!G3068)</f>
        <v/>
      </c>
      <c r="N3068" t="str">
        <f>IF([1]线路!H3068="","",[1]线路!H3068)</f>
        <v/>
      </c>
    </row>
    <row r="3069" spans="1:14" x14ac:dyDescent="0.15">
      <c r="A3069" t="str">
        <f>IF([1]线路!A3069="","",[1]线路!A3069)</f>
        <v/>
      </c>
      <c r="B3069" t="str">
        <f>IF([1]线路!B3069="","",[1]线路!B3069)</f>
        <v/>
      </c>
      <c r="C3069" t="str">
        <f>IF([1]线路!C3069="","",[1]线路!C3069)</f>
        <v/>
      </c>
      <c r="D3069" t="str">
        <f>IF([1]线路!D3069="","",[1]线路!D3069)</f>
        <v/>
      </c>
      <c r="E3069" t="str">
        <f>IF([1]线路!F3069="","",[1]线路!F3069)</f>
        <v/>
      </c>
      <c r="F3069" t="str">
        <f>IF([1]线路!E3069="","",[1]线路!E3069)</f>
        <v/>
      </c>
      <c r="G3069" s="18" t="str">
        <f t="shared" si="110"/>
        <v/>
      </c>
      <c r="H3069" s="18"/>
      <c r="I3069" s="18"/>
      <c r="J3069" s="18"/>
      <c r="K3069" s="18"/>
      <c r="L3069" s="18" t="str">
        <f t="shared" si="111"/>
        <v/>
      </c>
      <c r="M3069" t="str">
        <f>IF([1]线路!G3069="","",[1]线路!G3069)</f>
        <v/>
      </c>
      <c r="N3069" t="str">
        <f>IF([1]线路!H3069="","",[1]线路!H3069)</f>
        <v/>
      </c>
    </row>
    <row r="3070" spans="1:14" x14ac:dyDescent="0.15">
      <c r="A3070" t="str">
        <f>IF([1]线路!A3070="","",[1]线路!A3070)</f>
        <v/>
      </c>
      <c r="B3070" t="str">
        <f>IF([1]线路!B3070="","",[1]线路!B3070)</f>
        <v/>
      </c>
      <c r="C3070" t="str">
        <f>IF([1]线路!C3070="","",[1]线路!C3070)</f>
        <v/>
      </c>
      <c r="D3070" t="str">
        <f>IF([1]线路!D3070="","",[1]线路!D3070)</f>
        <v/>
      </c>
      <c r="E3070" t="str">
        <f>IF([1]线路!F3070="","",[1]线路!F3070)</f>
        <v/>
      </c>
      <c r="F3070" t="str">
        <f>IF([1]线路!E3070="","",[1]线路!E3070)</f>
        <v/>
      </c>
      <c r="G3070" s="18" t="str">
        <f t="shared" si="110"/>
        <v/>
      </c>
      <c r="H3070" s="18"/>
      <c r="I3070" s="18"/>
      <c r="J3070" s="18"/>
      <c r="K3070" s="18"/>
      <c r="L3070" s="18" t="str">
        <f t="shared" si="111"/>
        <v/>
      </c>
      <c r="M3070" t="str">
        <f>IF([1]线路!G3070="","",[1]线路!G3070)</f>
        <v/>
      </c>
      <c r="N3070" t="str">
        <f>IF([1]线路!H3070="","",[1]线路!H3070)</f>
        <v/>
      </c>
    </row>
    <row r="3071" spans="1:14" x14ac:dyDescent="0.15">
      <c r="A3071" t="str">
        <f>IF([1]线路!A3071="","",[1]线路!A3071)</f>
        <v/>
      </c>
      <c r="B3071" t="str">
        <f>IF([1]线路!B3071="","",[1]线路!B3071)</f>
        <v/>
      </c>
      <c r="C3071" t="str">
        <f>IF([1]线路!C3071="","",[1]线路!C3071)</f>
        <v/>
      </c>
      <c r="D3071" t="str">
        <f>IF([1]线路!D3071="","",[1]线路!D3071)</f>
        <v/>
      </c>
      <c r="E3071" t="str">
        <f>IF([1]线路!F3071="","",[1]线路!F3071)</f>
        <v/>
      </c>
      <c r="F3071" t="str">
        <f>IF([1]线路!E3071="","",[1]线路!E3071)</f>
        <v/>
      </c>
      <c r="G3071" s="18" t="str">
        <f t="shared" si="110"/>
        <v/>
      </c>
      <c r="H3071" s="18"/>
      <c r="I3071" s="18"/>
      <c r="J3071" s="18"/>
      <c r="K3071" s="18"/>
      <c r="L3071" s="18" t="str">
        <f t="shared" si="111"/>
        <v/>
      </c>
      <c r="M3071" t="str">
        <f>IF([1]线路!G3071="","",[1]线路!G3071)</f>
        <v/>
      </c>
      <c r="N3071" t="str">
        <f>IF([1]线路!H3071="","",[1]线路!H3071)</f>
        <v/>
      </c>
    </row>
    <row r="3072" spans="1:14" x14ac:dyDescent="0.15">
      <c r="A3072" t="str">
        <f>IF([1]线路!A3072="","",[1]线路!A3072)</f>
        <v/>
      </c>
      <c r="B3072" t="str">
        <f>IF([1]线路!B3072="","",[1]线路!B3072)</f>
        <v/>
      </c>
      <c r="C3072" t="str">
        <f>IF([1]线路!C3072="","",[1]线路!C3072)</f>
        <v/>
      </c>
      <c r="D3072" t="str">
        <f>IF([1]线路!D3072="","",[1]线路!D3072)</f>
        <v/>
      </c>
      <c r="E3072" t="str">
        <f>IF([1]线路!F3072="","",[1]线路!F3072)</f>
        <v/>
      </c>
      <c r="F3072" t="str">
        <f>IF([1]线路!E3072="","",[1]线路!E3072)</f>
        <v/>
      </c>
      <c r="G3072" s="18" t="str">
        <f t="shared" si="110"/>
        <v/>
      </c>
      <c r="H3072" s="18"/>
      <c r="I3072" s="18"/>
      <c r="J3072" s="18"/>
      <c r="K3072" s="18"/>
      <c r="L3072" s="18" t="str">
        <f t="shared" si="111"/>
        <v/>
      </c>
      <c r="M3072" t="str">
        <f>IF([1]线路!G3072="","",[1]线路!G3072)</f>
        <v/>
      </c>
      <c r="N3072" t="str">
        <f>IF([1]线路!H3072="","",[1]线路!H3072)</f>
        <v/>
      </c>
    </row>
    <row r="3073" spans="1:14" x14ac:dyDescent="0.15">
      <c r="A3073" t="str">
        <f>IF([1]线路!A3073="","",[1]线路!A3073)</f>
        <v/>
      </c>
      <c r="B3073" t="str">
        <f>IF([1]线路!B3073="","",[1]线路!B3073)</f>
        <v/>
      </c>
      <c r="C3073" t="str">
        <f>IF([1]线路!C3073="","",[1]线路!C3073)</f>
        <v/>
      </c>
      <c r="D3073" t="str">
        <f>IF([1]线路!D3073="","",[1]线路!D3073)</f>
        <v/>
      </c>
      <c r="E3073" t="str">
        <f>IF([1]线路!F3073="","",[1]线路!F3073)</f>
        <v/>
      </c>
      <c r="F3073" t="str">
        <f>IF([1]线路!E3073="","",[1]线路!E3073)</f>
        <v/>
      </c>
      <c r="G3073" s="18" t="str">
        <f t="shared" si="110"/>
        <v/>
      </c>
      <c r="H3073" s="18"/>
      <c r="I3073" s="18"/>
      <c r="J3073" s="18"/>
      <c r="K3073" s="18"/>
      <c r="L3073" s="18" t="str">
        <f t="shared" si="111"/>
        <v/>
      </c>
      <c r="M3073" t="str">
        <f>IF([1]线路!G3073="","",[1]线路!G3073)</f>
        <v/>
      </c>
      <c r="N3073" t="str">
        <f>IF([1]线路!H3073="","",[1]线路!H3073)</f>
        <v/>
      </c>
    </row>
    <row r="3074" spans="1:14" x14ac:dyDescent="0.15">
      <c r="A3074" t="str">
        <f>IF([1]线路!A3074="","",[1]线路!A3074)</f>
        <v/>
      </c>
      <c r="B3074" t="str">
        <f>IF([1]线路!B3074="","",[1]线路!B3074)</f>
        <v/>
      </c>
      <c r="C3074" t="str">
        <f>IF([1]线路!C3074="","",[1]线路!C3074)</f>
        <v/>
      </c>
      <c r="D3074" t="str">
        <f>IF([1]线路!D3074="","",[1]线路!D3074)</f>
        <v/>
      </c>
      <c r="E3074" t="str">
        <f>IF([1]线路!F3074="","",[1]线路!F3074)</f>
        <v/>
      </c>
      <c r="F3074" t="str">
        <f>IF([1]线路!E3074="","",[1]线路!E3074)</f>
        <v/>
      </c>
      <c r="G3074" s="18" t="str">
        <f t="shared" si="110"/>
        <v/>
      </c>
      <c r="H3074" s="18"/>
      <c r="I3074" s="18"/>
      <c r="J3074" s="18"/>
      <c r="K3074" s="18"/>
      <c r="L3074" s="18" t="str">
        <f t="shared" si="111"/>
        <v/>
      </c>
      <c r="M3074" t="str">
        <f>IF([1]线路!G3074="","",[1]线路!G3074)</f>
        <v/>
      </c>
      <c r="N3074" t="str">
        <f>IF([1]线路!H3074="","",[1]线路!H3074)</f>
        <v/>
      </c>
    </row>
    <row r="3075" spans="1:14" x14ac:dyDescent="0.15">
      <c r="A3075" t="str">
        <f>IF([1]线路!A3075="","",[1]线路!A3075)</f>
        <v/>
      </c>
      <c r="B3075" t="str">
        <f>IF([1]线路!B3075="","",[1]线路!B3075)</f>
        <v/>
      </c>
      <c r="C3075" t="str">
        <f>IF([1]线路!C3075="","",[1]线路!C3075)</f>
        <v/>
      </c>
      <c r="D3075" t="str">
        <f>IF([1]线路!D3075="","",[1]线路!D3075)</f>
        <v/>
      </c>
      <c r="E3075" t="str">
        <f>IF([1]线路!F3075="","",[1]线路!F3075)</f>
        <v/>
      </c>
      <c r="F3075" t="str">
        <f>IF([1]线路!E3075="","",[1]线路!E3075)</f>
        <v/>
      </c>
      <c r="G3075" s="18" t="str">
        <f t="shared" ref="G3075:G3138" si="112">L3075</f>
        <v/>
      </c>
      <c r="H3075" s="18"/>
      <c r="I3075" s="18"/>
      <c r="J3075" s="18"/>
      <c r="K3075" s="18"/>
      <c r="L3075" s="18" t="str">
        <f t="shared" ref="L3075:L3138" si="113">IF(OR(I3075="",K3075=""),"",IF(I3075/(I3075+K3075)&gt;0.5,0,1))</f>
        <v/>
      </c>
      <c r="M3075" t="str">
        <f>IF([1]线路!G3075="","",[1]线路!G3075)</f>
        <v/>
      </c>
      <c r="N3075" t="str">
        <f>IF([1]线路!H3075="","",[1]线路!H3075)</f>
        <v/>
      </c>
    </row>
    <row r="3076" spans="1:14" x14ac:dyDescent="0.15">
      <c r="A3076" t="str">
        <f>IF([1]线路!A3076="","",[1]线路!A3076)</f>
        <v/>
      </c>
      <c r="B3076" t="str">
        <f>IF([1]线路!B3076="","",[1]线路!B3076)</f>
        <v/>
      </c>
      <c r="C3076" t="str">
        <f>IF([1]线路!C3076="","",[1]线路!C3076)</f>
        <v/>
      </c>
      <c r="D3076" t="str">
        <f>IF([1]线路!D3076="","",[1]线路!D3076)</f>
        <v/>
      </c>
      <c r="E3076" t="str">
        <f>IF([1]线路!F3076="","",[1]线路!F3076)</f>
        <v/>
      </c>
      <c r="F3076" t="str">
        <f>IF([1]线路!E3076="","",[1]线路!E3076)</f>
        <v/>
      </c>
      <c r="G3076" s="18" t="str">
        <f t="shared" si="112"/>
        <v/>
      </c>
      <c r="H3076" s="18"/>
      <c r="I3076" s="18"/>
      <c r="J3076" s="18"/>
      <c r="K3076" s="18"/>
      <c r="L3076" s="18" t="str">
        <f t="shared" si="113"/>
        <v/>
      </c>
      <c r="M3076" t="str">
        <f>IF([1]线路!G3076="","",[1]线路!G3076)</f>
        <v/>
      </c>
      <c r="N3076" t="str">
        <f>IF([1]线路!H3076="","",[1]线路!H3076)</f>
        <v/>
      </c>
    </row>
    <row r="3077" spans="1:14" x14ac:dyDescent="0.15">
      <c r="A3077" t="str">
        <f>IF([1]线路!A3077="","",[1]线路!A3077)</f>
        <v/>
      </c>
      <c r="B3077" t="str">
        <f>IF([1]线路!B3077="","",[1]线路!B3077)</f>
        <v/>
      </c>
      <c r="C3077" t="str">
        <f>IF([1]线路!C3077="","",[1]线路!C3077)</f>
        <v/>
      </c>
      <c r="D3077" t="str">
        <f>IF([1]线路!D3077="","",[1]线路!D3077)</f>
        <v/>
      </c>
      <c r="E3077" t="str">
        <f>IF([1]线路!F3077="","",[1]线路!F3077)</f>
        <v/>
      </c>
      <c r="F3077" t="str">
        <f>IF([1]线路!E3077="","",[1]线路!E3077)</f>
        <v/>
      </c>
      <c r="G3077" s="18" t="str">
        <f t="shared" si="112"/>
        <v/>
      </c>
      <c r="H3077" s="18"/>
      <c r="I3077" s="18"/>
      <c r="J3077" s="18"/>
      <c r="K3077" s="18"/>
      <c r="L3077" s="18" t="str">
        <f t="shared" si="113"/>
        <v/>
      </c>
      <c r="M3077" t="str">
        <f>IF([1]线路!G3077="","",[1]线路!G3077)</f>
        <v/>
      </c>
      <c r="N3077" t="str">
        <f>IF([1]线路!H3077="","",[1]线路!H3077)</f>
        <v/>
      </c>
    </row>
    <row r="3078" spans="1:14" x14ac:dyDescent="0.15">
      <c r="A3078" t="str">
        <f>IF([1]线路!A3078="","",[1]线路!A3078)</f>
        <v/>
      </c>
      <c r="B3078" t="str">
        <f>IF([1]线路!B3078="","",[1]线路!B3078)</f>
        <v/>
      </c>
      <c r="C3078" t="str">
        <f>IF([1]线路!C3078="","",[1]线路!C3078)</f>
        <v/>
      </c>
      <c r="D3078" t="str">
        <f>IF([1]线路!D3078="","",[1]线路!D3078)</f>
        <v/>
      </c>
      <c r="E3078" t="str">
        <f>IF([1]线路!F3078="","",[1]线路!F3078)</f>
        <v/>
      </c>
      <c r="F3078" t="str">
        <f>IF([1]线路!E3078="","",[1]线路!E3078)</f>
        <v/>
      </c>
      <c r="G3078" s="18" t="str">
        <f t="shared" si="112"/>
        <v/>
      </c>
      <c r="H3078" s="18"/>
      <c r="I3078" s="18"/>
      <c r="J3078" s="18"/>
      <c r="K3078" s="18"/>
      <c r="L3078" s="18" t="str">
        <f t="shared" si="113"/>
        <v/>
      </c>
      <c r="M3078" t="str">
        <f>IF([1]线路!G3078="","",[1]线路!G3078)</f>
        <v/>
      </c>
      <c r="N3078" t="str">
        <f>IF([1]线路!H3078="","",[1]线路!H3078)</f>
        <v/>
      </c>
    </row>
    <row r="3079" spans="1:14" x14ac:dyDescent="0.15">
      <c r="A3079" t="str">
        <f>IF([1]线路!A3079="","",[1]线路!A3079)</f>
        <v/>
      </c>
      <c r="B3079" t="str">
        <f>IF([1]线路!B3079="","",[1]线路!B3079)</f>
        <v/>
      </c>
      <c r="C3079" t="str">
        <f>IF([1]线路!C3079="","",[1]线路!C3079)</f>
        <v/>
      </c>
      <c r="D3079" t="str">
        <f>IF([1]线路!D3079="","",[1]线路!D3079)</f>
        <v/>
      </c>
      <c r="E3079" t="str">
        <f>IF([1]线路!F3079="","",[1]线路!F3079)</f>
        <v/>
      </c>
      <c r="F3079" t="str">
        <f>IF([1]线路!E3079="","",[1]线路!E3079)</f>
        <v/>
      </c>
      <c r="G3079" s="18" t="str">
        <f t="shared" si="112"/>
        <v/>
      </c>
      <c r="H3079" s="18"/>
      <c r="I3079" s="18"/>
      <c r="J3079" s="18"/>
      <c r="K3079" s="18"/>
      <c r="L3079" s="18" t="str">
        <f t="shared" si="113"/>
        <v/>
      </c>
      <c r="M3079" t="str">
        <f>IF([1]线路!G3079="","",[1]线路!G3079)</f>
        <v/>
      </c>
      <c r="N3079" t="str">
        <f>IF([1]线路!H3079="","",[1]线路!H3079)</f>
        <v/>
      </c>
    </row>
    <row r="3080" spans="1:14" x14ac:dyDescent="0.15">
      <c r="A3080" t="str">
        <f>IF([1]线路!A3080="","",[1]线路!A3080)</f>
        <v/>
      </c>
      <c r="B3080" t="str">
        <f>IF([1]线路!B3080="","",[1]线路!B3080)</f>
        <v/>
      </c>
      <c r="C3080" t="str">
        <f>IF([1]线路!C3080="","",[1]线路!C3080)</f>
        <v/>
      </c>
      <c r="D3080" t="str">
        <f>IF([1]线路!D3080="","",[1]线路!D3080)</f>
        <v/>
      </c>
      <c r="E3080" t="str">
        <f>IF([1]线路!F3080="","",[1]线路!F3080)</f>
        <v/>
      </c>
      <c r="F3080" t="str">
        <f>IF([1]线路!E3080="","",[1]线路!E3080)</f>
        <v/>
      </c>
      <c r="G3080" s="18" t="str">
        <f t="shared" si="112"/>
        <v/>
      </c>
      <c r="H3080" s="18"/>
      <c r="I3080" s="18"/>
      <c r="J3080" s="18"/>
      <c r="K3080" s="18"/>
      <c r="L3080" s="18" t="str">
        <f t="shared" si="113"/>
        <v/>
      </c>
      <c r="M3080" t="str">
        <f>IF([1]线路!G3080="","",[1]线路!G3080)</f>
        <v/>
      </c>
      <c r="N3080" t="str">
        <f>IF([1]线路!H3080="","",[1]线路!H3080)</f>
        <v/>
      </c>
    </row>
    <row r="3081" spans="1:14" x14ac:dyDescent="0.15">
      <c r="A3081" t="str">
        <f>IF([1]线路!A3081="","",[1]线路!A3081)</f>
        <v/>
      </c>
      <c r="B3081" t="str">
        <f>IF([1]线路!B3081="","",[1]线路!B3081)</f>
        <v/>
      </c>
      <c r="C3081" t="str">
        <f>IF([1]线路!C3081="","",[1]线路!C3081)</f>
        <v/>
      </c>
      <c r="D3081" t="str">
        <f>IF([1]线路!D3081="","",[1]线路!D3081)</f>
        <v/>
      </c>
      <c r="E3081" t="str">
        <f>IF([1]线路!F3081="","",[1]线路!F3081)</f>
        <v/>
      </c>
      <c r="F3081" t="str">
        <f>IF([1]线路!E3081="","",[1]线路!E3081)</f>
        <v/>
      </c>
      <c r="G3081" s="18" t="str">
        <f t="shared" si="112"/>
        <v/>
      </c>
      <c r="H3081" s="18"/>
      <c r="I3081" s="18"/>
      <c r="J3081" s="18"/>
      <c r="K3081" s="18"/>
      <c r="L3081" s="18" t="str">
        <f t="shared" si="113"/>
        <v/>
      </c>
      <c r="M3081" t="str">
        <f>IF([1]线路!G3081="","",[1]线路!G3081)</f>
        <v/>
      </c>
      <c r="N3081" t="str">
        <f>IF([1]线路!H3081="","",[1]线路!H3081)</f>
        <v/>
      </c>
    </row>
    <row r="3082" spans="1:14" x14ac:dyDescent="0.15">
      <c r="A3082" t="str">
        <f>IF([1]线路!A3082="","",[1]线路!A3082)</f>
        <v/>
      </c>
      <c r="B3082" t="str">
        <f>IF([1]线路!B3082="","",[1]线路!B3082)</f>
        <v/>
      </c>
      <c r="C3082" t="str">
        <f>IF([1]线路!C3082="","",[1]线路!C3082)</f>
        <v/>
      </c>
      <c r="D3082" t="str">
        <f>IF([1]线路!D3082="","",[1]线路!D3082)</f>
        <v/>
      </c>
      <c r="E3082" t="str">
        <f>IF([1]线路!F3082="","",[1]线路!F3082)</f>
        <v/>
      </c>
      <c r="F3082" t="str">
        <f>IF([1]线路!E3082="","",[1]线路!E3082)</f>
        <v/>
      </c>
      <c r="G3082" s="18" t="str">
        <f t="shared" si="112"/>
        <v/>
      </c>
      <c r="H3082" s="18"/>
      <c r="I3082" s="18"/>
      <c r="J3082" s="18"/>
      <c r="K3082" s="18"/>
      <c r="L3082" s="18" t="str">
        <f t="shared" si="113"/>
        <v/>
      </c>
      <c r="M3082" t="str">
        <f>IF([1]线路!G3082="","",[1]线路!G3082)</f>
        <v/>
      </c>
      <c r="N3082" t="str">
        <f>IF([1]线路!H3082="","",[1]线路!H3082)</f>
        <v/>
      </c>
    </row>
    <row r="3083" spans="1:14" x14ac:dyDescent="0.15">
      <c r="A3083" t="str">
        <f>IF([1]线路!A3083="","",[1]线路!A3083)</f>
        <v/>
      </c>
      <c r="B3083" t="str">
        <f>IF([1]线路!B3083="","",[1]线路!B3083)</f>
        <v/>
      </c>
      <c r="C3083" t="str">
        <f>IF([1]线路!C3083="","",[1]线路!C3083)</f>
        <v/>
      </c>
      <c r="D3083" t="str">
        <f>IF([1]线路!D3083="","",[1]线路!D3083)</f>
        <v/>
      </c>
      <c r="E3083" t="str">
        <f>IF([1]线路!F3083="","",[1]线路!F3083)</f>
        <v/>
      </c>
      <c r="F3083" t="str">
        <f>IF([1]线路!E3083="","",[1]线路!E3083)</f>
        <v/>
      </c>
      <c r="G3083" s="18" t="str">
        <f t="shared" si="112"/>
        <v/>
      </c>
      <c r="H3083" s="18"/>
      <c r="I3083" s="18"/>
      <c r="J3083" s="18"/>
      <c r="K3083" s="18"/>
      <c r="L3083" s="18" t="str">
        <f t="shared" si="113"/>
        <v/>
      </c>
      <c r="M3083" t="str">
        <f>IF([1]线路!G3083="","",[1]线路!G3083)</f>
        <v/>
      </c>
      <c r="N3083" t="str">
        <f>IF([1]线路!H3083="","",[1]线路!H3083)</f>
        <v/>
      </c>
    </row>
    <row r="3084" spans="1:14" x14ac:dyDescent="0.15">
      <c r="A3084" t="str">
        <f>IF([1]线路!A3084="","",[1]线路!A3084)</f>
        <v/>
      </c>
      <c r="B3084" t="str">
        <f>IF([1]线路!B3084="","",[1]线路!B3084)</f>
        <v/>
      </c>
      <c r="C3084" t="str">
        <f>IF([1]线路!C3084="","",[1]线路!C3084)</f>
        <v/>
      </c>
      <c r="D3084" t="str">
        <f>IF([1]线路!D3084="","",[1]线路!D3084)</f>
        <v/>
      </c>
      <c r="E3084" t="str">
        <f>IF([1]线路!F3084="","",[1]线路!F3084)</f>
        <v/>
      </c>
      <c r="F3084" t="str">
        <f>IF([1]线路!E3084="","",[1]线路!E3084)</f>
        <v/>
      </c>
      <c r="G3084" s="18" t="str">
        <f t="shared" si="112"/>
        <v/>
      </c>
      <c r="H3084" s="18"/>
      <c r="I3084" s="18"/>
      <c r="J3084" s="18"/>
      <c r="K3084" s="18"/>
      <c r="L3084" s="18" t="str">
        <f t="shared" si="113"/>
        <v/>
      </c>
      <c r="M3084" t="str">
        <f>IF([1]线路!G3084="","",[1]线路!G3084)</f>
        <v/>
      </c>
      <c r="N3084" t="str">
        <f>IF([1]线路!H3084="","",[1]线路!H3084)</f>
        <v/>
      </c>
    </row>
    <row r="3085" spans="1:14" x14ac:dyDescent="0.15">
      <c r="A3085" t="str">
        <f>IF([1]线路!A3085="","",[1]线路!A3085)</f>
        <v/>
      </c>
      <c r="B3085" t="str">
        <f>IF([1]线路!B3085="","",[1]线路!B3085)</f>
        <v/>
      </c>
      <c r="C3085" t="str">
        <f>IF([1]线路!C3085="","",[1]线路!C3085)</f>
        <v/>
      </c>
      <c r="D3085" t="str">
        <f>IF([1]线路!D3085="","",[1]线路!D3085)</f>
        <v/>
      </c>
      <c r="E3085" t="str">
        <f>IF([1]线路!F3085="","",[1]线路!F3085)</f>
        <v/>
      </c>
      <c r="F3085" t="str">
        <f>IF([1]线路!E3085="","",[1]线路!E3085)</f>
        <v/>
      </c>
      <c r="G3085" s="18" t="str">
        <f t="shared" si="112"/>
        <v/>
      </c>
      <c r="H3085" s="18"/>
      <c r="I3085" s="18"/>
      <c r="J3085" s="18"/>
      <c r="K3085" s="18"/>
      <c r="L3085" s="18" t="str">
        <f t="shared" si="113"/>
        <v/>
      </c>
      <c r="M3085" t="str">
        <f>IF([1]线路!G3085="","",[1]线路!G3085)</f>
        <v/>
      </c>
      <c r="N3085" t="str">
        <f>IF([1]线路!H3085="","",[1]线路!H3085)</f>
        <v/>
      </c>
    </row>
    <row r="3086" spans="1:14" x14ac:dyDescent="0.15">
      <c r="A3086" t="str">
        <f>IF([1]线路!A3086="","",[1]线路!A3086)</f>
        <v/>
      </c>
      <c r="B3086" t="str">
        <f>IF([1]线路!B3086="","",[1]线路!B3086)</f>
        <v/>
      </c>
      <c r="C3086" t="str">
        <f>IF([1]线路!C3086="","",[1]线路!C3086)</f>
        <v/>
      </c>
      <c r="D3086" t="str">
        <f>IF([1]线路!D3086="","",[1]线路!D3086)</f>
        <v/>
      </c>
      <c r="E3086" t="str">
        <f>IF([1]线路!F3086="","",[1]线路!F3086)</f>
        <v/>
      </c>
      <c r="F3086" t="str">
        <f>IF([1]线路!E3086="","",[1]线路!E3086)</f>
        <v/>
      </c>
      <c r="G3086" s="18" t="str">
        <f t="shared" si="112"/>
        <v/>
      </c>
      <c r="H3086" s="18"/>
      <c r="I3086" s="18"/>
      <c r="J3086" s="18"/>
      <c r="K3086" s="18"/>
      <c r="L3086" s="18" t="str">
        <f t="shared" si="113"/>
        <v/>
      </c>
      <c r="M3086" t="str">
        <f>IF([1]线路!G3086="","",[1]线路!G3086)</f>
        <v/>
      </c>
      <c r="N3086" t="str">
        <f>IF([1]线路!H3086="","",[1]线路!H3086)</f>
        <v/>
      </c>
    </row>
    <row r="3087" spans="1:14" x14ac:dyDescent="0.15">
      <c r="A3087" t="str">
        <f>IF([1]线路!A3087="","",[1]线路!A3087)</f>
        <v/>
      </c>
      <c r="B3087" t="str">
        <f>IF([1]线路!B3087="","",[1]线路!B3087)</f>
        <v/>
      </c>
      <c r="C3087" t="str">
        <f>IF([1]线路!C3087="","",[1]线路!C3087)</f>
        <v/>
      </c>
      <c r="D3087" t="str">
        <f>IF([1]线路!D3087="","",[1]线路!D3087)</f>
        <v/>
      </c>
      <c r="E3087" t="str">
        <f>IF([1]线路!F3087="","",[1]线路!F3087)</f>
        <v/>
      </c>
      <c r="F3087" t="str">
        <f>IF([1]线路!E3087="","",[1]线路!E3087)</f>
        <v/>
      </c>
      <c r="G3087" s="18" t="str">
        <f t="shared" si="112"/>
        <v/>
      </c>
      <c r="H3087" s="18"/>
      <c r="I3087" s="18"/>
      <c r="J3087" s="18"/>
      <c r="K3087" s="18"/>
      <c r="L3087" s="18" t="str">
        <f t="shared" si="113"/>
        <v/>
      </c>
      <c r="M3087" t="str">
        <f>IF([1]线路!G3087="","",[1]线路!G3087)</f>
        <v/>
      </c>
      <c r="N3087" t="str">
        <f>IF([1]线路!H3087="","",[1]线路!H3087)</f>
        <v/>
      </c>
    </row>
    <row r="3088" spans="1:14" x14ac:dyDescent="0.15">
      <c r="A3088" t="str">
        <f>IF([1]线路!A3088="","",[1]线路!A3088)</f>
        <v/>
      </c>
      <c r="B3088" t="str">
        <f>IF([1]线路!B3088="","",[1]线路!B3088)</f>
        <v/>
      </c>
      <c r="C3088" t="str">
        <f>IF([1]线路!C3088="","",[1]线路!C3088)</f>
        <v/>
      </c>
      <c r="D3088" t="str">
        <f>IF([1]线路!D3088="","",[1]线路!D3088)</f>
        <v/>
      </c>
      <c r="E3088" t="str">
        <f>IF([1]线路!F3088="","",[1]线路!F3088)</f>
        <v/>
      </c>
      <c r="F3088" t="str">
        <f>IF([1]线路!E3088="","",[1]线路!E3088)</f>
        <v/>
      </c>
      <c r="G3088" s="18" t="str">
        <f t="shared" si="112"/>
        <v/>
      </c>
      <c r="H3088" s="18"/>
      <c r="I3088" s="18"/>
      <c r="J3088" s="18"/>
      <c r="K3088" s="18"/>
      <c r="L3088" s="18" t="str">
        <f t="shared" si="113"/>
        <v/>
      </c>
      <c r="M3088" t="str">
        <f>IF([1]线路!G3088="","",[1]线路!G3088)</f>
        <v/>
      </c>
      <c r="N3088" t="str">
        <f>IF([1]线路!H3088="","",[1]线路!H3088)</f>
        <v/>
      </c>
    </row>
    <row r="3089" spans="1:14" x14ac:dyDescent="0.15">
      <c r="A3089" t="str">
        <f>IF([1]线路!A3089="","",[1]线路!A3089)</f>
        <v/>
      </c>
      <c r="B3089" t="str">
        <f>IF([1]线路!B3089="","",[1]线路!B3089)</f>
        <v/>
      </c>
      <c r="C3089" t="str">
        <f>IF([1]线路!C3089="","",[1]线路!C3089)</f>
        <v/>
      </c>
      <c r="D3089" t="str">
        <f>IF([1]线路!D3089="","",[1]线路!D3089)</f>
        <v/>
      </c>
      <c r="E3089" t="str">
        <f>IF([1]线路!F3089="","",[1]线路!F3089)</f>
        <v/>
      </c>
      <c r="F3089" t="str">
        <f>IF([1]线路!E3089="","",[1]线路!E3089)</f>
        <v/>
      </c>
      <c r="G3089" s="18" t="str">
        <f t="shared" si="112"/>
        <v/>
      </c>
      <c r="H3089" s="18"/>
      <c r="I3089" s="18"/>
      <c r="J3089" s="18"/>
      <c r="K3089" s="18"/>
      <c r="L3089" s="18" t="str">
        <f t="shared" si="113"/>
        <v/>
      </c>
      <c r="M3089" t="str">
        <f>IF([1]线路!G3089="","",[1]线路!G3089)</f>
        <v/>
      </c>
      <c r="N3089" t="str">
        <f>IF([1]线路!H3089="","",[1]线路!H3089)</f>
        <v/>
      </c>
    </row>
    <row r="3090" spans="1:14" x14ac:dyDescent="0.15">
      <c r="A3090" t="str">
        <f>IF([1]线路!A3090="","",[1]线路!A3090)</f>
        <v/>
      </c>
      <c r="B3090" t="str">
        <f>IF([1]线路!B3090="","",[1]线路!B3090)</f>
        <v/>
      </c>
      <c r="C3090" t="str">
        <f>IF([1]线路!C3090="","",[1]线路!C3090)</f>
        <v/>
      </c>
      <c r="D3090" t="str">
        <f>IF([1]线路!D3090="","",[1]线路!D3090)</f>
        <v/>
      </c>
      <c r="E3090" t="str">
        <f>IF([1]线路!F3090="","",[1]线路!F3090)</f>
        <v/>
      </c>
      <c r="F3090" t="str">
        <f>IF([1]线路!E3090="","",[1]线路!E3090)</f>
        <v/>
      </c>
      <c r="G3090" s="18" t="str">
        <f t="shared" si="112"/>
        <v/>
      </c>
      <c r="H3090" s="18"/>
      <c r="I3090" s="18"/>
      <c r="J3090" s="18"/>
      <c r="K3090" s="18"/>
      <c r="L3090" s="18" t="str">
        <f t="shared" si="113"/>
        <v/>
      </c>
      <c r="M3090" t="str">
        <f>IF([1]线路!G3090="","",[1]线路!G3090)</f>
        <v/>
      </c>
      <c r="N3090" t="str">
        <f>IF([1]线路!H3090="","",[1]线路!H3090)</f>
        <v/>
      </c>
    </row>
    <row r="3091" spans="1:14" x14ac:dyDescent="0.15">
      <c r="A3091" t="str">
        <f>IF([1]线路!A3091="","",[1]线路!A3091)</f>
        <v/>
      </c>
      <c r="B3091" t="str">
        <f>IF([1]线路!B3091="","",[1]线路!B3091)</f>
        <v/>
      </c>
      <c r="C3091" t="str">
        <f>IF([1]线路!C3091="","",[1]线路!C3091)</f>
        <v/>
      </c>
      <c r="D3091" t="str">
        <f>IF([1]线路!D3091="","",[1]线路!D3091)</f>
        <v/>
      </c>
      <c r="E3091" t="str">
        <f>IF([1]线路!F3091="","",[1]线路!F3091)</f>
        <v/>
      </c>
      <c r="F3091" t="str">
        <f>IF([1]线路!E3091="","",[1]线路!E3091)</f>
        <v/>
      </c>
      <c r="G3091" s="18" t="str">
        <f t="shared" si="112"/>
        <v/>
      </c>
      <c r="H3091" s="18"/>
      <c r="I3091" s="18"/>
      <c r="J3091" s="18"/>
      <c r="K3091" s="18"/>
      <c r="L3091" s="18" t="str">
        <f t="shared" si="113"/>
        <v/>
      </c>
      <c r="M3091" t="str">
        <f>IF([1]线路!G3091="","",[1]线路!G3091)</f>
        <v/>
      </c>
      <c r="N3091" t="str">
        <f>IF([1]线路!H3091="","",[1]线路!H3091)</f>
        <v/>
      </c>
    </row>
    <row r="3092" spans="1:14" x14ac:dyDescent="0.15">
      <c r="A3092" t="str">
        <f>IF([1]线路!A3092="","",[1]线路!A3092)</f>
        <v/>
      </c>
      <c r="B3092" t="str">
        <f>IF([1]线路!B3092="","",[1]线路!B3092)</f>
        <v/>
      </c>
      <c r="C3092" t="str">
        <f>IF([1]线路!C3092="","",[1]线路!C3092)</f>
        <v/>
      </c>
      <c r="D3092" t="str">
        <f>IF([1]线路!D3092="","",[1]线路!D3092)</f>
        <v/>
      </c>
      <c r="E3092" t="str">
        <f>IF([1]线路!F3092="","",[1]线路!F3092)</f>
        <v/>
      </c>
      <c r="F3092" t="str">
        <f>IF([1]线路!E3092="","",[1]线路!E3092)</f>
        <v/>
      </c>
      <c r="G3092" s="18" t="str">
        <f t="shared" si="112"/>
        <v/>
      </c>
      <c r="H3092" s="18"/>
      <c r="I3092" s="18"/>
      <c r="J3092" s="18"/>
      <c r="K3092" s="18"/>
      <c r="L3092" s="18" t="str">
        <f t="shared" si="113"/>
        <v/>
      </c>
      <c r="M3092" t="str">
        <f>IF([1]线路!G3092="","",[1]线路!G3092)</f>
        <v/>
      </c>
      <c r="N3092" t="str">
        <f>IF([1]线路!H3092="","",[1]线路!H3092)</f>
        <v/>
      </c>
    </row>
    <row r="3093" spans="1:14" x14ac:dyDescent="0.15">
      <c r="A3093" t="str">
        <f>IF([1]线路!A3093="","",[1]线路!A3093)</f>
        <v/>
      </c>
      <c r="B3093" t="str">
        <f>IF([1]线路!B3093="","",[1]线路!B3093)</f>
        <v/>
      </c>
      <c r="C3093" t="str">
        <f>IF([1]线路!C3093="","",[1]线路!C3093)</f>
        <v/>
      </c>
      <c r="D3093" t="str">
        <f>IF([1]线路!D3093="","",[1]线路!D3093)</f>
        <v/>
      </c>
      <c r="E3093" t="str">
        <f>IF([1]线路!F3093="","",[1]线路!F3093)</f>
        <v/>
      </c>
      <c r="F3093" t="str">
        <f>IF([1]线路!E3093="","",[1]线路!E3093)</f>
        <v/>
      </c>
      <c r="G3093" s="18" t="str">
        <f t="shared" si="112"/>
        <v/>
      </c>
      <c r="H3093" s="18"/>
      <c r="I3093" s="18"/>
      <c r="J3093" s="18"/>
      <c r="K3093" s="18"/>
      <c r="L3093" s="18" t="str">
        <f t="shared" si="113"/>
        <v/>
      </c>
      <c r="M3093" t="str">
        <f>IF([1]线路!G3093="","",[1]线路!G3093)</f>
        <v/>
      </c>
      <c r="N3093" t="str">
        <f>IF([1]线路!H3093="","",[1]线路!H3093)</f>
        <v/>
      </c>
    </row>
    <row r="3094" spans="1:14" x14ac:dyDescent="0.15">
      <c r="A3094" t="str">
        <f>IF([1]线路!A3094="","",[1]线路!A3094)</f>
        <v/>
      </c>
      <c r="B3094" t="str">
        <f>IF([1]线路!B3094="","",[1]线路!B3094)</f>
        <v/>
      </c>
      <c r="C3094" t="str">
        <f>IF([1]线路!C3094="","",[1]线路!C3094)</f>
        <v/>
      </c>
      <c r="D3094" t="str">
        <f>IF([1]线路!D3094="","",[1]线路!D3094)</f>
        <v/>
      </c>
      <c r="E3094" t="str">
        <f>IF([1]线路!F3094="","",[1]线路!F3094)</f>
        <v/>
      </c>
      <c r="F3094" t="str">
        <f>IF([1]线路!E3094="","",[1]线路!E3094)</f>
        <v/>
      </c>
      <c r="G3094" s="18" t="str">
        <f t="shared" si="112"/>
        <v/>
      </c>
      <c r="H3094" s="18"/>
      <c r="I3094" s="18"/>
      <c r="J3094" s="18"/>
      <c r="K3094" s="18"/>
      <c r="L3094" s="18" t="str">
        <f t="shared" si="113"/>
        <v/>
      </c>
      <c r="M3094" t="str">
        <f>IF([1]线路!G3094="","",[1]线路!G3094)</f>
        <v/>
      </c>
      <c r="N3094" t="str">
        <f>IF([1]线路!H3094="","",[1]线路!H3094)</f>
        <v/>
      </c>
    </row>
    <row r="3095" spans="1:14" x14ac:dyDescent="0.15">
      <c r="A3095" t="str">
        <f>IF([1]线路!A3095="","",[1]线路!A3095)</f>
        <v/>
      </c>
      <c r="B3095" t="str">
        <f>IF([1]线路!B3095="","",[1]线路!B3095)</f>
        <v/>
      </c>
      <c r="C3095" t="str">
        <f>IF([1]线路!C3095="","",[1]线路!C3095)</f>
        <v/>
      </c>
      <c r="D3095" t="str">
        <f>IF([1]线路!D3095="","",[1]线路!D3095)</f>
        <v/>
      </c>
      <c r="E3095" t="str">
        <f>IF([1]线路!F3095="","",[1]线路!F3095)</f>
        <v/>
      </c>
      <c r="F3095" t="str">
        <f>IF([1]线路!E3095="","",[1]线路!E3095)</f>
        <v/>
      </c>
      <c r="G3095" s="18" t="str">
        <f t="shared" si="112"/>
        <v/>
      </c>
      <c r="H3095" s="18"/>
      <c r="I3095" s="18"/>
      <c r="J3095" s="18"/>
      <c r="K3095" s="18"/>
      <c r="L3095" s="18" t="str">
        <f t="shared" si="113"/>
        <v/>
      </c>
      <c r="M3095" t="str">
        <f>IF([1]线路!G3095="","",[1]线路!G3095)</f>
        <v/>
      </c>
      <c r="N3095" t="str">
        <f>IF([1]线路!H3095="","",[1]线路!H3095)</f>
        <v/>
      </c>
    </row>
    <row r="3096" spans="1:14" x14ac:dyDescent="0.15">
      <c r="A3096" t="str">
        <f>IF([1]线路!A3096="","",[1]线路!A3096)</f>
        <v/>
      </c>
      <c r="B3096" t="str">
        <f>IF([1]线路!B3096="","",[1]线路!B3096)</f>
        <v/>
      </c>
      <c r="C3096" t="str">
        <f>IF([1]线路!C3096="","",[1]线路!C3096)</f>
        <v/>
      </c>
      <c r="D3096" t="str">
        <f>IF([1]线路!D3096="","",[1]线路!D3096)</f>
        <v/>
      </c>
      <c r="E3096" t="str">
        <f>IF([1]线路!F3096="","",[1]线路!F3096)</f>
        <v/>
      </c>
      <c r="F3096" t="str">
        <f>IF([1]线路!E3096="","",[1]线路!E3096)</f>
        <v/>
      </c>
      <c r="G3096" s="18" t="str">
        <f t="shared" si="112"/>
        <v/>
      </c>
      <c r="H3096" s="18"/>
      <c r="I3096" s="18"/>
      <c r="J3096" s="18"/>
      <c r="K3096" s="18"/>
      <c r="L3096" s="18" t="str">
        <f t="shared" si="113"/>
        <v/>
      </c>
      <c r="M3096" t="str">
        <f>IF([1]线路!G3096="","",[1]线路!G3096)</f>
        <v/>
      </c>
      <c r="N3096" t="str">
        <f>IF([1]线路!H3096="","",[1]线路!H3096)</f>
        <v/>
      </c>
    </row>
    <row r="3097" spans="1:14" x14ac:dyDescent="0.15">
      <c r="A3097" t="str">
        <f>IF([1]线路!A3097="","",[1]线路!A3097)</f>
        <v/>
      </c>
      <c r="B3097" t="str">
        <f>IF([1]线路!B3097="","",[1]线路!B3097)</f>
        <v/>
      </c>
      <c r="C3097" t="str">
        <f>IF([1]线路!C3097="","",[1]线路!C3097)</f>
        <v/>
      </c>
      <c r="D3097" t="str">
        <f>IF([1]线路!D3097="","",[1]线路!D3097)</f>
        <v/>
      </c>
      <c r="E3097" t="str">
        <f>IF([1]线路!F3097="","",[1]线路!F3097)</f>
        <v/>
      </c>
      <c r="F3097" t="str">
        <f>IF([1]线路!E3097="","",[1]线路!E3097)</f>
        <v/>
      </c>
      <c r="G3097" s="18" t="str">
        <f t="shared" si="112"/>
        <v/>
      </c>
      <c r="H3097" s="18"/>
      <c r="I3097" s="18"/>
      <c r="J3097" s="18"/>
      <c r="K3097" s="18"/>
      <c r="L3097" s="18" t="str">
        <f t="shared" si="113"/>
        <v/>
      </c>
      <c r="M3097" t="str">
        <f>IF([1]线路!G3097="","",[1]线路!G3097)</f>
        <v/>
      </c>
      <c r="N3097" t="str">
        <f>IF([1]线路!H3097="","",[1]线路!H3097)</f>
        <v/>
      </c>
    </row>
    <row r="3098" spans="1:14" x14ac:dyDescent="0.15">
      <c r="A3098" t="str">
        <f>IF([1]线路!A3098="","",[1]线路!A3098)</f>
        <v/>
      </c>
      <c r="B3098" t="str">
        <f>IF([1]线路!B3098="","",[1]线路!B3098)</f>
        <v/>
      </c>
      <c r="C3098" t="str">
        <f>IF([1]线路!C3098="","",[1]线路!C3098)</f>
        <v/>
      </c>
      <c r="D3098" t="str">
        <f>IF([1]线路!D3098="","",[1]线路!D3098)</f>
        <v/>
      </c>
      <c r="E3098" t="str">
        <f>IF([1]线路!F3098="","",[1]线路!F3098)</f>
        <v/>
      </c>
      <c r="F3098" t="str">
        <f>IF([1]线路!E3098="","",[1]线路!E3098)</f>
        <v/>
      </c>
      <c r="G3098" s="18" t="str">
        <f t="shared" si="112"/>
        <v/>
      </c>
      <c r="H3098" s="18"/>
      <c r="I3098" s="18"/>
      <c r="J3098" s="18"/>
      <c r="K3098" s="18"/>
      <c r="L3098" s="18" t="str">
        <f t="shared" si="113"/>
        <v/>
      </c>
      <c r="M3098" t="str">
        <f>IF([1]线路!G3098="","",[1]线路!G3098)</f>
        <v/>
      </c>
      <c r="N3098" t="str">
        <f>IF([1]线路!H3098="","",[1]线路!H3098)</f>
        <v/>
      </c>
    </row>
    <row r="3099" spans="1:14" x14ac:dyDescent="0.15">
      <c r="A3099" t="str">
        <f>IF([1]线路!A3099="","",[1]线路!A3099)</f>
        <v/>
      </c>
      <c r="B3099" t="str">
        <f>IF([1]线路!B3099="","",[1]线路!B3099)</f>
        <v/>
      </c>
      <c r="C3099" t="str">
        <f>IF([1]线路!C3099="","",[1]线路!C3099)</f>
        <v/>
      </c>
      <c r="D3099" t="str">
        <f>IF([1]线路!D3099="","",[1]线路!D3099)</f>
        <v/>
      </c>
      <c r="E3099" t="str">
        <f>IF([1]线路!F3099="","",[1]线路!F3099)</f>
        <v/>
      </c>
      <c r="F3099" t="str">
        <f>IF([1]线路!E3099="","",[1]线路!E3099)</f>
        <v/>
      </c>
      <c r="G3099" s="18" t="str">
        <f t="shared" si="112"/>
        <v/>
      </c>
      <c r="H3099" s="18"/>
      <c r="I3099" s="18"/>
      <c r="J3099" s="18"/>
      <c r="K3099" s="18"/>
      <c r="L3099" s="18" t="str">
        <f t="shared" si="113"/>
        <v/>
      </c>
      <c r="M3099" t="str">
        <f>IF([1]线路!G3099="","",[1]线路!G3099)</f>
        <v/>
      </c>
      <c r="N3099" t="str">
        <f>IF([1]线路!H3099="","",[1]线路!H3099)</f>
        <v/>
      </c>
    </row>
    <row r="3100" spans="1:14" x14ac:dyDescent="0.15">
      <c r="A3100" t="str">
        <f>IF([1]线路!A3100="","",[1]线路!A3100)</f>
        <v/>
      </c>
      <c r="B3100" t="str">
        <f>IF([1]线路!B3100="","",[1]线路!B3100)</f>
        <v/>
      </c>
      <c r="C3100" t="str">
        <f>IF([1]线路!C3100="","",[1]线路!C3100)</f>
        <v/>
      </c>
      <c r="D3100" t="str">
        <f>IF([1]线路!D3100="","",[1]线路!D3100)</f>
        <v/>
      </c>
      <c r="E3100" t="str">
        <f>IF([1]线路!F3100="","",[1]线路!F3100)</f>
        <v/>
      </c>
      <c r="F3100" t="str">
        <f>IF([1]线路!E3100="","",[1]线路!E3100)</f>
        <v/>
      </c>
      <c r="G3100" s="18" t="str">
        <f t="shared" si="112"/>
        <v/>
      </c>
      <c r="H3100" s="18"/>
      <c r="I3100" s="18"/>
      <c r="J3100" s="18"/>
      <c r="K3100" s="18"/>
      <c r="L3100" s="18" t="str">
        <f t="shared" si="113"/>
        <v/>
      </c>
      <c r="M3100" t="str">
        <f>IF([1]线路!G3100="","",[1]线路!G3100)</f>
        <v/>
      </c>
      <c r="N3100" t="str">
        <f>IF([1]线路!H3100="","",[1]线路!H3100)</f>
        <v/>
      </c>
    </row>
    <row r="3101" spans="1:14" x14ac:dyDescent="0.15">
      <c r="A3101" t="str">
        <f>IF([1]线路!A3101="","",[1]线路!A3101)</f>
        <v/>
      </c>
      <c r="B3101" t="str">
        <f>IF([1]线路!B3101="","",[1]线路!B3101)</f>
        <v/>
      </c>
      <c r="C3101" t="str">
        <f>IF([1]线路!C3101="","",[1]线路!C3101)</f>
        <v/>
      </c>
      <c r="D3101" t="str">
        <f>IF([1]线路!D3101="","",[1]线路!D3101)</f>
        <v/>
      </c>
      <c r="E3101" t="str">
        <f>IF([1]线路!F3101="","",[1]线路!F3101)</f>
        <v/>
      </c>
      <c r="F3101" t="str">
        <f>IF([1]线路!E3101="","",[1]线路!E3101)</f>
        <v/>
      </c>
      <c r="G3101" s="18" t="str">
        <f t="shared" si="112"/>
        <v/>
      </c>
      <c r="H3101" s="18"/>
      <c r="I3101" s="18"/>
      <c r="J3101" s="18"/>
      <c r="K3101" s="18"/>
      <c r="L3101" s="18" t="str">
        <f t="shared" si="113"/>
        <v/>
      </c>
      <c r="M3101" t="str">
        <f>IF([1]线路!G3101="","",[1]线路!G3101)</f>
        <v/>
      </c>
      <c r="N3101" t="str">
        <f>IF([1]线路!H3101="","",[1]线路!H3101)</f>
        <v/>
      </c>
    </row>
    <row r="3102" spans="1:14" x14ac:dyDescent="0.15">
      <c r="A3102" t="str">
        <f>IF([1]线路!A3102="","",[1]线路!A3102)</f>
        <v/>
      </c>
      <c r="B3102" t="str">
        <f>IF([1]线路!B3102="","",[1]线路!B3102)</f>
        <v/>
      </c>
      <c r="C3102" t="str">
        <f>IF([1]线路!C3102="","",[1]线路!C3102)</f>
        <v/>
      </c>
      <c r="D3102" t="str">
        <f>IF([1]线路!D3102="","",[1]线路!D3102)</f>
        <v/>
      </c>
      <c r="E3102" t="str">
        <f>IF([1]线路!F3102="","",[1]线路!F3102)</f>
        <v/>
      </c>
      <c r="F3102" t="str">
        <f>IF([1]线路!E3102="","",[1]线路!E3102)</f>
        <v/>
      </c>
      <c r="G3102" s="18" t="str">
        <f t="shared" si="112"/>
        <v/>
      </c>
      <c r="H3102" s="18"/>
      <c r="I3102" s="18"/>
      <c r="J3102" s="18"/>
      <c r="K3102" s="18"/>
      <c r="L3102" s="18" t="str">
        <f t="shared" si="113"/>
        <v/>
      </c>
      <c r="M3102" t="str">
        <f>IF([1]线路!G3102="","",[1]线路!G3102)</f>
        <v/>
      </c>
      <c r="N3102" t="str">
        <f>IF([1]线路!H3102="","",[1]线路!H3102)</f>
        <v/>
      </c>
    </row>
    <row r="3103" spans="1:14" x14ac:dyDescent="0.15">
      <c r="A3103" t="str">
        <f>IF([1]线路!A3103="","",[1]线路!A3103)</f>
        <v/>
      </c>
      <c r="B3103" t="str">
        <f>IF([1]线路!B3103="","",[1]线路!B3103)</f>
        <v/>
      </c>
      <c r="C3103" t="str">
        <f>IF([1]线路!C3103="","",[1]线路!C3103)</f>
        <v/>
      </c>
      <c r="D3103" t="str">
        <f>IF([1]线路!D3103="","",[1]线路!D3103)</f>
        <v/>
      </c>
      <c r="E3103" t="str">
        <f>IF([1]线路!F3103="","",[1]线路!F3103)</f>
        <v/>
      </c>
      <c r="F3103" t="str">
        <f>IF([1]线路!E3103="","",[1]线路!E3103)</f>
        <v/>
      </c>
      <c r="G3103" s="18" t="str">
        <f t="shared" si="112"/>
        <v/>
      </c>
      <c r="H3103" s="18"/>
      <c r="I3103" s="18"/>
      <c r="J3103" s="18"/>
      <c r="K3103" s="18"/>
      <c r="L3103" s="18" t="str">
        <f t="shared" si="113"/>
        <v/>
      </c>
      <c r="M3103" t="str">
        <f>IF([1]线路!G3103="","",[1]线路!G3103)</f>
        <v/>
      </c>
      <c r="N3103" t="str">
        <f>IF([1]线路!H3103="","",[1]线路!H3103)</f>
        <v/>
      </c>
    </row>
    <row r="3104" spans="1:14" x14ac:dyDescent="0.15">
      <c r="A3104" t="str">
        <f>IF([1]线路!A3104="","",[1]线路!A3104)</f>
        <v/>
      </c>
      <c r="B3104" t="str">
        <f>IF([1]线路!B3104="","",[1]线路!B3104)</f>
        <v/>
      </c>
      <c r="C3104" t="str">
        <f>IF([1]线路!C3104="","",[1]线路!C3104)</f>
        <v/>
      </c>
      <c r="D3104" t="str">
        <f>IF([1]线路!D3104="","",[1]线路!D3104)</f>
        <v/>
      </c>
      <c r="E3104" t="str">
        <f>IF([1]线路!F3104="","",[1]线路!F3104)</f>
        <v/>
      </c>
      <c r="F3104" t="str">
        <f>IF([1]线路!E3104="","",[1]线路!E3104)</f>
        <v/>
      </c>
      <c r="G3104" s="18" t="str">
        <f t="shared" si="112"/>
        <v/>
      </c>
      <c r="H3104" s="18"/>
      <c r="I3104" s="18"/>
      <c r="J3104" s="18"/>
      <c r="K3104" s="18"/>
      <c r="L3104" s="18" t="str">
        <f t="shared" si="113"/>
        <v/>
      </c>
      <c r="M3104" t="str">
        <f>IF([1]线路!G3104="","",[1]线路!G3104)</f>
        <v/>
      </c>
      <c r="N3104" t="str">
        <f>IF([1]线路!H3104="","",[1]线路!H3104)</f>
        <v/>
      </c>
    </row>
    <row r="3105" spans="1:14" x14ac:dyDescent="0.15">
      <c r="A3105" t="str">
        <f>IF([1]线路!A3105="","",[1]线路!A3105)</f>
        <v/>
      </c>
      <c r="B3105" t="str">
        <f>IF([1]线路!B3105="","",[1]线路!B3105)</f>
        <v/>
      </c>
      <c r="C3105" t="str">
        <f>IF([1]线路!C3105="","",[1]线路!C3105)</f>
        <v/>
      </c>
      <c r="D3105" t="str">
        <f>IF([1]线路!D3105="","",[1]线路!D3105)</f>
        <v/>
      </c>
      <c r="E3105" t="str">
        <f>IF([1]线路!F3105="","",[1]线路!F3105)</f>
        <v/>
      </c>
      <c r="F3105" t="str">
        <f>IF([1]线路!E3105="","",[1]线路!E3105)</f>
        <v/>
      </c>
      <c r="G3105" s="18" t="str">
        <f t="shared" si="112"/>
        <v/>
      </c>
      <c r="H3105" s="18"/>
      <c r="I3105" s="18"/>
      <c r="J3105" s="18"/>
      <c r="K3105" s="18"/>
      <c r="L3105" s="18" t="str">
        <f t="shared" si="113"/>
        <v/>
      </c>
      <c r="M3105" t="str">
        <f>IF([1]线路!G3105="","",[1]线路!G3105)</f>
        <v/>
      </c>
      <c r="N3105" t="str">
        <f>IF([1]线路!H3105="","",[1]线路!H3105)</f>
        <v/>
      </c>
    </row>
    <row r="3106" spans="1:14" x14ac:dyDescent="0.15">
      <c r="A3106" t="str">
        <f>IF([1]线路!A3106="","",[1]线路!A3106)</f>
        <v/>
      </c>
      <c r="B3106" t="str">
        <f>IF([1]线路!B3106="","",[1]线路!B3106)</f>
        <v/>
      </c>
      <c r="C3106" t="str">
        <f>IF([1]线路!C3106="","",[1]线路!C3106)</f>
        <v/>
      </c>
      <c r="D3106" t="str">
        <f>IF([1]线路!D3106="","",[1]线路!D3106)</f>
        <v/>
      </c>
      <c r="E3106" t="str">
        <f>IF([1]线路!F3106="","",[1]线路!F3106)</f>
        <v/>
      </c>
      <c r="F3106" t="str">
        <f>IF([1]线路!E3106="","",[1]线路!E3106)</f>
        <v/>
      </c>
      <c r="G3106" s="18" t="str">
        <f t="shared" si="112"/>
        <v/>
      </c>
      <c r="H3106" s="18"/>
      <c r="I3106" s="18"/>
      <c r="J3106" s="18"/>
      <c r="K3106" s="18"/>
      <c r="L3106" s="18" t="str">
        <f t="shared" si="113"/>
        <v/>
      </c>
      <c r="M3106" t="str">
        <f>IF([1]线路!G3106="","",[1]线路!G3106)</f>
        <v/>
      </c>
      <c r="N3106" t="str">
        <f>IF([1]线路!H3106="","",[1]线路!H3106)</f>
        <v/>
      </c>
    </row>
    <row r="3107" spans="1:14" x14ac:dyDescent="0.15">
      <c r="A3107" t="str">
        <f>IF([1]线路!A3107="","",[1]线路!A3107)</f>
        <v/>
      </c>
      <c r="B3107" t="str">
        <f>IF([1]线路!B3107="","",[1]线路!B3107)</f>
        <v/>
      </c>
      <c r="C3107" t="str">
        <f>IF([1]线路!C3107="","",[1]线路!C3107)</f>
        <v/>
      </c>
      <c r="D3107" t="str">
        <f>IF([1]线路!D3107="","",[1]线路!D3107)</f>
        <v/>
      </c>
      <c r="E3107" t="str">
        <f>IF([1]线路!F3107="","",[1]线路!F3107)</f>
        <v/>
      </c>
      <c r="F3107" t="str">
        <f>IF([1]线路!E3107="","",[1]线路!E3107)</f>
        <v/>
      </c>
      <c r="G3107" s="18" t="str">
        <f t="shared" si="112"/>
        <v/>
      </c>
      <c r="H3107" s="18"/>
      <c r="I3107" s="18"/>
      <c r="J3107" s="18"/>
      <c r="K3107" s="18"/>
      <c r="L3107" s="18" t="str">
        <f t="shared" si="113"/>
        <v/>
      </c>
      <c r="M3107" t="str">
        <f>IF([1]线路!G3107="","",[1]线路!G3107)</f>
        <v/>
      </c>
      <c r="N3107" t="str">
        <f>IF([1]线路!H3107="","",[1]线路!H3107)</f>
        <v/>
      </c>
    </row>
    <row r="3108" spans="1:14" x14ac:dyDescent="0.15">
      <c r="A3108" t="str">
        <f>IF([1]线路!A3108="","",[1]线路!A3108)</f>
        <v/>
      </c>
      <c r="B3108" t="str">
        <f>IF([1]线路!B3108="","",[1]线路!B3108)</f>
        <v/>
      </c>
      <c r="C3108" t="str">
        <f>IF([1]线路!C3108="","",[1]线路!C3108)</f>
        <v/>
      </c>
      <c r="D3108" t="str">
        <f>IF([1]线路!D3108="","",[1]线路!D3108)</f>
        <v/>
      </c>
      <c r="E3108" t="str">
        <f>IF([1]线路!F3108="","",[1]线路!F3108)</f>
        <v/>
      </c>
      <c r="F3108" t="str">
        <f>IF([1]线路!E3108="","",[1]线路!E3108)</f>
        <v/>
      </c>
      <c r="G3108" s="18" t="str">
        <f t="shared" si="112"/>
        <v/>
      </c>
      <c r="H3108" s="18"/>
      <c r="I3108" s="18"/>
      <c r="J3108" s="18"/>
      <c r="K3108" s="18"/>
      <c r="L3108" s="18" t="str">
        <f t="shared" si="113"/>
        <v/>
      </c>
      <c r="M3108" t="str">
        <f>IF([1]线路!G3108="","",[1]线路!G3108)</f>
        <v/>
      </c>
      <c r="N3108" t="str">
        <f>IF([1]线路!H3108="","",[1]线路!H3108)</f>
        <v/>
      </c>
    </row>
    <row r="3109" spans="1:14" x14ac:dyDescent="0.15">
      <c r="A3109" t="str">
        <f>IF([1]线路!A3109="","",[1]线路!A3109)</f>
        <v/>
      </c>
      <c r="B3109" t="str">
        <f>IF([1]线路!B3109="","",[1]线路!B3109)</f>
        <v/>
      </c>
      <c r="C3109" t="str">
        <f>IF([1]线路!C3109="","",[1]线路!C3109)</f>
        <v/>
      </c>
      <c r="D3109" t="str">
        <f>IF([1]线路!D3109="","",[1]线路!D3109)</f>
        <v/>
      </c>
      <c r="E3109" t="str">
        <f>IF([1]线路!F3109="","",[1]线路!F3109)</f>
        <v/>
      </c>
      <c r="F3109" t="str">
        <f>IF([1]线路!E3109="","",[1]线路!E3109)</f>
        <v/>
      </c>
      <c r="G3109" s="18" t="str">
        <f t="shared" si="112"/>
        <v/>
      </c>
      <c r="H3109" s="18"/>
      <c r="I3109" s="18"/>
      <c r="J3109" s="18"/>
      <c r="K3109" s="18"/>
      <c r="L3109" s="18" t="str">
        <f t="shared" si="113"/>
        <v/>
      </c>
      <c r="M3109" t="str">
        <f>IF([1]线路!G3109="","",[1]线路!G3109)</f>
        <v/>
      </c>
      <c r="N3109" t="str">
        <f>IF([1]线路!H3109="","",[1]线路!H3109)</f>
        <v/>
      </c>
    </row>
    <row r="3110" spans="1:14" x14ac:dyDescent="0.15">
      <c r="A3110" t="str">
        <f>IF([1]线路!A3110="","",[1]线路!A3110)</f>
        <v/>
      </c>
      <c r="B3110" t="str">
        <f>IF([1]线路!B3110="","",[1]线路!B3110)</f>
        <v/>
      </c>
      <c r="C3110" t="str">
        <f>IF([1]线路!C3110="","",[1]线路!C3110)</f>
        <v/>
      </c>
      <c r="D3110" t="str">
        <f>IF([1]线路!D3110="","",[1]线路!D3110)</f>
        <v/>
      </c>
      <c r="E3110" t="str">
        <f>IF([1]线路!F3110="","",[1]线路!F3110)</f>
        <v/>
      </c>
      <c r="F3110" t="str">
        <f>IF([1]线路!E3110="","",[1]线路!E3110)</f>
        <v/>
      </c>
      <c r="G3110" s="18" t="str">
        <f t="shared" si="112"/>
        <v/>
      </c>
      <c r="H3110" s="18"/>
      <c r="I3110" s="18"/>
      <c r="J3110" s="18"/>
      <c r="K3110" s="18"/>
      <c r="L3110" s="18" t="str">
        <f t="shared" si="113"/>
        <v/>
      </c>
      <c r="M3110" t="str">
        <f>IF([1]线路!G3110="","",[1]线路!G3110)</f>
        <v/>
      </c>
      <c r="N3110" t="str">
        <f>IF([1]线路!H3110="","",[1]线路!H3110)</f>
        <v/>
      </c>
    </row>
    <row r="3111" spans="1:14" x14ac:dyDescent="0.15">
      <c r="A3111" t="str">
        <f>IF([1]线路!A3111="","",[1]线路!A3111)</f>
        <v/>
      </c>
      <c r="B3111" t="str">
        <f>IF([1]线路!B3111="","",[1]线路!B3111)</f>
        <v/>
      </c>
      <c r="C3111" t="str">
        <f>IF([1]线路!C3111="","",[1]线路!C3111)</f>
        <v/>
      </c>
      <c r="D3111" t="str">
        <f>IF([1]线路!D3111="","",[1]线路!D3111)</f>
        <v/>
      </c>
      <c r="E3111" t="str">
        <f>IF([1]线路!F3111="","",[1]线路!F3111)</f>
        <v/>
      </c>
      <c r="F3111" t="str">
        <f>IF([1]线路!E3111="","",[1]线路!E3111)</f>
        <v/>
      </c>
      <c r="G3111" s="18" t="str">
        <f t="shared" si="112"/>
        <v/>
      </c>
      <c r="H3111" s="18"/>
      <c r="I3111" s="18"/>
      <c r="J3111" s="18"/>
      <c r="K3111" s="18"/>
      <c r="L3111" s="18" t="str">
        <f t="shared" si="113"/>
        <v/>
      </c>
      <c r="M3111" t="str">
        <f>IF([1]线路!G3111="","",[1]线路!G3111)</f>
        <v/>
      </c>
      <c r="N3111" t="str">
        <f>IF([1]线路!H3111="","",[1]线路!H3111)</f>
        <v/>
      </c>
    </row>
    <row r="3112" spans="1:14" x14ac:dyDescent="0.15">
      <c r="A3112" t="str">
        <f>IF([1]线路!A3112="","",[1]线路!A3112)</f>
        <v/>
      </c>
      <c r="B3112" t="str">
        <f>IF([1]线路!B3112="","",[1]线路!B3112)</f>
        <v/>
      </c>
      <c r="C3112" t="str">
        <f>IF([1]线路!C3112="","",[1]线路!C3112)</f>
        <v/>
      </c>
      <c r="D3112" t="str">
        <f>IF([1]线路!D3112="","",[1]线路!D3112)</f>
        <v/>
      </c>
      <c r="E3112" t="str">
        <f>IF([1]线路!F3112="","",[1]线路!F3112)</f>
        <v/>
      </c>
      <c r="F3112" t="str">
        <f>IF([1]线路!E3112="","",[1]线路!E3112)</f>
        <v/>
      </c>
      <c r="G3112" s="18" t="str">
        <f t="shared" si="112"/>
        <v/>
      </c>
      <c r="H3112" s="18"/>
      <c r="I3112" s="18"/>
      <c r="J3112" s="18"/>
      <c r="K3112" s="18"/>
      <c r="L3112" s="18" t="str">
        <f t="shared" si="113"/>
        <v/>
      </c>
      <c r="M3112" t="str">
        <f>IF([1]线路!G3112="","",[1]线路!G3112)</f>
        <v/>
      </c>
      <c r="N3112" t="str">
        <f>IF([1]线路!H3112="","",[1]线路!H3112)</f>
        <v/>
      </c>
    </row>
    <row r="3113" spans="1:14" x14ac:dyDescent="0.15">
      <c r="A3113" t="str">
        <f>IF([1]线路!A3113="","",[1]线路!A3113)</f>
        <v/>
      </c>
      <c r="B3113" t="str">
        <f>IF([1]线路!B3113="","",[1]线路!B3113)</f>
        <v/>
      </c>
      <c r="C3113" t="str">
        <f>IF([1]线路!C3113="","",[1]线路!C3113)</f>
        <v/>
      </c>
      <c r="D3113" t="str">
        <f>IF([1]线路!D3113="","",[1]线路!D3113)</f>
        <v/>
      </c>
      <c r="E3113" t="str">
        <f>IF([1]线路!F3113="","",[1]线路!F3113)</f>
        <v/>
      </c>
      <c r="F3113" t="str">
        <f>IF([1]线路!E3113="","",[1]线路!E3113)</f>
        <v/>
      </c>
      <c r="G3113" s="18" t="str">
        <f t="shared" si="112"/>
        <v/>
      </c>
      <c r="H3113" s="18"/>
      <c r="I3113" s="18"/>
      <c r="J3113" s="18"/>
      <c r="K3113" s="18"/>
      <c r="L3113" s="18" t="str">
        <f t="shared" si="113"/>
        <v/>
      </c>
      <c r="M3113" t="str">
        <f>IF([1]线路!G3113="","",[1]线路!G3113)</f>
        <v/>
      </c>
      <c r="N3113" t="str">
        <f>IF([1]线路!H3113="","",[1]线路!H3113)</f>
        <v/>
      </c>
    </row>
    <row r="3114" spans="1:14" x14ac:dyDescent="0.15">
      <c r="A3114" t="str">
        <f>IF([1]线路!A3114="","",[1]线路!A3114)</f>
        <v/>
      </c>
      <c r="B3114" t="str">
        <f>IF([1]线路!B3114="","",[1]线路!B3114)</f>
        <v/>
      </c>
      <c r="C3114" t="str">
        <f>IF([1]线路!C3114="","",[1]线路!C3114)</f>
        <v/>
      </c>
      <c r="D3114" t="str">
        <f>IF([1]线路!D3114="","",[1]线路!D3114)</f>
        <v/>
      </c>
      <c r="E3114" t="str">
        <f>IF([1]线路!F3114="","",[1]线路!F3114)</f>
        <v/>
      </c>
      <c r="F3114" t="str">
        <f>IF([1]线路!E3114="","",[1]线路!E3114)</f>
        <v/>
      </c>
      <c r="G3114" s="18" t="str">
        <f t="shared" si="112"/>
        <v/>
      </c>
      <c r="H3114" s="18"/>
      <c r="I3114" s="18"/>
      <c r="J3114" s="18"/>
      <c r="K3114" s="18"/>
      <c r="L3114" s="18" t="str">
        <f t="shared" si="113"/>
        <v/>
      </c>
      <c r="M3114" t="str">
        <f>IF([1]线路!G3114="","",[1]线路!G3114)</f>
        <v/>
      </c>
      <c r="N3114" t="str">
        <f>IF([1]线路!H3114="","",[1]线路!H3114)</f>
        <v/>
      </c>
    </row>
    <row r="3115" spans="1:14" x14ac:dyDescent="0.15">
      <c r="A3115" t="str">
        <f>IF([1]线路!A3115="","",[1]线路!A3115)</f>
        <v/>
      </c>
      <c r="B3115" t="str">
        <f>IF([1]线路!B3115="","",[1]线路!B3115)</f>
        <v/>
      </c>
      <c r="C3115" t="str">
        <f>IF([1]线路!C3115="","",[1]线路!C3115)</f>
        <v/>
      </c>
      <c r="D3115" t="str">
        <f>IF([1]线路!D3115="","",[1]线路!D3115)</f>
        <v/>
      </c>
      <c r="E3115" t="str">
        <f>IF([1]线路!F3115="","",[1]线路!F3115)</f>
        <v/>
      </c>
      <c r="F3115" t="str">
        <f>IF([1]线路!E3115="","",[1]线路!E3115)</f>
        <v/>
      </c>
      <c r="G3115" s="18" t="str">
        <f t="shared" si="112"/>
        <v/>
      </c>
      <c r="H3115" s="18"/>
      <c r="I3115" s="18"/>
      <c r="J3115" s="18"/>
      <c r="K3115" s="18"/>
      <c r="L3115" s="18" t="str">
        <f t="shared" si="113"/>
        <v/>
      </c>
      <c r="M3115" t="str">
        <f>IF([1]线路!G3115="","",[1]线路!G3115)</f>
        <v/>
      </c>
      <c r="N3115" t="str">
        <f>IF([1]线路!H3115="","",[1]线路!H3115)</f>
        <v/>
      </c>
    </row>
    <row r="3116" spans="1:14" x14ac:dyDescent="0.15">
      <c r="A3116" t="str">
        <f>IF([1]线路!A3116="","",[1]线路!A3116)</f>
        <v/>
      </c>
      <c r="B3116" t="str">
        <f>IF([1]线路!B3116="","",[1]线路!B3116)</f>
        <v/>
      </c>
      <c r="C3116" t="str">
        <f>IF([1]线路!C3116="","",[1]线路!C3116)</f>
        <v/>
      </c>
      <c r="D3116" t="str">
        <f>IF([1]线路!D3116="","",[1]线路!D3116)</f>
        <v/>
      </c>
      <c r="E3116" t="str">
        <f>IF([1]线路!F3116="","",[1]线路!F3116)</f>
        <v/>
      </c>
      <c r="F3116" t="str">
        <f>IF([1]线路!E3116="","",[1]线路!E3116)</f>
        <v/>
      </c>
      <c r="G3116" s="18" t="str">
        <f t="shared" si="112"/>
        <v/>
      </c>
      <c r="H3116" s="18"/>
      <c r="I3116" s="18"/>
      <c r="J3116" s="18"/>
      <c r="K3116" s="18"/>
      <c r="L3116" s="18" t="str">
        <f t="shared" si="113"/>
        <v/>
      </c>
      <c r="M3116" t="str">
        <f>IF([1]线路!G3116="","",[1]线路!G3116)</f>
        <v/>
      </c>
      <c r="N3116" t="str">
        <f>IF([1]线路!H3116="","",[1]线路!H3116)</f>
        <v/>
      </c>
    </row>
    <row r="3117" spans="1:14" x14ac:dyDescent="0.15">
      <c r="A3117" t="str">
        <f>IF([1]线路!A3117="","",[1]线路!A3117)</f>
        <v/>
      </c>
      <c r="B3117" t="str">
        <f>IF([1]线路!B3117="","",[1]线路!B3117)</f>
        <v/>
      </c>
      <c r="C3117" t="str">
        <f>IF([1]线路!C3117="","",[1]线路!C3117)</f>
        <v/>
      </c>
      <c r="D3117" t="str">
        <f>IF([1]线路!D3117="","",[1]线路!D3117)</f>
        <v/>
      </c>
      <c r="E3117" t="str">
        <f>IF([1]线路!F3117="","",[1]线路!F3117)</f>
        <v/>
      </c>
      <c r="F3117" t="str">
        <f>IF([1]线路!E3117="","",[1]线路!E3117)</f>
        <v/>
      </c>
      <c r="G3117" s="18" t="str">
        <f t="shared" si="112"/>
        <v/>
      </c>
      <c r="H3117" s="18"/>
      <c r="I3117" s="18"/>
      <c r="J3117" s="18"/>
      <c r="K3117" s="18"/>
      <c r="L3117" s="18" t="str">
        <f t="shared" si="113"/>
        <v/>
      </c>
      <c r="M3117" t="str">
        <f>IF([1]线路!G3117="","",[1]线路!G3117)</f>
        <v/>
      </c>
      <c r="N3117" t="str">
        <f>IF([1]线路!H3117="","",[1]线路!H3117)</f>
        <v/>
      </c>
    </row>
    <row r="3118" spans="1:14" x14ac:dyDescent="0.15">
      <c r="A3118" t="str">
        <f>IF([1]线路!A3118="","",[1]线路!A3118)</f>
        <v/>
      </c>
      <c r="B3118" t="str">
        <f>IF([1]线路!B3118="","",[1]线路!B3118)</f>
        <v/>
      </c>
      <c r="C3118" t="str">
        <f>IF([1]线路!C3118="","",[1]线路!C3118)</f>
        <v/>
      </c>
      <c r="D3118" t="str">
        <f>IF([1]线路!D3118="","",[1]线路!D3118)</f>
        <v/>
      </c>
      <c r="E3118" t="str">
        <f>IF([1]线路!F3118="","",[1]线路!F3118)</f>
        <v/>
      </c>
      <c r="F3118" t="str">
        <f>IF([1]线路!E3118="","",[1]线路!E3118)</f>
        <v/>
      </c>
      <c r="G3118" s="18" t="str">
        <f t="shared" si="112"/>
        <v/>
      </c>
      <c r="H3118" s="18"/>
      <c r="I3118" s="18"/>
      <c r="J3118" s="18"/>
      <c r="K3118" s="18"/>
      <c r="L3118" s="18" t="str">
        <f t="shared" si="113"/>
        <v/>
      </c>
      <c r="M3118" t="str">
        <f>IF([1]线路!G3118="","",[1]线路!G3118)</f>
        <v/>
      </c>
      <c r="N3118" t="str">
        <f>IF([1]线路!H3118="","",[1]线路!H3118)</f>
        <v/>
      </c>
    </row>
    <row r="3119" spans="1:14" x14ac:dyDescent="0.15">
      <c r="A3119" t="str">
        <f>IF([1]线路!A3119="","",[1]线路!A3119)</f>
        <v/>
      </c>
      <c r="B3119" t="str">
        <f>IF([1]线路!B3119="","",[1]线路!B3119)</f>
        <v/>
      </c>
      <c r="C3119" t="str">
        <f>IF([1]线路!C3119="","",[1]线路!C3119)</f>
        <v/>
      </c>
      <c r="D3119" t="str">
        <f>IF([1]线路!D3119="","",[1]线路!D3119)</f>
        <v/>
      </c>
      <c r="E3119" t="str">
        <f>IF([1]线路!F3119="","",[1]线路!F3119)</f>
        <v/>
      </c>
      <c r="F3119" t="str">
        <f>IF([1]线路!E3119="","",[1]线路!E3119)</f>
        <v/>
      </c>
      <c r="G3119" s="18" t="str">
        <f t="shared" si="112"/>
        <v/>
      </c>
      <c r="H3119" s="18"/>
      <c r="I3119" s="18"/>
      <c r="J3119" s="18"/>
      <c r="K3119" s="18"/>
      <c r="L3119" s="18" t="str">
        <f t="shared" si="113"/>
        <v/>
      </c>
      <c r="M3119" t="str">
        <f>IF([1]线路!G3119="","",[1]线路!G3119)</f>
        <v/>
      </c>
      <c r="N3119" t="str">
        <f>IF([1]线路!H3119="","",[1]线路!H3119)</f>
        <v/>
      </c>
    </row>
    <row r="3120" spans="1:14" x14ac:dyDescent="0.15">
      <c r="A3120" t="str">
        <f>IF([1]线路!A3120="","",[1]线路!A3120)</f>
        <v/>
      </c>
      <c r="B3120" t="str">
        <f>IF([1]线路!B3120="","",[1]线路!B3120)</f>
        <v/>
      </c>
      <c r="C3120" t="str">
        <f>IF([1]线路!C3120="","",[1]线路!C3120)</f>
        <v/>
      </c>
      <c r="D3120" t="str">
        <f>IF([1]线路!D3120="","",[1]线路!D3120)</f>
        <v/>
      </c>
      <c r="E3120" t="str">
        <f>IF([1]线路!F3120="","",[1]线路!F3120)</f>
        <v/>
      </c>
      <c r="F3120" t="str">
        <f>IF([1]线路!E3120="","",[1]线路!E3120)</f>
        <v/>
      </c>
      <c r="G3120" s="18" t="str">
        <f t="shared" si="112"/>
        <v/>
      </c>
      <c r="H3120" s="18"/>
      <c r="I3120" s="18"/>
      <c r="J3120" s="18"/>
      <c r="K3120" s="18"/>
      <c r="L3120" s="18" t="str">
        <f t="shared" si="113"/>
        <v/>
      </c>
      <c r="M3120" t="str">
        <f>IF([1]线路!G3120="","",[1]线路!G3120)</f>
        <v/>
      </c>
      <c r="N3120" t="str">
        <f>IF([1]线路!H3120="","",[1]线路!H3120)</f>
        <v/>
      </c>
    </row>
    <row r="3121" spans="1:14" x14ac:dyDescent="0.15">
      <c r="A3121" t="str">
        <f>IF([1]线路!A3121="","",[1]线路!A3121)</f>
        <v/>
      </c>
      <c r="B3121" t="str">
        <f>IF([1]线路!B3121="","",[1]线路!B3121)</f>
        <v/>
      </c>
      <c r="C3121" t="str">
        <f>IF([1]线路!C3121="","",[1]线路!C3121)</f>
        <v/>
      </c>
      <c r="D3121" t="str">
        <f>IF([1]线路!D3121="","",[1]线路!D3121)</f>
        <v/>
      </c>
      <c r="E3121" t="str">
        <f>IF([1]线路!F3121="","",[1]线路!F3121)</f>
        <v/>
      </c>
      <c r="F3121" t="str">
        <f>IF([1]线路!E3121="","",[1]线路!E3121)</f>
        <v/>
      </c>
      <c r="G3121" s="18" t="str">
        <f t="shared" si="112"/>
        <v/>
      </c>
      <c r="H3121" s="18"/>
      <c r="I3121" s="18"/>
      <c r="J3121" s="18"/>
      <c r="K3121" s="18"/>
      <c r="L3121" s="18" t="str">
        <f t="shared" si="113"/>
        <v/>
      </c>
      <c r="M3121" t="str">
        <f>IF([1]线路!G3121="","",[1]线路!G3121)</f>
        <v/>
      </c>
      <c r="N3121" t="str">
        <f>IF([1]线路!H3121="","",[1]线路!H3121)</f>
        <v/>
      </c>
    </row>
    <row r="3122" spans="1:14" x14ac:dyDescent="0.15">
      <c r="A3122" t="str">
        <f>IF([1]线路!A3122="","",[1]线路!A3122)</f>
        <v/>
      </c>
      <c r="B3122" t="str">
        <f>IF([1]线路!B3122="","",[1]线路!B3122)</f>
        <v/>
      </c>
      <c r="C3122" t="str">
        <f>IF([1]线路!C3122="","",[1]线路!C3122)</f>
        <v/>
      </c>
      <c r="D3122" t="str">
        <f>IF([1]线路!D3122="","",[1]线路!D3122)</f>
        <v/>
      </c>
      <c r="E3122" t="str">
        <f>IF([1]线路!F3122="","",[1]线路!F3122)</f>
        <v/>
      </c>
      <c r="F3122" t="str">
        <f>IF([1]线路!E3122="","",[1]线路!E3122)</f>
        <v/>
      </c>
      <c r="G3122" s="18" t="str">
        <f t="shared" si="112"/>
        <v/>
      </c>
      <c r="H3122" s="18"/>
      <c r="I3122" s="18"/>
      <c r="J3122" s="18"/>
      <c r="K3122" s="18"/>
      <c r="L3122" s="18" t="str">
        <f t="shared" si="113"/>
        <v/>
      </c>
      <c r="M3122" t="str">
        <f>IF([1]线路!G3122="","",[1]线路!G3122)</f>
        <v/>
      </c>
      <c r="N3122" t="str">
        <f>IF([1]线路!H3122="","",[1]线路!H3122)</f>
        <v/>
      </c>
    </row>
    <row r="3123" spans="1:14" x14ac:dyDescent="0.15">
      <c r="A3123" t="str">
        <f>IF([1]线路!A3123="","",[1]线路!A3123)</f>
        <v/>
      </c>
      <c r="B3123" t="str">
        <f>IF([1]线路!B3123="","",[1]线路!B3123)</f>
        <v/>
      </c>
      <c r="C3123" t="str">
        <f>IF([1]线路!C3123="","",[1]线路!C3123)</f>
        <v/>
      </c>
      <c r="D3123" t="str">
        <f>IF([1]线路!D3123="","",[1]线路!D3123)</f>
        <v/>
      </c>
      <c r="E3123" t="str">
        <f>IF([1]线路!F3123="","",[1]线路!F3123)</f>
        <v/>
      </c>
      <c r="F3123" t="str">
        <f>IF([1]线路!E3123="","",[1]线路!E3123)</f>
        <v/>
      </c>
      <c r="G3123" s="18" t="str">
        <f t="shared" si="112"/>
        <v/>
      </c>
      <c r="H3123" s="18"/>
      <c r="I3123" s="18"/>
      <c r="J3123" s="18"/>
      <c r="K3123" s="18"/>
      <c r="L3123" s="18" t="str">
        <f t="shared" si="113"/>
        <v/>
      </c>
      <c r="M3123" t="str">
        <f>IF([1]线路!G3123="","",[1]线路!G3123)</f>
        <v/>
      </c>
      <c r="N3123" t="str">
        <f>IF([1]线路!H3123="","",[1]线路!H3123)</f>
        <v/>
      </c>
    </row>
    <row r="3124" spans="1:14" x14ac:dyDescent="0.15">
      <c r="A3124" t="str">
        <f>IF([1]线路!A3124="","",[1]线路!A3124)</f>
        <v/>
      </c>
      <c r="B3124" t="str">
        <f>IF([1]线路!B3124="","",[1]线路!B3124)</f>
        <v/>
      </c>
      <c r="C3124" t="str">
        <f>IF([1]线路!C3124="","",[1]线路!C3124)</f>
        <v/>
      </c>
      <c r="D3124" t="str">
        <f>IF([1]线路!D3124="","",[1]线路!D3124)</f>
        <v/>
      </c>
      <c r="E3124" t="str">
        <f>IF([1]线路!F3124="","",[1]线路!F3124)</f>
        <v/>
      </c>
      <c r="F3124" t="str">
        <f>IF([1]线路!E3124="","",[1]线路!E3124)</f>
        <v/>
      </c>
      <c r="G3124" s="18" t="str">
        <f t="shared" si="112"/>
        <v/>
      </c>
      <c r="H3124" s="18"/>
      <c r="I3124" s="18"/>
      <c r="J3124" s="18"/>
      <c r="K3124" s="18"/>
      <c r="L3124" s="18" t="str">
        <f t="shared" si="113"/>
        <v/>
      </c>
      <c r="M3124" t="str">
        <f>IF([1]线路!G3124="","",[1]线路!G3124)</f>
        <v/>
      </c>
      <c r="N3124" t="str">
        <f>IF([1]线路!H3124="","",[1]线路!H3124)</f>
        <v/>
      </c>
    </row>
    <row r="3125" spans="1:14" x14ac:dyDescent="0.15">
      <c r="A3125" t="str">
        <f>IF([1]线路!A3125="","",[1]线路!A3125)</f>
        <v/>
      </c>
      <c r="B3125" t="str">
        <f>IF([1]线路!B3125="","",[1]线路!B3125)</f>
        <v/>
      </c>
      <c r="C3125" t="str">
        <f>IF([1]线路!C3125="","",[1]线路!C3125)</f>
        <v/>
      </c>
      <c r="D3125" t="str">
        <f>IF([1]线路!D3125="","",[1]线路!D3125)</f>
        <v/>
      </c>
      <c r="E3125" t="str">
        <f>IF([1]线路!F3125="","",[1]线路!F3125)</f>
        <v/>
      </c>
      <c r="F3125" t="str">
        <f>IF([1]线路!E3125="","",[1]线路!E3125)</f>
        <v/>
      </c>
      <c r="G3125" s="18" t="str">
        <f t="shared" si="112"/>
        <v/>
      </c>
      <c r="H3125" s="18"/>
      <c r="I3125" s="18"/>
      <c r="J3125" s="18"/>
      <c r="K3125" s="18"/>
      <c r="L3125" s="18" t="str">
        <f t="shared" si="113"/>
        <v/>
      </c>
      <c r="M3125" t="str">
        <f>IF([1]线路!G3125="","",[1]线路!G3125)</f>
        <v/>
      </c>
      <c r="N3125" t="str">
        <f>IF([1]线路!H3125="","",[1]线路!H3125)</f>
        <v/>
      </c>
    </row>
    <row r="3126" spans="1:14" x14ac:dyDescent="0.15">
      <c r="A3126" t="str">
        <f>IF([1]线路!A3126="","",[1]线路!A3126)</f>
        <v/>
      </c>
      <c r="B3126" t="str">
        <f>IF([1]线路!B3126="","",[1]线路!B3126)</f>
        <v/>
      </c>
      <c r="C3126" t="str">
        <f>IF([1]线路!C3126="","",[1]线路!C3126)</f>
        <v/>
      </c>
      <c r="D3126" t="str">
        <f>IF([1]线路!D3126="","",[1]线路!D3126)</f>
        <v/>
      </c>
      <c r="E3126" t="str">
        <f>IF([1]线路!F3126="","",[1]线路!F3126)</f>
        <v/>
      </c>
      <c r="F3126" t="str">
        <f>IF([1]线路!E3126="","",[1]线路!E3126)</f>
        <v/>
      </c>
      <c r="G3126" s="18" t="str">
        <f t="shared" si="112"/>
        <v/>
      </c>
      <c r="H3126" s="18"/>
      <c r="I3126" s="18"/>
      <c r="J3126" s="18"/>
      <c r="K3126" s="18"/>
      <c r="L3126" s="18" t="str">
        <f t="shared" si="113"/>
        <v/>
      </c>
      <c r="M3126" t="str">
        <f>IF([1]线路!G3126="","",[1]线路!G3126)</f>
        <v/>
      </c>
      <c r="N3126" t="str">
        <f>IF([1]线路!H3126="","",[1]线路!H3126)</f>
        <v/>
      </c>
    </row>
    <row r="3127" spans="1:14" x14ac:dyDescent="0.15">
      <c r="A3127" t="str">
        <f>IF([1]线路!A3127="","",[1]线路!A3127)</f>
        <v/>
      </c>
      <c r="B3127" t="str">
        <f>IF([1]线路!B3127="","",[1]线路!B3127)</f>
        <v/>
      </c>
      <c r="C3127" t="str">
        <f>IF([1]线路!C3127="","",[1]线路!C3127)</f>
        <v/>
      </c>
      <c r="D3127" t="str">
        <f>IF([1]线路!D3127="","",[1]线路!D3127)</f>
        <v/>
      </c>
      <c r="E3127" t="str">
        <f>IF([1]线路!F3127="","",[1]线路!F3127)</f>
        <v/>
      </c>
      <c r="F3127" t="str">
        <f>IF([1]线路!E3127="","",[1]线路!E3127)</f>
        <v/>
      </c>
      <c r="G3127" s="18" t="str">
        <f t="shared" si="112"/>
        <v/>
      </c>
      <c r="H3127" s="18"/>
      <c r="I3127" s="18"/>
      <c r="J3127" s="18"/>
      <c r="K3127" s="18"/>
      <c r="L3127" s="18" t="str">
        <f t="shared" si="113"/>
        <v/>
      </c>
      <c r="M3127" t="str">
        <f>IF([1]线路!G3127="","",[1]线路!G3127)</f>
        <v/>
      </c>
      <c r="N3127" t="str">
        <f>IF([1]线路!H3127="","",[1]线路!H3127)</f>
        <v/>
      </c>
    </row>
    <row r="3128" spans="1:14" x14ac:dyDescent="0.15">
      <c r="A3128" t="str">
        <f>IF([1]线路!A3128="","",[1]线路!A3128)</f>
        <v/>
      </c>
      <c r="B3128" t="str">
        <f>IF([1]线路!B3128="","",[1]线路!B3128)</f>
        <v/>
      </c>
      <c r="C3128" t="str">
        <f>IF([1]线路!C3128="","",[1]线路!C3128)</f>
        <v/>
      </c>
      <c r="D3128" t="str">
        <f>IF([1]线路!D3128="","",[1]线路!D3128)</f>
        <v/>
      </c>
      <c r="E3128" t="str">
        <f>IF([1]线路!F3128="","",[1]线路!F3128)</f>
        <v/>
      </c>
      <c r="F3128" t="str">
        <f>IF([1]线路!E3128="","",[1]线路!E3128)</f>
        <v/>
      </c>
      <c r="G3128" s="18" t="str">
        <f t="shared" si="112"/>
        <v/>
      </c>
      <c r="H3128" s="18"/>
      <c r="I3128" s="18"/>
      <c r="J3128" s="18"/>
      <c r="K3128" s="18"/>
      <c r="L3128" s="18" t="str">
        <f t="shared" si="113"/>
        <v/>
      </c>
      <c r="M3128" t="str">
        <f>IF([1]线路!G3128="","",[1]线路!G3128)</f>
        <v/>
      </c>
      <c r="N3128" t="str">
        <f>IF([1]线路!H3128="","",[1]线路!H3128)</f>
        <v/>
      </c>
    </row>
    <row r="3129" spans="1:14" x14ac:dyDescent="0.15">
      <c r="A3129" t="str">
        <f>IF([1]线路!A3129="","",[1]线路!A3129)</f>
        <v/>
      </c>
      <c r="B3129" t="str">
        <f>IF([1]线路!B3129="","",[1]线路!B3129)</f>
        <v/>
      </c>
      <c r="C3129" t="str">
        <f>IF([1]线路!C3129="","",[1]线路!C3129)</f>
        <v/>
      </c>
      <c r="D3129" t="str">
        <f>IF([1]线路!D3129="","",[1]线路!D3129)</f>
        <v/>
      </c>
      <c r="E3129" t="str">
        <f>IF([1]线路!F3129="","",[1]线路!F3129)</f>
        <v/>
      </c>
      <c r="F3129" t="str">
        <f>IF([1]线路!E3129="","",[1]线路!E3129)</f>
        <v/>
      </c>
      <c r="G3129" s="18" t="str">
        <f t="shared" si="112"/>
        <v/>
      </c>
      <c r="H3129" s="18"/>
      <c r="I3129" s="18"/>
      <c r="J3129" s="18"/>
      <c r="K3129" s="18"/>
      <c r="L3129" s="18" t="str">
        <f t="shared" si="113"/>
        <v/>
      </c>
      <c r="M3129" t="str">
        <f>IF([1]线路!G3129="","",[1]线路!G3129)</f>
        <v/>
      </c>
      <c r="N3129" t="str">
        <f>IF([1]线路!H3129="","",[1]线路!H3129)</f>
        <v/>
      </c>
    </row>
    <row r="3130" spans="1:14" x14ac:dyDescent="0.15">
      <c r="A3130" t="str">
        <f>IF([1]线路!A3130="","",[1]线路!A3130)</f>
        <v/>
      </c>
      <c r="B3130" t="str">
        <f>IF([1]线路!B3130="","",[1]线路!B3130)</f>
        <v/>
      </c>
      <c r="C3130" t="str">
        <f>IF([1]线路!C3130="","",[1]线路!C3130)</f>
        <v/>
      </c>
      <c r="D3130" t="str">
        <f>IF([1]线路!D3130="","",[1]线路!D3130)</f>
        <v/>
      </c>
      <c r="E3130" t="str">
        <f>IF([1]线路!F3130="","",[1]线路!F3130)</f>
        <v/>
      </c>
      <c r="F3130" t="str">
        <f>IF([1]线路!E3130="","",[1]线路!E3130)</f>
        <v/>
      </c>
      <c r="G3130" s="18" t="str">
        <f t="shared" si="112"/>
        <v/>
      </c>
      <c r="H3130" s="18"/>
      <c r="I3130" s="18"/>
      <c r="J3130" s="18"/>
      <c r="K3130" s="18"/>
      <c r="L3130" s="18" t="str">
        <f t="shared" si="113"/>
        <v/>
      </c>
      <c r="M3130" t="str">
        <f>IF([1]线路!G3130="","",[1]线路!G3130)</f>
        <v/>
      </c>
      <c r="N3130" t="str">
        <f>IF([1]线路!H3130="","",[1]线路!H3130)</f>
        <v/>
      </c>
    </row>
    <row r="3131" spans="1:14" x14ac:dyDescent="0.15">
      <c r="A3131" t="str">
        <f>IF([1]线路!A3131="","",[1]线路!A3131)</f>
        <v/>
      </c>
      <c r="B3131" t="str">
        <f>IF([1]线路!B3131="","",[1]线路!B3131)</f>
        <v/>
      </c>
      <c r="C3131" t="str">
        <f>IF([1]线路!C3131="","",[1]线路!C3131)</f>
        <v/>
      </c>
      <c r="D3131" t="str">
        <f>IF([1]线路!D3131="","",[1]线路!D3131)</f>
        <v/>
      </c>
      <c r="E3131" t="str">
        <f>IF([1]线路!F3131="","",[1]线路!F3131)</f>
        <v/>
      </c>
      <c r="F3131" t="str">
        <f>IF([1]线路!E3131="","",[1]线路!E3131)</f>
        <v/>
      </c>
      <c r="G3131" s="18" t="str">
        <f t="shared" si="112"/>
        <v/>
      </c>
      <c r="H3131" s="18"/>
      <c r="I3131" s="18"/>
      <c r="J3131" s="18"/>
      <c r="K3131" s="18"/>
      <c r="L3131" s="18" t="str">
        <f t="shared" si="113"/>
        <v/>
      </c>
      <c r="M3131" t="str">
        <f>IF([1]线路!G3131="","",[1]线路!G3131)</f>
        <v/>
      </c>
      <c r="N3131" t="str">
        <f>IF([1]线路!H3131="","",[1]线路!H3131)</f>
        <v/>
      </c>
    </row>
    <row r="3132" spans="1:14" x14ac:dyDescent="0.15">
      <c r="A3132" t="str">
        <f>IF([1]线路!A3132="","",[1]线路!A3132)</f>
        <v/>
      </c>
      <c r="B3132" t="str">
        <f>IF([1]线路!B3132="","",[1]线路!B3132)</f>
        <v/>
      </c>
      <c r="C3132" t="str">
        <f>IF([1]线路!C3132="","",[1]线路!C3132)</f>
        <v/>
      </c>
      <c r="D3132" t="str">
        <f>IF([1]线路!D3132="","",[1]线路!D3132)</f>
        <v/>
      </c>
      <c r="E3132" t="str">
        <f>IF([1]线路!F3132="","",[1]线路!F3132)</f>
        <v/>
      </c>
      <c r="F3132" t="str">
        <f>IF([1]线路!E3132="","",[1]线路!E3132)</f>
        <v/>
      </c>
      <c r="G3132" s="18" t="str">
        <f t="shared" si="112"/>
        <v/>
      </c>
      <c r="H3132" s="18"/>
      <c r="I3132" s="18"/>
      <c r="J3132" s="18"/>
      <c r="K3132" s="18"/>
      <c r="L3132" s="18" t="str">
        <f t="shared" si="113"/>
        <v/>
      </c>
      <c r="M3132" t="str">
        <f>IF([1]线路!G3132="","",[1]线路!G3132)</f>
        <v/>
      </c>
      <c r="N3132" t="str">
        <f>IF([1]线路!H3132="","",[1]线路!H3132)</f>
        <v/>
      </c>
    </row>
    <row r="3133" spans="1:14" x14ac:dyDescent="0.15">
      <c r="A3133" t="str">
        <f>IF([1]线路!A3133="","",[1]线路!A3133)</f>
        <v/>
      </c>
      <c r="B3133" t="str">
        <f>IF([1]线路!B3133="","",[1]线路!B3133)</f>
        <v/>
      </c>
      <c r="C3133" t="str">
        <f>IF([1]线路!C3133="","",[1]线路!C3133)</f>
        <v/>
      </c>
      <c r="D3133" t="str">
        <f>IF([1]线路!D3133="","",[1]线路!D3133)</f>
        <v/>
      </c>
      <c r="E3133" t="str">
        <f>IF([1]线路!F3133="","",[1]线路!F3133)</f>
        <v/>
      </c>
      <c r="F3133" t="str">
        <f>IF([1]线路!E3133="","",[1]线路!E3133)</f>
        <v/>
      </c>
      <c r="G3133" s="18" t="str">
        <f t="shared" si="112"/>
        <v/>
      </c>
      <c r="H3133" s="18"/>
      <c r="I3133" s="18"/>
      <c r="J3133" s="18"/>
      <c r="K3133" s="18"/>
      <c r="L3133" s="18" t="str">
        <f t="shared" si="113"/>
        <v/>
      </c>
      <c r="M3133" t="str">
        <f>IF([1]线路!G3133="","",[1]线路!G3133)</f>
        <v/>
      </c>
      <c r="N3133" t="str">
        <f>IF([1]线路!H3133="","",[1]线路!H3133)</f>
        <v/>
      </c>
    </row>
    <row r="3134" spans="1:14" x14ac:dyDescent="0.15">
      <c r="A3134" t="str">
        <f>IF([1]线路!A3134="","",[1]线路!A3134)</f>
        <v/>
      </c>
      <c r="B3134" t="str">
        <f>IF([1]线路!B3134="","",[1]线路!B3134)</f>
        <v/>
      </c>
      <c r="C3134" t="str">
        <f>IF([1]线路!C3134="","",[1]线路!C3134)</f>
        <v/>
      </c>
      <c r="D3134" t="str">
        <f>IF([1]线路!D3134="","",[1]线路!D3134)</f>
        <v/>
      </c>
      <c r="E3134" t="str">
        <f>IF([1]线路!F3134="","",[1]线路!F3134)</f>
        <v/>
      </c>
      <c r="F3134" t="str">
        <f>IF([1]线路!E3134="","",[1]线路!E3134)</f>
        <v/>
      </c>
      <c r="G3134" s="18" t="str">
        <f t="shared" si="112"/>
        <v/>
      </c>
      <c r="H3134" s="18"/>
      <c r="I3134" s="18"/>
      <c r="J3134" s="18"/>
      <c r="K3134" s="18"/>
      <c r="L3134" s="18" t="str">
        <f t="shared" si="113"/>
        <v/>
      </c>
      <c r="M3134" t="str">
        <f>IF([1]线路!G3134="","",[1]线路!G3134)</f>
        <v/>
      </c>
      <c r="N3134" t="str">
        <f>IF([1]线路!H3134="","",[1]线路!H3134)</f>
        <v/>
      </c>
    </row>
    <row r="3135" spans="1:14" x14ac:dyDescent="0.15">
      <c r="A3135" t="str">
        <f>IF([1]线路!A3135="","",[1]线路!A3135)</f>
        <v/>
      </c>
      <c r="B3135" t="str">
        <f>IF([1]线路!B3135="","",[1]线路!B3135)</f>
        <v/>
      </c>
      <c r="C3135" t="str">
        <f>IF([1]线路!C3135="","",[1]线路!C3135)</f>
        <v/>
      </c>
      <c r="D3135" t="str">
        <f>IF([1]线路!D3135="","",[1]线路!D3135)</f>
        <v/>
      </c>
      <c r="E3135" t="str">
        <f>IF([1]线路!F3135="","",[1]线路!F3135)</f>
        <v/>
      </c>
      <c r="F3135" t="str">
        <f>IF([1]线路!E3135="","",[1]线路!E3135)</f>
        <v/>
      </c>
      <c r="G3135" s="18" t="str">
        <f t="shared" si="112"/>
        <v/>
      </c>
      <c r="H3135" s="18"/>
      <c r="I3135" s="18"/>
      <c r="J3135" s="18"/>
      <c r="K3135" s="18"/>
      <c r="L3135" s="18" t="str">
        <f t="shared" si="113"/>
        <v/>
      </c>
      <c r="M3135" t="str">
        <f>IF([1]线路!G3135="","",[1]线路!G3135)</f>
        <v/>
      </c>
      <c r="N3135" t="str">
        <f>IF([1]线路!H3135="","",[1]线路!H3135)</f>
        <v/>
      </c>
    </row>
    <row r="3136" spans="1:14" x14ac:dyDescent="0.15">
      <c r="A3136" t="str">
        <f>IF([1]线路!A3136="","",[1]线路!A3136)</f>
        <v/>
      </c>
      <c r="B3136" t="str">
        <f>IF([1]线路!B3136="","",[1]线路!B3136)</f>
        <v/>
      </c>
      <c r="C3136" t="str">
        <f>IF([1]线路!C3136="","",[1]线路!C3136)</f>
        <v/>
      </c>
      <c r="D3136" t="str">
        <f>IF([1]线路!D3136="","",[1]线路!D3136)</f>
        <v/>
      </c>
      <c r="E3136" t="str">
        <f>IF([1]线路!F3136="","",[1]线路!F3136)</f>
        <v/>
      </c>
      <c r="F3136" t="str">
        <f>IF([1]线路!E3136="","",[1]线路!E3136)</f>
        <v/>
      </c>
      <c r="G3136" s="18" t="str">
        <f t="shared" si="112"/>
        <v/>
      </c>
      <c r="H3136" s="18"/>
      <c r="I3136" s="18"/>
      <c r="J3136" s="18"/>
      <c r="K3136" s="18"/>
      <c r="L3136" s="18" t="str">
        <f t="shared" si="113"/>
        <v/>
      </c>
      <c r="M3136" t="str">
        <f>IF([1]线路!G3136="","",[1]线路!G3136)</f>
        <v/>
      </c>
      <c r="N3136" t="str">
        <f>IF([1]线路!H3136="","",[1]线路!H3136)</f>
        <v/>
      </c>
    </row>
    <row r="3137" spans="1:14" x14ac:dyDescent="0.15">
      <c r="A3137" t="str">
        <f>IF([1]线路!A3137="","",[1]线路!A3137)</f>
        <v/>
      </c>
      <c r="B3137" t="str">
        <f>IF([1]线路!B3137="","",[1]线路!B3137)</f>
        <v/>
      </c>
      <c r="C3137" t="str">
        <f>IF([1]线路!C3137="","",[1]线路!C3137)</f>
        <v/>
      </c>
      <c r="D3137" t="str">
        <f>IF([1]线路!D3137="","",[1]线路!D3137)</f>
        <v/>
      </c>
      <c r="E3137" t="str">
        <f>IF([1]线路!F3137="","",[1]线路!F3137)</f>
        <v/>
      </c>
      <c r="F3137" t="str">
        <f>IF([1]线路!E3137="","",[1]线路!E3137)</f>
        <v/>
      </c>
      <c r="G3137" s="18" t="str">
        <f t="shared" si="112"/>
        <v/>
      </c>
      <c r="H3137" s="18"/>
      <c r="I3137" s="18"/>
      <c r="J3137" s="18"/>
      <c r="K3137" s="18"/>
      <c r="L3137" s="18" t="str">
        <f t="shared" si="113"/>
        <v/>
      </c>
      <c r="M3137" t="str">
        <f>IF([1]线路!G3137="","",[1]线路!G3137)</f>
        <v/>
      </c>
      <c r="N3137" t="str">
        <f>IF([1]线路!H3137="","",[1]线路!H3137)</f>
        <v/>
      </c>
    </row>
    <row r="3138" spans="1:14" x14ac:dyDescent="0.15">
      <c r="A3138" t="str">
        <f>IF([1]线路!A3138="","",[1]线路!A3138)</f>
        <v/>
      </c>
      <c r="B3138" t="str">
        <f>IF([1]线路!B3138="","",[1]线路!B3138)</f>
        <v/>
      </c>
      <c r="C3138" t="str">
        <f>IF([1]线路!C3138="","",[1]线路!C3138)</f>
        <v/>
      </c>
      <c r="D3138" t="str">
        <f>IF([1]线路!D3138="","",[1]线路!D3138)</f>
        <v/>
      </c>
      <c r="E3138" t="str">
        <f>IF([1]线路!F3138="","",[1]线路!F3138)</f>
        <v/>
      </c>
      <c r="F3138" t="str">
        <f>IF([1]线路!E3138="","",[1]线路!E3138)</f>
        <v/>
      </c>
      <c r="G3138" s="18" t="str">
        <f t="shared" si="112"/>
        <v/>
      </c>
      <c r="H3138" s="18"/>
      <c r="I3138" s="18"/>
      <c r="J3138" s="18"/>
      <c r="K3138" s="18"/>
      <c r="L3138" s="18" t="str">
        <f t="shared" si="113"/>
        <v/>
      </c>
      <c r="M3138" t="str">
        <f>IF([1]线路!G3138="","",[1]线路!G3138)</f>
        <v/>
      </c>
      <c r="N3138" t="str">
        <f>IF([1]线路!H3138="","",[1]线路!H3138)</f>
        <v/>
      </c>
    </row>
    <row r="3139" spans="1:14" x14ac:dyDescent="0.15">
      <c r="A3139" t="str">
        <f>IF([1]线路!A3139="","",[1]线路!A3139)</f>
        <v/>
      </c>
      <c r="B3139" t="str">
        <f>IF([1]线路!B3139="","",[1]线路!B3139)</f>
        <v/>
      </c>
      <c r="C3139" t="str">
        <f>IF([1]线路!C3139="","",[1]线路!C3139)</f>
        <v/>
      </c>
      <c r="D3139" t="str">
        <f>IF([1]线路!D3139="","",[1]线路!D3139)</f>
        <v/>
      </c>
      <c r="E3139" t="str">
        <f>IF([1]线路!F3139="","",[1]线路!F3139)</f>
        <v/>
      </c>
      <c r="F3139" t="str">
        <f>IF([1]线路!E3139="","",[1]线路!E3139)</f>
        <v/>
      </c>
      <c r="G3139" s="18" t="str">
        <f t="shared" ref="G3139:G3202" si="114">L3139</f>
        <v/>
      </c>
      <c r="H3139" s="18"/>
      <c r="I3139" s="18"/>
      <c r="J3139" s="18"/>
      <c r="K3139" s="18"/>
      <c r="L3139" s="18" t="str">
        <f t="shared" ref="L3139:L3202" si="115">IF(OR(I3139="",K3139=""),"",IF(I3139/(I3139+K3139)&gt;0.5,0,1))</f>
        <v/>
      </c>
      <c r="M3139" t="str">
        <f>IF([1]线路!G3139="","",[1]线路!G3139)</f>
        <v/>
      </c>
      <c r="N3139" t="str">
        <f>IF([1]线路!H3139="","",[1]线路!H3139)</f>
        <v/>
      </c>
    </row>
    <row r="3140" spans="1:14" x14ac:dyDescent="0.15">
      <c r="A3140" t="str">
        <f>IF([1]线路!A3140="","",[1]线路!A3140)</f>
        <v/>
      </c>
      <c r="B3140" t="str">
        <f>IF([1]线路!B3140="","",[1]线路!B3140)</f>
        <v/>
      </c>
      <c r="C3140" t="str">
        <f>IF([1]线路!C3140="","",[1]线路!C3140)</f>
        <v/>
      </c>
      <c r="D3140" t="str">
        <f>IF([1]线路!D3140="","",[1]线路!D3140)</f>
        <v/>
      </c>
      <c r="E3140" t="str">
        <f>IF([1]线路!F3140="","",[1]线路!F3140)</f>
        <v/>
      </c>
      <c r="F3140" t="str">
        <f>IF([1]线路!E3140="","",[1]线路!E3140)</f>
        <v/>
      </c>
      <c r="G3140" s="18" t="str">
        <f t="shared" si="114"/>
        <v/>
      </c>
      <c r="H3140" s="18"/>
      <c r="I3140" s="18"/>
      <c r="J3140" s="18"/>
      <c r="K3140" s="18"/>
      <c r="L3140" s="18" t="str">
        <f t="shared" si="115"/>
        <v/>
      </c>
      <c r="M3140" t="str">
        <f>IF([1]线路!G3140="","",[1]线路!G3140)</f>
        <v/>
      </c>
      <c r="N3140" t="str">
        <f>IF([1]线路!H3140="","",[1]线路!H3140)</f>
        <v/>
      </c>
    </row>
    <row r="3141" spans="1:14" x14ac:dyDescent="0.15">
      <c r="A3141" t="str">
        <f>IF([1]线路!A3141="","",[1]线路!A3141)</f>
        <v/>
      </c>
      <c r="B3141" t="str">
        <f>IF([1]线路!B3141="","",[1]线路!B3141)</f>
        <v/>
      </c>
      <c r="C3141" t="str">
        <f>IF([1]线路!C3141="","",[1]线路!C3141)</f>
        <v/>
      </c>
      <c r="D3141" t="str">
        <f>IF([1]线路!D3141="","",[1]线路!D3141)</f>
        <v/>
      </c>
      <c r="E3141" t="str">
        <f>IF([1]线路!F3141="","",[1]线路!F3141)</f>
        <v/>
      </c>
      <c r="F3141" t="str">
        <f>IF([1]线路!E3141="","",[1]线路!E3141)</f>
        <v/>
      </c>
      <c r="G3141" s="18" t="str">
        <f t="shared" si="114"/>
        <v/>
      </c>
      <c r="H3141" s="18"/>
      <c r="I3141" s="18"/>
      <c r="J3141" s="18"/>
      <c r="K3141" s="18"/>
      <c r="L3141" s="18" t="str">
        <f t="shared" si="115"/>
        <v/>
      </c>
      <c r="M3141" t="str">
        <f>IF([1]线路!G3141="","",[1]线路!G3141)</f>
        <v/>
      </c>
      <c r="N3141" t="str">
        <f>IF([1]线路!H3141="","",[1]线路!H3141)</f>
        <v/>
      </c>
    </row>
    <row r="3142" spans="1:14" x14ac:dyDescent="0.15">
      <c r="A3142" t="str">
        <f>IF([1]线路!A3142="","",[1]线路!A3142)</f>
        <v/>
      </c>
      <c r="B3142" t="str">
        <f>IF([1]线路!B3142="","",[1]线路!B3142)</f>
        <v/>
      </c>
      <c r="C3142" t="str">
        <f>IF([1]线路!C3142="","",[1]线路!C3142)</f>
        <v/>
      </c>
      <c r="D3142" t="str">
        <f>IF([1]线路!D3142="","",[1]线路!D3142)</f>
        <v/>
      </c>
      <c r="E3142" t="str">
        <f>IF([1]线路!F3142="","",[1]线路!F3142)</f>
        <v/>
      </c>
      <c r="F3142" t="str">
        <f>IF([1]线路!E3142="","",[1]线路!E3142)</f>
        <v/>
      </c>
      <c r="G3142" s="18" t="str">
        <f t="shared" si="114"/>
        <v/>
      </c>
      <c r="H3142" s="18"/>
      <c r="I3142" s="18"/>
      <c r="J3142" s="18"/>
      <c r="K3142" s="18"/>
      <c r="L3142" s="18" t="str">
        <f t="shared" si="115"/>
        <v/>
      </c>
      <c r="M3142" t="str">
        <f>IF([1]线路!G3142="","",[1]线路!G3142)</f>
        <v/>
      </c>
      <c r="N3142" t="str">
        <f>IF([1]线路!H3142="","",[1]线路!H3142)</f>
        <v/>
      </c>
    </row>
    <row r="3143" spans="1:14" x14ac:dyDescent="0.15">
      <c r="A3143" t="str">
        <f>IF([1]线路!A3143="","",[1]线路!A3143)</f>
        <v/>
      </c>
      <c r="B3143" t="str">
        <f>IF([1]线路!B3143="","",[1]线路!B3143)</f>
        <v/>
      </c>
      <c r="C3143" t="str">
        <f>IF([1]线路!C3143="","",[1]线路!C3143)</f>
        <v/>
      </c>
      <c r="D3143" t="str">
        <f>IF([1]线路!D3143="","",[1]线路!D3143)</f>
        <v/>
      </c>
      <c r="E3143" t="str">
        <f>IF([1]线路!F3143="","",[1]线路!F3143)</f>
        <v/>
      </c>
      <c r="F3143" t="str">
        <f>IF([1]线路!E3143="","",[1]线路!E3143)</f>
        <v/>
      </c>
      <c r="G3143" s="18" t="str">
        <f t="shared" si="114"/>
        <v/>
      </c>
      <c r="H3143" s="18"/>
      <c r="I3143" s="18"/>
      <c r="J3143" s="18"/>
      <c r="K3143" s="18"/>
      <c r="L3143" s="18" t="str">
        <f t="shared" si="115"/>
        <v/>
      </c>
      <c r="M3143" t="str">
        <f>IF([1]线路!G3143="","",[1]线路!G3143)</f>
        <v/>
      </c>
      <c r="N3143" t="str">
        <f>IF([1]线路!H3143="","",[1]线路!H3143)</f>
        <v/>
      </c>
    </row>
    <row r="3144" spans="1:14" x14ac:dyDescent="0.15">
      <c r="A3144" t="str">
        <f>IF([1]线路!A3144="","",[1]线路!A3144)</f>
        <v/>
      </c>
      <c r="B3144" t="str">
        <f>IF([1]线路!B3144="","",[1]线路!B3144)</f>
        <v/>
      </c>
      <c r="C3144" t="str">
        <f>IF([1]线路!C3144="","",[1]线路!C3144)</f>
        <v/>
      </c>
      <c r="D3144" t="str">
        <f>IF([1]线路!D3144="","",[1]线路!D3144)</f>
        <v/>
      </c>
      <c r="E3144" t="str">
        <f>IF([1]线路!F3144="","",[1]线路!F3144)</f>
        <v/>
      </c>
      <c r="F3144" t="str">
        <f>IF([1]线路!E3144="","",[1]线路!E3144)</f>
        <v/>
      </c>
      <c r="G3144" s="18" t="str">
        <f t="shared" si="114"/>
        <v/>
      </c>
      <c r="H3144" s="18"/>
      <c r="I3144" s="18"/>
      <c r="J3144" s="18"/>
      <c r="K3144" s="18"/>
      <c r="L3144" s="18" t="str">
        <f t="shared" si="115"/>
        <v/>
      </c>
      <c r="M3144" t="str">
        <f>IF([1]线路!G3144="","",[1]线路!G3144)</f>
        <v/>
      </c>
      <c r="N3144" t="str">
        <f>IF([1]线路!H3144="","",[1]线路!H3144)</f>
        <v/>
      </c>
    </row>
    <row r="3145" spans="1:14" x14ac:dyDescent="0.15">
      <c r="A3145" t="str">
        <f>IF([1]线路!A3145="","",[1]线路!A3145)</f>
        <v/>
      </c>
      <c r="B3145" t="str">
        <f>IF([1]线路!B3145="","",[1]线路!B3145)</f>
        <v/>
      </c>
      <c r="C3145" t="str">
        <f>IF([1]线路!C3145="","",[1]线路!C3145)</f>
        <v/>
      </c>
      <c r="D3145" t="str">
        <f>IF([1]线路!D3145="","",[1]线路!D3145)</f>
        <v/>
      </c>
      <c r="E3145" t="str">
        <f>IF([1]线路!F3145="","",[1]线路!F3145)</f>
        <v/>
      </c>
      <c r="F3145" t="str">
        <f>IF([1]线路!E3145="","",[1]线路!E3145)</f>
        <v/>
      </c>
      <c r="G3145" s="18" t="str">
        <f t="shared" si="114"/>
        <v/>
      </c>
      <c r="H3145" s="18"/>
      <c r="I3145" s="18"/>
      <c r="J3145" s="18"/>
      <c r="K3145" s="18"/>
      <c r="L3145" s="18" t="str">
        <f t="shared" si="115"/>
        <v/>
      </c>
      <c r="M3145" t="str">
        <f>IF([1]线路!G3145="","",[1]线路!G3145)</f>
        <v/>
      </c>
      <c r="N3145" t="str">
        <f>IF([1]线路!H3145="","",[1]线路!H3145)</f>
        <v/>
      </c>
    </row>
    <row r="3146" spans="1:14" x14ac:dyDescent="0.15">
      <c r="A3146" t="str">
        <f>IF([1]线路!A3146="","",[1]线路!A3146)</f>
        <v/>
      </c>
      <c r="B3146" t="str">
        <f>IF([1]线路!B3146="","",[1]线路!B3146)</f>
        <v/>
      </c>
      <c r="C3146" t="str">
        <f>IF([1]线路!C3146="","",[1]线路!C3146)</f>
        <v/>
      </c>
      <c r="D3146" t="str">
        <f>IF([1]线路!D3146="","",[1]线路!D3146)</f>
        <v/>
      </c>
      <c r="E3146" t="str">
        <f>IF([1]线路!F3146="","",[1]线路!F3146)</f>
        <v/>
      </c>
      <c r="F3146" t="str">
        <f>IF([1]线路!E3146="","",[1]线路!E3146)</f>
        <v/>
      </c>
      <c r="G3146" s="18" t="str">
        <f t="shared" si="114"/>
        <v/>
      </c>
      <c r="H3146" s="18"/>
      <c r="I3146" s="18"/>
      <c r="J3146" s="18"/>
      <c r="K3146" s="18"/>
      <c r="L3146" s="18" t="str">
        <f t="shared" si="115"/>
        <v/>
      </c>
      <c r="M3146" t="str">
        <f>IF([1]线路!G3146="","",[1]线路!G3146)</f>
        <v/>
      </c>
      <c r="N3146" t="str">
        <f>IF([1]线路!H3146="","",[1]线路!H3146)</f>
        <v/>
      </c>
    </row>
    <row r="3147" spans="1:14" x14ac:dyDescent="0.15">
      <c r="A3147" t="str">
        <f>IF([1]线路!A3147="","",[1]线路!A3147)</f>
        <v/>
      </c>
      <c r="B3147" t="str">
        <f>IF([1]线路!B3147="","",[1]线路!B3147)</f>
        <v/>
      </c>
      <c r="C3147" t="str">
        <f>IF([1]线路!C3147="","",[1]线路!C3147)</f>
        <v/>
      </c>
      <c r="D3147" t="str">
        <f>IF([1]线路!D3147="","",[1]线路!D3147)</f>
        <v/>
      </c>
      <c r="E3147" t="str">
        <f>IF([1]线路!F3147="","",[1]线路!F3147)</f>
        <v/>
      </c>
      <c r="F3147" t="str">
        <f>IF([1]线路!E3147="","",[1]线路!E3147)</f>
        <v/>
      </c>
      <c r="G3147" s="18" t="str">
        <f t="shared" si="114"/>
        <v/>
      </c>
      <c r="H3147" s="18"/>
      <c r="I3147" s="18"/>
      <c r="J3147" s="18"/>
      <c r="K3147" s="18"/>
      <c r="L3147" s="18" t="str">
        <f t="shared" si="115"/>
        <v/>
      </c>
      <c r="M3147" t="str">
        <f>IF([1]线路!G3147="","",[1]线路!G3147)</f>
        <v/>
      </c>
      <c r="N3147" t="str">
        <f>IF([1]线路!H3147="","",[1]线路!H3147)</f>
        <v/>
      </c>
    </row>
    <row r="3148" spans="1:14" x14ac:dyDescent="0.15">
      <c r="A3148" t="str">
        <f>IF([1]线路!A3148="","",[1]线路!A3148)</f>
        <v/>
      </c>
      <c r="B3148" t="str">
        <f>IF([1]线路!B3148="","",[1]线路!B3148)</f>
        <v/>
      </c>
      <c r="C3148" t="str">
        <f>IF([1]线路!C3148="","",[1]线路!C3148)</f>
        <v/>
      </c>
      <c r="D3148" t="str">
        <f>IF([1]线路!D3148="","",[1]线路!D3148)</f>
        <v/>
      </c>
      <c r="E3148" t="str">
        <f>IF([1]线路!F3148="","",[1]线路!F3148)</f>
        <v/>
      </c>
      <c r="F3148" t="str">
        <f>IF([1]线路!E3148="","",[1]线路!E3148)</f>
        <v/>
      </c>
      <c r="G3148" s="18" t="str">
        <f t="shared" si="114"/>
        <v/>
      </c>
      <c r="H3148" s="18"/>
      <c r="I3148" s="18"/>
      <c r="J3148" s="18"/>
      <c r="K3148" s="18"/>
      <c r="L3148" s="18" t="str">
        <f t="shared" si="115"/>
        <v/>
      </c>
      <c r="M3148" t="str">
        <f>IF([1]线路!G3148="","",[1]线路!G3148)</f>
        <v/>
      </c>
      <c r="N3148" t="str">
        <f>IF([1]线路!H3148="","",[1]线路!H3148)</f>
        <v/>
      </c>
    </row>
    <row r="3149" spans="1:14" x14ac:dyDescent="0.15">
      <c r="A3149" t="str">
        <f>IF([1]线路!A3149="","",[1]线路!A3149)</f>
        <v/>
      </c>
      <c r="B3149" t="str">
        <f>IF([1]线路!B3149="","",[1]线路!B3149)</f>
        <v/>
      </c>
      <c r="C3149" t="str">
        <f>IF([1]线路!C3149="","",[1]线路!C3149)</f>
        <v/>
      </c>
      <c r="D3149" t="str">
        <f>IF([1]线路!D3149="","",[1]线路!D3149)</f>
        <v/>
      </c>
      <c r="E3149" t="str">
        <f>IF([1]线路!F3149="","",[1]线路!F3149)</f>
        <v/>
      </c>
      <c r="F3149" t="str">
        <f>IF([1]线路!E3149="","",[1]线路!E3149)</f>
        <v/>
      </c>
      <c r="G3149" s="18" t="str">
        <f t="shared" si="114"/>
        <v/>
      </c>
      <c r="H3149" s="18"/>
      <c r="I3149" s="18"/>
      <c r="J3149" s="18"/>
      <c r="K3149" s="18"/>
      <c r="L3149" s="18" t="str">
        <f t="shared" si="115"/>
        <v/>
      </c>
      <c r="M3149" t="str">
        <f>IF([1]线路!G3149="","",[1]线路!G3149)</f>
        <v/>
      </c>
      <c r="N3149" t="str">
        <f>IF([1]线路!H3149="","",[1]线路!H3149)</f>
        <v/>
      </c>
    </row>
    <row r="3150" spans="1:14" x14ac:dyDescent="0.15">
      <c r="A3150" t="str">
        <f>IF([1]线路!A3150="","",[1]线路!A3150)</f>
        <v/>
      </c>
      <c r="B3150" t="str">
        <f>IF([1]线路!B3150="","",[1]线路!B3150)</f>
        <v/>
      </c>
      <c r="C3150" t="str">
        <f>IF([1]线路!C3150="","",[1]线路!C3150)</f>
        <v/>
      </c>
      <c r="D3150" t="str">
        <f>IF([1]线路!D3150="","",[1]线路!D3150)</f>
        <v/>
      </c>
      <c r="E3150" t="str">
        <f>IF([1]线路!F3150="","",[1]线路!F3150)</f>
        <v/>
      </c>
      <c r="F3150" t="str">
        <f>IF([1]线路!E3150="","",[1]线路!E3150)</f>
        <v/>
      </c>
      <c r="G3150" s="18" t="str">
        <f t="shared" si="114"/>
        <v/>
      </c>
      <c r="H3150" s="18"/>
      <c r="I3150" s="18"/>
      <c r="J3150" s="18"/>
      <c r="K3150" s="18"/>
      <c r="L3150" s="18" t="str">
        <f t="shared" si="115"/>
        <v/>
      </c>
      <c r="M3150" t="str">
        <f>IF([1]线路!G3150="","",[1]线路!G3150)</f>
        <v/>
      </c>
      <c r="N3150" t="str">
        <f>IF([1]线路!H3150="","",[1]线路!H3150)</f>
        <v/>
      </c>
    </row>
    <row r="3151" spans="1:14" x14ac:dyDescent="0.15">
      <c r="A3151" t="str">
        <f>IF([1]线路!A3151="","",[1]线路!A3151)</f>
        <v/>
      </c>
      <c r="B3151" t="str">
        <f>IF([1]线路!B3151="","",[1]线路!B3151)</f>
        <v/>
      </c>
      <c r="C3151" t="str">
        <f>IF([1]线路!C3151="","",[1]线路!C3151)</f>
        <v/>
      </c>
      <c r="D3151" t="str">
        <f>IF([1]线路!D3151="","",[1]线路!D3151)</f>
        <v/>
      </c>
      <c r="E3151" t="str">
        <f>IF([1]线路!F3151="","",[1]线路!F3151)</f>
        <v/>
      </c>
      <c r="F3151" t="str">
        <f>IF([1]线路!E3151="","",[1]线路!E3151)</f>
        <v/>
      </c>
      <c r="G3151" s="18" t="str">
        <f t="shared" si="114"/>
        <v/>
      </c>
      <c r="H3151" s="18"/>
      <c r="I3151" s="18"/>
      <c r="J3151" s="18"/>
      <c r="K3151" s="18"/>
      <c r="L3151" s="18" t="str">
        <f t="shared" si="115"/>
        <v/>
      </c>
      <c r="M3151" t="str">
        <f>IF([1]线路!G3151="","",[1]线路!G3151)</f>
        <v/>
      </c>
      <c r="N3151" t="str">
        <f>IF([1]线路!H3151="","",[1]线路!H3151)</f>
        <v/>
      </c>
    </row>
    <row r="3152" spans="1:14" x14ac:dyDescent="0.15">
      <c r="A3152" t="str">
        <f>IF([1]线路!A3152="","",[1]线路!A3152)</f>
        <v/>
      </c>
      <c r="B3152" t="str">
        <f>IF([1]线路!B3152="","",[1]线路!B3152)</f>
        <v/>
      </c>
      <c r="C3152" t="str">
        <f>IF([1]线路!C3152="","",[1]线路!C3152)</f>
        <v/>
      </c>
      <c r="D3152" t="str">
        <f>IF([1]线路!D3152="","",[1]线路!D3152)</f>
        <v/>
      </c>
      <c r="E3152" t="str">
        <f>IF([1]线路!F3152="","",[1]线路!F3152)</f>
        <v/>
      </c>
      <c r="F3152" t="str">
        <f>IF([1]线路!E3152="","",[1]线路!E3152)</f>
        <v/>
      </c>
      <c r="G3152" s="18" t="str">
        <f t="shared" si="114"/>
        <v/>
      </c>
      <c r="H3152" s="18"/>
      <c r="I3152" s="18"/>
      <c r="J3152" s="18"/>
      <c r="K3152" s="18"/>
      <c r="L3152" s="18" t="str">
        <f t="shared" si="115"/>
        <v/>
      </c>
      <c r="M3152" t="str">
        <f>IF([1]线路!G3152="","",[1]线路!G3152)</f>
        <v/>
      </c>
      <c r="N3152" t="str">
        <f>IF([1]线路!H3152="","",[1]线路!H3152)</f>
        <v/>
      </c>
    </row>
    <row r="3153" spans="1:14" x14ac:dyDescent="0.15">
      <c r="A3153" t="str">
        <f>IF([1]线路!A3153="","",[1]线路!A3153)</f>
        <v/>
      </c>
      <c r="B3153" t="str">
        <f>IF([1]线路!B3153="","",[1]线路!B3153)</f>
        <v/>
      </c>
      <c r="C3153" t="str">
        <f>IF([1]线路!C3153="","",[1]线路!C3153)</f>
        <v/>
      </c>
      <c r="D3153" t="str">
        <f>IF([1]线路!D3153="","",[1]线路!D3153)</f>
        <v/>
      </c>
      <c r="E3153" t="str">
        <f>IF([1]线路!F3153="","",[1]线路!F3153)</f>
        <v/>
      </c>
      <c r="F3153" t="str">
        <f>IF([1]线路!E3153="","",[1]线路!E3153)</f>
        <v/>
      </c>
      <c r="G3153" s="18" t="str">
        <f t="shared" si="114"/>
        <v/>
      </c>
      <c r="H3153" s="18"/>
      <c r="I3153" s="18"/>
      <c r="J3153" s="18"/>
      <c r="K3153" s="18"/>
      <c r="L3153" s="18" t="str">
        <f t="shared" si="115"/>
        <v/>
      </c>
      <c r="M3153" t="str">
        <f>IF([1]线路!G3153="","",[1]线路!G3153)</f>
        <v/>
      </c>
      <c r="N3153" t="str">
        <f>IF([1]线路!H3153="","",[1]线路!H3153)</f>
        <v/>
      </c>
    </row>
    <row r="3154" spans="1:14" x14ac:dyDescent="0.15">
      <c r="A3154" t="str">
        <f>IF([1]线路!A3154="","",[1]线路!A3154)</f>
        <v/>
      </c>
      <c r="B3154" t="str">
        <f>IF([1]线路!B3154="","",[1]线路!B3154)</f>
        <v/>
      </c>
      <c r="C3154" t="str">
        <f>IF([1]线路!C3154="","",[1]线路!C3154)</f>
        <v/>
      </c>
      <c r="D3154" t="str">
        <f>IF([1]线路!D3154="","",[1]线路!D3154)</f>
        <v/>
      </c>
      <c r="E3154" t="str">
        <f>IF([1]线路!F3154="","",[1]线路!F3154)</f>
        <v/>
      </c>
      <c r="F3154" t="str">
        <f>IF([1]线路!E3154="","",[1]线路!E3154)</f>
        <v/>
      </c>
      <c r="G3154" s="18" t="str">
        <f t="shared" si="114"/>
        <v/>
      </c>
      <c r="H3154" s="18"/>
      <c r="I3154" s="18"/>
      <c r="J3154" s="18"/>
      <c r="K3154" s="18"/>
      <c r="L3154" s="18" t="str">
        <f t="shared" si="115"/>
        <v/>
      </c>
      <c r="M3154" t="str">
        <f>IF([1]线路!G3154="","",[1]线路!G3154)</f>
        <v/>
      </c>
      <c r="N3154" t="str">
        <f>IF([1]线路!H3154="","",[1]线路!H3154)</f>
        <v/>
      </c>
    </row>
    <row r="3155" spans="1:14" x14ac:dyDescent="0.15">
      <c r="A3155" t="str">
        <f>IF([1]线路!A3155="","",[1]线路!A3155)</f>
        <v/>
      </c>
      <c r="B3155" t="str">
        <f>IF([1]线路!B3155="","",[1]线路!B3155)</f>
        <v/>
      </c>
      <c r="C3155" t="str">
        <f>IF([1]线路!C3155="","",[1]线路!C3155)</f>
        <v/>
      </c>
      <c r="D3155" t="str">
        <f>IF([1]线路!D3155="","",[1]线路!D3155)</f>
        <v/>
      </c>
      <c r="E3155" t="str">
        <f>IF([1]线路!F3155="","",[1]线路!F3155)</f>
        <v/>
      </c>
      <c r="F3155" t="str">
        <f>IF([1]线路!E3155="","",[1]线路!E3155)</f>
        <v/>
      </c>
      <c r="G3155" s="18" t="str">
        <f t="shared" si="114"/>
        <v/>
      </c>
      <c r="H3155" s="18"/>
      <c r="I3155" s="18"/>
      <c r="J3155" s="18"/>
      <c r="K3155" s="18"/>
      <c r="L3155" s="18" t="str">
        <f t="shared" si="115"/>
        <v/>
      </c>
      <c r="M3155" t="str">
        <f>IF([1]线路!G3155="","",[1]线路!G3155)</f>
        <v/>
      </c>
      <c r="N3155" t="str">
        <f>IF([1]线路!H3155="","",[1]线路!H3155)</f>
        <v/>
      </c>
    </row>
    <row r="3156" spans="1:14" x14ac:dyDescent="0.15">
      <c r="A3156" t="str">
        <f>IF([1]线路!A3156="","",[1]线路!A3156)</f>
        <v/>
      </c>
      <c r="B3156" t="str">
        <f>IF([1]线路!B3156="","",[1]线路!B3156)</f>
        <v/>
      </c>
      <c r="C3156" t="str">
        <f>IF([1]线路!C3156="","",[1]线路!C3156)</f>
        <v/>
      </c>
      <c r="D3156" t="str">
        <f>IF([1]线路!D3156="","",[1]线路!D3156)</f>
        <v/>
      </c>
      <c r="E3156" t="str">
        <f>IF([1]线路!F3156="","",[1]线路!F3156)</f>
        <v/>
      </c>
      <c r="F3156" t="str">
        <f>IF([1]线路!E3156="","",[1]线路!E3156)</f>
        <v/>
      </c>
      <c r="G3156" s="18" t="str">
        <f t="shared" si="114"/>
        <v/>
      </c>
      <c r="H3156" s="18"/>
      <c r="I3156" s="18"/>
      <c r="J3156" s="18"/>
      <c r="K3156" s="18"/>
      <c r="L3156" s="18" t="str">
        <f t="shared" si="115"/>
        <v/>
      </c>
      <c r="M3156" t="str">
        <f>IF([1]线路!G3156="","",[1]线路!G3156)</f>
        <v/>
      </c>
      <c r="N3156" t="str">
        <f>IF([1]线路!H3156="","",[1]线路!H3156)</f>
        <v/>
      </c>
    </row>
    <row r="3157" spans="1:14" x14ac:dyDescent="0.15">
      <c r="A3157" t="str">
        <f>IF([1]线路!A3157="","",[1]线路!A3157)</f>
        <v/>
      </c>
      <c r="B3157" t="str">
        <f>IF([1]线路!B3157="","",[1]线路!B3157)</f>
        <v/>
      </c>
      <c r="C3157" t="str">
        <f>IF([1]线路!C3157="","",[1]线路!C3157)</f>
        <v/>
      </c>
      <c r="D3157" t="str">
        <f>IF([1]线路!D3157="","",[1]线路!D3157)</f>
        <v/>
      </c>
      <c r="E3157" t="str">
        <f>IF([1]线路!F3157="","",[1]线路!F3157)</f>
        <v/>
      </c>
      <c r="F3157" t="str">
        <f>IF([1]线路!E3157="","",[1]线路!E3157)</f>
        <v/>
      </c>
      <c r="G3157" s="18" t="str">
        <f t="shared" si="114"/>
        <v/>
      </c>
      <c r="H3157" s="18"/>
      <c r="I3157" s="18"/>
      <c r="J3157" s="18"/>
      <c r="K3157" s="18"/>
      <c r="L3157" s="18" t="str">
        <f t="shared" si="115"/>
        <v/>
      </c>
      <c r="M3157" t="str">
        <f>IF([1]线路!G3157="","",[1]线路!G3157)</f>
        <v/>
      </c>
      <c r="N3157" t="str">
        <f>IF([1]线路!H3157="","",[1]线路!H3157)</f>
        <v/>
      </c>
    </row>
    <row r="3158" spans="1:14" x14ac:dyDescent="0.15">
      <c r="A3158" t="str">
        <f>IF([1]线路!A3158="","",[1]线路!A3158)</f>
        <v/>
      </c>
      <c r="B3158" t="str">
        <f>IF([1]线路!B3158="","",[1]线路!B3158)</f>
        <v/>
      </c>
      <c r="C3158" t="str">
        <f>IF([1]线路!C3158="","",[1]线路!C3158)</f>
        <v/>
      </c>
      <c r="D3158" t="str">
        <f>IF([1]线路!D3158="","",[1]线路!D3158)</f>
        <v/>
      </c>
      <c r="E3158" t="str">
        <f>IF([1]线路!F3158="","",[1]线路!F3158)</f>
        <v/>
      </c>
      <c r="F3158" t="str">
        <f>IF([1]线路!E3158="","",[1]线路!E3158)</f>
        <v/>
      </c>
      <c r="G3158" s="18" t="str">
        <f t="shared" si="114"/>
        <v/>
      </c>
      <c r="H3158" s="18"/>
      <c r="I3158" s="18"/>
      <c r="J3158" s="18"/>
      <c r="K3158" s="18"/>
      <c r="L3158" s="18" t="str">
        <f t="shared" si="115"/>
        <v/>
      </c>
      <c r="M3158" t="str">
        <f>IF([1]线路!G3158="","",[1]线路!G3158)</f>
        <v/>
      </c>
      <c r="N3158" t="str">
        <f>IF([1]线路!H3158="","",[1]线路!H3158)</f>
        <v/>
      </c>
    </row>
    <row r="3159" spans="1:14" x14ac:dyDescent="0.15">
      <c r="A3159" t="str">
        <f>IF([1]线路!A3159="","",[1]线路!A3159)</f>
        <v/>
      </c>
      <c r="B3159" t="str">
        <f>IF([1]线路!B3159="","",[1]线路!B3159)</f>
        <v/>
      </c>
      <c r="C3159" t="str">
        <f>IF([1]线路!C3159="","",[1]线路!C3159)</f>
        <v/>
      </c>
      <c r="D3159" t="str">
        <f>IF([1]线路!D3159="","",[1]线路!D3159)</f>
        <v/>
      </c>
      <c r="E3159" t="str">
        <f>IF([1]线路!F3159="","",[1]线路!F3159)</f>
        <v/>
      </c>
      <c r="F3159" t="str">
        <f>IF([1]线路!E3159="","",[1]线路!E3159)</f>
        <v/>
      </c>
      <c r="G3159" s="18" t="str">
        <f t="shared" si="114"/>
        <v/>
      </c>
      <c r="H3159" s="18"/>
      <c r="I3159" s="18"/>
      <c r="J3159" s="18"/>
      <c r="K3159" s="18"/>
      <c r="L3159" s="18" t="str">
        <f t="shared" si="115"/>
        <v/>
      </c>
      <c r="M3159" t="str">
        <f>IF([1]线路!G3159="","",[1]线路!G3159)</f>
        <v/>
      </c>
      <c r="N3159" t="str">
        <f>IF([1]线路!H3159="","",[1]线路!H3159)</f>
        <v/>
      </c>
    </row>
    <row r="3160" spans="1:14" x14ac:dyDescent="0.15">
      <c r="A3160" t="str">
        <f>IF([1]线路!A3160="","",[1]线路!A3160)</f>
        <v/>
      </c>
      <c r="B3160" t="str">
        <f>IF([1]线路!B3160="","",[1]线路!B3160)</f>
        <v/>
      </c>
      <c r="C3160" t="str">
        <f>IF([1]线路!C3160="","",[1]线路!C3160)</f>
        <v/>
      </c>
      <c r="D3160" t="str">
        <f>IF([1]线路!D3160="","",[1]线路!D3160)</f>
        <v/>
      </c>
      <c r="E3160" t="str">
        <f>IF([1]线路!F3160="","",[1]线路!F3160)</f>
        <v/>
      </c>
      <c r="F3160" t="str">
        <f>IF([1]线路!E3160="","",[1]线路!E3160)</f>
        <v/>
      </c>
      <c r="G3160" s="18" t="str">
        <f t="shared" si="114"/>
        <v/>
      </c>
      <c r="H3160" s="18"/>
      <c r="I3160" s="18"/>
      <c r="J3160" s="18"/>
      <c r="K3160" s="18"/>
      <c r="L3160" s="18" t="str">
        <f t="shared" si="115"/>
        <v/>
      </c>
      <c r="M3160" t="str">
        <f>IF([1]线路!G3160="","",[1]线路!G3160)</f>
        <v/>
      </c>
      <c r="N3160" t="str">
        <f>IF([1]线路!H3160="","",[1]线路!H3160)</f>
        <v/>
      </c>
    </row>
    <row r="3161" spans="1:14" x14ac:dyDescent="0.15">
      <c r="A3161" t="str">
        <f>IF([1]线路!A3161="","",[1]线路!A3161)</f>
        <v/>
      </c>
      <c r="B3161" t="str">
        <f>IF([1]线路!B3161="","",[1]线路!B3161)</f>
        <v/>
      </c>
      <c r="C3161" t="str">
        <f>IF([1]线路!C3161="","",[1]线路!C3161)</f>
        <v/>
      </c>
      <c r="D3161" t="str">
        <f>IF([1]线路!D3161="","",[1]线路!D3161)</f>
        <v/>
      </c>
      <c r="E3161" t="str">
        <f>IF([1]线路!F3161="","",[1]线路!F3161)</f>
        <v/>
      </c>
      <c r="F3161" t="str">
        <f>IF([1]线路!E3161="","",[1]线路!E3161)</f>
        <v/>
      </c>
      <c r="G3161" s="18" t="str">
        <f t="shared" si="114"/>
        <v/>
      </c>
      <c r="H3161" s="18"/>
      <c r="I3161" s="18"/>
      <c r="J3161" s="18"/>
      <c r="K3161" s="18"/>
      <c r="L3161" s="18" t="str">
        <f t="shared" si="115"/>
        <v/>
      </c>
      <c r="M3161" t="str">
        <f>IF([1]线路!G3161="","",[1]线路!G3161)</f>
        <v/>
      </c>
      <c r="N3161" t="str">
        <f>IF([1]线路!H3161="","",[1]线路!H3161)</f>
        <v/>
      </c>
    </row>
    <row r="3162" spans="1:14" x14ac:dyDescent="0.15">
      <c r="A3162" t="str">
        <f>IF([1]线路!A3162="","",[1]线路!A3162)</f>
        <v/>
      </c>
      <c r="B3162" t="str">
        <f>IF([1]线路!B3162="","",[1]线路!B3162)</f>
        <v/>
      </c>
      <c r="C3162" t="str">
        <f>IF([1]线路!C3162="","",[1]线路!C3162)</f>
        <v/>
      </c>
      <c r="D3162" t="str">
        <f>IF([1]线路!D3162="","",[1]线路!D3162)</f>
        <v/>
      </c>
      <c r="E3162" t="str">
        <f>IF([1]线路!F3162="","",[1]线路!F3162)</f>
        <v/>
      </c>
      <c r="F3162" t="str">
        <f>IF([1]线路!E3162="","",[1]线路!E3162)</f>
        <v/>
      </c>
      <c r="G3162" s="18" t="str">
        <f t="shared" si="114"/>
        <v/>
      </c>
      <c r="H3162" s="18"/>
      <c r="I3162" s="18"/>
      <c r="J3162" s="18"/>
      <c r="K3162" s="18"/>
      <c r="L3162" s="18" t="str">
        <f t="shared" si="115"/>
        <v/>
      </c>
      <c r="M3162" t="str">
        <f>IF([1]线路!G3162="","",[1]线路!G3162)</f>
        <v/>
      </c>
      <c r="N3162" t="str">
        <f>IF([1]线路!H3162="","",[1]线路!H3162)</f>
        <v/>
      </c>
    </row>
    <row r="3163" spans="1:14" x14ac:dyDescent="0.15">
      <c r="A3163" t="str">
        <f>IF([1]线路!A3163="","",[1]线路!A3163)</f>
        <v/>
      </c>
      <c r="B3163" t="str">
        <f>IF([1]线路!B3163="","",[1]线路!B3163)</f>
        <v/>
      </c>
      <c r="C3163" t="str">
        <f>IF([1]线路!C3163="","",[1]线路!C3163)</f>
        <v/>
      </c>
      <c r="D3163" t="str">
        <f>IF([1]线路!D3163="","",[1]线路!D3163)</f>
        <v/>
      </c>
      <c r="E3163" t="str">
        <f>IF([1]线路!F3163="","",[1]线路!F3163)</f>
        <v/>
      </c>
      <c r="F3163" t="str">
        <f>IF([1]线路!E3163="","",[1]线路!E3163)</f>
        <v/>
      </c>
      <c r="G3163" s="18" t="str">
        <f t="shared" si="114"/>
        <v/>
      </c>
      <c r="H3163" s="18"/>
      <c r="I3163" s="18"/>
      <c r="J3163" s="18"/>
      <c r="K3163" s="18"/>
      <c r="L3163" s="18" t="str">
        <f t="shared" si="115"/>
        <v/>
      </c>
      <c r="M3163" t="str">
        <f>IF([1]线路!G3163="","",[1]线路!G3163)</f>
        <v/>
      </c>
      <c r="N3163" t="str">
        <f>IF([1]线路!H3163="","",[1]线路!H3163)</f>
        <v/>
      </c>
    </row>
    <row r="3164" spans="1:14" x14ac:dyDescent="0.15">
      <c r="A3164" t="str">
        <f>IF([1]线路!A3164="","",[1]线路!A3164)</f>
        <v/>
      </c>
      <c r="B3164" t="str">
        <f>IF([1]线路!B3164="","",[1]线路!B3164)</f>
        <v/>
      </c>
      <c r="C3164" t="str">
        <f>IF([1]线路!C3164="","",[1]线路!C3164)</f>
        <v/>
      </c>
      <c r="D3164" t="str">
        <f>IF([1]线路!D3164="","",[1]线路!D3164)</f>
        <v/>
      </c>
      <c r="E3164" t="str">
        <f>IF([1]线路!F3164="","",[1]线路!F3164)</f>
        <v/>
      </c>
      <c r="F3164" t="str">
        <f>IF([1]线路!E3164="","",[1]线路!E3164)</f>
        <v/>
      </c>
      <c r="G3164" s="18" t="str">
        <f t="shared" si="114"/>
        <v/>
      </c>
      <c r="H3164" s="18"/>
      <c r="I3164" s="18"/>
      <c r="J3164" s="18"/>
      <c r="K3164" s="18"/>
      <c r="L3164" s="18" t="str">
        <f t="shared" si="115"/>
        <v/>
      </c>
      <c r="M3164" t="str">
        <f>IF([1]线路!G3164="","",[1]线路!G3164)</f>
        <v/>
      </c>
      <c r="N3164" t="str">
        <f>IF([1]线路!H3164="","",[1]线路!H3164)</f>
        <v/>
      </c>
    </row>
    <row r="3165" spans="1:14" x14ac:dyDescent="0.15">
      <c r="A3165" t="str">
        <f>IF([1]线路!A3165="","",[1]线路!A3165)</f>
        <v/>
      </c>
      <c r="B3165" t="str">
        <f>IF([1]线路!B3165="","",[1]线路!B3165)</f>
        <v/>
      </c>
      <c r="C3165" t="str">
        <f>IF([1]线路!C3165="","",[1]线路!C3165)</f>
        <v/>
      </c>
      <c r="D3165" t="str">
        <f>IF([1]线路!D3165="","",[1]线路!D3165)</f>
        <v/>
      </c>
      <c r="E3165" t="str">
        <f>IF([1]线路!F3165="","",[1]线路!F3165)</f>
        <v/>
      </c>
      <c r="F3165" t="str">
        <f>IF([1]线路!E3165="","",[1]线路!E3165)</f>
        <v/>
      </c>
      <c r="G3165" s="18" t="str">
        <f t="shared" si="114"/>
        <v/>
      </c>
      <c r="H3165" s="18"/>
      <c r="I3165" s="18"/>
      <c r="J3165" s="18"/>
      <c r="K3165" s="18"/>
      <c r="L3165" s="18" t="str">
        <f t="shared" si="115"/>
        <v/>
      </c>
      <c r="M3165" t="str">
        <f>IF([1]线路!G3165="","",[1]线路!G3165)</f>
        <v/>
      </c>
      <c r="N3165" t="str">
        <f>IF([1]线路!H3165="","",[1]线路!H3165)</f>
        <v/>
      </c>
    </row>
    <row r="3166" spans="1:14" x14ac:dyDescent="0.15">
      <c r="A3166" t="str">
        <f>IF([1]线路!A3166="","",[1]线路!A3166)</f>
        <v/>
      </c>
      <c r="B3166" t="str">
        <f>IF([1]线路!B3166="","",[1]线路!B3166)</f>
        <v/>
      </c>
      <c r="C3166" t="str">
        <f>IF([1]线路!C3166="","",[1]线路!C3166)</f>
        <v/>
      </c>
      <c r="D3166" t="str">
        <f>IF([1]线路!D3166="","",[1]线路!D3166)</f>
        <v/>
      </c>
      <c r="E3166" t="str">
        <f>IF([1]线路!F3166="","",[1]线路!F3166)</f>
        <v/>
      </c>
      <c r="F3166" t="str">
        <f>IF([1]线路!E3166="","",[1]线路!E3166)</f>
        <v/>
      </c>
      <c r="G3166" s="18" t="str">
        <f t="shared" si="114"/>
        <v/>
      </c>
      <c r="H3166" s="18"/>
      <c r="I3166" s="18"/>
      <c r="J3166" s="18"/>
      <c r="K3166" s="18"/>
      <c r="L3166" s="18" t="str">
        <f t="shared" si="115"/>
        <v/>
      </c>
      <c r="M3166" t="str">
        <f>IF([1]线路!G3166="","",[1]线路!G3166)</f>
        <v/>
      </c>
      <c r="N3166" t="str">
        <f>IF([1]线路!H3166="","",[1]线路!H3166)</f>
        <v/>
      </c>
    </row>
    <row r="3167" spans="1:14" x14ac:dyDescent="0.15">
      <c r="A3167" t="str">
        <f>IF([1]线路!A3167="","",[1]线路!A3167)</f>
        <v/>
      </c>
      <c r="B3167" t="str">
        <f>IF([1]线路!B3167="","",[1]线路!B3167)</f>
        <v/>
      </c>
      <c r="C3167" t="str">
        <f>IF([1]线路!C3167="","",[1]线路!C3167)</f>
        <v/>
      </c>
      <c r="D3167" t="str">
        <f>IF([1]线路!D3167="","",[1]线路!D3167)</f>
        <v/>
      </c>
      <c r="E3167" t="str">
        <f>IF([1]线路!F3167="","",[1]线路!F3167)</f>
        <v/>
      </c>
      <c r="F3167" t="str">
        <f>IF([1]线路!E3167="","",[1]线路!E3167)</f>
        <v/>
      </c>
      <c r="G3167" s="18" t="str">
        <f t="shared" si="114"/>
        <v/>
      </c>
      <c r="H3167" s="18"/>
      <c r="I3167" s="18"/>
      <c r="J3167" s="18"/>
      <c r="K3167" s="18"/>
      <c r="L3167" s="18" t="str">
        <f t="shared" si="115"/>
        <v/>
      </c>
      <c r="M3167" t="str">
        <f>IF([1]线路!G3167="","",[1]线路!G3167)</f>
        <v/>
      </c>
      <c r="N3167" t="str">
        <f>IF([1]线路!H3167="","",[1]线路!H3167)</f>
        <v/>
      </c>
    </row>
    <row r="3168" spans="1:14" x14ac:dyDescent="0.15">
      <c r="A3168" t="str">
        <f>IF([1]线路!A3168="","",[1]线路!A3168)</f>
        <v/>
      </c>
      <c r="B3168" t="str">
        <f>IF([1]线路!B3168="","",[1]线路!B3168)</f>
        <v/>
      </c>
      <c r="C3168" t="str">
        <f>IF([1]线路!C3168="","",[1]线路!C3168)</f>
        <v/>
      </c>
      <c r="D3168" t="str">
        <f>IF([1]线路!D3168="","",[1]线路!D3168)</f>
        <v/>
      </c>
      <c r="E3168" t="str">
        <f>IF([1]线路!F3168="","",[1]线路!F3168)</f>
        <v/>
      </c>
      <c r="F3168" t="str">
        <f>IF([1]线路!E3168="","",[1]线路!E3168)</f>
        <v/>
      </c>
      <c r="G3168" s="18" t="str">
        <f t="shared" si="114"/>
        <v/>
      </c>
      <c r="H3168" s="18"/>
      <c r="I3168" s="18"/>
      <c r="J3168" s="18"/>
      <c r="K3168" s="18"/>
      <c r="L3168" s="18" t="str">
        <f t="shared" si="115"/>
        <v/>
      </c>
      <c r="M3168" t="str">
        <f>IF([1]线路!G3168="","",[1]线路!G3168)</f>
        <v/>
      </c>
      <c r="N3168" t="str">
        <f>IF([1]线路!H3168="","",[1]线路!H3168)</f>
        <v/>
      </c>
    </row>
    <row r="3169" spans="1:14" x14ac:dyDescent="0.15">
      <c r="A3169" t="str">
        <f>IF([1]线路!A3169="","",[1]线路!A3169)</f>
        <v/>
      </c>
      <c r="B3169" t="str">
        <f>IF([1]线路!B3169="","",[1]线路!B3169)</f>
        <v/>
      </c>
      <c r="C3169" t="str">
        <f>IF([1]线路!C3169="","",[1]线路!C3169)</f>
        <v/>
      </c>
      <c r="D3169" t="str">
        <f>IF([1]线路!D3169="","",[1]线路!D3169)</f>
        <v/>
      </c>
      <c r="E3169" t="str">
        <f>IF([1]线路!F3169="","",[1]线路!F3169)</f>
        <v/>
      </c>
      <c r="F3169" t="str">
        <f>IF([1]线路!E3169="","",[1]线路!E3169)</f>
        <v/>
      </c>
      <c r="G3169" s="18" t="str">
        <f t="shared" si="114"/>
        <v/>
      </c>
      <c r="H3169" s="18"/>
      <c r="I3169" s="18"/>
      <c r="J3169" s="18"/>
      <c r="K3169" s="18"/>
      <c r="L3169" s="18" t="str">
        <f t="shared" si="115"/>
        <v/>
      </c>
      <c r="M3169" t="str">
        <f>IF([1]线路!G3169="","",[1]线路!G3169)</f>
        <v/>
      </c>
      <c r="N3169" t="str">
        <f>IF([1]线路!H3169="","",[1]线路!H3169)</f>
        <v/>
      </c>
    </row>
    <row r="3170" spans="1:14" x14ac:dyDescent="0.15">
      <c r="A3170" t="str">
        <f>IF([1]线路!A3170="","",[1]线路!A3170)</f>
        <v/>
      </c>
      <c r="B3170" t="str">
        <f>IF([1]线路!B3170="","",[1]线路!B3170)</f>
        <v/>
      </c>
      <c r="C3170" t="str">
        <f>IF([1]线路!C3170="","",[1]线路!C3170)</f>
        <v/>
      </c>
      <c r="D3170" t="str">
        <f>IF([1]线路!D3170="","",[1]线路!D3170)</f>
        <v/>
      </c>
      <c r="E3170" t="str">
        <f>IF([1]线路!F3170="","",[1]线路!F3170)</f>
        <v/>
      </c>
      <c r="F3170" t="str">
        <f>IF([1]线路!E3170="","",[1]线路!E3170)</f>
        <v/>
      </c>
      <c r="G3170" s="18" t="str">
        <f t="shared" si="114"/>
        <v/>
      </c>
      <c r="H3170" s="18"/>
      <c r="I3170" s="18"/>
      <c r="J3170" s="18"/>
      <c r="K3170" s="18"/>
      <c r="L3170" s="18" t="str">
        <f t="shared" si="115"/>
        <v/>
      </c>
      <c r="M3170" t="str">
        <f>IF([1]线路!G3170="","",[1]线路!G3170)</f>
        <v/>
      </c>
      <c r="N3170" t="str">
        <f>IF([1]线路!H3170="","",[1]线路!H3170)</f>
        <v/>
      </c>
    </row>
    <row r="3171" spans="1:14" x14ac:dyDescent="0.15">
      <c r="A3171" t="str">
        <f>IF([1]线路!A3171="","",[1]线路!A3171)</f>
        <v/>
      </c>
      <c r="B3171" t="str">
        <f>IF([1]线路!B3171="","",[1]线路!B3171)</f>
        <v/>
      </c>
      <c r="C3171" t="str">
        <f>IF([1]线路!C3171="","",[1]线路!C3171)</f>
        <v/>
      </c>
      <c r="D3171" t="str">
        <f>IF([1]线路!D3171="","",[1]线路!D3171)</f>
        <v/>
      </c>
      <c r="E3171" t="str">
        <f>IF([1]线路!F3171="","",[1]线路!F3171)</f>
        <v/>
      </c>
      <c r="F3171" t="str">
        <f>IF([1]线路!E3171="","",[1]线路!E3171)</f>
        <v/>
      </c>
      <c r="G3171" s="18" t="str">
        <f t="shared" si="114"/>
        <v/>
      </c>
      <c r="H3171" s="18"/>
      <c r="I3171" s="18"/>
      <c r="J3171" s="18"/>
      <c r="K3171" s="18"/>
      <c r="L3171" s="18" t="str">
        <f t="shared" si="115"/>
        <v/>
      </c>
      <c r="M3171" t="str">
        <f>IF([1]线路!G3171="","",[1]线路!G3171)</f>
        <v/>
      </c>
      <c r="N3171" t="str">
        <f>IF([1]线路!H3171="","",[1]线路!H3171)</f>
        <v/>
      </c>
    </row>
    <row r="3172" spans="1:14" x14ac:dyDescent="0.15">
      <c r="A3172" t="str">
        <f>IF([1]线路!A3172="","",[1]线路!A3172)</f>
        <v/>
      </c>
      <c r="B3172" t="str">
        <f>IF([1]线路!B3172="","",[1]线路!B3172)</f>
        <v/>
      </c>
      <c r="C3172" t="str">
        <f>IF([1]线路!C3172="","",[1]线路!C3172)</f>
        <v/>
      </c>
      <c r="D3172" t="str">
        <f>IF([1]线路!D3172="","",[1]线路!D3172)</f>
        <v/>
      </c>
      <c r="E3172" t="str">
        <f>IF([1]线路!F3172="","",[1]线路!F3172)</f>
        <v/>
      </c>
      <c r="F3172" t="str">
        <f>IF([1]线路!E3172="","",[1]线路!E3172)</f>
        <v/>
      </c>
      <c r="G3172" s="18" t="str">
        <f t="shared" si="114"/>
        <v/>
      </c>
      <c r="H3172" s="18"/>
      <c r="I3172" s="18"/>
      <c r="J3172" s="18"/>
      <c r="K3172" s="18"/>
      <c r="L3172" s="18" t="str">
        <f t="shared" si="115"/>
        <v/>
      </c>
      <c r="M3172" t="str">
        <f>IF([1]线路!G3172="","",[1]线路!G3172)</f>
        <v/>
      </c>
      <c r="N3172" t="str">
        <f>IF([1]线路!H3172="","",[1]线路!H3172)</f>
        <v/>
      </c>
    </row>
    <row r="3173" spans="1:14" x14ac:dyDescent="0.15">
      <c r="A3173" t="str">
        <f>IF([1]线路!A3173="","",[1]线路!A3173)</f>
        <v/>
      </c>
      <c r="B3173" t="str">
        <f>IF([1]线路!B3173="","",[1]线路!B3173)</f>
        <v/>
      </c>
      <c r="C3173" t="str">
        <f>IF([1]线路!C3173="","",[1]线路!C3173)</f>
        <v/>
      </c>
      <c r="D3173" t="str">
        <f>IF([1]线路!D3173="","",[1]线路!D3173)</f>
        <v/>
      </c>
      <c r="E3173" t="str">
        <f>IF([1]线路!F3173="","",[1]线路!F3173)</f>
        <v/>
      </c>
      <c r="F3173" t="str">
        <f>IF([1]线路!E3173="","",[1]线路!E3173)</f>
        <v/>
      </c>
      <c r="G3173" s="18" t="str">
        <f t="shared" si="114"/>
        <v/>
      </c>
      <c r="H3173" s="18"/>
      <c r="I3173" s="18"/>
      <c r="J3173" s="18"/>
      <c r="K3173" s="18"/>
      <c r="L3173" s="18" t="str">
        <f t="shared" si="115"/>
        <v/>
      </c>
      <c r="M3173" t="str">
        <f>IF([1]线路!G3173="","",[1]线路!G3173)</f>
        <v/>
      </c>
      <c r="N3173" t="str">
        <f>IF([1]线路!H3173="","",[1]线路!H3173)</f>
        <v/>
      </c>
    </row>
    <row r="3174" spans="1:14" x14ac:dyDescent="0.15">
      <c r="A3174" t="str">
        <f>IF([1]线路!A3174="","",[1]线路!A3174)</f>
        <v/>
      </c>
      <c r="B3174" t="str">
        <f>IF([1]线路!B3174="","",[1]线路!B3174)</f>
        <v/>
      </c>
      <c r="C3174" t="str">
        <f>IF([1]线路!C3174="","",[1]线路!C3174)</f>
        <v/>
      </c>
      <c r="D3174" t="str">
        <f>IF([1]线路!D3174="","",[1]线路!D3174)</f>
        <v/>
      </c>
      <c r="E3174" t="str">
        <f>IF([1]线路!F3174="","",[1]线路!F3174)</f>
        <v/>
      </c>
      <c r="F3174" t="str">
        <f>IF([1]线路!E3174="","",[1]线路!E3174)</f>
        <v/>
      </c>
      <c r="G3174" s="18" t="str">
        <f t="shared" si="114"/>
        <v/>
      </c>
      <c r="H3174" s="18"/>
      <c r="I3174" s="18"/>
      <c r="J3174" s="18"/>
      <c r="K3174" s="18"/>
      <c r="L3174" s="18" t="str">
        <f t="shared" si="115"/>
        <v/>
      </c>
      <c r="M3174" t="str">
        <f>IF([1]线路!G3174="","",[1]线路!G3174)</f>
        <v/>
      </c>
      <c r="N3174" t="str">
        <f>IF([1]线路!H3174="","",[1]线路!H3174)</f>
        <v/>
      </c>
    </row>
    <row r="3175" spans="1:14" x14ac:dyDescent="0.15">
      <c r="A3175" t="str">
        <f>IF([1]线路!A3175="","",[1]线路!A3175)</f>
        <v/>
      </c>
      <c r="B3175" t="str">
        <f>IF([1]线路!B3175="","",[1]线路!B3175)</f>
        <v/>
      </c>
      <c r="C3175" t="str">
        <f>IF([1]线路!C3175="","",[1]线路!C3175)</f>
        <v/>
      </c>
      <c r="D3175" t="str">
        <f>IF([1]线路!D3175="","",[1]线路!D3175)</f>
        <v/>
      </c>
      <c r="E3175" t="str">
        <f>IF([1]线路!F3175="","",[1]线路!F3175)</f>
        <v/>
      </c>
      <c r="F3175" t="str">
        <f>IF([1]线路!E3175="","",[1]线路!E3175)</f>
        <v/>
      </c>
      <c r="G3175" s="18" t="str">
        <f t="shared" si="114"/>
        <v/>
      </c>
      <c r="H3175" s="18"/>
      <c r="I3175" s="18"/>
      <c r="J3175" s="18"/>
      <c r="K3175" s="18"/>
      <c r="L3175" s="18" t="str">
        <f t="shared" si="115"/>
        <v/>
      </c>
      <c r="M3175" t="str">
        <f>IF([1]线路!G3175="","",[1]线路!G3175)</f>
        <v/>
      </c>
      <c r="N3175" t="str">
        <f>IF([1]线路!H3175="","",[1]线路!H3175)</f>
        <v/>
      </c>
    </row>
    <row r="3176" spans="1:14" x14ac:dyDescent="0.15">
      <c r="A3176" t="str">
        <f>IF([1]线路!A3176="","",[1]线路!A3176)</f>
        <v/>
      </c>
      <c r="B3176" t="str">
        <f>IF([1]线路!B3176="","",[1]线路!B3176)</f>
        <v/>
      </c>
      <c r="C3176" t="str">
        <f>IF([1]线路!C3176="","",[1]线路!C3176)</f>
        <v/>
      </c>
      <c r="D3176" t="str">
        <f>IF([1]线路!D3176="","",[1]线路!D3176)</f>
        <v/>
      </c>
      <c r="E3176" t="str">
        <f>IF([1]线路!F3176="","",[1]线路!F3176)</f>
        <v/>
      </c>
      <c r="F3176" t="str">
        <f>IF([1]线路!E3176="","",[1]线路!E3176)</f>
        <v/>
      </c>
      <c r="G3176" s="18" t="str">
        <f t="shared" si="114"/>
        <v/>
      </c>
      <c r="H3176" s="18"/>
      <c r="I3176" s="18"/>
      <c r="J3176" s="18"/>
      <c r="K3176" s="18"/>
      <c r="L3176" s="18" t="str">
        <f t="shared" si="115"/>
        <v/>
      </c>
      <c r="M3176" t="str">
        <f>IF([1]线路!G3176="","",[1]线路!G3176)</f>
        <v/>
      </c>
      <c r="N3176" t="str">
        <f>IF([1]线路!H3176="","",[1]线路!H3176)</f>
        <v/>
      </c>
    </row>
    <row r="3177" spans="1:14" x14ac:dyDescent="0.15">
      <c r="A3177" t="str">
        <f>IF([1]线路!A3177="","",[1]线路!A3177)</f>
        <v/>
      </c>
      <c r="B3177" t="str">
        <f>IF([1]线路!B3177="","",[1]线路!B3177)</f>
        <v/>
      </c>
      <c r="C3177" t="str">
        <f>IF([1]线路!C3177="","",[1]线路!C3177)</f>
        <v/>
      </c>
      <c r="D3177" t="str">
        <f>IF([1]线路!D3177="","",[1]线路!D3177)</f>
        <v/>
      </c>
      <c r="E3177" t="str">
        <f>IF([1]线路!F3177="","",[1]线路!F3177)</f>
        <v/>
      </c>
      <c r="F3177" t="str">
        <f>IF([1]线路!E3177="","",[1]线路!E3177)</f>
        <v/>
      </c>
      <c r="G3177" s="18" t="str">
        <f t="shared" si="114"/>
        <v/>
      </c>
      <c r="H3177" s="18"/>
      <c r="I3177" s="18"/>
      <c r="J3177" s="18"/>
      <c r="K3177" s="18"/>
      <c r="L3177" s="18" t="str">
        <f t="shared" si="115"/>
        <v/>
      </c>
      <c r="M3177" t="str">
        <f>IF([1]线路!G3177="","",[1]线路!G3177)</f>
        <v/>
      </c>
      <c r="N3177" t="str">
        <f>IF([1]线路!H3177="","",[1]线路!H3177)</f>
        <v/>
      </c>
    </row>
    <row r="3178" spans="1:14" x14ac:dyDescent="0.15">
      <c r="A3178" t="str">
        <f>IF([1]线路!A3178="","",[1]线路!A3178)</f>
        <v/>
      </c>
      <c r="B3178" t="str">
        <f>IF([1]线路!B3178="","",[1]线路!B3178)</f>
        <v/>
      </c>
      <c r="C3178" t="str">
        <f>IF([1]线路!C3178="","",[1]线路!C3178)</f>
        <v/>
      </c>
      <c r="D3178" t="str">
        <f>IF([1]线路!D3178="","",[1]线路!D3178)</f>
        <v/>
      </c>
      <c r="E3178" t="str">
        <f>IF([1]线路!F3178="","",[1]线路!F3178)</f>
        <v/>
      </c>
      <c r="F3178" t="str">
        <f>IF([1]线路!E3178="","",[1]线路!E3178)</f>
        <v/>
      </c>
      <c r="G3178" s="18" t="str">
        <f t="shared" si="114"/>
        <v/>
      </c>
      <c r="H3178" s="18"/>
      <c r="I3178" s="18"/>
      <c r="J3178" s="18"/>
      <c r="K3178" s="18"/>
      <c r="L3178" s="18" t="str">
        <f t="shared" si="115"/>
        <v/>
      </c>
      <c r="M3178" t="str">
        <f>IF([1]线路!G3178="","",[1]线路!G3178)</f>
        <v/>
      </c>
      <c r="N3178" t="str">
        <f>IF([1]线路!H3178="","",[1]线路!H3178)</f>
        <v/>
      </c>
    </row>
    <row r="3179" spans="1:14" x14ac:dyDescent="0.15">
      <c r="A3179" t="str">
        <f>IF([1]线路!A3179="","",[1]线路!A3179)</f>
        <v/>
      </c>
      <c r="B3179" t="str">
        <f>IF([1]线路!B3179="","",[1]线路!B3179)</f>
        <v/>
      </c>
      <c r="C3179" t="str">
        <f>IF([1]线路!C3179="","",[1]线路!C3179)</f>
        <v/>
      </c>
      <c r="D3179" t="str">
        <f>IF([1]线路!D3179="","",[1]线路!D3179)</f>
        <v/>
      </c>
      <c r="E3179" t="str">
        <f>IF([1]线路!F3179="","",[1]线路!F3179)</f>
        <v/>
      </c>
      <c r="F3179" t="str">
        <f>IF([1]线路!E3179="","",[1]线路!E3179)</f>
        <v/>
      </c>
      <c r="G3179" s="18" t="str">
        <f t="shared" si="114"/>
        <v/>
      </c>
      <c r="H3179" s="18"/>
      <c r="I3179" s="18"/>
      <c r="J3179" s="18"/>
      <c r="K3179" s="18"/>
      <c r="L3179" s="18" t="str">
        <f t="shared" si="115"/>
        <v/>
      </c>
      <c r="M3179" t="str">
        <f>IF([1]线路!G3179="","",[1]线路!G3179)</f>
        <v/>
      </c>
      <c r="N3179" t="str">
        <f>IF([1]线路!H3179="","",[1]线路!H3179)</f>
        <v/>
      </c>
    </row>
    <row r="3180" spans="1:14" x14ac:dyDescent="0.15">
      <c r="A3180" t="str">
        <f>IF([1]线路!A3180="","",[1]线路!A3180)</f>
        <v/>
      </c>
      <c r="B3180" t="str">
        <f>IF([1]线路!B3180="","",[1]线路!B3180)</f>
        <v/>
      </c>
      <c r="C3180" t="str">
        <f>IF([1]线路!C3180="","",[1]线路!C3180)</f>
        <v/>
      </c>
      <c r="D3180" t="str">
        <f>IF([1]线路!D3180="","",[1]线路!D3180)</f>
        <v/>
      </c>
      <c r="E3180" t="str">
        <f>IF([1]线路!F3180="","",[1]线路!F3180)</f>
        <v/>
      </c>
      <c r="F3180" t="str">
        <f>IF([1]线路!E3180="","",[1]线路!E3180)</f>
        <v/>
      </c>
      <c r="G3180" s="18" t="str">
        <f t="shared" si="114"/>
        <v/>
      </c>
      <c r="H3180" s="18"/>
      <c r="I3180" s="18"/>
      <c r="J3180" s="18"/>
      <c r="K3180" s="18"/>
      <c r="L3180" s="18" t="str">
        <f t="shared" si="115"/>
        <v/>
      </c>
      <c r="M3180" t="str">
        <f>IF([1]线路!G3180="","",[1]线路!G3180)</f>
        <v/>
      </c>
      <c r="N3180" t="str">
        <f>IF([1]线路!H3180="","",[1]线路!H3180)</f>
        <v/>
      </c>
    </row>
    <row r="3181" spans="1:14" x14ac:dyDescent="0.15">
      <c r="A3181" t="str">
        <f>IF([1]线路!A3181="","",[1]线路!A3181)</f>
        <v/>
      </c>
      <c r="B3181" t="str">
        <f>IF([1]线路!B3181="","",[1]线路!B3181)</f>
        <v/>
      </c>
      <c r="C3181" t="str">
        <f>IF([1]线路!C3181="","",[1]线路!C3181)</f>
        <v/>
      </c>
      <c r="D3181" t="str">
        <f>IF([1]线路!D3181="","",[1]线路!D3181)</f>
        <v/>
      </c>
      <c r="E3181" t="str">
        <f>IF([1]线路!F3181="","",[1]线路!F3181)</f>
        <v/>
      </c>
      <c r="F3181" t="str">
        <f>IF([1]线路!E3181="","",[1]线路!E3181)</f>
        <v/>
      </c>
      <c r="G3181" s="18" t="str">
        <f t="shared" si="114"/>
        <v/>
      </c>
      <c r="H3181" s="18"/>
      <c r="I3181" s="18"/>
      <c r="J3181" s="18"/>
      <c r="K3181" s="18"/>
      <c r="L3181" s="18" t="str">
        <f t="shared" si="115"/>
        <v/>
      </c>
      <c r="M3181" t="str">
        <f>IF([1]线路!G3181="","",[1]线路!G3181)</f>
        <v/>
      </c>
      <c r="N3181" t="str">
        <f>IF([1]线路!H3181="","",[1]线路!H3181)</f>
        <v/>
      </c>
    </row>
    <row r="3182" spans="1:14" x14ac:dyDescent="0.15">
      <c r="A3182" t="str">
        <f>IF([1]线路!A3182="","",[1]线路!A3182)</f>
        <v/>
      </c>
      <c r="B3182" t="str">
        <f>IF([1]线路!B3182="","",[1]线路!B3182)</f>
        <v/>
      </c>
      <c r="C3182" t="str">
        <f>IF([1]线路!C3182="","",[1]线路!C3182)</f>
        <v/>
      </c>
      <c r="D3182" t="str">
        <f>IF([1]线路!D3182="","",[1]线路!D3182)</f>
        <v/>
      </c>
      <c r="E3182" t="str">
        <f>IF([1]线路!F3182="","",[1]线路!F3182)</f>
        <v/>
      </c>
      <c r="F3182" t="str">
        <f>IF([1]线路!E3182="","",[1]线路!E3182)</f>
        <v/>
      </c>
      <c r="G3182" s="18" t="str">
        <f t="shared" si="114"/>
        <v/>
      </c>
      <c r="H3182" s="18"/>
      <c r="I3182" s="18"/>
      <c r="J3182" s="18"/>
      <c r="K3182" s="18"/>
      <c r="L3182" s="18" t="str">
        <f t="shared" si="115"/>
        <v/>
      </c>
      <c r="M3182" t="str">
        <f>IF([1]线路!G3182="","",[1]线路!G3182)</f>
        <v/>
      </c>
      <c r="N3182" t="str">
        <f>IF([1]线路!H3182="","",[1]线路!H3182)</f>
        <v/>
      </c>
    </row>
    <row r="3183" spans="1:14" x14ac:dyDescent="0.15">
      <c r="A3183" t="str">
        <f>IF([1]线路!A3183="","",[1]线路!A3183)</f>
        <v/>
      </c>
      <c r="B3183" t="str">
        <f>IF([1]线路!B3183="","",[1]线路!B3183)</f>
        <v/>
      </c>
      <c r="C3183" t="str">
        <f>IF([1]线路!C3183="","",[1]线路!C3183)</f>
        <v/>
      </c>
      <c r="D3183" t="str">
        <f>IF([1]线路!D3183="","",[1]线路!D3183)</f>
        <v/>
      </c>
      <c r="E3183" t="str">
        <f>IF([1]线路!F3183="","",[1]线路!F3183)</f>
        <v/>
      </c>
      <c r="F3183" t="str">
        <f>IF([1]线路!E3183="","",[1]线路!E3183)</f>
        <v/>
      </c>
      <c r="G3183" s="18" t="str">
        <f t="shared" si="114"/>
        <v/>
      </c>
      <c r="H3183" s="18"/>
      <c r="I3183" s="18"/>
      <c r="J3183" s="18"/>
      <c r="K3183" s="18"/>
      <c r="L3183" s="18" t="str">
        <f t="shared" si="115"/>
        <v/>
      </c>
      <c r="M3183" t="str">
        <f>IF([1]线路!G3183="","",[1]线路!G3183)</f>
        <v/>
      </c>
      <c r="N3183" t="str">
        <f>IF([1]线路!H3183="","",[1]线路!H3183)</f>
        <v/>
      </c>
    </row>
    <row r="3184" spans="1:14" x14ac:dyDescent="0.15">
      <c r="A3184" t="str">
        <f>IF([1]线路!A3184="","",[1]线路!A3184)</f>
        <v/>
      </c>
      <c r="B3184" t="str">
        <f>IF([1]线路!B3184="","",[1]线路!B3184)</f>
        <v/>
      </c>
      <c r="C3184" t="str">
        <f>IF([1]线路!C3184="","",[1]线路!C3184)</f>
        <v/>
      </c>
      <c r="D3184" t="str">
        <f>IF([1]线路!D3184="","",[1]线路!D3184)</f>
        <v/>
      </c>
      <c r="E3184" t="str">
        <f>IF([1]线路!F3184="","",[1]线路!F3184)</f>
        <v/>
      </c>
      <c r="F3184" t="str">
        <f>IF([1]线路!E3184="","",[1]线路!E3184)</f>
        <v/>
      </c>
      <c r="G3184" s="18" t="str">
        <f t="shared" si="114"/>
        <v/>
      </c>
      <c r="H3184" s="18"/>
      <c r="I3184" s="18"/>
      <c r="J3184" s="18"/>
      <c r="K3184" s="18"/>
      <c r="L3184" s="18" t="str">
        <f t="shared" si="115"/>
        <v/>
      </c>
      <c r="M3184" t="str">
        <f>IF([1]线路!G3184="","",[1]线路!G3184)</f>
        <v/>
      </c>
      <c r="N3184" t="str">
        <f>IF([1]线路!H3184="","",[1]线路!H3184)</f>
        <v/>
      </c>
    </row>
    <row r="3185" spans="1:14" x14ac:dyDescent="0.15">
      <c r="A3185" t="str">
        <f>IF([1]线路!A3185="","",[1]线路!A3185)</f>
        <v/>
      </c>
      <c r="B3185" t="str">
        <f>IF([1]线路!B3185="","",[1]线路!B3185)</f>
        <v/>
      </c>
      <c r="C3185" t="str">
        <f>IF([1]线路!C3185="","",[1]线路!C3185)</f>
        <v/>
      </c>
      <c r="D3185" t="str">
        <f>IF([1]线路!D3185="","",[1]线路!D3185)</f>
        <v/>
      </c>
      <c r="E3185" t="str">
        <f>IF([1]线路!F3185="","",[1]线路!F3185)</f>
        <v/>
      </c>
      <c r="F3185" t="str">
        <f>IF([1]线路!E3185="","",[1]线路!E3185)</f>
        <v/>
      </c>
      <c r="G3185" s="18" t="str">
        <f t="shared" si="114"/>
        <v/>
      </c>
      <c r="H3185" s="18"/>
      <c r="I3185" s="18"/>
      <c r="J3185" s="18"/>
      <c r="K3185" s="18"/>
      <c r="L3185" s="18" t="str">
        <f t="shared" si="115"/>
        <v/>
      </c>
      <c r="M3185" t="str">
        <f>IF([1]线路!G3185="","",[1]线路!G3185)</f>
        <v/>
      </c>
      <c r="N3185" t="str">
        <f>IF([1]线路!H3185="","",[1]线路!H3185)</f>
        <v/>
      </c>
    </row>
    <row r="3186" spans="1:14" x14ac:dyDescent="0.15">
      <c r="A3186" t="str">
        <f>IF([1]线路!A3186="","",[1]线路!A3186)</f>
        <v/>
      </c>
      <c r="B3186" t="str">
        <f>IF([1]线路!B3186="","",[1]线路!B3186)</f>
        <v/>
      </c>
      <c r="C3186" t="str">
        <f>IF([1]线路!C3186="","",[1]线路!C3186)</f>
        <v/>
      </c>
      <c r="D3186" t="str">
        <f>IF([1]线路!D3186="","",[1]线路!D3186)</f>
        <v/>
      </c>
      <c r="E3186" t="str">
        <f>IF([1]线路!F3186="","",[1]线路!F3186)</f>
        <v/>
      </c>
      <c r="F3186" t="str">
        <f>IF([1]线路!E3186="","",[1]线路!E3186)</f>
        <v/>
      </c>
      <c r="G3186" s="18" t="str">
        <f t="shared" si="114"/>
        <v/>
      </c>
      <c r="H3186" s="18"/>
      <c r="I3186" s="18"/>
      <c r="J3186" s="18"/>
      <c r="K3186" s="18"/>
      <c r="L3186" s="18" t="str">
        <f t="shared" si="115"/>
        <v/>
      </c>
      <c r="M3186" t="str">
        <f>IF([1]线路!G3186="","",[1]线路!G3186)</f>
        <v/>
      </c>
      <c r="N3186" t="str">
        <f>IF([1]线路!H3186="","",[1]线路!H3186)</f>
        <v/>
      </c>
    </row>
    <row r="3187" spans="1:14" x14ac:dyDescent="0.15">
      <c r="A3187" t="str">
        <f>IF([1]线路!A3187="","",[1]线路!A3187)</f>
        <v/>
      </c>
      <c r="B3187" t="str">
        <f>IF([1]线路!B3187="","",[1]线路!B3187)</f>
        <v/>
      </c>
      <c r="C3187" t="str">
        <f>IF([1]线路!C3187="","",[1]线路!C3187)</f>
        <v/>
      </c>
      <c r="D3187" t="str">
        <f>IF([1]线路!D3187="","",[1]线路!D3187)</f>
        <v/>
      </c>
      <c r="E3187" t="str">
        <f>IF([1]线路!F3187="","",[1]线路!F3187)</f>
        <v/>
      </c>
      <c r="F3187" t="str">
        <f>IF([1]线路!E3187="","",[1]线路!E3187)</f>
        <v/>
      </c>
      <c r="G3187" s="18" t="str">
        <f t="shared" si="114"/>
        <v/>
      </c>
      <c r="H3187" s="18"/>
      <c r="I3187" s="18"/>
      <c r="J3187" s="18"/>
      <c r="K3187" s="18"/>
      <c r="L3187" s="18" t="str">
        <f t="shared" si="115"/>
        <v/>
      </c>
      <c r="M3187" t="str">
        <f>IF([1]线路!G3187="","",[1]线路!G3187)</f>
        <v/>
      </c>
      <c r="N3187" t="str">
        <f>IF([1]线路!H3187="","",[1]线路!H3187)</f>
        <v/>
      </c>
    </row>
    <row r="3188" spans="1:14" x14ac:dyDescent="0.15">
      <c r="A3188" t="str">
        <f>IF([1]线路!A3188="","",[1]线路!A3188)</f>
        <v/>
      </c>
      <c r="B3188" t="str">
        <f>IF([1]线路!B3188="","",[1]线路!B3188)</f>
        <v/>
      </c>
      <c r="C3188" t="str">
        <f>IF([1]线路!C3188="","",[1]线路!C3188)</f>
        <v/>
      </c>
      <c r="D3188" t="str">
        <f>IF([1]线路!D3188="","",[1]线路!D3188)</f>
        <v/>
      </c>
      <c r="E3188" t="str">
        <f>IF([1]线路!F3188="","",[1]线路!F3188)</f>
        <v/>
      </c>
      <c r="F3188" t="str">
        <f>IF([1]线路!E3188="","",[1]线路!E3188)</f>
        <v/>
      </c>
      <c r="G3188" s="18" t="str">
        <f t="shared" si="114"/>
        <v/>
      </c>
      <c r="H3188" s="18"/>
      <c r="I3188" s="18"/>
      <c r="J3188" s="18"/>
      <c r="K3188" s="18"/>
      <c r="L3188" s="18" t="str">
        <f t="shared" si="115"/>
        <v/>
      </c>
      <c r="M3188" t="str">
        <f>IF([1]线路!G3188="","",[1]线路!G3188)</f>
        <v/>
      </c>
      <c r="N3188" t="str">
        <f>IF([1]线路!H3188="","",[1]线路!H3188)</f>
        <v/>
      </c>
    </row>
    <row r="3189" spans="1:14" x14ac:dyDescent="0.15">
      <c r="A3189" t="str">
        <f>IF([1]线路!A3189="","",[1]线路!A3189)</f>
        <v/>
      </c>
      <c r="B3189" t="str">
        <f>IF([1]线路!B3189="","",[1]线路!B3189)</f>
        <v/>
      </c>
      <c r="C3189" t="str">
        <f>IF([1]线路!C3189="","",[1]线路!C3189)</f>
        <v/>
      </c>
      <c r="D3189" t="str">
        <f>IF([1]线路!D3189="","",[1]线路!D3189)</f>
        <v/>
      </c>
      <c r="E3189" t="str">
        <f>IF([1]线路!F3189="","",[1]线路!F3189)</f>
        <v/>
      </c>
      <c r="F3189" t="str">
        <f>IF([1]线路!E3189="","",[1]线路!E3189)</f>
        <v/>
      </c>
      <c r="G3189" s="18" t="str">
        <f t="shared" si="114"/>
        <v/>
      </c>
      <c r="H3189" s="18"/>
      <c r="I3189" s="18"/>
      <c r="J3189" s="18"/>
      <c r="K3189" s="18"/>
      <c r="L3189" s="18" t="str">
        <f t="shared" si="115"/>
        <v/>
      </c>
      <c r="M3189" t="str">
        <f>IF([1]线路!G3189="","",[1]线路!G3189)</f>
        <v/>
      </c>
      <c r="N3189" t="str">
        <f>IF([1]线路!H3189="","",[1]线路!H3189)</f>
        <v/>
      </c>
    </row>
    <row r="3190" spans="1:14" x14ac:dyDescent="0.15">
      <c r="A3190" t="str">
        <f>IF([1]线路!A3190="","",[1]线路!A3190)</f>
        <v/>
      </c>
      <c r="B3190" t="str">
        <f>IF([1]线路!B3190="","",[1]线路!B3190)</f>
        <v/>
      </c>
      <c r="C3190" t="str">
        <f>IF([1]线路!C3190="","",[1]线路!C3190)</f>
        <v/>
      </c>
      <c r="D3190" t="str">
        <f>IF([1]线路!D3190="","",[1]线路!D3190)</f>
        <v/>
      </c>
      <c r="E3190" t="str">
        <f>IF([1]线路!F3190="","",[1]线路!F3190)</f>
        <v/>
      </c>
      <c r="F3190" t="str">
        <f>IF([1]线路!E3190="","",[1]线路!E3190)</f>
        <v/>
      </c>
      <c r="G3190" s="18" t="str">
        <f t="shared" si="114"/>
        <v/>
      </c>
      <c r="H3190" s="18"/>
      <c r="I3190" s="18"/>
      <c r="J3190" s="18"/>
      <c r="K3190" s="18"/>
      <c r="L3190" s="18" t="str">
        <f t="shared" si="115"/>
        <v/>
      </c>
      <c r="M3190" t="str">
        <f>IF([1]线路!G3190="","",[1]线路!G3190)</f>
        <v/>
      </c>
      <c r="N3190" t="str">
        <f>IF([1]线路!H3190="","",[1]线路!H3190)</f>
        <v/>
      </c>
    </row>
    <row r="3191" spans="1:14" x14ac:dyDescent="0.15">
      <c r="A3191" t="str">
        <f>IF([1]线路!A3191="","",[1]线路!A3191)</f>
        <v/>
      </c>
      <c r="B3191" t="str">
        <f>IF([1]线路!B3191="","",[1]线路!B3191)</f>
        <v/>
      </c>
      <c r="C3191" t="str">
        <f>IF([1]线路!C3191="","",[1]线路!C3191)</f>
        <v/>
      </c>
      <c r="D3191" t="str">
        <f>IF([1]线路!D3191="","",[1]线路!D3191)</f>
        <v/>
      </c>
      <c r="E3191" t="str">
        <f>IF([1]线路!F3191="","",[1]线路!F3191)</f>
        <v/>
      </c>
      <c r="F3191" t="str">
        <f>IF([1]线路!E3191="","",[1]线路!E3191)</f>
        <v/>
      </c>
      <c r="G3191" s="18" t="str">
        <f t="shared" si="114"/>
        <v/>
      </c>
      <c r="H3191" s="18"/>
      <c r="I3191" s="18"/>
      <c r="J3191" s="18"/>
      <c r="K3191" s="18"/>
      <c r="L3191" s="18" t="str">
        <f t="shared" si="115"/>
        <v/>
      </c>
      <c r="M3191" t="str">
        <f>IF([1]线路!G3191="","",[1]线路!G3191)</f>
        <v/>
      </c>
      <c r="N3191" t="str">
        <f>IF([1]线路!H3191="","",[1]线路!H3191)</f>
        <v/>
      </c>
    </row>
    <row r="3192" spans="1:14" x14ac:dyDescent="0.15">
      <c r="A3192" t="str">
        <f>IF([1]线路!A3192="","",[1]线路!A3192)</f>
        <v/>
      </c>
      <c r="B3192" t="str">
        <f>IF([1]线路!B3192="","",[1]线路!B3192)</f>
        <v/>
      </c>
      <c r="C3192" t="str">
        <f>IF([1]线路!C3192="","",[1]线路!C3192)</f>
        <v/>
      </c>
      <c r="D3192" t="str">
        <f>IF([1]线路!D3192="","",[1]线路!D3192)</f>
        <v/>
      </c>
      <c r="E3192" t="str">
        <f>IF([1]线路!F3192="","",[1]线路!F3192)</f>
        <v/>
      </c>
      <c r="F3192" t="str">
        <f>IF([1]线路!E3192="","",[1]线路!E3192)</f>
        <v/>
      </c>
      <c r="G3192" s="18" t="str">
        <f t="shared" si="114"/>
        <v/>
      </c>
      <c r="H3192" s="18"/>
      <c r="I3192" s="18"/>
      <c r="J3192" s="18"/>
      <c r="K3192" s="18"/>
      <c r="L3192" s="18" t="str">
        <f t="shared" si="115"/>
        <v/>
      </c>
      <c r="M3192" t="str">
        <f>IF([1]线路!G3192="","",[1]线路!G3192)</f>
        <v/>
      </c>
      <c r="N3192" t="str">
        <f>IF([1]线路!H3192="","",[1]线路!H3192)</f>
        <v/>
      </c>
    </row>
    <row r="3193" spans="1:14" x14ac:dyDescent="0.15">
      <c r="A3193" t="str">
        <f>IF([1]线路!A3193="","",[1]线路!A3193)</f>
        <v/>
      </c>
      <c r="B3193" t="str">
        <f>IF([1]线路!B3193="","",[1]线路!B3193)</f>
        <v/>
      </c>
      <c r="C3193" t="str">
        <f>IF([1]线路!C3193="","",[1]线路!C3193)</f>
        <v/>
      </c>
      <c r="D3193" t="str">
        <f>IF([1]线路!D3193="","",[1]线路!D3193)</f>
        <v/>
      </c>
      <c r="E3193" t="str">
        <f>IF([1]线路!F3193="","",[1]线路!F3193)</f>
        <v/>
      </c>
      <c r="F3193" t="str">
        <f>IF([1]线路!E3193="","",[1]线路!E3193)</f>
        <v/>
      </c>
      <c r="G3193" s="18" t="str">
        <f t="shared" si="114"/>
        <v/>
      </c>
      <c r="H3193" s="18"/>
      <c r="I3193" s="18"/>
      <c r="J3193" s="18"/>
      <c r="K3193" s="18"/>
      <c r="L3193" s="18" t="str">
        <f t="shared" si="115"/>
        <v/>
      </c>
      <c r="M3193" t="str">
        <f>IF([1]线路!G3193="","",[1]线路!G3193)</f>
        <v/>
      </c>
      <c r="N3193" t="str">
        <f>IF([1]线路!H3193="","",[1]线路!H3193)</f>
        <v/>
      </c>
    </row>
    <row r="3194" spans="1:14" x14ac:dyDescent="0.15">
      <c r="A3194" t="str">
        <f>IF([1]线路!A3194="","",[1]线路!A3194)</f>
        <v/>
      </c>
      <c r="B3194" t="str">
        <f>IF([1]线路!B3194="","",[1]线路!B3194)</f>
        <v/>
      </c>
      <c r="C3194" t="str">
        <f>IF([1]线路!C3194="","",[1]线路!C3194)</f>
        <v/>
      </c>
      <c r="D3194" t="str">
        <f>IF([1]线路!D3194="","",[1]线路!D3194)</f>
        <v/>
      </c>
      <c r="E3194" t="str">
        <f>IF([1]线路!F3194="","",[1]线路!F3194)</f>
        <v/>
      </c>
      <c r="F3194" t="str">
        <f>IF([1]线路!E3194="","",[1]线路!E3194)</f>
        <v/>
      </c>
      <c r="G3194" s="18" t="str">
        <f t="shared" si="114"/>
        <v/>
      </c>
      <c r="H3194" s="18"/>
      <c r="I3194" s="18"/>
      <c r="J3194" s="18"/>
      <c r="K3194" s="18"/>
      <c r="L3194" s="18" t="str">
        <f t="shared" si="115"/>
        <v/>
      </c>
      <c r="M3194" t="str">
        <f>IF([1]线路!G3194="","",[1]线路!G3194)</f>
        <v/>
      </c>
      <c r="N3194" t="str">
        <f>IF([1]线路!H3194="","",[1]线路!H3194)</f>
        <v/>
      </c>
    </row>
    <row r="3195" spans="1:14" x14ac:dyDescent="0.15">
      <c r="A3195" t="str">
        <f>IF([1]线路!A3195="","",[1]线路!A3195)</f>
        <v/>
      </c>
      <c r="B3195" t="str">
        <f>IF([1]线路!B3195="","",[1]线路!B3195)</f>
        <v/>
      </c>
      <c r="C3195" t="str">
        <f>IF([1]线路!C3195="","",[1]线路!C3195)</f>
        <v/>
      </c>
      <c r="D3195" t="str">
        <f>IF([1]线路!D3195="","",[1]线路!D3195)</f>
        <v/>
      </c>
      <c r="E3195" t="str">
        <f>IF([1]线路!F3195="","",[1]线路!F3195)</f>
        <v/>
      </c>
      <c r="F3195" t="str">
        <f>IF([1]线路!E3195="","",[1]线路!E3195)</f>
        <v/>
      </c>
      <c r="G3195" s="18" t="str">
        <f t="shared" si="114"/>
        <v/>
      </c>
      <c r="H3195" s="18"/>
      <c r="I3195" s="18"/>
      <c r="J3195" s="18"/>
      <c r="K3195" s="18"/>
      <c r="L3195" s="18" t="str">
        <f t="shared" si="115"/>
        <v/>
      </c>
      <c r="M3195" t="str">
        <f>IF([1]线路!G3195="","",[1]线路!G3195)</f>
        <v/>
      </c>
      <c r="N3195" t="str">
        <f>IF([1]线路!H3195="","",[1]线路!H3195)</f>
        <v/>
      </c>
    </row>
    <row r="3196" spans="1:14" x14ac:dyDescent="0.15">
      <c r="A3196" t="str">
        <f>IF([1]线路!A3196="","",[1]线路!A3196)</f>
        <v/>
      </c>
      <c r="B3196" t="str">
        <f>IF([1]线路!B3196="","",[1]线路!B3196)</f>
        <v/>
      </c>
      <c r="C3196" t="str">
        <f>IF([1]线路!C3196="","",[1]线路!C3196)</f>
        <v/>
      </c>
      <c r="D3196" t="str">
        <f>IF([1]线路!D3196="","",[1]线路!D3196)</f>
        <v/>
      </c>
      <c r="E3196" t="str">
        <f>IF([1]线路!F3196="","",[1]线路!F3196)</f>
        <v/>
      </c>
      <c r="F3196" t="str">
        <f>IF([1]线路!E3196="","",[1]线路!E3196)</f>
        <v/>
      </c>
      <c r="G3196" s="18" t="str">
        <f t="shared" si="114"/>
        <v/>
      </c>
      <c r="H3196" s="18"/>
      <c r="I3196" s="18"/>
      <c r="J3196" s="18"/>
      <c r="K3196" s="18"/>
      <c r="L3196" s="18" t="str">
        <f t="shared" si="115"/>
        <v/>
      </c>
      <c r="M3196" t="str">
        <f>IF([1]线路!G3196="","",[1]线路!G3196)</f>
        <v/>
      </c>
      <c r="N3196" t="str">
        <f>IF([1]线路!H3196="","",[1]线路!H3196)</f>
        <v/>
      </c>
    </row>
    <row r="3197" spans="1:14" x14ac:dyDescent="0.15">
      <c r="A3197" t="str">
        <f>IF([1]线路!A3197="","",[1]线路!A3197)</f>
        <v/>
      </c>
      <c r="B3197" t="str">
        <f>IF([1]线路!B3197="","",[1]线路!B3197)</f>
        <v/>
      </c>
      <c r="C3197" t="str">
        <f>IF([1]线路!C3197="","",[1]线路!C3197)</f>
        <v/>
      </c>
      <c r="D3197" t="str">
        <f>IF([1]线路!D3197="","",[1]线路!D3197)</f>
        <v/>
      </c>
      <c r="E3197" t="str">
        <f>IF([1]线路!F3197="","",[1]线路!F3197)</f>
        <v/>
      </c>
      <c r="F3197" t="str">
        <f>IF([1]线路!E3197="","",[1]线路!E3197)</f>
        <v/>
      </c>
      <c r="G3197" s="18" t="str">
        <f t="shared" si="114"/>
        <v/>
      </c>
      <c r="H3197" s="18"/>
      <c r="I3197" s="18"/>
      <c r="J3197" s="18"/>
      <c r="K3197" s="18"/>
      <c r="L3197" s="18" t="str">
        <f t="shared" si="115"/>
        <v/>
      </c>
      <c r="M3197" t="str">
        <f>IF([1]线路!G3197="","",[1]线路!G3197)</f>
        <v/>
      </c>
      <c r="N3197" t="str">
        <f>IF([1]线路!H3197="","",[1]线路!H3197)</f>
        <v/>
      </c>
    </row>
    <row r="3198" spans="1:14" x14ac:dyDescent="0.15">
      <c r="A3198" t="str">
        <f>IF([1]线路!A3198="","",[1]线路!A3198)</f>
        <v/>
      </c>
      <c r="B3198" t="str">
        <f>IF([1]线路!B3198="","",[1]线路!B3198)</f>
        <v/>
      </c>
      <c r="C3198" t="str">
        <f>IF([1]线路!C3198="","",[1]线路!C3198)</f>
        <v/>
      </c>
      <c r="D3198" t="str">
        <f>IF([1]线路!D3198="","",[1]线路!D3198)</f>
        <v/>
      </c>
      <c r="E3198" t="str">
        <f>IF([1]线路!F3198="","",[1]线路!F3198)</f>
        <v/>
      </c>
      <c r="F3198" t="str">
        <f>IF([1]线路!E3198="","",[1]线路!E3198)</f>
        <v/>
      </c>
      <c r="G3198" s="18" t="str">
        <f t="shared" si="114"/>
        <v/>
      </c>
      <c r="H3198" s="18"/>
      <c r="I3198" s="18"/>
      <c r="J3198" s="18"/>
      <c r="K3198" s="18"/>
      <c r="L3198" s="18" t="str">
        <f t="shared" si="115"/>
        <v/>
      </c>
      <c r="M3198" t="str">
        <f>IF([1]线路!G3198="","",[1]线路!G3198)</f>
        <v/>
      </c>
      <c r="N3198" t="str">
        <f>IF([1]线路!H3198="","",[1]线路!H3198)</f>
        <v/>
      </c>
    </row>
    <row r="3199" spans="1:14" x14ac:dyDescent="0.15">
      <c r="A3199" t="str">
        <f>IF([1]线路!A3199="","",[1]线路!A3199)</f>
        <v/>
      </c>
      <c r="B3199" t="str">
        <f>IF([1]线路!B3199="","",[1]线路!B3199)</f>
        <v/>
      </c>
      <c r="C3199" t="str">
        <f>IF([1]线路!C3199="","",[1]线路!C3199)</f>
        <v/>
      </c>
      <c r="D3199" t="str">
        <f>IF([1]线路!D3199="","",[1]线路!D3199)</f>
        <v/>
      </c>
      <c r="E3199" t="str">
        <f>IF([1]线路!F3199="","",[1]线路!F3199)</f>
        <v/>
      </c>
      <c r="F3199" t="str">
        <f>IF([1]线路!E3199="","",[1]线路!E3199)</f>
        <v/>
      </c>
      <c r="G3199" s="18" t="str">
        <f t="shared" si="114"/>
        <v/>
      </c>
      <c r="H3199" s="18"/>
      <c r="I3199" s="18"/>
      <c r="J3199" s="18"/>
      <c r="K3199" s="18"/>
      <c r="L3199" s="18" t="str">
        <f t="shared" si="115"/>
        <v/>
      </c>
      <c r="M3199" t="str">
        <f>IF([1]线路!G3199="","",[1]线路!G3199)</f>
        <v/>
      </c>
      <c r="N3199" t="str">
        <f>IF([1]线路!H3199="","",[1]线路!H3199)</f>
        <v/>
      </c>
    </row>
    <row r="3200" spans="1:14" x14ac:dyDescent="0.15">
      <c r="A3200" t="str">
        <f>IF([1]线路!A3200="","",[1]线路!A3200)</f>
        <v/>
      </c>
      <c r="B3200" t="str">
        <f>IF([1]线路!B3200="","",[1]线路!B3200)</f>
        <v/>
      </c>
      <c r="C3200" t="str">
        <f>IF([1]线路!C3200="","",[1]线路!C3200)</f>
        <v/>
      </c>
      <c r="D3200" t="str">
        <f>IF([1]线路!D3200="","",[1]线路!D3200)</f>
        <v/>
      </c>
      <c r="E3200" t="str">
        <f>IF([1]线路!F3200="","",[1]线路!F3200)</f>
        <v/>
      </c>
      <c r="F3200" t="str">
        <f>IF([1]线路!E3200="","",[1]线路!E3200)</f>
        <v/>
      </c>
      <c r="G3200" s="18" t="str">
        <f t="shared" si="114"/>
        <v/>
      </c>
      <c r="H3200" s="18"/>
      <c r="I3200" s="18"/>
      <c r="J3200" s="18"/>
      <c r="K3200" s="18"/>
      <c r="L3200" s="18" t="str">
        <f t="shared" si="115"/>
        <v/>
      </c>
      <c r="M3200" t="str">
        <f>IF([1]线路!G3200="","",[1]线路!G3200)</f>
        <v/>
      </c>
      <c r="N3200" t="str">
        <f>IF([1]线路!H3200="","",[1]线路!H3200)</f>
        <v/>
      </c>
    </row>
    <row r="3201" spans="1:14" x14ac:dyDescent="0.15">
      <c r="A3201" t="str">
        <f>IF([1]线路!A3201="","",[1]线路!A3201)</f>
        <v/>
      </c>
      <c r="B3201" t="str">
        <f>IF([1]线路!B3201="","",[1]线路!B3201)</f>
        <v/>
      </c>
      <c r="C3201" t="str">
        <f>IF([1]线路!C3201="","",[1]线路!C3201)</f>
        <v/>
      </c>
      <c r="D3201" t="str">
        <f>IF([1]线路!D3201="","",[1]线路!D3201)</f>
        <v/>
      </c>
      <c r="E3201" t="str">
        <f>IF([1]线路!F3201="","",[1]线路!F3201)</f>
        <v/>
      </c>
      <c r="F3201" t="str">
        <f>IF([1]线路!E3201="","",[1]线路!E3201)</f>
        <v/>
      </c>
      <c r="G3201" s="18" t="str">
        <f t="shared" si="114"/>
        <v/>
      </c>
      <c r="H3201" s="18"/>
      <c r="I3201" s="18"/>
      <c r="J3201" s="18"/>
      <c r="K3201" s="18"/>
      <c r="L3201" s="18" t="str">
        <f t="shared" si="115"/>
        <v/>
      </c>
      <c r="M3201" t="str">
        <f>IF([1]线路!G3201="","",[1]线路!G3201)</f>
        <v/>
      </c>
      <c r="N3201" t="str">
        <f>IF([1]线路!H3201="","",[1]线路!H3201)</f>
        <v/>
      </c>
    </row>
    <row r="3202" spans="1:14" x14ac:dyDescent="0.15">
      <c r="A3202" t="str">
        <f>IF([1]线路!A3202="","",[1]线路!A3202)</f>
        <v/>
      </c>
      <c r="B3202" t="str">
        <f>IF([1]线路!B3202="","",[1]线路!B3202)</f>
        <v/>
      </c>
      <c r="C3202" t="str">
        <f>IF([1]线路!C3202="","",[1]线路!C3202)</f>
        <v/>
      </c>
      <c r="D3202" t="str">
        <f>IF([1]线路!D3202="","",[1]线路!D3202)</f>
        <v/>
      </c>
      <c r="E3202" t="str">
        <f>IF([1]线路!F3202="","",[1]线路!F3202)</f>
        <v/>
      </c>
      <c r="F3202" t="str">
        <f>IF([1]线路!E3202="","",[1]线路!E3202)</f>
        <v/>
      </c>
      <c r="G3202" s="18" t="str">
        <f t="shared" si="114"/>
        <v/>
      </c>
      <c r="H3202" s="18"/>
      <c r="I3202" s="18"/>
      <c r="J3202" s="18"/>
      <c r="K3202" s="18"/>
      <c r="L3202" s="18" t="str">
        <f t="shared" si="115"/>
        <v/>
      </c>
      <c r="M3202" t="str">
        <f>IF([1]线路!G3202="","",[1]线路!G3202)</f>
        <v/>
      </c>
      <c r="N3202" t="str">
        <f>IF([1]线路!H3202="","",[1]线路!H3202)</f>
        <v/>
      </c>
    </row>
    <row r="3203" spans="1:14" x14ac:dyDescent="0.15">
      <c r="A3203" t="str">
        <f>IF([1]线路!A3203="","",[1]线路!A3203)</f>
        <v/>
      </c>
      <c r="B3203" t="str">
        <f>IF([1]线路!B3203="","",[1]线路!B3203)</f>
        <v/>
      </c>
      <c r="C3203" t="str">
        <f>IF([1]线路!C3203="","",[1]线路!C3203)</f>
        <v/>
      </c>
      <c r="D3203" t="str">
        <f>IF([1]线路!D3203="","",[1]线路!D3203)</f>
        <v/>
      </c>
      <c r="E3203" t="str">
        <f>IF([1]线路!F3203="","",[1]线路!F3203)</f>
        <v/>
      </c>
      <c r="F3203" t="str">
        <f>IF([1]线路!E3203="","",[1]线路!E3203)</f>
        <v/>
      </c>
      <c r="G3203" s="18" t="str">
        <f t="shared" ref="G3203:G3266" si="116">L3203</f>
        <v/>
      </c>
      <c r="H3203" s="18"/>
      <c r="I3203" s="18"/>
      <c r="J3203" s="18"/>
      <c r="K3203" s="18"/>
      <c r="L3203" s="18" t="str">
        <f t="shared" ref="L3203:L3266" si="117">IF(OR(I3203="",K3203=""),"",IF(I3203/(I3203+K3203)&gt;0.5,0,1))</f>
        <v/>
      </c>
      <c r="M3203" t="str">
        <f>IF([1]线路!G3203="","",[1]线路!G3203)</f>
        <v/>
      </c>
      <c r="N3203" t="str">
        <f>IF([1]线路!H3203="","",[1]线路!H3203)</f>
        <v/>
      </c>
    </row>
    <row r="3204" spans="1:14" x14ac:dyDescent="0.15">
      <c r="A3204" t="str">
        <f>IF([1]线路!A3204="","",[1]线路!A3204)</f>
        <v/>
      </c>
      <c r="B3204" t="str">
        <f>IF([1]线路!B3204="","",[1]线路!B3204)</f>
        <v/>
      </c>
      <c r="C3204" t="str">
        <f>IF([1]线路!C3204="","",[1]线路!C3204)</f>
        <v/>
      </c>
      <c r="D3204" t="str">
        <f>IF([1]线路!D3204="","",[1]线路!D3204)</f>
        <v/>
      </c>
      <c r="E3204" t="str">
        <f>IF([1]线路!F3204="","",[1]线路!F3204)</f>
        <v/>
      </c>
      <c r="F3204" t="str">
        <f>IF([1]线路!E3204="","",[1]线路!E3204)</f>
        <v/>
      </c>
      <c r="G3204" s="18" t="str">
        <f t="shared" si="116"/>
        <v/>
      </c>
      <c r="H3204" s="18"/>
      <c r="I3204" s="18"/>
      <c r="J3204" s="18"/>
      <c r="K3204" s="18"/>
      <c r="L3204" s="18" t="str">
        <f t="shared" si="117"/>
        <v/>
      </c>
      <c r="M3204" t="str">
        <f>IF([1]线路!G3204="","",[1]线路!G3204)</f>
        <v/>
      </c>
      <c r="N3204" t="str">
        <f>IF([1]线路!H3204="","",[1]线路!H3204)</f>
        <v/>
      </c>
    </row>
    <row r="3205" spans="1:14" x14ac:dyDescent="0.15">
      <c r="A3205" t="str">
        <f>IF([1]线路!A3205="","",[1]线路!A3205)</f>
        <v/>
      </c>
      <c r="B3205" t="str">
        <f>IF([1]线路!B3205="","",[1]线路!B3205)</f>
        <v/>
      </c>
      <c r="C3205" t="str">
        <f>IF([1]线路!C3205="","",[1]线路!C3205)</f>
        <v/>
      </c>
      <c r="D3205" t="str">
        <f>IF([1]线路!D3205="","",[1]线路!D3205)</f>
        <v/>
      </c>
      <c r="E3205" t="str">
        <f>IF([1]线路!F3205="","",[1]线路!F3205)</f>
        <v/>
      </c>
      <c r="F3205" t="str">
        <f>IF([1]线路!E3205="","",[1]线路!E3205)</f>
        <v/>
      </c>
      <c r="G3205" s="18" t="str">
        <f t="shared" si="116"/>
        <v/>
      </c>
      <c r="H3205" s="18"/>
      <c r="I3205" s="18"/>
      <c r="J3205" s="18"/>
      <c r="K3205" s="18"/>
      <c r="L3205" s="18" t="str">
        <f t="shared" si="117"/>
        <v/>
      </c>
      <c r="M3205" t="str">
        <f>IF([1]线路!G3205="","",[1]线路!G3205)</f>
        <v/>
      </c>
      <c r="N3205" t="str">
        <f>IF([1]线路!H3205="","",[1]线路!H3205)</f>
        <v/>
      </c>
    </row>
    <row r="3206" spans="1:14" x14ac:dyDescent="0.15">
      <c r="A3206" t="str">
        <f>IF([1]线路!A3206="","",[1]线路!A3206)</f>
        <v/>
      </c>
      <c r="B3206" t="str">
        <f>IF([1]线路!B3206="","",[1]线路!B3206)</f>
        <v/>
      </c>
      <c r="C3206" t="str">
        <f>IF([1]线路!C3206="","",[1]线路!C3206)</f>
        <v/>
      </c>
      <c r="D3206" t="str">
        <f>IF([1]线路!D3206="","",[1]线路!D3206)</f>
        <v/>
      </c>
      <c r="E3206" t="str">
        <f>IF([1]线路!F3206="","",[1]线路!F3206)</f>
        <v/>
      </c>
      <c r="F3206" t="str">
        <f>IF([1]线路!E3206="","",[1]线路!E3206)</f>
        <v/>
      </c>
      <c r="G3206" s="18" t="str">
        <f t="shared" si="116"/>
        <v/>
      </c>
      <c r="H3206" s="18"/>
      <c r="I3206" s="18"/>
      <c r="J3206" s="18"/>
      <c r="K3206" s="18"/>
      <c r="L3206" s="18" t="str">
        <f t="shared" si="117"/>
        <v/>
      </c>
      <c r="M3206" t="str">
        <f>IF([1]线路!G3206="","",[1]线路!G3206)</f>
        <v/>
      </c>
      <c r="N3206" t="str">
        <f>IF([1]线路!H3206="","",[1]线路!H3206)</f>
        <v/>
      </c>
    </row>
    <row r="3207" spans="1:14" x14ac:dyDescent="0.15">
      <c r="A3207" t="str">
        <f>IF([1]线路!A3207="","",[1]线路!A3207)</f>
        <v/>
      </c>
      <c r="B3207" t="str">
        <f>IF([1]线路!B3207="","",[1]线路!B3207)</f>
        <v/>
      </c>
      <c r="C3207" t="str">
        <f>IF([1]线路!C3207="","",[1]线路!C3207)</f>
        <v/>
      </c>
      <c r="D3207" t="str">
        <f>IF([1]线路!D3207="","",[1]线路!D3207)</f>
        <v/>
      </c>
      <c r="E3207" t="str">
        <f>IF([1]线路!F3207="","",[1]线路!F3207)</f>
        <v/>
      </c>
      <c r="F3207" t="str">
        <f>IF([1]线路!E3207="","",[1]线路!E3207)</f>
        <v/>
      </c>
      <c r="G3207" s="18" t="str">
        <f t="shared" si="116"/>
        <v/>
      </c>
      <c r="H3207" s="18"/>
      <c r="I3207" s="18"/>
      <c r="J3207" s="18"/>
      <c r="K3207" s="18"/>
      <c r="L3207" s="18" t="str">
        <f t="shared" si="117"/>
        <v/>
      </c>
      <c r="M3207" t="str">
        <f>IF([1]线路!G3207="","",[1]线路!G3207)</f>
        <v/>
      </c>
      <c r="N3207" t="str">
        <f>IF([1]线路!H3207="","",[1]线路!H3207)</f>
        <v/>
      </c>
    </row>
    <row r="3208" spans="1:14" x14ac:dyDescent="0.15">
      <c r="A3208" t="str">
        <f>IF([1]线路!A3208="","",[1]线路!A3208)</f>
        <v/>
      </c>
      <c r="B3208" t="str">
        <f>IF([1]线路!B3208="","",[1]线路!B3208)</f>
        <v/>
      </c>
      <c r="C3208" t="str">
        <f>IF([1]线路!C3208="","",[1]线路!C3208)</f>
        <v/>
      </c>
      <c r="D3208" t="str">
        <f>IF([1]线路!D3208="","",[1]线路!D3208)</f>
        <v/>
      </c>
      <c r="E3208" t="str">
        <f>IF([1]线路!F3208="","",[1]线路!F3208)</f>
        <v/>
      </c>
      <c r="F3208" t="str">
        <f>IF([1]线路!E3208="","",[1]线路!E3208)</f>
        <v/>
      </c>
      <c r="G3208" s="18" t="str">
        <f t="shared" si="116"/>
        <v/>
      </c>
      <c r="H3208" s="18"/>
      <c r="I3208" s="18"/>
      <c r="J3208" s="18"/>
      <c r="K3208" s="18"/>
      <c r="L3208" s="18" t="str">
        <f t="shared" si="117"/>
        <v/>
      </c>
      <c r="M3208" t="str">
        <f>IF([1]线路!G3208="","",[1]线路!G3208)</f>
        <v/>
      </c>
      <c r="N3208" t="str">
        <f>IF([1]线路!H3208="","",[1]线路!H3208)</f>
        <v/>
      </c>
    </row>
    <row r="3209" spans="1:14" x14ac:dyDescent="0.15">
      <c r="A3209" t="str">
        <f>IF([1]线路!A3209="","",[1]线路!A3209)</f>
        <v/>
      </c>
      <c r="B3209" t="str">
        <f>IF([1]线路!B3209="","",[1]线路!B3209)</f>
        <v/>
      </c>
      <c r="C3209" t="str">
        <f>IF([1]线路!C3209="","",[1]线路!C3209)</f>
        <v/>
      </c>
      <c r="D3209" t="str">
        <f>IF([1]线路!D3209="","",[1]线路!D3209)</f>
        <v/>
      </c>
      <c r="E3209" t="str">
        <f>IF([1]线路!F3209="","",[1]线路!F3209)</f>
        <v/>
      </c>
      <c r="F3209" t="str">
        <f>IF([1]线路!E3209="","",[1]线路!E3209)</f>
        <v/>
      </c>
      <c r="G3209" s="18" t="str">
        <f t="shared" si="116"/>
        <v/>
      </c>
      <c r="H3209" s="18"/>
      <c r="I3209" s="18"/>
      <c r="J3209" s="18"/>
      <c r="K3209" s="18"/>
      <c r="L3209" s="18" t="str">
        <f t="shared" si="117"/>
        <v/>
      </c>
      <c r="M3209" t="str">
        <f>IF([1]线路!G3209="","",[1]线路!G3209)</f>
        <v/>
      </c>
      <c r="N3209" t="str">
        <f>IF([1]线路!H3209="","",[1]线路!H3209)</f>
        <v/>
      </c>
    </row>
    <row r="3210" spans="1:14" x14ac:dyDescent="0.15">
      <c r="A3210" t="str">
        <f>IF([1]线路!A3210="","",[1]线路!A3210)</f>
        <v/>
      </c>
      <c r="B3210" t="str">
        <f>IF([1]线路!B3210="","",[1]线路!B3210)</f>
        <v/>
      </c>
      <c r="C3210" t="str">
        <f>IF([1]线路!C3210="","",[1]线路!C3210)</f>
        <v/>
      </c>
      <c r="D3210" t="str">
        <f>IF([1]线路!D3210="","",[1]线路!D3210)</f>
        <v/>
      </c>
      <c r="E3210" t="str">
        <f>IF([1]线路!F3210="","",[1]线路!F3210)</f>
        <v/>
      </c>
      <c r="F3210" t="str">
        <f>IF([1]线路!E3210="","",[1]线路!E3210)</f>
        <v/>
      </c>
      <c r="G3210" s="18" t="str">
        <f t="shared" si="116"/>
        <v/>
      </c>
      <c r="H3210" s="18"/>
      <c r="I3210" s="18"/>
      <c r="J3210" s="18"/>
      <c r="K3210" s="18"/>
      <c r="L3210" s="18" t="str">
        <f t="shared" si="117"/>
        <v/>
      </c>
      <c r="M3210" t="str">
        <f>IF([1]线路!G3210="","",[1]线路!G3210)</f>
        <v/>
      </c>
      <c r="N3210" t="str">
        <f>IF([1]线路!H3210="","",[1]线路!H3210)</f>
        <v/>
      </c>
    </row>
    <row r="3211" spans="1:14" x14ac:dyDescent="0.15">
      <c r="A3211" t="str">
        <f>IF([1]线路!A3211="","",[1]线路!A3211)</f>
        <v/>
      </c>
      <c r="B3211" t="str">
        <f>IF([1]线路!B3211="","",[1]线路!B3211)</f>
        <v/>
      </c>
      <c r="C3211" t="str">
        <f>IF([1]线路!C3211="","",[1]线路!C3211)</f>
        <v/>
      </c>
      <c r="D3211" t="str">
        <f>IF([1]线路!D3211="","",[1]线路!D3211)</f>
        <v/>
      </c>
      <c r="E3211" t="str">
        <f>IF([1]线路!F3211="","",[1]线路!F3211)</f>
        <v/>
      </c>
      <c r="F3211" t="str">
        <f>IF([1]线路!E3211="","",[1]线路!E3211)</f>
        <v/>
      </c>
      <c r="G3211" s="18" t="str">
        <f t="shared" si="116"/>
        <v/>
      </c>
      <c r="H3211" s="18"/>
      <c r="I3211" s="18"/>
      <c r="J3211" s="18"/>
      <c r="K3211" s="18"/>
      <c r="L3211" s="18" t="str">
        <f t="shared" si="117"/>
        <v/>
      </c>
      <c r="M3211" t="str">
        <f>IF([1]线路!G3211="","",[1]线路!G3211)</f>
        <v/>
      </c>
      <c r="N3211" t="str">
        <f>IF([1]线路!H3211="","",[1]线路!H3211)</f>
        <v/>
      </c>
    </row>
    <row r="3212" spans="1:14" x14ac:dyDescent="0.15">
      <c r="A3212" t="str">
        <f>IF([1]线路!A3212="","",[1]线路!A3212)</f>
        <v/>
      </c>
      <c r="B3212" t="str">
        <f>IF([1]线路!B3212="","",[1]线路!B3212)</f>
        <v/>
      </c>
      <c r="C3212" t="str">
        <f>IF([1]线路!C3212="","",[1]线路!C3212)</f>
        <v/>
      </c>
      <c r="D3212" t="str">
        <f>IF([1]线路!D3212="","",[1]线路!D3212)</f>
        <v/>
      </c>
      <c r="E3212" t="str">
        <f>IF([1]线路!F3212="","",[1]线路!F3212)</f>
        <v/>
      </c>
      <c r="F3212" t="str">
        <f>IF([1]线路!E3212="","",[1]线路!E3212)</f>
        <v/>
      </c>
      <c r="G3212" s="18" t="str">
        <f t="shared" si="116"/>
        <v/>
      </c>
      <c r="H3212" s="18"/>
      <c r="I3212" s="18"/>
      <c r="J3212" s="18"/>
      <c r="K3212" s="18"/>
      <c r="L3212" s="18" t="str">
        <f t="shared" si="117"/>
        <v/>
      </c>
      <c r="M3212" t="str">
        <f>IF([1]线路!G3212="","",[1]线路!G3212)</f>
        <v/>
      </c>
      <c r="N3212" t="str">
        <f>IF([1]线路!H3212="","",[1]线路!H3212)</f>
        <v/>
      </c>
    </row>
    <row r="3213" spans="1:14" x14ac:dyDescent="0.15">
      <c r="A3213" t="str">
        <f>IF([1]线路!A3213="","",[1]线路!A3213)</f>
        <v/>
      </c>
      <c r="B3213" t="str">
        <f>IF([1]线路!B3213="","",[1]线路!B3213)</f>
        <v/>
      </c>
      <c r="C3213" t="str">
        <f>IF([1]线路!C3213="","",[1]线路!C3213)</f>
        <v/>
      </c>
      <c r="D3213" t="str">
        <f>IF([1]线路!D3213="","",[1]线路!D3213)</f>
        <v/>
      </c>
      <c r="E3213" t="str">
        <f>IF([1]线路!F3213="","",[1]线路!F3213)</f>
        <v/>
      </c>
      <c r="F3213" t="str">
        <f>IF([1]线路!E3213="","",[1]线路!E3213)</f>
        <v/>
      </c>
      <c r="G3213" s="18" t="str">
        <f t="shared" si="116"/>
        <v/>
      </c>
      <c r="H3213" s="18"/>
      <c r="I3213" s="18"/>
      <c r="J3213" s="18"/>
      <c r="K3213" s="18"/>
      <c r="L3213" s="18" t="str">
        <f t="shared" si="117"/>
        <v/>
      </c>
      <c r="M3213" t="str">
        <f>IF([1]线路!G3213="","",[1]线路!G3213)</f>
        <v/>
      </c>
      <c r="N3213" t="str">
        <f>IF([1]线路!H3213="","",[1]线路!H3213)</f>
        <v/>
      </c>
    </row>
    <row r="3214" spans="1:14" x14ac:dyDescent="0.15">
      <c r="A3214" t="str">
        <f>IF([1]线路!A3214="","",[1]线路!A3214)</f>
        <v/>
      </c>
      <c r="B3214" t="str">
        <f>IF([1]线路!B3214="","",[1]线路!B3214)</f>
        <v/>
      </c>
      <c r="C3214" t="str">
        <f>IF([1]线路!C3214="","",[1]线路!C3214)</f>
        <v/>
      </c>
      <c r="D3214" t="str">
        <f>IF([1]线路!D3214="","",[1]线路!D3214)</f>
        <v/>
      </c>
      <c r="E3214" t="str">
        <f>IF([1]线路!F3214="","",[1]线路!F3214)</f>
        <v/>
      </c>
      <c r="F3214" t="str">
        <f>IF([1]线路!E3214="","",[1]线路!E3214)</f>
        <v/>
      </c>
      <c r="G3214" s="18" t="str">
        <f t="shared" si="116"/>
        <v/>
      </c>
      <c r="H3214" s="18"/>
      <c r="I3214" s="18"/>
      <c r="J3214" s="18"/>
      <c r="K3214" s="18"/>
      <c r="L3214" s="18" t="str">
        <f t="shared" si="117"/>
        <v/>
      </c>
      <c r="M3214" t="str">
        <f>IF([1]线路!G3214="","",[1]线路!G3214)</f>
        <v/>
      </c>
      <c r="N3214" t="str">
        <f>IF([1]线路!H3214="","",[1]线路!H3214)</f>
        <v/>
      </c>
    </row>
    <row r="3215" spans="1:14" x14ac:dyDescent="0.15">
      <c r="A3215" t="str">
        <f>IF([1]线路!A3215="","",[1]线路!A3215)</f>
        <v/>
      </c>
      <c r="B3215" t="str">
        <f>IF([1]线路!B3215="","",[1]线路!B3215)</f>
        <v/>
      </c>
      <c r="C3215" t="str">
        <f>IF([1]线路!C3215="","",[1]线路!C3215)</f>
        <v/>
      </c>
      <c r="D3215" t="str">
        <f>IF([1]线路!D3215="","",[1]线路!D3215)</f>
        <v/>
      </c>
      <c r="E3215" t="str">
        <f>IF([1]线路!F3215="","",[1]线路!F3215)</f>
        <v/>
      </c>
      <c r="F3215" t="str">
        <f>IF([1]线路!E3215="","",[1]线路!E3215)</f>
        <v/>
      </c>
      <c r="G3215" s="18" t="str">
        <f t="shared" si="116"/>
        <v/>
      </c>
      <c r="H3215" s="18"/>
      <c r="I3215" s="18"/>
      <c r="J3215" s="18"/>
      <c r="K3215" s="18"/>
      <c r="L3215" s="18" t="str">
        <f t="shared" si="117"/>
        <v/>
      </c>
      <c r="M3215" t="str">
        <f>IF([1]线路!G3215="","",[1]线路!G3215)</f>
        <v/>
      </c>
      <c r="N3215" t="str">
        <f>IF([1]线路!H3215="","",[1]线路!H3215)</f>
        <v/>
      </c>
    </row>
    <row r="3216" spans="1:14" x14ac:dyDescent="0.15">
      <c r="A3216" t="str">
        <f>IF([1]线路!A3216="","",[1]线路!A3216)</f>
        <v/>
      </c>
      <c r="B3216" t="str">
        <f>IF([1]线路!B3216="","",[1]线路!B3216)</f>
        <v/>
      </c>
      <c r="C3216" t="str">
        <f>IF([1]线路!C3216="","",[1]线路!C3216)</f>
        <v/>
      </c>
      <c r="D3216" t="str">
        <f>IF([1]线路!D3216="","",[1]线路!D3216)</f>
        <v/>
      </c>
      <c r="E3216" t="str">
        <f>IF([1]线路!F3216="","",[1]线路!F3216)</f>
        <v/>
      </c>
      <c r="F3216" t="str">
        <f>IF([1]线路!E3216="","",[1]线路!E3216)</f>
        <v/>
      </c>
      <c r="G3216" s="18" t="str">
        <f t="shared" si="116"/>
        <v/>
      </c>
      <c r="H3216" s="18"/>
      <c r="I3216" s="18"/>
      <c r="J3216" s="18"/>
      <c r="K3216" s="18"/>
      <c r="L3216" s="18" t="str">
        <f t="shared" si="117"/>
        <v/>
      </c>
      <c r="M3216" t="str">
        <f>IF([1]线路!G3216="","",[1]线路!G3216)</f>
        <v/>
      </c>
      <c r="N3216" t="str">
        <f>IF([1]线路!H3216="","",[1]线路!H3216)</f>
        <v/>
      </c>
    </row>
    <row r="3217" spans="1:14" x14ac:dyDescent="0.15">
      <c r="A3217" t="str">
        <f>IF([1]线路!A3217="","",[1]线路!A3217)</f>
        <v/>
      </c>
      <c r="B3217" t="str">
        <f>IF([1]线路!B3217="","",[1]线路!B3217)</f>
        <v/>
      </c>
      <c r="C3217" t="str">
        <f>IF([1]线路!C3217="","",[1]线路!C3217)</f>
        <v/>
      </c>
      <c r="D3217" t="str">
        <f>IF([1]线路!D3217="","",[1]线路!D3217)</f>
        <v/>
      </c>
      <c r="E3217" t="str">
        <f>IF([1]线路!F3217="","",[1]线路!F3217)</f>
        <v/>
      </c>
      <c r="F3217" t="str">
        <f>IF([1]线路!E3217="","",[1]线路!E3217)</f>
        <v/>
      </c>
      <c r="G3217" s="18" t="str">
        <f t="shared" si="116"/>
        <v/>
      </c>
      <c r="H3217" s="18"/>
      <c r="I3217" s="18"/>
      <c r="J3217" s="18"/>
      <c r="K3217" s="18"/>
      <c r="L3217" s="18" t="str">
        <f t="shared" si="117"/>
        <v/>
      </c>
      <c r="M3217" t="str">
        <f>IF([1]线路!G3217="","",[1]线路!G3217)</f>
        <v/>
      </c>
      <c r="N3217" t="str">
        <f>IF([1]线路!H3217="","",[1]线路!H3217)</f>
        <v/>
      </c>
    </row>
    <row r="3218" spans="1:14" x14ac:dyDescent="0.15">
      <c r="A3218" t="str">
        <f>IF([1]线路!A3218="","",[1]线路!A3218)</f>
        <v/>
      </c>
      <c r="B3218" t="str">
        <f>IF([1]线路!B3218="","",[1]线路!B3218)</f>
        <v/>
      </c>
      <c r="C3218" t="str">
        <f>IF([1]线路!C3218="","",[1]线路!C3218)</f>
        <v/>
      </c>
      <c r="D3218" t="str">
        <f>IF([1]线路!D3218="","",[1]线路!D3218)</f>
        <v/>
      </c>
      <c r="E3218" t="str">
        <f>IF([1]线路!F3218="","",[1]线路!F3218)</f>
        <v/>
      </c>
      <c r="F3218" t="str">
        <f>IF([1]线路!E3218="","",[1]线路!E3218)</f>
        <v/>
      </c>
      <c r="G3218" s="18" t="str">
        <f t="shared" si="116"/>
        <v/>
      </c>
      <c r="H3218" s="18"/>
      <c r="I3218" s="18"/>
      <c r="J3218" s="18"/>
      <c r="K3218" s="18"/>
      <c r="L3218" s="18" t="str">
        <f t="shared" si="117"/>
        <v/>
      </c>
      <c r="M3218" t="str">
        <f>IF([1]线路!G3218="","",[1]线路!G3218)</f>
        <v/>
      </c>
      <c r="N3218" t="str">
        <f>IF([1]线路!H3218="","",[1]线路!H3218)</f>
        <v/>
      </c>
    </row>
    <row r="3219" spans="1:14" x14ac:dyDescent="0.15">
      <c r="A3219" t="str">
        <f>IF([1]线路!A3219="","",[1]线路!A3219)</f>
        <v/>
      </c>
      <c r="B3219" t="str">
        <f>IF([1]线路!B3219="","",[1]线路!B3219)</f>
        <v/>
      </c>
      <c r="C3219" t="str">
        <f>IF([1]线路!C3219="","",[1]线路!C3219)</f>
        <v/>
      </c>
      <c r="D3219" t="str">
        <f>IF([1]线路!D3219="","",[1]线路!D3219)</f>
        <v/>
      </c>
      <c r="E3219" t="str">
        <f>IF([1]线路!F3219="","",[1]线路!F3219)</f>
        <v/>
      </c>
      <c r="F3219" t="str">
        <f>IF([1]线路!E3219="","",[1]线路!E3219)</f>
        <v/>
      </c>
      <c r="G3219" s="18" t="str">
        <f t="shared" si="116"/>
        <v/>
      </c>
      <c r="H3219" s="18"/>
      <c r="I3219" s="18"/>
      <c r="J3219" s="18"/>
      <c r="K3219" s="18"/>
      <c r="L3219" s="18" t="str">
        <f t="shared" si="117"/>
        <v/>
      </c>
      <c r="M3219" t="str">
        <f>IF([1]线路!G3219="","",[1]线路!G3219)</f>
        <v/>
      </c>
      <c r="N3219" t="str">
        <f>IF([1]线路!H3219="","",[1]线路!H3219)</f>
        <v/>
      </c>
    </row>
    <row r="3220" spans="1:14" x14ac:dyDescent="0.15">
      <c r="A3220" t="str">
        <f>IF([1]线路!A3220="","",[1]线路!A3220)</f>
        <v/>
      </c>
      <c r="B3220" t="str">
        <f>IF([1]线路!B3220="","",[1]线路!B3220)</f>
        <v/>
      </c>
      <c r="C3220" t="str">
        <f>IF([1]线路!C3220="","",[1]线路!C3220)</f>
        <v/>
      </c>
      <c r="D3220" t="str">
        <f>IF([1]线路!D3220="","",[1]线路!D3220)</f>
        <v/>
      </c>
      <c r="E3220" t="str">
        <f>IF([1]线路!F3220="","",[1]线路!F3220)</f>
        <v/>
      </c>
      <c r="F3220" t="str">
        <f>IF([1]线路!E3220="","",[1]线路!E3220)</f>
        <v/>
      </c>
      <c r="G3220" s="18" t="str">
        <f t="shared" si="116"/>
        <v/>
      </c>
      <c r="H3220" s="18"/>
      <c r="I3220" s="18"/>
      <c r="J3220" s="18"/>
      <c r="K3220" s="18"/>
      <c r="L3220" s="18" t="str">
        <f t="shared" si="117"/>
        <v/>
      </c>
      <c r="M3220" t="str">
        <f>IF([1]线路!G3220="","",[1]线路!G3220)</f>
        <v/>
      </c>
      <c r="N3220" t="str">
        <f>IF([1]线路!H3220="","",[1]线路!H3220)</f>
        <v/>
      </c>
    </row>
    <row r="3221" spans="1:14" x14ac:dyDescent="0.15">
      <c r="A3221" t="str">
        <f>IF([1]线路!A3221="","",[1]线路!A3221)</f>
        <v/>
      </c>
      <c r="B3221" t="str">
        <f>IF([1]线路!B3221="","",[1]线路!B3221)</f>
        <v/>
      </c>
      <c r="C3221" t="str">
        <f>IF([1]线路!C3221="","",[1]线路!C3221)</f>
        <v/>
      </c>
      <c r="D3221" t="str">
        <f>IF([1]线路!D3221="","",[1]线路!D3221)</f>
        <v/>
      </c>
      <c r="E3221" t="str">
        <f>IF([1]线路!F3221="","",[1]线路!F3221)</f>
        <v/>
      </c>
      <c r="F3221" t="str">
        <f>IF([1]线路!E3221="","",[1]线路!E3221)</f>
        <v/>
      </c>
      <c r="G3221" s="18" t="str">
        <f t="shared" si="116"/>
        <v/>
      </c>
      <c r="H3221" s="18"/>
      <c r="I3221" s="18"/>
      <c r="J3221" s="18"/>
      <c r="K3221" s="18"/>
      <c r="L3221" s="18" t="str">
        <f t="shared" si="117"/>
        <v/>
      </c>
      <c r="M3221" t="str">
        <f>IF([1]线路!G3221="","",[1]线路!G3221)</f>
        <v/>
      </c>
      <c r="N3221" t="str">
        <f>IF([1]线路!H3221="","",[1]线路!H3221)</f>
        <v/>
      </c>
    </row>
    <row r="3222" spans="1:14" x14ac:dyDescent="0.15">
      <c r="A3222" t="str">
        <f>IF([1]线路!A3222="","",[1]线路!A3222)</f>
        <v/>
      </c>
      <c r="B3222" t="str">
        <f>IF([1]线路!B3222="","",[1]线路!B3222)</f>
        <v/>
      </c>
      <c r="C3222" t="str">
        <f>IF([1]线路!C3222="","",[1]线路!C3222)</f>
        <v/>
      </c>
      <c r="D3222" t="str">
        <f>IF([1]线路!D3222="","",[1]线路!D3222)</f>
        <v/>
      </c>
      <c r="E3222" t="str">
        <f>IF([1]线路!F3222="","",[1]线路!F3222)</f>
        <v/>
      </c>
      <c r="F3222" t="str">
        <f>IF([1]线路!E3222="","",[1]线路!E3222)</f>
        <v/>
      </c>
      <c r="G3222" s="18" t="str">
        <f t="shared" si="116"/>
        <v/>
      </c>
      <c r="H3222" s="18"/>
      <c r="I3222" s="18"/>
      <c r="J3222" s="18"/>
      <c r="K3222" s="18"/>
      <c r="L3222" s="18" t="str">
        <f t="shared" si="117"/>
        <v/>
      </c>
      <c r="M3222" t="str">
        <f>IF([1]线路!G3222="","",[1]线路!G3222)</f>
        <v/>
      </c>
      <c r="N3222" t="str">
        <f>IF([1]线路!H3222="","",[1]线路!H3222)</f>
        <v/>
      </c>
    </row>
    <row r="3223" spans="1:14" x14ac:dyDescent="0.15">
      <c r="A3223" t="str">
        <f>IF([1]线路!A3223="","",[1]线路!A3223)</f>
        <v/>
      </c>
      <c r="B3223" t="str">
        <f>IF([1]线路!B3223="","",[1]线路!B3223)</f>
        <v/>
      </c>
      <c r="C3223" t="str">
        <f>IF([1]线路!C3223="","",[1]线路!C3223)</f>
        <v/>
      </c>
      <c r="D3223" t="str">
        <f>IF([1]线路!D3223="","",[1]线路!D3223)</f>
        <v/>
      </c>
      <c r="E3223" t="str">
        <f>IF([1]线路!F3223="","",[1]线路!F3223)</f>
        <v/>
      </c>
      <c r="F3223" t="str">
        <f>IF([1]线路!E3223="","",[1]线路!E3223)</f>
        <v/>
      </c>
      <c r="G3223" s="18" t="str">
        <f t="shared" si="116"/>
        <v/>
      </c>
      <c r="H3223" s="18"/>
      <c r="I3223" s="18"/>
      <c r="J3223" s="18"/>
      <c r="K3223" s="18"/>
      <c r="L3223" s="18" t="str">
        <f t="shared" si="117"/>
        <v/>
      </c>
      <c r="M3223" t="str">
        <f>IF([1]线路!G3223="","",[1]线路!G3223)</f>
        <v/>
      </c>
      <c r="N3223" t="str">
        <f>IF([1]线路!H3223="","",[1]线路!H3223)</f>
        <v/>
      </c>
    </row>
    <row r="3224" spans="1:14" x14ac:dyDescent="0.15">
      <c r="A3224" t="str">
        <f>IF([1]线路!A3224="","",[1]线路!A3224)</f>
        <v/>
      </c>
      <c r="B3224" t="str">
        <f>IF([1]线路!B3224="","",[1]线路!B3224)</f>
        <v/>
      </c>
      <c r="C3224" t="str">
        <f>IF([1]线路!C3224="","",[1]线路!C3224)</f>
        <v/>
      </c>
      <c r="D3224" t="str">
        <f>IF([1]线路!D3224="","",[1]线路!D3224)</f>
        <v/>
      </c>
      <c r="E3224" t="str">
        <f>IF([1]线路!F3224="","",[1]线路!F3224)</f>
        <v/>
      </c>
      <c r="F3224" t="str">
        <f>IF([1]线路!E3224="","",[1]线路!E3224)</f>
        <v/>
      </c>
      <c r="G3224" s="18" t="str">
        <f t="shared" si="116"/>
        <v/>
      </c>
      <c r="H3224" s="18"/>
      <c r="I3224" s="18"/>
      <c r="J3224" s="18"/>
      <c r="K3224" s="18"/>
      <c r="L3224" s="18" t="str">
        <f t="shared" si="117"/>
        <v/>
      </c>
      <c r="M3224" t="str">
        <f>IF([1]线路!G3224="","",[1]线路!G3224)</f>
        <v/>
      </c>
      <c r="N3224" t="str">
        <f>IF([1]线路!H3224="","",[1]线路!H3224)</f>
        <v/>
      </c>
    </row>
    <row r="3225" spans="1:14" x14ac:dyDescent="0.15">
      <c r="A3225" t="str">
        <f>IF([1]线路!A3225="","",[1]线路!A3225)</f>
        <v/>
      </c>
      <c r="B3225" t="str">
        <f>IF([1]线路!B3225="","",[1]线路!B3225)</f>
        <v/>
      </c>
      <c r="C3225" t="str">
        <f>IF([1]线路!C3225="","",[1]线路!C3225)</f>
        <v/>
      </c>
      <c r="D3225" t="str">
        <f>IF([1]线路!D3225="","",[1]线路!D3225)</f>
        <v/>
      </c>
      <c r="E3225" t="str">
        <f>IF([1]线路!F3225="","",[1]线路!F3225)</f>
        <v/>
      </c>
      <c r="F3225" t="str">
        <f>IF([1]线路!E3225="","",[1]线路!E3225)</f>
        <v/>
      </c>
      <c r="G3225" s="18" t="str">
        <f t="shared" si="116"/>
        <v/>
      </c>
      <c r="H3225" s="18"/>
      <c r="I3225" s="18"/>
      <c r="J3225" s="18"/>
      <c r="K3225" s="18"/>
      <c r="L3225" s="18" t="str">
        <f t="shared" si="117"/>
        <v/>
      </c>
      <c r="M3225" t="str">
        <f>IF([1]线路!G3225="","",[1]线路!G3225)</f>
        <v/>
      </c>
      <c r="N3225" t="str">
        <f>IF([1]线路!H3225="","",[1]线路!H3225)</f>
        <v/>
      </c>
    </row>
    <row r="3226" spans="1:14" x14ac:dyDescent="0.15">
      <c r="A3226" t="str">
        <f>IF([1]线路!A3226="","",[1]线路!A3226)</f>
        <v/>
      </c>
      <c r="B3226" t="str">
        <f>IF([1]线路!B3226="","",[1]线路!B3226)</f>
        <v/>
      </c>
      <c r="C3226" t="str">
        <f>IF([1]线路!C3226="","",[1]线路!C3226)</f>
        <v/>
      </c>
      <c r="D3226" t="str">
        <f>IF([1]线路!D3226="","",[1]线路!D3226)</f>
        <v/>
      </c>
      <c r="E3226" t="str">
        <f>IF([1]线路!F3226="","",[1]线路!F3226)</f>
        <v/>
      </c>
      <c r="F3226" t="str">
        <f>IF([1]线路!E3226="","",[1]线路!E3226)</f>
        <v/>
      </c>
      <c r="G3226" s="18" t="str">
        <f t="shared" si="116"/>
        <v/>
      </c>
      <c r="H3226" s="18"/>
      <c r="I3226" s="18"/>
      <c r="J3226" s="18"/>
      <c r="K3226" s="18"/>
      <c r="L3226" s="18" t="str">
        <f t="shared" si="117"/>
        <v/>
      </c>
      <c r="M3226" t="str">
        <f>IF([1]线路!G3226="","",[1]线路!G3226)</f>
        <v/>
      </c>
      <c r="N3226" t="str">
        <f>IF([1]线路!H3226="","",[1]线路!H3226)</f>
        <v/>
      </c>
    </row>
    <row r="3227" spans="1:14" x14ac:dyDescent="0.15">
      <c r="A3227" t="str">
        <f>IF([1]线路!A3227="","",[1]线路!A3227)</f>
        <v/>
      </c>
      <c r="B3227" t="str">
        <f>IF([1]线路!B3227="","",[1]线路!B3227)</f>
        <v/>
      </c>
      <c r="C3227" t="str">
        <f>IF([1]线路!C3227="","",[1]线路!C3227)</f>
        <v/>
      </c>
      <c r="D3227" t="str">
        <f>IF([1]线路!D3227="","",[1]线路!D3227)</f>
        <v/>
      </c>
      <c r="E3227" t="str">
        <f>IF([1]线路!F3227="","",[1]线路!F3227)</f>
        <v/>
      </c>
      <c r="F3227" t="str">
        <f>IF([1]线路!E3227="","",[1]线路!E3227)</f>
        <v/>
      </c>
      <c r="G3227" s="18" t="str">
        <f t="shared" si="116"/>
        <v/>
      </c>
      <c r="H3227" s="18"/>
      <c r="I3227" s="18"/>
      <c r="J3227" s="18"/>
      <c r="K3227" s="18"/>
      <c r="L3227" s="18" t="str">
        <f t="shared" si="117"/>
        <v/>
      </c>
      <c r="M3227" t="str">
        <f>IF([1]线路!G3227="","",[1]线路!G3227)</f>
        <v/>
      </c>
      <c r="N3227" t="str">
        <f>IF([1]线路!H3227="","",[1]线路!H3227)</f>
        <v/>
      </c>
    </row>
    <row r="3228" spans="1:14" x14ac:dyDescent="0.15">
      <c r="A3228" t="str">
        <f>IF([1]线路!A3228="","",[1]线路!A3228)</f>
        <v/>
      </c>
      <c r="B3228" t="str">
        <f>IF([1]线路!B3228="","",[1]线路!B3228)</f>
        <v/>
      </c>
      <c r="C3228" t="str">
        <f>IF([1]线路!C3228="","",[1]线路!C3228)</f>
        <v/>
      </c>
      <c r="D3228" t="str">
        <f>IF([1]线路!D3228="","",[1]线路!D3228)</f>
        <v/>
      </c>
      <c r="E3228" t="str">
        <f>IF([1]线路!F3228="","",[1]线路!F3228)</f>
        <v/>
      </c>
      <c r="F3228" t="str">
        <f>IF([1]线路!E3228="","",[1]线路!E3228)</f>
        <v/>
      </c>
      <c r="G3228" s="18" t="str">
        <f t="shared" si="116"/>
        <v/>
      </c>
      <c r="H3228" s="18"/>
      <c r="I3228" s="18"/>
      <c r="J3228" s="18"/>
      <c r="K3228" s="18"/>
      <c r="L3228" s="18" t="str">
        <f t="shared" si="117"/>
        <v/>
      </c>
      <c r="M3228" t="str">
        <f>IF([1]线路!G3228="","",[1]线路!G3228)</f>
        <v/>
      </c>
      <c r="N3228" t="str">
        <f>IF([1]线路!H3228="","",[1]线路!H3228)</f>
        <v/>
      </c>
    </row>
    <row r="3229" spans="1:14" x14ac:dyDescent="0.15">
      <c r="A3229" t="str">
        <f>IF([1]线路!A3229="","",[1]线路!A3229)</f>
        <v/>
      </c>
      <c r="B3229" t="str">
        <f>IF([1]线路!B3229="","",[1]线路!B3229)</f>
        <v/>
      </c>
      <c r="C3229" t="str">
        <f>IF([1]线路!C3229="","",[1]线路!C3229)</f>
        <v/>
      </c>
      <c r="D3229" t="str">
        <f>IF([1]线路!D3229="","",[1]线路!D3229)</f>
        <v/>
      </c>
      <c r="E3229" t="str">
        <f>IF([1]线路!F3229="","",[1]线路!F3229)</f>
        <v/>
      </c>
      <c r="F3229" t="str">
        <f>IF([1]线路!E3229="","",[1]线路!E3229)</f>
        <v/>
      </c>
      <c r="G3229" s="18" t="str">
        <f t="shared" si="116"/>
        <v/>
      </c>
      <c r="H3229" s="18"/>
      <c r="I3229" s="18"/>
      <c r="J3229" s="18"/>
      <c r="K3229" s="18"/>
      <c r="L3229" s="18" t="str">
        <f t="shared" si="117"/>
        <v/>
      </c>
      <c r="M3229" t="str">
        <f>IF([1]线路!G3229="","",[1]线路!G3229)</f>
        <v/>
      </c>
      <c r="N3229" t="str">
        <f>IF([1]线路!H3229="","",[1]线路!H3229)</f>
        <v/>
      </c>
    </row>
    <row r="3230" spans="1:14" x14ac:dyDescent="0.15">
      <c r="A3230" t="str">
        <f>IF([1]线路!A3230="","",[1]线路!A3230)</f>
        <v/>
      </c>
      <c r="B3230" t="str">
        <f>IF([1]线路!B3230="","",[1]线路!B3230)</f>
        <v/>
      </c>
      <c r="C3230" t="str">
        <f>IF([1]线路!C3230="","",[1]线路!C3230)</f>
        <v/>
      </c>
      <c r="D3230" t="str">
        <f>IF([1]线路!D3230="","",[1]线路!D3230)</f>
        <v/>
      </c>
      <c r="E3230" t="str">
        <f>IF([1]线路!F3230="","",[1]线路!F3230)</f>
        <v/>
      </c>
      <c r="F3230" t="str">
        <f>IF([1]线路!E3230="","",[1]线路!E3230)</f>
        <v/>
      </c>
      <c r="G3230" s="18" t="str">
        <f t="shared" si="116"/>
        <v/>
      </c>
      <c r="H3230" s="18"/>
      <c r="I3230" s="18"/>
      <c r="J3230" s="18"/>
      <c r="K3230" s="18"/>
      <c r="L3230" s="18" t="str">
        <f t="shared" si="117"/>
        <v/>
      </c>
      <c r="M3230" t="str">
        <f>IF([1]线路!G3230="","",[1]线路!G3230)</f>
        <v/>
      </c>
      <c r="N3230" t="str">
        <f>IF([1]线路!H3230="","",[1]线路!H3230)</f>
        <v/>
      </c>
    </row>
    <row r="3231" spans="1:14" x14ac:dyDescent="0.15">
      <c r="A3231" t="str">
        <f>IF([1]线路!A3231="","",[1]线路!A3231)</f>
        <v/>
      </c>
      <c r="B3231" t="str">
        <f>IF([1]线路!B3231="","",[1]线路!B3231)</f>
        <v/>
      </c>
      <c r="C3231" t="str">
        <f>IF([1]线路!C3231="","",[1]线路!C3231)</f>
        <v/>
      </c>
      <c r="D3231" t="str">
        <f>IF([1]线路!D3231="","",[1]线路!D3231)</f>
        <v/>
      </c>
      <c r="E3231" t="str">
        <f>IF([1]线路!F3231="","",[1]线路!F3231)</f>
        <v/>
      </c>
      <c r="F3231" t="str">
        <f>IF([1]线路!E3231="","",[1]线路!E3231)</f>
        <v/>
      </c>
      <c r="G3231" s="18" t="str">
        <f t="shared" si="116"/>
        <v/>
      </c>
      <c r="H3231" s="18"/>
      <c r="I3231" s="18"/>
      <c r="J3231" s="18"/>
      <c r="K3231" s="18"/>
      <c r="L3231" s="18" t="str">
        <f t="shared" si="117"/>
        <v/>
      </c>
      <c r="M3231" t="str">
        <f>IF([1]线路!G3231="","",[1]线路!G3231)</f>
        <v/>
      </c>
      <c r="N3231" t="str">
        <f>IF([1]线路!H3231="","",[1]线路!H3231)</f>
        <v/>
      </c>
    </row>
    <row r="3232" spans="1:14" x14ac:dyDescent="0.15">
      <c r="A3232" t="str">
        <f>IF([1]线路!A3232="","",[1]线路!A3232)</f>
        <v/>
      </c>
      <c r="B3232" t="str">
        <f>IF([1]线路!B3232="","",[1]线路!B3232)</f>
        <v/>
      </c>
      <c r="C3232" t="str">
        <f>IF([1]线路!C3232="","",[1]线路!C3232)</f>
        <v/>
      </c>
      <c r="D3232" t="str">
        <f>IF([1]线路!D3232="","",[1]线路!D3232)</f>
        <v/>
      </c>
      <c r="E3232" t="str">
        <f>IF([1]线路!F3232="","",[1]线路!F3232)</f>
        <v/>
      </c>
      <c r="F3232" t="str">
        <f>IF([1]线路!E3232="","",[1]线路!E3232)</f>
        <v/>
      </c>
      <c r="G3232" s="18" t="str">
        <f t="shared" si="116"/>
        <v/>
      </c>
      <c r="H3232" s="18"/>
      <c r="I3232" s="18"/>
      <c r="J3232" s="18"/>
      <c r="K3232" s="18"/>
      <c r="L3232" s="18" t="str">
        <f t="shared" si="117"/>
        <v/>
      </c>
      <c r="M3232" t="str">
        <f>IF([1]线路!G3232="","",[1]线路!G3232)</f>
        <v/>
      </c>
      <c r="N3232" t="str">
        <f>IF([1]线路!H3232="","",[1]线路!H3232)</f>
        <v/>
      </c>
    </row>
    <row r="3233" spans="1:14" x14ac:dyDescent="0.15">
      <c r="A3233" t="str">
        <f>IF([1]线路!A3233="","",[1]线路!A3233)</f>
        <v/>
      </c>
      <c r="B3233" t="str">
        <f>IF([1]线路!B3233="","",[1]线路!B3233)</f>
        <v/>
      </c>
      <c r="C3233" t="str">
        <f>IF([1]线路!C3233="","",[1]线路!C3233)</f>
        <v/>
      </c>
      <c r="D3233" t="str">
        <f>IF([1]线路!D3233="","",[1]线路!D3233)</f>
        <v/>
      </c>
      <c r="E3233" t="str">
        <f>IF([1]线路!F3233="","",[1]线路!F3233)</f>
        <v/>
      </c>
      <c r="F3233" t="str">
        <f>IF([1]线路!E3233="","",[1]线路!E3233)</f>
        <v/>
      </c>
      <c r="G3233" s="18" t="str">
        <f t="shared" si="116"/>
        <v/>
      </c>
      <c r="H3233" s="18"/>
      <c r="I3233" s="18"/>
      <c r="J3233" s="18"/>
      <c r="K3233" s="18"/>
      <c r="L3233" s="18" t="str">
        <f t="shared" si="117"/>
        <v/>
      </c>
      <c r="M3233" t="str">
        <f>IF([1]线路!G3233="","",[1]线路!G3233)</f>
        <v/>
      </c>
      <c r="N3233" t="str">
        <f>IF([1]线路!H3233="","",[1]线路!H3233)</f>
        <v/>
      </c>
    </row>
    <row r="3234" spans="1:14" x14ac:dyDescent="0.15">
      <c r="A3234" t="str">
        <f>IF([1]线路!A3234="","",[1]线路!A3234)</f>
        <v/>
      </c>
      <c r="B3234" t="str">
        <f>IF([1]线路!B3234="","",[1]线路!B3234)</f>
        <v/>
      </c>
      <c r="C3234" t="str">
        <f>IF([1]线路!C3234="","",[1]线路!C3234)</f>
        <v/>
      </c>
      <c r="D3234" t="str">
        <f>IF([1]线路!D3234="","",[1]线路!D3234)</f>
        <v/>
      </c>
      <c r="E3234" t="str">
        <f>IF([1]线路!F3234="","",[1]线路!F3234)</f>
        <v/>
      </c>
      <c r="F3234" t="str">
        <f>IF([1]线路!E3234="","",[1]线路!E3234)</f>
        <v/>
      </c>
      <c r="G3234" s="18" t="str">
        <f t="shared" si="116"/>
        <v/>
      </c>
      <c r="H3234" s="18"/>
      <c r="I3234" s="18"/>
      <c r="J3234" s="18"/>
      <c r="K3234" s="18"/>
      <c r="L3234" s="18" t="str">
        <f t="shared" si="117"/>
        <v/>
      </c>
      <c r="M3234" t="str">
        <f>IF([1]线路!G3234="","",[1]线路!G3234)</f>
        <v/>
      </c>
      <c r="N3234" t="str">
        <f>IF([1]线路!H3234="","",[1]线路!H3234)</f>
        <v/>
      </c>
    </row>
    <row r="3235" spans="1:14" x14ac:dyDescent="0.15">
      <c r="A3235" t="str">
        <f>IF([1]线路!A3235="","",[1]线路!A3235)</f>
        <v/>
      </c>
      <c r="B3235" t="str">
        <f>IF([1]线路!B3235="","",[1]线路!B3235)</f>
        <v/>
      </c>
      <c r="C3235" t="str">
        <f>IF([1]线路!C3235="","",[1]线路!C3235)</f>
        <v/>
      </c>
      <c r="D3235" t="str">
        <f>IF([1]线路!D3235="","",[1]线路!D3235)</f>
        <v/>
      </c>
      <c r="E3235" t="str">
        <f>IF([1]线路!F3235="","",[1]线路!F3235)</f>
        <v/>
      </c>
      <c r="F3235" t="str">
        <f>IF([1]线路!E3235="","",[1]线路!E3235)</f>
        <v/>
      </c>
      <c r="G3235" s="18" t="str">
        <f t="shared" si="116"/>
        <v/>
      </c>
      <c r="H3235" s="18"/>
      <c r="I3235" s="18"/>
      <c r="J3235" s="18"/>
      <c r="K3235" s="18"/>
      <c r="L3235" s="18" t="str">
        <f t="shared" si="117"/>
        <v/>
      </c>
      <c r="M3235" t="str">
        <f>IF([1]线路!G3235="","",[1]线路!G3235)</f>
        <v/>
      </c>
      <c r="N3235" t="str">
        <f>IF([1]线路!H3235="","",[1]线路!H3235)</f>
        <v/>
      </c>
    </row>
    <row r="3236" spans="1:14" x14ac:dyDescent="0.15">
      <c r="A3236" t="str">
        <f>IF([1]线路!A3236="","",[1]线路!A3236)</f>
        <v/>
      </c>
      <c r="B3236" t="str">
        <f>IF([1]线路!B3236="","",[1]线路!B3236)</f>
        <v/>
      </c>
      <c r="C3236" t="str">
        <f>IF([1]线路!C3236="","",[1]线路!C3236)</f>
        <v/>
      </c>
      <c r="D3236" t="str">
        <f>IF([1]线路!D3236="","",[1]线路!D3236)</f>
        <v/>
      </c>
      <c r="E3236" t="str">
        <f>IF([1]线路!F3236="","",[1]线路!F3236)</f>
        <v/>
      </c>
      <c r="F3236" t="str">
        <f>IF([1]线路!E3236="","",[1]线路!E3236)</f>
        <v/>
      </c>
      <c r="G3236" s="18" t="str">
        <f t="shared" si="116"/>
        <v/>
      </c>
      <c r="H3236" s="18"/>
      <c r="I3236" s="18"/>
      <c r="J3236" s="18"/>
      <c r="K3236" s="18"/>
      <c r="L3236" s="18" t="str">
        <f t="shared" si="117"/>
        <v/>
      </c>
      <c r="M3236" t="str">
        <f>IF([1]线路!G3236="","",[1]线路!G3236)</f>
        <v/>
      </c>
      <c r="N3236" t="str">
        <f>IF([1]线路!H3236="","",[1]线路!H3236)</f>
        <v/>
      </c>
    </row>
    <row r="3237" spans="1:14" x14ac:dyDescent="0.15">
      <c r="A3237" t="str">
        <f>IF([1]线路!A3237="","",[1]线路!A3237)</f>
        <v/>
      </c>
      <c r="B3237" t="str">
        <f>IF([1]线路!B3237="","",[1]线路!B3237)</f>
        <v/>
      </c>
      <c r="C3237" t="str">
        <f>IF([1]线路!C3237="","",[1]线路!C3237)</f>
        <v/>
      </c>
      <c r="D3237" t="str">
        <f>IF([1]线路!D3237="","",[1]线路!D3237)</f>
        <v/>
      </c>
      <c r="E3237" t="str">
        <f>IF([1]线路!F3237="","",[1]线路!F3237)</f>
        <v/>
      </c>
      <c r="F3237" t="str">
        <f>IF([1]线路!E3237="","",[1]线路!E3237)</f>
        <v/>
      </c>
      <c r="G3237" s="18" t="str">
        <f t="shared" si="116"/>
        <v/>
      </c>
      <c r="H3237" s="18"/>
      <c r="I3237" s="18"/>
      <c r="J3237" s="18"/>
      <c r="K3237" s="18"/>
      <c r="L3237" s="18" t="str">
        <f t="shared" si="117"/>
        <v/>
      </c>
      <c r="M3237" t="str">
        <f>IF([1]线路!G3237="","",[1]线路!G3237)</f>
        <v/>
      </c>
      <c r="N3237" t="str">
        <f>IF([1]线路!H3237="","",[1]线路!H3237)</f>
        <v/>
      </c>
    </row>
    <row r="3238" spans="1:14" x14ac:dyDescent="0.15">
      <c r="A3238" t="str">
        <f>IF([1]线路!A3238="","",[1]线路!A3238)</f>
        <v/>
      </c>
      <c r="B3238" t="str">
        <f>IF([1]线路!B3238="","",[1]线路!B3238)</f>
        <v/>
      </c>
      <c r="C3238" t="str">
        <f>IF([1]线路!C3238="","",[1]线路!C3238)</f>
        <v/>
      </c>
      <c r="D3238" t="str">
        <f>IF([1]线路!D3238="","",[1]线路!D3238)</f>
        <v/>
      </c>
      <c r="E3238" t="str">
        <f>IF([1]线路!F3238="","",[1]线路!F3238)</f>
        <v/>
      </c>
      <c r="F3238" t="str">
        <f>IF([1]线路!E3238="","",[1]线路!E3238)</f>
        <v/>
      </c>
      <c r="G3238" s="18" t="str">
        <f t="shared" si="116"/>
        <v/>
      </c>
      <c r="H3238" s="18"/>
      <c r="I3238" s="18"/>
      <c r="J3238" s="18"/>
      <c r="K3238" s="18"/>
      <c r="L3238" s="18" t="str">
        <f t="shared" si="117"/>
        <v/>
      </c>
      <c r="M3238" t="str">
        <f>IF([1]线路!G3238="","",[1]线路!G3238)</f>
        <v/>
      </c>
      <c r="N3238" t="str">
        <f>IF([1]线路!H3238="","",[1]线路!H3238)</f>
        <v/>
      </c>
    </row>
    <row r="3239" spans="1:14" x14ac:dyDescent="0.15">
      <c r="A3239" t="str">
        <f>IF([1]线路!A3239="","",[1]线路!A3239)</f>
        <v/>
      </c>
      <c r="B3239" t="str">
        <f>IF([1]线路!B3239="","",[1]线路!B3239)</f>
        <v/>
      </c>
      <c r="C3239" t="str">
        <f>IF([1]线路!C3239="","",[1]线路!C3239)</f>
        <v/>
      </c>
      <c r="D3239" t="str">
        <f>IF([1]线路!D3239="","",[1]线路!D3239)</f>
        <v/>
      </c>
      <c r="E3239" t="str">
        <f>IF([1]线路!F3239="","",[1]线路!F3239)</f>
        <v/>
      </c>
      <c r="F3239" t="str">
        <f>IF([1]线路!E3239="","",[1]线路!E3239)</f>
        <v/>
      </c>
      <c r="G3239" s="18" t="str">
        <f t="shared" si="116"/>
        <v/>
      </c>
      <c r="H3239" s="18"/>
      <c r="I3239" s="18"/>
      <c r="J3239" s="18"/>
      <c r="K3239" s="18"/>
      <c r="L3239" s="18" t="str">
        <f t="shared" si="117"/>
        <v/>
      </c>
      <c r="M3239" t="str">
        <f>IF([1]线路!G3239="","",[1]线路!G3239)</f>
        <v/>
      </c>
      <c r="N3239" t="str">
        <f>IF([1]线路!H3239="","",[1]线路!H3239)</f>
        <v/>
      </c>
    </row>
    <row r="3240" spans="1:14" x14ac:dyDescent="0.15">
      <c r="A3240" t="str">
        <f>IF([1]线路!A3240="","",[1]线路!A3240)</f>
        <v/>
      </c>
      <c r="B3240" t="str">
        <f>IF([1]线路!B3240="","",[1]线路!B3240)</f>
        <v/>
      </c>
      <c r="C3240" t="str">
        <f>IF([1]线路!C3240="","",[1]线路!C3240)</f>
        <v/>
      </c>
      <c r="D3240" t="str">
        <f>IF([1]线路!D3240="","",[1]线路!D3240)</f>
        <v/>
      </c>
      <c r="E3240" t="str">
        <f>IF([1]线路!F3240="","",[1]线路!F3240)</f>
        <v/>
      </c>
      <c r="F3240" t="str">
        <f>IF([1]线路!E3240="","",[1]线路!E3240)</f>
        <v/>
      </c>
      <c r="G3240" s="18" t="str">
        <f t="shared" si="116"/>
        <v/>
      </c>
      <c r="H3240" s="18"/>
      <c r="I3240" s="18"/>
      <c r="J3240" s="18"/>
      <c r="K3240" s="18"/>
      <c r="L3240" s="18" t="str">
        <f t="shared" si="117"/>
        <v/>
      </c>
      <c r="M3240" t="str">
        <f>IF([1]线路!G3240="","",[1]线路!G3240)</f>
        <v/>
      </c>
      <c r="N3240" t="str">
        <f>IF([1]线路!H3240="","",[1]线路!H3240)</f>
        <v/>
      </c>
    </row>
    <row r="3241" spans="1:14" x14ac:dyDescent="0.15">
      <c r="A3241" t="str">
        <f>IF([1]线路!A3241="","",[1]线路!A3241)</f>
        <v/>
      </c>
      <c r="B3241" t="str">
        <f>IF([1]线路!B3241="","",[1]线路!B3241)</f>
        <v/>
      </c>
      <c r="C3241" t="str">
        <f>IF([1]线路!C3241="","",[1]线路!C3241)</f>
        <v/>
      </c>
      <c r="D3241" t="str">
        <f>IF([1]线路!D3241="","",[1]线路!D3241)</f>
        <v/>
      </c>
      <c r="E3241" t="str">
        <f>IF([1]线路!F3241="","",[1]线路!F3241)</f>
        <v/>
      </c>
      <c r="F3241" t="str">
        <f>IF([1]线路!E3241="","",[1]线路!E3241)</f>
        <v/>
      </c>
      <c r="G3241" s="18" t="str">
        <f t="shared" si="116"/>
        <v/>
      </c>
      <c r="H3241" s="18"/>
      <c r="I3241" s="18"/>
      <c r="J3241" s="18"/>
      <c r="K3241" s="18"/>
      <c r="L3241" s="18" t="str">
        <f t="shared" si="117"/>
        <v/>
      </c>
      <c r="M3241" t="str">
        <f>IF([1]线路!G3241="","",[1]线路!G3241)</f>
        <v/>
      </c>
      <c r="N3241" t="str">
        <f>IF([1]线路!H3241="","",[1]线路!H3241)</f>
        <v/>
      </c>
    </row>
    <row r="3242" spans="1:14" x14ac:dyDescent="0.15">
      <c r="A3242" t="str">
        <f>IF([1]线路!A3242="","",[1]线路!A3242)</f>
        <v/>
      </c>
      <c r="B3242" t="str">
        <f>IF([1]线路!B3242="","",[1]线路!B3242)</f>
        <v/>
      </c>
      <c r="C3242" t="str">
        <f>IF([1]线路!C3242="","",[1]线路!C3242)</f>
        <v/>
      </c>
      <c r="D3242" t="str">
        <f>IF([1]线路!D3242="","",[1]线路!D3242)</f>
        <v/>
      </c>
      <c r="E3242" t="str">
        <f>IF([1]线路!F3242="","",[1]线路!F3242)</f>
        <v/>
      </c>
      <c r="F3242" t="str">
        <f>IF([1]线路!E3242="","",[1]线路!E3242)</f>
        <v/>
      </c>
      <c r="G3242" s="18" t="str">
        <f t="shared" si="116"/>
        <v/>
      </c>
      <c r="H3242" s="18"/>
      <c r="I3242" s="18"/>
      <c r="J3242" s="18"/>
      <c r="K3242" s="18"/>
      <c r="L3242" s="18" t="str">
        <f t="shared" si="117"/>
        <v/>
      </c>
      <c r="M3242" t="str">
        <f>IF([1]线路!G3242="","",[1]线路!G3242)</f>
        <v/>
      </c>
      <c r="N3242" t="str">
        <f>IF([1]线路!H3242="","",[1]线路!H3242)</f>
        <v/>
      </c>
    </row>
    <row r="3243" spans="1:14" x14ac:dyDescent="0.15">
      <c r="A3243" t="str">
        <f>IF([1]线路!A3243="","",[1]线路!A3243)</f>
        <v/>
      </c>
      <c r="B3243" t="str">
        <f>IF([1]线路!B3243="","",[1]线路!B3243)</f>
        <v/>
      </c>
      <c r="C3243" t="str">
        <f>IF([1]线路!C3243="","",[1]线路!C3243)</f>
        <v/>
      </c>
      <c r="D3243" t="str">
        <f>IF([1]线路!D3243="","",[1]线路!D3243)</f>
        <v/>
      </c>
      <c r="E3243" t="str">
        <f>IF([1]线路!F3243="","",[1]线路!F3243)</f>
        <v/>
      </c>
      <c r="F3243" t="str">
        <f>IF([1]线路!E3243="","",[1]线路!E3243)</f>
        <v/>
      </c>
      <c r="G3243" s="18" t="str">
        <f t="shared" si="116"/>
        <v/>
      </c>
      <c r="H3243" s="18"/>
      <c r="I3243" s="18"/>
      <c r="J3243" s="18"/>
      <c r="K3243" s="18"/>
      <c r="L3243" s="18" t="str">
        <f t="shared" si="117"/>
        <v/>
      </c>
      <c r="M3243" t="str">
        <f>IF([1]线路!G3243="","",[1]线路!G3243)</f>
        <v/>
      </c>
      <c r="N3243" t="str">
        <f>IF([1]线路!H3243="","",[1]线路!H3243)</f>
        <v/>
      </c>
    </row>
    <row r="3244" spans="1:14" x14ac:dyDescent="0.15">
      <c r="A3244" t="str">
        <f>IF([1]线路!A3244="","",[1]线路!A3244)</f>
        <v/>
      </c>
      <c r="B3244" t="str">
        <f>IF([1]线路!B3244="","",[1]线路!B3244)</f>
        <v/>
      </c>
      <c r="C3244" t="str">
        <f>IF([1]线路!C3244="","",[1]线路!C3244)</f>
        <v/>
      </c>
      <c r="D3244" t="str">
        <f>IF([1]线路!D3244="","",[1]线路!D3244)</f>
        <v/>
      </c>
      <c r="E3244" t="str">
        <f>IF([1]线路!F3244="","",[1]线路!F3244)</f>
        <v/>
      </c>
      <c r="F3244" t="str">
        <f>IF([1]线路!E3244="","",[1]线路!E3244)</f>
        <v/>
      </c>
      <c r="G3244" s="18" t="str">
        <f t="shared" si="116"/>
        <v/>
      </c>
      <c r="H3244" s="18"/>
      <c r="I3244" s="18"/>
      <c r="J3244" s="18"/>
      <c r="K3244" s="18"/>
      <c r="L3244" s="18" t="str">
        <f t="shared" si="117"/>
        <v/>
      </c>
      <c r="M3244" t="str">
        <f>IF([1]线路!G3244="","",[1]线路!G3244)</f>
        <v/>
      </c>
      <c r="N3244" t="str">
        <f>IF([1]线路!H3244="","",[1]线路!H3244)</f>
        <v/>
      </c>
    </row>
    <row r="3245" spans="1:14" x14ac:dyDescent="0.15">
      <c r="A3245" t="str">
        <f>IF([1]线路!A3245="","",[1]线路!A3245)</f>
        <v/>
      </c>
      <c r="B3245" t="str">
        <f>IF([1]线路!B3245="","",[1]线路!B3245)</f>
        <v/>
      </c>
      <c r="C3245" t="str">
        <f>IF([1]线路!C3245="","",[1]线路!C3245)</f>
        <v/>
      </c>
      <c r="D3245" t="str">
        <f>IF([1]线路!D3245="","",[1]线路!D3245)</f>
        <v/>
      </c>
      <c r="E3245" t="str">
        <f>IF([1]线路!F3245="","",[1]线路!F3245)</f>
        <v/>
      </c>
      <c r="F3245" t="str">
        <f>IF([1]线路!E3245="","",[1]线路!E3245)</f>
        <v/>
      </c>
      <c r="G3245" s="18" t="str">
        <f t="shared" si="116"/>
        <v/>
      </c>
      <c r="H3245" s="18"/>
      <c r="I3245" s="18"/>
      <c r="J3245" s="18"/>
      <c r="K3245" s="18"/>
      <c r="L3245" s="18" t="str">
        <f t="shared" si="117"/>
        <v/>
      </c>
      <c r="M3245" t="str">
        <f>IF([1]线路!G3245="","",[1]线路!G3245)</f>
        <v/>
      </c>
      <c r="N3245" t="str">
        <f>IF([1]线路!H3245="","",[1]线路!H3245)</f>
        <v/>
      </c>
    </row>
    <row r="3246" spans="1:14" x14ac:dyDescent="0.15">
      <c r="A3246" t="str">
        <f>IF([1]线路!A3246="","",[1]线路!A3246)</f>
        <v/>
      </c>
      <c r="B3246" t="str">
        <f>IF([1]线路!B3246="","",[1]线路!B3246)</f>
        <v/>
      </c>
      <c r="C3246" t="str">
        <f>IF([1]线路!C3246="","",[1]线路!C3246)</f>
        <v/>
      </c>
      <c r="D3246" t="str">
        <f>IF([1]线路!D3246="","",[1]线路!D3246)</f>
        <v/>
      </c>
      <c r="E3246" t="str">
        <f>IF([1]线路!F3246="","",[1]线路!F3246)</f>
        <v/>
      </c>
      <c r="F3246" t="str">
        <f>IF([1]线路!E3246="","",[1]线路!E3246)</f>
        <v/>
      </c>
      <c r="G3246" s="18" t="str">
        <f t="shared" si="116"/>
        <v/>
      </c>
      <c r="H3246" s="18"/>
      <c r="I3246" s="18"/>
      <c r="J3246" s="18"/>
      <c r="K3246" s="18"/>
      <c r="L3246" s="18" t="str">
        <f t="shared" si="117"/>
        <v/>
      </c>
      <c r="M3246" t="str">
        <f>IF([1]线路!G3246="","",[1]线路!G3246)</f>
        <v/>
      </c>
      <c r="N3246" t="str">
        <f>IF([1]线路!H3246="","",[1]线路!H3246)</f>
        <v/>
      </c>
    </row>
    <row r="3247" spans="1:14" x14ac:dyDescent="0.15">
      <c r="A3247" t="str">
        <f>IF([1]线路!A3247="","",[1]线路!A3247)</f>
        <v/>
      </c>
      <c r="B3247" t="str">
        <f>IF([1]线路!B3247="","",[1]线路!B3247)</f>
        <v/>
      </c>
      <c r="C3247" t="str">
        <f>IF([1]线路!C3247="","",[1]线路!C3247)</f>
        <v/>
      </c>
      <c r="D3247" t="str">
        <f>IF([1]线路!D3247="","",[1]线路!D3247)</f>
        <v/>
      </c>
      <c r="E3247" t="str">
        <f>IF([1]线路!F3247="","",[1]线路!F3247)</f>
        <v/>
      </c>
      <c r="F3247" t="str">
        <f>IF([1]线路!E3247="","",[1]线路!E3247)</f>
        <v/>
      </c>
      <c r="G3247" s="18" t="str">
        <f t="shared" si="116"/>
        <v/>
      </c>
      <c r="H3247" s="18"/>
      <c r="I3247" s="18"/>
      <c r="J3247" s="18"/>
      <c r="K3247" s="18"/>
      <c r="L3247" s="18" t="str">
        <f t="shared" si="117"/>
        <v/>
      </c>
      <c r="M3247" t="str">
        <f>IF([1]线路!G3247="","",[1]线路!G3247)</f>
        <v/>
      </c>
      <c r="N3247" t="str">
        <f>IF([1]线路!H3247="","",[1]线路!H3247)</f>
        <v/>
      </c>
    </row>
    <row r="3248" spans="1:14" x14ac:dyDescent="0.15">
      <c r="A3248" t="str">
        <f>IF([1]线路!A3248="","",[1]线路!A3248)</f>
        <v/>
      </c>
      <c r="B3248" t="str">
        <f>IF([1]线路!B3248="","",[1]线路!B3248)</f>
        <v/>
      </c>
      <c r="C3248" t="str">
        <f>IF([1]线路!C3248="","",[1]线路!C3248)</f>
        <v/>
      </c>
      <c r="D3248" t="str">
        <f>IF([1]线路!D3248="","",[1]线路!D3248)</f>
        <v/>
      </c>
      <c r="E3248" t="str">
        <f>IF([1]线路!F3248="","",[1]线路!F3248)</f>
        <v/>
      </c>
      <c r="F3248" t="str">
        <f>IF([1]线路!E3248="","",[1]线路!E3248)</f>
        <v/>
      </c>
      <c r="G3248" s="18" t="str">
        <f t="shared" si="116"/>
        <v/>
      </c>
      <c r="H3248" s="18"/>
      <c r="I3248" s="18"/>
      <c r="J3248" s="18"/>
      <c r="K3248" s="18"/>
      <c r="L3248" s="18" t="str">
        <f t="shared" si="117"/>
        <v/>
      </c>
      <c r="M3248" t="str">
        <f>IF([1]线路!G3248="","",[1]线路!G3248)</f>
        <v/>
      </c>
      <c r="N3248" t="str">
        <f>IF([1]线路!H3248="","",[1]线路!H3248)</f>
        <v/>
      </c>
    </row>
    <row r="3249" spans="1:14" x14ac:dyDescent="0.15">
      <c r="A3249" t="str">
        <f>IF([1]线路!A3249="","",[1]线路!A3249)</f>
        <v/>
      </c>
      <c r="B3249" t="str">
        <f>IF([1]线路!B3249="","",[1]线路!B3249)</f>
        <v/>
      </c>
      <c r="C3249" t="str">
        <f>IF([1]线路!C3249="","",[1]线路!C3249)</f>
        <v/>
      </c>
      <c r="D3249" t="str">
        <f>IF([1]线路!D3249="","",[1]线路!D3249)</f>
        <v/>
      </c>
      <c r="E3249" t="str">
        <f>IF([1]线路!F3249="","",[1]线路!F3249)</f>
        <v/>
      </c>
      <c r="F3249" t="str">
        <f>IF([1]线路!E3249="","",[1]线路!E3249)</f>
        <v/>
      </c>
      <c r="G3249" s="18" t="str">
        <f t="shared" si="116"/>
        <v/>
      </c>
      <c r="H3249" s="18"/>
      <c r="I3249" s="18"/>
      <c r="J3249" s="18"/>
      <c r="K3249" s="18"/>
      <c r="L3249" s="18" t="str">
        <f t="shared" si="117"/>
        <v/>
      </c>
      <c r="M3249" t="str">
        <f>IF([1]线路!G3249="","",[1]线路!G3249)</f>
        <v/>
      </c>
      <c r="N3249" t="str">
        <f>IF([1]线路!H3249="","",[1]线路!H3249)</f>
        <v/>
      </c>
    </row>
    <row r="3250" spans="1:14" x14ac:dyDescent="0.15">
      <c r="A3250" t="str">
        <f>IF([1]线路!A3250="","",[1]线路!A3250)</f>
        <v/>
      </c>
      <c r="B3250" t="str">
        <f>IF([1]线路!B3250="","",[1]线路!B3250)</f>
        <v/>
      </c>
      <c r="C3250" t="str">
        <f>IF([1]线路!C3250="","",[1]线路!C3250)</f>
        <v/>
      </c>
      <c r="D3250" t="str">
        <f>IF([1]线路!D3250="","",[1]线路!D3250)</f>
        <v/>
      </c>
      <c r="E3250" t="str">
        <f>IF([1]线路!F3250="","",[1]线路!F3250)</f>
        <v/>
      </c>
      <c r="F3250" t="str">
        <f>IF([1]线路!E3250="","",[1]线路!E3250)</f>
        <v/>
      </c>
      <c r="G3250" s="18" t="str">
        <f t="shared" si="116"/>
        <v/>
      </c>
      <c r="H3250" s="18"/>
      <c r="I3250" s="18"/>
      <c r="J3250" s="18"/>
      <c r="K3250" s="18"/>
      <c r="L3250" s="18" t="str">
        <f t="shared" si="117"/>
        <v/>
      </c>
      <c r="M3250" t="str">
        <f>IF([1]线路!G3250="","",[1]线路!G3250)</f>
        <v/>
      </c>
      <c r="N3250" t="str">
        <f>IF([1]线路!H3250="","",[1]线路!H3250)</f>
        <v/>
      </c>
    </row>
    <row r="3251" spans="1:14" x14ac:dyDescent="0.15">
      <c r="A3251" t="str">
        <f>IF([1]线路!A3251="","",[1]线路!A3251)</f>
        <v/>
      </c>
      <c r="B3251" t="str">
        <f>IF([1]线路!B3251="","",[1]线路!B3251)</f>
        <v/>
      </c>
      <c r="C3251" t="str">
        <f>IF([1]线路!C3251="","",[1]线路!C3251)</f>
        <v/>
      </c>
      <c r="D3251" t="str">
        <f>IF([1]线路!D3251="","",[1]线路!D3251)</f>
        <v/>
      </c>
      <c r="E3251" t="str">
        <f>IF([1]线路!F3251="","",[1]线路!F3251)</f>
        <v/>
      </c>
      <c r="F3251" t="str">
        <f>IF([1]线路!E3251="","",[1]线路!E3251)</f>
        <v/>
      </c>
      <c r="G3251" s="18" t="str">
        <f t="shared" si="116"/>
        <v/>
      </c>
      <c r="H3251" s="18"/>
      <c r="I3251" s="18"/>
      <c r="J3251" s="18"/>
      <c r="K3251" s="18"/>
      <c r="L3251" s="18" t="str">
        <f t="shared" si="117"/>
        <v/>
      </c>
      <c r="M3251" t="str">
        <f>IF([1]线路!G3251="","",[1]线路!G3251)</f>
        <v/>
      </c>
      <c r="N3251" t="str">
        <f>IF([1]线路!H3251="","",[1]线路!H3251)</f>
        <v/>
      </c>
    </row>
    <row r="3252" spans="1:14" x14ac:dyDescent="0.15">
      <c r="A3252" t="str">
        <f>IF([1]线路!A3252="","",[1]线路!A3252)</f>
        <v/>
      </c>
      <c r="B3252" t="str">
        <f>IF([1]线路!B3252="","",[1]线路!B3252)</f>
        <v/>
      </c>
      <c r="C3252" t="str">
        <f>IF([1]线路!C3252="","",[1]线路!C3252)</f>
        <v/>
      </c>
      <c r="D3252" t="str">
        <f>IF([1]线路!D3252="","",[1]线路!D3252)</f>
        <v/>
      </c>
      <c r="E3252" t="str">
        <f>IF([1]线路!F3252="","",[1]线路!F3252)</f>
        <v/>
      </c>
      <c r="F3252" t="str">
        <f>IF([1]线路!E3252="","",[1]线路!E3252)</f>
        <v/>
      </c>
      <c r="G3252" s="18" t="str">
        <f t="shared" si="116"/>
        <v/>
      </c>
      <c r="H3252" s="18"/>
      <c r="I3252" s="18"/>
      <c r="J3252" s="18"/>
      <c r="K3252" s="18"/>
      <c r="L3252" s="18" t="str">
        <f t="shared" si="117"/>
        <v/>
      </c>
      <c r="M3252" t="str">
        <f>IF([1]线路!G3252="","",[1]线路!G3252)</f>
        <v/>
      </c>
      <c r="N3252" t="str">
        <f>IF([1]线路!H3252="","",[1]线路!H3252)</f>
        <v/>
      </c>
    </row>
    <row r="3253" spans="1:14" x14ac:dyDescent="0.15">
      <c r="A3253" t="str">
        <f>IF([1]线路!A3253="","",[1]线路!A3253)</f>
        <v/>
      </c>
      <c r="B3253" t="str">
        <f>IF([1]线路!B3253="","",[1]线路!B3253)</f>
        <v/>
      </c>
      <c r="C3253" t="str">
        <f>IF([1]线路!C3253="","",[1]线路!C3253)</f>
        <v/>
      </c>
      <c r="D3253" t="str">
        <f>IF([1]线路!D3253="","",[1]线路!D3253)</f>
        <v/>
      </c>
      <c r="E3253" t="str">
        <f>IF([1]线路!F3253="","",[1]线路!F3253)</f>
        <v/>
      </c>
      <c r="F3253" t="str">
        <f>IF([1]线路!E3253="","",[1]线路!E3253)</f>
        <v/>
      </c>
      <c r="G3253" s="18" t="str">
        <f t="shared" si="116"/>
        <v/>
      </c>
      <c r="H3253" s="18"/>
      <c r="I3253" s="18"/>
      <c r="J3253" s="18"/>
      <c r="K3253" s="18"/>
      <c r="L3253" s="18" t="str">
        <f t="shared" si="117"/>
        <v/>
      </c>
      <c r="M3253" t="str">
        <f>IF([1]线路!G3253="","",[1]线路!G3253)</f>
        <v/>
      </c>
      <c r="N3253" t="str">
        <f>IF([1]线路!H3253="","",[1]线路!H3253)</f>
        <v/>
      </c>
    </row>
    <row r="3254" spans="1:14" x14ac:dyDescent="0.15">
      <c r="A3254" t="str">
        <f>IF([1]线路!A3254="","",[1]线路!A3254)</f>
        <v/>
      </c>
      <c r="B3254" t="str">
        <f>IF([1]线路!B3254="","",[1]线路!B3254)</f>
        <v/>
      </c>
      <c r="C3254" t="str">
        <f>IF([1]线路!C3254="","",[1]线路!C3254)</f>
        <v/>
      </c>
      <c r="D3254" t="str">
        <f>IF([1]线路!D3254="","",[1]线路!D3254)</f>
        <v/>
      </c>
      <c r="E3254" t="str">
        <f>IF([1]线路!F3254="","",[1]线路!F3254)</f>
        <v/>
      </c>
      <c r="F3254" t="str">
        <f>IF([1]线路!E3254="","",[1]线路!E3254)</f>
        <v/>
      </c>
      <c r="G3254" s="18" t="str">
        <f t="shared" si="116"/>
        <v/>
      </c>
      <c r="H3254" s="18"/>
      <c r="I3254" s="18"/>
      <c r="J3254" s="18"/>
      <c r="K3254" s="18"/>
      <c r="L3254" s="18" t="str">
        <f t="shared" si="117"/>
        <v/>
      </c>
      <c r="M3254" t="str">
        <f>IF([1]线路!G3254="","",[1]线路!G3254)</f>
        <v/>
      </c>
      <c r="N3254" t="str">
        <f>IF([1]线路!H3254="","",[1]线路!H3254)</f>
        <v/>
      </c>
    </row>
    <row r="3255" spans="1:14" x14ac:dyDescent="0.15">
      <c r="A3255" t="str">
        <f>IF([1]线路!A3255="","",[1]线路!A3255)</f>
        <v/>
      </c>
      <c r="B3255" t="str">
        <f>IF([1]线路!B3255="","",[1]线路!B3255)</f>
        <v/>
      </c>
      <c r="C3255" t="str">
        <f>IF([1]线路!C3255="","",[1]线路!C3255)</f>
        <v/>
      </c>
      <c r="D3255" t="str">
        <f>IF([1]线路!D3255="","",[1]线路!D3255)</f>
        <v/>
      </c>
      <c r="E3255" t="str">
        <f>IF([1]线路!F3255="","",[1]线路!F3255)</f>
        <v/>
      </c>
      <c r="F3255" t="str">
        <f>IF([1]线路!E3255="","",[1]线路!E3255)</f>
        <v/>
      </c>
      <c r="G3255" s="18" t="str">
        <f t="shared" si="116"/>
        <v/>
      </c>
      <c r="H3255" s="18"/>
      <c r="I3255" s="18"/>
      <c r="J3255" s="18"/>
      <c r="K3255" s="18"/>
      <c r="L3255" s="18" t="str">
        <f t="shared" si="117"/>
        <v/>
      </c>
      <c r="M3255" t="str">
        <f>IF([1]线路!G3255="","",[1]线路!G3255)</f>
        <v/>
      </c>
      <c r="N3255" t="str">
        <f>IF([1]线路!H3255="","",[1]线路!H3255)</f>
        <v/>
      </c>
    </row>
    <row r="3256" spans="1:14" x14ac:dyDescent="0.15">
      <c r="A3256" t="str">
        <f>IF([1]线路!A3256="","",[1]线路!A3256)</f>
        <v/>
      </c>
      <c r="B3256" t="str">
        <f>IF([1]线路!B3256="","",[1]线路!B3256)</f>
        <v/>
      </c>
      <c r="C3256" t="str">
        <f>IF([1]线路!C3256="","",[1]线路!C3256)</f>
        <v/>
      </c>
      <c r="D3256" t="str">
        <f>IF([1]线路!D3256="","",[1]线路!D3256)</f>
        <v/>
      </c>
      <c r="E3256" t="str">
        <f>IF([1]线路!F3256="","",[1]线路!F3256)</f>
        <v/>
      </c>
      <c r="F3256" t="str">
        <f>IF([1]线路!E3256="","",[1]线路!E3256)</f>
        <v/>
      </c>
      <c r="G3256" s="18" t="str">
        <f t="shared" si="116"/>
        <v/>
      </c>
      <c r="H3256" s="18"/>
      <c r="I3256" s="18"/>
      <c r="J3256" s="18"/>
      <c r="K3256" s="18"/>
      <c r="L3256" s="18" t="str">
        <f t="shared" si="117"/>
        <v/>
      </c>
      <c r="M3256" t="str">
        <f>IF([1]线路!G3256="","",[1]线路!G3256)</f>
        <v/>
      </c>
      <c r="N3256" t="str">
        <f>IF([1]线路!H3256="","",[1]线路!H3256)</f>
        <v/>
      </c>
    </row>
    <row r="3257" spans="1:14" x14ac:dyDescent="0.15">
      <c r="A3257" t="str">
        <f>IF([1]线路!A3257="","",[1]线路!A3257)</f>
        <v/>
      </c>
      <c r="B3257" t="str">
        <f>IF([1]线路!B3257="","",[1]线路!B3257)</f>
        <v/>
      </c>
      <c r="C3257" t="str">
        <f>IF([1]线路!C3257="","",[1]线路!C3257)</f>
        <v/>
      </c>
      <c r="D3257" t="str">
        <f>IF([1]线路!D3257="","",[1]线路!D3257)</f>
        <v/>
      </c>
      <c r="E3257" t="str">
        <f>IF([1]线路!F3257="","",[1]线路!F3257)</f>
        <v/>
      </c>
      <c r="F3257" t="str">
        <f>IF([1]线路!E3257="","",[1]线路!E3257)</f>
        <v/>
      </c>
      <c r="G3257" s="18" t="str">
        <f t="shared" si="116"/>
        <v/>
      </c>
      <c r="H3257" s="18"/>
      <c r="I3257" s="18"/>
      <c r="J3257" s="18"/>
      <c r="K3257" s="18"/>
      <c r="L3257" s="18" t="str">
        <f t="shared" si="117"/>
        <v/>
      </c>
      <c r="M3257" t="str">
        <f>IF([1]线路!G3257="","",[1]线路!G3257)</f>
        <v/>
      </c>
      <c r="N3257" t="str">
        <f>IF([1]线路!H3257="","",[1]线路!H3257)</f>
        <v/>
      </c>
    </row>
    <row r="3258" spans="1:14" x14ac:dyDescent="0.15">
      <c r="A3258" t="str">
        <f>IF([1]线路!A3258="","",[1]线路!A3258)</f>
        <v/>
      </c>
      <c r="B3258" t="str">
        <f>IF([1]线路!B3258="","",[1]线路!B3258)</f>
        <v/>
      </c>
      <c r="C3258" t="str">
        <f>IF([1]线路!C3258="","",[1]线路!C3258)</f>
        <v/>
      </c>
      <c r="D3258" t="str">
        <f>IF([1]线路!D3258="","",[1]线路!D3258)</f>
        <v/>
      </c>
      <c r="E3258" t="str">
        <f>IF([1]线路!F3258="","",[1]线路!F3258)</f>
        <v/>
      </c>
      <c r="F3258" t="str">
        <f>IF([1]线路!E3258="","",[1]线路!E3258)</f>
        <v/>
      </c>
      <c r="G3258" s="18" t="str">
        <f t="shared" si="116"/>
        <v/>
      </c>
      <c r="H3258" s="18"/>
      <c r="I3258" s="18"/>
      <c r="J3258" s="18"/>
      <c r="K3258" s="18"/>
      <c r="L3258" s="18" t="str">
        <f t="shared" si="117"/>
        <v/>
      </c>
      <c r="M3258" t="str">
        <f>IF([1]线路!G3258="","",[1]线路!G3258)</f>
        <v/>
      </c>
      <c r="N3258" t="str">
        <f>IF([1]线路!H3258="","",[1]线路!H3258)</f>
        <v/>
      </c>
    </row>
    <row r="3259" spans="1:14" x14ac:dyDescent="0.15">
      <c r="A3259" t="str">
        <f>IF([1]线路!A3259="","",[1]线路!A3259)</f>
        <v/>
      </c>
      <c r="B3259" t="str">
        <f>IF([1]线路!B3259="","",[1]线路!B3259)</f>
        <v/>
      </c>
      <c r="C3259" t="str">
        <f>IF([1]线路!C3259="","",[1]线路!C3259)</f>
        <v/>
      </c>
      <c r="D3259" t="str">
        <f>IF([1]线路!D3259="","",[1]线路!D3259)</f>
        <v/>
      </c>
      <c r="E3259" t="str">
        <f>IF([1]线路!F3259="","",[1]线路!F3259)</f>
        <v/>
      </c>
      <c r="F3259" t="str">
        <f>IF([1]线路!E3259="","",[1]线路!E3259)</f>
        <v/>
      </c>
      <c r="G3259" s="18" t="str">
        <f t="shared" si="116"/>
        <v/>
      </c>
      <c r="H3259" s="18"/>
      <c r="I3259" s="18"/>
      <c r="J3259" s="18"/>
      <c r="K3259" s="18"/>
      <c r="L3259" s="18" t="str">
        <f t="shared" si="117"/>
        <v/>
      </c>
      <c r="M3259" t="str">
        <f>IF([1]线路!G3259="","",[1]线路!G3259)</f>
        <v/>
      </c>
      <c r="N3259" t="str">
        <f>IF([1]线路!H3259="","",[1]线路!H3259)</f>
        <v/>
      </c>
    </row>
    <row r="3260" spans="1:14" x14ac:dyDescent="0.15">
      <c r="A3260" t="str">
        <f>IF([1]线路!A3260="","",[1]线路!A3260)</f>
        <v/>
      </c>
      <c r="B3260" t="str">
        <f>IF([1]线路!B3260="","",[1]线路!B3260)</f>
        <v/>
      </c>
      <c r="C3260" t="str">
        <f>IF([1]线路!C3260="","",[1]线路!C3260)</f>
        <v/>
      </c>
      <c r="D3260" t="str">
        <f>IF([1]线路!D3260="","",[1]线路!D3260)</f>
        <v/>
      </c>
      <c r="E3260" t="str">
        <f>IF([1]线路!F3260="","",[1]线路!F3260)</f>
        <v/>
      </c>
      <c r="F3260" t="str">
        <f>IF([1]线路!E3260="","",[1]线路!E3260)</f>
        <v/>
      </c>
      <c r="G3260" s="18" t="str">
        <f t="shared" si="116"/>
        <v/>
      </c>
      <c r="H3260" s="18"/>
      <c r="I3260" s="18"/>
      <c r="J3260" s="18"/>
      <c r="K3260" s="18"/>
      <c r="L3260" s="18" t="str">
        <f t="shared" si="117"/>
        <v/>
      </c>
      <c r="M3260" t="str">
        <f>IF([1]线路!G3260="","",[1]线路!G3260)</f>
        <v/>
      </c>
      <c r="N3260" t="str">
        <f>IF([1]线路!H3260="","",[1]线路!H3260)</f>
        <v/>
      </c>
    </row>
    <row r="3261" spans="1:14" x14ac:dyDescent="0.15">
      <c r="A3261" t="str">
        <f>IF([1]线路!A3261="","",[1]线路!A3261)</f>
        <v/>
      </c>
      <c r="B3261" t="str">
        <f>IF([1]线路!B3261="","",[1]线路!B3261)</f>
        <v/>
      </c>
      <c r="C3261" t="str">
        <f>IF([1]线路!C3261="","",[1]线路!C3261)</f>
        <v/>
      </c>
      <c r="D3261" t="str">
        <f>IF([1]线路!D3261="","",[1]线路!D3261)</f>
        <v/>
      </c>
      <c r="E3261" t="str">
        <f>IF([1]线路!F3261="","",[1]线路!F3261)</f>
        <v/>
      </c>
      <c r="F3261" t="str">
        <f>IF([1]线路!E3261="","",[1]线路!E3261)</f>
        <v/>
      </c>
      <c r="G3261" s="18" t="str">
        <f t="shared" si="116"/>
        <v/>
      </c>
      <c r="H3261" s="18"/>
      <c r="I3261" s="18"/>
      <c r="J3261" s="18"/>
      <c r="K3261" s="18"/>
      <c r="L3261" s="18" t="str">
        <f t="shared" si="117"/>
        <v/>
      </c>
      <c r="M3261" t="str">
        <f>IF([1]线路!G3261="","",[1]线路!G3261)</f>
        <v/>
      </c>
      <c r="N3261" t="str">
        <f>IF([1]线路!H3261="","",[1]线路!H3261)</f>
        <v/>
      </c>
    </row>
    <row r="3262" spans="1:14" x14ac:dyDescent="0.15">
      <c r="A3262" t="str">
        <f>IF([1]线路!A3262="","",[1]线路!A3262)</f>
        <v/>
      </c>
      <c r="B3262" t="str">
        <f>IF([1]线路!B3262="","",[1]线路!B3262)</f>
        <v/>
      </c>
      <c r="C3262" t="str">
        <f>IF([1]线路!C3262="","",[1]线路!C3262)</f>
        <v/>
      </c>
      <c r="D3262" t="str">
        <f>IF([1]线路!D3262="","",[1]线路!D3262)</f>
        <v/>
      </c>
      <c r="E3262" t="str">
        <f>IF([1]线路!F3262="","",[1]线路!F3262)</f>
        <v/>
      </c>
      <c r="F3262" t="str">
        <f>IF([1]线路!E3262="","",[1]线路!E3262)</f>
        <v/>
      </c>
      <c r="G3262" s="18" t="str">
        <f t="shared" si="116"/>
        <v/>
      </c>
      <c r="H3262" s="18"/>
      <c r="I3262" s="18"/>
      <c r="J3262" s="18"/>
      <c r="K3262" s="18"/>
      <c r="L3262" s="18" t="str">
        <f t="shared" si="117"/>
        <v/>
      </c>
      <c r="M3262" t="str">
        <f>IF([1]线路!G3262="","",[1]线路!G3262)</f>
        <v/>
      </c>
      <c r="N3262" t="str">
        <f>IF([1]线路!H3262="","",[1]线路!H3262)</f>
        <v/>
      </c>
    </row>
    <row r="3263" spans="1:14" x14ac:dyDescent="0.15">
      <c r="A3263" t="str">
        <f>IF([1]线路!A3263="","",[1]线路!A3263)</f>
        <v/>
      </c>
      <c r="B3263" t="str">
        <f>IF([1]线路!B3263="","",[1]线路!B3263)</f>
        <v/>
      </c>
      <c r="C3263" t="str">
        <f>IF([1]线路!C3263="","",[1]线路!C3263)</f>
        <v/>
      </c>
      <c r="D3263" t="str">
        <f>IF([1]线路!D3263="","",[1]线路!D3263)</f>
        <v/>
      </c>
      <c r="E3263" t="str">
        <f>IF([1]线路!F3263="","",[1]线路!F3263)</f>
        <v/>
      </c>
      <c r="F3263" t="str">
        <f>IF([1]线路!E3263="","",[1]线路!E3263)</f>
        <v/>
      </c>
      <c r="G3263" s="18" t="str">
        <f t="shared" si="116"/>
        <v/>
      </c>
      <c r="H3263" s="18"/>
      <c r="I3263" s="18"/>
      <c r="J3263" s="18"/>
      <c r="K3263" s="18"/>
      <c r="L3263" s="18" t="str">
        <f t="shared" si="117"/>
        <v/>
      </c>
      <c r="M3263" t="str">
        <f>IF([1]线路!G3263="","",[1]线路!G3263)</f>
        <v/>
      </c>
      <c r="N3263" t="str">
        <f>IF([1]线路!H3263="","",[1]线路!H3263)</f>
        <v/>
      </c>
    </row>
    <row r="3264" spans="1:14" x14ac:dyDescent="0.15">
      <c r="A3264" t="str">
        <f>IF([1]线路!A3264="","",[1]线路!A3264)</f>
        <v/>
      </c>
      <c r="B3264" t="str">
        <f>IF([1]线路!B3264="","",[1]线路!B3264)</f>
        <v/>
      </c>
      <c r="C3264" t="str">
        <f>IF([1]线路!C3264="","",[1]线路!C3264)</f>
        <v/>
      </c>
      <c r="D3264" t="str">
        <f>IF([1]线路!D3264="","",[1]线路!D3264)</f>
        <v/>
      </c>
      <c r="E3264" t="str">
        <f>IF([1]线路!F3264="","",[1]线路!F3264)</f>
        <v/>
      </c>
      <c r="F3264" t="str">
        <f>IF([1]线路!E3264="","",[1]线路!E3264)</f>
        <v/>
      </c>
      <c r="G3264" s="18" t="str">
        <f t="shared" si="116"/>
        <v/>
      </c>
      <c r="H3264" s="18"/>
      <c r="I3264" s="18"/>
      <c r="J3264" s="18"/>
      <c r="K3264" s="18"/>
      <c r="L3264" s="18" t="str">
        <f t="shared" si="117"/>
        <v/>
      </c>
      <c r="M3264" t="str">
        <f>IF([1]线路!G3264="","",[1]线路!G3264)</f>
        <v/>
      </c>
      <c r="N3264" t="str">
        <f>IF([1]线路!H3264="","",[1]线路!H3264)</f>
        <v/>
      </c>
    </row>
    <row r="3265" spans="1:14" x14ac:dyDescent="0.15">
      <c r="A3265" t="str">
        <f>IF([1]线路!A3265="","",[1]线路!A3265)</f>
        <v/>
      </c>
      <c r="B3265" t="str">
        <f>IF([1]线路!B3265="","",[1]线路!B3265)</f>
        <v/>
      </c>
      <c r="C3265" t="str">
        <f>IF([1]线路!C3265="","",[1]线路!C3265)</f>
        <v/>
      </c>
      <c r="D3265" t="str">
        <f>IF([1]线路!D3265="","",[1]线路!D3265)</f>
        <v/>
      </c>
      <c r="E3265" t="str">
        <f>IF([1]线路!F3265="","",[1]线路!F3265)</f>
        <v/>
      </c>
      <c r="F3265" t="str">
        <f>IF([1]线路!E3265="","",[1]线路!E3265)</f>
        <v/>
      </c>
      <c r="G3265" s="18" t="str">
        <f t="shared" si="116"/>
        <v/>
      </c>
      <c r="H3265" s="18"/>
      <c r="I3265" s="18"/>
      <c r="J3265" s="18"/>
      <c r="K3265" s="18"/>
      <c r="L3265" s="18" t="str">
        <f t="shared" si="117"/>
        <v/>
      </c>
      <c r="M3265" t="str">
        <f>IF([1]线路!G3265="","",[1]线路!G3265)</f>
        <v/>
      </c>
      <c r="N3265" t="str">
        <f>IF([1]线路!H3265="","",[1]线路!H3265)</f>
        <v/>
      </c>
    </row>
    <row r="3266" spans="1:14" x14ac:dyDescent="0.15">
      <c r="A3266" t="str">
        <f>IF([1]线路!A3266="","",[1]线路!A3266)</f>
        <v/>
      </c>
      <c r="B3266" t="str">
        <f>IF([1]线路!B3266="","",[1]线路!B3266)</f>
        <v/>
      </c>
      <c r="C3266" t="str">
        <f>IF([1]线路!C3266="","",[1]线路!C3266)</f>
        <v/>
      </c>
      <c r="D3266" t="str">
        <f>IF([1]线路!D3266="","",[1]线路!D3266)</f>
        <v/>
      </c>
      <c r="E3266" t="str">
        <f>IF([1]线路!F3266="","",[1]线路!F3266)</f>
        <v/>
      </c>
      <c r="F3266" t="str">
        <f>IF([1]线路!E3266="","",[1]线路!E3266)</f>
        <v/>
      </c>
      <c r="G3266" s="18" t="str">
        <f t="shared" si="116"/>
        <v/>
      </c>
      <c r="H3266" s="18"/>
      <c r="I3266" s="18"/>
      <c r="J3266" s="18"/>
      <c r="K3266" s="18"/>
      <c r="L3266" s="18" t="str">
        <f t="shared" si="117"/>
        <v/>
      </c>
      <c r="M3266" t="str">
        <f>IF([1]线路!G3266="","",[1]线路!G3266)</f>
        <v/>
      </c>
      <c r="N3266" t="str">
        <f>IF([1]线路!H3266="","",[1]线路!H3266)</f>
        <v/>
      </c>
    </row>
    <row r="3267" spans="1:14" x14ac:dyDescent="0.15">
      <c r="A3267" t="str">
        <f>IF([1]线路!A3267="","",[1]线路!A3267)</f>
        <v/>
      </c>
      <c r="B3267" t="str">
        <f>IF([1]线路!B3267="","",[1]线路!B3267)</f>
        <v/>
      </c>
      <c r="C3267" t="str">
        <f>IF([1]线路!C3267="","",[1]线路!C3267)</f>
        <v/>
      </c>
      <c r="D3267" t="str">
        <f>IF([1]线路!D3267="","",[1]线路!D3267)</f>
        <v/>
      </c>
      <c r="E3267" t="str">
        <f>IF([1]线路!F3267="","",[1]线路!F3267)</f>
        <v/>
      </c>
      <c r="F3267" t="str">
        <f>IF([1]线路!E3267="","",[1]线路!E3267)</f>
        <v/>
      </c>
      <c r="G3267" s="18" t="str">
        <f t="shared" ref="G3267:G3330" si="118">L3267</f>
        <v/>
      </c>
      <c r="H3267" s="18"/>
      <c r="I3267" s="18"/>
      <c r="J3267" s="18"/>
      <c r="K3267" s="18"/>
      <c r="L3267" s="18" t="str">
        <f t="shared" ref="L3267:L3330" si="119">IF(OR(I3267="",K3267=""),"",IF(I3267/(I3267+K3267)&gt;0.5,0,1))</f>
        <v/>
      </c>
      <c r="M3267" t="str">
        <f>IF([1]线路!G3267="","",[1]线路!G3267)</f>
        <v/>
      </c>
      <c r="N3267" t="str">
        <f>IF([1]线路!H3267="","",[1]线路!H3267)</f>
        <v/>
      </c>
    </row>
    <row r="3268" spans="1:14" x14ac:dyDescent="0.15">
      <c r="A3268" t="str">
        <f>IF([1]线路!A3268="","",[1]线路!A3268)</f>
        <v/>
      </c>
      <c r="B3268" t="str">
        <f>IF([1]线路!B3268="","",[1]线路!B3268)</f>
        <v/>
      </c>
      <c r="C3268" t="str">
        <f>IF([1]线路!C3268="","",[1]线路!C3268)</f>
        <v/>
      </c>
      <c r="D3268" t="str">
        <f>IF([1]线路!D3268="","",[1]线路!D3268)</f>
        <v/>
      </c>
      <c r="E3268" t="str">
        <f>IF([1]线路!F3268="","",[1]线路!F3268)</f>
        <v/>
      </c>
      <c r="F3268" t="str">
        <f>IF([1]线路!E3268="","",[1]线路!E3268)</f>
        <v/>
      </c>
      <c r="G3268" s="18" t="str">
        <f t="shared" si="118"/>
        <v/>
      </c>
      <c r="H3268" s="18"/>
      <c r="I3268" s="18"/>
      <c r="J3268" s="18"/>
      <c r="K3268" s="18"/>
      <c r="L3268" s="18" t="str">
        <f t="shared" si="119"/>
        <v/>
      </c>
      <c r="M3268" t="str">
        <f>IF([1]线路!G3268="","",[1]线路!G3268)</f>
        <v/>
      </c>
      <c r="N3268" t="str">
        <f>IF([1]线路!H3268="","",[1]线路!H3268)</f>
        <v/>
      </c>
    </row>
    <row r="3269" spans="1:14" x14ac:dyDescent="0.15">
      <c r="A3269" t="str">
        <f>IF([1]线路!A3269="","",[1]线路!A3269)</f>
        <v/>
      </c>
      <c r="B3269" t="str">
        <f>IF([1]线路!B3269="","",[1]线路!B3269)</f>
        <v/>
      </c>
      <c r="C3269" t="str">
        <f>IF([1]线路!C3269="","",[1]线路!C3269)</f>
        <v/>
      </c>
      <c r="D3269" t="str">
        <f>IF([1]线路!D3269="","",[1]线路!D3269)</f>
        <v/>
      </c>
      <c r="E3269" t="str">
        <f>IF([1]线路!F3269="","",[1]线路!F3269)</f>
        <v/>
      </c>
      <c r="F3269" t="str">
        <f>IF([1]线路!E3269="","",[1]线路!E3269)</f>
        <v/>
      </c>
      <c r="G3269" s="18" t="str">
        <f t="shared" si="118"/>
        <v/>
      </c>
      <c r="H3269" s="18"/>
      <c r="I3269" s="18"/>
      <c r="J3269" s="18"/>
      <c r="K3269" s="18"/>
      <c r="L3269" s="18" t="str">
        <f t="shared" si="119"/>
        <v/>
      </c>
      <c r="M3269" t="str">
        <f>IF([1]线路!G3269="","",[1]线路!G3269)</f>
        <v/>
      </c>
      <c r="N3269" t="str">
        <f>IF([1]线路!H3269="","",[1]线路!H3269)</f>
        <v/>
      </c>
    </row>
    <row r="3270" spans="1:14" x14ac:dyDescent="0.15">
      <c r="A3270" t="str">
        <f>IF([1]线路!A3270="","",[1]线路!A3270)</f>
        <v/>
      </c>
      <c r="B3270" t="str">
        <f>IF([1]线路!B3270="","",[1]线路!B3270)</f>
        <v/>
      </c>
      <c r="C3270" t="str">
        <f>IF([1]线路!C3270="","",[1]线路!C3270)</f>
        <v/>
      </c>
      <c r="D3270" t="str">
        <f>IF([1]线路!D3270="","",[1]线路!D3270)</f>
        <v/>
      </c>
      <c r="E3270" t="str">
        <f>IF([1]线路!F3270="","",[1]线路!F3270)</f>
        <v/>
      </c>
      <c r="F3270" t="str">
        <f>IF([1]线路!E3270="","",[1]线路!E3270)</f>
        <v/>
      </c>
      <c r="G3270" s="18" t="str">
        <f t="shared" si="118"/>
        <v/>
      </c>
      <c r="H3270" s="18"/>
      <c r="I3270" s="18"/>
      <c r="J3270" s="18"/>
      <c r="K3270" s="18"/>
      <c r="L3270" s="18" t="str">
        <f t="shared" si="119"/>
        <v/>
      </c>
      <c r="M3270" t="str">
        <f>IF([1]线路!G3270="","",[1]线路!G3270)</f>
        <v/>
      </c>
      <c r="N3270" t="str">
        <f>IF([1]线路!H3270="","",[1]线路!H3270)</f>
        <v/>
      </c>
    </row>
    <row r="3271" spans="1:14" x14ac:dyDescent="0.15">
      <c r="A3271" t="str">
        <f>IF([1]线路!A3271="","",[1]线路!A3271)</f>
        <v/>
      </c>
      <c r="B3271" t="str">
        <f>IF([1]线路!B3271="","",[1]线路!B3271)</f>
        <v/>
      </c>
      <c r="C3271" t="str">
        <f>IF([1]线路!C3271="","",[1]线路!C3271)</f>
        <v/>
      </c>
      <c r="D3271" t="str">
        <f>IF([1]线路!D3271="","",[1]线路!D3271)</f>
        <v/>
      </c>
      <c r="E3271" t="str">
        <f>IF([1]线路!F3271="","",[1]线路!F3271)</f>
        <v/>
      </c>
      <c r="F3271" t="str">
        <f>IF([1]线路!E3271="","",[1]线路!E3271)</f>
        <v/>
      </c>
      <c r="G3271" s="18" t="str">
        <f t="shared" si="118"/>
        <v/>
      </c>
      <c r="H3271" s="18"/>
      <c r="I3271" s="18"/>
      <c r="J3271" s="18"/>
      <c r="K3271" s="18"/>
      <c r="L3271" s="18" t="str">
        <f t="shared" si="119"/>
        <v/>
      </c>
      <c r="M3271" t="str">
        <f>IF([1]线路!G3271="","",[1]线路!G3271)</f>
        <v/>
      </c>
      <c r="N3271" t="str">
        <f>IF([1]线路!H3271="","",[1]线路!H3271)</f>
        <v/>
      </c>
    </row>
    <row r="3272" spans="1:14" x14ac:dyDescent="0.15">
      <c r="A3272" t="str">
        <f>IF([1]线路!A3272="","",[1]线路!A3272)</f>
        <v/>
      </c>
      <c r="B3272" t="str">
        <f>IF([1]线路!B3272="","",[1]线路!B3272)</f>
        <v/>
      </c>
      <c r="C3272" t="str">
        <f>IF([1]线路!C3272="","",[1]线路!C3272)</f>
        <v/>
      </c>
      <c r="D3272" t="str">
        <f>IF([1]线路!D3272="","",[1]线路!D3272)</f>
        <v/>
      </c>
      <c r="E3272" t="str">
        <f>IF([1]线路!F3272="","",[1]线路!F3272)</f>
        <v/>
      </c>
      <c r="F3272" t="str">
        <f>IF([1]线路!E3272="","",[1]线路!E3272)</f>
        <v/>
      </c>
      <c r="G3272" s="18" t="str">
        <f t="shared" si="118"/>
        <v/>
      </c>
      <c r="H3272" s="18"/>
      <c r="I3272" s="18"/>
      <c r="J3272" s="18"/>
      <c r="K3272" s="18"/>
      <c r="L3272" s="18" t="str">
        <f t="shared" si="119"/>
        <v/>
      </c>
      <c r="M3272" t="str">
        <f>IF([1]线路!G3272="","",[1]线路!G3272)</f>
        <v/>
      </c>
      <c r="N3272" t="str">
        <f>IF([1]线路!H3272="","",[1]线路!H3272)</f>
        <v/>
      </c>
    </row>
    <row r="3273" spans="1:14" x14ac:dyDescent="0.15">
      <c r="A3273" t="str">
        <f>IF([1]线路!A3273="","",[1]线路!A3273)</f>
        <v/>
      </c>
      <c r="B3273" t="str">
        <f>IF([1]线路!B3273="","",[1]线路!B3273)</f>
        <v/>
      </c>
      <c r="C3273" t="str">
        <f>IF([1]线路!C3273="","",[1]线路!C3273)</f>
        <v/>
      </c>
      <c r="D3273" t="str">
        <f>IF([1]线路!D3273="","",[1]线路!D3273)</f>
        <v/>
      </c>
      <c r="E3273" t="str">
        <f>IF([1]线路!F3273="","",[1]线路!F3273)</f>
        <v/>
      </c>
      <c r="F3273" t="str">
        <f>IF([1]线路!E3273="","",[1]线路!E3273)</f>
        <v/>
      </c>
      <c r="G3273" s="18" t="str">
        <f t="shared" si="118"/>
        <v/>
      </c>
      <c r="H3273" s="18"/>
      <c r="I3273" s="18"/>
      <c r="J3273" s="18"/>
      <c r="K3273" s="18"/>
      <c r="L3273" s="18" t="str">
        <f t="shared" si="119"/>
        <v/>
      </c>
      <c r="M3273" t="str">
        <f>IF([1]线路!G3273="","",[1]线路!G3273)</f>
        <v/>
      </c>
      <c r="N3273" t="str">
        <f>IF([1]线路!H3273="","",[1]线路!H3273)</f>
        <v/>
      </c>
    </row>
    <row r="3274" spans="1:14" x14ac:dyDescent="0.15">
      <c r="A3274" t="str">
        <f>IF([1]线路!A3274="","",[1]线路!A3274)</f>
        <v/>
      </c>
      <c r="B3274" t="str">
        <f>IF([1]线路!B3274="","",[1]线路!B3274)</f>
        <v/>
      </c>
      <c r="C3274" t="str">
        <f>IF([1]线路!C3274="","",[1]线路!C3274)</f>
        <v/>
      </c>
      <c r="D3274" t="str">
        <f>IF([1]线路!D3274="","",[1]线路!D3274)</f>
        <v/>
      </c>
      <c r="E3274" t="str">
        <f>IF([1]线路!F3274="","",[1]线路!F3274)</f>
        <v/>
      </c>
      <c r="F3274" t="str">
        <f>IF([1]线路!E3274="","",[1]线路!E3274)</f>
        <v/>
      </c>
      <c r="G3274" s="18" t="str">
        <f t="shared" si="118"/>
        <v/>
      </c>
      <c r="H3274" s="18"/>
      <c r="I3274" s="18"/>
      <c r="J3274" s="18"/>
      <c r="K3274" s="18"/>
      <c r="L3274" s="18" t="str">
        <f t="shared" si="119"/>
        <v/>
      </c>
      <c r="M3274" t="str">
        <f>IF([1]线路!G3274="","",[1]线路!G3274)</f>
        <v/>
      </c>
      <c r="N3274" t="str">
        <f>IF([1]线路!H3274="","",[1]线路!H3274)</f>
        <v/>
      </c>
    </row>
    <row r="3275" spans="1:14" x14ac:dyDescent="0.15">
      <c r="A3275" t="str">
        <f>IF([1]线路!A3275="","",[1]线路!A3275)</f>
        <v/>
      </c>
      <c r="B3275" t="str">
        <f>IF([1]线路!B3275="","",[1]线路!B3275)</f>
        <v/>
      </c>
      <c r="C3275" t="str">
        <f>IF([1]线路!C3275="","",[1]线路!C3275)</f>
        <v/>
      </c>
      <c r="D3275" t="str">
        <f>IF([1]线路!D3275="","",[1]线路!D3275)</f>
        <v/>
      </c>
      <c r="E3275" t="str">
        <f>IF([1]线路!F3275="","",[1]线路!F3275)</f>
        <v/>
      </c>
      <c r="F3275" t="str">
        <f>IF([1]线路!E3275="","",[1]线路!E3275)</f>
        <v/>
      </c>
      <c r="G3275" s="18" t="str">
        <f t="shared" si="118"/>
        <v/>
      </c>
      <c r="H3275" s="18"/>
      <c r="I3275" s="18"/>
      <c r="J3275" s="18"/>
      <c r="K3275" s="18"/>
      <c r="L3275" s="18" t="str">
        <f t="shared" si="119"/>
        <v/>
      </c>
      <c r="M3275" t="str">
        <f>IF([1]线路!G3275="","",[1]线路!G3275)</f>
        <v/>
      </c>
      <c r="N3275" t="str">
        <f>IF([1]线路!H3275="","",[1]线路!H3275)</f>
        <v/>
      </c>
    </row>
    <row r="3276" spans="1:14" x14ac:dyDescent="0.15">
      <c r="A3276" t="str">
        <f>IF([1]线路!A3276="","",[1]线路!A3276)</f>
        <v/>
      </c>
      <c r="B3276" t="str">
        <f>IF([1]线路!B3276="","",[1]线路!B3276)</f>
        <v/>
      </c>
      <c r="C3276" t="str">
        <f>IF([1]线路!C3276="","",[1]线路!C3276)</f>
        <v/>
      </c>
      <c r="D3276" t="str">
        <f>IF([1]线路!D3276="","",[1]线路!D3276)</f>
        <v/>
      </c>
      <c r="E3276" t="str">
        <f>IF([1]线路!F3276="","",[1]线路!F3276)</f>
        <v/>
      </c>
      <c r="F3276" t="str">
        <f>IF([1]线路!E3276="","",[1]线路!E3276)</f>
        <v/>
      </c>
      <c r="G3276" s="18" t="str">
        <f t="shared" si="118"/>
        <v/>
      </c>
      <c r="H3276" s="18"/>
      <c r="I3276" s="18"/>
      <c r="J3276" s="18"/>
      <c r="K3276" s="18"/>
      <c r="L3276" s="18" t="str">
        <f t="shared" si="119"/>
        <v/>
      </c>
      <c r="M3276" t="str">
        <f>IF([1]线路!G3276="","",[1]线路!G3276)</f>
        <v/>
      </c>
      <c r="N3276" t="str">
        <f>IF([1]线路!H3276="","",[1]线路!H3276)</f>
        <v/>
      </c>
    </row>
    <row r="3277" spans="1:14" x14ac:dyDescent="0.15">
      <c r="A3277" t="str">
        <f>IF([1]线路!A3277="","",[1]线路!A3277)</f>
        <v/>
      </c>
      <c r="B3277" t="str">
        <f>IF([1]线路!B3277="","",[1]线路!B3277)</f>
        <v/>
      </c>
      <c r="C3277" t="str">
        <f>IF([1]线路!C3277="","",[1]线路!C3277)</f>
        <v/>
      </c>
      <c r="D3277" t="str">
        <f>IF([1]线路!D3277="","",[1]线路!D3277)</f>
        <v/>
      </c>
      <c r="E3277" t="str">
        <f>IF([1]线路!F3277="","",[1]线路!F3277)</f>
        <v/>
      </c>
      <c r="F3277" t="str">
        <f>IF([1]线路!E3277="","",[1]线路!E3277)</f>
        <v/>
      </c>
      <c r="G3277" s="18" t="str">
        <f t="shared" si="118"/>
        <v/>
      </c>
      <c r="H3277" s="18"/>
      <c r="I3277" s="18"/>
      <c r="J3277" s="18"/>
      <c r="K3277" s="18"/>
      <c r="L3277" s="18" t="str">
        <f t="shared" si="119"/>
        <v/>
      </c>
      <c r="M3277" t="str">
        <f>IF([1]线路!G3277="","",[1]线路!G3277)</f>
        <v/>
      </c>
      <c r="N3277" t="str">
        <f>IF([1]线路!H3277="","",[1]线路!H3277)</f>
        <v/>
      </c>
    </row>
    <row r="3278" spans="1:14" x14ac:dyDescent="0.15">
      <c r="A3278" t="str">
        <f>IF([1]线路!A3278="","",[1]线路!A3278)</f>
        <v/>
      </c>
      <c r="B3278" t="str">
        <f>IF([1]线路!B3278="","",[1]线路!B3278)</f>
        <v/>
      </c>
      <c r="C3278" t="str">
        <f>IF([1]线路!C3278="","",[1]线路!C3278)</f>
        <v/>
      </c>
      <c r="D3278" t="str">
        <f>IF([1]线路!D3278="","",[1]线路!D3278)</f>
        <v/>
      </c>
      <c r="E3278" t="str">
        <f>IF([1]线路!F3278="","",[1]线路!F3278)</f>
        <v/>
      </c>
      <c r="F3278" t="str">
        <f>IF([1]线路!E3278="","",[1]线路!E3278)</f>
        <v/>
      </c>
      <c r="G3278" s="18" t="str">
        <f t="shared" si="118"/>
        <v/>
      </c>
      <c r="H3278" s="18"/>
      <c r="I3278" s="18"/>
      <c r="J3278" s="18"/>
      <c r="K3278" s="18"/>
      <c r="L3278" s="18" t="str">
        <f t="shared" si="119"/>
        <v/>
      </c>
      <c r="M3278" t="str">
        <f>IF([1]线路!G3278="","",[1]线路!G3278)</f>
        <v/>
      </c>
      <c r="N3278" t="str">
        <f>IF([1]线路!H3278="","",[1]线路!H3278)</f>
        <v/>
      </c>
    </row>
    <row r="3279" spans="1:14" x14ac:dyDescent="0.15">
      <c r="A3279" t="str">
        <f>IF([1]线路!A3279="","",[1]线路!A3279)</f>
        <v/>
      </c>
      <c r="B3279" t="str">
        <f>IF([1]线路!B3279="","",[1]线路!B3279)</f>
        <v/>
      </c>
      <c r="C3279" t="str">
        <f>IF([1]线路!C3279="","",[1]线路!C3279)</f>
        <v/>
      </c>
      <c r="D3279" t="str">
        <f>IF([1]线路!D3279="","",[1]线路!D3279)</f>
        <v/>
      </c>
      <c r="E3279" t="str">
        <f>IF([1]线路!F3279="","",[1]线路!F3279)</f>
        <v/>
      </c>
      <c r="F3279" t="str">
        <f>IF([1]线路!E3279="","",[1]线路!E3279)</f>
        <v/>
      </c>
      <c r="G3279" s="18" t="str">
        <f t="shared" si="118"/>
        <v/>
      </c>
      <c r="H3279" s="18"/>
      <c r="I3279" s="18"/>
      <c r="J3279" s="18"/>
      <c r="K3279" s="18"/>
      <c r="L3279" s="18" t="str">
        <f t="shared" si="119"/>
        <v/>
      </c>
      <c r="M3279" t="str">
        <f>IF([1]线路!G3279="","",[1]线路!G3279)</f>
        <v/>
      </c>
      <c r="N3279" t="str">
        <f>IF([1]线路!H3279="","",[1]线路!H3279)</f>
        <v/>
      </c>
    </row>
    <row r="3280" spans="1:14" x14ac:dyDescent="0.15">
      <c r="A3280" t="str">
        <f>IF([1]线路!A3280="","",[1]线路!A3280)</f>
        <v/>
      </c>
      <c r="B3280" t="str">
        <f>IF([1]线路!B3280="","",[1]线路!B3280)</f>
        <v/>
      </c>
      <c r="C3280" t="str">
        <f>IF([1]线路!C3280="","",[1]线路!C3280)</f>
        <v/>
      </c>
      <c r="D3280" t="str">
        <f>IF([1]线路!D3280="","",[1]线路!D3280)</f>
        <v/>
      </c>
      <c r="E3280" t="str">
        <f>IF([1]线路!F3280="","",[1]线路!F3280)</f>
        <v/>
      </c>
      <c r="F3280" t="str">
        <f>IF([1]线路!E3280="","",[1]线路!E3280)</f>
        <v/>
      </c>
      <c r="G3280" s="18" t="str">
        <f t="shared" si="118"/>
        <v/>
      </c>
      <c r="H3280" s="18"/>
      <c r="I3280" s="18"/>
      <c r="J3280" s="18"/>
      <c r="K3280" s="18"/>
      <c r="L3280" s="18" t="str">
        <f t="shared" si="119"/>
        <v/>
      </c>
      <c r="M3280" t="str">
        <f>IF([1]线路!G3280="","",[1]线路!G3280)</f>
        <v/>
      </c>
      <c r="N3280" t="str">
        <f>IF([1]线路!H3280="","",[1]线路!H3280)</f>
        <v/>
      </c>
    </row>
    <row r="3281" spans="1:14" x14ac:dyDescent="0.15">
      <c r="A3281" t="str">
        <f>IF([1]线路!A3281="","",[1]线路!A3281)</f>
        <v/>
      </c>
      <c r="B3281" t="str">
        <f>IF([1]线路!B3281="","",[1]线路!B3281)</f>
        <v/>
      </c>
      <c r="C3281" t="str">
        <f>IF([1]线路!C3281="","",[1]线路!C3281)</f>
        <v/>
      </c>
      <c r="D3281" t="str">
        <f>IF([1]线路!D3281="","",[1]线路!D3281)</f>
        <v/>
      </c>
      <c r="E3281" t="str">
        <f>IF([1]线路!F3281="","",[1]线路!F3281)</f>
        <v/>
      </c>
      <c r="F3281" t="str">
        <f>IF([1]线路!E3281="","",[1]线路!E3281)</f>
        <v/>
      </c>
      <c r="G3281" s="18" t="str">
        <f t="shared" si="118"/>
        <v/>
      </c>
      <c r="H3281" s="18"/>
      <c r="I3281" s="18"/>
      <c r="J3281" s="18"/>
      <c r="K3281" s="18"/>
      <c r="L3281" s="18" t="str">
        <f t="shared" si="119"/>
        <v/>
      </c>
      <c r="M3281" t="str">
        <f>IF([1]线路!G3281="","",[1]线路!G3281)</f>
        <v/>
      </c>
      <c r="N3281" t="str">
        <f>IF([1]线路!H3281="","",[1]线路!H3281)</f>
        <v/>
      </c>
    </row>
    <row r="3282" spans="1:14" x14ac:dyDescent="0.15">
      <c r="A3282" t="str">
        <f>IF([1]线路!A3282="","",[1]线路!A3282)</f>
        <v/>
      </c>
      <c r="B3282" t="str">
        <f>IF([1]线路!B3282="","",[1]线路!B3282)</f>
        <v/>
      </c>
      <c r="C3282" t="str">
        <f>IF([1]线路!C3282="","",[1]线路!C3282)</f>
        <v/>
      </c>
      <c r="D3282" t="str">
        <f>IF([1]线路!D3282="","",[1]线路!D3282)</f>
        <v/>
      </c>
      <c r="E3282" t="str">
        <f>IF([1]线路!F3282="","",[1]线路!F3282)</f>
        <v/>
      </c>
      <c r="F3282" t="str">
        <f>IF([1]线路!E3282="","",[1]线路!E3282)</f>
        <v/>
      </c>
      <c r="G3282" s="18" t="str">
        <f t="shared" si="118"/>
        <v/>
      </c>
      <c r="H3282" s="18"/>
      <c r="I3282" s="18"/>
      <c r="J3282" s="18"/>
      <c r="K3282" s="18"/>
      <c r="L3282" s="18" t="str">
        <f t="shared" si="119"/>
        <v/>
      </c>
      <c r="M3282" t="str">
        <f>IF([1]线路!G3282="","",[1]线路!G3282)</f>
        <v/>
      </c>
      <c r="N3282" t="str">
        <f>IF([1]线路!H3282="","",[1]线路!H3282)</f>
        <v/>
      </c>
    </row>
    <row r="3283" spans="1:14" x14ac:dyDescent="0.15">
      <c r="A3283" t="str">
        <f>IF([1]线路!A3283="","",[1]线路!A3283)</f>
        <v/>
      </c>
      <c r="B3283" t="str">
        <f>IF([1]线路!B3283="","",[1]线路!B3283)</f>
        <v/>
      </c>
      <c r="C3283" t="str">
        <f>IF([1]线路!C3283="","",[1]线路!C3283)</f>
        <v/>
      </c>
      <c r="D3283" t="str">
        <f>IF([1]线路!D3283="","",[1]线路!D3283)</f>
        <v/>
      </c>
      <c r="E3283" t="str">
        <f>IF([1]线路!F3283="","",[1]线路!F3283)</f>
        <v/>
      </c>
      <c r="F3283" t="str">
        <f>IF([1]线路!E3283="","",[1]线路!E3283)</f>
        <v/>
      </c>
      <c r="G3283" s="18" t="str">
        <f t="shared" si="118"/>
        <v/>
      </c>
      <c r="H3283" s="18"/>
      <c r="I3283" s="18"/>
      <c r="J3283" s="18"/>
      <c r="K3283" s="18"/>
      <c r="L3283" s="18" t="str">
        <f t="shared" si="119"/>
        <v/>
      </c>
      <c r="M3283" t="str">
        <f>IF([1]线路!G3283="","",[1]线路!G3283)</f>
        <v/>
      </c>
      <c r="N3283" t="str">
        <f>IF([1]线路!H3283="","",[1]线路!H3283)</f>
        <v/>
      </c>
    </row>
    <row r="3284" spans="1:14" x14ac:dyDescent="0.15">
      <c r="A3284" t="str">
        <f>IF([1]线路!A3284="","",[1]线路!A3284)</f>
        <v/>
      </c>
      <c r="B3284" t="str">
        <f>IF([1]线路!B3284="","",[1]线路!B3284)</f>
        <v/>
      </c>
      <c r="C3284" t="str">
        <f>IF([1]线路!C3284="","",[1]线路!C3284)</f>
        <v/>
      </c>
      <c r="D3284" t="str">
        <f>IF([1]线路!D3284="","",[1]线路!D3284)</f>
        <v/>
      </c>
      <c r="E3284" t="str">
        <f>IF([1]线路!F3284="","",[1]线路!F3284)</f>
        <v/>
      </c>
      <c r="F3284" t="str">
        <f>IF([1]线路!E3284="","",[1]线路!E3284)</f>
        <v/>
      </c>
      <c r="G3284" s="18" t="str">
        <f t="shared" si="118"/>
        <v/>
      </c>
      <c r="H3284" s="18"/>
      <c r="I3284" s="18"/>
      <c r="J3284" s="18"/>
      <c r="K3284" s="18"/>
      <c r="L3284" s="18" t="str">
        <f t="shared" si="119"/>
        <v/>
      </c>
      <c r="M3284" t="str">
        <f>IF([1]线路!G3284="","",[1]线路!G3284)</f>
        <v/>
      </c>
      <c r="N3284" t="str">
        <f>IF([1]线路!H3284="","",[1]线路!H3284)</f>
        <v/>
      </c>
    </row>
    <row r="3285" spans="1:14" x14ac:dyDescent="0.15">
      <c r="A3285" t="str">
        <f>IF([1]线路!A3285="","",[1]线路!A3285)</f>
        <v/>
      </c>
      <c r="B3285" t="str">
        <f>IF([1]线路!B3285="","",[1]线路!B3285)</f>
        <v/>
      </c>
      <c r="C3285" t="str">
        <f>IF([1]线路!C3285="","",[1]线路!C3285)</f>
        <v/>
      </c>
      <c r="D3285" t="str">
        <f>IF([1]线路!D3285="","",[1]线路!D3285)</f>
        <v/>
      </c>
      <c r="E3285" t="str">
        <f>IF([1]线路!F3285="","",[1]线路!F3285)</f>
        <v/>
      </c>
      <c r="F3285" t="str">
        <f>IF([1]线路!E3285="","",[1]线路!E3285)</f>
        <v/>
      </c>
      <c r="G3285" s="18" t="str">
        <f t="shared" si="118"/>
        <v/>
      </c>
      <c r="H3285" s="18"/>
      <c r="I3285" s="18"/>
      <c r="J3285" s="18"/>
      <c r="K3285" s="18"/>
      <c r="L3285" s="18" t="str">
        <f t="shared" si="119"/>
        <v/>
      </c>
      <c r="M3285" t="str">
        <f>IF([1]线路!G3285="","",[1]线路!G3285)</f>
        <v/>
      </c>
      <c r="N3285" t="str">
        <f>IF([1]线路!H3285="","",[1]线路!H3285)</f>
        <v/>
      </c>
    </row>
    <row r="3286" spans="1:14" x14ac:dyDescent="0.15">
      <c r="A3286" t="str">
        <f>IF([1]线路!A3286="","",[1]线路!A3286)</f>
        <v/>
      </c>
      <c r="B3286" t="str">
        <f>IF([1]线路!B3286="","",[1]线路!B3286)</f>
        <v/>
      </c>
      <c r="C3286" t="str">
        <f>IF([1]线路!C3286="","",[1]线路!C3286)</f>
        <v/>
      </c>
      <c r="D3286" t="str">
        <f>IF([1]线路!D3286="","",[1]线路!D3286)</f>
        <v/>
      </c>
      <c r="E3286" t="str">
        <f>IF([1]线路!F3286="","",[1]线路!F3286)</f>
        <v/>
      </c>
      <c r="F3286" t="str">
        <f>IF([1]线路!E3286="","",[1]线路!E3286)</f>
        <v/>
      </c>
      <c r="G3286" s="18" t="str">
        <f t="shared" si="118"/>
        <v/>
      </c>
      <c r="H3286" s="18"/>
      <c r="I3286" s="18"/>
      <c r="J3286" s="18"/>
      <c r="K3286" s="18"/>
      <c r="L3286" s="18" t="str">
        <f t="shared" si="119"/>
        <v/>
      </c>
      <c r="M3286" t="str">
        <f>IF([1]线路!G3286="","",[1]线路!G3286)</f>
        <v/>
      </c>
      <c r="N3286" t="str">
        <f>IF([1]线路!H3286="","",[1]线路!H3286)</f>
        <v/>
      </c>
    </row>
    <row r="3287" spans="1:14" x14ac:dyDescent="0.15">
      <c r="A3287" t="str">
        <f>IF([1]线路!A3287="","",[1]线路!A3287)</f>
        <v/>
      </c>
      <c r="B3287" t="str">
        <f>IF([1]线路!B3287="","",[1]线路!B3287)</f>
        <v/>
      </c>
      <c r="C3287" t="str">
        <f>IF([1]线路!C3287="","",[1]线路!C3287)</f>
        <v/>
      </c>
      <c r="D3287" t="str">
        <f>IF([1]线路!D3287="","",[1]线路!D3287)</f>
        <v/>
      </c>
      <c r="E3287" t="str">
        <f>IF([1]线路!F3287="","",[1]线路!F3287)</f>
        <v/>
      </c>
      <c r="F3287" t="str">
        <f>IF([1]线路!E3287="","",[1]线路!E3287)</f>
        <v/>
      </c>
      <c r="G3287" s="18" t="str">
        <f t="shared" si="118"/>
        <v/>
      </c>
      <c r="H3287" s="18"/>
      <c r="I3287" s="18"/>
      <c r="J3287" s="18"/>
      <c r="K3287" s="18"/>
      <c r="L3287" s="18" t="str">
        <f t="shared" si="119"/>
        <v/>
      </c>
      <c r="M3287" t="str">
        <f>IF([1]线路!G3287="","",[1]线路!G3287)</f>
        <v/>
      </c>
      <c r="N3287" t="str">
        <f>IF([1]线路!H3287="","",[1]线路!H3287)</f>
        <v/>
      </c>
    </row>
    <row r="3288" spans="1:14" x14ac:dyDescent="0.15">
      <c r="A3288" t="str">
        <f>IF([1]线路!A3288="","",[1]线路!A3288)</f>
        <v/>
      </c>
      <c r="B3288" t="str">
        <f>IF([1]线路!B3288="","",[1]线路!B3288)</f>
        <v/>
      </c>
      <c r="C3288" t="str">
        <f>IF([1]线路!C3288="","",[1]线路!C3288)</f>
        <v/>
      </c>
      <c r="D3288" t="str">
        <f>IF([1]线路!D3288="","",[1]线路!D3288)</f>
        <v/>
      </c>
      <c r="E3288" t="str">
        <f>IF([1]线路!F3288="","",[1]线路!F3288)</f>
        <v/>
      </c>
      <c r="F3288" t="str">
        <f>IF([1]线路!E3288="","",[1]线路!E3288)</f>
        <v/>
      </c>
      <c r="G3288" s="18" t="str">
        <f t="shared" si="118"/>
        <v/>
      </c>
      <c r="H3288" s="18"/>
      <c r="I3288" s="18"/>
      <c r="J3288" s="18"/>
      <c r="K3288" s="18"/>
      <c r="L3288" s="18" t="str">
        <f t="shared" si="119"/>
        <v/>
      </c>
      <c r="M3288" t="str">
        <f>IF([1]线路!G3288="","",[1]线路!G3288)</f>
        <v/>
      </c>
      <c r="N3288" t="str">
        <f>IF([1]线路!H3288="","",[1]线路!H3288)</f>
        <v/>
      </c>
    </row>
    <row r="3289" spans="1:14" x14ac:dyDescent="0.15">
      <c r="A3289" t="str">
        <f>IF([1]线路!A3289="","",[1]线路!A3289)</f>
        <v/>
      </c>
      <c r="B3289" t="str">
        <f>IF([1]线路!B3289="","",[1]线路!B3289)</f>
        <v/>
      </c>
      <c r="C3289" t="str">
        <f>IF([1]线路!C3289="","",[1]线路!C3289)</f>
        <v/>
      </c>
      <c r="D3289" t="str">
        <f>IF([1]线路!D3289="","",[1]线路!D3289)</f>
        <v/>
      </c>
      <c r="E3289" t="str">
        <f>IF([1]线路!F3289="","",[1]线路!F3289)</f>
        <v/>
      </c>
      <c r="F3289" t="str">
        <f>IF([1]线路!E3289="","",[1]线路!E3289)</f>
        <v/>
      </c>
      <c r="G3289" s="18" t="str">
        <f t="shared" si="118"/>
        <v/>
      </c>
      <c r="H3289" s="18"/>
      <c r="I3289" s="18"/>
      <c r="J3289" s="18"/>
      <c r="K3289" s="18"/>
      <c r="L3289" s="18" t="str">
        <f t="shared" si="119"/>
        <v/>
      </c>
      <c r="M3289" t="str">
        <f>IF([1]线路!G3289="","",[1]线路!G3289)</f>
        <v/>
      </c>
      <c r="N3289" t="str">
        <f>IF([1]线路!H3289="","",[1]线路!H3289)</f>
        <v/>
      </c>
    </row>
    <row r="3290" spans="1:14" x14ac:dyDescent="0.15">
      <c r="A3290" t="str">
        <f>IF([1]线路!A3290="","",[1]线路!A3290)</f>
        <v/>
      </c>
      <c r="B3290" t="str">
        <f>IF([1]线路!B3290="","",[1]线路!B3290)</f>
        <v/>
      </c>
      <c r="C3290" t="str">
        <f>IF([1]线路!C3290="","",[1]线路!C3290)</f>
        <v/>
      </c>
      <c r="D3290" t="str">
        <f>IF([1]线路!D3290="","",[1]线路!D3290)</f>
        <v/>
      </c>
      <c r="E3290" t="str">
        <f>IF([1]线路!F3290="","",[1]线路!F3290)</f>
        <v/>
      </c>
      <c r="F3290" t="str">
        <f>IF([1]线路!E3290="","",[1]线路!E3290)</f>
        <v/>
      </c>
      <c r="G3290" s="18" t="str">
        <f t="shared" si="118"/>
        <v/>
      </c>
      <c r="H3290" s="18"/>
      <c r="I3290" s="18"/>
      <c r="J3290" s="18"/>
      <c r="K3290" s="18"/>
      <c r="L3290" s="18" t="str">
        <f t="shared" si="119"/>
        <v/>
      </c>
      <c r="M3290" t="str">
        <f>IF([1]线路!G3290="","",[1]线路!G3290)</f>
        <v/>
      </c>
      <c r="N3290" t="str">
        <f>IF([1]线路!H3290="","",[1]线路!H3290)</f>
        <v/>
      </c>
    </row>
    <row r="3291" spans="1:14" x14ac:dyDescent="0.15">
      <c r="A3291" t="str">
        <f>IF([1]线路!A3291="","",[1]线路!A3291)</f>
        <v/>
      </c>
      <c r="B3291" t="str">
        <f>IF([1]线路!B3291="","",[1]线路!B3291)</f>
        <v/>
      </c>
      <c r="C3291" t="str">
        <f>IF([1]线路!C3291="","",[1]线路!C3291)</f>
        <v/>
      </c>
      <c r="D3291" t="str">
        <f>IF([1]线路!D3291="","",[1]线路!D3291)</f>
        <v/>
      </c>
      <c r="E3291" t="str">
        <f>IF([1]线路!F3291="","",[1]线路!F3291)</f>
        <v/>
      </c>
      <c r="F3291" t="str">
        <f>IF([1]线路!E3291="","",[1]线路!E3291)</f>
        <v/>
      </c>
      <c r="G3291" s="18" t="str">
        <f t="shared" si="118"/>
        <v/>
      </c>
      <c r="H3291" s="18"/>
      <c r="I3291" s="18"/>
      <c r="J3291" s="18"/>
      <c r="K3291" s="18"/>
      <c r="L3291" s="18" t="str">
        <f t="shared" si="119"/>
        <v/>
      </c>
      <c r="M3291" t="str">
        <f>IF([1]线路!G3291="","",[1]线路!G3291)</f>
        <v/>
      </c>
      <c r="N3291" t="str">
        <f>IF([1]线路!H3291="","",[1]线路!H3291)</f>
        <v/>
      </c>
    </row>
    <row r="3292" spans="1:14" x14ac:dyDescent="0.15">
      <c r="A3292" t="str">
        <f>IF([1]线路!A3292="","",[1]线路!A3292)</f>
        <v/>
      </c>
      <c r="B3292" t="str">
        <f>IF([1]线路!B3292="","",[1]线路!B3292)</f>
        <v/>
      </c>
      <c r="C3292" t="str">
        <f>IF([1]线路!C3292="","",[1]线路!C3292)</f>
        <v/>
      </c>
      <c r="D3292" t="str">
        <f>IF([1]线路!D3292="","",[1]线路!D3292)</f>
        <v/>
      </c>
      <c r="E3292" t="str">
        <f>IF([1]线路!F3292="","",[1]线路!F3292)</f>
        <v/>
      </c>
      <c r="F3292" t="str">
        <f>IF([1]线路!E3292="","",[1]线路!E3292)</f>
        <v/>
      </c>
      <c r="G3292" s="18" t="str">
        <f t="shared" si="118"/>
        <v/>
      </c>
      <c r="H3292" s="18"/>
      <c r="I3292" s="18"/>
      <c r="J3292" s="18"/>
      <c r="K3292" s="18"/>
      <c r="L3292" s="18" t="str">
        <f t="shared" si="119"/>
        <v/>
      </c>
      <c r="M3292" t="str">
        <f>IF([1]线路!G3292="","",[1]线路!G3292)</f>
        <v/>
      </c>
      <c r="N3292" t="str">
        <f>IF([1]线路!H3292="","",[1]线路!H3292)</f>
        <v/>
      </c>
    </row>
    <row r="3293" spans="1:14" x14ac:dyDescent="0.15">
      <c r="A3293" t="str">
        <f>IF([1]线路!A3293="","",[1]线路!A3293)</f>
        <v/>
      </c>
      <c r="B3293" t="str">
        <f>IF([1]线路!B3293="","",[1]线路!B3293)</f>
        <v/>
      </c>
      <c r="C3293" t="str">
        <f>IF([1]线路!C3293="","",[1]线路!C3293)</f>
        <v/>
      </c>
      <c r="D3293" t="str">
        <f>IF([1]线路!D3293="","",[1]线路!D3293)</f>
        <v/>
      </c>
      <c r="E3293" t="str">
        <f>IF([1]线路!F3293="","",[1]线路!F3293)</f>
        <v/>
      </c>
      <c r="F3293" t="str">
        <f>IF([1]线路!E3293="","",[1]线路!E3293)</f>
        <v/>
      </c>
      <c r="G3293" s="18" t="str">
        <f t="shared" si="118"/>
        <v/>
      </c>
      <c r="H3293" s="18"/>
      <c r="I3293" s="18"/>
      <c r="J3293" s="18"/>
      <c r="K3293" s="18"/>
      <c r="L3293" s="18" t="str">
        <f t="shared" si="119"/>
        <v/>
      </c>
      <c r="M3293" t="str">
        <f>IF([1]线路!G3293="","",[1]线路!G3293)</f>
        <v/>
      </c>
      <c r="N3293" t="str">
        <f>IF([1]线路!H3293="","",[1]线路!H3293)</f>
        <v/>
      </c>
    </row>
    <row r="3294" spans="1:14" x14ac:dyDescent="0.15">
      <c r="A3294" t="str">
        <f>IF([1]线路!A3294="","",[1]线路!A3294)</f>
        <v/>
      </c>
      <c r="B3294" t="str">
        <f>IF([1]线路!B3294="","",[1]线路!B3294)</f>
        <v/>
      </c>
      <c r="C3294" t="str">
        <f>IF([1]线路!C3294="","",[1]线路!C3294)</f>
        <v/>
      </c>
      <c r="D3294" t="str">
        <f>IF([1]线路!D3294="","",[1]线路!D3294)</f>
        <v/>
      </c>
      <c r="E3294" t="str">
        <f>IF([1]线路!F3294="","",[1]线路!F3294)</f>
        <v/>
      </c>
      <c r="F3294" t="str">
        <f>IF([1]线路!E3294="","",[1]线路!E3294)</f>
        <v/>
      </c>
      <c r="G3294" s="18" t="str">
        <f t="shared" si="118"/>
        <v/>
      </c>
      <c r="H3294" s="18"/>
      <c r="I3294" s="18"/>
      <c r="J3294" s="18"/>
      <c r="K3294" s="18"/>
      <c r="L3294" s="18" t="str">
        <f t="shared" si="119"/>
        <v/>
      </c>
      <c r="M3294" t="str">
        <f>IF([1]线路!G3294="","",[1]线路!G3294)</f>
        <v/>
      </c>
      <c r="N3294" t="str">
        <f>IF([1]线路!H3294="","",[1]线路!H3294)</f>
        <v/>
      </c>
    </row>
    <row r="3295" spans="1:14" x14ac:dyDescent="0.15">
      <c r="A3295" t="str">
        <f>IF([1]线路!A3295="","",[1]线路!A3295)</f>
        <v/>
      </c>
      <c r="B3295" t="str">
        <f>IF([1]线路!B3295="","",[1]线路!B3295)</f>
        <v/>
      </c>
      <c r="C3295" t="str">
        <f>IF([1]线路!C3295="","",[1]线路!C3295)</f>
        <v/>
      </c>
      <c r="D3295" t="str">
        <f>IF([1]线路!D3295="","",[1]线路!D3295)</f>
        <v/>
      </c>
      <c r="E3295" t="str">
        <f>IF([1]线路!F3295="","",[1]线路!F3295)</f>
        <v/>
      </c>
      <c r="F3295" t="str">
        <f>IF([1]线路!E3295="","",[1]线路!E3295)</f>
        <v/>
      </c>
      <c r="G3295" s="18" t="str">
        <f t="shared" si="118"/>
        <v/>
      </c>
      <c r="H3295" s="18"/>
      <c r="I3295" s="18"/>
      <c r="J3295" s="18"/>
      <c r="K3295" s="18"/>
      <c r="L3295" s="18" t="str">
        <f t="shared" si="119"/>
        <v/>
      </c>
      <c r="M3295" t="str">
        <f>IF([1]线路!G3295="","",[1]线路!G3295)</f>
        <v/>
      </c>
      <c r="N3295" t="str">
        <f>IF([1]线路!H3295="","",[1]线路!H3295)</f>
        <v/>
      </c>
    </row>
    <row r="3296" spans="1:14" x14ac:dyDescent="0.15">
      <c r="A3296" t="str">
        <f>IF([1]线路!A3296="","",[1]线路!A3296)</f>
        <v/>
      </c>
      <c r="B3296" t="str">
        <f>IF([1]线路!B3296="","",[1]线路!B3296)</f>
        <v/>
      </c>
      <c r="C3296" t="str">
        <f>IF([1]线路!C3296="","",[1]线路!C3296)</f>
        <v/>
      </c>
      <c r="D3296" t="str">
        <f>IF([1]线路!D3296="","",[1]线路!D3296)</f>
        <v/>
      </c>
      <c r="E3296" t="str">
        <f>IF([1]线路!F3296="","",[1]线路!F3296)</f>
        <v/>
      </c>
      <c r="F3296" t="str">
        <f>IF([1]线路!E3296="","",[1]线路!E3296)</f>
        <v/>
      </c>
      <c r="G3296" s="18" t="str">
        <f t="shared" si="118"/>
        <v/>
      </c>
      <c r="H3296" s="18"/>
      <c r="I3296" s="18"/>
      <c r="J3296" s="18"/>
      <c r="K3296" s="18"/>
      <c r="L3296" s="18" t="str">
        <f t="shared" si="119"/>
        <v/>
      </c>
      <c r="M3296" t="str">
        <f>IF([1]线路!G3296="","",[1]线路!G3296)</f>
        <v/>
      </c>
      <c r="N3296" t="str">
        <f>IF([1]线路!H3296="","",[1]线路!H3296)</f>
        <v/>
      </c>
    </row>
    <row r="3297" spans="1:14" x14ac:dyDescent="0.15">
      <c r="A3297" t="str">
        <f>IF([1]线路!A3297="","",[1]线路!A3297)</f>
        <v/>
      </c>
      <c r="B3297" t="str">
        <f>IF([1]线路!B3297="","",[1]线路!B3297)</f>
        <v/>
      </c>
      <c r="C3297" t="str">
        <f>IF([1]线路!C3297="","",[1]线路!C3297)</f>
        <v/>
      </c>
      <c r="D3297" t="str">
        <f>IF([1]线路!D3297="","",[1]线路!D3297)</f>
        <v/>
      </c>
      <c r="E3297" t="str">
        <f>IF([1]线路!F3297="","",[1]线路!F3297)</f>
        <v/>
      </c>
      <c r="F3297" t="str">
        <f>IF([1]线路!E3297="","",[1]线路!E3297)</f>
        <v/>
      </c>
      <c r="G3297" s="18" t="str">
        <f t="shared" si="118"/>
        <v/>
      </c>
      <c r="H3297" s="18"/>
      <c r="I3297" s="18"/>
      <c r="J3297" s="18"/>
      <c r="K3297" s="18"/>
      <c r="L3297" s="18" t="str">
        <f t="shared" si="119"/>
        <v/>
      </c>
      <c r="M3297" t="str">
        <f>IF([1]线路!G3297="","",[1]线路!G3297)</f>
        <v/>
      </c>
      <c r="N3297" t="str">
        <f>IF([1]线路!H3297="","",[1]线路!H3297)</f>
        <v/>
      </c>
    </row>
    <row r="3298" spans="1:14" x14ac:dyDescent="0.15">
      <c r="A3298" t="str">
        <f>IF([1]线路!A3298="","",[1]线路!A3298)</f>
        <v/>
      </c>
      <c r="B3298" t="str">
        <f>IF([1]线路!B3298="","",[1]线路!B3298)</f>
        <v/>
      </c>
      <c r="C3298" t="str">
        <f>IF([1]线路!C3298="","",[1]线路!C3298)</f>
        <v/>
      </c>
      <c r="D3298" t="str">
        <f>IF([1]线路!D3298="","",[1]线路!D3298)</f>
        <v/>
      </c>
      <c r="E3298" t="str">
        <f>IF([1]线路!F3298="","",[1]线路!F3298)</f>
        <v/>
      </c>
      <c r="F3298" t="str">
        <f>IF([1]线路!E3298="","",[1]线路!E3298)</f>
        <v/>
      </c>
      <c r="G3298" s="18" t="str">
        <f t="shared" si="118"/>
        <v/>
      </c>
      <c r="H3298" s="18"/>
      <c r="I3298" s="18"/>
      <c r="J3298" s="18"/>
      <c r="K3298" s="18"/>
      <c r="L3298" s="18" t="str">
        <f t="shared" si="119"/>
        <v/>
      </c>
      <c r="M3298" t="str">
        <f>IF([1]线路!G3298="","",[1]线路!G3298)</f>
        <v/>
      </c>
      <c r="N3298" t="str">
        <f>IF([1]线路!H3298="","",[1]线路!H3298)</f>
        <v/>
      </c>
    </row>
    <row r="3299" spans="1:14" x14ac:dyDescent="0.15">
      <c r="A3299" t="str">
        <f>IF([1]线路!A3299="","",[1]线路!A3299)</f>
        <v/>
      </c>
      <c r="B3299" t="str">
        <f>IF([1]线路!B3299="","",[1]线路!B3299)</f>
        <v/>
      </c>
      <c r="C3299" t="str">
        <f>IF([1]线路!C3299="","",[1]线路!C3299)</f>
        <v/>
      </c>
      <c r="D3299" t="str">
        <f>IF([1]线路!D3299="","",[1]线路!D3299)</f>
        <v/>
      </c>
      <c r="E3299" t="str">
        <f>IF([1]线路!F3299="","",[1]线路!F3299)</f>
        <v/>
      </c>
      <c r="F3299" t="str">
        <f>IF([1]线路!E3299="","",[1]线路!E3299)</f>
        <v/>
      </c>
      <c r="G3299" s="18" t="str">
        <f t="shared" si="118"/>
        <v/>
      </c>
      <c r="H3299" s="18"/>
      <c r="I3299" s="18"/>
      <c r="J3299" s="18"/>
      <c r="K3299" s="18"/>
      <c r="L3299" s="18" t="str">
        <f t="shared" si="119"/>
        <v/>
      </c>
      <c r="M3299" t="str">
        <f>IF([1]线路!G3299="","",[1]线路!G3299)</f>
        <v/>
      </c>
      <c r="N3299" t="str">
        <f>IF([1]线路!H3299="","",[1]线路!H3299)</f>
        <v/>
      </c>
    </row>
    <row r="3300" spans="1:14" x14ac:dyDescent="0.15">
      <c r="A3300" t="str">
        <f>IF([1]线路!A3300="","",[1]线路!A3300)</f>
        <v/>
      </c>
      <c r="B3300" t="str">
        <f>IF([1]线路!B3300="","",[1]线路!B3300)</f>
        <v/>
      </c>
      <c r="C3300" t="str">
        <f>IF([1]线路!C3300="","",[1]线路!C3300)</f>
        <v/>
      </c>
      <c r="D3300" t="str">
        <f>IF([1]线路!D3300="","",[1]线路!D3300)</f>
        <v/>
      </c>
      <c r="E3300" t="str">
        <f>IF([1]线路!F3300="","",[1]线路!F3300)</f>
        <v/>
      </c>
      <c r="F3300" t="str">
        <f>IF([1]线路!E3300="","",[1]线路!E3300)</f>
        <v/>
      </c>
      <c r="G3300" s="18" t="str">
        <f t="shared" si="118"/>
        <v/>
      </c>
      <c r="H3300" s="18"/>
      <c r="I3300" s="18"/>
      <c r="J3300" s="18"/>
      <c r="K3300" s="18"/>
      <c r="L3300" s="18" t="str">
        <f t="shared" si="119"/>
        <v/>
      </c>
      <c r="M3300" t="str">
        <f>IF([1]线路!G3300="","",[1]线路!G3300)</f>
        <v/>
      </c>
      <c r="N3300" t="str">
        <f>IF([1]线路!H3300="","",[1]线路!H3300)</f>
        <v/>
      </c>
    </row>
    <row r="3301" spans="1:14" x14ac:dyDescent="0.15">
      <c r="A3301" t="str">
        <f>IF([1]线路!A3301="","",[1]线路!A3301)</f>
        <v/>
      </c>
      <c r="B3301" t="str">
        <f>IF([1]线路!B3301="","",[1]线路!B3301)</f>
        <v/>
      </c>
      <c r="C3301" t="str">
        <f>IF([1]线路!C3301="","",[1]线路!C3301)</f>
        <v/>
      </c>
      <c r="D3301" t="str">
        <f>IF([1]线路!D3301="","",[1]线路!D3301)</f>
        <v/>
      </c>
      <c r="E3301" t="str">
        <f>IF([1]线路!F3301="","",[1]线路!F3301)</f>
        <v/>
      </c>
      <c r="F3301" t="str">
        <f>IF([1]线路!E3301="","",[1]线路!E3301)</f>
        <v/>
      </c>
      <c r="G3301" s="18" t="str">
        <f t="shared" si="118"/>
        <v/>
      </c>
      <c r="H3301" s="18"/>
      <c r="I3301" s="18"/>
      <c r="J3301" s="18"/>
      <c r="K3301" s="18"/>
      <c r="L3301" s="18" t="str">
        <f t="shared" si="119"/>
        <v/>
      </c>
      <c r="M3301" t="str">
        <f>IF([1]线路!G3301="","",[1]线路!G3301)</f>
        <v/>
      </c>
      <c r="N3301" t="str">
        <f>IF([1]线路!H3301="","",[1]线路!H3301)</f>
        <v/>
      </c>
    </row>
    <row r="3302" spans="1:14" x14ac:dyDescent="0.15">
      <c r="A3302" t="str">
        <f>IF([1]线路!A3302="","",[1]线路!A3302)</f>
        <v/>
      </c>
      <c r="B3302" t="str">
        <f>IF([1]线路!B3302="","",[1]线路!B3302)</f>
        <v/>
      </c>
      <c r="C3302" t="str">
        <f>IF([1]线路!C3302="","",[1]线路!C3302)</f>
        <v/>
      </c>
      <c r="D3302" t="str">
        <f>IF([1]线路!D3302="","",[1]线路!D3302)</f>
        <v/>
      </c>
      <c r="E3302" t="str">
        <f>IF([1]线路!F3302="","",[1]线路!F3302)</f>
        <v/>
      </c>
      <c r="F3302" t="str">
        <f>IF([1]线路!E3302="","",[1]线路!E3302)</f>
        <v/>
      </c>
      <c r="G3302" s="18" t="str">
        <f t="shared" si="118"/>
        <v/>
      </c>
      <c r="H3302" s="18"/>
      <c r="I3302" s="18"/>
      <c r="J3302" s="18"/>
      <c r="K3302" s="18"/>
      <c r="L3302" s="18" t="str">
        <f t="shared" si="119"/>
        <v/>
      </c>
      <c r="M3302" t="str">
        <f>IF([1]线路!G3302="","",[1]线路!G3302)</f>
        <v/>
      </c>
      <c r="N3302" t="str">
        <f>IF([1]线路!H3302="","",[1]线路!H3302)</f>
        <v/>
      </c>
    </row>
    <row r="3303" spans="1:14" x14ac:dyDescent="0.15">
      <c r="A3303" t="str">
        <f>IF([1]线路!A3303="","",[1]线路!A3303)</f>
        <v/>
      </c>
      <c r="B3303" t="str">
        <f>IF([1]线路!B3303="","",[1]线路!B3303)</f>
        <v/>
      </c>
      <c r="C3303" t="str">
        <f>IF([1]线路!C3303="","",[1]线路!C3303)</f>
        <v/>
      </c>
      <c r="D3303" t="str">
        <f>IF([1]线路!D3303="","",[1]线路!D3303)</f>
        <v/>
      </c>
      <c r="E3303" t="str">
        <f>IF([1]线路!F3303="","",[1]线路!F3303)</f>
        <v/>
      </c>
      <c r="F3303" t="str">
        <f>IF([1]线路!E3303="","",[1]线路!E3303)</f>
        <v/>
      </c>
      <c r="G3303" s="18" t="str">
        <f t="shared" si="118"/>
        <v/>
      </c>
      <c r="H3303" s="18"/>
      <c r="I3303" s="18"/>
      <c r="J3303" s="18"/>
      <c r="K3303" s="18"/>
      <c r="L3303" s="18" t="str">
        <f t="shared" si="119"/>
        <v/>
      </c>
      <c r="M3303" t="str">
        <f>IF([1]线路!G3303="","",[1]线路!G3303)</f>
        <v/>
      </c>
      <c r="N3303" t="str">
        <f>IF([1]线路!H3303="","",[1]线路!H3303)</f>
        <v/>
      </c>
    </row>
    <row r="3304" spans="1:14" x14ac:dyDescent="0.15">
      <c r="A3304" t="str">
        <f>IF([1]线路!A3304="","",[1]线路!A3304)</f>
        <v/>
      </c>
      <c r="B3304" t="str">
        <f>IF([1]线路!B3304="","",[1]线路!B3304)</f>
        <v/>
      </c>
      <c r="C3304" t="str">
        <f>IF([1]线路!C3304="","",[1]线路!C3304)</f>
        <v/>
      </c>
      <c r="D3304" t="str">
        <f>IF([1]线路!D3304="","",[1]线路!D3304)</f>
        <v/>
      </c>
      <c r="E3304" t="str">
        <f>IF([1]线路!F3304="","",[1]线路!F3304)</f>
        <v/>
      </c>
      <c r="F3304" t="str">
        <f>IF([1]线路!E3304="","",[1]线路!E3304)</f>
        <v/>
      </c>
      <c r="G3304" s="18" t="str">
        <f t="shared" si="118"/>
        <v/>
      </c>
      <c r="H3304" s="18"/>
      <c r="I3304" s="18"/>
      <c r="J3304" s="18"/>
      <c r="K3304" s="18"/>
      <c r="L3304" s="18" t="str">
        <f t="shared" si="119"/>
        <v/>
      </c>
      <c r="M3304" t="str">
        <f>IF([1]线路!G3304="","",[1]线路!G3304)</f>
        <v/>
      </c>
      <c r="N3304" t="str">
        <f>IF([1]线路!H3304="","",[1]线路!H3304)</f>
        <v/>
      </c>
    </row>
    <row r="3305" spans="1:14" x14ac:dyDescent="0.15">
      <c r="A3305" t="str">
        <f>IF([1]线路!A3305="","",[1]线路!A3305)</f>
        <v/>
      </c>
      <c r="B3305" t="str">
        <f>IF([1]线路!B3305="","",[1]线路!B3305)</f>
        <v/>
      </c>
      <c r="C3305" t="str">
        <f>IF([1]线路!C3305="","",[1]线路!C3305)</f>
        <v/>
      </c>
      <c r="D3305" t="str">
        <f>IF([1]线路!D3305="","",[1]线路!D3305)</f>
        <v/>
      </c>
      <c r="E3305" t="str">
        <f>IF([1]线路!F3305="","",[1]线路!F3305)</f>
        <v/>
      </c>
      <c r="F3305" t="str">
        <f>IF([1]线路!E3305="","",[1]线路!E3305)</f>
        <v/>
      </c>
      <c r="G3305" s="18" t="str">
        <f t="shared" si="118"/>
        <v/>
      </c>
      <c r="H3305" s="18"/>
      <c r="I3305" s="18"/>
      <c r="J3305" s="18"/>
      <c r="K3305" s="18"/>
      <c r="L3305" s="18" t="str">
        <f t="shared" si="119"/>
        <v/>
      </c>
      <c r="M3305" t="str">
        <f>IF([1]线路!G3305="","",[1]线路!G3305)</f>
        <v/>
      </c>
      <c r="N3305" t="str">
        <f>IF([1]线路!H3305="","",[1]线路!H3305)</f>
        <v/>
      </c>
    </row>
    <row r="3306" spans="1:14" x14ac:dyDescent="0.15">
      <c r="A3306" t="str">
        <f>IF([1]线路!A3306="","",[1]线路!A3306)</f>
        <v/>
      </c>
      <c r="B3306" t="str">
        <f>IF([1]线路!B3306="","",[1]线路!B3306)</f>
        <v/>
      </c>
      <c r="C3306" t="str">
        <f>IF([1]线路!C3306="","",[1]线路!C3306)</f>
        <v/>
      </c>
      <c r="D3306" t="str">
        <f>IF([1]线路!D3306="","",[1]线路!D3306)</f>
        <v/>
      </c>
      <c r="E3306" t="str">
        <f>IF([1]线路!F3306="","",[1]线路!F3306)</f>
        <v/>
      </c>
      <c r="F3306" t="str">
        <f>IF([1]线路!E3306="","",[1]线路!E3306)</f>
        <v/>
      </c>
      <c r="G3306" s="18" t="str">
        <f t="shared" si="118"/>
        <v/>
      </c>
      <c r="H3306" s="18"/>
      <c r="I3306" s="18"/>
      <c r="J3306" s="18"/>
      <c r="K3306" s="18"/>
      <c r="L3306" s="18" t="str">
        <f t="shared" si="119"/>
        <v/>
      </c>
      <c r="M3306" t="str">
        <f>IF([1]线路!G3306="","",[1]线路!G3306)</f>
        <v/>
      </c>
      <c r="N3306" t="str">
        <f>IF([1]线路!H3306="","",[1]线路!H3306)</f>
        <v/>
      </c>
    </row>
    <row r="3307" spans="1:14" x14ac:dyDescent="0.15">
      <c r="A3307" t="str">
        <f>IF([1]线路!A3307="","",[1]线路!A3307)</f>
        <v/>
      </c>
      <c r="B3307" t="str">
        <f>IF([1]线路!B3307="","",[1]线路!B3307)</f>
        <v/>
      </c>
      <c r="C3307" t="str">
        <f>IF([1]线路!C3307="","",[1]线路!C3307)</f>
        <v/>
      </c>
      <c r="D3307" t="str">
        <f>IF([1]线路!D3307="","",[1]线路!D3307)</f>
        <v/>
      </c>
      <c r="E3307" t="str">
        <f>IF([1]线路!F3307="","",[1]线路!F3307)</f>
        <v/>
      </c>
      <c r="F3307" t="str">
        <f>IF([1]线路!E3307="","",[1]线路!E3307)</f>
        <v/>
      </c>
      <c r="G3307" s="18" t="str">
        <f t="shared" si="118"/>
        <v/>
      </c>
      <c r="H3307" s="18"/>
      <c r="I3307" s="18"/>
      <c r="J3307" s="18"/>
      <c r="K3307" s="18"/>
      <c r="L3307" s="18" t="str">
        <f t="shared" si="119"/>
        <v/>
      </c>
      <c r="M3307" t="str">
        <f>IF([1]线路!G3307="","",[1]线路!G3307)</f>
        <v/>
      </c>
      <c r="N3307" t="str">
        <f>IF([1]线路!H3307="","",[1]线路!H3307)</f>
        <v/>
      </c>
    </row>
    <row r="3308" spans="1:14" x14ac:dyDescent="0.15">
      <c r="A3308" t="str">
        <f>IF([1]线路!A3308="","",[1]线路!A3308)</f>
        <v/>
      </c>
      <c r="B3308" t="str">
        <f>IF([1]线路!B3308="","",[1]线路!B3308)</f>
        <v/>
      </c>
      <c r="C3308" t="str">
        <f>IF([1]线路!C3308="","",[1]线路!C3308)</f>
        <v/>
      </c>
      <c r="D3308" t="str">
        <f>IF([1]线路!D3308="","",[1]线路!D3308)</f>
        <v/>
      </c>
      <c r="E3308" t="str">
        <f>IF([1]线路!F3308="","",[1]线路!F3308)</f>
        <v/>
      </c>
      <c r="F3308" t="str">
        <f>IF([1]线路!E3308="","",[1]线路!E3308)</f>
        <v/>
      </c>
      <c r="G3308" s="18" t="str">
        <f t="shared" si="118"/>
        <v/>
      </c>
      <c r="H3308" s="18"/>
      <c r="I3308" s="18"/>
      <c r="J3308" s="18"/>
      <c r="K3308" s="18"/>
      <c r="L3308" s="18" t="str">
        <f t="shared" si="119"/>
        <v/>
      </c>
      <c r="M3308" t="str">
        <f>IF([1]线路!G3308="","",[1]线路!G3308)</f>
        <v/>
      </c>
      <c r="N3308" t="str">
        <f>IF([1]线路!H3308="","",[1]线路!H3308)</f>
        <v/>
      </c>
    </row>
    <row r="3309" spans="1:14" x14ac:dyDescent="0.15">
      <c r="A3309" t="str">
        <f>IF([1]线路!A3309="","",[1]线路!A3309)</f>
        <v/>
      </c>
      <c r="B3309" t="str">
        <f>IF([1]线路!B3309="","",[1]线路!B3309)</f>
        <v/>
      </c>
      <c r="C3309" t="str">
        <f>IF([1]线路!C3309="","",[1]线路!C3309)</f>
        <v/>
      </c>
      <c r="D3309" t="str">
        <f>IF([1]线路!D3309="","",[1]线路!D3309)</f>
        <v/>
      </c>
      <c r="E3309" t="str">
        <f>IF([1]线路!F3309="","",[1]线路!F3309)</f>
        <v/>
      </c>
      <c r="F3309" t="str">
        <f>IF([1]线路!E3309="","",[1]线路!E3309)</f>
        <v/>
      </c>
      <c r="G3309" s="18" t="str">
        <f t="shared" si="118"/>
        <v/>
      </c>
      <c r="H3309" s="18"/>
      <c r="I3309" s="18"/>
      <c r="J3309" s="18"/>
      <c r="K3309" s="18"/>
      <c r="L3309" s="18" t="str">
        <f t="shared" si="119"/>
        <v/>
      </c>
      <c r="M3309" t="str">
        <f>IF([1]线路!G3309="","",[1]线路!G3309)</f>
        <v/>
      </c>
      <c r="N3309" t="str">
        <f>IF([1]线路!H3309="","",[1]线路!H3309)</f>
        <v/>
      </c>
    </row>
    <row r="3310" spans="1:14" x14ac:dyDescent="0.15">
      <c r="A3310" t="str">
        <f>IF([1]线路!A3310="","",[1]线路!A3310)</f>
        <v/>
      </c>
      <c r="B3310" t="str">
        <f>IF([1]线路!B3310="","",[1]线路!B3310)</f>
        <v/>
      </c>
      <c r="C3310" t="str">
        <f>IF([1]线路!C3310="","",[1]线路!C3310)</f>
        <v/>
      </c>
      <c r="D3310" t="str">
        <f>IF([1]线路!D3310="","",[1]线路!D3310)</f>
        <v/>
      </c>
      <c r="E3310" t="str">
        <f>IF([1]线路!F3310="","",[1]线路!F3310)</f>
        <v/>
      </c>
      <c r="F3310" t="str">
        <f>IF([1]线路!E3310="","",[1]线路!E3310)</f>
        <v/>
      </c>
      <c r="G3310" s="18" t="str">
        <f t="shared" si="118"/>
        <v/>
      </c>
      <c r="H3310" s="18"/>
      <c r="I3310" s="18"/>
      <c r="J3310" s="18"/>
      <c r="K3310" s="18"/>
      <c r="L3310" s="18" t="str">
        <f t="shared" si="119"/>
        <v/>
      </c>
      <c r="M3310" t="str">
        <f>IF([1]线路!G3310="","",[1]线路!G3310)</f>
        <v/>
      </c>
      <c r="N3310" t="str">
        <f>IF([1]线路!H3310="","",[1]线路!H3310)</f>
        <v/>
      </c>
    </row>
    <row r="3311" spans="1:14" x14ac:dyDescent="0.15">
      <c r="A3311" t="str">
        <f>IF([1]线路!A3311="","",[1]线路!A3311)</f>
        <v/>
      </c>
      <c r="B3311" t="str">
        <f>IF([1]线路!B3311="","",[1]线路!B3311)</f>
        <v/>
      </c>
      <c r="C3311" t="str">
        <f>IF([1]线路!C3311="","",[1]线路!C3311)</f>
        <v/>
      </c>
      <c r="D3311" t="str">
        <f>IF([1]线路!D3311="","",[1]线路!D3311)</f>
        <v/>
      </c>
      <c r="E3311" t="str">
        <f>IF([1]线路!F3311="","",[1]线路!F3311)</f>
        <v/>
      </c>
      <c r="F3311" t="str">
        <f>IF([1]线路!E3311="","",[1]线路!E3311)</f>
        <v/>
      </c>
      <c r="G3311" s="18" t="str">
        <f t="shared" si="118"/>
        <v/>
      </c>
      <c r="H3311" s="18"/>
      <c r="I3311" s="18"/>
      <c r="J3311" s="18"/>
      <c r="K3311" s="18"/>
      <c r="L3311" s="18" t="str">
        <f t="shared" si="119"/>
        <v/>
      </c>
      <c r="M3311" t="str">
        <f>IF([1]线路!G3311="","",[1]线路!G3311)</f>
        <v/>
      </c>
      <c r="N3311" t="str">
        <f>IF([1]线路!H3311="","",[1]线路!H3311)</f>
        <v/>
      </c>
    </row>
    <row r="3312" spans="1:14" x14ac:dyDescent="0.15">
      <c r="A3312" t="str">
        <f>IF([1]线路!A3312="","",[1]线路!A3312)</f>
        <v/>
      </c>
      <c r="B3312" t="str">
        <f>IF([1]线路!B3312="","",[1]线路!B3312)</f>
        <v/>
      </c>
      <c r="C3312" t="str">
        <f>IF([1]线路!C3312="","",[1]线路!C3312)</f>
        <v/>
      </c>
      <c r="D3312" t="str">
        <f>IF([1]线路!D3312="","",[1]线路!D3312)</f>
        <v/>
      </c>
      <c r="E3312" t="str">
        <f>IF([1]线路!F3312="","",[1]线路!F3312)</f>
        <v/>
      </c>
      <c r="F3312" t="str">
        <f>IF([1]线路!E3312="","",[1]线路!E3312)</f>
        <v/>
      </c>
      <c r="G3312" s="18" t="str">
        <f t="shared" si="118"/>
        <v/>
      </c>
      <c r="H3312" s="18"/>
      <c r="I3312" s="18"/>
      <c r="J3312" s="18"/>
      <c r="K3312" s="18"/>
      <c r="L3312" s="18" t="str">
        <f t="shared" si="119"/>
        <v/>
      </c>
      <c r="M3312" t="str">
        <f>IF([1]线路!G3312="","",[1]线路!G3312)</f>
        <v/>
      </c>
      <c r="N3312" t="str">
        <f>IF([1]线路!H3312="","",[1]线路!H3312)</f>
        <v/>
      </c>
    </row>
    <row r="3313" spans="1:14" x14ac:dyDescent="0.15">
      <c r="A3313" t="str">
        <f>IF([1]线路!A3313="","",[1]线路!A3313)</f>
        <v/>
      </c>
      <c r="B3313" t="str">
        <f>IF([1]线路!B3313="","",[1]线路!B3313)</f>
        <v/>
      </c>
      <c r="C3313" t="str">
        <f>IF([1]线路!C3313="","",[1]线路!C3313)</f>
        <v/>
      </c>
      <c r="D3313" t="str">
        <f>IF([1]线路!D3313="","",[1]线路!D3313)</f>
        <v/>
      </c>
      <c r="E3313" t="str">
        <f>IF([1]线路!F3313="","",[1]线路!F3313)</f>
        <v/>
      </c>
      <c r="F3313" t="str">
        <f>IF([1]线路!E3313="","",[1]线路!E3313)</f>
        <v/>
      </c>
      <c r="G3313" s="18" t="str">
        <f t="shared" si="118"/>
        <v/>
      </c>
      <c r="H3313" s="18"/>
      <c r="I3313" s="18"/>
      <c r="J3313" s="18"/>
      <c r="K3313" s="18"/>
      <c r="L3313" s="18" t="str">
        <f t="shared" si="119"/>
        <v/>
      </c>
      <c r="M3313" t="str">
        <f>IF([1]线路!G3313="","",[1]线路!G3313)</f>
        <v/>
      </c>
      <c r="N3313" t="str">
        <f>IF([1]线路!H3313="","",[1]线路!H3313)</f>
        <v/>
      </c>
    </row>
    <row r="3314" spans="1:14" x14ac:dyDescent="0.15">
      <c r="A3314" t="str">
        <f>IF([1]线路!A3314="","",[1]线路!A3314)</f>
        <v/>
      </c>
      <c r="B3314" t="str">
        <f>IF([1]线路!B3314="","",[1]线路!B3314)</f>
        <v/>
      </c>
      <c r="C3314" t="str">
        <f>IF([1]线路!C3314="","",[1]线路!C3314)</f>
        <v/>
      </c>
      <c r="D3314" t="str">
        <f>IF([1]线路!D3314="","",[1]线路!D3314)</f>
        <v/>
      </c>
      <c r="E3314" t="str">
        <f>IF([1]线路!F3314="","",[1]线路!F3314)</f>
        <v/>
      </c>
      <c r="F3314" t="str">
        <f>IF([1]线路!E3314="","",[1]线路!E3314)</f>
        <v/>
      </c>
      <c r="G3314" s="18" t="str">
        <f t="shared" si="118"/>
        <v/>
      </c>
      <c r="H3314" s="18"/>
      <c r="I3314" s="18"/>
      <c r="J3314" s="18"/>
      <c r="K3314" s="18"/>
      <c r="L3314" s="18" t="str">
        <f t="shared" si="119"/>
        <v/>
      </c>
      <c r="M3314" t="str">
        <f>IF([1]线路!G3314="","",[1]线路!G3314)</f>
        <v/>
      </c>
      <c r="N3314" t="str">
        <f>IF([1]线路!H3314="","",[1]线路!H3314)</f>
        <v/>
      </c>
    </row>
    <row r="3315" spans="1:14" x14ac:dyDescent="0.15">
      <c r="A3315" t="str">
        <f>IF([1]线路!A3315="","",[1]线路!A3315)</f>
        <v/>
      </c>
      <c r="B3315" t="str">
        <f>IF([1]线路!B3315="","",[1]线路!B3315)</f>
        <v/>
      </c>
      <c r="C3315" t="str">
        <f>IF([1]线路!C3315="","",[1]线路!C3315)</f>
        <v/>
      </c>
      <c r="D3315" t="str">
        <f>IF([1]线路!D3315="","",[1]线路!D3315)</f>
        <v/>
      </c>
      <c r="E3315" t="str">
        <f>IF([1]线路!F3315="","",[1]线路!F3315)</f>
        <v/>
      </c>
      <c r="F3315" t="str">
        <f>IF([1]线路!E3315="","",[1]线路!E3315)</f>
        <v/>
      </c>
      <c r="G3315" s="18" t="str">
        <f t="shared" si="118"/>
        <v/>
      </c>
      <c r="H3315" s="18"/>
      <c r="I3315" s="18"/>
      <c r="J3315" s="18"/>
      <c r="K3315" s="18"/>
      <c r="L3315" s="18" t="str">
        <f t="shared" si="119"/>
        <v/>
      </c>
      <c r="M3315" t="str">
        <f>IF([1]线路!G3315="","",[1]线路!G3315)</f>
        <v/>
      </c>
      <c r="N3315" t="str">
        <f>IF([1]线路!H3315="","",[1]线路!H3315)</f>
        <v/>
      </c>
    </row>
    <row r="3316" spans="1:14" x14ac:dyDescent="0.15">
      <c r="A3316" t="str">
        <f>IF([1]线路!A3316="","",[1]线路!A3316)</f>
        <v/>
      </c>
      <c r="B3316" t="str">
        <f>IF([1]线路!B3316="","",[1]线路!B3316)</f>
        <v/>
      </c>
      <c r="C3316" t="str">
        <f>IF([1]线路!C3316="","",[1]线路!C3316)</f>
        <v/>
      </c>
      <c r="D3316" t="str">
        <f>IF([1]线路!D3316="","",[1]线路!D3316)</f>
        <v/>
      </c>
      <c r="E3316" t="str">
        <f>IF([1]线路!F3316="","",[1]线路!F3316)</f>
        <v/>
      </c>
      <c r="F3316" t="str">
        <f>IF([1]线路!E3316="","",[1]线路!E3316)</f>
        <v/>
      </c>
      <c r="G3316" s="18" t="str">
        <f t="shared" si="118"/>
        <v/>
      </c>
      <c r="H3316" s="18"/>
      <c r="I3316" s="18"/>
      <c r="J3316" s="18"/>
      <c r="K3316" s="18"/>
      <c r="L3316" s="18" t="str">
        <f t="shared" si="119"/>
        <v/>
      </c>
      <c r="M3316" t="str">
        <f>IF([1]线路!G3316="","",[1]线路!G3316)</f>
        <v/>
      </c>
      <c r="N3316" t="str">
        <f>IF([1]线路!H3316="","",[1]线路!H3316)</f>
        <v/>
      </c>
    </row>
    <row r="3317" spans="1:14" x14ac:dyDescent="0.15">
      <c r="A3317" t="str">
        <f>IF([1]线路!A3317="","",[1]线路!A3317)</f>
        <v/>
      </c>
      <c r="B3317" t="str">
        <f>IF([1]线路!B3317="","",[1]线路!B3317)</f>
        <v/>
      </c>
      <c r="C3317" t="str">
        <f>IF([1]线路!C3317="","",[1]线路!C3317)</f>
        <v/>
      </c>
      <c r="D3317" t="str">
        <f>IF([1]线路!D3317="","",[1]线路!D3317)</f>
        <v/>
      </c>
      <c r="E3317" t="str">
        <f>IF([1]线路!F3317="","",[1]线路!F3317)</f>
        <v/>
      </c>
      <c r="F3317" t="str">
        <f>IF([1]线路!E3317="","",[1]线路!E3317)</f>
        <v/>
      </c>
      <c r="G3317" s="18" t="str">
        <f t="shared" si="118"/>
        <v/>
      </c>
      <c r="H3317" s="18"/>
      <c r="I3317" s="18"/>
      <c r="J3317" s="18"/>
      <c r="K3317" s="18"/>
      <c r="L3317" s="18" t="str">
        <f t="shared" si="119"/>
        <v/>
      </c>
      <c r="M3317" t="str">
        <f>IF([1]线路!G3317="","",[1]线路!G3317)</f>
        <v/>
      </c>
      <c r="N3317" t="str">
        <f>IF([1]线路!H3317="","",[1]线路!H3317)</f>
        <v/>
      </c>
    </row>
    <row r="3318" spans="1:14" x14ac:dyDescent="0.15">
      <c r="A3318" t="str">
        <f>IF([1]线路!A3318="","",[1]线路!A3318)</f>
        <v/>
      </c>
      <c r="B3318" t="str">
        <f>IF([1]线路!B3318="","",[1]线路!B3318)</f>
        <v/>
      </c>
      <c r="C3318" t="str">
        <f>IF([1]线路!C3318="","",[1]线路!C3318)</f>
        <v/>
      </c>
      <c r="D3318" t="str">
        <f>IF([1]线路!D3318="","",[1]线路!D3318)</f>
        <v/>
      </c>
      <c r="E3318" t="str">
        <f>IF([1]线路!F3318="","",[1]线路!F3318)</f>
        <v/>
      </c>
      <c r="F3318" t="str">
        <f>IF([1]线路!E3318="","",[1]线路!E3318)</f>
        <v/>
      </c>
      <c r="G3318" s="18" t="str">
        <f t="shared" si="118"/>
        <v/>
      </c>
      <c r="H3318" s="18"/>
      <c r="I3318" s="18"/>
      <c r="J3318" s="18"/>
      <c r="K3318" s="18"/>
      <c r="L3318" s="18" t="str">
        <f t="shared" si="119"/>
        <v/>
      </c>
      <c r="M3318" t="str">
        <f>IF([1]线路!G3318="","",[1]线路!G3318)</f>
        <v/>
      </c>
      <c r="N3318" t="str">
        <f>IF([1]线路!H3318="","",[1]线路!H3318)</f>
        <v/>
      </c>
    </row>
    <row r="3319" spans="1:14" x14ac:dyDescent="0.15">
      <c r="A3319" t="str">
        <f>IF([1]线路!A3319="","",[1]线路!A3319)</f>
        <v/>
      </c>
      <c r="B3319" t="str">
        <f>IF([1]线路!B3319="","",[1]线路!B3319)</f>
        <v/>
      </c>
      <c r="C3319" t="str">
        <f>IF([1]线路!C3319="","",[1]线路!C3319)</f>
        <v/>
      </c>
      <c r="D3319" t="str">
        <f>IF([1]线路!D3319="","",[1]线路!D3319)</f>
        <v/>
      </c>
      <c r="E3319" t="str">
        <f>IF([1]线路!F3319="","",[1]线路!F3319)</f>
        <v/>
      </c>
      <c r="F3319" t="str">
        <f>IF([1]线路!E3319="","",[1]线路!E3319)</f>
        <v/>
      </c>
      <c r="G3319" s="18" t="str">
        <f t="shared" si="118"/>
        <v/>
      </c>
      <c r="H3319" s="18"/>
      <c r="I3319" s="18"/>
      <c r="J3319" s="18"/>
      <c r="K3319" s="18"/>
      <c r="L3319" s="18" t="str">
        <f t="shared" si="119"/>
        <v/>
      </c>
      <c r="M3319" t="str">
        <f>IF([1]线路!G3319="","",[1]线路!G3319)</f>
        <v/>
      </c>
      <c r="N3319" t="str">
        <f>IF([1]线路!H3319="","",[1]线路!H3319)</f>
        <v/>
      </c>
    </row>
    <row r="3320" spans="1:14" x14ac:dyDescent="0.15">
      <c r="A3320" t="str">
        <f>IF([1]线路!A3320="","",[1]线路!A3320)</f>
        <v/>
      </c>
      <c r="B3320" t="str">
        <f>IF([1]线路!B3320="","",[1]线路!B3320)</f>
        <v/>
      </c>
      <c r="C3320" t="str">
        <f>IF([1]线路!C3320="","",[1]线路!C3320)</f>
        <v/>
      </c>
      <c r="D3320" t="str">
        <f>IF([1]线路!D3320="","",[1]线路!D3320)</f>
        <v/>
      </c>
      <c r="E3320" t="str">
        <f>IF([1]线路!F3320="","",[1]线路!F3320)</f>
        <v/>
      </c>
      <c r="F3320" t="str">
        <f>IF([1]线路!E3320="","",[1]线路!E3320)</f>
        <v/>
      </c>
      <c r="G3320" s="18" t="str">
        <f t="shared" si="118"/>
        <v/>
      </c>
      <c r="H3320" s="18"/>
      <c r="I3320" s="18"/>
      <c r="J3320" s="18"/>
      <c r="K3320" s="18"/>
      <c r="L3320" s="18" t="str">
        <f t="shared" si="119"/>
        <v/>
      </c>
      <c r="M3320" t="str">
        <f>IF([1]线路!G3320="","",[1]线路!G3320)</f>
        <v/>
      </c>
      <c r="N3320" t="str">
        <f>IF([1]线路!H3320="","",[1]线路!H3320)</f>
        <v/>
      </c>
    </row>
    <row r="3321" spans="1:14" x14ac:dyDescent="0.15">
      <c r="A3321" t="str">
        <f>IF([1]线路!A3321="","",[1]线路!A3321)</f>
        <v/>
      </c>
      <c r="B3321" t="str">
        <f>IF([1]线路!B3321="","",[1]线路!B3321)</f>
        <v/>
      </c>
      <c r="C3321" t="str">
        <f>IF([1]线路!C3321="","",[1]线路!C3321)</f>
        <v/>
      </c>
      <c r="D3321" t="str">
        <f>IF([1]线路!D3321="","",[1]线路!D3321)</f>
        <v/>
      </c>
      <c r="E3321" t="str">
        <f>IF([1]线路!F3321="","",[1]线路!F3321)</f>
        <v/>
      </c>
      <c r="F3321" t="str">
        <f>IF([1]线路!E3321="","",[1]线路!E3321)</f>
        <v/>
      </c>
      <c r="G3321" s="18" t="str">
        <f t="shared" si="118"/>
        <v/>
      </c>
      <c r="H3321" s="18"/>
      <c r="I3321" s="18"/>
      <c r="J3321" s="18"/>
      <c r="K3321" s="18"/>
      <c r="L3321" s="18" t="str">
        <f t="shared" si="119"/>
        <v/>
      </c>
      <c r="M3321" t="str">
        <f>IF([1]线路!G3321="","",[1]线路!G3321)</f>
        <v/>
      </c>
      <c r="N3321" t="str">
        <f>IF([1]线路!H3321="","",[1]线路!H3321)</f>
        <v/>
      </c>
    </row>
    <row r="3322" spans="1:14" x14ac:dyDescent="0.15">
      <c r="A3322" t="str">
        <f>IF([1]线路!A3322="","",[1]线路!A3322)</f>
        <v/>
      </c>
      <c r="B3322" t="str">
        <f>IF([1]线路!B3322="","",[1]线路!B3322)</f>
        <v/>
      </c>
      <c r="C3322" t="str">
        <f>IF([1]线路!C3322="","",[1]线路!C3322)</f>
        <v/>
      </c>
      <c r="D3322" t="str">
        <f>IF([1]线路!D3322="","",[1]线路!D3322)</f>
        <v/>
      </c>
      <c r="E3322" t="str">
        <f>IF([1]线路!F3322="","",[1]线路!F3322)</f>
        <v/>
      </c>
      <c r="F3322" t="str">
        <f>IF([1]线路!E3322="","",[1]线路!E3322)</f>
        <v/>
      </c>
      <c r="G3322" s="18" t="str">
        <f t="shared" si="118"/>
        <v/>
      </c>
      <c r="H3322" s="18"/>
      <c r="I3322" s="18"/>
      <c r="J3322" s="18"/>
      <c r="K3322" s="18"/>
      <c r="L3322" s="18" t="str">
        <f t="shared" si="119"/>
        <v/>
      </c>
      <c r="M3322" t="str">
        <f>IF([1]线路!G3322="","",[1]线路!G3322)</f>
        <v/>
      </c>
      <c r="N3322" t="str">
        <f>IF([1]线路!H3322="","",[1]线路!H3322)</f>
        <v/>
      </c>
    </row>
    <row r="3323" spans="1:14" x14ac:dyDescent="0.15">
      <c r="A3323" t="str">
        <f>IF([1]线路!A3323="","",[1]线路!A3323)</f>
        <v/>
      </c>
      <c r="B3323" t="str">
        <f>IF([1]线路!B3323="","",[1]线路!B3323)</f>
        <v/>
      </c>
      <c r="C3323" t="str">
        <f>IF([1]线路!C3323="","",[1]线路!C3323)</f>
        <v/>
      </c>
      <c r="D3323" t="str">
        <f>IF([1]线路!D3323="","",[1]线路!D3323)</f>
        <v/>
      </c>
      <c r="E3323" t="str">
        <f>IF([1]线路!F3323="","",[1]线路!F3323)</f>
        <v/>
      </c>
      <c r="F3323" t="str">
        <f>IF([1]线路!E3323="","",[1]线路!E3323)</f>
        <v/>
      </c>
      <c r="G3323" s="18" t="str">
        <f t="shared" si="118"/>
        <v/>
      </c>
      <c r="H3323" s="18"/>
      <c r="I3323" s="18"/>
      <c r="J3323" s="18"/>
      <c r="K3323" s="18"/>
      <c r="L3323" s="18" t="str">
        <f t="shared" si="119"/>
        <v/>
      </c>
      <c r="M3323" t="str">
        <f>IF([1]线路!G3323="","",[1]线路!G3323)</f>
        <v/>
      </c>
      <c r="N3323" t="str">
        <f>IF([1]线路!H3323="","",[1]线路!H3323)</f>
        <v/>
      </c>
    </row>
    <row r="3324" spans="1:14" x14ac:dyDescent="0.15">
      <c r="A3324" t="str">
        <f>IF([1]线路!A3324="","",[1]线路!A3324)</f>
        <v/>
      </c>
      <c r="B3324" t="str">
        <f>IF([1]线路!B3324="","",[1]线路!B3324)</f>
        <v/>
      </c>
      <c r="C3324" t="str">
        <f>IF([1]线路!C3324="","",[1]线路!C3324)</f>
        <v/>
      </c>
      <c r="D3324" t="str">
        <f>IF([1]线路!D3324="","",[1]线路!D3324)</f>
        <v/>
      </c>
      <c r="E3324" t="str">
        <f>IF([1]线路!F3324="","",[1]线路!F3324)</f>
        <v/>
      </c>
      <c r="F3324" t="str">
        <f>IF([1]线路!E3324="","",[1]线路!E3324)</f>
        <v/>
      </c>
      <c r="G3324" s="18" t="str">
        <f t="shared" si="118"/>
        <v/>
      </c>
      <c r="H3324" s="18"/>
      <c r="I3324" s="18"/>
      <c r="J3324" s="18"/>
      <c r="K3324" s="18"/>
      <c r="L3324" s="18" t="str">
        <f t="shared" si="119"/>
        <v/>
      </c>
      <c r="M3324" t="str">
        <f>IF([1]线路!G3324="","",[1]线路!G3324)</f>
        <v/>
      </c>
      <c r="N3324" t="str">
        <f>IF([1]线路!H3324="","",[1]线路!H3324)</f>
        <v/>
      </c>
    </row>
    <row r="3325" spans="1:14" x14ac:dyDescent="0.15">
      <c r="A3325" t="str">
        <f>IF([1]线路!A3325="","",[1]线路!A3325)</f>
        <v/>
      </c>
      <c r="B3325" t="str">
        <f>IF([1]线路!B3325="","",[1]线路!B3325)</f>
        <v/>
      </c>
      <c r="C3325" t="str">
        <f>IF([1]线路!C3325="","",[1]线路!C3325)</f>
        <v/>
      </c>
      <c r="D3325" t="str">
        <f>IF([1]线路!D3325="","",[1]线路!D3325)</f>
        <v/>
      </c>
      <c r="E3325" t="str">
        <f>IF([1]线路!F3325="","",[1]线路!F3325)</f>
        <v/>
      </c>
      <c r="F3325" t="str">
        <f>IF([1]线路!E3325="","",[1]线路!E3325)</f>
        <v/>
      </c>
      <c r="G3325" s="18" t="str">
        <f t="shared" si="118"/>
        <v/>
      </c>
      <c r="H3325" s="18"/>
      <c r="I3325" s="18"/>
      <c r="J3325" s="18"/>
      <c r="K3325" s="18"/>
      <c r="L3325" s="18" t="str">
        <f t="shared" si="119"/>
        <v/>
      </c>
      <c r="M3325" t="str">
        <f>IF([1]线路!G3325="","",[1]线路!G3325)</f>
        <v/>
      </c>
      <c r="N3325" t="str">
        <f>IF([1]线路!H3325="","",[1]线路!H3325)</f>
        <v/>
      </c>
    </row>
    <row r="3326" spans="1:14" x14ac:dyDescent="0.15">
      <c r="A3326" t="str">
        <f>IF([1]线路!A3326="","",[1]线路!A3326)</f>
        <v/>
      </c>
      <c r="B3326" t="str">
        <f>IF([1]线路!B3326="","",[1]线路!B3326)</f>
        <v/>
      </c>
      <c r="C3326" t="str">
        <f>IF([1]线路!C3326="","",[1]线路!C3326)</f>
        <v/>
      </c>
      <c r="D3326" t="str">
        <f>IF([1]线路!D3326="","",[1]线路!D3326)</f>
        <v/>
      </c>
      <c r="E3326" t="str">
        <f>IF([1]线路!F3326="","",[1]线路!F3326)</f>
        <v/>
      </c>
      <c r="F3326" t="str">
        <f>IF([1]线路!E3326="","",[1]线路!E3326)</f>
        <v/>
      </c>
      <c r="G3326" s="18" t="str">
        <f t="shared" si="118"/>
        <v/>
      </c>
      <c r="H3326" s="18"/>
      <c r="I3326" s="18"/>
      <c r="J3326" s="18"/>
      <c r="K3326" s="18"/>
      <c r="L3326" s="18" t="str">
        <f t="shared" si="119"/>
        <v/>
      </c>
      <c r="M3326" t="str">
        <f>IF([1]线路!G3326="","",[1]线路!G3326)</f>
        <v/>
      </c>
      <c r="N3326" t="str">
        <f>IF([1]线路!H3326="","",[1]线路!H3326)</f>
        <v/>
      </c>
    </row>
    <row r="3327" spans="1:14" x14ac:dyDescent="0.15">
      <c r="A3327" t="str">
        <f>IF([1]线路!A3327="","",[1]线路!A3327)</f>
        <v/>
      </c>
      <c r="B3327" t="str">
        <f>IF([1]线路!B3327="","",[1]线路!B3327)</f>
        <v/>
      </c>
      <c r="C3327" t="str">
        <f>IF([1]线路!C3327="","",[1]线路!C3327)</f>
        <v/>
      </c>
      <c r="D3327" t="str">
        <f>IF([1]线路!D3327="","",[1]线路!D3327)</f>
        <v/>
      </c>
      <c r="E3327" t="str">
        <f>IF([1]线路!F3327="","",[1]线路!F3327)</f>
        <v/>
      </c>
      <c r="F3327" t="str">
        <f>IF([1]线路!E3327="","",[1]线路!E3327)</f>
        <v/>
      </c>
      <c r="G3327" s="18" t="str">
        <f t="shared" si="118"/>
        <v/>
      </c>
      <c r="H3327" s="18"/>
      <c r="I3327" s="18"/>
      <c r="J3327" s="18"/>
      <c r="K3327" s="18"/>
      <c r="L3327" s="18" t="str">
        <f t="shared" si="119"/>
        <v/>
      </c>
      <c r="M3327" t="str">
        <f>IF([1]线路!G3327="","",[1]线路!G3327)</f>
        <v/>
      </c>
      <c r="N3327" t="str">
        <f>IF([1]线路!H3327="","",[1]线路!H3327)</f>
        <v/>
      </c>
    </row>
    <row r="3328" spans="1:14" x14ac:dyDescent="0.15">
      <c r="A3328" t="str">
        <f>IF([1]线路!A3328="","",[1]线路!A3328)</f>
        <v/>
      </c>
      <c r="B3328" t="str">
        <f>IF([1]线路!B3328="","",[1]线路!B3328)</f>
        <v/>
      </c>
      <c r="C3328" t="str">
        <f>IF([1]线路!C3328="","",[1]线路!C3328)</f>
        <v/>
      </c>
      <c r="D3328" t="str">
        <f>IF([1]线路!D3328="","",[1]线路!D3328)</f>
        <v/>
      </c>
      <c r="E3328" t="str">
        <f>IF([1]线路!F3328="","",[1]线路!F3328)</f>
        <v/>
      </c>
      <c r="F3328" t="str">
        <f>IF([1]线路!E3328="","",[1]线路!E3328)</f>
        <v/>
      </c>
      <c r="G3328" s="18" t="str">
        <f t="shared" si="118"/>
        <v/>
      </c>
      <c r="H3328" s="18"/>
      <c r="I3328" s="18"/>
      <c r="J3328" s="18"/>
      <c r="K3328" s="18"/>
      <c r="L3328" s="18" t="str">
        <f t="shared" si="119"/>
        <v/>
      </c>
      <c r="M3328" t="str">
        <f>IF([1]线路!G3328="","",[1]线路!G3328)</f>
        <v/>
      </c>
      <c r="N3328" t="str">
        <f>IF([1]线路!H3328="","",[1]线路!H3328)</f>
        <v/>
      </c>
    </row>
    <row r="3329" spans="1:14" x14ac:dyDescent="0.15">
      <c r="A3329" t="str">
        <f>IF([1]线路!A3329="","",[1]线路!A3329)</f>
        <v/>
      </c>
      <c r="B3329" t="str">
        <f>IF([1]线路!B3329="","",[1]线路!B3329)</f>
        <v/>
      </c>
      <c r="C3329" t="str">
        <f>IF([1]线路!C3329="","",[1]线路!C3329)</f>
        <v/>
      </c>
      <c r="D3329" t="str">
        <f>IF([1]线路!D3329="","",[1]线路!D3329)</f>
        <v/>
      </c>
      <c r="E3329" t="str">
        <f>IF([1]线路!F3329="","",[1]线路!F3329)</f>
        <v/>
      </c>
      <c r="F3329" t="str">
        <f>IF([1]线路!E3329="","",[1]线路!E3329)</f>
        <v/>
      </c>
      <c r="G3329" s="18" t="str">
        <f t="shared" si="118"/>
        <v/>
      </c>
      <c r="H3329" s="18"/>
      <c r="I3329" s="18"/>
      <c r="J3329" s="18"/>
      <c r="K3329" s="18"/>
      <c r="L3329" s="18" t="str">
        <f t="shared" si="119"/>
        <v/>
      </c>
      <c r="M3329" t="str">
        <f>IF([1]线路!G3329="","",[1]线路!G3329)</f>
        <v/>
      </c>
      <c r="N3329" t="str">
        <f>IF([1]线路!H3329="","",[1]线路!H3329)</f>
        <v/>
      </c>
    </row>
    <row r="3330" spans="1:14" x14ac:dyDescent="0.15">
      <c r="A3330" t="str">
        <f>IF([1]线路!A3330="","",[1]线路!A3330)</f>
        <v/>
      </c>
      <c r="B3330" t="str">
        <f>IF([1]线路!B3330="","",[1]线路!B3330)</f>
        <v/>
      </c>
      <c r="C3330" t="str">
        <f>IF([1]线路!C3330="","",[1]线路!C3330)</f>
        <v/>
      </c>
      <c r="D3330" t="str">
        <f>IF([1]线路!D3330="","",[1]线路!D3330)</f>
        <v/>
      </c>
      <c r="E3330" t="str">
        <f>IF([1]线路!F3330="","",[1]线路!F3330)</f>
        <v/>
      </c>
      <c r="F3330" t="str">
        <f>IF([1]线路!E3330="","",[1]线路!E3330)</f>
        <v/>
      </c>
      <c r="G3330" s="18" t="str">
        <f t="shared" si="118"/>
        <v/>
      </c>
      <c r="H3330" s="18"/>
      <c r="I3330" s="18"/>
      <c r="J3330" s="18"/>
      <c r="K3330" s="18"/>
      <c r="L3330" s="18" t="str">
        <f t="shared" si="119"/>
        <v/>
      </c>
      <c r="M3330" t="str">
        <f>IF([1]线路!G3330="","",[1]线路!G3330)</f>
        <v/>
      </c>
      <c r="N3330" t="str">
        <f>IF([1]线路!H3330="","",[1]线路!H3330)</f>
        <v/>
      </c>
    </row>
    <row r="3331" spans="1:14" x14ac:dyDescent="0.15">
      <c r="A3331" t="str">
        <f>IF([1]线路!A3331="","",[1]线路!A3331)</f>
        <v/>
      </c>
      <c r="B3331" t="str">
        <f>IF([1]线路!B3331="","",[1]线路!B3331)</f>
        <v/>
      </c>
      <c r="C3331" t="str">
        <f>IF([1]线路!C3331="","",[1]线路!C3331)</f>
        <v/>
      </c>
      <c r="D3331" t="str">
        <f>IF([1]线路!D3331="","",[1]线路!D3331)</f>
        <v/>
      </c>
      <c r="E3331" t="str">
        <f>IF([1]线路!F3331="","",[1]线路!F3331)</f>
        <v/>
      </c>
      <c r="F3331" t="str">
        <f>IF([1]线路!E3331="","",[1]线路!E3331)</f>
        <v/>
      </c>
      <c r="G3331" s="18" t="str">
        <f t="shared" ref="G3331:G3394" si="120">L3331</f>
        <v/>
      </c>
      <c r="H3331" s="18"/>
      <c r="I3331" s="18"/>
      <c r="J3331" s="18"/>
      <c r="K3331" s="18"/>
      <c r="L3331" s="18" t="str">
        <f t="shared" ref="L3331:L3394" si="121">IF(OR(I3331="",K3331=""),"",IF(I3331/(I3331+K3331)&gt;0.5,0,1))</f>
        <v/>
      </c>
      <c r="M3331" t="str">
        <f>IF([1]线路!G3331="","",[1]线路!G3331)</f>
        <v/>
      </c>
      <c r="N3331" t="str">
        <f>IF([1]线路!H3331="","",[1]线路!H3331)</f>
        <v/>
      </c>
    </row>
    <row r="3332" spans="1:14" x14ac:dyDescent="0.15">
      <c r="A3332" t="str">
        <f>IF([1]线路!A3332="","",[1]线路!A3332)</f>
        <v/>
      </c>
      <c r="B3332" t="str">
        <f>IF([1]线路!B3332="","",[1]线路!B3332)</f>
        <v/>
      </c>
      <c r="C3332" t="str">
        <f>IF([1]线路!C3332="","",[1]线路!C3332)</f>
        <v/>
      </c>
      <c r="D3332" t="str">
        <f>IF([1]线路!D3332="","",[1]线路!D3332)</f>
        <v/>
      </c>
      <c r="E3332" t="str">
        <f>IF([1]线路!F3332="","",[1]线路!F3332)</f>
        <v/>
      </c>
      <c r="F3332" t="str">
        <f>IF([1]线路!E3332="","",[1]线路!E3332)</f>
        <v/>
      </c>
      <c r="G3332" s="18" t="str">
        <f t="shared" si="120"/>
        <v/>
      </c>
      <c r="H3332" s="18"/>
      <c r="I3332" s="18"/>
      <c r="J3332" s="18"/>
      <c r="K3332" s="18"/>
      <c r="L3332" s="18" t="str">
        <f t="shared" si="121"/>
        <v/>
      </c>
      <c r="M3332" t="str">
        <f>IF([1]线路!G3332="","",[1]线路!G3332)</f>
        <v/>
      </c>
      <c r="N3332" t="str">
        <f>IF([1]线路!H3332="","",[1]线路!H3332)</f>
        <v/>
      </c>
    </row>
    <row r="3333" spans="1:14" x14ac:dyDescent="0.15">
      <c r="A3333" t="str">
        <f>IF([1]线路!A3333="","",[1]线路!A3333)</f>
        <v/>
      </c>
      <c r="B3333" t="str">
        <f>IF([1]线路!B3333="","",[1]线路!B3333)</f>
        <v/>
      </c>
      <c r="C3333" t="str">
        <f>IF([1]线路!C3333="","",[1]线路!C3333)</f>
        <v/>
      </c>
      <c r="D3333" t="str">
        <f>IF([1]线路!D3333="","",[1]线路!D3333)</f>
        <v/>
      </c>
      <c r="E3333" t="str">
        <f>IF([1]线路!F3333="","",[1]线路!F3333)</f>
        <v/>
      </c>
      <c r="F3333" t="str">
        <f>IF([1]线路!E3333="","",[1]线路!E3333)</f>
        <v/>
      </c>
      <c r="G3333" s="18" t="str">
        <f t="shared" si="120"/>
        <v/>
      </c>
      <c r="H3333" s="18"/>
      <c r="I3333" s="18"/>
      <c r="J3333" s="18"/>
      <c r="K3333" s="18"/>
      <c r="L3333" s="18" t="str">
        <f t="shared" si="121"/>
        <v/>
      </c>
      <c r="M3333" t="str">
        <f>IF([1]线路!G3333="","",[1]线路!G3333)</f>
        <v/>
      </c>
      <c r="N3333" t="str">
        <f>IF([1]线路!H3333="","",[1]线路!H3333)</f>
        <v/>
      </c>
    </row>
    <row r="3334" spans="1:14" x14ac:dyDescent="0.15">
      <c r="A3334" t="str">
        <f>IF([1]线路!A3334="","",[1]线路!A3334)</f>
        <v/>
      </c>
      <c r="B3334" t="str">
        <f>IF([1]线路!B3334="","",[1]线路!B3334)</f>
        <v/>
      </c>
      <c r="C3334" t="str">
        <f>IF([1]线路!C3334="","",[1]线路!C3334)</f>
        <v/>
      </c>
      <c r="D3334" t="str">
        <f>IF([1]线路!D3334="","",[1]线路!D3334)</f>
        <v/>
      </c>
      <c r="E3334" t="str">
        <f>IF([1]线路!F3334="","",[1]线路!F3334)</f>
        <v/>
      </c>
      <c r="F3334" t="str">
        <f>IF([1]线路!E3334="","",[1]线路!E3334)</f>
        <v/>
      </c>
      <c r="G3334" s="18" t="str">
        <f t="shared" si="120"/>
        <v/>
      </c>
      <c r="H3334" s="18"/>
      <c r="I3334" s="18"/>
      <c r="J3334" s="18"/>
      <c r="K3334" s="18"/>
      <c r="L3334" s="18" t="str">
        <f t="shared" si="121"/>
        <v/>
      </c>
      <c r="M3334" t="str">
        <f>IF([1]线路!G3334="","",[1]线路!G3334)</f>
        <v/>
      </c>
      <c r="N3334" t="str">
        <f>IF([1]线路!H3334="","",[1]线路!H3334)</f>
        <v/>
      </c>
    </row>
    <row r="3335" spans="1:14" x14ac:dyDescent="0.15">
      <c r="A3335" t="str">
        <f>IF([1]线路!A3335="","",[1]线路!A3335)</f>
        <v/>
      </c>
      <c r="B3335" t="str">
        <f>IF([1]线路!B3335="","",[1]线路!B3335)</f>
        <v/>
      </c>
      <c r="C3335" t="str">
        <f>IF([1]线路!C3335="","",[1]线路!C3335)</f>
        <v/>
      </c>
      <c r="D3335" t="str">
        <f>IF([1]线路!D3335="","",[1]线路!D3335)</f>
        <v/>
      </c>
      <c r="E3335" t="str">
        <f>IF([1]线路!F3335="","",[1]线路!F3335)</f>
        <v/>
      </c>
      <c r="F3335" t="str">
        <f>IF([1]线路!E3335="","",[1]线路!E3335)</f>
        <v/>
      </c>
      <c r="G3335" s="18" t="str">
        <f t="shared" si="120"/>
        <v/>
      </c>
      <c r="H3335" s="18"/>
      <c r="I3335" s="18"/>
      <c r="J3335" s="18"/>
      <c r="K3335" s="18"/>
      <c r="L3335" s="18" t="str">
        <f t="shared" si="121"/>
        <v/>
      </c>
      <c r="M3335" t="str">
        <f>IF([1]线路!G3335="","",[1]线路!G3335)</f>
        <v/>
      </c>
      <c r="N3335" t="str">
        <f>IF([1]线路!H3335="","",[1]线路!H3335)</f>
        <v/>
      </c>
    </row>
    <row r="3336" spans="1:14" x14ac:dyDescent="0.15">
      <c r="A3336" t="str">
        <f>IF([1]线路!A3336="","",[1]线路!A3336)</f>
        <v/>
      </c>
      <c r="B3336" t="str">
        <f>IF([1]线路!B3336="","",[1]线路!B3336)</f>
        <v/>
      </c>
      <c r="C3336" t="str">
        <f>IF([1]线路!C3336="","",[1]线路!C3336)</f>
        <v/>
      </c>
      <c r="D3336" t="str">
        <f>IF([1]线路!D3336="","",[1]线路!D3336)</f>
        <v/>
      </c>
      <c r="E3336" t="str">
        <f>IF([1]线路!F3336="","",[1]线路!F3336)</f>
        <v/>
      </c>
      <c r="F3336" t="str">
        <f>IF([1]线路!E3336="","",[1]线路!E3336)</f>
        <v/>
      </c>
      <c r="G3336" s="18" t="str">
        <f t="shared" si="120"/>
        <v/>
      </c>
      <c r="H3336" s="18"/>
      <c r="I3336" s="18"/>
      <c r="J3336" s="18"/>
      <c r="K3336" s="18"/>
      <c r="L3336" s="18" t="str">
        <f t="shared" si="121"/>
        <v/>
      </c>
      <c r="M3336" t="str">
        <f>IF([1]线路!G3336="","",[1]线路!G3336)</f>
        <v/>
      </c>
      <c r="N3336" t="str">
        <f>IF([1]线路!H3336="","",[1]线路!H3336)</f>
        <v/>
      </c>
    </row>
    <row r="3337" spans="1:14" x14ac:dyDescent="0.15">
      <c r="A3337" t="str">
        <f>IF([1]线路!A3337="","",[1]线路!A3337)</f>
        <v/>
      </c>
      <c r="B3337" t="str">
        <f>IF([1]线路!B3337="","",[1]线路!B3337)</f>
        <v/>
      </c>
      <c r="C3337" t="str">
        <f>IF([1]线路!C3337="","",[1]线路!C3337)</f>
        <v/>
      </c>
      <c r="D3337" t="str">
        <f>IF([1]线路!D3337="","",[1]线路!D3337)</f>
        <v/>
      </c>
      <c r="E3337" t="str">
        <f>IF([1]线路!F3337="","",[1]线路!F3337)</f>
        <v/>
      </c>
      <c r="F3337" t="str">
        <f>IF([1]线路!E3337="","",[1]线路!E3337)</f>
        <v/>
      </c>
      <c r="G3337" s="18" t="str">
        <f t="shared" si="120"/>
        <v/>
      </c>
      <c r="H3337" s="18"/>
      <c r="I3337" s="18"/>
      <c r="J3337" s="18"/>
      <c r="K3337" s="18"/>
      <c r="L3337" s="18" t="str">
        <f t="shared" si="121"/>
        <v/>
      </c>
      <c r="M3337" t="str">
        <f>IF([1]线路!G3337="","",[1]线路!G3337)</f>
        <v/>
      </c>
      <c r="N3337" t="str">
        <f>IF([1]线路!H3337="","",[1]线路!H3337)</f>
        <v/>
      </c>
    </row>
    <row r="3338" spans="1:14" x14ac:dyDescent="0.15">
      <c r="A3338" t="str">
        <f>IF([1]线路!A3338="","",[1]线路!A3338)</f>
        <v/>
      </c>
      <c r="B3338" t="str">
        <f>IF([1]线路!B3338="","",[1]线路!B3338)</f>
        <v/>
      </c>
      <c r="C3338" t="str">
        <f>IF([1]线路!C3338="","",[1]线路!C3338)</f>
        <v/>
      </c>
      <c r="D3338" t="str">
        <f>IF([1]线路!D3338="","",[1]线路!D3338)</f>
        <v/>
      </c>
      <c r="E3338" t="str">
        <f>IF([1]线路!F3338="","",[1]线路!F3338)</f>
        <v/>
      </c>
      <c r="F3338" t="str">
        <f>IF([1]线路!E3338="","",[1]线路!E3338)</f>
        <v/>
      </c>
      <c r="G3338" s="18" t="str">
        <f t="shared" si="120"/>
        <v/>
      </c>
      <c r="H3338" s="18"/>
      <c r="I3338" s="18"/>
      <c r="J3338" s="18"/>
      <c r="K3338" s="18"/>
      <c r="L3338" s="18" t="str">
        <f t="shared" si="121"/>
        <v/>
      </c>
      <c r="M3338" t="str">
        <f>IF([1]线路!G3338="","",[1]线路!G3338)</f>
        <v/>
      </c>
      <c r="N3338" t="str">
        <f>IF([1]线路!H3338="","",[1]线路!H3338)</f>
        <v/>
      </c>
    </row>
    <row r="3339" spans="1:14" x14ac:dyDescent="0.15">
      <c r="A3339" t="str">
        <f>IF([1]线路!A3339="","",[1]线路!A3339)</f>
        <v/>
      </c>
      <c r="B3339" t="str">
        <f>IF([1]线路!B3339="","",[1]线路!B3339)</f>
        <v/>
      </c>
      <c r="C3339" t="str">
        <f>IF([1]线路!C3339="","",[1]线路!C3339)</f>
        <v/>
      </c>
      <c r="D3339" t="str">
        <f>IF([1]线路!D3339="","",[1]线路!D3339)</f>
        <v/>
      </c>
      <c r="E3339" t="str">
        <f>IF([1]线路!F3339="","",[1]线路!F3339)</f>
        <v/>
      </c>
      <c r="F3339" t="str">
        <f>IF([1]线路!E3339="","",[1]线路!E3339)</f>
        <v/>
      </c>
      <c r="G3339" s="18" t="str">
        <f t="shared" si="120"/>
        <v/>
      </c>
      <c r="H3339" s="18"/>
      <c r="I3339" s="18"/>
      <c r="J3339" s="18"/>
      <c r="K3339" s="18"/>
      <c r="L3339" s="18" t="str">
        <f t="shared" si="121"/>
        <v/>
      </c>
      <c r="M3339" t="str">
        <f>IF([1]线路!G3339="","",[1]线路!G3339)</f>
        <v/>
      </c>
      <c r="N3339" t="str">
        <f>IF([1]线路!H3339="","",[1]线路!H3339)</f>
        <v/>
      </c>
    </row>
    <row r="3340" spans="1:14" x14ac:dyDescent="0.15">
      <c r="A3340" t="str">
        <f>IF([1]线路!A3340="","",[1]线路!A3340)</f>
        <v/>
      </c>
      <c r="B3340" t="str">
        <f>IF([1]线路!B3340="","",[1]线路!B3340)</f>
        <v/>
      </c>
      <c r="C3340" t="str">
        <f>IF([1]线路!C3340="","",[1]线路!C3340)</f>
        <v/>
      </c>
      <c r="D3340" t="str">
        <f>IF([1]线路!D3340="","",[1]线路!D3340)</f>
        <v/>
      </c>
      <c r="E3340" t="str">
        <f>IF([1]线路!F3340="","",[1]线路!F3340)</f>
        <v/>
      </c>
      <c r="F3340" t="str">
        <f>IF([1]线路!E3340="","",[1]线路!E3340)</f>
        <v/>
      </c>
      <c r="G3340" s="18" t="str">
        <f t="shared" si="120"/>
        <v/>
      </c>
      <c r="H3340" s="18"/>
      <c r="I3340" s="18"/>
      <c r="J3340" s="18"/>
      <c r="K3340" s="18"/>
      <c r="L3340" s="18" t="str">
        <f t="shared" si="121"/>
        <v/>
      </c>
      <c r="M3340" t="str">
        <f>IF([1]线路!G3340="","",[1]线路!G3340)</f>
        <v/>
      </c>
      <c r="N3340" t="str">
        <f>IF([1]线路!H3340="","",[1]线路!H3340)</f>
        <v/>
      </c>
    </row>
    <row r="3341" spans="1:14" x14ac:dyDescent="0.15">
      <c r="A3341" t="str">
        <f>IF([1]线路!A3341="","",[1]线路!A3341)</f>
        <v/>
      </c>
      <c r="B3341" t="str">
        <f>IF([1]线路!B3341="","",[1]线路!B3341)</f>
        <v/>
      </c>
      <c r="C3341" t="str">
        <f>IF([1]线路!C3341="","",[1]线路!C3341)</f>
        <v/>
      </c>
      <c r="D3341" t="str">
        <f>IF([1]线路!D3341="","",[1]线路!D3341)</f>
        <v/>
      </c>
      <c r="E3341" t="str">
        <f>IF([1]线路!F3341="","",[1]线路!F3341)</f>
        <v/>
      </c>
      <c r="F3341" t="str">
        <f>IF([1]线路!E3341="","",[1]线路!E3341)</f>
        <v/>
      </c>
      <c r="G3341" s="18" t="str">
        <f t="shared" si="120"/>
        <v/>
      </c>
      <c r="H3341" s="18"/>
      <c r="I3341" s="18"/>
      <c r="J3341" s="18"/>
      <c r="K3341" s="18"/>
      <c r="L3341" s="18" t="str">
        <f t="shared" si="121"/>
        <v/>
      </c>
      <c r="M3341" t="str">
        <f>IF([1]线路!G3341="","",[1]线路!G3341)</f>
        <v/>
      </c>
      <c r="N3341" t="str">
        <f>IF([1]线路!H3341="","",[1]线路!H3341)</f>
        <v/>
      </c>
    </row>
    <row r="3342" spans="1:14" x14ac:dyDescent="0.15">
      <c r="A3342" t="str">
        <f>IF([1]线路!A3342="","",[1]线路!A3342)</f>
        <v/>
      </c>
      <c r="B3342" t="str">
        <f>IF([1]线路!B3342="","",[1]线路!B3342)</f>
        <v/>
      </c>
      <c r="C3342" t="str">
        <f>IF([1]线路!C3342="","",[1]线路!C3342)</f>
        <v/>
      </c>
      <c r="D3342" t="str">
        <f>IF([1]线路!D3342="","",[1]线路!D3342)</f>
        <v/>
      </c>
      <c r="E3342" t="str">
        <f>IF([1]线路!F3342="","",[1]线路!F3342)</f>
        <v/>
      </c>
      <c r="F3342" t="str">
        <f>IF([1]线路!E3342="","",[1]线路!E3342)</f>
        <v/>
      </c>
      <c r="G3342" s="18" t="str">
        <f t="shared" si="120"/>
        <v/>
      </c>
      <c r="H3342" s="18"/>
      <c r="I3342" s="18"/>
      <c r="J3342" s="18"/>
      <c r="K3342" s="18"/>
      <c r="L3342" s="18" t="str">
        <f t="shared" si="121"/>
        <v/>
      </c>
      <c r="M3342" t="str">
        <f>IF([1]线路!G3342="","",[1]线路!G3342)</f>
        <v/>
      </c>
      <c r="N3342" t="str">
        <f>IF([1]线路!H3342="","",[1]线路!H3342)</f>
        <v/>
      </c>
    </row>
    <row r="3343" spans="1:14" x14ac:dyDescent="0.15">
      <c r="A3343" t="str">
        <f>IF([1]线路!A3343="","",[1]线路!A3343)</f>
        <v/>
      </c>
      <c r="B3343" t="str">
        <f>IF([1]线路!B3343="","",[1]线路!B3343)</f>
        <v/>
      </c>
      <c r="C3343" t="str">
        <f>IF([1]线路!C3343="","",[1]线路!C3343)</f>
        <v/>
      </c>
      <c r="D3343" t="str">
        <f>IF([1]线路!D3343="","",[1]线路!D3343)</f>
        <v/>
      </c>
      <c r="E3343" t="str">
        <f>IF([1]线路!F3343="","",[1]线路!F3343)</f>
        <v/>
      </c>
      <c r="F3343" t="str">
        <f>IF([1]线路!E3343="","",[1]线路!E3343)</f>
        <v/>
      </c>
      <c r="G3343" s="18" t="str">
        <f t="shared" si="120"/>
        <v/>
      </c>
      <c r="H3343" s="18"/>
      <c r="I3343" s="18"/>
      <c r="J3343" s="18"/>
      <c r="K3343" s="18"/>
      <c r="L3343" s="18" t="str">
        <f t="shared" si="121"/>
        <v/>
      </c>
      <c r="M3343" t="str">
        <f>IF([1]线路!G3343="","",[1]线路!G3343)</f>
        <v/>
      </c>
      <c r="N3343" t="str">
        <f>IF([1]线路!H3343="","",[1]线路!H3343)</f>
        <v/>
      </c>
    </row>
    <row r="3344" spans="1:14" x14ac:dyDescent="0.15">
      <c r="A3344" t="str">
        <f>IF([1]线路!A3344="","",[1]线路!A3344)</f>
        <v/>
      </c>
      <c r="B3344" t="str">
        <f>IF([1]线路!B3344="","",[1]线路!B3344)</f>
        <v/>
      </c>
      <c r="C3344" t="str">
        <f>IF([1]线路!C3344="","",[1]线路!C3344)</f>
        <v/>
      </c>
      <c r="D3344" t="str">
        <f>IF([1]线路!D3344="","",[1]线路!D3344)</f>
        <v/>
      </c>
      <c r="E3344" t="str">
        <f>IF([1]线路!F3344="","",[1]线路!F3344)</f>
        <v/>
      </c>
      <c r="F3344" t="str">
        <f>IF([1]线路!E3344="","",[1]线路!E3344)</f>
        <v/>
      </c>
      <c r="G3344" s="18" t="str">
        <f t="shared" si="120"/>
        <v/>
      </c>
      <c r="H3344" s="18"/>
      <c r="I3344" s="18"/>
      <c r="J3344" s="18"/>
      <c r="K3344" s="18"/>
      <c r="L3344" s="18" t="str">
        <f t="shared" si="121"/>
        <v/>
      </c>
      <c r="M3344" t="str">
        <f>IF([1]线路!G3344="","",[1]线路!G3344)</f>
        <v/>
      </c>
      <c r="N3344" t="str">
        <f>IF([1]线路!H3344="","",[1]线路!H3344)</f>
        <v/>
      </c>
    </row>
    <row r="3345" spans="1:14" x14ac:dyDescent="0.15">
      <c r="A3345" t="str">
        <f>IF([1]线路!A3345="","",[1]线路!A3345)</f>
        <v/>
      </c>
      <c r="B3345" t="str">
        <f>IF([1]线路!B3345="","",[1]线路!B3345)</f>
        <v/>
      </c>
      <c r="C3345" t="str">
        <f>IF([1]线路!C3345="","",[1]线路!C3345)</f>
        <v/>
      </c>
      <c r="D3345" t="str">
        <f>IF([1]线路!D3345="","",[1]线路!D3345)</f>
        <v/>
      </c>
      <c r="E3345" t="str">
        <f>IF([1]线路!F3345="","",[1]线路!F3345)</f>
        <v/>
      </c>
      <c r="F3345" t="str">
        <f>IF([1]线路!E3345="","",[1]线路!E3345)</f>
        <v/>
      </c>
      <c r="G3345" s="18" t="str">
        <f t="shared" si="120"/>
        <v/>
      </c>
      <c r="H3345" s="18"/>
      <c r="I3345" s="18"/>
      <c r="J3345" s="18"/>
      <c r="K3345" s="18"/>
      <c r="L3345" s="18" t="str">
        <f t="shared" si="121"/>
        <v/>
      </c>
      <c r="M3345" t="str">
        <f>IF([1]线路!G3345="","",[1]线路!G3345)</f>
        <v/>
      </c>
      <c r="N3345" t="str">
        <f>IF([1]线路!H3345="","",[1]线路!H3345)</f>
        <v/>
      </c>
    </row>
    <row r="3346" spans="1:14" x14ac:dyDescent="0.15">
      <c r="A3346" t="str">
        <f>IF([1]线路!A3346="","",[1]线路!A3346)</f>
        <v/>
      </c>
      <c r="B3346" t="str">
        <f>IF([1]线路!B3346="","",[1]线路!B3346)</f>
        <v/>
      </c>
      <c r="C3346" t="str">
        <f>IF([1]线路!C3346="","",[1]线路!C3346)</f>
        <v/>
      </c>
      <c r="D3346" t="str">
        <f>IF([1]线路!D3346="","",[1]线路!D3346)</f>
        <v/>
      </c>
      <c r="E3346" t="str">
        <f>IF([1]线路!F3346="","",[1]线路!F3346)</f>
        <v/>
      </c>
      <c r="F3346" t="str">
        <f>IF([1]线路!E3346="","",[1]线路!E3346)</f>
        <v/>
      </c>
      <c r="G3346" s="18" t="str">
        <f t="shared" si="120"/>
        <v/>
      </c>
      <c r="H3346" s="18"/>
      <c r="I3346" s="18"/>
      <c r="J3346" s="18"/>
      <c r="K3346" s="18"/>
      <c r="L3346" s="18" t="str">
        <f t="shared" si="121"/>
        <v/>
      </c>
      <c r="M3346" t="str">
        <f>IF([1]线路!G3346="","",[1]线路!G3346)</f>
        <v/>
      </c>
      <c r="N3346" t="str">
        <f>IF([1]线路!H3346="","",[1]线路!H3346)</f>
        <v/>
      </c>
    </row>
    <row r="3347" spans="1:14" x14ac:dyDescent="0.15">
      <c r="A3347" t="str">
        <f>IF([1]线路!A3347="","",[1]线路!A3347)</f>
        <v/>
      </c>
      <c r="B3347" t="str">
        <f>IF([1]线路!B3347="","",[1]线路!B3347)</f>
        <v/>
      </c>
      <c r="C3347" t="str">
        <f>IF([1]线路!C3347="","",[1]线路!C3347)</f>
        <v/>
      </c>
      <c r="D3347" t="str">
        <f>IF([1]线路!D3347="","",[1]线路!D3347)</f>
        <v/>
      </c>
      <c r="E3347" t="str">
        <f>IF([1]线路!F3347="","",[1]线路!F3347)</f>
        <v/>
      </c>
      <c r="F3347" t="str">
        <f>IF([1]线路!E3347="","",[1]线路!E3347)</f>
        <v/>
      </c>
      <c r="G3347" s="18" t="str">
        <f t="shared" si="120"/>
        <v/>
      </c>
      <c r="H3347" s="18"/>
      <c r="I3347" s="18"/>
      <c r="J3347" s="18"/>
      <c r="K3347" s="18"/>
      <c r="L3347" s="18" t="str">
        <f t="shared" si="121"/>
        <v/>
      </c>
      <c r="M3347" t="str">
        <f>IF([1]线路!G3347="","",[1]线路!G3347)</f>
        <v/>
      </c>
      <c r="N3347" t="str">
        <f>IF([1]线路!H3347="","",[1]线路!H3347)</f>
        <v/>
      </c>
    </row>
    <row r="3348" spans="1:14" x14ac:dyDescent="0.15">
      <c r="A3348" t="str">
        <f>IF([1]线路!A3348="","",[1]线路!A3348)</f>
        <v/>
      </c>
      <c r="B3348" t="str">
        <f>IF([1]线路!B3348="","",[1]线路!B3348)</f>
        <v/>
      </c>
      <c r="C3348" t="str">
        <f>IF([1]线路!C3348="","",[1]线路!C3348)</f>
        <v/>
      </c>
      <c r="D3348" t="str">
        <f>IF([1]线路!D3348="","",[1]线路!D3348)</f>
        <v/>
      </c>
      <c r="E3348" t="str">
        <f>IF([1]线路!F3348="","",[1]线路!F3348)</f>
        <v/>
      </c>
      <c r="F3348" t="str">
        <f>IF([1]线路!E3348="","",[1]线路!E3348)</f>
        <v/>
      </c>
      <c r="G3348" s="18" t="str">
        <f t="shared" si="120"/>
        <v/>
      </c>
      <c r="H3348" s="18"/>
      <c r="I3348" s="18"/>
      <c r="J3348" s="18"/>
      <c r="K3348" s="18"/>
      <c r="L3348" s="18" t="str">
        <f t="shared" si="121"/>
        <v/>
      </c>
      <c r="M3348" t="str">
        <f>IF([1]线路!G3348="","",[1]线路!G3348)</f>
        <v/>
      </c>
      <c r="N3348" t="str">
        <f>IF([1]线路!H3348="","",[1]线路!H3348)</f>
        <v/>
      </c>
    </row>
    <row r="3349" spans="1:14" x14ac:dyDescent="0.15">
      <c r="A3349" t="str">
        <f>IF([1]线路!A3349="","",[1]线路!A3349)</f>
        <v/>
      </c>
      <c r="B3349" t="str">
        <f>IF([1]线路!B3349="","",[1]线路!B3349)</f>
        <v/>
      </c>
      <c r="C3349" t="str">
        <f>IF([1]线路!C3349="","",[1]线路!C3349)</f>
        <v/>
      </c>
      <c r="D3349" t="str">
        <f>IF([1]线路!D3349="","",[1]线路!D3349)</f>
        <v/>
      </c>
      <c r="E3349" t="str">
        <f>IF([1]线路!F3349="","",[1]线路!F3349)</f>
        <v/>
      </c>
      <c r="F3349" t="str">
        <f>IF([1]线路!E3349="","",[1]线路!E3349)</f>
        <v/>
      </c>
      <c r="G3349" s="18" t="str">
        <f t="shared" si="120"/>
        <v/>
      </c>
      <c r="H3349" s="18"/>
      <c r="I3349" s="18"/>
      <c r="J3349" s="18"/>
      <c r="K3349" s="18"/>
      <c r="L3349" s="18" t="str">
        <f t="shared" si="121"/>
        <v/>
      </c>
      <c r="M3349" t="str">
        <f>IF([1]线路!G3349="","",[1]线路!G3349)</f>
        <v/>
      </c>
      <c r="N3349" t="str">
        <f>IF([1]线路!H3349="","",[1]线路!H3349)</f>
        <v/>
      </c>
    </row>
    <row r="3350" spans="1:14" x14ac:dyDescent="0.15">
      <c r="A3350" t="str">
        <f>IF([1]线路!A3350="","",[1]线路!A3350)</f>
        <v/>
      </c>
      <c r="B3350" t="str">
        <f>IF([1]线路!B3350="","",[1]线路!B3350)</f>
        <v/>
      </c>
      <c r="C3350" t="str">
        <f>IF([1]线路!C3350="","",[1]线路!C3350)</f>
        <v/>
      </c>
      <c r="D3350" t="str">
        <f>IF([1]线路!D3350="","",[1]线路!D3350)</f>
        <v/>
      </c>
      <c r="E3350" t="str">
        <f>IF([1]线路!F3350="","",[1]线路!F3350)</f>
        <v/>
      </c>
      <c r="F3350" t="str">
        <f>IF([1]线路!E3350="","",[1]线路!E3350)</f>
        <v/>
      </c>
      <c r="G3350" s="18" t="str">
        <f t="shared" si="120"/>
        <v/>
      </c>
      <c r="H3350" s="18"/>
      <c r="I3350" s="18"/>
      <c r="J3350" s="18"/>
      <c r="K3350" s="18"/>
      <c r="L3350" s="18" t="str">
        <f t="shared" si="121"/>
        <v/>
      </c>
      <c r="M3350" t="str">
        <f>IF([1]线路!G3350="","",[1]线路!G3350)</f>
        <v/>
      </c>
      <c r="N3350" t="str">
        <f>IF([1]线路!H3350="","",[1]线路!H3350)</f>
        <v/>
      </c>
    </row>
    <row r="3351" spans="1:14" x14ac:dyDescent="0.15">
      <c r="A3351" t="str">
        <f>IF([1]线路!A3351="","",[1]线路!A3351)</f>
        <v/>
      </c>
      <c r="B3351" t="str">
        <f>IF([1]线路!B3351="","",[1]线路!B3351)</f>
        <v/>
      </c>
      <c r="C3351" t="str">
        <f>IF([1]线路!C3351="","",[1]线路!C3351)</f>
        <v/>
      </c>
      <c r="D3351" t="str">
        <f>IF([1]线路!D3351="","",[1]线路!D3351)</f>
        <v/>
      </c>
      <c r="E3351" t="str">
        <f>IF([1]线路!F3351="","",[1]线路!F3351)</f>
        <v/>
      </c>
      <c r="F3351" t="str">
        <f>IF([1]线路!E3351="","",[1]线路!E3351)</f>
        <v/>
      </c>
      <c r="G3351" s="18" t="str">
        <f t="shared" si="120"/>
        <v/>
      </c>
      <c r="H3351" s="18"/>
      <c r="I3351" s="18"/>
      <c r="J3351" s="18"/>
      <c r="K3351" s="18"/>
      <c r="L3351" s="18" t="str">
        <f t="shared" si="121"/>
        <v/>
      </c>
      <c r="M3351" t="str">
        <f>IF([1]线路!G3351="","",[1]线路!G3351)</f>
        <v/>
      </c>
      <c r="N3351" t="str">
        <f>IF([1]线路!H3351="","",[1]线路!H3351)</f>
        <v/>
      </c>
    </row>
    <row r="3352" spans="1:14" x14ac:dyDescent="0.15">
      <c r="A3352" t="str">
        <f>IF([1]线路!A3352="","",[1]线路!A3352)</f>
        <v/>
      </c>
      <c r="B3352" t="str">
        <f>IF([1]线路!B3352="","",[1]线路!B3352)</f>
        <v/>
      </c>
      <c r="C3352" t="str">
        <f>IF([1]线路!C3352="","",[1]线路!C3352)</f>
        <v/>
      </c>
      <c r="D3352" t="str">
        <f>IF([1]线路!D3352="","",[1]线路!D3352)</f>
        <v/>
      </c>
      <c r="E3352" t="str">
        <f>IF([1]线路!F3352="","",[1]线路!F3352)</f>
        <v/>
      </c>
      <c r="F3352" t="str">
        <f>IF([1]线路!E3352="","",[1]线路!E3352)</f>
        <v/>
      </c>
      <c r="G3352" s="18" t="str">
        <f t="shared" si="120"/>
        <v/>
      </c>
      <c r="H3352" s="18"/>
      <c r="I3352" s="18"/>
      <c r="J3352" s="18"/>
      <c r="K3352" s="18"/>
      <c r="L3352" s="18" t="str">
        <f t="shared" si="121"/>
        <v/>
      </c>
      <c r="M3352" t="str">
        <f>IF([1]线路!G3352="","",[1]线路!G3352)</f>
        <v/>
      </c>
      <c r="N3352" t="str">
        <f>IF([1]线路!H3352="","",[1]线路!H3352)</f>
        <v/>
      </c>
    </row>
    <row r="3353" spans="1:14" x14ac:dyDescent="0.15">
      <c r="A3353" t="str">
        <f>IF([1]线路!A3353="","",[1]线路!A3353)</f>
        <v/>
      </c>
      <c r="B3353" t="str">
        <f>IF([1]线路!B3353="","",[1]线路!B3353)</f>
        <v/>
      </c>
      <c r="C3353" t="str">
        <f>IF([1]线路!C3353="","",[1]线路!C3353)</f>
        <v/>
      </c>
      <c r="D3353" t="str">
        <f>IF([1]线路!D3353="","",[1]线路!D3353)</f>
        <v/>
      </c>
      <c r="E3353" t="str">
        <f>IF([1]线路!F3353="","",[1]线路!F3353)</f>
        <v/>
      </c>
      <c r="F3353" t="str">
        <f>IF([1]线路!E3353="","",[1]线路!E3353)</f>
        <v/>
      </c>
      <c r="G3353" s="18" t="str">
        <f t="shared" si="120"/>
        <v/>
      </c>
      <c r="H3353" s="18"/>
      <c r="I3353" s="18"/>
      <c r="J3353" s="18"/>
      <c r="K3353" s="18"/>
      <c r="L3353" s="18" t="str">
        <f t="shared" si="121"/>
        <v/>
      </c>
      <c r="M3353" t="str">
        <f>IF([1]线路!G3353="","",[1]线路!G3353)</f>
        <v/>
      </c>
      <c r="N3353" t="str">
        <f>IF([1]线路!H3353="","",[1]线路!H3353)</f>
        <v/>
      </c>
    </row>
    <row r="3354" spans="1:14" x14ac:dyDescent="0.15">
      <c r="A3354" t="str">
        <f>IF([1]线路!A3354="","",[1]线路!A3354)</f>
        <v/>
      </c>
      <c r="B3354" t="str">
        <f>IF([1]线路!B3354="","",[1]线路!B3354)</f>
        <v/>
      </c>
      <c r="C3354" t="str">
        <f>IF([1]线路!C3354="","",[1]线路!C3354)</f>
        <v/>
      </c>
      <c r="D3354" t="str">
        <f>IF([1]线路!D3354="","",[1]线路!D3354)</f>
        <v/>
      </c>
      <c r="E3354" t="str">
        <f>IF([1]线路!F3354="","",[1]线路!F3354)</f>
        <v/>
      </c>
      <c r="F3354" t="str">
        <f>IF([1]线路!E3354="","",[1]线路!E3354)</f>
        <v/>
      </c>
      <c r="G3354" s="18" t="str">
        <f t="shared" si="120"/>
        <v/>
      </c>
      <c r="H3354" s="18"/>
      <c r="I3354" s="18"/>
      <c r="J3354" s="18"/>
      <c r="K3354" s="18"/>
      <c r="L3354" s="18" t="str">
        <f t="shared" si="121"/>
        <v/>
      </c>
      <c r="M3354" t="str">
        <f>IF([1]线路!G3354="","",[1]线路!G3354)</f>
        <v/>
      </c>
      <c r="N3354" t="str">
        <f>IF([1]线路!H3354="","",[1]线路!H3354)</f>
        <v/>
      </c>
    </row>
    <row r="3355" spans="1:14" x14ac:dyDescent="0.15">
      <c r="A3355" t="str">
        <f>IF([1]线路!A3355="","",[1]线路!A3355)</f>
        <v/>
      </c>
      <c r="B3355" t="str">
        <f>IF([1]线路!B3355="","",[1]线路!B3355)</f>
        <v/>
      </c>
      <c r="C3355" t="str">
        <f>IF([1]线路!C3355="","",[1]线路!C3355)</f>
        <v/>
      </c>
      <c r="D3355" t="str">
        <f>IF([1]线路!D3355="","",[1]线路!D3355)</f>
        <v/>
      </c>
      <c r="E3355" t="str">
        <f>IF([1]线路!F3355="","",[1]线路!F3355)</f>
        <v/>
      </c>
      <c r="F3355" t="str">
        <f>IF([1]线路!E3355="","",[1]线路!E3355)</f>
        <v/>
      </c>
      <c r="G3355" s="18" t="str">
        <f t="shared" si="120"/>
        <v/>
      </c>
      <c r="H3355" s="18"/>
      <c r="I3355" s="18"/>
      <c r="J3355" s="18"/>
      <c r="K3355" s="18"/>
      <c r="L3355" s="18" t="str">
        <f t="shared" si="121"/>
        <v/>
      </c>
      <c r="M3355" t="str">
        <f>IF([1]线路!G3355="","",[1]线路!G3355)</f>
        <v/>
      </c>
      <c r="N3355" t="str">
        <f>IF([1]线路!H3355="","",[1]线路!H3355)</f>
        <v/>
      </c>
    </row>
    <row r="3356" spans="1:14" x14ac:dyDescent="0.15">
      <c r="A3356" t="str">
        <f>IF([1]线路!A3356="","",[1]线路!A3356)</f>
        <v/>
      </c>
      <c r="B3356" t="str">
        <f>IF([1]线路!B3356="","",[1]线路!B3356)</f>
        <v/>
      </c>
      <c r="C3356" t="str">
        <f>IF([1]线路!C3356="","",[1]线路!C3356)</f>
        <v/>
      </c>
      <c r="D3356" t="str">
        <f>IF([1]线路!D3356="","",[1]线路!D3356)</f>
        <v/>
      </c>
      <c r="E3356" t="str">
        <f>IF([1]线路!F3356="","",[1]线路!F3356)</f>
        <v/>
      </c>
      <c r="F3356" t="str">
        <f>IF([1]线路!E3356="","",[1]线路!E3356)</f>
        <v/>
      </c>
      <c r="G3356" s="18" t="str">
        <f t="shared" si="120"/>
        <v/>
      </c>
      <c r="H3356" s="18"/>
      <c r="I3356" s="18"/>
      <c r="J3356" s="18"/>
      <c r="K3356" s="18"/>
      <c r="L3356" s="18" t="str">
        <f t="shared" si="121"/>
        <v/>
      </c>
      <c r="M3356" t="str">
        <f>IF([1]线路!G3356="","",[1]线路!G3356)</f>
        <v/>
      </c>
      <c r="N3356" t="str">
        <f>IF([1]线路!H3356="","",[1]线路!H3356)</f>
        <v/>
      </c>
    </row>
    <row r="3357" spans="1:14" x14ac:dyDescent="0.15">
      <c r="A3357" t="str">
        <f>IF([1]线路!A3357="","",[1]线路!A3357)</f>
        <v/>
      </c>
      <c r="B3357" t="str">
        <f>IF([1]线路!B3357="","",[1]线路!B3357)</f>
        <v/>
      </c>
      <c r="C3357" t="str">
        <f>IF([1]线路!C3357="","",[1]线路!C3357)</f>
        <v/>
      </c>
      <c r="D3357" t="str">
        <f>IF([1]线路!D3357="","",[1]线路!D3357)</f>
        <v/>
      </c>
      <c r="E3357" t="str">
        <f>IF([1]线路!F3357="","",[1]线路!F3357)</f>
        <v/>
      </c>
      <c r="F3357" t="str">
        <f>IF([1]线路!E3357="","",[1]线路!E3357)</f>
        <v/>
      </c>
      <c r="G3357" s="18" t="str">
        <f t="shared" si="120"/>
        <v/>
      </c>
      <c r="H3357" s="18"/>
      <c r="I3357" s="18"/>
      <c r="J3357" s="18"/>
      <c r="K3357" s="18"/>
      <c r="L3357" s="18" t="str">
        <f t="shared" si="121"/>
        <v/>
      </c>
      <c r="M3357" t="str">
        <f>IF([1]线路!G3357="","",[1]线路!G3357)</f>
        <v/>
      </c>
      <c r="N3357" t="str">
        <f>IF([1]线路!H3357="","",[1]线路!H3357)</f>
        <v/>
      </c>
    </row>
    <row r="3358" spans="1:14" x14ac:dyDescent="0.15">
      <c r="A3358" t="str">
        <f>IF([1]线路!A3358="","",[1]线路!A3358)</f>
        <v/>
      </c>
      <c r="B3358" t="str">
        <f>IF([1]线路!B3358="","",[1]线路!B3358)</f>
        <v/>
      </c>
      <c r="C3358" t="str">
        <f>IF([1]线路!C3358="","",[1]线路!C3358)</f>
        <v/>
      </c>
      <c r="D3358" t="str">
        <f>IF([1]线路!D3358="","",[1]线路!D3358)</f>
        <v/>
      </c>
      <c r="E3358" t="str">
        <f>IF([1]线路!F3358="","",[1]线路!F3358)</f>
        <v/>
      </c>
      <c r="F3358" t="str">
        <f>IF([1]线路!E3358="","",[1]线路!E3358)</f>
        <v/>
      </c>
      <c r="G3358" s="18" t="str">
        <f t="shared" si="120"/>
        <v/>
      </c>
      <c r="H3358" s="18"/>
      <c r="I3358" s="18"/>
      <c r="J3358" s="18"/>
      <c r="K3358" s="18"/>
      <c r="L3358" s="18" t="str">
        <f t="shared" si="121"/>
        <v/>
      </c>
      <c r="M3358" t="str">
        <f>IF([1]线路!G3358="","",[1]线路!G3358)</f>
        <v/>
      </c>
      <c r="N3358" t="str">
        <f>IF([1]线路!H3358="","",[1]线路!H3358)</f>
        <v/>
      </c>
    </row>
    <row r="3359" spans="1:14" x14ac:dyDescent="0.15">
      <c r="A3359" t="str">
        <f>IF([1]线路!A3359="","",[1]线路!A3359)</f>
        <v/>
      </c>
      <c r="B3359" t="str">
        <f>IF([1]线路!B3359="","",[1]线路!B3359)</f>
        <v/>
      </c>
      <c r="C3359" t="str">
        <f>IF([1]线路!C3359="","",[1]线路!C3359)</f>
        <v/>
      </c>
      <c r="D3359" t="str">
        <f>IF([1]线路!D3359="","",[1]线路!D3359)</f>
        <v/>
      </c>
      <c r="E3359" t="str">
        <f>IF([1]线路!F3359="","",[1]线路!F3359)</f>
        <v/>
      </c>
      <c r="F3359" t="str">
        <f>IF([1]线路!E3359="","",[1]线路!E3359)</f>
        <v/>
      </c>
      <c r="G3359" s="18" t="str">
        <f t="shared" si="120"/>
        <v/>
      </c>
      <c r="H3359" s="18"/>
      <c r="I3359" s="18"/>
      <c r="J3359" s="18"/>
      <c r="K3359" s="18"/>
      <c r="L3359" s="18" t="str">
        <f t="shared" si="121"/>
        <v/>
      </c>
      <c r="M3359" t="str">
        <f>IF([1]线路!G3359="","",[1]线路!G3359)</f>
        <v/>
      </c>
      <c r="N3359" t="str">
        <f>IF([1]线路!H3359="","",[1]线路!H3359)</f>
        <v/>
      </c>
    </row>
    <row r="3360" spans="1:14" x14ac:dyDescent="0.15">
      <c r="A3360" t="str">
        <f>IF([1]线路!A3360="","",[1]线路!A3360)</f>
        <v/>
      </c>
      <c r="B3360" t="str">
        <f>IF([1]线路!B3360="","",[1]线路!B3360)</f>
        <v/>
      </c>
      <c r="C3360" t="str">
        <f>IF([1]线路!C3360="","",[1]线路!C3360)</f>
        <v/>
      </c>
      <c r="D3360" t="str">
        <f>IF([1]线路!D3360="","",[1]线路!D3360)</f>
        <v/>
      </c>
      <c r="E3360" t="str">
        <f>IF([1]线路!F3360="","",[1]线路!F3360)</f>
        <v/>
      </c>
      <c r="F3360" t="str">
        <f>IF([1]线路!E3360="","",[1]线路!E3360)</f>
        <v/>
      </c>
      <c r="G3360" s="18" t="str">
        <f t="shared" si="120"/>
        <v/>
      </c>
      <c r="H3360" s="18"/>
      <c r="I3360" s="18"/>
      <c r="J3360" s="18"/>
      <c r="K3360" s="18"/>
      <c r="L3360" s="18" t="str">
        <f t="shared" si="121"/>
        <v/>
      </c>
      <c r="M3360" t="str">
        <f>IF([1]线路!G3360="","",[1]线路!G3360)</f>
        <v/>
      </c>
      <c r="N3360" t="str">
        <f>IF([1]线路!H3360="","",[1]线路!H3360)</f>
        <v/>
      </c>
    </row>
    <row r="3361" spans="1:14" x14ac:dyDescent="0.15">
      <c r="A3361" t="str">
        <f>IF([1]线路!A3361="","",[1]线路!A3361)</f>
        <v/>
      </c>
      <c r="B3361" t="str">
        <f>IF([1]线路!B3361="","",[1]线路!B3361)</f>
        <v/>
      </c>
      <c r="C3361" t="str">
        <f>IF([1]线路!C3361="","",[1]线路!C3361)</f>
        <v/>
      </c>
      <c r="D3361" t="str">
        <f>IF([1]线路!D3361="","",[1]线路!D3361)</f>
        <v/>
      </c>
      <c r="E3361" t="str">
        <f>IF([1]线路!F3361="","",[1]线路!F3361)</f>
        <v/>
      </c>
      <c r="F3361" t="str">
        <f>IF([1]线路!E3361="","",[1]线路!E3361)</f>
        <v/>
      </c>
      <c r="G3361" s="18" t="str">
        <f t="shared" si="120"/>
        <v/>
      </c>
      <c r="H3361" s="18"/>
      <c r="I3361" s="18"/>
      <c r="J3361" s="18"/>
      <c r="K3361" s="18"/>
      <c r="L3361" s="18" t="str">
        <f t="shared" si="121"/>
        <v/>
      </c>
      <c r="M3361" t="str">
        <f>IF([1]线路!G3361="","",[1]线路!G3361)</f>
        <v/>
      </c>
      <c r="N3361" t="str">
        <f>IF([1]线路!H3361="","",[1]线路!H3361)</f>
        <v/>
      </c>
    </row>
    <row r="3362" spans="1:14" x14ac:dyDescent="0.15">
      <c r="A3362" t="str">
        <f>IF([1]线路!A3362="","",[1]线路!A3362)</f>
        <v/>
      </c>
      <c r="B3362" t="str">
        <f>IF([1]线路!B3362="","",[1]线路!B3362)</f>
        <v/>
      </c>
      <c r="C3362" t="str">
        <f>IF([1]线路!C3362="","",[1]线路!C3362)</f>
        <v/>
      </c>
      <c r="D3362" t="str">
        <f>IF([1]线路!D3362="","",[1]线路!D3362)</f>
        <v/>
      </c>
      <c r="E3362" t="str">
        <f>IF([1]线路!F3362="","",[1]线路!F3362)</f>
        <v/>
      </c>
      <c r="F3362" t="str">
        <f>IF([1]线路!E3362="","",[1]线路!E3362)</f>
        <v/>
      </c>
      <c r="G3362" s="18" t="str">
        <f t="shared" si="120"/>
        <v/>
      </c>
      <c r="H3362" s="18"/>
      <c r="I3362" s="18"/>
      <c r="J3362" s="18"/>
      <c r="K3362" s="18"/>
      <c r="L3362" s="18" t="str">
        <f t="shared" si="121"/>
        <v/>
      </c>
      <c r="M3362" t="str">
        <f>IF([1]线路!G3362="","",[1]线路!G3362)</f>
        <v/>
      </c>
      <c r="N3362" t="str">
        <f>IF([1]线路!H3362="","",[1]线路!H3362)</f>
        <v/>
      </c>
    </row>
    <row r="3363" spans="1:14" x14ac:dyDescent="0.15">
      <c r="A3363" t="str">
        <f>IF([1]线路!A3363="","",[1]线路!A3363)</f>
        <v/>
      </c>
      <c r="B3363" t="str">
        <f>IF([1]线路!B3363="","",[1]线路!B3363)</f>
        <v/>
      </c>
      <c r="C3363" t="str">
        <f>IF([1]线路!C3363="","",[1]线路!C3363)</f>
        <v/>
      </c>
      <c r="D3363" t="str">
        <f>IF([1]线路!D3363="","",[1]线路!D3363)</f>
        <v/>
      </c>
      <c r="E3363" t="str">
        <f>IF([1]线路!F3363="","",[1]线路!F3363)</f>
        <v/>
      </c>
      <c r="F3363" t="str">
        <f>IF([1]线路!E3363="","",[1]线路!E3363)</f>
        <v/>
      </c>
      <c r="G3363" s="18" t="str">
        <f t="shared" si="120"/>
        <v/>
      </c>
      <c r="H3363" s="18"/>
      <c r="I3363" s="18"/>
      <c r="J3363" s="18"/>
      <c r="K3363" s="18"/>
      <c r="L3363" s="18" t="str">
        <f t="shared" si="121"/>
        <v/>
      </c>
      <c r="M3363" t="str">
        <f>IF([1]线路!G3363="","",[1]线路!G3363)</f>
        <v/>
      </c>
      <c r="N3363" t="str">
        <f>IF([1]线路!H3363="","",[1]线路!H3363)</f>
        <v/>
      </c>
    </row>
    <row r="3364" spans="1:14" x14ac:dyDescent="0.15">
      <c r="A3364" t="str">
        <f>IF([1]线路!A3364="","",[1]线路!A3364)</f>
        <v/>
      </c>
      <c r="B3364" t="str">
        <f>IF([1]线路!B3364="","",[1]线路!B3364)</f>
        <v/>
      </c>
      <c r="C3364" t="str">
        <f>IF([1]线路!C3364="","",[1]线路!C3364)</f>
        <v/>
      </c>
      <c r="D3364" t="str">
        <f>IF([1]线路!D3364="","",[1]线路!D3364)</f>
        <v/>
      </c>
      <c r="E3364" t="str">
        <f>IF([1]线路!F3364="","",[1]线路!F3364)</f>
        <v/>
      </c>
      <c r="F3364" t="str">
        <f>IF([1]线路!E3364="","",[1]线路!E3364)</f>
        <v/>
      </c>
      <c r="G3364" s="18" t="str">
        <f t="shared" si="120"/>
        <v/>
      </c>
      <c r="H3364" s="18"/>
      <c r="I3364" s="18"/>
      <c r="J3364" s="18"/>
      <c r="K3364" s="18"/>
      <c r="L3364" s="18" t="str">
        <f t="shared" si="121"/>
        <v/>
      </c>
      <c r="M3364" t="str">
        <f>IF([1]线路!G3364="","",[1]线路!G3364)</f>
        <v/>
      </c>
      <c r="N3364" t="str">
        <f>IF([1]线路!H3364="","",[1]线路!H3364)</f>
        <v/>
      </c>
    </row>
    <row r="3365" spans="1:14" x14ac:dyDescent="0.15">
      <c r="A3365" t="str">
        <f>IF([1]线路!A3365="","",[1]线路!A3365)</f>
        <v/>
      </c>
      <c r="B3365" t="str">
        <f>IF([1]线路!B3365="","",[1]线路!B3365)</f>
        <v/>
      </c>
      <c r="C3365" t="str">
        <f>IF([1]线路!C3365="","",[1]线路!C3365)</f>
        <v/>
      </c>
      <c r="D3365" t="str">
        <f>IF([1]线路!D3365="","",[1]线路!D3365)</f>
        <v/>
      </c>
      <c r="E3365" t="str">
        <f>IF([1]线路!F3365="","",[1]线路!F3365)</f>
        <v/>
      </c>
      <c r="F3365" t="str">
        <f>IF([1]线路!E3365="","",[1]线路!E3365)</f>
        <v/>
      </c>
      <c r="G3365" s="18" t="str">
        <f t="shared" si="120"/>
        <v/>
      </c>
      <c r="H3365" s="18"/>
      <c r="I3365" s="18"/>
      <c r="J3365" s="18"/>
      <c r="K3365" s="18"/>
      <c r="L3365" s="18" t="str">
        <f t="shared" si="121"/>
        <v/>
      </c>
      <c r="M3365" t="str">
        <f>IF([1]线路!G3365="","",[1]线路!G3365)</f>
        <v/>
      </c>
      <c r="N3365" t="str">
        <f>IF([1]线路!H3365="","",[1]线路!H3365)</f>
        <v/>
      </c>
    </row>
    <row r="3366" spans="1:14" x14ac:dyDescent="0.15">
      <c r="A3366" t="str">
        <f>IF([1]线路!A3366="","",[1]线路!A3366)</f>
        <v/>
      </c>
      <c r="B3366" t="str">
        <f>IF([1]线路!B3366="","",[1]线路!B3366)</f>
        <v/>
      </c>
      <c r="C3366" t="str">
        <f>IF([1]线路!C3366="","",[1]线路!C3366)</f>
        <v/>
      </c>
      <c r="D3366" t="str">
        <f>IF([1]线路!D3366="","",[1]线路!D3366)</f>
        <v/>
      </c>
      <c r="E3366" t="str">
        <f>IF([1]线路!F3366="","",[1]线路!F3366)</f>
        <v/>
      </c>
      <c r="F3366" t="str">
        <f>IF([1]线路!E3366="","",[1]线路!E3366)</f>
        <v/>
      </c>
      <c r="G3366" s="18" t="str">
        <f t="shared" si="120"/>
        <v/>
      </c>
      <c r="H3366" s="18"/>
      <c r="I3366" s="18"/>
      <c r="J3366" s="18"/>
      <c r="K3366" s="18"/>
      <c r="L3366" s="18" t="str">
        <f t="shared" si="121"/>
        <v/>
      </c>
      <c r="M3366" t="str">
        <f>IF([1]线路!G3366="","",[1]线路!G3366)</f>
        <v/>
      </c>
      <c r="N3366" t="str">
        <f>IF([1]线路!H3366="","",[1]线路!H3366)</f>
        <v/>
      </c>
    </row>
    <row r="3367" spans="1:14" x14ac:dyDescent="0.15">
      <c r="A3367" t="str">
        <f>IF([1]线路!A3367="","",[1]线路!A3367)</f>
        <v/>
      </c>
      <c r="B3367" t="str">
        <f>IF([1]线路!B3367="","",[1]线路!B3367)</f>
        <v/>
      </c>
      <c r="C3367" t="str">
        <f>IF([1]线路!C3367="","",[1]线路!C3367)</f>
        <v/>
      </c>
      <c r="D3367" t="str">
        <f>IF([1]线路!D3367="","",[1]线路!D3367)</f>
        <v/>
      </c>
      <c r="E3367" t="str">
        <f>IF([1]线路!F3367="","",[1]线路!F3367)</f>
        <v/>
      </c>
      <c r="F3367" t="str">
        <f>IF([1]线路!E3367="","",[1]线路!E3367)</f>
        <v/>
      </c>
      <c r="G3367" s="18" t="str">
        <f t="shared" si="120"/>
        <v/>
      </c>
      <c r="H3367" s="18"/>
      <c r="I3367" s="18"/>
      <c r="J3367" s="18"/>
      <c r="K3367" s="18"/>
      <c r="L3367" s="18" t="str">
        <f t="shared" si="121"/>
        <v/>
      </c>
      <c r="M3367" t="str">
        <f>IF([1]线路!G3367="","",[1]线路!G3367)</f>
        <v/>
      </c>
      <c r="N3367" t="str">
        <f>IF([1]线路!H3367="","",[1]线路!H3367)</f>
        <v/>
      </c>
    </row>
    <row r="3368" spans="1:14" x14ac:dyDescent="0.15">
      <c r="A3368" t="str">
        <f>IF([1]线路!A3368="","",[1]线路!A3368)</f>
        <v/>
      </c>
      <c r="B3368" t="str">
        <f>IF([1]线路!B3368="","",[1]线路!B3368)</f>
        <v/>
      </c>
      <c r="C3368" t="str">
        <f>IF([1]线路!C3368="","",[1]线路!C3368)</f>
        <v/>
      </c>
      <c r="D3368" t="str">
        <f>IF([1]线路!D3368="","",[1]线路!D3368)</f>
        <v/>
      </c>
      <c r="E3368" t="str">
        <f>IF([1]线路!F3368="","",[1]线路!F3368)</f>
        <v/>
      </c>
      <c r="F3368" t="str">
        <f>IF([1]线路!E3368="","",[1]线路!E3368)</f>
        <v/>
      </c>
      <c r="G3368" s="18" t="str">
        <f t="shared" si="120"/>
        <v/>
      </c>
      <c r="H3368" s="18"/>
      <c r="I3368" s="18"/>
      <c r="J3368" s="18"/>
      <c r="K3368" s="18"/>
      <c r="L3368" s="18" t="str">
        <f t="shared" si="121"/>
        <v/>
      </c>
      <c r="M3368" t="str">
        <f>IF([1]线路!G3368="","",[1]线路!G3368)</f>
        <v/>
      </c>
      <c r="N3368" t="str">
        <f>IF([1]线路!H3368="","",[1]线路!H3368)</f>
        <v/>
      </c>
    </row>
    <row r="3369" spans="1:14" x14ac:dyDescent="0.15">
      <c r="A3369" t="str">
        <f>IF([1]线路!A3369="","",[1]线路!A3369)</f>
        <v/>
      </c>
      <c r="B3369" t="str">
        <f>IF([1]线路!B3369="","",[1]线路!B3369)</f>
        <v/>
      </c>
      <c r="C3369" t="str">
        <f>IF([1]线路!C3369="","",[1]线路!C3369)</f>
        <v/>
      </c>
      <c r="D3369" t="str">
        <f>IF([1]线路!D3369="","",[1]线路!D3369)</f>
        <v/>
      </c>
      <c r="E3369" t="str">
        <f>IF([1]线路!F3369="","",[1]线路!F3369)</f>
        <v/>
      </c>
      <c r="F3369" t="str">
        <f>IF([1]线路!E3369="","",[1]线路!E3369)</f>
        <v/>
      </c>
      <c r="G3369" s="18" t="str">
        <f t="shared" si="120"/>
        <v/>
      </c>
      <c r="H3369" s="18"/>
      <c r="I3369" s="18"/>
      <c r="J3369" s="18"/>
      <c r="K3369" s="18"/>
      <c r="L3369" s="18" t="str">
        <f t="shared" si="121"/>
        <v/>
      </c>
      <c r="M3369" t="str">
        <f>IF([1]线路!G3369="","",[1]线路!G3369)</f>
        <v/>
      </c>
      <c r="N3369" t="str">
        <f>IF([1]线路!H3369="","",[1]线路!H3369)</f>
        <v/>
      </c>
    </row>
    <row r="3370" spans="1:14" x14ac:dyDescent="0.15">
      <c r="A3370" t="str">
        <f>IF([1]线路!A3370="","",[1]线路!A3370)</f>
        <v/>
      </c>
      <c r="B3370" t="str">
        <f>IF([1]线路!B3370="","",[1]线路!B3370)</f>
        <v/>
      </c>
      <c r="C3370" t="str">
        <f>IF([1]线路!C3370="","",[1]线路!C3370)</f>
        <v/>
      </c>
      <c r="D3370" t="str">
        <f>IF([1]线路!D3370="","",[1]线路!D3370)</f>
        <v/>
      </c>
      <c r="E3370" t="str">
        <f>IF([1]线路!F3370="","",[1]线路!F3370)</f>
        <v/>
      </c>
      <c r="F3370" t="str">
        <f>IF([1]线路!E3370="","",[1]线路!E3370)</f>
        <v/>
      </c>
      <c r="G3370" s="18" t="str">
        <f t="shared" si="120"/>
        <v/>
      </c>
      <c r="H3370" s="18"/>
      <c r="I3370" s="18"/>
      <c r="J3370" s="18"/>
      <c r="K3370" s="18"/>
      <c r="L3370" s="18" t="str">
        <f t="shared" si="121"/>
        <v/>
      </c>
      <c r="M3370" t="str">
        <f>IF([1]线路!G3370="","",[1]线路!G3370)</f>
        <v/>
      </c>
      <c r="N3370" t="str">
        <f>IF([1]线路!H3370="","",[1]线路!H3370)</f>
        <v/>
      </c>
    </row>
    <row r="3371" spans="1:14" x14ac:dyDescent="0.15">
      <c r="A3371" t="str">
        <f>IF([1]线路!A3371="","",[1]线路!A3371)</f>
        <v/>
      </c>
      <c r="B3371" t="str">
        <f>IF([1]线路!B3371="","",[1]线路!B3371)</f>
        <v/>
      </c>
      <c r="C3371" t="str">
        <f>IF([1]线路!C3371="","",[1]线路!C3371)</f>
        <v/>
      </c>
      <c r="D3371" t="str">
        <f>IF([1]线路!D3371="","",[1]线路!D3371)</f>
        <v/>
      </c>
      <c r="E3371" t="str">
        <f>IF([1]线路!F3371="","",[1]线路!F3371)</f>
        <v/>
      </c>
      <c r="F3371" t="str">
        <f>IF([1]线路!E3371="","",[1]线路!E3371)</f>
        <v/>
      </c>
      <c r="G3371" s="18" t="str">
        <f t="shared" si="120"/>
        <v/>
      </c>
      <c r="H3371" s="18"/>
      <c r="I3371" s="18"/>
      <c r="J3371" s="18"/>
      <c r="K3371" s="18"/>
      <c r="L3371" s="18" t="str">
        <f t="shared" si="121"/>
        <v/>
      </c>
      <c r="M3371" t="str">
        <f>IF([1]线路!G3371="","",[1]线路!G3371)</f>
        <v/>
      </c>
      <c r="N3371" t="str">
        <f>IF([1]线路!H3371="","",[1]线路!H3371)</f>
        <v/>
      </c>
    </row>
    <row r="3372" spans="1:14" x14ac:dyDescent="0.15">
      <c r="A3372" t="str">
        <f>IF([1]线路!A3372="","",[1]线路!A3372)</f>
        <v/>
      </c>
      <c r="B3372" t="str">
        <f>IF([1]线路!B3372="","",[1]线路!B3372)</f>
        <v/>
      </c>
      <c r="C3372" t="str">
        <f>IF([1]线路!C3372="","",[1]线路!C3372)</f>
        <v/>
      </c>
      <c r="D3372" t="str">
        <f>IF([1]线路!D3372="","",[1]线路!D3372)</f>
        <v/>
      </c>
      <c r="E3372" t="str">
        <f>IF([1]线路!F3372="","",[1]线路!F3372)</f>
        <v/>
      </c>
      <c r="F3372" t="str">
        <f>IF([1]线路!E3372="","",[1]线路!E3372)</f>
        <v/>
      </c>
      <c r="G3372" s="18" t="str">
        <f t="shared" si="120"/>
        <v/>
      </c>
      <c r="H3372" s="18"/>
      <c r="I3372" s="18"/>
      <c r="J3372" s="18"/>
      <c r="K3372" s="18"/>
      <c r="L3372" s="18" t="str">
        <f t="shared" si="121"/>
        <v/>
      </c>
      <c r="M3372" t="str">
        <f>IF([1]线路!G3372="","",[1]线路!G3372)</f>
        <v/>
      </c>
      <c r="N3372" t="str">
        <f>IF([1]线路!H3372="","",[1]线路!H3372)</f>
        <v/>
      </c>
    </row>
    <row r="3373" spans="1:14" x14ac:dyDescent="0.15">
      <c r="A3373" t="str">
        <f>IF([1]线路!A3373="","",[1]线路!A3373)</f>
        <v/>
      </c>
      <c r="B3373" t="str">
        <f>IF([1]线路!B3373="","",[1]线路!B3373)</f>
        <v/>
      </c>
      <c r="C3373" t="str">
        <f>IF([1]线路!C3373="","",[1]线路!C3373)</f>
        <v/>
      </c>
      <c r="D3373" t="str">
        <f>IF([1]线路!D3373="","",[1]线路!D3373)</f>
        <v/>
      </c>
      <c r="E3373" t="str">
        <f>IF([1]线路!F3373="","",[1]线路!F3373)</f>
        <v/>
      </c>
      <c r="F3373" t="str">
        <f>IF([1]线路!E3373="","",[1]线路!E3373)</f>
        <v/>
      </c>
      <c r="G3373" s="18" t="str">
        <f t="shared" si="120"/>
        <v/>
      </c>
      <c r="H3373" s="18"/>
      <c r="I3373" s="18"/>
      <c r="J3373" s="18"/>
      <c r="K3373" s="18"/>
      <c r="L3373" s="18" t="str">
        <f t="shared" si="121"/>
        <v/>
      </c>
      <c r="M3373" t="str">
        <f>IF([1]线路!G3373="","",[1]线路!G3373)</f>
        <v/>
      </c>
      <c r="N3373" t="str">
        <f>IF([1]线路!H3373="","",[1]线路!H3373)</f>
        <v/>
      </c>
    </row>
    <row r="3374" spans="1:14" x14ac:dyDescent="0.15">
      <c r="A3374" t="str">
        <f>IF([1]线路!A3374="","",[1]线路!A3374)</f>
        <v/>
      </c>
      <c r="B3374" t="str">
        <f>IF([1]线路!B3374="","",[1]线路!B3374)</f>
        <v/>
      </c>
      <c r="C3374" t="str">
        <f>IF([1]线路!C3374="","",[1]线路!C3374)</f>
        <v/>
      </c>
      <c r="D3374" t="str">
        <f>IF([1]线路!D3374="","",[1]线路!D3374)</f>
        <v/>
      </c>
      <c r="E3374" t="str">
        <f>IF([1]线路!F3374="","",[1]线路!F3374)</f>
        <v/>
      </c>
      <c r="F3374" t="str">
        <f>IF([1]线路!E3374="","",[1]线路!E3374)</f>
        <v/>
      </c>
      <c r="G3374" s="18" t="str">
        <f t="shared" si="120"/>
        <v/>
      </c>
      <c r="H3374" s="18"/>
      <c r="I3374" s="18"/>
      <c r="J3374" s="18"/>
      <c r="K3374" s="18"/>
      <c r="L3374" s="18" t="str">
        <f t="shared" si="121"/>
        <v/>
      </c>
      <c r="M3374" t="str">
        <f>IF([1]线路!G3374="","",[1]线路!G3374)</f>
        <v/>
      </c>
      <c r="N3374" t="str">
        <f>IF([1]线路!H3374="","",[1]线路!H3374)</f>
        <v/>
      </c>
    </row>
    <row r="3375" spans="1:14" x14ac:dyDescent="0.15">
      <c r="A3375" t="str">
        <f>IF([1]线路!A3375="","",[1]线路!A3375)</f>
        <v/>
      </c>
      <c r="B3375" t="str">
        <f>IF([1]线路!B3375="","",[1]线路!B3375)</f>
        <v/>
      </c>
      <c r="C3375" t="str">
        <f>IF([1]线路!C3375="","",[1]线路!C3375)</f>
        <v/>
      </c>
      <c r="D3375" t="str">
        <f>IF([1]线路!D3375="","",[1]线路!D3375)</f>
        <v/>
      </c>
      <c r="E3375" t="str">
        <f>IF([1]线路!F3375="","",[1]线路!F3375)</f>
        <v/>
      </c>
      <c r="F3375" t="str">
        <f>IF([1]线路!E3375="","",[1]线路!E3375)</f>
        <v/>
      </c>
      <c r="G3375" s="18" t="str">
        <f t="shared" si="120"/>
        <v/>
      </c>
      <c r="H3375" s="18"/>
      <c r="I3375" s="18"/>
      <c r="J3375" s="18"/>
      <c r="K3375" s="18"/>
      <c r="L3375" s="18" t="str">
        <f t="shared" si="121"/>
        <v/>
      </c>
      <c r="M3375" t="str">
        <f>IF([1]线路!G3375="","",[1]线路!G3375)</f>
        <v/>
      </c>
      <c r="N3375" t="str">
        <f>IF([1]线路!H3375="","",[1]线路!H3375)</f>
        <v/>
      </c>
    </row>
    <row r="3376" spans="1:14" x14ac:dyDescent="0.15">
      <c r="A3376" t="str">
        <f>IF([1]线路!A3376="","",[1]线路!A3376)</f>
        <v/>
      </c>
      <c r="B3376" t="str">
        <f>IF([1]线路!B3376="","",[1]线路!B3376)</f>
        <v/>
      </c>
      <c r="C3376" t="str">
        <f>IF([1]线路!C3376="","",[1]线路!C3376)</f>
        <v/>
      </c>
      <c r="D3376" t="str">
        <f>IF([1]线路!D3376="","",[1]线路!D3376)</f>
        <v/>
      </c>
      <c r="E3376" t="str">
        <f>IF([1]线路!F3376="","",[1]线路!F3376)</f>
        <v/>
      </c>
      <c r="F3376" t="str">
        <f>IF([1]线路!E3376="","",[1]线路!E3376)</f>
        <v/>
      </c>
      <c r="G3376" s="18" t="str">
        <f t="shared" si="120"/>
        <v/>
      </c>
      <c r="H3376" s="18"/>
      <c r="I3376" s="18"/>
      <c r="J3376" s="18"/>
      <c r="K3376" s="18"/>
      <c r="L3376" s="18" t="str">
        <f t="shared" si="121"/>
        <v/>
      </c>
      <c r="M3376" t="str">
        <f>IF([1]线路!G3376="","",[1]线路!G3376)</f>
        <v/>
      </c>
      <c r="N3376" t="str">
        <f>IF([1]线路!H3376="","",[1]线路!H3376)</f>
        <v/>
      </c>
    </row>
    <row r="3377" spans="1:14" x14ac:dyDescent="0.15">
      <c r="A3377" t="str">
        <f>IF([1]线路!A3377="","",[1]线路!A3377)</f>
        <v/>
      </c>
      <c r="B3377" t="str">
        <f>IF([1]线路!B3377="","",[1]线路!B3377)</f>
        <v/>
      </c>
      <c r="C3377" t="str">
        <f>IF([1]线路!C3377="","",[1]线路!C3377)</f>
        <v/>
      </c>
      <c r="D3377" t="str">
        <f>IF([1]线路!D3377="","",[1]线路!D3377)</f>
        <v/>
      </c>
      <c r="E3377" t="str">
        <f>IF([1]线路!F3377="","",[1]线路!F3377)</f>
        <v/>
      </c>
      <c r="F3377" t="str">
        <f>IF([1]线路!E3377="","",[1]线路!E3377)</f>
        <v/>
      </c>
      <c r="G3377" s="18" t="str">
        <f t="shared" si="120"/>
        <v/>
      </c>
      <c r="H3377" s="18"/>
      <c r="I3377" s="18"/>
      <c r="J3377" s="18"/>
      <c r="K3377" s="18"/>
      <c r="L3377" s="18" t="str">
        <f t="shared" si="121"/>
        <v/>
      </c>
      <c r="M3377" t="str">
        <f>IF([1]线路!G3377="","",[1]线路!G3377)</f>
        <v/>
      </c>
      <c r="N3377" t="str">
        <f>IF([1]线路!H3377="","",[1]线路!H3377)</f>
        <v/>
      </c>
    </row>
    <row r="3378" spans="1:14" x14ac:dyDescent="0.15">
      <c r="A3378" t="str">
        <f>IF([1]线路!A3378="","",[1]线路!A3378)</f>
        <v/>
      </c>
      <c r="B3378" t="str">
        <f>IF([1]线路!B3378="","",[1]线路!B3378)</f>
        <v/>
      </c>
      <c r="C3378" t="str">
        <f>IF([1]线路!C3378="","",[1]线路!C3378)</f>
        <v/>
      </c>
      <c r="D3378" t="str">
        <f>IF([1]线路!D3378="","",[1]线路!D3378)</f>
        <v/>
      </c>
      <c r="E3378" t="str">
        <f>IF([1]线路!F3378="","",[1]线路!F3378)</f>
        <v/>
      </c>
      <c r="F3378" t="str">
        <f>IF([1]线路!E3378="","",[1]线路!E3378)</f>
        <v/>
      </c>
      <c r="G3378" s="18" t="str">
        <f t="shared" si="120"/>
        <v/>
      </c>
      <c r="H3378" s="18"/>
      <c r="I3378" s="18"/>
      <c r="J3378" s="18"/>
      <c r="K3378" s="18"/>
      <c r="L3378" s="18" t="str">
        <f t="shared" si="121"/>
        <v/>
      </c>
      <c r="M3378" t="str">
        <f>IF([1]线路!G3378="","",[1]线路!G3378)</f>
        <v/>
      </c>
      <c r="N3378" t="str">
        <f>IF([1]线路!H3378="","",[1]线路!H3378)</f>
        <v/>
      </c>
    </row>
    <row r="3379" spans="1:14" x14ac:dyDescent="0.15">
      <c r="A3379" t="str">
        <f>IF([1]线路!A3379="","",[1]线路!A3379)</f>
        <v/>
      </c>
      <c r="B3379" t="str">
        <f>IF([1]线路!B3379="","",[1]线路!B3379)</f>
        <v/>
      </c>
      <c r="C3379" t="str">
        <f>IF([1]线路!C3379="","",[1]线路!C3379)</f>
        <v/>
      </c>
      <c r="D3379" t="str">
        <f>IF([1]线路!D3379="","",[1]线路!D3379)</f>
        <v/>
      </c>
      <c r="E3379" t="str">
        <f>IF([1]线路!F3379="","",[1]线路!F3379)</f>
        <v/>
      </c>
      <c r="F3379" t="str">
        <f>IF([1]线路!E3379="","",[1]线路!E3379)</f>
        <v/>
      </c>
      <c r="G3379" s="18" t="str">
        <f t="shared" si="120"/>
        <v/>
      </c>
      <c r="H3379" s="18"/>
      <c r="I3379" s="18"/>
      <c r="J3379" s="18"/>
      <c r="K3379" s="18"/>
      <c r="L3379" s="18" t="str">
        <f t="shared" si="121"/>
        <v/>
      </c>
      <c r="M3379" t="str">
        <f>IF([1]线路!G3379="","",[1]线路!G3379)</f>
        <v/>
      </c>
      <c r="N3379" t="str">
        <f>IF([1]线路!H3379="","",[1]线路!H3379)</f>
        <v/>
      </c>
    </row>
    <row r="3380" spans="1:14" x14ac:dyDescent="0.15">
      <c r="A3380" t="str">
        <f>IF([1]线路!A3380="","",[1]线路!A3380)</f>
        <v/>
      </c>
      <c r="B3380" t="str">
        <f>IF([1]线路!B3380="","",[1]线路!B3380)</f>
        <v/>
      </c>
      <c r="C3380" t="str">
        <f>IF([1]线路!C3380="","",[1]线路!C3380)</f>
        <v/>
      </c>
      <c r="D3380" t="str">
        <f>IF([1]线路!D3380="","",[1]线路!D3380)</f>
        <v/>
      </c>
      <c r="E3380" t="str">
        <f>IF([1]线路!F3380="","",[1]线路!F3380)</f>
        <v/>
      </c>
      <c r="F3380" t="str">
        <f>IF([1]线路!E3380="","",[1]线路!E3380)</f>
        <v/>
      </c>
      <c r="G3380" s="18" t="str">
        <f t="shared" si="120"/>
        <v/>
      </c>
      <c r="H3380" s="18"/>
      <c r="I3380" s="18"/>
      <c r="J3380" s="18"/>
      <c r="K3380" s="18"/>
      <c r="L3380" s="18" t="str">
        <f t="shared" si="121"/>
        <v/>
      </c>
      <c r="M3380" t="str">
        <f>IF([1]线路!G3380="","",[1]线路!G3380)</f>
        <v/>
      </c>
      <c r="N3380" t="str">
        <f>IF([1]线路!H3380="","",[1]线路!H3380)</f>
        <v/>
      </c>
    </row>
    <row r="3381" spans="1:14" x14ac:dyDescent="0.15">
      <c r="A3381" t="str">
        <f>IF([1]线路!A3381="","",[1]线路!A3381)</f>
        <v/>
      </c>
      <c r="B3381" t="str">
        <f>IF([1]线路!B3381="","",[1]线路!B3381)</f>
        <v/>
      </c>
      <c r="C3381" t="str">
        <f>IF([1]线路!C3381="","",[1]线路!C3381)</f>
        <v/>
      </c>
      <c r="D3381" t="str">
        <f>IF([1]线路!D3381="","",[1]线路!D3381)</f>
        <v/>
      </c>
      <c r="E3381" t="str">
        <f>IF([1]线路!F3381="","",[1]线路!F3381)</f>
        <v/>
      </c>
      <c r="F3381" t="str">
        <f>IF([1]线路!E3381="","",[1]线路!E3381)</f>
        <v/>
      </c>
      <c r="G3381" s="18" t="str">
        <f t="shared" si="120"/>
        <v/>
      </c>
      <c r="H3381" s="18"/>
      <c r="I3381" s="18"/>
      <c r="J3381" s="18"/>
      <c r="K3381" s="18"/>
      <c r="L3381" s="18" t="str">
        <f t="shared" si="121"/>
        <v/>
      </c>
      <c r="M3381" t="str">
        <f>IF([1]线路!G3381="","",[1]线路!G3381)</f>
        <v/>
      </c>
      <c r="N3381" t="str">
        <f>IF([1]线路!H3381="","",[1]线路!H3381)</f>
        <v/>
      </c>
    </row>
    <row r="3382" spans="1:14" x14ac:dyDescent="0.15">
      <c r="A3382" t="str">
        <f>IF([1]线路!A3382="","",[1]线路!A3382)</f>
        <v/>
      </c>
      <c r="B3382" t="str">
        <f>IF([1]线路!B3382="","",[1]线路!B3382)</f>
        <v/>
      </c>
      <c r="C3382" t="str">
        <f>IF([1]线路!C3382="","",[1]线路!C3382)</f>
        <v/>
      </c>
      <c r="D3382" t="str">
        <f>IF([1]线路!D3382="","",[1]线路!D3382)</f>
        <v/>
      </c>
      <c r="E3382" t="str">
        <f>IF([1]线路!F3382="","",[1]线路!F3382)</f>
        <v/>
      </c>
      <c r="F3382" t="str">
        <f>IF([1]线路!E3382="","",[1]线路!E3382)</f>
        <v/>
      </c>
      <c r="G3382" s="18" t="str">
        <f t="shared" si="120"/>
        <v/>
      </c>
      <c r="H3382" s="18"/>
      <c r="I3382" s="18"/>
      <c r="J3382" s="18"/>
      <c r="K3382" s="18"/>
      <c r="L3382" s="18" t="str">
        <f t="shared" si="121"/>
        <v/>
      </c>
      <c r="M3382" t="str">
        <f>IF([1]线路!G3382="","",[1]线路!G3382)</f>
        <v/>
      </c>
      <c r="N3382" t="str">
        <f>IF([1]线路!H3382="","",[1]线路!H3382)</f>
        <v/>
      </c>
    </row>
    <row r="3383" spans="1:14" x14ac:dyDescent="0.15">
      <c r="A3383" t="str">
        <f>IF([1]线路!A3383="","",[1]线路!A3383)</f>
        <v/>
      </c>
      <c r="B3383" t="str">
        <f>IF([1]线路!B3383="","",[1]线路!B3383)</f>
        <v/>
      </c>
      <c r="C3383" t="str">
        <f>IF([1]线路!C3383="","",[1]线路!C3383)</f>
        <v/>
      </c>
      <c r="D3383" t="str">
        <f>IF([1]线路!D3383="","",[1]线路!D3383)</f>
        <v/>
      </c>
      <c r="E3383" t="str">
        <f>IF([1]线路!F3383="","",[1]线路!F3383)</f>
        <v/>
      </c>
      <c r="F3383" t="str">
        <f>IF([1]线路!E3383="","",[1]线路!E3383)</f>
        <v/>
      </c>
      <c r="G3383" s="18" t="str">
        <f t="shared" si="120"/>
        <v/>
      </c>
      <c r="H3383" s="18"/>
      <c r="I3383" s="18"/>
      <c r="J3383" s="18"/>
      <c r="K3383" s="18"/>
      <c r="L3383" s="18" t="str">
        <f t="shared" si="121"/>
        <v/>
      </c>
      <c r="M3383" t="str">
        <f>IF([1]线路!G3383="","",[1]线路!G3383)</f>
        <v/>
      </c>
      <c r="N3383" t="str">
        <f>IF([1]线路!H3383="","",[1]线路!H3383)</f>
        <v/>
      </c>
    </row>
    <row r="3384" spans="1:14" x14ac:dyDescent="0.15">
      <c r="A3384" t="str">
        <f>IF([1]线路!A3384="","",[1]线路!A3384)</f>
        <v/>
      </c>
      <c r="B3384" t="str">
        <f>IF([1]线路!B3384="","",[1]线路!B3384)</f>
        <v/>
      </c>
      <c r="C3384" t="str">
        <f>IF([1]线路!C3384="","",[1]线路!C3384)</f>
        <v/>
      </c>
      <c r="D3384" t="str">
        <f>IF([1]线路!D3384="","",[1]线路!D3384)</f>
        <v/>
      </c>
      <c r="E3384" t="str">
        <f>IF([1]线路!F3384="","",[1]线路!F3384)</f>
        <v/>
      </c>
      <c r="F3384" t="str">
        <f>IF([1]线路!E3384="","",[1]线路!E3384)</f>
        <v/>
      </c>
      <c r="G3384" s="18" t="str">
        <f t="shared" si="120"/>
        <v/>
      </c>
      <c r="H3384" s="18"/>
      <c r="I3384" s="18"/>
      <c r="J3384" s="18"/>
      <c r="K3384" s="18"/>
      <c r="L3384" s="18" t="str">
        <f t="shared" si="121"/>
        <v/>
      </c>
      <c r="M3384" t="str">
        <f>IF([1]线路!G3384="","",[1]线路!G3384)</f>
        <v/>
      </c>
      <c r="N3384" t="str">
        <f>IF([1]线路!H3384="","",[1]线路!H3384)</f>
        <v/>
      </c>
    </row>
    <row r="3385" spans="1:14" x14ac:dyDescent="0.15">
      <c r="A3385" t="str">
        <f>IF([1]线路!A3385="","",[1]线路!A3385)</f>
        <v/>
      </c>
      <c r="B3385" t="str">
        <f>IF([1]线路!B3385="","",[1]线路!B3385)</f>
        <v/>
      </c>
      <c r="C3385" t="str">
        <f>IF([1]线路!C3385="","",[1]线路!C3385)</f>
        <v/>
      </c>
      <c r="D3385" t="str">
        <f>IF([1]线路!D3385="","",[1]线路!D3385)</f>
        <v/>
      </c>
      <c r="E3385" t="str">
        <f>IF([1]线路!F3385="","",[1]线路!F3385)</f>
        <v/>
      </c>
      <c r="F3385" t="str">
        <f>IF([1]线路!E3385="","",[1]线路!E3385)</f>
        <v/>
      </c>
      <c r="G3385" s="18" t="str">
        <f t="shared" si="120"/>
        <v/>
      </c>
      <c r="H3385" s="18"/>
      <c r="I3385" s="18"/>
      <c r="J3385" s="18"/>
      <c r="K3385" s="18"/>
      <c r="L3385" s="18" t="str">
        <f t="shared" si="121"/>
        <v/>
      </c>
      <c r="M3385" t="str">
        <f>IF([1]线路!G3385="","",[1]线路!G3385)</f>
        <v/>
      </c>
      <c r="N3385" t="str">
        <f>IF([1]线路!H3385="","",[1]线路!H3385)</f>
        <v/>
      </c>
    </row>
    <row r="3386" spans="1:14" x14ac:dyDescent="0.15">
      <c r="A3386" t="str">
        <f>IF([1]线路!A3386="","",[1]线路!A3386)</f>
        <v/>
      </c>
      <c r="B3386" t="str">
        <f>IF([1]线路!B3386="","",[1]线路!B3386)</f>
        <v/>
      </c>
      <c r="C3386" t="str">
        <f>IF([1]线路!C3386="","",[1]线路!C3386)</f>
        <v/>
      </c>
      <c r="D3386" t="str">
        <f>IF([1]线路!D3386="","",[1]线路!D3386)</f>
        <v/>
      </c>
      <c r="E3386" t="str">
        <f>IF([1]线路!F3386="","",[1]线路!F3386)</f>
        <v/>
      </c>
      <c r="F3386" t="str">
        <f>IF([1]线路!E3386="","",[1]线路!E3386)</f>
        <v/>
      </c>
      <c r="G3386" s="18" t="str">
        <f t="shared" si="120"/>
        <v/>
      </c>
      <c r="H3386" s="18"/>
      <c r="I3386" s="18"/>
      <c r="J3386" s="18"/>
      <c r="K3386" s="18"/>
      <c r="L3386" s="18" t="str">
        <f t="shared" si="121"/>
        <v/>
      </c>
      <c r="M3386" t="str">
        <f>IF([1]线路!G3386="","",[1]线路!G3386)</f>
        <v/>
      </c>
      <c r="N3386" t="str">
        <f>IF([1]线路!H3386="","",[1]线路!H3386)</f>
        <v/>
      </c>
    </row>
    <row r="3387" spans="1:14" x14ac:dyDescent="0.15">
      <c r="A3387" t="str">
        <f>IF([1]线路!A3387="","",[1]线路!A3387)</f>
        <v/>
      </c>
      <c r="B3387" t="str">
        <f>IF([1]线路!B3387="","",[1]线路!B3387)</f>
        <v/>
      </c>
      <c r="C3387" t="str">
        <f>IF([1]线路!C3387="","",[1]线路!C3387)</f>
        <v/>
      </c>
      <c r="D3387" t="str">
        <f>IF([1]线路!D3387="","",[1]线路!D3387)</f>
        <v/>
      </c>
      <c r="E3387" t="str">
        <f>IF([1]线路!F3387="","",[1]线路!F3387)</f>
        <v/>
      </c>
      <c r="F3387" t="str">
        <f>IF([1]线路!E3387="","",[1]线路!E3387)</f>
        <v/>
      </c>
      <c r="G3387" s="18" t="str">
        <f t="shared" si="120"/>
        <v/>
      </c>
      <c r="H3387" s="18"/>
      <c r="I3387" s="18"/>
      <c r="J3387" s="18"/>
      <c r="K3387" s="18"/>
      <c r="L3387" s="18" t="str">
        <f t="shared" si="121"/>
        <v/>
      </c>
      <c r="M3387" t="str">
        <f>IF([1]线路!G3387="","",[1]线路!G3387)</f>
        <v/>
      </c>
      <c r="N3387" t="str">
        <f>IF([1]线路!H3387="","",[1]线路!H3387)</f>
        <v/>
      </c>
    </row>
    <row r="3388" spans="1:14" x14ac:dyDescent="0.15">
      <c r="A3388" t="str">
        <f>IF([1]线路!A3388="","",[1]线路!A3388)</f>
        <v/>
      </c>
      <c r="B3388" t="str">
        <f>IF([1]线路!B3388="","",[1]线路!B3388)</f>
        <v/>
      </c>
      <c r="C3388" t="str">
        <f>IF([1]线路!C3388="","",[1]线路!C3388)</f>
        <v/>
      </c>
      <c r="D3388" t="str">
        <f>IF([1]线路!D3388="","",[1]线路!D3388)</f>
        <v/>
      </c>
      <c r="E3388" t="str">
        <f>IF([1]线路!F3388="","",[1]线路!F3388)</f>
        <v/>
      </c>
      <c r="F3388" t="str">
        <f>IF([1]线路!E3388="","",[1]线路!E3388)</f>
        <v/>
      </c>
      <c r="G3388" s="18" t="str">
        <f t="shared" si="120"/>
        <v/>
      </c>
      <c r="H3388" s="18"/>
      <c r="I3388" s="18"/>
      <c r="J3388" s="18"/>
      <c r="K3388" s="18"/>
      <c r="L3388" s="18" t="str">
        <f t="shared" si="121"/>
        <v/>
      </c>
      <c r="M3388" t="str">
        <f>IF([1]线路!G3388="","",[1]线路!G3388)</f>
        <v/>
      </c>
      <c r="N3388" t="str">
        <f>IF([1]线路!H3388="","",[1]线路!H3388)</f>
        <v/>
      </c>
    </row>
    <row r="3389" spans="1:14" x14ac:dyDescent="0.15">
      <c r="A3389" t="str">
        <f>IF([1]线路!A3389="","",[1]线路!A3389)</f>
        <v/>
      </c>
      <c r="B3389" t="str">
        <f>IF([1]线路!B3389="","",[1]线路!B3389)</f>
        <v/>
      </c>
      <c r="C3389" t="str">
        <f>IF([1]线路!C3389="","",[1]线路!C3389)</f>
        <v/>
      </c>
      <c r="D3389" t="str">
        <f>IF([1]线路!D3389="","",[1]线路!D3389)</f>
        <v/>
      </c>
      <c r="E3389" t="str">
        <f>IF([1]线路!F3389="","",[1]线路!F3389)</f>
        <v/>
      </c>
      <c r="F3389" t="str">
        <f>IF([1]线路!E3389="","",[1]线路!E3389)</f>
        <v/>
      </c>
      <c r="G3389" s="18" t="str">
        <f t="shared" si="120"/>
        <v/>
      </c>
      <c r="H3389" s="18"/>
      <c r="I3389" s="18"/>
      <c r="J3389" s="18"/>
      <c r="K3389" s="18"/>
      <c r="L3389" s="18" t="str">
        <f t="shared" si="121"/>
        <v/>
      </c>
      <c r="M3389" t="str">
        <f>IF([1]线路!G3389="","",[1]线路!G3389)</f>
        <v/>
      </c>
      <c r="N3389" t="str">
        <f>IF([1]线路!H3389="","",[1]线路!H3389)</f>
        <v/>
      </c>
    </row>
    <row r="3390" spans="1:14" x14ac:dyDescent="0.15">
      <c r="A3390" t="str">
        <f>IF([1]线路!A3390="","",[1]线路!A3390)</f>
        <v/>
      </c>
      <c r="B3390" t="str">
        <f>IF([1]线路!B3390="","",[1]线路!B3390)</f>
        <v/>
      </c>
      <c r="C3390" t="str">
        <f>IF([1]线路!C3390="","",[1]线路!C3390)</f>
        <v/>
      </c>
      <c r="D3390" t="str">
        <f>IF([1]线路!D3390="","",[1]线路!D3390)</f>
        <v/>
      </c>
      <c r="E3390" t="str">
        <f>IF([1]线路!F3390="","",[1]线路!F3390)</f>
        <v/>
      </c>
      <c r="F3390" t="str">
        <f>IF([1]线路!E3390="","",[1]线路!E3390)</f>
        <v/>
      </c>
      <c r="G3390" s="18" t="str">
        <f t="shared" si="120"/>
        <v/>
      </c>
      <c r="H3390" s="18"/>
      <c r="I3390" s="18"/>
      <c r="J3390" s="18"/>
      <c r="K3390" s="18"/>
      <c r="L3390" s="18" t="str">
        <f t="shared" si="121"/>
        <v/>
      </c>
      <c r="M3390" t="str">
        <f>IF([1]线路!G3390="","",[1]线路!G3390)</f>
        <v/>
      </c>
      <c r="N3390" t="str">
        <f>IF([1]线路!H3390="","",[1]线路!H3390)</f>
        <v/>
      </c>
    </row>
    <row r="3391" spans="1:14" x14ac:dyDescent="0.15">
      <c r="A3391" t="str">
        <f>IF([1]线路!A3391="","",[1]线路!A3391)</f>
        <v/>
      </c>
      <c r="B3391" t="str">
        <f>IF([1]线路!B3391="","",[1]线路!B3391)</f>
        <v/>
      </c>
      <c r="C3391" t="str">
        <f>IF([1]线路!C3391="","",[1]线路!C3391)</f>
        <v/>
      </c>
      <c r="D3391" t="str">
        <f>IF([1]线路!D3391="","",[1]线路!D3391)</f>
        <v/>
      </c>
      <c r="E3391" t="str">
        <f>IF([1]线路!F3391="","",[1]线路!F3391)</f>
        <v/>
      </c>
      <c r="F3391" t="str">
        <f>IF([1]线路!E3391="","",[1]线路!E3391)</f>
        <v/>
      </c>
      <c r="G3391" s="18" t="str">
        <f t="shared" si="120"/>
        <v/>
      </c>
      <c r="H3391" s="18"/>
      <c r="I3391" s="18"/>
      <c r="J3391" s="18"/>
      <c r="K3391" s="18"/>
      <c r="L3391" s="18" t="str">
        <f t="shared" si="121"/>
        <v/>
      </c>
      <c r="M3391" t="str">
        <f>IF([1]线路!G3391="","",[1]线路!G3391)</f>
        <v/>
      </c>
      <c r="N3391" t="str">
        <f>IF([1]线路!H3391="","",[1]线路!H3391)</f>
        <v/>
      </c>
    </row>
    <row r="3392" spans="1:14" x14ac:dyDescent="0.15">
      <c r="A3392" t="str">
        <f>IF([1]线路!A3392="","",[1]线路!A3392)</f>
        <v/>
      </c>
      <c r="B3392" t="str">
        <f>IF([1]线路!B3392="","",[1]线路!B3392)</f>
        <v/>
      </c>
      <c r="C3392" t="str">
        <f>IF([1]线路!C3392="","",[1]线路!C3392)</f>
        <v/>
      </c>
      <c r="D3392" t="str">
        <f>IF([1]线路!D3392="","",[1]线路!D3392)</f>
        <v/>
      </c>
      <c r="E3392" t="str">
        <f>IF([1]线路!F3392="","",[1]线路!F3392)</f>
        <v/>
      </c>
      <c r="F3392" t="str">
        <f>IF([1]线路!E3392="","",[1]线路!E3392)</f>
        <v/>
      </c>
      <c r="G3392" s="18" t="str">
        <f t="shared" si="120"/>
        <v/>
      </c>
      <c r="H3392" s="18"/>
      <c r="I3392" s="18"/>
      <c r="J3392" s="18"/>
      <c r="K3392" s="18"/>
      <c r="L3392" s="18" t="str">
        <f t="shared" si="121"/>
        <v/>
      </c>
      <c r="M3392" t="str">
        <f>IF([1]线路!G3392="","",[1]线路!G3392)</f>
        <v/>
      </c>
      <c r="N3392" t="str">
        <f>IF([1]线路!H3392="","",[1]线路!H3392)</f>
        <v/>
      </c>
    </row>
    <row r="3393" spans="1:14" x14ac:dyDescent="0.15">
      <c r="A3393" t="str">
        <f>IF([1]线路!A3393="","",[1]线路!A3393)</f>
        <v/>
      </c>
      <c r="B3393" t="str">
        <f>IF([1]线路!B3393="","",[1]线路!B3393)</f>
        <v/>
      </c>
      <c r="C3393" t="str">
        <f>IF([1]线路!C3393="","",[1]线路!C3393)</f>
        <v/>
      </c>
      <c r="D3393" t="str">
        <f>IF([1]线路!D3393="","",[1]线路!D3393)</f>
        <v/>
      </c>
      <c r="E3393" t="str">
        <f>IF([1]线路!F3393="","",[1]线路!F3393)</f>
        <v/>
      </c>
      <c r="F3393" t="str">
        <f>IF([1]线路!E3393="","",[1]线路!E3393)</f>
        <v/>
      </c>
      <c r="G3393" s="18" t="str">
        <f t="shared" si="120"/>
        <v/>
      </c>
      <c r="H3393" s="18"/>
      <c r="I3393" s="18"/>
      <c r="J3393" s="18"/>
      <c r="K3393" s="18"/>
      <c r="L3393" s="18" t="str">
        <f t="shared" si="121"/>
        <v/>
      </c>
      <c r="M3393" t="str">
        <f>IF([1]线路!G3393="","",[1]线路!G3393)</f>
        <v/>
      </c>
      <c r="N3393" t="str">
        <f>IF([1]线路!H3393="","",[1]线路!H3393)</f>
        <v/>
      </c>
    </row>
    <row r="3394" spans="1:14" x14ac:dyDescent="0.15">
      <c r="A3394" t="str">
        <f>IF([1]线路!A3394="","",[1]线路!A3394)</f>
        <v/>
      </c>
      <c r="B3394" t="str">
        <f>IF([1]线路!B3394="","",[1]线路!B3394)</f>
        <v/>
      </c>
      <c r="C3394" t="str">
        <f>IF([1]线路!C3394="","",[1]线路!C3394)</f>
        <v/>
      </c>
      <c r="D3394" t="str">
        <f>IF([1]线路!D3394="","",[1]线路!D3394)</f>
        <v/>
      </c>
      <c r="E3394" t="str">
        <f>IF([1]线路!F3394="","",[1]线路!F3394)</f>
        <v/>
      </c>
      <c r="F3394" t="str">
        <f>IF([1]线路!E3394="","",[1]线路!E3394)</f>
        <v/>
      </c>
      <c r="G3394" s="18" t="str">
        <f t="shared" si="120"/>
        <v/>
      </c>
      <c r="H3394" s="18"/>
      <c r="I3394" s="18"/>
      <c r="J3394" s="18"/>
      <c r="K3394" s="18"/>
      <c r="L3394" s="18" t="str">
        <f t="shared" si="121"/>
        <v/>
      </c>
      <c r="M3394" t="str">
        <f>IF([1]线路!G3394="","",[1]线路!G3394)</f>
        <v/>
      </c>
      <c r="N3394" t="str">
        <f>IF([1]线路!H3394="","",[1]线路!H3394)</f>
        <v/>
      </c>
    </row>
    <row r="3395" spans="1:14" x14ac:dyDescent="0.15">
      <c r="A3395" t="str">
        <f>IF([1]线路!A3395="","",[1]线路!A3395)</f>
        <v/>
      </c>
      <c r="B3395" t="str">
        <f>IF([1]线路!B3395="","",[1]线路!B3395)</f>
        <v/>
      </c>
      <c r="C3395" t="str">
        <f>IF([1]线路!C3395="","",[1]线路!C3395)</f>
        <v/>
      </c>
      <c r="D3395" t="str">
        <f>IF([1]线路!D3395="","",[1]线路!D3395)</f>
        <v/>
      </c>
      <c r="E3395" t="str">
        <f>IF([1]线路!F3395="","",[1]线路!F3395)</f>
        <v/>
      </c>
      <c r="F3395" t="str">
        <f>IF([1]线路!E3395="","",[1]线路!E3395)</f>
        <v/>
      </c>
      <c r="G3395" s="18" t="str">
        <f t="shared" ref="G3395:G3458" si="122">L3395</f>
        <v/>
      </c>
      <c r="H3395" s="18"/>
      <c r="I3395" s="18"/>
      <c r="J3395" s="18"/>
      <c r="K3395" s="18"/>
      <c r="L3395" s="18" t="str">
        <f t="shared" ref="L3395:L3458" si="123">IF(OR(I3395="",K3395=""),"",IF(I3395/(I3395+K3395)&gt;0.5,0,1))</f>
        <v/>
      </c>
      <c r="M3395" t="str">
        <f>IF([1]线路!G3395="","",[1]线路!G3395)</f>
        <v/>
      </c>
      <c r="N3395" t="str">
        <f>IF([1]线路!H3395="","",[1]线路!H3395)</f>
        <v/>
      </c>
    </row>
    <row r="3396" spans="1:14" x14ac:dyDescent="0.15">
      <c r="A3396" t="str">
        <f>IF([1]线路!A3396="","",[1]线路!A3396)</f>
        <v/>
      </c>
      <c r="B3396" t="str">
        <f>IF([1]线路!B3396="","",[1]线路!B3396)</f>
        <v/>
      </c>
      <c r="C3396" t="str">
        <f>IF([1]线路!C3396="","",[1]线路!C3396)</f>
        <v/>
      </c>
      <c r="D3396" t="str">
        <f>IF([1]线路!D3396="","",[1]线路!D3396)</f>
        <v/>
      </c>
      <c r="E3396" t="str">
        <f>IF([1]线路!F3396="","",[1]线路!F3396)</f>
        <v/>
      </c>
      <c r="F3396" t="str">
        <f>IF([1]线路!E3396="","",[1]线路!E3396)</f>
        <v/>
      </c>
      <c r="G3396" s="18" t="str">
        <f t="shared" si="122"/>
        <v/>
      </c>
      <c r="H3396" s="18"/>
      <c r="I3396" s="18"/>
      <c r="J3396" s="18"/>
      <c r="K3396" s="18"/>
      <c r="L3396" s="18" t="str">
        <f t="shared" si="123"/>
        <v/>
      </c>
      <c r="M3396" t="str">
        <f>IF([1]线路!G3396="","",[1]线路!G3396)</f>
        <v/>
      </c>
      <c r="N3396" t="str">
        <f>IF([1]线路!H3396="","",[1]线路!H3396)</f>
        <v/>
      </c>
    </row>
    <row r="3397" spans="1:14" x14ac:dyDescent="0.15">
      <c r="A3397" t="str">
        <f>IF([1]线路!A3397="","",[1]线路!A3397)</f>
        <v/>
      </c>
      <c r="B3397" t="str">
        <f>IF([1]线路!B3397="","",[1]线路!B3397)</f>
        <v/>
      </c>
      <c r="C3397" t="str">
        <f>IF([1]线路!C3397="","",[1]线路!C3397)</f>
        <v/>
      </c>
      <c r="D3397" t="str">
        <f>IF([1]线路!D3397="","",[1]线路!D3397)</f>
        <v/>
      </c>
      <c r="E3397" t="str">
        <f>IF([1]线路!F3397="","",[1]线路!F3397)</f>
        <v/>
      </c>
      <c r="F3397" t="str">
        <f>IF([1]线路!E3397="","",[1]线路!E3397)</f>
        <v/>
      </c>
      <c r="G3397" s="18" t="str">
        <f t="shared" si="122"/>
        <v/>
      </c>
      <c r="H3397" s="18"/>
      <c r="I3397" s="18"/>
      <c r="J3397" s="18"/>
      <c r="K3397" s="18"/>
      <c r="L3397" s="18" t="str">
        <f t="shared" si="123"/>
        <v/>
      </c>
      <c r="M3397" t="str">
        <f>IF([1]线路!G3397="","",[1]线路!G3397)</f>
        <v/>
      </c>
      <c r="N3397" t="str">
        <f>IF([1]线路!H3397="","",[1]线路!H3397)</f>
        <v/>
      </c>
    </row>
    <row r="3398" spans="1:14" x14ac:dyDescent="0.15">
      <c r="A3398" t="str">
        <f>IF([1]线路!A3398="","",[1]线路!A3398)</f>
        <v/>
      </c>
      <c r="B3398" t="str">
        <f>IF([1]线路!B3398="","",[1]线路!B3398)</f>
        <v/>
      </c>
      <c r="C3398" t="str">
        <f>IF([1]线路!C3398="","",[1]线路!C3398)</f>
        <v/>
      </c>
      <c r="D3398" t="str">
        <f>IF([1]线路!D3398="","",[1]线路!D3398)</f>
        <v/>
      </c>
      <c r="E3398" t="str">
        <f>IF([1]线路!F3398="","",[1]线路!F3398)</f>
        <v/>
      </c>
      <c r="F3398" t="str">
        <f>IF([1]线路!E3398="","",[1]线路!E3398)</f>
        <v/>
      </c>
      <c r="G3398" s="18" t="str">
        <f t="shared" si="122"/>
        <v/>
      </c>
      <c r="H3398" s="18"/>
      <c r="I3398" s="18"/>
      <c r="J3398" s="18"/>
      <c r="K3398" s="18"/>
      <c r="L3398" s="18" t="str">
        <f t="shared" si="123"/>
        <v/>
      </c>
      <c r="M3398" t="str">
        <f>IF([1]线路!G3398="","",[1]线路!G3398)</f>
        <v/>
      </c>
      <c r="N3398" t="str">
        <f>IF([1]线路!H3398="","",[1]线路!H3398)</f>
        <v/>
      </c>
    </row>
    <row r="3399" spans="1:14" x14ac:dyDescent="0.15">
      <c r="A3399" t="str">
        <f>IF([1]线路!A3399="","",[1]线路!A3399)</f>
        <v/>
      </c>
      <c r="B3399" t="str">
        <f>IF([1]线路!B3399="","",[1]线路!B3399)</f>
        <v/>
      </c>
      <c r="C3399" t="str">
        <f>IF([1]线路!C3399="","",[1]线路!C3399)</f>
        <v/>
      </c>
      <c r="D3399" t="str">
        <f>IF([1]线路!D3399="","",[1]线路!D3399)</f>
        <v/>
      </c>
      <c r="E3399" t="str">
        <f>IF([1]线路!F3399="","",[1]线路!F3399)</f>
        <v/>
      </c>
      <c r="F3399" t="str">
        <f>IF([1]线路!E3399="","",[1]线路!E3399)</f>
        <v/>
      </c>
      <c r="G3399" s="18" t="str">
        <f t="shared" si="122"/>
        <v/>
      </c>
      <c r="H3399" s="18"/>
      <c r="I3399" s="18"/>
      <c r="J3399" s="18"/>
      <c r="K3399" s="18"/>
      <c r="L3399" s="18" t="str">
        <f t="shared" si="123"/>
        <v/>
      </c>
      <c r="M3399" t="str">
        <f>IF([1]线路!G3399="","",[1]线路!G3399)</f>
        <v/>
      </c>
      <c r="N3399" t="str">
        <f>IF([1]线路!H3399="","",[1]线路!H3399)</f>
        <v/>
      </c>
    </row>
    <row r="3400" spans="1:14" x14ac:dyDescent="0.15">
      <c r="A3400" t="str">
        <f>IF([1]线路!A3400="","",[1]线路!A3400)</f>
        <v/>
      </c>
      <c r="B3400" t="str">
        <f>IF([1]线路!B3400="","",[1]线路!B3400)</f>
        <v/>
      </c>
      <c r="C3400" t="str">
        <f>IF([1]线路!C3400="","",[1]线路!C3400)</f>
        <v/>
      </c>
      <c r="D3400" t="str">
        <f>IF([1]线路!D3400="","",[1]线路!D3400)</f>
        <v/>
      </c>
      <c r="E3400" t="str">
        <f>IF([1]线路!F3400="","",[1]线路!F3400)</f>
        <v/>
      </c>
      <c r="F3400" t="str">
        <f>IF([1]线路!E3400="","",[1]线路!E3400)</f>
        <v/>
      </c>
      <c r="G3400" s="18" t="str">
        <f t="shared" si="122"/>
        <v/>
      </c>
      <c r="H3400" s="18"/>
      <c r="I3400" s="18"/>
      <c r="J3400" s="18"/>
      <c r="K3400" s="18"/>
      <c r="L3400" s="18" t="str">
        <f t="shared" si="123"/>
        <v/>
      </c>
      <c r="M3400" t="str">
        <f>IF([1]线路!G3400="","",[1]线路!G3400)</f>
        <v/>
      </c>
      <c r="N3400" t="str">
        <f>IF([1]线路!H3400="","",[1]线路!H3400)</f>
        <v/>
      </c>
    </row>
    <row r="3401" spans="1:14" x14ac:dyDescent="0.15">
      <c r="A3401" t="str">
        <f>IF([1]线路!A3401="","",[1]线路!A3401)</f>
        <v/>
      </c>
      <c r="B3401" t="str">
        <f>IF([1]线路!B3401="","",[1]线路!B3401)</f>
        <v/>
      </c>
      <c r="C3401" t="str">
        <f>IF([1]线路!C3401="","",[1]线路!C3401)</f>
        <v/>
      </c>
      <c r="D3401" t="str">
        <f>IF([1]线路!D3401="","",[1]线路!D3401)</f>
        <v/>
      </c>
      <c r="E3401" t="str">
        <f>IF([1]线路!F3401="","",[1]线路!F3401)</f>
        <v/>
      </c>
      <c r="F3401" t="str">
        <f>IF([1]线路!E3401="","",[1]线路!E3401)</f>
        <v/>
      </c>
      <c r="G3401" s="18" t="str">
        <f t="shared" si="122"/>
        <v/>
      </c>
      <c r="H3401" s="18"/>
      <c r="I3401" s="18"/>
      <c r="J3401" s="18"/>
      <c r="K3401" s="18"/>
      <c r="L3401" s="18" t="str">
        <f t="shared" si="123"/>
        <v/>
      </c>
      <c r="M3401" t="str">
        <f>IF([1]线路!G3401="","",[1]线路!G3401)</f>
        <v/>
      </c>
      <c r="N3401" t="str">
        <f>IF([1]线路!H3401="","",[1]线路!H3401)</f>
        <v/>
      </c>
    </row>
    <row r="3402" spans="1:14" x14ac:dyDescent="0.15">
      <c r="A3402" t="str">
        <f>IF([1]线路!A3402="","",[1]线路!A3402)</f>
        <v/>
      </c>
      <c r="B3402" t="str">
        <f>IF([1]线路!B3402="","",[1]线路!B3402)</f>
        <v/>
      </c>
      <c r="C3402" t="str">
        <f>IF([1]线路!C3402="","",[1]线路!C3402)</f>
        <v/>
      </c>
      <c r="D3402" t="str">
        <f>IF([1]线路!D3402="","",[1]线路!D3402)</f>
        <v/>
      </c>
      <c r="E3402" t="str">
        <f>IF([1]线路!F3402="","",[1]线路!F3402)</f>
        <v/>
      </c>
      <c r="F3402" t="str">
        <f>IF([1]线路!E3402="","",[1]线路!E3402)</f>
        <v/>
      </c>
      <c r="G3402" s="18" t="str">
        <f t="shared" si="122"/>
        <v/>
      </c>
      <c r="H3402" s="18"/>
      <c r="I3402" s="18"/>
      <c r="J3402" s="18"/>
      <c r="K3402" s="18"/>
      <c r="L3402" s="18" t="str">
        <f t="shared" si="123"/>
        <v/>
      </c>
      <c r="M3402" t="str">
        <f>IF([1]线路!G3402="","",[1]线路!G3402)</f>
        <v/>
      </c>
      <c r="N3402" t="str">
        <f>IF([1]线路!H3402="","",[1]线路!H3402)</f>
        <v/>
      </c>
    </row>
    <row r="3403" spans="1:14" x14ac:dyDescent="0.15">
      <c r="A3403" t="str">
        <f>IF([1]线路!A3403="","",[1]线路!A3403)</f>
        <v/>
      </c>
      <c r="B3403" t="str">
        <f>IF([1]线路!B3403="","",[1]线路!B3403)</f>
        <v/>
      </c>
      <c r="C3403" t="str">
        <f>IF([1]线路!C3403="","",[1]线路!C3403)</f>
        <v/>
      </c>
      <c r="D3403" t="str">
        <f>IF([1]线路!D3403="","",[1]线路!D3403)</f>
        <v/>
      </c>
      <c r="E3403" t="str">
        <f>IF([1]线路!F3403="","",[1]线路!F3403)</f>
        <v/>
      </c>
      <c r="F3403" t="str">
        <f>IF([1]线路!E3403="","",[1]线路!E3403)</f>
        <v/>
      </c>
      <c r="G3403" s="18" t="str">
        <f t="shared" si="122"/>
        <v/>
      </c>
      <c r="H3403" s="18"/>
      <c r="I3403" s="18"/>
      <c r="J3403" s="18"/>
      <c r="K3403" s="18"/>
      <c r="L3403" s="18" t="str">
        <f t="shared" si="123"/>
        <v/>
      </c>
      <c r="M3403" t="str">
        <f>IF([1]线路!G3403="","",[1]线路!G3403)</f>
        <v/>
      </c>
      <c r="N3403" t="str">
        <f>IF([1]线路!H3403="","",[1]线路!H3403)</f>
        <v/>
      </c>
    </row>
    <row r="3404" spans="1:14" x14ac:dyDescent="0.15">
      <c r="A3404" t="str">
        <f>IF([1]线路!A3404="","",[1]线路!A3404)</f>
        <v/>
      </c>
      <c r="B3404" t="str">
        <f>IF([1]线路!B3404="","",[1]线路!B3404)</f>
        <v/>
      </c>
      <c r="C3404" t="str">
        <f>IF([1]线路!C3404="","",[1]线路!C3404)</f>
        <v/>
      </c>
      <c r="D3404" t="str">
        <f>IF([1]线路!D3404="","",[1]线路!D3404)</f>
        <v/>
      </c>
      <c r="E3404" t="str">
        <f>IF([1]线路!F3404="","",[1]线路!F3404)</f>
        <v/>
      </c>
      <c r="F3404" t="str">
        <f>IF([1]线路!E3404="","",[1]线路!E3404)</f>
        <v/>
      </c>
      <c r="G3404" s="18" t="str">
        <f t="shared" si="122"/>
        <v/>
      </c>
      <c r="H3404" s="18"/>
      <c r="I3404" s="18"/>
      <c r="J3404" s="18"/>
      <c r="K3404" s="18"/>
      <c r="L3404" s="18" t="str">
        <f t="shared" si="123"/>
        <v/>
      </c>
      <c r="M3404" t="str">
        <f>IF([1]线路!G3404="","",[1]线路!G3404)</f>
        <v/>
      </c>
      <c r="N3404" t="str">
        <f>IF([1]线路!H3404="","",[1]线路!H3404)</f>
        <v/>
      </c>
    </row>
    <row r="3405" spans="1:14" x14ac:dyDescent="0.15">
      <c r="A3405" t="str">
        <f>IF([1]线路!A3405="","",[1]线路!A3405)</f>
        <v/>
      </c>
      <c r="B3405" t="str">
        <f>IF([1]线路!B3405="","",[1]线路!B3405)</f>
        <v/>
      </c>
      <c r="C3405" t="str">
        <f>IF([1]线路!C3405="","",[1]线路!C3405)</f>
        <v/>
      </c>
      <c r="D3405" t="str">
        <f>IF([1]线路!D3405="","",[1]线路!D3405)</f>
        <v/>
      </c>
      <c r="E3405" t="str">
        <f>IF([1]线路!F3405="","",[1]线路!F3405)</f>
        <v/>
      </c>
      <c r="F3405" t="str">
        <f>IF([1]线路!E3405="","",[1]线路!E3405)</f>
        <v/>
      </c>
      <c r="G3405" s="18" t="str">
        <f t="shared" si="122"/>
        <v/>
      </c>
      <c r="H3405" s="18"/>
      <c r="I3405" s="18"/>
      <c r="J3405" s="18"/>
      <c r="K3405" s="18"/>
      <c r="L3405" s="18" t="str">
        <f t="shared" si="123"/>
        <v/>
      </c>
      <c r="M3405" t="str">
        <f>IF([1]线路!G3405="","",[1]线路!G3405)</f>
        <v/>
      </c>
      <c r="N3405" t="str">
        <f>IF([1]线路!H3405="","",[1]线路!H3405)</f>
        <v/>
      </c>
    </row>
    <row r="3406" spans="1:14" x14ac:dyDescent="0.15">
      <c r="A3406" t="str">
        <f>IF([1]线路!A3406="","",[1]线路!A3406)</f>
        <v/>
      </c>
      <c r="B3406" t="str">
        <f>IF([1]线路!B3406="","",[1]线路!B3406)</f>
        <v/>
      </c>
      <c r="C3406" t="str">
        <f>IF([1]线路!C3406="","",[1]线路!C3406)</f>
        <v/>
      </c>
      <c r="D3406" t="str">
        <f>IF([1]线路!D3406="","",[1]线路!D3406)</f>
        <v/>
      </c>
      <c r="E3406" t="str">
        <f>IF([1]线路!F3406="","",[1]线路!F3406)</f>
        <v/>
      </c>
      <c r="F3406" t="str">
        <f>IF([1]线路!E3406="","",[1]线路!E3406)</f>
        <v/>
      </c>
      <c r="G3406" s="18" t="str">
        <f t="shared" si="122"/>
        <v/>
      </c>
      <c r="H3406" s="18"/>
      <c r="I3406" s="18"/>
      <c r="J3406" s="18"/>
      <c r="K3406" s="18"/>
      <c r="L3406" s="18" t="str">
        <f t="shared" si="123"/>
        <v/>
      </c>
      <c r="M3406" t="str">
        <f>IF([1]线路!G3406="","",[1]线路!G3406)</f>
        <v/>
      </c>
      <c r="N3406" t="str">
        <f>IF([1]线路!H3406="","",[1]线路!H3406)</f>
        <v/>
      </c>
    </row>
    <row r="3407" spans="1:14" x14ac:dyDescent="0.15">
      <c r="A3407" t="str">
        <f>IF([1]线路!A3407="","",[1]线路!A3407)</f>
        <v/>
      </c>
      <c r="B3407" t="str">
        <f>IF([1]线路!B3407="","",[1]线路!B3407)</f>
        <v/>
      </c>
      <c r="C3407" t="str">
        <f>IF([1]线路!C3407="","",[1]线路!C3407)</f>
        <v/>
      </c>
      <c r="D3407" t="str">
        <f>IF([1]线路!D3407="","",[1]线路!D3407)</f>
        <v/>
      </c>
      <c r="E3407" t="str">
        <f>IF([1]线路!F3407="","",[1]线路!F3407)</f>
        <v/>
      </c>
      <c r="F3407" t="str">
        <f>IF([1]线路!E3407="","",[1]线路!E3407)</f>
        <v/>
      </c>
      <c r="G3407" s="18" t="str">
        <f t="shared" si="122"/>
        <v/>
      </c>
      <c r="H3407" s="18"/>
      <c r="I3407" s="18"/>
      <c r="J3407" s="18"/>
      <c r="K3407" s="18"/>
      <c r="L3407" s="18" t="str">
        <f t="shared" si="123"/>
        <v/>
      </c>
      <c r="M3407" t="str">
        <f>IF([1]线路!G3407="","",[1]线路!G3407)</f>
        <v/>
      </c>
      <c r="N3407" t="str">
        <f>IF([1]线路!H3407="","",[1]线路!H3407)</f>
        <v/>
      </c>
    </row>
    <row r="3408" spans="1:14" x14ac:dyDescent="0.15">
      <c r="A3408" t="str">
        <f>IF([1]线路!A3408="","",[1]线路!A3408)</f>
        <v/>
      </c>
      <c r="B3408" t="str">
        <f>IF([1]线路!B3408="","",[1]线路!B3408)</f>
        <v/>
      </c>
      <c r="C3408" t="str">
        <f>IF([1]线路!C3408="","",[1]线路!C3408)</f>
        <v/>
      </c>
      <c r="D3408" t="str">
        <f>IF([1]线路!D3408="","",[1]线路!D3408)</f>
        <v/>
      </c>
      <c r="E3408" t="str">
        <f>IF([1]线路!F3408="","",[1]线路!F3408)</f>
        <v/>
      </c>
      <c r="F3408" t="str">
        <f>IF([1]线路!E3408="","",[1]线路!E3408)</f>
        <v/>
      </c>
      <c r="G3408" s="18" t="str">
        <f t="shared" si="122"/>
        <v/>
      </c>
      <c r="H3408" s="18"/>
      <c r="I3408" s="18"/>
      <c r="J3408" s="18"/>
      <c r="K3408" s="18"/>
      <c r="L3408" s="18" t="str">
        <f t="shared" si="123"/>
        <v/>
      </c>
      <c r="M3408" t="str">
        <f>IF([1]线路!G3408="","",[1]线路!G3408)</f>
        <v/>
      </c>
      <c r="N3408" t="str">
        <f>IF([1]线路!H3408="","",[1]线路!H3408)</f>
        <v/>
      </c>
    </row>
    <row r="3409" spans="1:14" x14ac:dyDescent="0.15">
      <c r="A3409" t="str">
        <f>IF([1]线路!A3409="","",[1]线路!A3409)</f>
        <v/>
      </c>
      <c r="B3409" t="str">
        <f>IF([1]线路!B3409="","",[1]线路!B3409)</f>
        <v/>
      </c>
      <c r="C3409" t="str">
        <f>IF([1]线路!C3409="","",[1]线路!C3409)</f>
        <v/>
      </c>
      <c r="D3409" t="str">
        <f>IF([1]线路!D3409="","",[1]线路!D3409)</f>
        <v/>
      </c>
      <c r="E3409" t="str">
        <f>IF([1]线路!F3409="","",[1]线路!F3409)</f>
        <v/>
      </c>
      <c r="F3409" t="str">
        <f>IF([1]线路!E3409="","",[1]线路!E3409)</f>
        <v/>
      </c>
      <c r="G3409" s="18" t="str">
        <f t="shared" si="122"/>
        <v/>
      </c>
      <c r="H3409" s="18"/>
      <c r="I3409" s="18"/>
      <c r="J3409" s="18"/>
      <c r="K3409" s="18"/>
      <c r="L3409" s="18" t="str">
        <f t="shared" si="123"/>
        <v/>
      </c>
      <c r="M3409" t="str">
        <f>IF([1]线路!G3409="","",[1]线路!G3409)</f>
        <v/>
      </c>
      <c r="N3409" t="str">
        <f>IF([1]线路!H3409="","",[1]线路!H3409)</f>
        <v/>
      </c>
    </row>
    <row r="3410" spans="1:14" x14ac:dyDescent="0.15">
      <c r="A3410" t="str">
        <f>IF([1]线路!A3410="","",[1]线路!A3410)</f>
        <v/>
      </c>
      <c r="B3410" t="str">
        <f>IF([1]线路!B3410="","",[1]线路!B3410)</f>
        <v/>
      </c>
      <c r="C3410" t="str">
        <f>IF([1]线路!C3410="","",[1]线路!C3410)</f>
        <v/>
      </c>
      <c r="D3410" t="str">
        <f>IF([1]线路!D3410="","",[1]线路!D3410)</f>
        <v/>
      </c>
      <c r="E3410" t="str">
        <f>IF([1]线路!F3410="","",[1]线路!F3410)</f>
        <v/>
      </c>
      <c r="F3410" t="str">
        <f>IF([1]线路!E3410="","",[1]线路!E3410)</f>
        <v/>
      </c>
      <c r="G3410" s="18" t="str">
        <f t="shared" si="122"/>
        <v/>
      </c>
      <c r="H3410" s="18"/>
      <c r="I3410" s="18"/>
      <c r="J3410" s="18"/>
      <c r="K3410" s="18"/>
      <c r="L3410" s="18" t="str">
        <f t="shared" si="123"/>
        <v/>
      </c>
      <c r="M3410" t="str">
        <f>IF([1]线路!G3410="","",[1]线路!G3410)</f>
        <v/>
      </c>
      <c r="N3410" t="str">
        <f>IF([1]线路!H3410="","",[1]线路!H3410)</f>
        <v/>
      </c>
    </row>
    <row r="3411" spans="1:14" x14ac:dyDescent="0.15">
      <c r="A3411" t="str">
        <f>IF([1]线路!A3411="","",[1]线路!A3411)</f>
        <v/>
      </c>
      <c r="B3411" t="str">
        <f>IF([1]线路!B3411="","",[1]线路!B3411)</f>
        <v/>
      </c>
      <c r="C3411" t="str">
        <f>IF([1]线路!C3411="","",[1]线路!C3411)</f>
        <v/>
      </c>
      <c r="D3411" t="str">
        <f>IF([1]线路!D3411="","",[1]线路!D3411)</f>
        <v/>
      </c>
      <c r="E3411" t="str">
        <f>IF([1]线路!F3411="","",[1]线路!F3411)</f>
        <v/>
      </c>
      <c r="F3411" t="str">
        <f>IF([1]线路!E3411="","",[1]线路!E3411)</f>
        <v/>
      </c>
      <c r="G3411" s="18" t="str">
        <f t="shared" si="122"/>
        <v/>
      </c>
      <c r="H3411" s="18"/>
      <c r="I3411" s="18"/>
      <c r="J3411" s="18"/>
      <c r="K3411" s="18"/>
      <c r="L3411" s="18" t="str">
        <f t="shared" si="123"/>
        <v/>
      </c>
      <c r="M3411" t="str">
        <f>IF([1]线路!G3411="","",[1]线路!G3411)</f>
        <v/>
      </c>
      <c r="N3411" t="str">
        <f>IF([1]线路!H3411="","",[1]线路!H3411)</f>
        <v/>
      </c>
    </row>
    <row r="3412" spans="1:14" x14ac:dyDescent="0.15">
      <c r="A3412" t="str">
        <f>IF([1]线路!A3412="","",[1]线路!A3412)</f>
        <v/>
      </c>
      <c r="B3412" t="str">
        <f>IF([1]线路!B3412="","",[1]线路!B3412)</f>
        <v/>
      </c>
      <c r="C3412" t="str">
        <f>IF([1]线路!C3412="","",[1]线路!C3412)</f>
        <v/>
      </c>
      <c r="D3412" t="str">
        <f>IF([1]线路!D3412="","",[1]线路!D3412)</f>
        <v/>
      </c>
      <c r="E3412" t="str">
        <f>IF([1]线路!F3412="","",[1]线路!F3412)</f>
        <v/>
      </c>
      <c r="F3412" t="str">
        <f>IF([1]线路!E3412="","",[1]线路!E3412)</f>
        <v/>
      </c>
      <c r="G3412" s="18" t="str">
        <f t="shared" si="122"/>
        <v/>
      </c>
      <c r="H3412" s="18"/>
      <c r="I3412" s="18"/>
      <c r="J3412" s="18"/>
      <c r="K3412" s="18"/>
      <c r="L3412" s="18" t="str">
        <f t="shared" si="123"/>
        <v/>
      </c>
      <c r="M3412" t="str">
        <f>IF([1]线路!G3412="","",[1]线路!G3412)</f>
        <v/>
      </c>
      <c r="N3412" t="str">
        <f>IF([1]线路!H3412="","",[1]线路!H3412)</f>
        <v/>
      </c>
    </row>
    <row r="3413" spans="1:14" x14ac:dyDescent="0.15">
      <c r="A3413" t="str">
        <f>IF([1]线路!A3413="","",[1]线路!A3413)</f>
        <v/>
      </c>
      <c r="B3413" t="str">
        <f>IF([1]线路!B3413="","",[1]线路!B3413)</f>
        <v/>
      </c>
      <c r="C3413" t="str">
        <f>IF([1]线路!C3413="","",[1]线路!C3413)</f>
        <v/>
      </c>
      <c r="D3413" t="str">
        <f>IF([1]线路!D3413="","",[1]线路!D3413)</f>
        <v/>
      </c>
      <c r="E3413" t="str">
        <f>IF([1]线路!F3413="","",[1]线路!F3413)</f>
        <v/>
      </c>
      <c r="F3413" t="str">
        <f>IF([1]线路!E3413="","",[1]线路!E3413)</f>
        <v/>
      </c>
      <c r="G3413" s="18" t="str">
        <f t="shared" si="122"/>
        <v/>
      </c>
      <c r="H3413" s="18"/>
      <c r="I3413" s="18"/>
      <c r="J3413" s="18"/>
      <c r="K3413" s="18"/>
      <c r="L3413" s="18" t="str">
        <f t="shared" si="123"/>
        <v/>
      </c>
      <c r="M3413" t="str">
        <f>IF([1]线路!G3413="","",[1]线路!G3413)</f>
        <v/>
      </c>
      <c r="N3413" t="str">
        <f>IF([1]线路!H3413="","",[1]线路!H3413)</f>
        <v/>
      </c>
    </row>
    <row r="3414" spans="1:14" x14ac:dyDescent="0.15">
      <c r="A3414" t="str">
        <f>IF([1]线路!A3414="","",[1]线路!A3414)</f>
        <v/>
      </c>
      <c r="B3414" t="str">
        <f>IF([1]线路!B3414="","",[1]线路!B3414)</f>
        <v/>
      </c>
      <c r="C3414" t="str">
        <f>IF([1]线路!C3414="","",[1]线路!C3414)</f>
        <v/>
      </c>
      <c r="D3414" t="str">
        <f>IF([1]线路!D3414="","",[1]线路!D3414)</f>
        <v/>
      </c>
      <c r="E3414" t="str">
        <f>IF([1]线路!F3414="","",[1]线路!F3414)</f>
        <v/>
      </c>
      <c r="F3414" t="str">
        <f>IF([1]线路!E3414="","",[1]线路!E3414)</f>
        <v/>
      </c>
      <c r="G3414" s="18" t="str">
        <f t="shared" si="122"/>
        <v/>
      </c>
      <c r="H3414" s="18"/>
      <c r="I3414" s="18"/>
      <c r="J3414" s="18"/>
      <c r="K3414" s="18"/>
      <c r="L3414" s="18" t="str">
        <f t="shared" si="123"/>
        <v/>
      </c>
      <c r="M3414" t="str">
        <f>IF([1]线路!G3414="","",[1]线路!G3414)</f>
        <v/>
      </c>
      <c r="N3414" t="str">
        <f>IF([1]线路!H3414="","",[1]线路!H3414)</f>
        <v/>
      </c>
    </row>
    <row r="3415" spans="1:14" x14ac:dyDescent="0.15">
      <c r="A3415" t="str">
        <f>IF([1]线路!A3415="","",[1]线路!A3415)</f>
        <v/>
      </c>
      <c r="B3415" t="str">
        <f>IF([1]线路!B3415="","",[1]线路!B3415)</f>
        <v/>
      </c>
      <c r="C3415" t="str">
        <f>IF([1]线路!C3415="","",[1]线路!C3415)</f>
        <v/>
      </c>
      <c r="D3415" t="str">
        <f>IF([1]线路!D3415="","",[1]线路!D3415)</f>
        <v/>
      </c>
      <c r="E3415" t="str">
        <f>IF([1]线路!F3415="","",[1]线路!F3415)</f>
        <v/>
      </c>
      <c r="F3415" t="str">
        <f>IF([1]线路!E3415="","",[1]线路!E3415)</f>
        <v/>
      </c>
      <c r="G3415" s="18" t="str">
        <f t="shared" si="122"/>
        <v/>
      </c>
      <c r="H3415" s="18"/>
      <c r="I3415" s="18"/>
      <c r="J3415" s="18"/>
      <c r="K3415" s="18"/>
      <c r="L3415" s="18" t="str">
        <f t="shared" si="123"/>
        <v/>
      </c>
      <c r="M3415" t="str">
        <f>IF([1]线路!G3415="","",[1]线路!G3415)</f>
        <v/>
      </c>
      <c r="N3415" t="str">
        <f>IF([1]线路!H3415="","",[1]线路!H3415)</f>
        <v/>
      </c>
    </row>
    <row r="3416" spans="1:14" x14ac:dyDescent="0.15">
      <c r="A3416" t="str">
        <f>IF([1]线路!A3416="","",[1]线路!A3416)</f>
        <v/>
      </c>
      <c r="B3416" t="str">
        <f>IF([1]线路!B3416="","",[1]线路!B3416)</f>
        <v/>
      </c>
      <c r="C3416" t="str">
        <f>IF([1]线路!C3416="","",[1]线路!C3416)</f>
        <v/>
      </c>
      <c r="D3416" t="str">
        <f>IF([1]线路!D3416="","",[1]线路!D3416)</f>
        <v/>
      </c>
      <c r="E3416" t="str">
        <f>IF([1]线路!F3416="","",[1]线路!F3416)</f>
        <v/>
      </c>
      <c r="F3416" t="str">
        <f>IF([1]线路!E3416="","",[1]线路!E3416)</f>
        <v/>
      </c>
      <c r="G3416" s="18" t="str">
        <f t="shared" si="122"/>
        <v/>
      </c>
      <c r="H3416" s="18"/>
      <c r="I3416" s="18"/>
      <c r="J3416" s="18"/>
      <c r="K3416" s="18"/>
      <c r="L3416" s="18" t="str">
        <f t="shared" si="123"/>
        <v/>
      </c>
      <c r="M3416" t="str">
        <f>IF([1]线路!G3416="","",[1]线路!G3416)</f>
        <v/>
      </c>
      <c r="N3416" t="str">
        <f>IF([1]线路!H3416="","",[1]线路!H3416)</f>
        <v/>
      </c>
    </row>
    <row r="3417" spans="1:14" x14ac:dyDescent="0.15">
      <c r="A3417" t="str">
        <f>IF([1]线路!A3417="","",[1]线路!A3417)</f>
        <v/>
      </c>
      <c r="B3417" t="str">
        <f>IF([1]线路!B3417="","",[1]线路!B3417)</f>
        <v/>
      </c>
      <c r="C3417" t="str">
        <f>IF([1]线路!C3417="","",[1]线路!C3417)</f>
        <v/>
      </c>
      <c r="D3417" t="str">
        <f>IF([1]线路!D3417="","",[1]线路!D3417)</f>
        <v/>
      </c>
      <c r="E3417" t="str">
        <f>IF([1]线路!F3417="","",[1]线路!F3417)</f>
        <v/>
      </c>
      <c r="F3417" t="str">
        <f>IF([1]线路!E3417="","",[1]线路!E3417)</f>
        <v/>
      </c>
      <c r="G3417" s="18" t="str">
        <f t="shared" si="122"/>
        <v/>
      </c>
      <c r="H3417" s="18"/>
      <c r="I3417" s="18"/>
      <c r="J3417" s="18"/>
      <c r="K3417" s="18"/>
      <c r="L3417" s="18" t="str">
        <f t="shared" si="123"/>
        <v/>
      </c>
      <c r="M3417" t="str">
        <f>IF([1]线路!G3417="","",[1]线路!G3417)</f>
        <v/>
      </c>
      <c r="N3417" t="str">
        <f>IF([1]线路!H3417="","",[1]线路!H3417)</f>
        <v/>
      </c>
    </row>
    <row r="3418" spans="1:14" x14ac:dyDescent="0.15">
      <c r="A3418" t="str">
        <f>IF([1]线路!A3418="","",[1]线路!A3418)</f>
        <v/>
      </c>
      <c r="B3418" t="str">
        <f>IF([1]线路!B3418="","",[1]线路!B3418)</f>
        <v/>
      </c>
      <c r="C3418" t="str">
        <f>IF([1]线路!C3418="","",[1]线路!C3418)</f>
        <v/>
      </c>
      <c r="D3418" t="str">
        <f>IF([1]线路!D3418="","",[1]线路!D3418)</f>
        <v/>
      </c>
      <c r="E3418" t="str">
        <f>IF([1]线路!F3418="","",[1]线路!F3418)</f>
        <v/>
      </c>
      <c r="F3418" t="str">
        <f>IF([1]线路!E3418="","",[1]线路!E3418)</f>
        <v/>
      </c>
      <c r="G3418" s="18" t="str">
        <f t="shared" si="122"/>
        <v/>
      </c>
      <c r="H3418" s="18"/>
      <c r="I3418" s="18"/>
      <c r="J3418" s="18"/>
      <c r="K3418" s="18"/>
      <c r="L3418" s="18" t="str">
        <f t="shared" si="123"/>
        <v/>
      </c>
      <c r="M3418" t="str">
        <f>IF([1]线路!G3418="","",[1]线路!G3418)</f>
        <v/>
      </c>
      <c r="N3418" t="str">
        <f>IF([1]线路!H3418="","",[1]线路!H3418)</f>
        <v/>
      </c>
    </row>
    <row r="3419" spans="1:14" x14ac:dyDescent="0.15">
      <c r="A3419" t="str">
        <f>IF([1]线路!A3419="","",[1]线路!A3419)</f>
        <v/>
      </c>
      <c r="B3419" t="str">
        <f>IF([1]线路!B3419="","",[1]线路!B3419)</f>
        <v/>
      </c>
      <c r="C3419" t="str">
        <f>IF([1]线路!C3419="","",[1]线路!C3419)</f>
        <v/>
      </c>
      <c r="D3419" t="str">
        <f>IF([1]线路!D3419="","",[1]线路!D3419)</f>
        <v/>
      </c>
      <c r="E3419" t="str">
        <f>IF([1]线路!F3419="","",[1]线路!F3419)</f>
        <v/>
      </c>
      <c r="F3419" t="str">
        <f>IF([1]线路!E3419="","",[1]线路!E3419)</f>
        <v/>
      </c>
      <c r="G3419" s="18" t="str">
        <f t="shared" si="122"/>
        <v/>
      </c>
      <c r="H3419" s="18"/>
      <c r="I3419" s="18"/>
      <c r="J3419" s="18"/>
      <c r="K3419" s="18"/>
      <c r="L3419" s="18" t="str">
        <f t="shared" si="123"/>
        <v/>
      </c>
      <c r="M3419" t="str">
        <f>IF([1]线路!G3419="","",[1]线路!G3419)</f>
        <v/>
      </c>
      <c r="N3419" t="str">
        <f>IF([1]线路!H3419="","",[1]线路!H3419)</f>
        <v/>
      </c>
    </row>
    <row r="3420" spans="1:14" x14ac:dyDescent="0.15">
      <c r="A3420" t="str">
        <f>IF([1]线路!A3420="","",[1]线路!A3420)</f>
        <v/>
      </c>
      <c r="B3420" t="str">
        <f>IF([1]线路!B3420="","",[1]线路!B3420)</f>
        <v/>
      </c>
      <c r="C3420" t="str">
        <f>IF([1]线路!C3420="","",[1]线路!C3420)</f>
        <v/>
      </c>
      <c r="D3420" t="str">
        <f>IF([1]线路!D3420="","",[1]线路!D3420)</f>
        <v/>
      </c>
      <c r="E3420" t="str">
        <f>IF([1]线路!F3420="","",[1]线路!F3420)</f>
        <v/>
      </c>
      <c r="F3420" t="str">
        <f>IF([1]线路!E3420="","",[1]线路!E3420)</f>
        <v/>
      </c>
      <c r="G3420" s="18" t="str">
        <f t="shared" si="122"/>
        <v/>
      </c>
      <c r="H3420" s="18"/>
      <c r="I3420" s="18"/>
      <c r="J3420" s="18"/>
      <c r="K3420" s="18"/>
      <c r="L3420" s="18" t="str">
        <f t="shared" si="123"/>
        <v/>
      </c>
      <c r="M3420" t="str">
        <f>IF([1]线路!G3420="","",[1]线路!G3420)</f>
        <v/>
      </c>
      <c r="N3420" t="str">
        <f>IF([1]线路!H3420="","",[1]线路!H3420)</f>
        <v/>
      </c>
    </row>
    <row r="3421" spans="1:14" x14ac:dyDescent="0.15">
      <c r="A3421" t="str">
        <f>IF([1]线路!A3421="","",[1]线路!A3421)</f>
        <v/>
      </c>
      <c r="B3421" t="str">
        <f>IF([1]线路!B3421="","",[1]线路!B3421)</f>
        <v/>
      </c>
      <c r="C3421" t="str">
        <f>IF([1]线路!C3421="","",[1]线路!C3421)</f>
        <v/>
      </c>
      <c r="D3421" t="str">
        <f>IF([1]线路!D3421="","",[1]线路!D3421)</f>
        <v/>
      </c>
      <c r="E3421" t="str">
        <f>IF([1]线路!F3421="","",[1]线路!F3421)</f>
        <v/>
      </c>
      <c r="F3421" t="str">
        <f>IF([1]线路!E3421="","",[1]线路!E3421)</f>
        <v/>
      </c>
      <c r="G3421" s="18" t="str">
        <f t="shared" si="122"/>
        <v/>
      </c>
      <c r="H3421" s="18"/>
      <c r="I3421" s="18"/>
      <c r="J3421" s="18"/>
      <c r="K3421" s="18"/>
      <c r="L3421" s="18" t="str">
        <f t="shared" si="123"/>
        <v/>
      </c>
      <c r="M3421" t="str">
        <f>IF([1]线路!G3421="","",[1]线路!G3421)</f>
        <v/>
      </c>
      <c r="N3421" t="str">
        <f>IF([1]线路!H3421="","",[1]线路!H3421)</f>
        <v/>
      </c>
    </row>
    <row r="3422" spans="1:14" x14ac:dyDescent="0.15">
      <c r="A3422" t="str">
        <f>IF([1]线路!A3422="","",[1]线路!A3422)</f>
        <v/>
      </c>
      <c r="B3422" t="str">
        <f>IF([1]线路!B3422="","",[1]线路!B3422)</f>
        <v/>
      </c>
      <c r="C3422" t="str">
        <f>IF([1]线路!C3422="","",[1]线路!C3422)</f>
        <v/>
      </c>
      <c r="D3422" t="str">
        <f>IF([1]线路!D3422="","",[1]线路!D3422)</f>
        <v/>
      </c>
      <c r="E3422" t="str">
        <f>IF([1]线路!F3422="","",[1]线路!F3422)</f>
        <v/>
      </c>
      <c r="F3422" t="str">
        <f>IF([1]线路!E3422="","",[1]线路!E3422)</f>
        <v/>
      </c>
      <c r="G3422" s="18" t="str">
        <f t="shared" si="122"/>
        <v/>
      </c>
      <c r="H3422" s="18"/>
      <c r="I3422" s="18"/>
      <c r="J3422" s="18"/>
      <c r="K3422" s="18"/>
      <c r="L3422" s="18" t="str">
        <f t="shared" si="123"/>
        <v/>
      </c>
      <c r="M3422" t="str">
        <f>IF([1]线路!G3422="","",[1]线路!G3422)</f>
        <v/>
      </c>
      <c r="N3422" t="str">
        <f>IF([1]线路!H3422="","",[1]线路!H3422)</f>
        <v/>
      </c>
    </row>
    <row r="3423" spans="1:14" x14ac:dyDescent="0.15">
      <c r="A3423" t="str">
        <f>IF([1]线路!A3423="","",[1]线路!A3423)</f>
        <v/>
      </c>
      <c r="B3423" t="str">
        <f>IF([1]线路!B3423="","",[1]线路!B3423)</f>
        <v/>
      </c>
      <c r="C3423" t="str">
        <f>IF([1]线路!C3423="","",[1]线路!C3423)</f>
        <v/>
      </c>
      <c r="D3423" t="str">
        <f>IF([1]线路!D3423="","",[1]线路!D3423)</f>
        <v/>
      </c>
      <c r="E3423" t="str">
        <f>IF([1]线路!F3423="","",[1]线路!F3423)</f>
        <v/>
      </c>
      <c r="F3423" t="str">
        <f>IF([1]线路!E3423="","",[1]线路!E3423)</f>
        <v/>
      </c>
      <c r="G3423" s="18" t="str">
        <f t="shared" si="122"/>
        <v/>
      </c>
      <c r="H3423" s="18"/>
      <c r="I3423" s="18"/>
      <c r="J3423" s="18"/>
      <c r="K3423" s="18"/>
      <c r="L3423" s="18" t="str">
        <f t="shared" si="123"/>
        <v/>
      </c>
      <c r="M3423" t="str">
        <f>IF([1]线路!G3423="","",[1]线路!G3423)</f>
        <v/>
      </c>
      <c r="N3423" t="str">
        <f>IF([1]线路!H3423="","",[1]线路!H3423)</f>
        <v/>
      </c>
    </row>
    <row r="3424" spans="1:14" x14ac:dyDescent="0.15">
      <c r="A3424" t="str">
        <f>IF([1]线路!A3424="","",[1]线路!A3424)</f>
        <v/>
      </c>
      <c r="B3424" t="str">
        <f>IF([1]线路!B3424="","",[1]线路!B3424)</f>
        <v/>
      </c>
      <c r="C3424" t="str">
        <f>IF([1]线路!C3424="","",[1]线路!C3424)</f>
        <v/>
      </c>
      <c r="D3424" t="str">
        <f>IF([1]线路!D3424="","",[1]线路!D3424)</f>
        <v/>
      </c>
      <c r="E3424" t="str">
        <f>IF([1]线路!F3424="","",[1]线路!F3424)</f>
        <v/>
      </c>
      <c r="F3424" t="str">
        <f>IF([1]线路!E3424="","",[1]线路!E3424)</f>
        <v/>
      </c>
      <c r="G3424" s="18" t="str">
        <f t="shared" si="122"/>
        <v/>
      </c>
      <c r="H3424" s="18"/>
      <c r="I3424" s="18"/>
      <c r="J3424" s="18"/>
      <c r="K3424" s="18"/>
      <c r="L3424" s="18" t="str">
        <f t="shared" si="123"/>
        <v/>
      </c>
      <c r="M3424" t="str">
        <f>IF([1]线路!G3424="","",[1]线路!G3424)</f>
        <v/>
      </c>
      <c r="N3424" t="str">
        <f>IF([1]线路!H3424="","",[1]线路!H3424)</f>
        <v/>
      </c>
    </row>
    <row r="3425" spans="1:14" x14ac:dyDescent="0.15">
      <c r="A3425" t="str">
        <f>IF([1]线路!A3425="","",[1]线路!A3425)</f>
        <v/>
      </c>
      <c r="B3425" t="str">
        <f>IF([1]线路!B3425="","",[1]线路!B3425)</f>
        <v/>
      </c>
      <c r="C3425" t="str">
        <f>IF([1]线路!C3425="","",[1]线路!C3425)</f>
        <v/>
      </c>
      <c r="D3425" t="str">
        <f>IF([1]线路!D3425="","",[1]线路!D3425)</f>
        <v/>
      </c>
      <c r="E3425" t="str">
        <f>IF([1]线路!F3425="","",[1]线路!F3425)</f>
        <v/>
      </c>
      <c r="F3425" t="str">
        <f>IF([1]线路!E3425="","",[1]线路!E3425)</f>
        <v/>
      </c>
      <c r="G3425" s="18" t="str">
        <f t="shared" si="122"/>
        <v/>
      </c>
      <c r="H3425" s="18"/>
      <c r="I3425" s="18"/>
      <c r="J3425" s="18"/>
      <c r="K3425" s="18"/>
      <c r="L3425" s="18" t="str">
        <f t="shared" si="123"/>
        <v/>
      </c>
      <c r="M3425" t="str">
        <f>IF([1]线路!G3425="","",[1]线路!G3425)</f>
        <v/>
      </c>
      <c r="N3425" t="str">
        <f>IF([1]线路!H3425="","",[1]线路!H3425)</f>
        <v/>
      </c>
    </row>
    <row r="3426" spans="1:14" x14ac:dyDescent="0.15">
      <c r="A3426" t="str">
        <f>IF([1]线路!A3426="","",[1]线路!A3426)</f>
        <v/>
      </c>
      <c r="B3426" t="str">
        <f>IF([1]线路!B3426="","",[1]线路!B3426)</f>
        <v/>
      </c>
      <c r="C3426" t="str">
        <f>IF([1]线路!C3426="","",[1]线路!C3426)</f>
        <v/>
      </c>
      <c r="D3426" t="str">
        <f>IF([1]线路!D3426="","",[1]线路!D3426)</f>
        <v/>
      </c>
      <c r="E3426" t="str">
        <f>IF([1]线路!F3426="","",[1]线路!F3426)</f>
        <v/>
      </c>
      <c r="F3426" t="str">
        <f>IF([1]线路!E3426="","",[1]线路!E3426)</f>
        <v/>
      </c>
      <c r="G3426" s="18" t="str">
        <f t="shared" si="122"/>
        <v/>
      </c>
      <c r="H3426" s="18"/>
      <c r="I3426" s="18"/>
      <c r="J3426" s="18"/>
      <c r="K3426" s="18"/>
      <c r="L3426" s="18" t="str">
        <f t="shared" si="123"/>
        <v/>
      </c>
      <c r="M3426" t="str">
        <f>IF([1]线路!G3426="","",[1]线路!G3426)</f>
        <v/>
      </c>
      <c r="N3426" t="str">
        <f>IF([1]线路!H3426="","",[1]线路!H3426)</f>
        <v/>
      </c>
    </row>
    <row r="3427" spans="1:14" x14ac:dyDescent="0.15">
      <c r="A3427" t="str">
        <f>IF([1]线路!A3427="","",[1]线路!A3427)</f>
        <v/>
      </c>
      <c r="B3427" t="str">
        <f>IF([1]线路!B3427="","",[1]线路!B3427)</f>
        <v/>
      </c>
      <c r="C3427" t="str">
        <f>IF([1]线路!C3427="","",[1]线路!C3427)</f>
        <v/>
      </c>
      <c r="D3427" t="str">
        <f>IF([1]线路!D3427="","",[1]线路!D3427)</f>
        <v/>
      </c>
      <c r="E3427" t="str">
        <f>IF([1]线路!F3427="","",[1]线路!F3427)</f>
        <v/>
      </c>
      <c r="F3427" t="str">
        <f>IF([1]线路!E3427="","",[1]线路!E3427)</f>
        <v/>
      </c>
      <c r="G3427" s="18" t="str">
        <f t="shared" si="122"/>
        <v/>
      </c>
      <c r="H3427" s="18"/>
      <c r="I3427" s="18"/>
      <c r="J3427" s="18"/>
      <c r="K3427" s="18"/>
      <c r="L3427" s="18" t="str">
        <f t="shared" si="123"/>
        <v/>
      </c>
      <c r="M3427" t="str">
        <f>IF([1]线路!G3427="","",[1]线路!G3427)</f>
        <v/>
      </c>
      <c r="N3427" t="str">
        <f>IF([1]线路!H3427="","",[1]线路!H3427)</f>
        <v/>
      </c>
    </row>
    <row r="3428" spans="1:14" x14ac:dyDescent="0.15">
      <c r="A3428" t="str">
        <f>IF([1]线路!A3428="","",[1]线路!A3428)</f>
        <v/>
      </c>
      <c r="B3428" t="str">
        <f>IF([1]线路!B3428="","",[1]线路!B3428)</f>
        <v/>
      </c>
      <c r="C3428" t="str">
        <f>IF([1]线路!C3428="","",[1]线路!C3428)</f>
        <v/>
      </c>
      <c r="D3428" t="str">
        <f>IF([1]线路!D3428="","",[1]线路!D3428)</f>
        <v/>
      </c>
      <c r="E3428" t="str">
        <f>IF([1]线路!F3428="","",[1]线路!F3428)</f>
        <v/>
      </c>
      <c r="F3428" t="str">
        <f>IF([1]线路!E3428="","",[1]线路!E3428)</f>
        <v/>
      </c>
      <c r="G3428" s="18" t="str">
        <f t="shared" si="122"/>
        <v/>
      </c>
      <c r="H3428" s="18"/>
      <c r="I3428" s="18"/>
      <c r="J3428" s="18"/>
      <c r="K3428" s="18"/>
      <c r="L3428" s="18" t="str">
        <f t="shared" si="123"/>
        <v/>
      </c>
      <c r="M3428" t="str">
        <f>IF([1]线路!G3428="","",[1]线路!G3428)</f>
        <v/>
      </c>
      <c r="N3428" t="str">
        <f>IF([1]线路!H3428="","",[1]线路!H3428)</f>
        <v/>
      </c>
    </row>
    <row r="3429" spans="1:14" x14ac:dyDescent="0.15">
      <c r="A3429" t="str">
        <f>IF([1]线路!A3429="","",[1]线路!A3429)</f>
        <v/>
      </c>
      <c r="B3429" t="str">
        <f>IF([1]线路!B3429="","",[1]线路!B3429)</f>
        <v/>
      </c>
      <c r="C3429" t="str">
        <f>IF([1]线路!C3429="","",[1]线路!C3429)</f>
        <v/>
      </c>
      <c r="D3429" t="str">
        <f>IF([1]线路!D3429="","",[1]线路!D3429)</f>
        <v/>
      </c>
      <c r="E3429" t="str">
        <f>IF([1]线路!F3429="","",[1]线路!F3429)</f>
        <v/>
      </c>
      <c r="F3429" t="str">
        <f>IF([1]线路!E3429="","",[1]线路!E3429)</f>
        <v/>
      </c>
      <c r="G3429" s="18" t="str">
        <f t="shared" si="122"/>
        <v/>
      </c>
      <c r="H3429" s="18"/>
      <c r="I3429" s="18"/>
      <c r="J3429" s="18"/>
      <c r="K3429" s="18"/>
      <c r="L3429" s="18" t="str">
        <f t="shared" si="123"/>
        <v/>
      </c>
      <c r="M3429" t="str">
        <f>IF([1]线路!G3429="","",[1]线路!G3429)</f>
        <v/>
      </c>
      <c r="N3429" t="str">
        <f>IF([1]线路!H3429="","",[1]线路!H3429)</f>
        <v/>
      </c>
    </row>
    <row r="3430" spans="1:14" x14ac:dyDescent="0.15">
      <c r="A3430" t="str">
        <f>IF([1]线路!A3430="","",[1]线路!A3430)</f>
        <v/>
      </c>
      <c r="B3430" t="str">
        <f>IF([1]线路!B3430="","",[1]线路!B3430)</f>
        <v/>
      </c>
      <c r="C3430" t="str">
        <f>IF([1]线路!C3430="","",[1]线路!C3430)</f>
        <v/>
      </c>
      <c r="D3430" t="str">
        <f>IF([1]线路!D3430="","",[1]线路!D3430)</f>
        <v/>
      </c>
      <c r="E3430" t="str">
        <f>IF([1]线路!F3430="","",[1]线路!F3430)</f>
        <v/>
      </c>
      <c r="F3430" t="str">
        <f>IF([1]线路!E3430="","",[1]线路!E3430)</f>
        <v/>
      </c>
      <c r="G3430" s="18" t="str">
        <f t="shared" si="122"/>
        <v/>
      </c>
      <c r="H3430" s="18"/>
      <c r="I3430" s="18"/>
      <c r="J3430" s="18"/>
      <c r="K3430" s="18"/>
      <c r="L3430" s="18" t="str">
        <f t="shared" si="123"/>
        <v/>
      </c>
      <c r="M3430" t="str">
        <f>IF([1]线路!G3430="","",[1]线路!G3430)</f>
        <v/>
      </c>
      <c r="N3430" t="str">
        <f>IF([1]线路!H3430="","",[1]线路!H3430)</f>
        <v/>
      </c>
    </row>
    <row r="3431" spans="1:14" x14ac:dyDescent="0.15">
      <c r="A3431" t="str">
        <f>IF([1]线路!A3431="","",[1]线路!A3431)</f>
        <v/>
      </c>
      <c r="B3431" t="str">
        <f>IF([1]线路!B3431="","",[1]线路!B3431)</f>
        <v/>
      </c>
      <c r="C3431" t="str">
        <f>IF([1]线路!C3431="","",[1]线路!C3431)</f>
        <v/>
      </c>
      <c r="D3431" t="str">
        <f>IF([1]线路!D3431="","",[1]线路!D3431)</f>
        <v/>
      </c>
      <c r="E3431" t="str">
        <f>IF([1]线路!F3431="","",[1]线路!F3431)</f>
        <v/>
      </c>
      <c r="F3431" t="str">
        <f>IF([1]线路!E3431="","",[1]线路!E3431)</f>
        <v/>
      </c>
      <c r="G3431" s="18" t="str">
        <f t="shared" si="122"/>
        <v/>
      </c>
      <c r="H3431" s="18"/>
      <c r="I3431" s="18"/>
      <c r="J3431" s="18"/>
      <c r="K3431" s="18"/>
      <c r="L3431" s="18" t="str">
        <f t="shared" si="123"/>
        <v/>
      </c>
      <c r="M3431" t="str">
        <f>IF([1]线路!G3431="","",[1]线路!G3431)</f>
        <v/>
      </c>
      <c r="N3431" t="str">
        <f>IF([1]线路!H3431="","",[1]线路!H3431)</f>
        <v/>
      </c>
    </row>
    <row r="3432" spans="1:14" x14ac:dyDescent="0.15">
      <c r="A3432" t="str">
        <f>IF([1]线路!A3432="","",[1]线路!A3432)</f>
        <v/>
      </c>
      <c r="B3432" t="str">
        <f>IF([1]线路!B3432="","",[1]线路!B3432)</f>
        <v/>
      </c>
      <c r="C3432" t="str">
        <f>IF([1]线路!C3432="","",[1]线路!C3432)</f>
        <v/>
      </c>
      <c r="D3432" t="str">
        <f>IF([1]线路!D3432="","",[1]线路!D3432)</f>
        <v/>
      </c>
      <c r="E3432" t="str">
        <f>IF([1]线路!F3432="","",[1]线路!F3432)</f>
        <v/>
      </c>
      <c r="F3432" t="str">
        <f>IF([1]线路!E3432="","",[1]线路!E3432)</f>
        <v/>
      </c>
      <c r="G3432" s="18" t="str">
        <f t="shared" si="122"/>
        <v/>
      </c>
      <c r="H3432" s="18"/>
      <c r="I3432" s="18"/>
      <c r="J3432" s="18"/>
      <c r="K3432" s="18"/>
      <c r="L3432" s="18" t="str">
        <f t="shared" si="123"/>
        <v/>
      </c>
      <c r="M3432" t="str">
        <f>IF([1]线路!G3432="","",[1]线路!G3432)</f>
        <v/>
      </c>
      <c r="N3432" t="str">
        <f>IF([1]线路!H3432="","",[1]线路!H3432)</f>
        <v/>
      </c>
    </row>
    <row r="3433" spans="1:14" x14ac:dyDescent="0.15">
      <c r="A3433" t="str">
        <f>IF([1]线路!A3433="","",[1]线路!A3433)</f>
        <v/>
      </c>
      <c r="B3433" t="str">
        <f>IF([1]线路!B3433="","",[1]线路!B3433)</f>
        <v/>
      </c>
      <c r="C3433" t="str">
        <f>IF([1]线路!C3433="","",[1]线路!C3433)</f>
        <v/>
      </c>
      <c r="D3433" t="str">
        <f>IF([1]线路!D3433="","",[1]线路!D3433)</f>
        <v/>
      </c>
      <c r="E3433" t="str">
        <f>IF([1]线路!F3433="","",[1]线路!F3433)</f>
        <v/>
      </c>
      <c r="F3433" t="str">
        <f>IF([1]线路!E3433="","",[1]线路!E3433)</f>
        <v/>
      </c>
      <c r="G3433" s="18" t="str">
        <f t="shared" si="122"/>
        <v/>
      </c>
      <c r="H3433" s="18"/>
      <c r="I3433" s="18"/>
      <c r="J3433" s="18"/>
      <c r="K3433" s="18"/>
      <c r="L3433" s="18" t="str">
        <f t="shared" si="123"/>
        <v/>
      </c>
      <c r="M3433" t="str">
        <f>IF([1]线路!G3433="","",[1]线路!G3433)</f>
        <v/>
      </c>
      <c r="N3433" t="str">
        <f>IF([1]线路!H3433="","",[1]线路!H3433)</f>
        <v/>
      </c>
    </row>
    <row r="3434" spans="1:14" x14ac:dyDescent="0.15">
      <c r="A3434" t="str">
        <f>IF([1]线路!A3434="","",[1]线路!A3434)</f>
        <v/>
      </c>
      <c r="B3434" t="str">
        <f>IF([1]线路!B3434="","",[1]线路!B3434)</f>
        <v/>
      </c>
      <c r="C3434" t="str">
        <f>IF([1]线路!C3434="","",[1]线路!C3434)</f>
        <v/>
      </c>
      <c r="D3434" t="str">
        <f>IF([1]线路!D3434="","",[1]线路!D3434)</f>
        <v/>
      </c>
      <c r="E3434" t="str">
        <f>IF([1]线路!F3434="","",[1]线路!F3434)</f>
        <v/>
      </c>
      <c r="F3434" t="str">
        <f>IF([1]线路!E3434="","",[1]线路!E3434)</f>
        <v/>
      </c>
      <c r="G3434" s="18" t="str">
        <f t="shared" si="122"/>
        <v/>
      </c>
      <c r="H3434" s="18"/>
      <c r="I3434" s="18"/>
      <c r="J3434" s="18"/>
      <c r="K3434" s="18"/>
      <c r="L3434" s="18" t="str">
        <f t="shared" si="123"/>
        <v/>
      </c>
      <c r="M3434" t="str">
        <f>IF([1]线路!G3434="","",[1]线路!G3434)</f>
        <v/>
      </c>
      <c r="N3434" t="str">
        <f>IF([1]线路!H3434="","",[1]线路!H3434)</f>
        <v/>
      </c>
    </row>
    <row r="3435" spans="1:14" x14ac:dyDescent="0.15">
      <c r="A3435" t="str">
        <f>IF([1]线路!A3435="","",[1]线路!A3435)</f>
        <v/>
      </c>
      <c r="B3435" t="str">
        <f>IF([1]线路!B3435="","",[1]线路!B3435)</f>
        <v/>
      </c>
      <c r="C3435" t="str">
        <f>IF([1]线路!C3435="","",[1]线路!C3435)</f>
        <v/>
      </c>
      <c r="D3435" t="str">
        <f>IF([1]线路!D3435="","",[1]线路!D3435)</f>
        <v/>
      </c>
      <c r="E3435" t="str">
        <f>IF([1]线路!F3435="","",[1]线路!F3435)</f>
        <v/>
      </c>
      <c r="F3435" t="str">
        <f>IF([1]线路!E3435="","",[1]线路!E3435)</f>
        <v/>
      </c>
      <c r="G3435" s="18" t="str">
        <f t="shared" si="122"/>
        <v/>
      </c>
      <c r="H3435" s="18"/>
      <c r="I3435" s="18"/>
      <c r="J3435" s="18"/>
      <c r="K3435" s="18"/>
      <c r="L3435" s="18" t="str">
        <f t="shared" si="123"/>
        <v/>
      </c>
      <c r="M3435" t="str">
        <f>IF([1]线路!G3435="","",[1]线路!G3435)</f>
        <v/>
      </c>
      <c r="N3435" t="str">
        <f>IF([1]线路!H3435="","",[1]线路!H3435)</f>
        <v/>
      </c>
    </row>
    <row r="3436" spans="1:14" x14ac:dyDescent="0.15">
      <c r="A3436" t="str">
        <f>IF([1]线路!A3436="","",[1]线路!A3436)</f>
        <v/>
      </c>
      <c r="B3436" t="str">
        <f>IF([1]线路!B3436="","",[1]线路!B3436)</f>
        <v/>
      </c>
      <c r="C3436" t="str">
        <f>IF([1]线路!C3436="","",[1]线路!C3436)</f>
        <v/>
      </c>
      <c r="D3436" t="str">
        <f>IF([1]线路!D3436="","",[1]线路!D3436)</f>
        <v/>
      </c>
      <c r="E3436" t="str">
        <f>IF([1]线路!F3436="","",[1]线路!F3436)</f>
        <v/>
      </c>
      <c r="F3436" t="str">
        <f>IF([1]线路!E3436="","",[1]线路!E3436)</f>
        <v/>
      </c>
      <c r="G3436" s="18" t="str">
        <f t="shared" si="122"/>
        <v/>
      </c>
      <c r="H3436" s="18"/>
      <c r="I3436" s="18"/>
      <c r="J3436" s="18"/>
      <c r="K3436" s="18"/>
      <c r="L3436" s="18" t="str">
        <f t="shared" si="123"/>
        <v/>
      </c>
      <c r="M3436" t="str">
        <f>IF([1]线路!G3436="","",[1]线路!G3436)</f>
        <v/>
      </c>
      <c r="N3436" t="str">
        <f>IF([1]线路!H3436="","",[1]线路!H3436)</f>
        <v/>
      </c>
    </row>
    <row r="3437" spans="1:14" x14ac:dyDescent="0.15">
      <c r="A3437" t="str">
        <f>IF([1]线路!A3437="","",[1]线路!A3437)</f>
        <v/>
      </c>
      <c r="B3437" t="str">
        <f>IF([1]线路!B3437="","",[1]线路!B3437)</f>
        <v/>
      </c>
      <c r="C3437" t="str">
        <f>IF([1]线路!C3437="","",[1]线路!C3437)</f>
        <v/>
      </c>
      <c r="D3437" t="str">
        <f>IF([1]线路!D3437="","",[1]线路!D3437)</f>
        <v/>
      </c>
      <c r="E3437" t="str">
        <f>IF([1]线路!F3437="","",[1]线路!F3437)</f>
        <v/>
      </c>
      <c r="F3437" t="str">
        <f>IF([1]线路!E3437="","",[1]线路!E3437)</f>
        <v/>
      </c>
      <c r="G3437" s="18" t="str">
        <f t="shared" si="122"/>
        <v/>
      </c>
      <c r="H3437" s="18"/>
      <c r="I3437" s="18"/>
      <c r="J3437" s="18"/>
      <c r="K3437" s="18"/>
      <c r="L3437" s="18" t="str">
        <f t="shared" si="123"/>
        <v/>
      </c>
      <c r="M3437" t="str">
        <f>IF([1]线路!G3437="","",[1]线路!G3437)</f>
        <v/>
      </c>
      <c r="N3437" t="str">
        <f>IF([1]线路!H3437="","",[1]线路!H3437)</f>
        <v/>
      </c>
    </row>
    <row r="3438" spans="1:14" x14ac:dyDescent="0.15">
      <c r="A3438" t="str">
        <f>IF([1]线路!A3438="","",[1]线路!A3438)</f>
        <v/>
      </c>
      <c r="B3438" t="str">
        <f>IF([1]线路!B3438="","",[1]线路!B3438)</f>
        <v/>
      </c>
      <c r="C3438" t="str">
        <f>IF([1]线路!C3438="","",[1]线路!C3438)</f>
        <v/>
      </c>
      <c r="D3438" t="str">
        <f>IF([1]线路!D3438="","",[1]线路!D3438)</f>
        <v/>
      </c>
      <c r="E3438" t="str">
        <f>IF([1]线路!F3438="","",[1]线路!F3438)</f>
        <v/>
      </c>
      <c r="F3438" t="str">
        <f>IF([1]线路!E3438="","",[1]线路!E3438)</f>
        <v/>
      </c>
      <c r="G3438" s="18" t="str">
        <f t="shared" si="122"/>
        <v/>
      </c>
      <c r="H3438" s="18"/>
      <c r="I3438" s="18"/>
      <c r="J3438" s="18"/>
      <c r="K3438" s="18"/>
      <c r="L3438" s="18" t="str">
        <f t="shared" si="123"/>
        <v/>
      </c>
      <c r="M3438" t="str">
        <f>IF([1]线路!G3438="","",[1]线路!G3438)</f>
        <v/>
      </c>
      <c r="N3438" t="str">
        <f>IF([1]线路!H3438="","",[1]线路!H3438)</f>
        <v/>
      </c>
    </row>
    <row r="3439" spans="1:14" x14ac:dyDescent="0.15">
      <c r="A3439" t="str">
        <f>IF([1]线路!A3439="","",[1]线路!A3439)</f>
        <v/>
      </c>
      <c r="B3439" t="str">
        <f>IF([1]线路!B3439="","",[1]线路!B3439)</f>
        <v/>
      </c>
      <c r="C3439" t="str">
        <f>IF([1]线路!C3439="","",[1]线路!C3439)</f>
        <v/>
      </c>
      <c r="D3439" t="str">
        <f>IF([1]线路!D3439="","",[1]线路!D3439)</f>
        <v/>
      </c>
      <c r="E3439" t="str">
        <f>IF([1]线路!F3439="","",[1]线路!F3439)</f>
        <v/>
      </c>
      <c r="F3439" t="str">
        <f>IF([1]线路!E3439="","",[1]线路!E3439)</f>
        <v/>
      </c>
      <c r="G3439" s="18" t="str">
        <f t="shared" si="122"/>
        <v/>
      </c>
      <c r="H3439" s="18"/>
      <c r="I3439" s="18"/>
      <c r="J3439" s="18"/>
      <c r="K3439" s="18"/>
      <c r="L3439" s="18" t="str">
        <f t="shared" si="123"/>
        <v/>
      </c>
      <c r="M3439" t="str">
        <f>IF([1]线路!G3439="","",[1]线路!G3439)</f>
        <v/>
      </c>
      <c r="N3439" t="str">
        <f>IF([1]线路!H3439="","",[1]线路!H3439)</f>
        <v/>
      </c>
    </row>
    <row r="3440" spans="1:14" x14ac:dyDescent="0.15">
      <c r="A3440" t="str">
        <f>IF([1]线路!A3440="","",[1]线路!A3440)</f>
        <v/>
      </c>
      <c r="B3440" t="str">
        <f>IF([1]线路!B3440="","",[1]线路!B3440)</f>
        <v/>
      </c>
      <c r="C3440" t="str">
        <f>IF([1]线路!C3440="","",[1]线路!C3440)</f>
        <v/>
      </c>
      <c r="D3440" t="str">
        <f>IF([1]线路!D3440="","",[1]线路!D3440)</f>
        <v/>
      </c>
      <c r="E3440" t="str">
        <f>IF([1]线路!F3440="","",[1]线路!F3440)</f>
        <v/>
      </c>
      <c r="F3440" t="str">
        <f>IF([1]线路!E3440="","",[1]线路!E3440)</f>
        <v/>
      </c>
      <c r="G3440" s="18" t="str">
        <f t="shared" si="122"/>
        <v/>
      </c>
      <c r="H3440" s="18"/>
      <c r="I3440" s="18"/>
      <c r="J3440" s="18"/>
      <c r="K3440" s="18"/>
      <c r="L3440" s="18" t="str">
        <f t="shared" si="123"/>
        <v/>
      </c>
      <c r="M3440" t="str">
        <f>IF([1]线路!G3440="","",[1]线路!G3440)</f>
        <v/>
      </c>
      <c r="N3440" t="str">
        <f>IF([1]线路!H3440="","",[1]线路!H3440)</f>
        <v/>
      </c>
    </row>
    <row r="3441" spans="1:14" x14ac:dyDescent="0.15">
      <c r="A3441" t="str">
        <f>IF([1]线路!A3441="","",[1]线路!A3441)</f>
        <v/>
      </c>
      <c r="B3441" t="str">
        <f>IF([1]线路!B3441="","",[1]线路!B3441)</f>
        <v/>
      </c>
      <c r="C3441" t="str">
        <f>IF([1]线路!C3441="","",[1]线路!C3441)</f>
        <v/>
      </c>
      <c r="D3441" t="str">
        <f>IF([1]线路!D3441="","",[1]线路!D3441)</f>
        <v/>
      </c>
      <c r="E3441" t="str">
        <f>IF([1]线路!F3441="","",[1]线路!F3441)</f>
        <v/>
      </c>
      <c r="F3441" t="str">
        <f>IF([1]线路!E3441="","",[1]线路!E3441)</f>
        <v/>
      </c>
      <c r="G3441" s="18" t="str">
        <f t="shared" si="122"/>
        <v/>
      </c>
      <c r="H3441" s="18"/>
      <c r="I3441" s="18"/>
      <c r="J3441" s="18"/>
      <c r="K3441" s="18"/>
      <c r="L3441" s="18" t="str">
        <f t="shared" si="123"/>
        <v/>
      </c>
      <c r="M3441" t="str">
        <f>IF([1]线路!G3441="","",[1]线路!G3441)</f>
        <v/>
      </c>
      <c r="N3441" t="str">
        <f>IF([1]线路!H3441="","",[1]线路!H3441)</f>
        <v/>
      </c>
    </row>
    <row r="3442" spans="1:14" x14ac:dyDescent="0.15">
      <c r="A3442" t="str">
        <f>IF([1]线路!A3442="","",[1]线路!A3442)</f>
        <v/>
      </c>
      <c r="B3442" t="str">
        <f>IF([1]线路!B3442="","",[1]线路!B3442)</f>
        <v/>
      </c>
      <c r="C3442" t="str">
        <f>IF([1]线路!C3442="","",[1]线路!C3442)</f>
        <v/>
      </c>
      <c r="D3442" t="str">
        <f>IF([1]线路!D3442="","",[1]线路!D3442)</f>
        <v/>
      </c>
      <c r="E3442" t="str">
        <f>IF([1]线路!F3442="","",[1]线路!F3442)</f>
        <v/>
      </c>
      <c r="F3442" t="str">
        <f>IF([1]线路!E3442="","",[1]线路!E3442)</f>
        <v/>
      </c>
      <c r="G3442" s="18" t="str">
        <f t="shared" si="122"/>
        <v/>
      </c>
      <c r="H3442" s="18"/>
      <c r="I3442" s="18"/>
      <c r="J3442" s="18"/>
      <c r="K3442" s="18"/>
      <c r="L3442" s="18" t="str">
        <f t="shared" si="123"/>
        <v/>
      </c>
      <c r="M3442" t="str">
        <f>IF([1]线路!G3442="","",[1]线路!G3442)</f>
        <v/>
      </c>
      <c r="N3442" t="str">
        <f>IF([1]线路!H3442="","",[1]线路!H3442)</f>
        <v/>
      </c>
    </row>
    <row r="3443" spans="1:14" x14ac:dyDescent="0.15">
      <c r="A3443" t="str">
        <f>IF([1]线路!A3443="","",[1]线路!A3443)</f>
        <v/>
      </c>
      <c r="B3443" t="str">
        <f>IF([1]线路!B3443="","",[1]线路!B3443)</f>
        <v/>
      </c>
      <c r="C3443" t="str">
        <f>IF([1]线路!C3443="","",[1]线路!C3443)</f>
        <v/>
      </c>
      <c r="D3443" t="str">
        <f>IF([1]线路!D3443="","",[1]线路!D3443)</f>
        <v/>
      </c>
      <c r="E3443" t="str">
        <f>IF([1]线路!F3443="","",[1]线路!F3443)</f>
        <v/>
      </c>
      <c r="F3443" t="str">
        <f>IF([1]线路!E3443="","",[1]线路!E3443)</f>
        <v/>
      </c>
      <c r="G3443" s="18" t="str">
        <f t="shared" si="122"/>
        <v/>
      </c>
      <c r="H3443" s="18"/>
      <c r="I3443" s="18"/>
      <c r="J3443" s="18"/>
      <c r="K3443" s="18"/>
      <c r="L3443" s="18" t="str">
        <f t="shared" si="123"/>
        <v/>
      </c>
      <c r="M3443" t="str">
        <f>IF([1]线路!G3443="","",[1]线路!G3443)</f>
        <v/>
      </c>
      <c r="N3443" t="str">
        <f>IF([1]线路!H3443="","",[1]线路!H3443)</f>
        <v/>
      </c>
    </row>
    <row r="3444" spans="1:14" x14ac:dyDescent="0.15">
      <c r="A3444" t="str">
        <f>IF([1]线路!A3444="","",[1]线路!A3444)</f>
        <v/>
      </c>
      <c r="B3444" t="str">
        <f>IF([1]线路!B3444="","",[1]线路!B3444)</f>
        <v/>
      </c>
      <c r="C3444" t="str">
        <f>IF([1]线路!C3444="","",[1]线路!C3444)</f>
        <v/>
      </c>
      <c r="D3444" t="str">
        <f>IF([1]线路!D3444="","",[1]线路!D3444)</f>
        <v/>
      </c>
      <c r="E3444" t="str">
        <f>IF([1]线路!F3444="","",[1]线路!F3444)</f>
        <v/>
      </c>
      <c r="F3444" t="str">
        <f>IF([1]线路!E3444="","",[1]线路!E3444)</f>
        <v/>
      </c>
      <c r="G3444" s="18" t="str">
        <f t="shared" si="122"/>
        <v/>
      </c>
      <c r="H3444" s="18"/>
      <c r="I3444" s="18"/>
      <c r="J3444" s="18"/>
      <c r="K3444" s="18"/>
      <c r="L3444" s="18" t="str">
        <f t="shared" si="123"/>
        <v/>
      </c>
      <c r="M3444" t="str">
        <f>IF([1]线路!G3444="","",[1]线路!G3444)</f>
        <v/>
      </c>
      <c r="N3444" t="str">
        <f>IF([1]线路!H3444="","",[1]线路!H3444)</f>
        <v/>
      </c>
    </row>
    <row r="3445" spans="1:14" x14ac:dyDescent="0.15">
      <c r="A3445" t="str">
        <f>IF([1]线路!A3445="","",[1]线路!A3445)</f>
        <v/>
      </c>
      <c r="B3445" t="str">
        <f>IF([1]线路!B3445="","",[1]线路!B3445)</f>
        <v/>
      </c>
      <c r="C3445" t="str">
        <f>IF([1]线路!C3445="","",[1]线路!C3445)</f>
        <v/>
      </c>
      <c r="D3445" t="str">
        <f>IF([1]线路!D3445="","",[1]线路!D3445)</f>
        <v/>
      </c>
      <c r="E3445" t="str">
        <f>IF([1]线路!F3445="","",[1]线路!F3445)</f>
        <v/>
      </c>
      <c r="F3445" t="str">
        <f>IF([1]线路!E3445="","",[1]线路!E3445)</f>
        <v/>
      </c>
      <c r="G3445" s="18" t="str">
        <f t="shared" si="122"/>
        <v/>
      </c>
      <c r="H3445" s="18"/>
      <c r="I3445" s="18"/>
      <c r="J3445" s="18"/>
      <c r="K3445" s="18"/>
      <c r="L3445" s="18" t="str">
        <f t="shared" si="123"/>
        <v/>
      </c>
      <c r="M3445" t="str">
        <f>IF([1]线路!G3445="","",[1]线路!G3445)</f>
        <v/>
      </c>
      <c r="N3445" t="str">
        <f>IF([1]线路!H3445="","",[1]线路!H3445)</f>
        <v/>
      </c>
    </row>
    <row r="3446" spans="1:14" x14ac:dyDescent="0.15">
      <c r="A3446" t="str">
        <f>IF([1]线路!A3446="","",[1]线路!A3446)</f>
        <v/>
      </c>
      <c r="B3446" t="str">
        <f>IF([1]线路!B3446="","",[1]线路!B3446)</f>
        <v/>
      </c>
      <c r="C3446" t="str">
        <f>IF([1]线路!C3446="","",[1]线路!C3446)</f>
        <v/>
      </c>
      <c r="D3446" t="str">
        <f>IF([1]线路!D3446="","",[1]线路!D3446)</f>
        <v/>
      </c>
      <c r="E3446" t="str">
        <f>IF([1]线路!F3446="","",[1]线路!F3446)</f>
        <v/>
      </c>
      <c r="F3446" t="str">
        <f>IF([1]线路!E3446="","",[1]线路!E3446)</f>
        <v/>
      </c>
      <c r="G3446" s="18" t="str">
        <f t="shared" si="122"/>
        <v/>
      </c>
      <c r="H3446" s="18"/>
      <c r="I3446" s="18"/>
      <c r="J3446" s="18"/>
      <c r="K3446" s="18"/>
      <c r="L3446" s="18" t="str">
        <f t="shared" si="123"/>
        <v/>
      </c>
      <c r="M3446" t="str">
        <f>IF([1]线路!G3446="","",[1]线路!G3446)</f>
        <v/>
      </c>
      <c r="N3446" t="str">
        <f>IF([1]线路!H3446="","",[1]线路!H3446)</f>
        <v/>
      </c>
    </row>
    <row r="3447" spans="1:14" x14ac:dyDescent="0.15">
      <c r="A3447" t="str">
        <f>IF([1]线路!A3447="","",[1]线路!A3447)</f>
        <v/>
      </c>
      <c r="B3447" t="str">
        <f>IF([1]线路!B3447="","",[1]线路!B3447)</f>
        <v/>
      </c>
      <c r="C3447" t="str">
        <f>IF([1]线路!C3447="","",[1]线路!C3447)</f>
        <v/>
      </c>
      <c r="D3447" t="str">
        <f>IF([1]线路!D3447="","",[1]线路!D3447)</f>
        <v/>
      </c>
      <c r="E3447" t="str">
        <f>IF([1]线路!F3447="","",[1]线路!F3447)</f>
        <v/>
      </c>
      <c r="F3447" t="str">
        <f>IF([1]线路!E3447="","",[1]线路!E3447)</f>
        <v/>
      </c>
      <c r="G3447" s="18" t="str">
        <f t="shared" si="122"/>
        <v/>
      </c>
      <c r="H3447" s="18"/>
      <c r="I3447" s="18"/>
      <c r="J3447" s="18"/>
      <c r="K3447" s="18"/>
      <c r="L3447" s="18" t="str">
        <f t="shared" si="123"/>
        <v/>
      </c>
      <c r="M3447" t="str">
        <f>IF([1]线路!G3447="","",[1]线路!G3447)</f>
        <v/>
      </c>
      <c r="N3447" t="str">
        <f>IF([1]线路!H3447="","",[1]线路!H3447)</f>
        <v/>
      </c>
    </row>
    <row r="3448" spans="1:14" x14ac:dyDescent="0.15">
      <c r="A3448" t="str">
        <f>IF([1]线路!A3448="","",[1]线路!A3448)</f>
        <v/>
      </c>
      <c r="B3448" t="str">
        <f>IF([1]线路!B3448="","",[1]线路!B3448)</f>
        <v/>
      </c>
      <c r="C3448" t="str">
        <f>IF([1]线路!C3448="","",[1]线路!C3448)</f>
        <v/>
      </c>
      <c r="D3448" t="str">
        <f>IF([1]线路!D3448="","",[1]线路!D3448)</f>
        <v/>
      </c>
      <c r="E3448" t="str">
        <f>IF([1]线路!F3448="","",[1]线路!F3448)</f>
        <v/>
      </c>
      <c r="F3448" t="str">
        <f>IF([1]线路!E3448="","",[1]线路!E3448)</f>
        <v/>
      </c>
      <c r="G3448" s="18" t="str">
        <f t="shared" si="122"/>
        <v/>
      </c>
      <c r="H3448" s="18"/>
      <c r="I3448" s="18"/>
      <c r="J3448" s="18"/>
      <c r="K3448" s="18"/>
      <c r="L3448" s="18" t="str">
        <f t="shared" si="123"/>
        <v/>
      </c>
      <c r="M3448" t="str">
        <f>IF([1]线路!G3448="","",[1]线路!G3448)</f>
        <v/>
      </c>
      <c r="N3448" t="str">
        <f>IF([1]线路!H3448="","",[1]线路!H3448)</f>
        <v/>
      </c>
    </row>
    <row r="3449" spans="1:14" x14ac:dyDescent="0.15">
      <c r="A3449" t="str">
        <f>IF([1]线路!A3449="","",[1]线路!A3449)</f>
        <v/>
      </c>
      <c r="B3449" t="str">
        <f>IF([1]线路!B3449="","",[1]线路!B3449)</f>
        <v/>
      </c>
      <c r="C3449" t="str">
        <f>IF([1]线路!C3449="","",[1]线路!C3449)</f>
        <v/>
      </c>
      <c r="D3449" t="str">
        <f>IF([1]线路!D3449="","",[1]线路!D3449)</f>
        <v/>
      </c>
      <c r="E3449" t="str">
        <f>IF([1]线路!F3449="","",[1]线路!F3449)</f>
        <v/>
      </c>
      <c r="F3449" t="str">
        <f>IF([1]线路!E3449="","",[1]线路!E3449)</f>
        <v/>
      </c>
      <c r="G3449" s="18" t="str">
        <f t="shared" si="122"/>
        <v/>
      </c>
      <c r="H3449" s="18"/>
      <c r="I3449" s="18"/>
      <c r="J3449" s="18"/>
      <c r="K3449" s="18"/>
      <c r="L3449" s="18" t="str">
        <f t="shared" si="123"/>
        <v/>
      </c>
      <c r="M3449" t="str">
        <f>IF([1]线路!G3449="","",[1]线路!G3449)</f>
        <v/>
      </c>
      <c r="N3449" t="str">
        <f>IF([1]线路!H3449="","",[1]线路!H3449)</f>
        <v/>
      </c>
    </row>
    <row r="3450" spans="1:14" x14ac:dyDescent="0.15">
      <c r="A3450" t="str">
        <f>IF([1]线路!A3450="","",[1]线路!A3450)</f>
        <v/>
      </c>
      <c r="B3450" t="str">
        <f>IF([1]线路!B3450="","",[1]线路!B3450)</f>
        <v/>
      </c>
      <c r="C3450" t="str">
        <f>IF([1]线路!C3450="","",[1]线路!C3450)</f>
        <v/>
      </c>
      <c r="D3450" t="str">
        <f>IF([1]线路!D3450="","",[1]线路!D3450)</f>
        <v/>
      </c>
      <c r="E3450" t="str">
        <f>IF([1]线路!F3450="","",[1]线路!F3450)</f>
        <v/>
      </c>
      <c r="F3450" t="str">
        <f>IF([1]线路!E3450="","",[1]线路!E3450)</f>
        <v/>
      </c>
      <c r="G3450" s="18" t="str">
        <f t="shared" si="122"/>
        <v/>
      </c>
      <c r="H3450" s="18"/>
      <c r="I3450" s="18"/>
      <c r="J3450" s="18"/>
      <c r="K3450" s="18"/>
      <c r="L3450" s="18" t="str">
        <f t="shared" si="123"/>
        <v/>
      </c>
      <c r="M3450" t="str">
        <f>IF([1]线路!G3450="","",[1]线路!G3450)</f>
        <v/>
      </c>
      <c r="N3450" t="str">
        <f>IF([1]线路!H3450="","",[1]线路!H3450)</f>
        <v/>
      </c>
    </row>
    <row r="3451" spans="1:14" x14ac:dyDescent="0.15">
      <c r="A3451" t="str">
        <f>IF([1]线路!A3451="","",[1]线路!A3451)</f>
        <v/>
      </c>
      <c r="B3451" t="str">
        <f>IF([1]线路!B3451="","",[1]线路!B3451)</f>
        <v/>
      </c>
      <c r="C3451" t="str">
        <f>IF([1]线路!C3451="","",[1]线路!C3451)</f>
        <v/>
      </c>
      <c r="D3451" t="str">
        <f>IF([1]线路!D3451="","",[1]线路!D3451)</f>
        <v/>
      </c>
      <c r="E3451" t="str">
        <f>IF([1]线路!F3451="","",[1]线路!F3451)</f>
        <v/>
      </c>
      <c r="F3451" t="str">
        <f>IF([1]线路!E3451="","",[1]线路!E3451)</f>
        <v/>
      </c>
      <c r="G3451" s="18" t="str">
        <f t="shared" si="122"/>
        <v/>
      </c>
      <c r="H3451" s="18"/>
      <c r="I3451" s="18"/>
      <c r="J3451" s="18"/>
      <c r="K3451" s="18"/>
      <c r="L3451" s="18" t="str">
        <f t="shared" si="123"/>
        <v/>
      </c>
      <c r="M3451" t="str">
        <f>IF([1]线路!G3451="","",[1]线路!G3451)</f>
        <v/>
      </c>
      <c r="N3451" t="str">
        <f>IF([1]线路!H3451="","",[1]线路!H3451)</f>
        <v/>
      </c>
    </row>
    <row r="3452" spans="1:14" x14ac:dyDescent="0.15">
      <c r="A3452" t="str">
        <f>IF([1]线路!A3452="","",[1]线路!A3452)</f>
        <v/>
      </c>
      <c r="B3452" t="str">
        <f>IF([1]线路!B3452="","",[1]线路!B3452)</f>
        <v/>
      </c>
      <c r="C3452" t="str">
        <f>IF([1]线路!C3452="","",[1]线路!C3452)</f>
        <v/>
      </c>
      <c r="D3452" t="str">
        <f>IF([1]线路!D3452="","",[1]线路!D3452)</f>
        <v/>
      </c>
      <c r="E3452" t="str">
        <f>IF([1]线路!F3452="","",[1]线路!F3452)</f>
        <v/>
      </c>
      <c r="F3452" t="str">
        <f>IF([1]线路!E3452="","",[1]线路!E3452)</f>
        <v/>
      </c>
      <c r="G3452" s="18" t="str">
        <f t="shared" si="122"/>
        <v/>
      </c>
      <c r="H3452" s="18"/>
      <c r="I3452" s="18"/>
      <c r="J3452" s="18"/>
      <c r="K3452" s="18"/>
      <c r="L3452" s="18" t="str">
        <f t="shared" si="123"/>
        <v/>
      </c>
      <c r="M3452" t="str">
        <f>IF([1]线路!G3452="","",[1]线路!G3452)</f>
        <v/>
      </c>
      <c r="N3452" t="str">
        <f>IF([1]线路!H3452="","",[1]线路!H3452)</f>
        <v/>
      </c>
    </row>
    <row r="3453" spans="1:14" x14ac:dyDescent="0.15">
      <c r="A3453" t="str">
        <f>IF([1]线路!A3453="","",[1]线路!A3453)</f>
        <v/>
      </c>
      <c r="B3453" t="str">
        <f>IF([1]线路!B3453="","",[1]线路!B3453)</f>
        <v/>
      </c>
      <c r="C3453" t="str">
        <f>IF([1]线路!C3453="","",[1]线路!C3453)</f>
        <v/>
      </c>
      <c r="D3453" t="str">
        <f>IF([1]线路!D3453="","",[1]线路!D3453)</f>
        <v/>
      </c>
      <c r="E3453" t="str">
        <f>IF([1]线路!F3453="","",[1]线路!F3453)</f>
        <v/>
      </c>
      <c r="F3453" t="str">
        <f>IF([1]线路!E3453="","",[1]线路!E3453)</f>
        <v/>
      </c>
      <c r="G3453" s="18" t="str">
        <f t="shared" si="122"/>
        <v/>
      </c>
      <c r="H3453" s="18"/>
      <c r="I3453" s="18"/>
      <c r="J3453" s="18"/>
      <c r="K3453" s="18"/>
      <c r="L3453" s="18" t="str">
        <f t="shared" si="123"/>
        <v/>
      </c>
      <c r="M3453" t="str">
        <f>IF([1]线路!G3453="","",[1]线路!G3453)</f>
        <v/>
      </c>
      <c r="N3453" t="str">
        <f>IF([1]线路!H3453="","",[1]线路!H3453)</f>
        <v/>
      </c>
    </row>
    <row r="3454" spans="1:14" x14ac:dyDescent="0.15">
      <c r="A3454" t="str">
        <f>IF([1]线路!A3454="","",[1]线路!A3454)</f>
        <v/>
      </c>
      <c r="B3454" t="str">
        <f>IF([1]线路!B3454="","",[1]线路!B3454)</f>
        <v/>
      </c>
      <c r="C3454" t="str">
        <f>IF([1]线路!C3454="","",[1]线路!C3454)</f>
        <v/>
      </c>
      <c r="D3454" t="str">
        <f>IF([1]线路!D3454="","",[1]线路!D3454)</f>
        <v/>
      </c>
      <c r="E3454" t="str">
        <f>IF([1]线路!F3454="","",[1]线路!F3454)</f>
        <v/>
      </c>
      <c r="F3454" t="str">
        <f>IF([1]线路!E3454="","",[1]线路!E3454)</f>
        <v/>
      </c>
      <c r="G3454" s="18" t="str">
        <f t="shared" si="122"/>
        <v/>
      </c>
      <c r="H3454" s="18"/>
      <c r="I3454" s="18"/>
      <c r="J3454" s="18"/>
      <c r="K3454" s="18"/>
      <c r="L3454" s="18" t="str">
        <f t="shared" si="123"/>
        <v/>
      </c>
      <c r="M3454" t="str">
        <f>IF([1]线路!G3454="","",[1]线路!G3454)</f>
        <v/>
      </c>
      <c r="N3454" t="str">
        <f>IF([1]线路!H3454="","",[1]线路!H3454)</f>
        <v/>
      </c>
    </row>
    <row r="3455" spans="1:14" x14ac:dyDescent="0.15">
      <c r="A3455" t="str">
        <f>IF([1]线路!A3455="","",[1]线路!A3455)</f>
        <v/>
      </c>
      <c r="B3455" t="str">
        <f>IF([1]线路!B3455="","",[1]线路!B3455)</f>
        <v/>
      </c>
      <c r="C3455" t="str">
        <f>IF([1]线路!C3455="","",[1]线路!C3455)</f>
        <v/>
      </c>
      <c r="D3455" t="str">
        <f>IF([1]线路!D3455="","",[1]线路!D3455)</f>
        <v/>
      </c>
      <c r="E3455" t="str">
        <f>IF([1]线路!F3455="","",[1]线路!F3455)</f>
        <v/>
      </c>
      <c r="F3455" t="str">
        <f>IF([1]线路!E3455="","",[1]线路!E3455)</f>
        <v/>
      </c>
      <c r="G3455" s="18" t="str">
        <f t="shared" si="122"/>
        <v/>
      </c>
      <c r="H3455" s="18"/>
      <c r="I3455" s="18"/>
      <c r="J3455" s="18"/>
      <c r="K3455" s="18"/>
      <c r="L3455" s="18" t="str">
        <f t="shared" si="123"/>
        <v/>
      </c>
      <c r="M3455" t="str">
        <f>IF([1]线路!G3455="","",[1]线路!G3455)</f>
        <v/>
      </c>
      <c r="N3455" t="str">
        <f>IF([1]线路!H3455="","",[1]线路!H3455)</f>
        <v/>
      </c>
    </row>
    <row r="3456" spans="1:14" x14ac:dyDescent="0.15">
      <c r="A3456" t="str">
        <f>IF([1]线路!A3456="","",[1]线路!A3456)</f>
        <v/>
      </c>
      <c r="B3456" t="str">
        <f>IF([1]线路!B3456="","",[1]线路!B3456)</f>
        <v/>
      </c>
      <c r="C3456" t="str">
        <f>IF([1]线路!C3456="","",[1]线路!C3456)</f>
        <v/>
      </c>
      <c r="D3456" t="str">
        <f>IF([1]线路!D3456="","",[1]线路!D3456)</f>
        <v/>
      </c>
      <c r="E3456" t="str">
        <f>IF([1]线路!F3456="","",[1]线路!F3456)</f>
        <v/>
      </c>
      <c r="F3456" t="str">
        <f>IF([1]线路!E3456="","",[1]线路!E3456)</f>
        <v/>
      </c>
      <c r="G3456" s="18" t="str">
        <f t="shared" si="122"/>
        <v/>
      </c>
      <c r="H3456" s="18"/>
      <c r="I3456" s="18"/>
      <c r="J3456" s="18"/>
      <c r="K3456" s="18"/>
      <c r="L3456" s="18" t="str">
        <f t="shared" si="123"/>
        <v/>
      </c>
      <c r="M3456" t="str">
        <f>IF([1]线路!G3456="","",[1]线路!G3456)</f>
        <v/>
      </c>
      <c r="N3456" t="str">
        <f>IF([1]线路!H3456="","",[1]线路!H3456)</f>
        <v/>
      </c>
    </row>
    <row r="3457" spans="1:14" x14ac:dyDescent="0.15">
      <c r="A3457" t="str">
        <f>IF([1]线路!A3457="","",[1]线路!A3457)</f>
        <v/>
      </c>
      <c r="B3457" t="str">
        <f>IF([1]线路!B3457="","",[1]线路!B3457)</f>
        <v/>
      </c>
      <c r="C3457" t="str">
        <f>IF([1]线路!C3457="","",[1]线路!C3457)</f>
        <v/>
      </c>
      <c r="D3457" t="str">
        <f>IF([1]线路!D3457="","",[1]线路!D3457)</f>
        <v/>
      </c>
      <c r="E3457" t="str">
        <f>IF([1]线路!F3457="","",[1]线路!F3457)</f>
        <v/>
      </c>
      <c r="F3457" t="str">
        <f>IF([1]线路!E3457="","",[1]线路!E3457)</f>
        <v/>
      </c>
      <c r="G3457" s="18" t="str">
        <f t="shared" si="122"/>
        <v/>
      </c>
      <c r="H3457" s="18"/>
      <c r="I3457" s="18"/>
      <c r="J3457" s="18"/>
      <c r="K3457" s="18"/>
      <c r="L3457" s="18" t="str">
        <f t="shared" si="123"/>
        <v/>
      </c>
      <c r="M3457" t="str">
        <f>IF([1]线路!G3457="","",[1]线路!G3457)</f>
        <v/>
      </c>
      <c r="N3457" t="str">
        <f>IF([1]线路!H3457="","",[1]线路!H3457)</f>
        <v/>
      </c>
    </row>
    <row r="3458" spans="1:14" x14ac:dyDescent="0.15">
      <c r="A3458" t="str">
        <f>IF([1]线路!A3458="","",[1]线路!A3458)</f>
        <v/>
      </c>
      <c r="B3458" t="str">
        <f>IF([1]线路!B3458="","",[1]线路!B3458)</f>
        <v/>
      </c>
      <c r="C3458" t="str">
        <f>IF([1]线路!C3458="","",[1]线路!C3458)</f>
        <v/>
      </c>
      <c r="D3458" t="str">
        <f>IF([1]线路!D3458="","",[1]线路!D3458)</f>
        <v/>
      </c>
      <c r="E3458" t="str">
        <f>IF([1]线路!F3458="","",[1]线路!F3458)</f>
        <v/>
      </c>
      <c r="F3458" t="str">
        <f>IF([1]线路!E3458="","",[1]线路!E3458)</f>
        <v/>
      </c>
      <c r="G3458" s="18" t="str">
        <f t="shared" si="122"/>
        <v/>
      </c>
      <c r="H3458" s="18"/>
      <c r="I3458" s="18"/>
      <c r="J3458" s="18"/>
      <c r="K3458" s="18"/>
      <c r="L3458" s="18" t="str">
        <f t="shared" si="123"/>
        <v/>
      </c>
      <c r="M3458" t="str">
        <f>IF([1]线路!G3458="","",[1]线路!G3458)</f>
        <v/>
      </c>
      <c r="N3458" t="str">
        <f>IF([1]线路!H3458="","",[1]线路!H3458)</f>
        <v/>
      </c>
    </row>
    <row r="3459" spans="1:14" x14ac:dyDescent="0.15">
      <c r="A3459" t="str">
        <f>IF([1]线路!A3459="","",[1]线路!A3459)</f>
        <v/>
      </c>
      <c r="B3459" t="str">
        <f>IF([1]线路!B3459="","",[1]线路!B3459)</f>
        <v/>
      </c>
      <c r="C3459" t="str">
        <f>IF([1]线路!C3459="","",[1]线路!C3459)</f>
        <v/>
      </c>
      <c r="D3459" t="str">
        <f>IF([1]线路!D3459="","",[1]线路!D3459)</f>
        <v/>
      </c>
      <c r="E3459" t="str">
        <f>IF([1]线路!F3459="","",[1]线路!F3459)</f>
        <v/>
      </c>
      <c r="F3459" t="str">
        <f>IF([1]线路!E3459="","",[1]线路!E3459)</f>
        <v/>
      </c>
      <c r="G3459" s="18" t="str">
        <f t="shared" ref="G3459:G3522" si="124">L3459</f>
        <v/>
      </c>
      <c r="H3459" s="18"/>
      <c r="I3459" s="18"/>
      <c r="J3459" s="18"/>
      <c r="K3459" s="18"/>
      <c r="L3459" s="18" t="str">
        <f t="shared" ref="L3459:L3522" si="125">IF(OR(I3459="",K3459=""),"",IF(I3459/(I3459+K3459)&gt;0.5,0,1))</f>
        <v/>
      </c>
      <c r="M3459" t="str">
        <f>IF([1]线路!G3459="","",[1]线路!G3459)</f>
        <v/>
      </c>
      <c r="N3459" t="str">
        <f>IF([1]线路!H3459="","",[1]线路!H3459)</f>
        <v/>
      </c>
    </row>
    <row r="3460" spans="1:14" x14ac:dyDescent="0.15">
      <c r="A3460" t="str">
        <f>IF([1]线路!A3460="","",[1]线路!A3460)</f>
        <v/>
      </c>
      <c r="B3460" t="str">
        <f>IF([1]线路!B3460="","",[1]线路!B3460)</f>
        <v/>
      </c>
      <c r="C3460" t="str">
        <f>IF([1]线路!C3460="","",[1]线路!C3460)</f>
        <v/>
      </c>
      <c r="D3460" t="str">
        <f>IF([1]线路!D3460="","",[1]线路!D3460)</f>
        <v/>
      </c>
      <c r="E3460" t="str">
        <f>IF([1]线路!F3460="","",[1]线路!F3460)</f>
        <v/>
      </c>
      <c r="F3460" t="str">
        <f>IF([1]线路!E3460="","",[1]线路!E3460)</f>
        <v/>
      </c>
      <c r="G3460" s="18" t="str">
        <f t="shared" si="124"/>
        <v/>
      </c>
      <c r="H3460" s="18"/>
      <c r="I3460" s="18"/>
      <c r="J3460" s="18"/>
      <c r="K3460" s="18"/>
      <c r="L3460" s="18" t="str">
        <f t="shared" si="125"/>
        <v/>
      </c>
      <c r="M3460" t="str">
        <f>IF([1]线路!G3460="","",[1]线路!G3460)</f>
        <v/>
      </c>
      <c r="N3460" t="str">
        <f>IF([1]线路!H3460="","",[1]线路!H3460)</f>
        <v/>
      </c>
    </row>
    <row r="3461" spans="1:14" x14ac:dyDescent="0.15">
      <c r="A3461" t="str">
        <f>IF([1]线路!A3461="","",[1]线路!A3461)</f>
        <v/>
      </c>
      <c r="B3461" t="str">
        <f>IF([1]线路!B3461="","",[1]线路!B3461)</f>
        <v/>
      </c>
      <c r="C3461" t="str">
        <f>IF([1]线路!C3461="","",[1]线路!C3461)</f>
        <v/>
      </c>
      <c r="D3461" t="str">
        <f>IF([1]线路!D3461="","",[1]线路!D3461)</f>
        <v/>
      </c>
      <c r="E3461" t="str">
        <f>IF([1]线路!F3461="","",[1]线路!F3461)</f>
        <v/>
      </c>
      <c r="F3461" t="str">
        <f>IF([1]线路!E3461="","",[1]线路!E3461)</f>
        <v/>
      </c>
      <c r="G3461" s="18" t="str">
        <f t="shared" si="124"/>
        <v/>
      </c>
      <c r="H3461" s="18"/>
      <c r="I3461" s="18"/>
      <c r="J3461" s="18"/>
      <c r="K3461" s="18"/>
      <c r="L3461" s="18" t="str">
        <f t="shared" si="125"/>
        <v/>
      </c>
      <c r="M3461" t="str">
        <f>IF([1]线路!G3461="","",[1]线路!G3461)</f>
        <v/>
      </c>
      <c r="N3461" t="str">
        <f>IF([1]线路!H3461="","",[1]线路!H3461)</f>
        <v/>
      </c>
    </row>
    <row r="3462" spans="1:14" x14ac:dyDescent="0.15">
      <c r="A3462" t="str">
        <f>IF([1]线路!A3462="","",[1]线路!A3462)</f>
        <v/>
      </c>
      <c r="B3462" t="str">
        <f>IF([1]线路!B3462="","",[1]线路!B3462)</f>
        <v/>
      </c>
      <c r="C3462" t="str">
        <f>IF([1]线路!C3462="","",[1]线路!C3462)</f>
        <v/>
      </c>
      <c r="D3462" t="str">
        <f>IF([1]线路!D3462="","",[1]线路!D3462)</f>
        <v/>
      </c>
      <c r="E3462" t="str">
        <f>IF([1]线路!F3462="","",[1]线路!F3462)</f>
        <v/>
      </c>
      <c r="F3462" t="str">
        <f>IF([1]线路!E3462="","",[1]线路!E3462)</f>
        <v/>
      </c>
      <c r="G3462" s="18" t="str">
        <f t="shared" si="124"/>
        <v/>
      </c>
      <c r="H3462" s="18"/>
      <c r="I3462" s="18"/>
      <c r="J3462" s="18"/>
      <c r="K3462" s="18"/>
      <c r="L3462" s="18" t="str">
        <f t="shared" si="125"/>
        <v/>
      </c>
      <c r="M3462" t="str">
        <f>IF([1]线路!G3462="","",[1]线路!G3462)</f>
        <v/>
      </c>
      <c r="N3462" t="str">
        <f>IF([1]线路!H3462="","",[1]线路!H3462)</f>
        <v/>
      </c>
    </row>
    <row r="3463" spans="1:14" x14ac:dyDescent="0.15">
      <c r="A3463" t="str">
        <f>IF([1]线路!A3463="","",[1]线路!A3463)</f>
        <v/>
      </c>
      <c r="B3463" t="str">
        <f>IF([1]线路!B3463="","",[1]线路!B3463)</f>
        <v/>
      </c>
      <c r="C3463" t="str">
        <f>IF([1]线路!C3463="","",[1]线路!C3463)</f>
        <v/>
      </c>
      <c r="D3463" t="str">
        <f>IF([1]线路!D3463="","",[1]线路!D3463)</f>
        <v/>
      </c>
      <c r="E3463" t="str">
        <f>IF([1]线路!F3463="","",[1]线路!F3463)</f>
        <v/>
      </c>
      <c r="F3463" t="str">
        <f>IF([1]线路!E3463="","",[1]线路!E3463)</f>
        <v/>
      </c>
      <c r="G3463" s="18" t="str">
        <f t="shared" si="124"/>
        <v/>
      </c>
      <c r="H3463" s="18"/>
      <c r="I3463" s="18"/>
      <c r="J3463" s="18"/>
      <c r="K3463" s="18"/>
      <c r="L3463" s="18" t="str">
        <f t="shared" si="125"/>
        <v/>
      </c>
      <c r="M3463" t="str">
        <f>IF([1]线路!G3463="","",[1]线路!G3463)</f>
        <v/>
      </c>
      <c r="N3463" t="str">
        <f>IF([1]线路!H3463="","",[1]线路!H3463)</f>
        <v/>
      </c>
    </row>
    <row r="3464" spans="1:14" x14ac:dyDescent="0.15">
      <c r="A3464" t="str">
        <f>IF([1]线路!A3464="","",[1]线路!A3464)</f>
        <v/>
      </c>
      <c r="B3464" t="str">
        <f>IF([1]线路!B3464="","",[1]线路!B3464)</f>
        <v/>
      </c>
      <c r="C3464" t="str">
        <f>IF([1]线路!C3464="","",[1]线路!C3464)</f>
        <v/>
      </c>
      <c r="D3464" t="str">
        <f>IF([1]线路!D3464="","",[1]线路!D3464)</f>
        <v/>
      </c>
      <c r="E3464" t="str">
        <f>IF([1]线路!F3464="","",[1]线路!F3464)</f>
        <v/>
      </c>
      <c r="F3464" t="str">
        <f>IF([1]线路!E3464="","",[1]线路!E3464)</f>
        <v/>
      </c>
      <c r="G3464" s="18" t="str">
        <f t="shared" si="124"/>
        <v/>
      </c>
      <c r="H3464" s="18"/>
      <c r="I3464" s="18"/>
      <c r="J3464" s="18"/>
      <c r="K3464" s="18"/>
      <c r="L3464" s="18" t="str">
        <f t="shared" si="125"/>
        <v/>
      </c>
      <c r="M3464" t="str">
        <f>IF([1]线路!G3464="","",[1]线路!G3464)</f>
        <v/>
      </c>
      <c r="N3464" t="str">
        <f>IF([1]线路!H3464="","",[1]线路!H3464)</f>
        <v/>
      </c>
    </row>
    <row r="3465" spans="1:14" x14ac:dyDescent="0.15">
      <c r="A3465" t="str">
        <f>IF([1]线路!A3465="","",[1]线路!A3465)</f>
        <v/>
      </c>
      <c r="B3465" t="str">
        <f>IF([1]线路!B3465="","",[1]线路!B3465)</f>
        <v/>
      </c>
      <c r="C3465" t="str">
        <f>IF([1]线路!C3465="","",[1]线路!C3465)</f>
        <v/>
      </c>
      <c r="D3465" t="str">
        <f>IF([1]线路!D3465="","",[1]线路!D3465)</f>
        <v/>
      </c>
      <c r="E3465" t="str">
        <f>IF([1]线路!F3465="","",[1]线路!F3465)</f>
        <v/>
      </c>
      <c r="F3465" t="str">
        <f>IF([1]线路!E3465="","",[1]线路!E3465)</f>
        <v/>
      </c>
      <c r="G3465" s="18" t="str">
        <f t="shared" si="124"/>
        <v/>
      </c>
      <c r="H3465" s="18"/>
      <c r="I3465" s="18"/>
      <c r="J3465" s="18"/>
      <c r="K3465" s="18"/>
      <c r="L3465" s="18" t="str">
        <f t="shared" si="125"/>
        <v/>
      </c>
      <c r="M3465" t="str">
        <f>IF([1]线路!G3465="","",[1]线路!G3465)</f>
        <v/>
      </c>
      <c r="N3465" t="str">
        <f>IF([1]线路!H3465="","",[1]线路!H3465)</f>
        <v/>
      </c>
    </row>
    <row r="3466" spans="1:14" x14ac:dyDescent="0.15">
      <c r="A3466" t="str">
        <f>IF([1]线路!A3466="","",[1]线路!A3466)</f>
        <v/>
      </c>
      <c r="B3466" t="str">
        <f>IF([1]线路!B3466="","",[1]线路!B3466)</f>
        <v/>
      </c>
      <c r="C3466" t="str">
        <f>IF([1]线路!C3466="","",[1]线路!C3466)</f>
        <v/>
      </c>
      <c r="D3466" t="str">
        <f>IF([1]线路!D3466="","",[1]线路!D3466)</f>
        <v/>
      </c>
      <c r="E3466" t="str">
        <f>IF([1]线路!F3466="","",[1]线路!F3466)</f>
        <v/>
      </c>
      <c r="F3466" t="str">
        <f>IF([1]线路!E3466="","",[1]线路!E3466)</f>
        <v/>
      </c>
      <c r="G3466" s="18" t="str">
        <f t="shared" si="124"/>
        <v/>
      </c>
      <c r="H3466" s="18"/>
      <c r="I3466" s="18"/>
      <c r="J3466" s="18"/>
      <c r="K3466" s="18"/>
      <c r="L3466" s="18" t="str">
        <f t="shared" si="125"/>
        <v/>
      </c>
      <c r="M3466" t="str">
        <f>IF([1]线路!G3466="","",[1]线路!G3466)</f>
        <v/>
      </c>
      <c r="N3466" t="str">
        <f>IF([1]线路!H3466="","",[1]线路!H3466)</f>
        <v/>
      </c>
    </row>
    <row r="3467" spans="1:14" x14ac:dyDescent="0.15">
      <c r="A3467" t="str">
        <f>IF([1]线路!A3467="","",[1]线路!A3467)</f>
        <v/>
      </c>
      <c r="B3467" t="str">
        <f>IF([1]线路!B3467="","",[1]线路!B3467)</f>
        <v/>
      </c>
      <c r="C3467" t="str">
        <f>IF([1]线路!C3467="","",[1]线路!C3467)</f>
        <v/>
      </c>
      <c r="D3467" t="str">
        <f>IF([1]线路!D3467="","",[1]线路!D3467)</f>
        <v/>
      </c>
      <c r="E3467" t="str">
        <f>IF([1]线路!F3467="","",[1]线路!F3467)</f>
        <v/>
      </c>
      <c r="F3467" t="str">
        <f>IF([1]线路!E3467="","",[1]线路!E3467)</f>
        <v/>
      </c>
      <c r="G3467" s="18" t="str">
        <f t="shared" si="124"/>
        <v/>
      </c>
      <c r="H3467" s="18"/>
      <c r="I3467" s="18"/>
      <c r="J3467" s="18"/>
      <c r="K3467" s="18"/>
      <c r="L3467" s="18" t="str">
        <f t="shared" si="125"/>
        <v/>
      </c>
      <c r="M3467" t="str">
        <f>IF([1]线路!G3467="","",[1]线路!G3467)</f>
        <v/>
      </c>
      <c r="N3467" t="str">
        <f>IF([1]线路!H3467="","",[1]线路!H3467)</f>
        <v/>
      </c>
    </row>
    <row r="3468" spans="1:14" x14ac:dyDescent="0.15">
      <c r="A3468" t="str">
        <f>IF([1]线路!A3468="","",[1]线路!A3468)</f>
        <v/>
      </c>
      <c r="B3468" t="str">
        <f>IF([1]线路!B3468="","",[1]线路!B3468)</f>
        <v/>
      </c>
      <c r="C3468" t="str">
        <f>IF([1]线路!C3468="","",[1]线路!C3468)</f>
        <v/>
      </c>
      <c r="D3468" t="str">
        <f>IF([1]线路!D3468="","",[1]线路!D3468)</f>
        <v/>
      </c>
      <c r="E3468" t="str">
        <f>IF([1]线路!F3468="","",[1]线路!F3468)</f>
        <v/>
      </c>
      <c r="F3468" t="str">
        <f>IF([1]线路!E3468="","",[1]线路!E3468)</f>
        <v/>
      </c>
      <c r="G3468" s="18" t="str">
        <f t="shared" si="124"/>
        <v/>
      </c>
      <c r="H3468" s="18"/>
      <c r="I3468" s="18"/>
      <c r="J3468" s="18"/>
      <c r="K3468" s="18"/>
      <c r="L3468" s="18" t="str">
        <f t="shared" si="125"/>
        <v/>
      </c>
      <c r="M3468" t="str">
        <f>IF([1]线路!G3468="","",[1]线路!G3468)</f>
        <v/>
      </c>
      <c r="N3468" t="str">
        <f>IF([1]线路!H3468="","",[1]线路!H3468)</f>
        <v/>
      </c>
    </row>
    <row r="3469" spans="1:14" x14ac:dyDescent="0.15">
      <c r="A3469" t="str">
        <f>IF([1]线路!A3469="","",[1]线路!A3469)</f>
        <v/>
      </c>
      <c r="B3469" t="str">
        <f>IF([1]线路!B3469="","",[1]线路!B3469)</f>
        <v/>
      </c>
      <c r="C3469" t="str">
        <f>IF([1]线路!C3469="","",[1]线路!C3469)</f>
        <v/>
      </c>
      <c r="D3469" t="str">
        <f>IF([1]线路!D3469="","",[1]线路!D3469)</f>
        <v/>
      </c>
      <c r="E3469" t="str">
        <f>IF([1]线路!F3469="","",[1]线路!F3469)</f>
        <v/>
      </c>
      <c r="F3469" t="str">
        <f>IF([1]线路!E3469="","",[1]线路!E3469)</f>
        <v/>
      </c>
      <c r="G3469" s="18" t="str">
        <f t="shared" si="124"/>
        <v/>
      </c>
      <c r="H3469" s="18"/>
      <c r="I3469" s="18"/>
      <c r="J3469" s="18"/>
      <c r="K3469" s="18"/>
      <c r="L3469" s="18" t="str">
        <f t="shared" si="125"/>
        <v/>
      </c>
      <c r="M3469" t="str">
        <f>IF([1]线路!G3469="","",[1]线路!G3469)</f>
        <v/>
      </c>
      <c r="N3469" t="str">
        <f>IF([1]线路!H3469="","",[1]线路!H3469)</f>
        <v/>
      </c>
    </row>
    <row r="3470" spans="1:14" x14ac:dyDescent="0.15">
      <c r="A3470" t="str">
        <f>IF([1]线路!A3470="","",[1]线路!A3470)</f>
        <v/>
      </c>
      <c r="B3470" t="str">
        <f>IF([1]线路!B3470="","",[1]线路!B3470)</f>
        <v/>
      </c>
      <c r="C3470" t="str">
        <f>IF([1]线路!C3470="","",[1]线路!C3470)</f>
        <v/>
      </c>
      <c r="D3470" t="str">
        <f>IF([1]线路!D3470="","",[1]线路!D3470)</f>
        <v/>
      </c>
      <c r="E3470" t="str">
        <f>IF([1]线路!F3470="","",[1]线路!F3470)</f>
        <v/>
      </c>
      <c r="F3470" t="str">
        <f>IF([1]线路!E3470="","",[1]线路!E3470)</f>
        <v/>
      </c>
      <c r="G3470" s="18" t="str">
        <f t="shared" si="124"/>
        <v/>
      </c>
      <c r="H3470" s="18"/>
      <c r="I3470" s="18"/>
      <c r="J3470" s="18"/>
      <c r="K3470" s="18"/>
      <c r="L3470" s="18" t="str">
        <f t="shared" si="125"/>
        <v/>
      </c>
      <c r="M3470" t="str">
        <f>IF([1]线路!G3470="","",[1]线路!G3470)</f>
        <v/>
      </c>
      <c r="N3470" t="str">
        <f>IF([1]线路!H3470="","",[1]线路!H3470)</f>
        <v/>
      </c>
    </row>
    <row r="3471" spans="1:14" x14ac:dyDescent="0.15">
      <c r="A3471" t="str">
        <f>IF([1]线路!A3471="","",[1]线路!A3471)</f>
        <v/>
      </c>
      <c r="B3471" t="str">
        <f>IF([1]线路!B3471="","",[1]线路!B3471)</f>
        <v/>
      </c>
      <c r="C3471" t="str">
        <f>IF([1]线路!C3471="","",[1]线路!C3471)</f>
        <v/>
      </c>
      <c r="D3471" t="str">
        <f>IF([1]线路!D3471="","",[1]线路!D3471)</f>
        <v/>
      </c>
      <c r="E3471" t="str">
        <f>IF([1]线路!F3471="","",[1]线路!F3471)</f>
        <v/>
      </c>
      <c r="F3471" t="str">
        <f>IF([1]线路!E3471="","",[1]线路!E3471)</f>
        <v/>
      </c>
      <c r="G3471" s="18" t="str">
        <f t="shared" si="124"/>
        <v/>
      </c>
      <c r="H3471" s="18"/>
      <c r="I3471" s="18"/>
      <c r="J3471" s="18"/>
      <c r="K3471" s="18"/>
      <c r="L3471" s="18" t="str">
        <f t="shared" si="125"/>
        <v/>
      </c>
      <c r="M3471" t="str">
        <f>IF([1]线路!G3471="","",[1]线路!G3471)</f>
        <v/>
      </c>
      <c r="N3471" t="str">
        <f>IF([1]线路!H3471="","",[1]线路!H3471)</f>
        <v/>
      </c>
    </row>
    <row r="3472" spans="1:14" x14ac:dyDescent="0.15">
      <c r="A3472" t="str">
        <f>IF([1]线路!A3472="","",[1]线路!A3472)</f>
        <v/>
      </c>
      <c r="B3472" t="str">
        <f>IF([1]线路!B3472="","",[1]线路!B3472)</f>
        <v/>
      </c>
      <c r="C3472" t="str">
        <f>IF([1]线路!C3472="","",[1]线路!C3472)</f>
        <v/>
      </c>
      <c r="D3472" t="str">
        <f>IF([1]线路!D3472="","",[1]线路!D3472)</f>
        <v/>
      </c>
      <c r="E3472" t="str">
        <f>IF([1]线路!F3472="","",[1]线路!F3472)</f>
        <v/>
      </c>
      <c r="F3472" t="str">
        <f>IF([1]线路!E3472="","",[1]线路!E3472)</f>
        <v/>
      </c>
      <c r="G3472" s="18" t="str">
        <f t="shared" si="124"/>
        <v/>
      </c>
      <c r="H3472" s="18"/>
      <c r="I3472" s="18"/>
      <c r="J3472" s="18"/>
      <c r="K3472" s="18"/>
      <c r="L3472" s="18" t="str">
        <f t="shared" si="125"/>
        <v/>
      </c>
      <c r="M3472" t="str">
        <f>IF([1]线路!G3472="","",[1]线路!G3472)</f>
        <v/>
      </c>
      <c r="N3472" t="str">
        <f>IF([1]线路!H3472="","",[1]线路!H3472)</f>
        <v/>
      </c>
    </row>
    <row r="3473" spans="1:14" x14ac:dyDescent="0.15">
      <c r="A3473" t="str">
        <f>IF([1]线路!A3473="","",[1]线路!A3473)</f>
        <v/>
      </c>
      <c r="B3473" t="str">
        <f>IF([1]线路!B3473="","",[1]线路!B3473)</f>
        <v/>
      </c>
      <c r="C3473" t="str">
        <f>IF([1]线路!C3473="","",[1]线路!C3473)</f>
        <v/>
      </c>
      <c r="D3473" t="str">
        <f>IF([1]线路!D3473="","",[1]线路!D3473)</f>
        <v/>
      </c>
      <c r="E3473" t="str">
        <f>IF([1]线路!F3473="","",[1]线路!F3473)</f>
        <v/>
      </c>
      <c r="F3473" t="str">
        <f>IF([1]线路!E3473="","",[1]线路!E3473)</f>
        <v/>
      </c>
      <c r="G3473" s="18" t="str">
        <f t="shared" si="124"/>
        <v/>
      </c>
      <c r="H3473" s="18"/>
      <c r="I3473" s="18"/>
      <c r="J3473" s="18"/>
      <c r="K3473" s="18"/>
      <c r="L3473" s="18" t="str">
        <f t="shared" si="125"/>
        <v/>
      </c>
      <c r="M3473" t="str">
        <f>IF([1]线路!G3473="","",[1]线路!G3473)</f>
        <v/>
      </c>
      <c r="N3473" t="str">
        <f>IF([1]线路!H3473="","",[1]线路!H3473)</f>
        <v/>
      </c>
    </row>
    <row r="3474" spans="1:14" x14ac:dyDescent="0.15">
      <c r="A3474" t="str">
        <f>IF([1]线路!A3474="","",[1]线路!A3474)</f>
        <v/>
      </c>
      <c r="B3474" t="str">
        <f>IF([1]线路!B3474="","",[1]线路!B3474)</f>
        <v/>
      </c>
      <c r="C3474" t="str">
        <f>IF([1]线路!C3474="","",[1]线路!C3474)</f>
        <v/>
      </c>
      <c r="D3474" t="str">
        <f>IF([1]线路!D3474="","",[1]线路!D3474)</f>
        <v/>
      </c>
      <c r="E3474" t="str">
        <f>IF([1]线路!F3474="","",[1]线路!F3474)</f>
        <v/>
      </c>
      <c r="F3474" t="str">
        <f>IF([1]线路!E3474="","",[1]线路!E3474)</f>
        <v/>
      </c>
      <c r="G3474" s="18" t="str">
        <f t="shared" si="124"/>
        <v/>
      </c>
      <c r="H3474" s="18"/>
      <c r="I3474" s="18"/>
      <c r="J3474" s="18"/>
      <c r="K3474" s="18"/>
      <c r="L3474" s="18" t="str">
        <f t="shared" si="125"/>
        <v/>
      </c>
      <c r="M3474" t="str">
        <f>IF([1]线路!G3474="","",[1]线路!G3474)</f>
        <v/>
      </c>
      <c r="N3474" t="str">
        <f>IF([1]线路!H3474="","",[1]线路!H3474)</f>
        <v/>
      </c>
    </row>
    <row r="3475" spans="1:14" x14ac:dyDescent="0.15">
      <c r="A3475" t="str">
        <f>IF([1]线路!A3475="","",[1]线路!A3475)</f>
        <v/>
      </c>
      <c r="B3475" t="str">
        <f>IF([1]线路!B3475="","",[1]线路!B3475)</f>
        <v/>
      </c>
      <c r="C3475" t="str">
        <f>IF([1]线路!C3475="","",[1]线路!C3475)</f>
        <v/>
      </c>
      <c r="D3475" t="str">
        <f>IF([1]线路!D3475="","",[1]线路!D3475)</f>
        <v/>
      </c>
      <c r="E3475" t="str">
        <f>IF([1]线路!F3475="","",[1]线路!F3475)</f>
        <v/>
      </c>
      <c r="F3475" t="str">
        <f>IF([1]线路!E3475="","",[1]线路!E3475)</f>
        <v/>
      </c>
      <c r="G3475" s="18" t="str">
        <f t="shared" si="124"/>
        <v/>
      </c>
      <c r="H3475" s="18"/>
      <c r="I3475" s="18"/>
      <c r="J3475" s="18"/>
      <c r="K3475" s="18"/>
      <c r="L3475" s="18" t="str">
        <f t="shared" si="125"/>
        <v/>
      </c>
      <c r="M3475" t="str">
        <f>IF([1]线路!G3475="","",[1]线路!G3475)</f>
        <v/>
      </c>
      <c r="N3475" t="str">
        <f>IF([1]线路!H3475="","",[1]线路!H3475)</f>
        <v/>
      </c>
    </row>
    <row r="3476" spans="1:14" x14ac:dyDescent="0.15">
      <c r="A3476" t="str">
        <f>IF([1]线路!A3476="","",[1]线路!A3476)</f>
        <v/>
      </c>
      <c r="B3476" t="str">
        <f>IF([1]线路!B3476="","",[1]线路!B3476)</f>
        <v/>
      </c>
      <c r="C3476" t="str">
        <f>IF([1]线路!C3476="","",[1]线路!C3476)</f>
        <v/>
      </c>
      <c r="D3476" t="str">
        <f>IF([1]线路!D3476="","",[1]线路!D3476)</f>
        <v/>
      </c>
      <c r="E3476" t="str">
        <f>IF([1]线路!F3476="","",[1]线路!F3476)</f>
        <v/>
      </c>
      <c r="F3476" t="str">
        <f>IF([1]线路!E3476="","",[1]线路!E3476)</f>
        <v/>
      </c>
      <c r="G3476" s="18" t="str">
        <f t="shared" si="124"/>
        <v/>
      </c>
      <c r="H3476" s="18"/>
      <c r="I3476" s="18"/>
      <c r="J3476" s="18"/>
      <c r="K3476" s="18"/>
      <c r="L3476" s="18" t="str">
        <f t="shared" si="125"/>
        <v/>
      </c>
      <c r="M3476" t="str">
        <f>IF([1]线路!G3476="","",[1]线路!G3476)</f>
        <v/>
      </c>
      <c r="N3476" t="str">
        <f>IF([1]线路!H3476="","",[1]线路!H3476)</f>
        <v/>
      </c>
    </row>
    <row r="3477" spans="1:14" x14ac:dyDescent="0.15">
      <c r="A3477" t="str">
        <f>IF([1]线路!A3477="","",[1]线路!A3477)</f>
        <v/>
      </c>
      <c r="B3477" t="str">
        <f>IF([1]线路!B3477="","",[1]线路!B3477)</f>
        <v/>
      </c>
      <c r="C3477" t="str">
        <f>IF([1]线路!C3477="","",[1]线路!C3477)</f>
        <v/>
      </c>
      <c r="D3477" t="str">
        <f>IF([1]线路!D3477="","",[1]线路!D3477)</f>
        <v/>
      </c>
      <c r="E3477" t="str">
        <f>IF([1]线路!F3477="","",[1]线路!F3477)</f>
        <v/>
      </c>
      <c r="F3477" t="str">
        <f>IF([1]线路!E3477="","",[1]线路!E3477)</f>
        <v/>
      </c>
      <c r="G3477" s="18" t="str">
        <f t="shared" si="124"/>
        <v/>
      </c>
      <c r="H3477" s="18"/>
      <c r="I3477" s="18"/>
      <c r="J3477" s="18"/>
      <c r="K3477" s="18"/>
      <c r="L3477" s="18" t="str">
        <f t="shared" si="125"/>
        <v/>
      </c>
      <c r="M3477" t="str">
        <f>IF([1]线路!G3477="","",[1]线路!G3477)</f>
        <v/>
      </c>
      <c r="N3477" t="str">
        <f>IF([1]线路!H3477="","",[1]线路!H3477)</f>
        <v/>
      </c>
    </row>
    <row r="3478" spans="1:14" x14ac:dyDescent="0.15">
      <c r="A3478" t="str">
        <f>IF([1]线路!A3478="","",[1]线路!A3478)</f>
        <v/>
      </c>
      <c r="B3478" t="str">
        <f>IF([1]线路!B3478="","",[1]线路!B3478)</f>
        <v/>
      </c>
      <c r="C3478" t="str">
        <f>IF([1]线路!C3478="","",[1]线路!C3478)</f>
        <v/>
      </c>
      <c r="D3478" t="str">
        <f>IF([1]线路!D3478="","",[1]线路!D3478)</f>
        <v/>
      </c>
      <c r="E3478" t="str">
        <f>IF([1]线路!F3478="","",[1]线路!F3478)</f>
        <v/>
      </c>
      <c r="F3478" t="str">
        <f>IF([1]线路!E3478="","",[1]线路!E3478)</f>
        <v/>
      </c>
      <c r="G3478" s="18" t="str">
        <f t="shared" si="124"/>
        <v/>
      </c>
      <c r="H3478" s="18"/>
      <c r="I3478" s="18"/>
      <c r="J3478" s="18"/>
      <c r="K3478" s="18"/>
      <c r="L3478" s="18" t="str">
        <f t="shared" si="125"/>
        <v/>
      </c>
      <c r="M3478" t="str">
        <f>IF([1]线路!G3478="","",[1]线路!G3478)</f>
        <v/>
      </c>
      <c r="N3478" t="str">
        <f>IF([1]线路!H3478="","",[1]线路!H3478)</f>
        <v/>
      </c>
    </row>
    <row r="3479" spans="1:14" x14ac:dyDescent="0.15">
      <c r="A3479" t="str">
        <f>IF([1]线路!A3479="","",[1]线路!A3479)</f>
        <v/>
      </c>
      <c r="B3479" t="str">
        <f>IF([1]线路!B3479="","",[1]线路!B3479)</f>
        <v/>
      </c>
      <c r="C3479" t="str">
        <f>IF([1]线路!C3479="","",[1]线路!C3479)</f>
        <v/>
      </c>
      <c r="D3479" t="str">
        <f>IF([1]线路!D3479="","",[1]线路!D3479)</f>
        <v/>
      </c>
      <c r="E3479" t="str">
        <f>IF([1]线路!F3479="","",[1]线路!F3479)</f>
        <v/>
      </c>
      <c r="F3479" t="str">
        <f>IF([1]线路!E3479="","",[1]线路!E3479)</f>
        <v/>
      </c>
      <c r="G3479" s="18" t="str">
        <f t="shared" si="124"/>
        <v/>
      </c>
      <c r="H3479" s="18"/>
      <c r="I3479" s="18"/>
      <c r="J3479" s="18"/>
      <c r="K3479" s="18"/>
      <c r="L3479" s="18" t="str">
        <f t="shared" si="125"/>
        <v/>
      </c>
      <c r="M3479" t="str">
        <f>IF([1]线路!G3479="","",[1]线路!G3479)</f>
        <v/>
      </c>
      <c r="N3479" t="str">
        <f>IF([1]线路!H3479="","",[1]线路!H3479)</f>
        <v/>
      </c>
    </row>
    <row r="3480" spans="1:14" x14ac:dyDescent="0.15">
      <c r="A3480" t="str">
        <f>IF([1]线路!A3480="","",[1]线路!A3480)</f>
        <v/>
      </c>
      <c r="B3480" t="str">
        <f>IF([1]线路!B3480="","",[1]线路!B3480)</f>
        <v/>
      </c>
      <c r="C3480" t="str">
        <f>IF([1]线路!C3480="","",[1]线路!C3480)</f>
        <v/>
      </c>
      <c r="D3480" t="str">
        <f>IF([1]线路!D3480="","",[1]线路!D3480)</f>
        <v/>
      </c>
      <c r="E3480" t="str">
        <f>IF([1]线路!F3480="","",[1]线路!F3480)</f>
        <v/>
      </c>
      <c r="F3480" t="str">
        <f>IF([1]线路!E3480="","",[1]线路!E3480)</f>
        <v/>
      </c>
      <c r="G3480" s="18" t="str">
        <f t="shared" si="124"/>
        <v/>
      </c>
      <c r="H3480" s="18"/>
      <c r="I3480" s="18"/>
      <c r="J3480" s="18"/>
      <c r="K3480" s="18"/>
      <c r="L3480" s="18" t="str">
        <f t="shared" si="125"/>
        <v/>
      </c>
      <c r="M3480" t="str">
        <f>IF([1]线路!G3480="","",[1]线路!G3480)</f>
        <v/>
      </c>
      <c r="N3480" t="str">
        <f>IF([1]线路!H3480="","",[1]线路!H3480)</f>
        <v/>
      </c>
    </row>
    <row r="3481" spans="1:14" x14ac:dyDescent="0.15">
      <c r="A3481" t="str">
        <f>IF([1]线路!A3481="","",[1]线路!A3481)</f>
        <v/>
      </c>
      <c r="B3481" t="str">
        <f>IF([1]线路!B3481="","",[1]线路!B3481)</f>
        <v/>
      </c>
      <c r="C3481" t="str">
        <f>IF([1]线路!C3481="","",[1]线路!C3481)</f>
        <v/>
      </c>
      <c r="D3481" t="str">
        <f>IF([1]线路!D3481="","",[1]线路!D3481)</f>
        <v/>
      </c>
      <c r="E3481" t="str">
        <f>IF([1]线路!F3481="","",[1]线路!F3481)</f>
        <v/>
      </c>
      <c r="F3481" t="str">
        <f>IF([1]线路!E3481="","",[1]线路!E3481)</f>
        <v/>
      </c>
      <c r="G3481" s="18" t="str">
        <f t="shared" si="124"/>
        <v/>
      </c>
      <c r="H3481" s="18"/>
      <c r="I3481" s="18"/>
      <c r="J3481" s="18"/>
      <c r="K3481" s="18"/>
      <c r="L3481" s="18" t="str">
        <f t="shared" si="125"/>
        <v/>
      </c>
      <c r="M3481" t="str">
        <f>IF([1]线路!G3481="","",[1]线路!G3481)</f>
        <v/>
      </c>
      <c r="N3481" t="str">
        <f>IF([1]线路!H3481="","",[1]线路!H3481)</f>
        <v/>
      </c>
    </row>
    <row r="3482" spans="1:14" x14ac:dyDescent="0.15">
      <c r="A3482" t="str">
        <f>IF([1]线路!A3482="","",[1]线路!A3482)</f>
        <v/>
      </c>
      <c r="B3482" t="str">
        <f>IF([1]线路!B3482="","",[1]线路!B3482)</f>
        <v/>
      </c>
      <c r="C3482" t="str">
        <f>IF([1]线路!C3482="","",[1]线路!C3482)</f>
        <v/>
      </c>
      <c r="D3482" t="str">
        <f>IF([1]线路!D3482="","",[1]线路!D3482)</f>
        <v/>
      </c>
      <c r="E3482" t="str">
        <f>IF([1]线路!F3482="","",[1]线路!F3482)</f>
        <v/>
      </c>
      <c r="F3482" t="str">
        <f>IF([1]线路!E3482="","",[1]线路!E3482)</f>
        <v/>
      </c>
      <c r="G3482" s="18" t="str">
        <f t="shared" si="124"/>
        <v/>
      </c>
      <c r="H3482" s="18"/>
      <c r="I3482" s="18"/>
      <c r="J3482" s="18"/>
      <c r="K3482" s="18"/>
      <c r="L3482" s="18" t="str">
        <f t="shared" si="125"/>
        <v/>
      </c>
      <c r="M3482" t="str">
        <f>IF([1]线路!G3482="","",[1]线路!G3482)</f>
        <v/>
      </c>
      <c r="N3482" t="str">
        <f>IF([1]线路!H3482="","",[1]线路!H3482)</f>
        <v/>
      </c>
    </row>
    <row r="3483" spans="1:14" x14ac:dyDescent="0.15">
      <c r="A3483" t="str">
        <f>IF([1]线路!A3483="","",[1]线路!A3483)</f>
        <v/>
      </c>
      <c r="B3483" t="str">
        <f>IF([1]线路!B3483="","",[1]线路!B3483)</f>
        <v/>
      </c>
      <c r="C3483" t="str">
        <f>IF([1]线路!C3483="","",[1]线路!C3483)</f>
        <v/>
      </c>
      <c r="D3483" t="str">
        <f>IF([1]线路!D3483="","",[1]线路!D3483)</f>
        <v/>
      </c>
      <c r="E3483" t="str">
        <f>IF([1]线路!F3483="","",[1]线路!F3483)</f>
        <v/>
      </c>
      <c r="F3483" t="str">
        <f>IF([1]线路!E3483="","",[1]线路!E3483)</f>
        <v/>
      </c>
      <c r="G3483" s="18" t="str">
        <f t="shared" si="124"/>
        <v/>
      </c>
      <c r="H3483" s="18"/>
      <c r="I3483" s="18"/>
      <c r="J3483" s="18"/>
      <c r="K3483" s="18"/>
      <c r="L3483" s="18" t="str">
        <f t="shared" si="125"/>
        <v/>
      </c>
      <c r="M3483" t="str">
        <f>IF([1]线路!G3483="","",[1]线路!G3483)</f>
        <v/>
      </c>
      <c r="N3483" t="str">
        <f>IF([1]线路!H3483="","",[1]线路!H3483)</f>
        <v/>
      </c>
    </row>
    <row r="3484" spans="1:14" x14ac:dyDescent="0.15">
      <c r="A3484" t="str">
        <f>IF([1]线路!A3484="","",[1]线路!A3484)</f>
        <v/>
      </c>
      <c r="B3484" t="str">
        <f>IF([1]线路!B3484="","",[1]线路!B3484)</f>
        <v/>
      </c>
      <c r="C3484" t="str">
        <f>IF([1]线路!C3484="","",[1]线路!C3484)</f>
        <v/>
      </c>
      <c r="D3484" t="str">
        <f>IF([1]线路!D3484="","",[1]线路!D3484)</f>
        <v/>
      </c>
      <c r="E3484" t="str">
        <f>IF([1]线路!F3484="","",[1]线路!F3484)</f>
        <v/>
      </c>
      <c r="F3484" t="str">
        <f>IF([1]线路!E3484="","",[1]线路!E3484)</f>
        <v/>
      </c>
      <c r="G3484" s="18" t="str">
        <f t="shared" si="124"/>
        <v/>
      </c>
      <c r="H3484" s="18"/>
      <c r="I3484" s="18"/>
      <c r="J3484" s="18"/>
      <c r="K3484" s="18"/>
      <c r="L3484" s="18" t="str">
        <f t="shared" si="125"/>
        <v/>
      </c>
      <c r="M3484" t="str">
        <f>IF([1]线路!G3484="","",[1]线路!G3484)</f>
        <v/>
      </c>
      <c r="N3484" t="str">
        <f>IF([1]线路!H3484="","",[1]线路!H3484)</f>
        <v/>
      </c>
    </row>
    <row r="3485" spans="1:14" x14ac:dyDescent="0.15">
      <c r="A3485" t="str">
        <f>IF([1]线路!A3485="","",[1]线路!A3485)</f>
        <v/>
      </c>
      <c r="B3485" t="str">
        <f>IF([1]线路!B3485="","",[1]线路!B3485)</f>
        <v/>
      </c>
      <c r="C3485" t="str">
        <f>IF([1]线路!C3485="","",[1]线路!C3485)</f>
        <v/>
      </c>
      <c r="D3485" t="str">
        <f>IF([1]线路!D3485="","",[1]线路!D3485)</f>
        <v/>
      </c>
      <c r="E3485" t="str">
        <f>IF([1]线路!F3485="","",[1]线路!F3485)</f>
        <v/>
      </c>
      <c r="F3485" t="str">
        <f>IF([1]线路!E3485="","",[1]线路!E3485)</f>
        <v/>
      </c>
      <c r="G3485" s="18" t="str">
        <f t="shared" si="124"/>
        <v/>
      </c>
      <c r="H3485" s="18"/>
      <c r="I3485" s="18"/>
      <c r="J3485" s="18"/>
      <c r="K3485" s="18"/>
      <c r="L3485" s="18" t="str">
        <f t="shared" si="125"/>
        <v/>
      </c>
      <c r="M3485" t="str">
        <f>IF([1]线路!G3485="","",[1]线路!G3485)</f>
        <v/>
      </c>
      <c r="N3485" t="str">
        <f>IF([1]线路!H3485="","",[1]线路!H3485)</f>
        <v/>
      </c>
    </row>
    <row r="3486" spans="1:14" x14ac:dyDescent="0.15">
      <c r="A3486" t="str">
        <f>IF([1]线路!A3486="","",[1]线路!A3486)</f>
        <v/>
      </c>
      <c r="B3486" t="str">
        <f>IF([1]线路!B3486="","",[1]线路!B3486)</f>
        <v/>
      </c>
      <c r="C3486" t="str">
        <f>IF([1]线路!C3486="","",[1]线路!C3486)</f>
        <v/>
      </c>
      <c r="D3486" t="str">
        <f>IF([1]线路!D3486="","",[1]线路!D3486)</f>
        <v/>
      </c>
      <c r="E3486" t="str">
        <f>IF([1]线路!F3486="","",[1]线路!F3486)</f>
        <v/>
      </c>
      <c r="F3486" t="str">
        <f>IF([1]线路!E3486="","",[1]线路!E3486)</f>
        <v/>
      </c>
      <c r="G3486" s="18" t="str">
        <f t="shared" si="124"/>
        <v/>
      </c>
      <c r="H3486" s="18"/>
      <c r="I3486" s="18"/>
      <c r="J3486" s="18"/>
      <c r="K3486" s="18"/>
      <c r="L3486" s="18" t="str">
        <f t="shared" si="125"/>
        <v/>
      </c>
      <c r="M3486" t="str">
        <f>IF([1]线路!G3486="","",[1]线路!G3486)</f>
        <v/>
      </c>
      <c r="N3486" t="str">
        <f>IF([1]线路!H3486="","",[1]线路!H3486)</f>
        <v/>
      </c>
    </row>
    <row r="3487" spans="1:14" x14ac:dyDescent="0.15">
      <c r="A3487" t="str">
        <f>IF([1]线路!A3487="","",[1]线路!A3487)</f>
        <v/>
      </c>
      <c r="B3487" t="str">
        <f>IF([1]线路!B3487="","",[1]线路!B3487)</f>
        <v/>
      </c>
      <c r="C3487" t="str">
        <f>IF([1]线路!C3487="","",[1]线路!C3487)</f>
        <v/>
      </c>
      <c r="D3487" t="str">
        <f>IF([1]线路!D3487="","",[1]线路!D3487)</f>
        <v/>
      </c>
      <c r="E3487" t="str">
        <f>IF([1]线路!F3487="","",[1]线路!F3487)</f>
        <v/>
      </c>
      <c r="F3487" t="str">
        <f>IF([1]线路!E3487="","",[1]线路!E3487)</f>
        <v/>
      </c>
      <c r="G3487" s="18" t="str">
        <f t="shared" si="124"/>
        <v/>
      </c>
      <c r="H3487" s="18"/>
      <c r="I3487" s="18"/>
      <c r="J3487" s="18"/>
      <c r="K3487" s="18"/>
      <c r="L3487" s="18" t="str">
        <f t="shared" si="125"/>
        <v/>
      </c>
      <c r="M3487" t="str">
        <f>IF([1]线路!G3487="","",[1]线路!G3487)</f>
        <v/>
      </c>
      <c r="N3487" t="str">
        <f>IF([1]线路!H3487="","",[1]线路!H3487)</f>
        <v/>
      </c>
    </row>
    <row r="3488" spans="1:14" x14ac:dyDescent="0.15">
      <c r="A3488" t="str">
        <f>IF([1]线路!A3488="","",[1]线路!A3488)</f>
        <v/>
      </c>
      <c r="B3488" t="str">
        <f>IF([1]线路!B3488="","",[1]线路!B3488)</f>
        <v/>
      </c>
      <c r="C3488" t="str">
        <f>IF([1]线路!C3488="","",[1]线路!C3488)</f>
        <v/>
      </c>
      <c r="D3488" t="str">
        <f>IF([1]线路!D3488="","",[1]线路!D3488)</f>
        <v/>
      </c>
      <c r="E3488" t="str">
        <f>IF([1]线路!F3488="","",[1]线路!F3488)</f>
        <v/>
      </c>
      <c r="F3488" t="str">
        <f>IF([1]线路!E3488="","",[1]线路!E3488)</f>
        <v/>
      </c>
      <c r="G3488" s="18" t="str">
        <f t="shared" si="124"/>
        <v/>
      </c>
      <c r="H3488" s="18"/>
      <c r="I3488" s="18"/>
      <c r="J3488" s="18"/>
      <c r="K3488" s="18"/>
      <c r="L3488" s="18" t="str">
        <f t="shared" si="125"/>
        <v/>
      </c>
      <c r="M3488" t="str">
        <f>IF([1]线路!G3488="","",[1]线路!G3488)</f>
        <v/>
      </c>
      <c r="N3488" t="str">
        <f>IF([1]线路!H3488="","",[1]线路!H3488)</f>
        <v/>
      </c>
    </row>
    <row r="3489" spans="1:14" x14ac:dyDescent="0.15">
      <c r="A3489" t="str">
        <f>IF([1]线路!A3489="","",[1]线路!A3489)</f>
        <v/>
      </c>
      <c r="B3489" t="str">
        <f>IF([1]线路!B3489="","",[1]线路!B3489)</f>
        <v/>
      </c>
      <c r="C3489" t="str">
        <f>IF([1]线路!C3489="","",[1]线路!C3489)</f>
        <v/>
      </c>
      <c r="D3489" t="str">
        <f>IF([1]线路!D3489="","",[1]线路!D3489)</f>
        <v/>
      </c>
      <c r="E3489" t="str">
        <f>IF([1]线路!F3489="","",[1]线路!F3489)</f>
        <v/>
      </c>
      <c r="F3489" t="str">
        <f>IF([1]线路!E3489="","",[1]线路!E3489)</f>
        <v/>
      </c>
      <c r="G3489" s="18" t="str">
        <f t="shared" si="124"/>
        <v/>
      </c>
      <c r="H3489" s="18"/>
      <c r="I3489" s="18"/>
      <c r="J3489" s="18"/>
      <c r="K3489" s="18"/>
      <c r="L3489" s="18" t="str">
        <f t="shared" si="125"/>
        <v/>
      </c>
      <c r="M3489" t="str">
        <f>IF([1]线路!G3489="","",[1]线路!G3489)</f>
        <v/>
      </c>
      <c r="N3489" t="str">
        <f>IF([1]线路!H3489="","",[1]线路!H3489)</f>
        <v/>
      </c>
    </row>
    <row r="3490" spans="1:14" x14ac:dyDescent="0.15">
      <c r="A3490" t="str">
        <f>IF([1]线路!A3490="","",[1]线路!A3490)</f>
        <v/>
      </c>
      <c r="B3490" t="str">
        <f>IF([1]线路!B3490="","",[1]线路!B3490)</f>
        <v/>
      </c>
      <c r="C3490" t="str">
        <f>IF([1]线路!C3490="","",[1]线路!C3490)</f>
        <v/>
      </c>
      <c r="D3490" t="str">
        <f>IF([1]线路!D3490="","",[1]线路!D3490)</f>
        <v/>
      </c>
      <c r="E3490" t="str">
        <f>IF([1]线路!F3490="","",[1]线路!F3490)</f>
        <v/>
      </c>
      <c r="F3490" t="str">
        <f>IF([1]线路!E3490="","",[1]线路!E3490)</f>
        <v/>
      </c>
      <c r="G3490" s="18" t="str">
        <f t="shared" si="124"/>
        <v/>
      </c>
      <c r="H3490" s="18"/>
      <c r="I3490" s="18"/>
      <c r="J3490" s="18"/>
      <c r="K3490" s="18"/>
      <c r="L3490" s="18" t="str">
        <f t="shared" si="125"/>
        <v/>
      </c>
      <c r="M3490" t="str">
        <f>IF([1]线路!G3490="","",[1]线路!G3490)</f>
        <v/>
      </c>
      <c r="N3490" t="str">
        <f>IF([1]线路!H3490="","",[1]线路!H3490)</f>
        <v/>
      </c>
    </row>
    <row r="3491" spans="1:14" x14ac:dyDescent="0.15">
      <c r="A3491" t="str">
        <f>IF([1]线路!A3491="","",[1]线路!A3491)</f>
        <v/>
      </c>
      <c r="B3491" t="str">
        <f>IF([1]线路!B3491="","",[1]线路!B3491)</f>
        <v/>
      </c>
      <c r="C3491" t="str">
        <f>IF([1]线路!C3491="","",[1]线路!C3491)</f>
        <v/>
      </c>
      <c r="D3491" t="str">
        <f>IF([1]线路!D3491="","",[1]线路!D3491)</f>
        <v/>
      </c>
      <c r="E3491" t="str">
        <f>IF([1]线路!F3491="","",[1]线路!F3491)</f>
        <v/>
      </c>
      <c r="F3491" t="str">
        <f>IF([1]线路!E3491="","",[1]线路!E3491)</f>
        <v/>
      </c>
      <c r="G3491" s="18" t="str">
        <f t="shared" si="124"/>
        <v/>
      </c>
      <c r="H3491" s="18"/>
      <c r="I3491" s="18"/>
      <c r="J3491" s="18"/>
      <c r="K3491" s="18"/>
      <c r="L3491" s="18" t="str">
        <f t="shared" si="125"/>
        <v/>
      </c>
      <c r="M3491" t="str">
        <f>IF([1]线路!G3491="","",[1]线路!G3491)</f>
        <v/>
      </c>
      <c r="N3491" t="str">
        <f>IF([1]线路!H3491="","",[1]线路!H3491)</f>
        <v/>
      </c>
    </row>
    <row r="3492" spans="1:14" x14ac:dyDescent="0.15">
      <c r="A3492" t="str">
        <f>IF([1]线路!A3492="","",[1]线路!A3492)</f>
        <v/>
      </c>
      <c r="B3492" t="str">
        <f>IF([1]线路!B3492="","",[1]线路!B3492)</f>
        <v/>
      </c>
      <c r="C3492" t="str">
        <f>IF([1]线路!C3492="","",[1]线路!C3492)</f>
        <v/>
      </c>
      <c r="D3492" t="str">
        <f>IF([1]线路!D3492="","",[1]线路!D3492)</f>
        <v/>
      </c>
      <c r="E3492" t="str">
        <f>IF([1]线路!F3492="","",[1]线路!F3492)</f>
        <v/>
      </c>
      <c r="F3492" t="str">
        <f>IF([1]线路!E3492="","",[1]线路!E3492)</f>
        <v/>
      </c>
      <c r="G3492" s="18" t="str">
        <f t="shared" si="124"/>
        <v/>
      </c>
      <c r="H3492" s="18"/>
      <c r="I3492" s="18"/>
      <c r="J3492" s="18"/>
      <c r="K3492" s="18"/>
      <c r="L3492" s="18" t="str">
        <f t="shared" si="125"/>
        <v/>
      </c>
      <c r="M3492" t="str">
        <f>IF([1]线路!G3492="","",[1]线路!G3492)</f>
        <v/>
      </c>
      <c r="N3492" t="str">
        <f>IF([1]线路!H3492="","",[1]线路!H3492)</f>
        <v/>
      </c>
    </row>
    <row r="3493" spans="1:14" x14ac:dyDescent="0.15">
      <c r="A3493" t="str">
        <f>IF([1]线路!A3493="","",[1]线路!A3493)</f>
        <v/>
      </c>
      <c r="B3493" t="str">
        <f>IF([1]线路!B3493="","",[1]线路!B3493)</f>
        <v/>
      </c>
      <c r="C3493" t="str">
        <f>IF([1]线路!C3493="","",[1]线路!C3493)</f>
        <v/>
      </c>
      <c r="D3493" t="str">
        <f>IF([1]线路!D3493="","",[1]线路!D3493)</f>
        <v/>
      </c>
      <c r="E3493" t="str">
        <f>IF([1]线路!F3493="","",[1]线路!F3493)</f>
        <v/>
      </c>
      <c r="F3493" t="str">
        <f>IF([1]线路!E3493="","",[1]线路!E3493)</f>
        <v/>
      </c>
      <c r="G3493" s="18" t="str">
        <f t="shared" si="124"/>
        <v/>
      </c>
      <c r="H3493" s="18"/>
      <c r="I3493" s="18"/>
      <c r="J3493" s="18"/>
      <c r="K3493" s="18"/>
      <c r="L3493" s="18" t="str">
        <f t="shared" si="125"/>
        <v/>
      </c>
      <c r="M3493" t="str">
        <f>IF([1]线路!G3493="","",[1]线路!G3493)</f>
        <v/>
      </c>
      <c r="N3493" t="str">
        <f>IF([1]线路!H3493="","",[1]线路!H3493)</f>
        <v/>
      </c>
    </row>
    <row r="3494" spans="1:14" x14ac:dyDescent="0.15">
      <c r="A3494" t="str">
        <f>IF([1]线路!A3494="","",[1]线路!A3494)</f>
        <v/>
      </c>
      <c r="B3494" t="str">
        <f>IF([1]线路!B3494="","",[1]线路!B3494)</f>
        <v/>
      </c>
      <c r="C3494" t="str">
        <f>IF([1]线路!C3494="","",[1]线路!C3494)</f>
        <v/>
      </c>
      <c r="D3494" t="str">
        <f>IF([1]线路!D3494="","",[1]线路!D3494)</f>
        <v/>
      </c>
      <c r="E3494" t="str">
        <f>IF([1]线路!F3494="","",[1]线路!F3494)</f>
        <v/>
      </c>
      <c r="F3494" t="str">
        <f>IF([1]线路!E3494="","",[1]线路!E3494)</f>
        <v/>
      </c>
      <c r="G3494" s="18" t="str">
        <f t="shared" si="124"/>
        <v/>
      </c>
      <c r="H3494" s="18"/>
      <c r="I3494" s="18"/>
      <c r="J3494" s="18"/>
      <c r="K3494" s="18"/>
      <c r="L3494" s="18" t="str">
        <f t="shared" si="125"/>
        <v/>
      </c>
      <c r="M3494" t="str">
        <f>IF([1]线路!G3494="","",[1]线路!G3494)</f>
        <v/>
      </c>
      <c r="N3494" t="str">
        <f>IF([1]线路!H3494="","",[1]线路!H3494)</f>
        <v/>
      </c>
    </row>
    <row r="3495" spans="1:14" x14ac:dyDescent="0.15">
      <c r="A3495" t="str">
        <f>IF([1]线路!A3495="","",[1]线路!A3495)</f>
        <v/>
      </c>
      <c r="B3495" t="str">
        <f>IF([1]线路!B3495="","",[1]线路!B3495)</f>
        <v/>
      </c>
      <c r="C3495" t="str">
        <f>IF([1]线路!C3495="","",[1]线路!C3495)</f>
        <v/>
      </c>
      <c r="D3495" t="str">
        <f>IF([1]线路!D3495="","",[1]线路!D3495)</f>
        <v/>
      </c>
      <c r="E3495" t="str">
        <f>IF([1]线路!F3495="","",[1]线路!F3495)</f>
        <v/>
      </c>
      <c r="F3495" t="str">
        <f>IF([1]线路!E3495="","",[1]线路!E3495)</f>
        <v/>
      </c>
      <c r="G3495" s="18" t="str">
        <f t="shared" si="124"/>
        <v/>
      </c>
      <c r="H3495" s="18"/>
      <c r="I3495" s="18"/>
      <c r="J3495" s="18"/>
      <c r="K3495" s="18"/>
      <c r="L3495" s="18" t="str">
        <f t="shared" si="125"/>
        <v/>
      </c>
      <c r="M3495" t="str">
        <f>IF([1]线路!G3495="","",[1]线路!G3495)</f>
        <v/>
      </c>
      <c r="N3495" t="str">
        <f>IF([1]线路!H3495="","",[1]线路!H3495)</f>
        <v/>
      </c>
    </row>
    <row r="3496" spans="1:14" x14ac:dyDescent="0.15">
      <c r="A3496" t="str">
        <f>IF([1]线路!A3496="","",[1]线路!A3496)</f>
        <v/>
      </c>
      <c r="B3496" t="str">
        <f>IF([1]线路!B3496="","",[1]线路!B3496)</f>
        <v/>
      </c>
      <c r="C3496" t="str">
        <f>IF([1]线路!C3496="","",[1]线路!C3496)</f>
        <v/>
      </c>
      <c r="D3496" t="str">
        <f>IF([1]线路!D3496="","",[1]线路!D3496)</f>
        <v/>
      </c>
      <c r="E3496" t="str">
        <f>IF([1]线路!F3496="","",[1]线路!F3496)</f>
        <v/>
      </c>
      <c r="F3496" t="str">
        <f>IF([1]线路!E3496="","",[1]线路!E3496)</f>
        <v/>
      </c>
      <c r="G3496" s="18" t="str">
        <f t="shared" si="124"/>
        <v/>
      </c>
      <c r="H3496" s="18"/>
      <c r="I3496" s="18"/>
      <c r="J3496" s="18"/>
      <c r="K3496" s="18"/>
      <c r="L3496" s="18" t="str">
        <f t="shared" si="125"/>
        <v/>
      </c>
      <c r="M3496" t="str">
        <f>IF([1]线路!G3496="","",[1]线路!G3496)</f>
        <v/>
      </c>
      <c r="N3496" t="str">
        <f>IF([1]线路!H3496="","",[1]线路!H3496)</f>
        <v/>
      </c>
    </row>
    <row r="3497" spans="1:14" x14ac:dyDescent="0.15">
      <c r="A3497" t="str">
        <f>IF([1]线路!A3497="","",[1]线路!A3497)</f>
        <v/>
      </c>
      <c r="B3497" t="str">
        <f>IF([1]线路!B3497="","",[1]线路!B3497)</f>
        <v/>
      </c>
      <c r="C3497" t="str">
        <f>IF([1]线路!C3497="","",[1]线路!C3497)</f>
        <v/>
      </c>
      <c r="D3497" t="str">
        <f>IF([1]线路!D3497="","",[1]线路!D3497)</f>
        <v/>
      </c>
      <c r="E3497" t="str">
        <f>IF([1]线路!F3497="","",[1]线路!F3497)</f>
        <v/>
      </c>
      <c r="F3497" t="str">
        <f>IF([1]线路!E3497="","",[1]线路!E3497)</f>
        <v/>
      </c>
      <c r="G3497" s="18" t="str">
        <f t="shared" si="124"/>
        <v/>
      </c>
      <c r="H3497" s="18"/>
      <c r="I3497" s="18"/>
      <c r="J3497" s="18"/>
      <c r="K3497" s="18"/>
      <c r="L3497" s="18" t="str">
        <f t="shared" si="125"/>
        <v/>
      </c>
      <c r="M3497" t="str">
        <f>IF([1]线路!G3497="","",[1]线路!G3497)</f>
        <v/>
      </c>
      <c r="N3497" t="str">
        <f>IF([1]线路!H3497="","",[1]线路!H3497)</f>
        <v/>
      </c>
    </row>
    <row r="3498" spans="1:14" x14ac:dyDescent="0.15">
      <c r="A3498" t="str">
        <f>IF([1]线路!A3498="","",[1]线路!A3498)</f>
        <v/>
      </c>
      <c r="B3498" t="str">
        <f>IF([1]线路!B3498="","",[1]线路!B3498)</f>
        <v/>
      </c>
      <c r="C3498" t="str">
        <f>IF([1]线路!C3498="","",[1]线路!C3498)</f>
        <v/>
      </c>
      <c r="D3498" t="str">
        <f>IF([1]线路!D3498="","",[1]线路!D3498)</f>
        <v/>
      </c>
      <c r="E3498" t="str">
        <f>IF([1]线路!F3498="","",[1]线路!F3498)</f>
        <v/>
      </c>
      <c r="F3498" t="str">
        <f>IF([1]线路!E3498="","",[1]线路!E3498)</f>
        <v/>
      </c>
      <c r="G3498" s="18" t="str">
        <f t="shared" si="124"/>
        <v/>
      </c>
      <c r="H3498" s="18"/>
      <c r="I3498" s="18"/>
      <c r="J3498" s="18"/>
      <c r="K3498" s="18"/>
      <c r="L3498" s="18" t="str">
        <f t="shared" si="125"/>
        <v/>
      </c>
      <c r="M3498" t="str">
        <f>IF([1]线路!G3498="","",[1]线路!G3498)</f>
        <v/>
      </c>
      <c r="N3498" t="str">
        <f>IF([1]线路!H3498="","",[1]线路!H3498)</f>
        <v/>
      </c>
    </row>
    <row r="3499" spans="1:14" x14ac:dyDescent="0.15">
      <c r="A3499" t="str">
        <f>IF([1]线路!A3499="","",[1]线路!A3499)</f>
        <v/>
      </c>
      <c r="B3499" t="str">
        <f>IF([1]线路!B3499="","",[1]线路!B3499)</f>
        <v/>
      </c>
      <c r="C3499" t="str">
        <f>IF([1]线路!C3499="","",[1]线路!C3499)</f>
        <v/>
      </c>
      <c r="D3499" t="str">
        <f>IF([1]线路!D3499="","",[1]线路!D3499)</f>
        <v/>
      </c>
      <c r="E3499" t="str">
        <f>IF([1]线路!F3499="","",[1]线路!F3499)</f>
        <v/>
      </c>
      <c r="F3499" t="str">
        <f>IF([1]线路!E3499="","",[1]线路!E3499)</f>
        <v/>
      </c>
      <c r="G3499" s="18" t="str">
        <f t="shared" si="124"/>
        <v/>
      </c>
      <c r="H3499" s="18"/>
      <c r="I3499" s="18"/>
      <c r="J3499" s="18"/>
      <c r="K3499" s="18"/>
      <c r="L3499" s="18" t="str">
        <f t="shared" si="125"/>
        <v/>
      </c>
      <c r="M3499" t="str">
        <f>IF([1]线路!G3499="","",[1]线路!G3499)</f>
        <v/>
      </c>
      <c r="N3499" t="str">
        <f>IF([1]线路!H3499="","",[1]线路!H3499)</f>
        <v/>
      </c>
    </row>
    <row r="3500" spans="1:14" x14ac:dyDescent="0.15">
      <c r="A3500" t="str">
        <f>IF([1]线路!A3500="","",[1]线路!A3500)</f>
        <v/>
      </c>
      <c r="B3500" t="str">
        <f>IF([1]线路!B3500="","",[1]线路!B3500)</f>
        <v/>
      </c>
      <c r="C3500" t="str">
        <f>IF([1]线路!C3500="","",[1]线路!C3500)</f>
        <v/>
      </c>
      <c r="D3500" t="str">
        <f>IF([1]线路!D3500="","",[1]线路!D3500)</f>
        <v/>
      </c>
      <c r="E3500" t="str">
        <f>IF([1]线路!F3500="","",[1]线路!F3500)</f>
        <v/>
      </c>
      <c r="F3500" t="str">
        <f>IF([1]线路!E3500="","",[1]线路!E3500)</f>
        <v/>
      </c>
      <c r="G3500" s="18" t="str">
        <f t="shared" si="124"/>
        <v/>
      </c>
      <c r="H3500" s="18"/>
      <c r="I3500" s="18"/>
      <c r="J3500" s="18"/>
      <c r="K3500" s="18"/>
      <c r="L3500" s="18" t="str">
        <f t="shared" si="125"/>
        <v/>
      </c>
      <c r="M3500" t="str">
        <f>IF([1]线路!G3500="","",[1]线路!G3500)</f>
        <v/>
      </c>
      <c r="N3500" t="str">
        <f>IF([1]线路!H3500="","",[1]线路!H3500)</f>
        <v/>
      </c>
    </row>
    <row r="3501" spans="1:14" x14ac:dyDescent="0.15">
      <c r="A3501" t="str">
        <f>IF([1]线路!A3501="","",[1]线路!A3501)</f>
        <v/>
      </c>
      <c r="B3501" t="str">
        <f>IF([1]线路!B3501="","",[1]线路!B3501)</f>
        <v/>
      </c>
      <c r="C3501" t="str">
        <f>IF([1]线路!C3501="","",[1]线路!C3501)</f>
        <v/>
      </c>
      <c r="D3501" t="str">
        <f>IF([1]线路!D3501="","",[1]线路!D3501)</f>
        <v/>
      </c>
      <c r="E3501" t="str">
        <f>IF([1]线路!F3501="","",[1]线路!F3501)</f>
        <v/>
      </c>
      <c r="F3501" t="str">
        <f>IF([1]线路!E3501="","",[1]线路!E3501)</f>
        <v/>
      </c>
      <c r="G3501" s="18" t="str">
        <f t="shared" si="124"/>
        <v/>
      </c>
      <c r="H3501" s="18"/>
      <c r="I3501" s="18"/>
      <c r="J3501" s="18"/>
      <c r="K3501" s="18"/>
      <c r="L3501" s="18" t="str">
        <f t="shared" si="125"/>
        <v/>
      </c>
      <c r="M3501" t="str">
        <f>IF([1]线路!G3501="","",[1]线路!G3501)</f>
        <v/>
      </c>
      <c r="N3501" t="str">
        <f>IF([1]线路!H3501="","",[1]线路!H3501)</f>
        <v/>
      </c>
    </row>
    <row r="3502" spans="1:14" x14ac:dyDescent="0.15">
      <c r="A3502" t="str">
        <f>IF([1]线路!A3502="","",[1]线路!A3502)</f>
        <v/>
      </c>
      <c r="B3502" t="str">
        <f>IF([1]线路!B3502="","",[1]线路!B3502)</f>
        <v/>
      </c>
      <c r="C3502" t="str">
        <f>IF([1]线路!C3502="","",[1]线路!C3502)</f>
        <v/>
      </c>
      <c r="D3502" t="str">
        <f>IF([1]线路!D3502="","",[1]线路!D3502)</f>
        <v/>
      </c>
      <c r="E3502" t="str">
        <f>IF([1]线路!F3502="","",[1]线路!F3502)</f>
        <v/>
      </c>
      <c r="F3502" t="str">
        <f>IF([1]线路!E3502="","",[1]线路!E3502)</f>
        <v/>
      </c>
      <c r="G3502" s="18" t="str">
        <f t="shared" si="124"/>
        <v/>
      </c>
      <c r="H3502" s="18"/>
      <c r="I3502" s="18"/>
      <c r="J3502" s="18"/>
      <c r="K3502" s="18"/>
      <c r="L3502" s="18" t="str">
        <f t="shared" si="125"/>
        <v/>
      </c>
      <c r="M3502" t="str">
        <f>IF([1]线路!G3502="","",[1]线路!G3502)</f>
        <v/>
      </c>
      <c r="N3502" t="str">
        <f>IF([1]线路!H3502="","",[1]线路!H3502)</f>
        <v/>
      </c>
    </row>
    <row r="3503" spans="1:14" x14ac:dyDescent="0.15">
      <c r="A3503" t="str">
        <f>IF([1]线路!A3503="","",[1]线路!A3503)</f>
        <v/>
      </c>
      <c r="B3503" t="str">
        <f>IF([1]线路!B3503="","",[1]线路!B3503)</f>
        <v/>
      </c>
      <c r="C3503" t="str">
        <f>IF([1]线路!C3503="","",[1]线路!C3503)</f>
        <v/>
      </c>
      <c r="D3503" t="str">
        <f>IF([1]线路!D3503="","",[1]线路!D3503)</f>
        <v/>
      </c>
      <c r="E3503" t="str">
        <f>IF([1]线路!F3503="","",[1]线路!F3503)</f>
        <v/>
      </c>
      <c r="F3503" t="str">
        <f>IF([1]线路!E3503="","",[1]线路!E3503)</f>
        <v/>
      </c>
      <c r="G3503" s="18" t="str">
        <f t="shared" si="124"/>
        <v/>
      </c>
      <c r="H3503" s="18"/>
      <c r="I3503" s="18"/>
      <c r="J3503" s="18"/>
      <c r="K3503" s="18"/>
      <c r="L3503" s="18" t="str">
        <f t="shared" si="125"/>
        <v/>
      </c>
      <c r="M3503" t="str">
        <f>IF([1]线路!G3503="","",[1]线路!G3503)</f>
        <v/>
      </c>
      <c r="N3503" t="str">
        <f>IF([1]线路!H3503="","",[1]线路!H3503)</f>
        <v/>
      </c>
    </row>
    <row r="3504" spans="1:14" x14ac:dyDescent="0.15">
      <c r="A3504" t="str">
        <f>IF([1]线路!A3504="","",[1]线路!A3504)</f>
        <v/>
      </c>
      <c r="B3504" t="str">
        <f>IF([1]线路!B3504="","",[1]线路!B3504)</f>
        <v/>
      </c>
      <c r="C3504" t="str">
        <f>IF([1]线路!C3504="","",[1]线路!C3504)</f>
        <v/>
      </c>
      <c r="D3504" t="str">
        <f>IF([1]线路!D3504="","",[1]线路!D3504)</f>
        <v/>
      </c>
      <c r="E3504" t="str">
        <f>IF([1]线路!F3504="","",[1]线路!F3504)</f>
        <v/>
      </c>
      <c r="F3504" t="str">
        <f>IF([1]线路!E3504="","",[1]线路!E3504)</f>
        <v/>
      </c>
      <c r="G3504" s="18" t="str">
        <f t="shared" si="124"/>
        <v/>
      </c>
      <c r="H3504" s="18"/>
      <c r="I3504" s="18"/>
      <c r="J3504" s="18"/>
      <c r="K3504" s="18"/>
      <c r="L3504" s="18" t="str">
        <f t="shared" si="125"/>
        <v/>
      </c>
      <c r="M3504" t="str">
        <f>IF([1]线路!G3504="","",[1]线路!G3504)</f>
        <v/>
      </c>
      <c r="N3504" t="str">
        <f>IF([1]线路!H3504="","",[1]线路!H3504)</f>
        <v/>
      </c>
    </row>
    <row r="3505" spans="1:14" x14ac:dyDescent="0.15">
      <c r="A3505" t="str">
        <f>IF([1]线路!A3505="","",[1]线路!A3505)</f>
        <v/>
      </c>
      <c r="B3505" t="str">
        <f>IF([1]线路!B3505="","",[1]线路!B3505)</f>
        <v/>
      </c>
      <c r="C3505" t="str">
        <f>IF([1]线路!C3505="","",[1]线路!C3505)</f>
        <v/>
      </c>
      <c r="D3505" t="str">
        <f>IF([1]线路!D3505="","",[1]线路!D3505)</f>
        <v/>
      </c>
      <c r="E3505" t="str">
        <f>IF([1]线路!F3505="","",[1]线路!F3505)</f>
        <v/>
      </c>
      <c r="F3505" t="str">
        <f>IF([1]线路!E3505="","",[1]线路!E3505)</f>
        <v/>
      </c>
      <c r="G3505" s="18" t="str">
        <f t="shared" si="124"/>
        <v/>
      </c>
      <c r="H3505" s="18"/>
      <c r="I3505" s="18"/>
      <c r="J3505" s="18"/>
      <c r="K3505" s="18"/>
      <c r="L3505" s="18" t="str">
        <f t="shared" si="125"/>
        <v/>
      </c>
      <c r="M3505" t="str">
        <f>IF([1]线路!G3505="","",[1]线路!G3505)</f>
        <v/>
      </c>
      <c r="N3505" t="str">
        <f>IF([1]线路!H3505="","",[1]线路!H3505)</f>
        <v/>
      </c>
    </row>
    <row r="3506" spans="1:14" x14ac:dyDescent="0.15">
      <c r="A3506" t="str">
        <f>IF([1]线路!A3506="","",[1]线路!A3506)</f>
        <v/>
      </c>
      <c r="B3506" t="str">
        <f>IF([1]线路!B3506="","",[1]线路!B3506)</f>
        <v/>
      </c>
      <c r="C3506" t="str">
        <f>IF([1]线路!C3506="","",[1]线路!C3506)</f>
        <v/>
      </c>
      <c r="D3506" t="str">
        <f>IF([1]线路!D3506="","",[1]线路!D3506)</f>
        <v/>
      </c>
      <c r="E3506" t="str">
        <f>IF([1]线路!F3506="","",[1]线路!F3506)</f>
        <v/>
      </c>
      <c r="F3506" t="str">
        <f>IF([1]线路!E3506="","",[1]线路!E3506)</f>
        <v/>
      </c>
      <c r="G3506" s="18" t="str">
        <f t="shared" si="124"/>
        <v/>
      </c>
      <c r="H3506" s="18"/>
      <c r="I3506" s="18"/>
      <c r="J3506" s="18"/>
      <c r="K3506" s="18"/>
      <c r="L3506" s="18" t="str">
        <f t="shared" si="125"/>
        <v/>
      </c>
      <c r="M3506" t="str">
        <f>IF([1]线路!G3506="","",[1]线路!G3506)</f>
        <v/>
      </c>
      <c r="N3506" t="str">
        <f>IF([1]线路!H3506="","",[1]线路!H3506)</f>
        <v/>
      </c>
    </row>
    <row r="3507" spans="1:14" x14ac:dyDescent="0.15">
      <c r="A3507" t="str">
        <f>IF([1]线路!A3507="","",[1]线路!A3507)</f>
        <v/>
      </c>
      <c r="B3507" t="str">
        <f>IF([1]线路!B3507="","",[1]线路!B3507)</f>
        <v/>
      </c>
      <c r="C3507" t="str">
        <f>IF([1]线路!C3507="","",[1]线路!C3507)</f>
        <v/>
      </c>
      <c r="D3507" t="str">
        <f>IF([1]线路!D3507="","",[1]线路!D3507)</f>
        <v/>
      </c>
      <c r="E3507" t="str">
        <f>IF([1]线路!F3507="","",[1]线路!F3507)</f>
        <v/>
      </c>
      <c r="F3507" t="str">
        <f>IF([1]线路!E3507="","",[1]线路!E3507)</f>
        <v/>
      </c>
      <c r="G3507" s="18" t="str">
        <f t="shared" si="124"/>
        <v/>
      </c>
      <c r="H3507" s="18"/>
      <c r="I3507" s="18"/>
      <c r="J3507" s="18"/>
      <c r="K3507" s="18"/>
      <c r="L3507" s="18" t="str">
        <f t="shared" si="125"/>
        <v/>
      </c>
      <c r="M3507" t="str">
        <f>IF([1]线路!G3507="","",[1]线路!G3507)</f>
        <v/>
      </c>
      <c r="N3507" t="str">
        <f>IF([1]线路!H3507="","",[1]线路!H3507)</f>
        <v/>
      </c>
    </row>
    <row r="3508" spans="1:14" x14ac:dyDescent="0.15">
      <c r="A3508" t="str">
        <f>IF([1]线路!A3508="","",[1]线路!A3508)</f>
        <v/>
      </c>
      <c r="B3508" t="str">
        <f>IF([1]线路!B3508="","",[1]线路!B3508)</f>
        <v/>
      </c>
      <c r="C3508" t="str">
        <f>IF([1]线路!C3508="","",[1]线路!C3508)</f>
        <v/>
      </c>
      <c r="D3508" t="str">
        <f>IF([1]线路!D3508="","",[1]线路!D3508)</f>
        <v/>
      </c>
      <c r="E3508" t="str">
        <f>IF([1]线路!F3508="","",[1]线路!F3508)</f>
        <v/>
      </c>
      <c r="F3508" t="str">
        <f>IF([1]线路!E3508="","",[1]线路!E3508)</f>
        <v/>
      </c>
      <c r="G3508" s="18" t="str">
        <f t="shared" si="124"/>
        <v/>
      </c>
      <c r="H3508" s="18"/>
      <c r="I3508" s="18"/>
      <c r="J3508" s="18"/>
      <c r="K3508" s="18"/>
      <c r="L3508" s="18" t="str">
        <f t="shared" si="125"/>
        <v/>
      </c>
      <c r="M3508" t="str">
        <f>IF([1]线路!G3508="","",[1]线路!G3508)</f>
        <v/>
      </c>
      <c r="N3508" t="str">
        <f>IF([1]线路!H3508="","",[1]线路!H3508)</f>
        <v/>
      </c>
    </row>
    <row r="3509" spans="1:14" x14ac:dyDescent="0.15">
      <c r="A3509" t="str">
        <f>IF([1]线路!A3509="","",[1]线路!A3509)</f>
        <v/>
      </c>
      <c r="B3509" t="str">
        <f>IF([1]线路!B3509="","",[1]线路!B3509)</f>
        <v/>
      </c>
      <c r="C3509" t="str">
        <f>IF([1]线路!C3509="","",[1]线路!C3509)</f>
        <v/>
      </c>
      <c r="D3509" t="str">
        <f>IF([1]线路!D3509="","",[1]线路!D3509)</f>
        <v/>
      </c>
      <c r="E3509" t="str">
        <f>IF([1]线路!F3509="","",[1]线路!F3509)</f>
        <v/>
      </c>
      <c r="F3509" t="str">
        <f>IF([1]线路!E3509="","",[1]线路!E3509)</f>
        <v/>
      </c>
      <c r="G3509" s="18" t="str">
        <f t="shared" si="124"/>
        <v/>
      </c>
      <c r="H3509" s="18"/>
      <c r="I3509" s="18"/>
      <c r="J3509" s="18"/>
      <c r="K3509" s="18"/>
      <c r="L3509" s="18" t="str">
        <f t="shared" si="125"/>
        <v/>
      </c>
      <c r="M3509" t="str">
        <f>IF([1]线路!G3509="","",[1]线路!G3509)</f>
        <v/>
      </c>
      <c r="N3509" t="str">
        <f>IF([1]线路!H3509="","",[1]线路!H3509)</f>
        <v/>
      </c>
    </row>
    <row r="3510" spans="1:14" x14ac:dyDescent="0.15">
      <c r="A3510" t="str">
        <f>IF([1]线路!A3510="","",[1]线路!A3510)</f>
        <v/>
      </c>
      <c r="B3510" t="str">
        <f>IF([1]线路!B3510="","",[1]线路!B3510)</f>
        <v/>
      </c>
      <c r="C3510" t="str">
        <f>IF([1]线路!C3510="","",[1]线路!C3510)</f>
        <v/>
      </c>
      <c r="D3510" t="str">
        <f>IF([1]线路!D3510="","",[1]线路!D3510)</f>
        <v/>
      </c>
      <c r="E3510" t="str">
        <f>IF([1]线路!F3510="","",[1]线路!F3510)</f>
        <v/>
      </c>
      <c r="F3510" t="str">
        <f>IF([1]线路!E3510="","",[1]线路!E3510)</f>
        <v/>
      </c>
      <c r="G3510" s="18" t="str">
        <f t="shared" si="124"/>
        <v/>
      </c>
      <c r="H3510" s="18"/>
      <c r="I3510" s="18"/>
      <c r="J3510" s="18"/>
      <c r="K3510" s="18"/>
      <c r="L3510" s="18" t="str">
        <f t="shared" si="125"/>
        <v/>
      </c>
      <c r="M3510" t="str">
        <f>IF([1]线路!G3510="","",[1]线路!G3510)</f>
        <v/>
      </c>
      <c r="N3510" t="str">
        <f>IF([1]线路!H3510="","",[1]线路!H3510)</f>
        <v/>
      </c>
    </row>
    <row r="3511" spans="1:14" x14ac:dyDescent="0.15">
      <c r="A3511" t="str">
        <f>IF([1]线路!A3511="","",[1]线路!A3511)</f>
        <v/>
      </c>
      <c r="B3511" t="str">
        <f>IF([1]线路!B3511="","",[1]线路!B3511)</f>
        <v/>
      </c>
      <c r="C3511" t="str">
        <f>IF([1]线路!C3511="","",[1]线路!C3511)</f>
        <v/>
      </c>
      <c r="D3511" t="str">
        <f>IF([1]线路!D3511="","",[1]线路!D3511)</f>
        <v/>
      </c>
      <c r="E3511" t="str">
        <f>IF([1]线路!F3511="","",[1]线路!F3511)</f>
        <v/>
      </c>
      <c r="F3511" t="str">
        <f>IF([1]线路!E3511="","",[1]线路!E3511)</f>
        <v/>
      </c>
      <c r="G3511" s="18" t="str">
        <f t="shared" si="124"/>
        <v/>
      </c>
      <c r="H3511" s="18"/>
      <c r="I3511" s="18"/>
      <c r="J3511" s="18"/>
      <c r="K3511" s="18"/>
      <c r="L3511" s="18" t="str">
        <f t="shared" si="125"/>
        <v/>
      </c>
      <c r="M3511" t="str">
        <f>IF([1]线路!G3511="","",[1]线路!G3511)</f>
        <v/>
      </c>
      <c r="N3511" t="str">
        <f>IF([1]线路!H3511="","",[1]线路!H3511)</f>
        <v/>
      </c>
    </row>
    <row r="3512" spans="1:14" x14ac:dyDescent="0.15">
      <c r="A3512" t="str">
        <f>IF([1]线路!A3512="","",[1]线路!A3512)</f>
        <v/>
      </c>
      <c r="B3512" t="str">
        <f>IF([1]线路!B3512="","",[1]线路!B3512)</f>
        <v/>
      </c>
      <c r="C3512" t="str">
        <f>IF([1]线路!C3512="","",[1]线路!C3512)</f>
        <v/>
      </c>
      <c r="D3512" t="str">
        <f>IF([1]线路!D3512="","",[1]线路!D3512)</f>
        <v/>
      </c>
      <c r="E3512" t="str">
        <f>IF([1]线路!F3512="","",[1]线路!F3512)</f>
        <v/>
      </c>
      <c r="F3512" t="str">
        <f>IF([1]线路!E3512="","",[1]线路!E3512)</f>
        <v/>
      </c>
      <c r="G3512" s="18" t="str">
        <f t="shared" si="124"/>
        <v/>
      </c>
      <c r="H3512" s="18"/>
      <c r="I3512" s="18"/>
      <c r="J3512" s="18"/>
      <c r="K3512" s="18"/>
      <c r="L3512" s="18" t="str">
        <f t="shared" si="125"/>
        <v/>
      </c>
      <c r="M3512" t="str">
        <f>IF([1]线路!G3512="","",[1]线路!G3512)</f>
        <v/>
      </c>
      <c r="N3512" t="str">
        <f>IF([1]线路!H3512="","",[1]线路!H3512)</f>
        <v/>
      </c>
    </row>
    <row r="3513" spans="1:14" x14ac:dyDescent="0.15">
      <c r="A3513" t="str">
        <f>IF([1]线路!A3513="","",[1]线路!A3513)</f>
        <v/>
      </c>
      <c r="B3513" t="str">
        <f>IF([1]线路!B3513="","",[1]线路!B3513)</f>
        <v/>
      </c>
      <c r="C3513" t="str">
        <f>IF([1]线路!C3513="","",[1]线路!C3513)</f>
        <v/>
      </c>
      <c r="D3513" t="str">
        <f>IF([1]线路!D3513="","",[1]线路!D3513)</f>
        <v/>
      </c>
      <c r="E3513" t="str">
        <f>IF([1]线路!F3513="","",[1]线路!F3513)</f>
        <v/>
      </c>
      <c r="F3513" t="str">
        <f>IF([1]线路!E3513="","",[1]线路!E3513)</f>
        <v/>
      </c>
      <c r="G3513" s="18" t="str">
        <f t="shared" si="124"/>
        <v/>
      </c>
      <c r="H3513" s="18"/>
      <c r="I3513" s="18"/>
      <c r="J3513" s="18"/>
      <c r="K3513" s="18"/>
      <c r="L3513" s="18" t="str">
        <f t="shared" si="125"/>
        <v/>
      </c>
      <c r="M3513" t="str">
        <f>IF([1]线路!G3513="","",[1]线路!G3513)</f>
        <v/>
      </c>
      <c r="N3513" t="str">
        <f>IF([1]线路!H3513="","",[1]线路!H3513)</f>
        <v/>
      </c>
    </row>
    <row r="3514" spans="1:14" x14ac:dyDescent="0.15">
      <c r="A3514" t="str">
        <f>IF([1]线路!A3514="","",[1]线路!A3514)</f>
        <v/>
      </c>
      <c r="B3514" t="str">
        <f>IF([1]线路!B3514="","",[1]线路!B3514)</f>
        <v/>
      </c>
      <c r="C3514" t="str">
        <f>IF([1]线路!C3514="","",[1]线路!C3514)</f>
        <v/>
      </c>
      <c r="D3514" t="str">
        <f>IF([1]线路!D3514="","",[1]线路!D3514)</f>
        <v/>
      </c>
      <c r="E3514" t="str">
        <f>IF([1]线路!F3514="","",[1]线路!F3514)</f>
        <v/>
      </c>
      <c r="F3514" t="str">
        <f>IF([1]线路!E3514="","",[1]线路!E3514)</f>
        <v/>
      </c>
      <c r="G3514" s="18" t="str">
        <f t="shared" si="124"/>
        <v/>
      </c>
      <c r="H3514" s="18"/>
      <c r="I3514" s="18"/>
      <c r="J3514" s="18"/>
      <c r="K3514" s="18"/>
      <c r="L3514" s="18" t="str">
        <f t="shared" si="125"/>
        <v/>
      </c>
      <c r="M3514" t="str">
        <f>IF([1]线路!G3514="","",[1]线路!G3514)</f>
        <v/>
      </c>
      <c r="N3514" t="str">
        <f>IF([1]线路!H3514="","",[1]线路!H3514)</f>
        <v/>
      </c>
    </row>
    <row r="3515" spans="1:14" x14ac:dyDescent="0.15">
      <c r="A3515" t="str">
        <f>IF([1]线路!A3515="","",[1]线路!A3515)</f>
        <v/>
      </c>
      <c r="B3515" t="str">
        <f>IF([1]线路!B3515="","",[1]线路!B3515)</f>
        <v/>
      </c>
      <c r="C3515" t="str">
        <f>IF([1]线路!C3515="","",[1]线路!C3515)</f>
        <v/>
      </c>
      <c r="D3515" t="str">
        <f>IF([1]线路!D3515="","",[1]线路!D3515)</f>
        <v/>
      </c>
      <c r="E3515" t="str">
        <f>IF([1]线路!F3515="","",[1]线路!F3515)</f>
        <v/>
      </c>
      <c r="F3515" t="str">
        <f>IF([1]线路!E3515="","",[1]线路!E3515)</f>
        <v/>
      </c>
      <c r="G3515" s="18" t="str">
        <f t="shared" si="124"/>
        <v/>
      </c>
      <c r="H3515" s="18"/>
      <c r="I3515" s="18"/>
      <c r="J3515" s="18"/>
      <c r="K3515" s="18"/>
      <c r="L3515" s="18" t="str">
        <f t="shared" si="125"/>
        <v/>
      </c>
      <c r="M3515" t="str">
        <f>IF([1]线路!G3515="","",[1]线路!G3515)</f>
        <v/>
      </c>
      <c r="N3515" t="str">
        <f>IF([1]线路!H3515="","",[1]线路!H3515)</f>
        <v/>
      </c>
    </row>
    <row r="3516" spans="1:14" x14ac:dyDescent="0.15">
      <c r="A3516" t="str">
        <f>IF([1]线路!A3516="","",[1]线路!A3516)</f>
        <v/>
      </c>
      <c r="B3516" t="str">
        <f>IF([1]线路!B3516="","",[1]线路!B3516)</f>
        <v/>
      </c>
      <c r="C3516" t="str">
        <f>IF([1]线路!C3516="","",[1]线路!C3516)</f>
        <v/>
      </c>
      <c r="D3516" t="str">
        <f>IF([1]线路!D3516="","",[1]线路!D3516)</f>
        <v/>
      </c>
      <c r="E3516" t="str">
        <f>IF([1]线路!F3516="","",[1]线路!F3516)</f>
        <v/>
      </c>
      <c r="F3516" t="str">
        <f>IF([1]线路!E3516="","",[1]线路!E3516)</f>
        <v/>
      </c>
      <c r="G3516" s="18" t="str">
        <f t="shared" si="124"/>
        <v/>
      </c>
      <c r="H3516" s="18"/>
      <c r="I3516" s="18"/>
      <c r="J3516" s="18"/>
      <c r="K3516" s="18"/>
      <c r="L3516" s="18" t="str">
        <f t="shared" si="125"/>
        <v/>
      </c>
      <c r="M3516" t="str">
        <f>IF([1]线路!G3516="","",[1]线路!G3516)</f>
        <v/>
      </c>
      <c r="N3516" t="str">
        <f>IF([1]线路!H3516="","",[1]线路!H3516)</f>
        <v/>
      </c>
    </row>
    <row r="3517" spans="1:14" x14ac:dyDescent="0.15">
      <c r="A3517" t="str">
        <f>IF([1]线路!A3517="","",[1]线路!A3517)</f>
        <v/>
      </c>
      <c r="B3517" t="str">
        <f>IF([1]线路!B3517="","",[1]线路!B3517)</f>
        <v/>
      </c>
      <c r="C3517" t="str">
        <f>IF([1]线路!C3517="","",[1]线路!C3517)</f>
        <v/>
      </c>
      <c r="D3517" t="str">
        <f>IF([1]线路!D3517="","",[1]线路!D3517)</f>
        <v/>
      </c>
      <c r="E3517" t="str">
        <f>IF([1]线路!F3517="","",[1]线路!F3517)</f>
        <v/>
      </c>
      <c r="F3517" t="str">
        <f>IF([1]线路!E3517="","",[1]线路!E3517)</f>
        <v/>
      </c>
      <c r="G3517" s="18" t="str">
        <f t="shared" si="124"/>
        <v/>
      </c>
      <c r="H3517" s="18"/>
      <c r="I3517" s="18"/>
      <c r="J3517" s="18"/>
      <c r="K3517" s="18"/>
      <c r="L3517" s="18" t="str">
        <f t="shared" si="125"/>
        <v/>
      </c>
      <c r="M3517" t="str">
        <f>IF([1]线路!G3517="","",[1]线路!G3517)</f>
        <v/>
      </c>
      <c r="N3517" t="str">
        <f>IF([1]线路!H3517="","",[1]线路!H3517)</f>
        <v/>
      </c>
    </row>
    <row r="3518" spans="1:14" x14ac:dyDescent="0.15">
      <c r="A3518" t="str">
        <f>IF([1]线路!A3518="","",[1]线路!A3518)</f>
        <v/>
      </c>
      <c r="B3518" t="str">
        <f>IF([1]线路!B3518="","",[1]线路!B3518)</f>
        <v/>
      </c>
      <c r="C3518" t="str">
        <f>IF([1]线路!C3518="","",[1]线路!C3518)</f>
        <v/>
      </c>
      <c r="D3518" t="str">
        <f>IF([1]线路!D3518="","",[1]线路!D3518)</f>
        <v/>
      </c>
      <c r="E3518" t="str">
        <f>IF([1]线路!F3518="","",[1]线路!F3518)</f>
        <v/>
      </c>
      <c r="F3518" t="str">
        <f>IF([1]线路!E3518="","",[1]线路!E3518)</f>
        <v/>
      </c>
      <c r="G3518" s="18" t="str">
        <f t="shared" si="124"/>
        <v/>
      </c>
      <c r="H3518" s="18"/>
      <c r="I3518" s="18"/>
      <c r="J3518" s="18"/>
      <c r="K3518" s="18"/>
      <c r="L3518" s="18" t="str">
        <f t="shared" si="125"/>
        <v/>
      </c>
      <c r="M3518" t="str">
        <f>IF([1]线路!G3518="","",[1]线路!G3518)</f>
        <v/>
      </c>
      <c r="N3518" t="str">
        <f>IF([1]线路!H3518="","",[1]线路!H3518)</f>
        <v/>
      </c>
    </row>
    <row r="3519" spans="1:14" x14ac:dyDescent="0.15">
      <c r="A3519" t="str">
        <f>IF([1]线路!A3519="","",[1]线路!A3519)</f>
        <v/>
      </c>
      <c r="B3519" t="str">
        <f>IF([1]线路!B3519="","",[1]线路!B3519)</f>
        <v/>
      </c>
      <c r="C3519" t="str">
        <f>IF([1]线路!C3519="","",[1]线路!C3519)</f>
        <v/>
      </c>
      <c r="D3519" t="str">
        <f>IF([1]线路!D3519="","",[1]线路!D3519)</f>
        <v/>
      </c>
      <c r="E3519" t="str">
        <f>IF([1]线路!F3519="","",[1]线路!F3519)</f>
        <v/>
      </c>
      <c r="F3519" t="str">
        <f>IF([1]线路!E3519="","",[1]线路!E3519)</f>
        <v/>
      </c>
      <c r="G3519" s="18" t="str">
        <f t="shared" si="124"/>
        <v/>
      </c>
      <c r="H3519" s="18"/>
      <c r="I3519" s="18"/>
      <c r="J3519" s="18"/>
      <c r="K3519" s="18"/>
      <c r="L3519" s="18" t="str">
        <f t="shared" si="125"/>
        <v/>
      </c>
      <c r="M3519" t="str">
        <f>IF([1]线路!G3519="","",[1]线路!G3519)</f>
        <v/>
      </c>
      <c r="N3519" t="str">
        <f>IF([1]线路!H3519="","",[1]线路!H3519)</f>
        <v/>
      </c>
    </row>
    <row r="3520" spans="1:14" x14ac:dyDescent="0.15">
      <c r="A3520" t="str">
        <f>IF([1]线路!A3520="","",[1]线路!A3520)</f>
        <v/>
      </c>
      <c r="B3520" t="str">
        <f>IF([1]线路!B3520="","",[1]线路!B3520)</f>
        <v/>
      </c>
      <c r="C3520" t="str">
        <f>IF([1]线路!C3520="","",[1]线路!C3520)</f>
        <v/>
      </c>
      <c r="D3520" t="str">
        <f>IF([1]线路!D3520="","",[1]线路!D3520)</f>
        <v/>
      </c>
      <c r="E3520" t="str">
        <f>IF([1]线路!F3520="","",[1]线路!F3520)</f>
        <v/>
      </c>
      <c r="F3520" t="str">
        <f>IF([1]线路!E3520="","",[1]线路!E3520)</f>
        <v/>
      </c>
      <c r="G3520" s="18" t="str">
        <f t="shared" si="124"/>
        <v/>
      </c>
      <c r="H3520" s="18"/>
      <c r="I3520" s="18"/>
      <c r="J3520" s="18"/>
      <c r="K3520" s="18"/>
      <c r="L3520" s="18" t="str">
        <f t="shared" si="125"/>
        <v/>
      </c>
      <c r="M3520" t="str">
        <f>IF([1]线路!G3520="","",[1]线路!G3520)</f>
        <v/>
      </c>
      <c r="N3520" t="str">
        <f>IF([1]线路!H3520="","",[1]线路!H3520)</f>
        <v/>
      </c>
    </row>
    <row r="3521" spans="1:14" x14ac:dyDescent="0.15">
      <c r="A3521" t="str">
        <f>IF([1]线路!A3521="","",[1]线路!A3521)</f>
        <v/>
      </c>
      <c r="B3521" t="str">
        <f>IF([1]线路!B3521="","",[1]线路!B3521)</f>
        <v/>
      </c>
      <c r="C3521" t="str">
        <f>IF([1]线路!C3521="","",[1]线路!C3521)</f>
        <v/>
      </c>
      <c r="D3521" t="str">
        <f>IF([1]线路!D3521="","",[1]线路!D3521)</f>
        <v/>
      </c>
      <c r="E3521" t="str">
        <f>IF([1]线路!F3521="","",[1]线路!F3521)</f>
        <v/>
      </c>
      <c r="F3521" t="str">
        <f>IF([1]线路!E3521="","",[1]线路!E3521)</f>
        <v/>
      </c>
      <c r="G3521" s="18" t="str">
        <f t="shared" si="124"/>
        <v/>
      </c>
      <c r="H3521" s="18"/>
      <c r="I3521" s="18"/>
      <c r="J3521" s="18"/>
      <c r="K3521" s="18"/>
      <c r="L3521" s="18" t="str">
        <f t="shared" si="125"/>
        <v/>
      </c>
      <c r="M3521" t="str">
        <f>IF([1]线路!G3521="","",[1]线路!G3521)</f>
        <v/>
      </c>
      <c r="N3521" t="str">
        <f>IF([1]线路!H3521="","",[1]线路!H3521)</f>
        <v/>
      </c>
    </row>
    <row r="3522" spans="1:14" x14ac:dyDescent="0.15">
      <c r="A3522" t="str">
        <f>IF([1]线路!A3522="","",[1]线路!A3522)</f>
        <v/>
      </c>
      <c r="B3522" t="str">
        <f>IF([1]线路!B3522="","",[1]线路!B3522)</f>
        <v/>
      </c>
      <c r="C3522" t="str">
        <f>IF([1]线路!C3522="","",[1]线路!C3522)</f>
        <v/>
      </c>
      <c r="D3522" t="str">
        <f>IF([1]线路!D3522="","",[1]线路!D3522)</f>
        <v/>
      </c>
      <c r="E3522" t="str">
        <f>IF([1]线路!F3522="","",[1]线路!F3522)</f>
        <v/>
      </c>
      <c r="F3522" t="str">
        <f>IF([1]线路!E3522="","",[1]线路!E3522)</f>
        <v/>
      </c>
      <c r="G3522" s="18" t="str">
        <f t="shared" si="124"/>
        <v/>
      </c>
      <c r="H3522" s="18"/>
      <c r="I3522" s="18"/>
      <c r="J3522" s="18"/>
      <c r="K3522" s="18"/>
      <c r="L3522" s="18" t="str">
        <f t="shared" si="125"/>
        <v/>
      </c>
      <c r="M3522" t="str">
        <f>IF([1]线路!G3522="","",[1]线路!G3522)</f>
        <v/>
      </c>
      <c r="N3522" t="str">
        <f>IF([1]线路!H3522="","",[1]线路!H3522)</f>
        <v/>
      </c>
    </row>
    <row r="3523" spans="1:14" x14ac:dyDescent="0.15">
      <c r="A3523" t="str">
        <f>IF([1]线路!A3523="","",[1]线路!A3523)</f>
        <v/>
      </c>
      <c r="B3523" t="str">
        <f>IF([1]线路!B3523="","",[1]线路!B3523)</f>
        <v/>
      </c>
      <c r="C3523" t="str">
        <f>IF([1]线路!C3523="","",[1]线路!C3523)</f>
        <v/>
      </c>
      <c r="D3523" t="str">
        <f>IF([1]线路!D3523="","",[1]线路!D3523)</f>
        <v/>
      </c>
      <c r="E3523" t="str">
        <f>IF([1]线路!F3523="","",[1]线路!F3523)</f>
        <v/>
      </c>
      <c r="F3523" t="str">
        <f>IF([1]线路!E3523="","",[1]线路!E3523)</f>
        <v/>
      </c>
      <c r="G3523" s="18" t="str">
        <f t="shared" ref="G3523:G3586" si="126">L3523</f>
        <v/>
      </c>
      <c r="H3523" s="18"/>
      <c r="I3523" s="18"/>
      <c r="J3523" s="18"/>
      <c r="K3523" s="18"/>
      <c r="L3523" s="18" t="str">
        <f t="shared" ref="L3523:L3586" si="127">IF(OR(I3523="",K3523=""),"",IF(I3523/(I3523+K3523)&gt;0.5,0,1))</f>
        <v/>
      </c>
      <c r="M3523" t="str">
        <f>IF([1]线路!G3523="","",[1]线路!G3523)</f>
        <v/>
      </c>
      <c r="N3523" t="str">
        <f>IF([1]线路!H3523="","",[1]线路!H3523)</f>
        <v/>
      </c>
    </row>
    <row r="3524" spans="1:14" x14ac:dyDescent="0.15">
      <c r="A3524" t="str">
        <f>IF([1]线路!A3524="","",[1]线路!A3524)</f>
        <v/>
      </c>
      <c r="B3524" t="str">
        <f>IF([1]线路!B3524="","",[1]线路!B3524)</f>
        <v/>
      </c>
      <c r="C3524" t="str">
        <f>IF([1]线路!C3524="","",[1]线路!C3524)</f>
        <v/>
      </c>
      <c r="D3524" t="str">
        <f>IF([1]线路!D3524="","",[1]线路!D3524)</f>
        <v/>
      </c>
      <c r="E3524" t="str">
        <f>IF([1]线路!F3524="","",[1]线路!F3524)</f>
        <v/>
      </c>
      <c r="F3524" t="str">
        <f>IF([1]线路!E3524="","",[1]线路!E3524)</f>
        <v/>
      </c>
      <c r="G3524" s="18" t="str">
        <f t="shared" si="126"/>
        <v/>
      </c>
      <c r="H3524" s="18"/>
      <c r="I3524" s="18"/>
      <c r="J3524" s="18"/>
      <c r="K3524" s="18"/>
      <c r="L3524" s="18" t="str">
        <f t="shared" si="127"/>
        <v/>
      </c>
      <c r="M3524" t="str">
        <f>IF([1]线路!G3524="","",[1]线路!G3524)</f>
        <v/>
      </c>
      <c r="N3524" t="str">
        <f>IF([1]线路!H3524="","",[1]线路!H3524)</f>
        <v/>
      </c>
    </row>
    <row r="3525" spans="1:14" x14ac:dyDescent="0.15">
      <c r="A3525" t="str">
        <f>IF([1]线路!A3525="","",[1]线路!A3525)</f>
        <v/>
      </c>
      <c r="B3525" t="str">
        <f>IF([1]线路!B3525="","",[1]线路!B3525)</f>
        <v/>
      </c>
      <c r="C3525" t="str">
        <f>IF([1]线路!C3525="","",[1]线路!C3525)</f>
        <v/>
      </c>
      <c r="D3525" t="str">
        <f>IF([1]线路!D3525="","",[1]线路!D3525)</f>
        <v/>
      </c>
      <c r="E3525" t="str">
        <f>IF([1]线路!F3525="","",[1]线路!F3525)</f>
        <v/>
      </c>
      <c r="F3525" t="str">
        <f>IF([1]线路!E3525="","",[1]线路!E3525)</f>
        <v/>
      </c>
      <c r="G3525" s="18" t="str">
        <f t="shared" si="126"/>
        <v/>
      </c>
      <c r="H3525" s="18"/>
      <c r="I3525" s="18"/>
      <c r="J3525" s="18"/>
      <c r="K3525" s="18"/>
      <c r="L3525" s="18" t="str">
        <f t="shared" si="127"/>
        <v/>
      </c>
      <c r="M3525" t="str">
        <f>IF([1]线路!G3525="","",[1]线路!G3525)</f>
        <v/>
      </c>
      <c r="N3525" t="str">
        <f>IF([1]线路!H3525="","",[1]线路!H3525)</f>
        <v/>
      </c>
    </row>
    <row r="3526" spans="1:14" x14ac:dyDescent="0.15">
      <c r="A3526" t="str">
        <f>IF([1]线路!A3526="","",[1]线路!A3526)</f>
        <v/>
      </c>
      <c r="B3526" t="str">
        <f>IF([1]线路!B3526="","",[1]线路!B3526)</f>
        <v/>
      </c>
      <c r="C3526" t="str">
        <f>IF([1]线路!C3526="","",[1]线路!C3526)</f>
        <v/>
      </c>
      <c r="D3526" t="str">
        <f>IF([1]线路!D3526="","",[1]线路!D3526)</f>
        <v/>
      </c>
      <c r="E3526" t="str">
        <f>IF([1]线路!F3526="","",[1]线路!F3526)</f>
        <v/>
      </c>
      <c r="F3526" t="str">
        <f>IF([1]线路!E3526="","",[1]线路!E3526)</f>
        <v/>
      </c>
      <c r="G3526" s="18" t="str">
        <f t="shared" si="126"/>
        <v/>
      </c>
      <c r="H3526" s="18"/>
      <c r="I3526" s="18"/>
      <c r="J3526" s="18"/>
      <c r="K3526" s="18"/>
      <c r="L3526" s="18" t="str">
        <f t="shared" si="127"/>
        <v/>
      </c>
      <c r="M3526" t="str">
        <f>IF([1]线路!G3526="","",[1]线路!G3526)</f>
        <v/>
      </c>
      <c r="N3526" t="str">
        <f>IF([1]线路!H3526="","",[1]线路!H3526)</f>
        <v/>
      </c>
    </row>
    <row r="3527" spans="1:14" x14ac:dyDescent="0.15">
      <c r="A3527" t="str">
        <f>IF([1]线路!A3527="","",[1]线路!A3527)</f>
        <v/>
      </c>
      <c r="B3527" t="str">
        <f>IF([1]线路!B3527="","",[1]线路!B3527)</f>
        <v/>
      </c>
      <c r="C3527" t="str">
        <f>IF([1]线路!C3527="","",[1]线路!C3527)</f>
        <v/>
      </c>
      <c r="D3527" t="str">
        <f>IF([1]线路!D3527="","",[1]线路!D3527)</f>
        <v/>
      </c>
      <c r="E3527" t="str">
        <f>IF([1]线路!F3527="","",[1]线路!F3527)</f>
        <v/>
      </c>
      <c r="F3527" t="str">
        <f>IF([1]线路!E3527="","",[1]线路!E3527)</f>
        <v/>
      </c>
      <c r="G3527" s="18" t="str">
        <f t="shared" si="126"/>
        <v/>
      </c>
      <c r="H3527" s="18"/>
      <c r="I3527" s="18"/>
      <c r="J3527" s="18"/>
      <c r="K3527" s="18"/>
      <c r="L3527" s="18" t="str">
        <f t="shared" si="127"/>
        <v/>
      </c>
      <c r="M3527" t="str">
        <f>IF([1]线路!G3527="","",[1]线路!G3527)</f>
        <v/>
      </c>
      <c r="N3527" t="str">
        <f>IF([1]线路!H3527="","",[1]线路!H3527)</f>
        <v/>
      </c>
    </row>
    <row r="3528" spans="1:14" x14ac:dyDescent="0.15">
      <c r="A3528" t="str">
        <f>IF([1]线路!A3528="","",[1]线路!A3528)</f>
        <v/>
      </c>
      <c r="B3528" t="str">
        <f>IF([1]线路!B3528="","",[1]线路!B3528)</f>
        <v/>
      </c>
      <c r="C3528" t="str">
        <f>IF([1]线路!C3528="","",[1]线路!C3528)</f>
        <v/>
      </c>
      <c r="D3528" t="str">
        <f>IF([1]线路!D3528="","",[1]线路!D3528)</f>
        <v/>
      </c>
      <c r="E3528" t="str">
        <f>IF([1]线路!F3528="","",[1]线路!F3528)</f>
        <v/>
      </c>
      <c r="F3528" t="str">
        <f>IF([1]线路!E3528="","",[1]线路!E3528)</f>
        <v/>
      </c>
      <c r="G3528" s="18" t="str">
        <f t="shared" si="126"/>
        <v/>
      </c>
      <c r="H3528" s="18"/>
      <c r="I3528" s="18"/>
      <c r="J3528" s="18"/>
      <c r="K3528" s="18"/>
      <c r="L3528" s="18" t="str">
        <f t="shared" si="127"/>
        <v/>
      </c>
      <c r="M3528" t="str">
        <f>IF([1]线路!G3528="","",[1]线路!G3528)</f>
        <v/>
      </c>
      <c r="N3528" t="str">
        <f>IF([1]线路!H3528="","",[1]线路!H3528)</f>
        <v/>
      </c>
    </row>
    <row r="3529" spans="1:14" x14ac:dyDescent="0.15">
      <c r="A3529" t="str">
        <f>IF([1]线路!A3529="","",[1]线路!A3529)</f>
        <v/>
      </c>
      <c r="B3529" t="str">
        <f>IF([1]线路!B3529="","",[1]线路!B3529)</f>
        <v/>
      </c>
      <c r="C3529" t="str">
        <f>IF([1]线路!C3529="","",[1]线路!C3529)</f>
        <v/>
      </c>
      <c r="D3529" t="str">
        <f>IF([1]线路!D3529="","",[1]线路!D3529)</f>
        <v/>
      </c>
      <c r="E3529" t="str">
        <f>IF([1]线路!F3529="","",[1]线路!F3529)</f>
        <v/>
      </c>
      <c r="F3529" t="str">
        <f>IF([1]线路!E3529="","",[1]线路!E3529)</f>
        <v/>
      </c>
      <c r="G3529" s="18" t="str">
        <f t="shared" si="126"/>
        <v/>
      </c>
      <c r="H3529" s="18"/>
      <c r="I3529" s="18"/>
      <c r="J3529" s="18"/>
      <c r="K3529" s="18"/>
      <c r="L3529" s="18" t="str">
        <f t="shared" si="127"/>
        <v/>
      </c>
      <c r="M3529" t="str">
        <f>IF([1]线路!G3529="","",[1]线路!G3529)</f>
        <v/>
      </c>
      <c r="N3529" t="str">
        <f>IF([1]线路!H3529="","",[1]线路!H3529)</f>
        <v/>
      </c>
    </row>
    <row r="3530" spans="1:14" x14ac:dyDescent="0.15">
      <c r="A3530" t="str">
        <f>IF([1]线路!A3530="","",[1]线路!A3530)</f>
        <v/>
      </c>
      <c r="B3530" t="str">
        <f>IF([1]线路!B3530="","",[1]线路!B3530)</f>
        <v/>
      </c>
      <c r="C3530" t="str">
        <f>IF([1]线路!C3530="","",[1]线路!C3530)</f>
        <v/>
      </c>
      <c r="D3530" t="str">
        <f>IF([1]线路!D3530="","",[1]线路!D3530)</f>
        <v/>
      </c>
      <c r="E3530" t="str">
        <f>IF([1]线路!F3530="","",[1]线路!F3530)</f>
        <v/>
      </c>
      <c r="F3530" t="str">
        <f>IF([1]线路!E3530="","",[1]线路!E3530)</f>
        <v/>
      </c>
      <c r="G3530" s="18" t="str">
        <f t="shared" si="126"/>
        <v/>
      </c>
      <c r="H3530" s="18"/>
      <c r="I3530" s="18"/>
      <c r="J3530" s="18"/>
      <c r="K3530" s="18"/>
      <c r="L3530" s="18" t="str">
        <f t="shared" si="127"/>
        <v/>
      </c>
      <c r="M3530" t="str">
        <f>IF([1]线路!G3530="","",[1]线路!G3530)</f>
        <v/>
      </c>
      <c r="N3530" t="str">
        <f>IF([1]线路!H3530="","",[1]线路!H3530)</f>
        <v/>
      </c>
    </row>
    <row r="3531" spans="1:14" x14ac:dyDescent="0.15">
      <c r="A3531" t="str">
        <f>IF([1]线路!A3531="","",[1]线路!A3531)</f>
        <v/>
      </c>
      <c r="B3531" t="str">
        <f>IF([1]线路!B3531="","",[1]线路!B3531)</f>
        <v/>
      </c>
      <c r="C3531" t="str">
        <f>IF([1]线路!C3531="","",[1]线路!C3531)</f>
        <v/>
      </c>
      <c r="D3531" t="str">
        <f>IF([1]线路!D3531="","",[1]线路!D3531)</f>
        <v/>
      </c>
      <c r="E3531" t="str">
        <f>IF([1]线路!F3531="","",[1]线路!F3531)</f>
        <v/>
      </c>
      <c r="F3531" t="str">
        <f>IF([1]线路!E3531="","",[1]线路!E3531)</f>
        <v/>
      </c>
      <c r="G3531" s="18" t="str">
        <f t="shared" si="126"/>
        <v/>
      </c>
      <c r="H3531" s="18"/>
      <c r="I3531" s="18"/>
      <c r="J3531" s="18"/>
      <c r="K3531" s="18"/>
      <c r="L3531" s="18" t="str">
        <f t="shared" si="127"/>
        <v/>
      </c>
      <c r="M3531" t="str">
        <f>IF([1]线路!G3531="","",[1]线路!G3531)</f>
        <v/>
      </c>
      <c r="N3531" t="str">
        <f>IF([1]线路!H3531="","",[1]线路!H3531)</f>
        <v/>
      </c>
    </row>
    <row r="3532" spans="1:14" x14ac:dyDescent="0.15">
      <c r="A3532" t="str">
        <f>IF([1]线路!A3532="","",[1]线路!A3532)</f>
        <v/>
      </c>
      <c r="B3532" t="str">
        <f>IF([1]线路!B3532="","",[1]线路!B3532)</f>
        <v/>
      </c>
      <c r="C3532" t="str">
        <f>IF([1]线路!C3532="","",[1]线路!C3532)</f>
        <v/>
      </c>
      <c r="D3532" t="str">
        <f>IF([1]线路!D3532="","",[1]线路!D3532)</f>
        <v/>
      </c>
      <c r="E3532" t="str">
        <f>IF([1]线路!F3532="","",[1]线路!F3532)</f>
        <v/>
      </c>
      <c r="F3532" t="str">
        <f>IF([1]线路!E3532="","",[1]线路!E3532)</f>
        <v/>
      </c>
      <c r="G3532" s="18" t="str">
        <f t="shared" si="126"/>
        <v/>
      </c>
      <c r="H3532" s="18"/>
      <c r="I3532" s="18"/>
      <c r="J3532" s="18"/>
      <c r="K3532" s="18"/>
      <c r="L3532" s="18" t="str">
        <f t="shared" si="127"/>
        <v/>
      </c>
      <c r="M3532" t="str">
        <f>IF([1]线路!G3532="","",[1]线路!G3532)</f>
        <v/>
      </c>
      <c r="N3532" t="str">
        <f>IF([1]线路!H3532="","",[1]线路!H3532)</f>
        <v/>
      </c>
    </row>
    <row r="3533" spans="1:14" x14ac:dyDescent="0.15">
      <c r="A3533" t="str">
        <f>IF([1]线路!A3533="","",[1]线路!A3533)</f>
        <v/>
      </c>
      <c r="B3533" t="str">
        <f>IF([1]线路!B3533="","",[1]线路!B3533)</f>
        <v/>
      </c>
      <c r="C3533" t="str">
        <f>IF([1]线路!C3533="","",[1]线路!C3533)</f>
        <v/>
      </c>
      <c r="D3533" t="str">
        <f>IF([1]线路!D3533="","",[1]线路!D3533)</f>
        <v/>
      </c>
      <c r="E3533" t="str">
        <f>IF([1]线路!F3533="","",[1]线路!F3533)</f>
        <v/>
      </c>
      <c r="F3533" t="str">
        <f>IF([1]线路!E3533="","",[1]线路!E3533)</f>
        <v/>
      </c>
      <c r="G3533" s="18" t="str">
        <f t="shared" si="126"/>
        <v/>
      </c>
      <c r="H3533" s="18"/>
      <c r="I3533" s="18"/>
      <c r="J3533" s="18"/>
      <c r="K3533" s="18"/>
      <c r="L3533" s="18" t="str">
        <f t="shared" si="127"/>
        <v/>
      </c>
      <c r="M3533" t="str">
        <f>IF([1]线路!G3533="","",[1]线路!G3533)</f>
        <v/>
      </c>
      <c r="N3533" t="str">
        <f>IF([1]线路!H3533="","",[1]线路!H3533)</f>
        <v/>
      </c>
    </row>
    <row r="3534" spans="1:14" x14ac:dyDescent="0.15">
      <c r="A3534" t="str">
        <f>IF([1]线路!A3534="","",[1]线路!A3534)</f>
        <v/>
      </c>
      <c r="B3534" t="str">
        <f>IF([1]线路!B3534="","",[1]线路!B3534)</f>
        <v/>
      </c>
      <c r="C3534" t="str">
        <f>IF([1]线路!C3534="","",[1]线路!C3534)</f>
        <v/>
      </c>
      <c r="D3534" t="str">
        <f>IF([1]线路!D3534="","",[1]线路!D3534)</f>
        <v/>
      </c>
      <c r="E3534" t="str">
        <f>IF([1]线路!F3534="","",[1]线路!F3534)</f>
        <v/>
      </c>
      <c r="F3534" t="str">
        <f>IF([1]线路!E3534="","",[1]线路!E3534)</f>
        <v/>
      </c>
      <c r="G3534" s="18" t="str">
        <f t="shared" si="126"/>
        <v/>
      </c>
      <c r="H3534" s="18"/>
      <c r="I3534" s="18"/>
      <c r="J3534" s="18"/>
      <c r="K3534" s="18"/>
      <c r="L3534" s="18" t="str">
        <f t="shared" si="127"/>
        <v/>
      </c>
      <c r="M3534" t="str">
        <f>IF([1]线路!G3534="","",[1]线路!G3534)</f>
        <v/>
      </c>
      <c r="N3534" t="str">
        <f>IF([1]线路!H3534="","",[1]线路!H3534)</f>
        <v/>
      </c>
    </row>
    <row r="3535" spans="1:14" x14ac:dyDescent="0.15">
      <c r="A3535" t="str">
        <f>IF([1]线路!A3535="","",[1]线路!A3535)</f>
        <v/>
      </c>
      <c r="B3535" t="str">
        <f>IF([1]线路!B3535="","",[1]线路!B3535)</f>
        <v/>
      </c>
      <c r="C3535" t="str">
        <f>IF([1]线路!C3535="","",[1]线路!C3535)</f>
        <v/>
      </c>
      <c r="D3535" t="str">
        <f>IF([1]线路!D3535="","",[1]线路!D3535)</f>
        <v/>
      </c>
      <c r="E3535" t="str">
        <f>IF([1]线路!F3535="","",[1]线路!F3535)</f>
        <v/>
      </c>
      <c r="F3535" t="str">
        <f>IF([1]线路!E3535="","",[1]线路!E3535)</f>
        <v/>
      </c>
      <c r="G3535" s="18" t="str">
        <f t="shared" si="126"/>
        <v/>
      </c>
      <c r="H3535" s="18"/>
      <c r="I3535" s="18"/>
      <c r="J3535" s="18"/>
      <c r="K3535" s="18"/>
      <c r="L3535" s="18" t="str">
        <f t="shared" si="127"/>
        <v/>
      </c>
      <c r="M3535" t="str">
        <f>IF([1]线路!G3535="","",[1]线路!G3535)</f>
        <v/>
      </c>
      <c r="N3535" t="str">
        <f>IF([1]线路!H3535="","",[1]线路!H3535)</f>
        <v/>
      </c>
    </row>
    <row r="3536" spans="1:14" x14ac:dyDescent="0.15">
      <c r="A3536" t="str">
        <f>IF([1]线路!A3536="","",[1]线路!A3536)</f>
        <v/>
      </c>
      <c r="B3536" t="str">
        <f>IF([1]线路!B3536="","",[1]线路!B3536)</f>
        <v/>
      </c>
      <c r="C3536" t="str">
        <f>IF([1]线路!C3536="","",[1]线路!C3536)</f>
        <v/>
      </c>
      <c r="D3536" t="str">
        <f>IF([1]线路!D3536="","",[1]线路!D3536)</f>
        <v/>
      </c>
      <c r="E3536" t="str">
        <f>IF([1]线路!F3536="","",[1]线路!F3536)</f>
        <v/>
      </c>
      <c r="F3536" t="str">
        <f>IF([1]线路!E3536="","",[1]线路!E3536)</f>
        <v/>
      </c>
      <c r="G3536" s="18" t="str">
        <f t="shared" si="126"/>
        <v/>
      </c>
      <c r="H3536" s="18"/>
      <c r="I3536" s="18"/>
      <c r="J3536" s="18"/>
      <c r="K3536" s="18"/>
      <c r="L3536" s="18" t="str">
        <f t="shared" si="127"/>
        <v/>
      </c>
      <c r="M3536" t="str">
        <f>IF([1]线路!G3536="","",[1]线路!G3536)</f>
        <v/>
      </c>
      <c r="N3536" t="str">
        <f>IF([1]线路!H3536="","",[1]线路!H3536)</f>
        <v/>
      </c>
    </row>
    <row r="3537" spans="1:14" x14ac:dyDescent="0.15">
      <c r="A3537" t="str">
        <f>IF([1]线路!A3537="","",[1]线路!A3537)</f>
        <v/>
      </c>
      <c r="B3537" t="str">
        <f>IF([1]线路!B3537="","",[1]线路!B3537)</f>
        <v/>
      </c>
      <c r="C3537" t="str">
        <f>IF([1]线路!C3537="","",[1]线路!C3537)</f>
        <v/>
      </c>
      <c r="D3537" t="str">
        <f>IF([1]线路!D3537="","",[1]线路!D3537)</f>
        <v/>
      </c>
      <c r="E3537" t="str">
        <f>IF([1]线路!F3537="","",[1]线路!F3537)</f>
        <v/>
      </c>
      <c r="F3537" t="str">
        <f>IF([1]线路!E3537="","",[1]线路!E3537)</f>
        <v/>
      </c>
      <c r="G3537" s="18" t="str">
        <f t="shared" si="126"/>
        <v/>
      </c>
      <c r="H3537" s="18"/>
      <c r="I3537" s="18"/>
      <c r="J3537" s="18"/>
      <c r="K3537" s="18"/>
      <c r="L3537" s="18" t="str">
        <f t="shared" si="127"/>
        <v/>
      </c>
      <c r="M3537" t="str">
        <f>IF([1]线路!G3537="","",[1]线路!G3537)</f>
        <v/>
      </c>
      <c r="N3537" t="str">
        <f>IF([1]线路!H3537="","",[1]线路!H3537)</f>
        <v/>
      </c>
    </row>
    <row r="3538" spans="1:14" x14ac:dyDescent="0.15">
      <c r="A3538" t="str">
        <f>IF([1]线路!A3538="","",[1]线路!A3538)</f>
        <v/>
      </c>
      <c r="B3538" t="str">
        <f>IF([1]线路!B3538="","",[1]线路!B3538)</f>
        <v/>
      </c>
      <c r="C3538" t="str">
        <f>IF([1]线路!C3538="","",[1]线路!C3538)</f>
        <v/>
      </c>
      <c r="D3538" t="str">
        <f>IF([1]线路!D3538="","",[1]线路!D3538)</f>
        <v/>
      </c>
      <c r="E3538" t="str">
        <f>IF([1]线路!F3538="","",[1]线路!F3538)</f>
        <v/>
      </c>
      <c r="F3538" t="str">
        <f>IF([1]线路!E3538="","",[1]线路!E3538)</f>
        <v/>
      </c>
      <c r="G3538" s="18" t="str">
        <f t="shared" si="126"/>
        <v/>
      </c>
      <c r="H3538" s="18"/>
      <c r="I3538" s="18"/>
      <c r="J3538" s="18"/>
      <c r="K3538" s="18"/>
      <c r="L3538" s="18" t="str">
        <f t="shared" si="127"/>
        <v/>
      </c>
      <c r="M3538" t="str">
        <f>IF([1]线路!G3538="","",[1]线路!G3538)</f>
        <v/>
      </c>
      <c r="N3538" t="str">
        <f>IF([1]线路!H3538="","",[1]线路!H3538)</f>
        <v/>
      </c>
    </row>
    <row r="3539" spans="1:14" x14ac:dyDescent="0.15">
      <c r="A3539" t="str">
        <f>IF([1]线路!A3539="","",[1]线路!A3539)</f>
        <v/>
      </c>
      <c r="B3539" t="str">
        <f>IF([1]线路!B3539="","",[1]线路!B3539)</f>
        <v/>
      </c>
      <c r="C3539" t="str">
        <f>IF([1]线路!C3539="","",[1]线路!C3539)</f>
        <v/>
      </c>
      <c r="D3539" t="str">
        <f>IF([1]线路!D3539="","",[1]线路!D3539)</f>
        <v/>
      </c>
      <c r="E3539" t="str">
        <f>IF([1]线路!F3539="","",[1]线路!F3539)</f>
        <v/>
      </c>
      <c r="F3539" t="str">
        <f>IF([1]线路!E3539="","",[1]线路!E3539)</f>
        <v/>
      </c>
      <c r="G3539" s="18" t="str">
        <f t="shared" si="126"/>
        <v/>
      </c>
      <c r="H3539" s="18"/>
      <c r="I3539" s="18"/>
      <c r="J3539" s="18"/>
      <c r="K3539" s="18"/>
      <c r="L3539" s="18" t="str">
        <f t="shared" si="127"/>
        <v/>
      </c>
      <c r="M3539" t="str">
        <f>IF([1]线路!G3539="","",[1]线路!G3539)</f>
        <v/>
      </c>
      <c r="N3539" t="str">
        <f>IF([1]线路!H3539="","",[1]线路!H3539)</f>
        <v/>
      </c>
    </row>
    <row r="3540" spans="1:14" x14ac:dyDescent="0.15">
      <c r="A3540" t="str">
        <f>IF([1]线路!A3540="","",[1]线路!A3540)</f>
        <v/>
      </c>
      <c r="B3540" t="str">
        <f>IF([1]线路!B3540="","",[1]线路!B3540)</f>
        <v/>
      </c>
      <c r="C3540" t="str">
        <f>IF([1]线路!C3540="","",[1]线路!C3540)</f>
        <v/>
      </c>
      <c r="D3540" t="str">
        <f>IF([1]线路!D3540="","",[1]线路!D3540)</f>
        <v/>
      </c>
      <c r="E3540" t="str">
        <f>IF([1]线路!F3540="","",[1]线路!F3540)</f>
        <v/>
      </c>
      <c r="F3540" t="str">
        <f>IF([1]线路!E3540="","",[1]线路!E3540)</f>
        <v/>
      </c>
      <c r="G3540" s="18" t="str">
        <f t="shared" si="126"/>
        <v/>
      </c>
      <c r="H3540" s="18"/>
      <c r="I3540" s="18"/>
      <c r="J3540" s="18"/>
      <c r="K3540" s="18"/>
      <c r="L3540" s="18" t="str">
        <f t="shared" si="127"/>
        <v/>
      </c>
      <c r="M3540" t="str">
        <f>IF([1]线路!G3540="","",[1]线路!G3540)</f>
        <v/>
      </c>
      <c r="N3540" t="str">
        <f>IF([1]线路!H3540="","",[1]线路!H3540)</f>
        <v/>
      </c>
    </row>
    <row r="3541" spans="1:14" x14ac:dyDescent="0.15">
      <c r="A3541" t="str">
        <f>IF([1]线路!A3541="","",[1]线路!A3541)</f>
        <v/>
      </c>
      <c r="B3541" t="str">
        <f>IF([1]线路!B3541="","",[1]线路!B3541)</f>
        <v/>
      </c>
      <c r="C3541" t="str">
        <f>IF([1]线路!C3541="","",[1]线路!C3541)</f>
        <v/>
      </c>
      <c r="D3541" t="str">
        <f>IF([1]线路!D3541="","",[1]线路!D3541)</f>
        <v/>
      </c>
      <c r="E3541" t="str">
        <f>IF([1]线路!F3541="","",[1]线路!F3541)</f>
        <v/>
      </c>
      <c r="F3541" t="str">
        <f>IF([1]线路!E3541="","",[1]线路!E3541)</f>
        <v/>
      </c>
      <c r="G3541" s="18" t="str">
        <f t="shared" si="126"/>
        <v/>
      </c>
      <c r="H3541" s="18"/>
      <c r="I3541" s="18"/>
      <c r="J3541" s="18"/>
      <c r="K3541" s="18"/>
      <c r="L3541" s="18" t="str">
        <f t="shared" si="127"/>
        <v/>
      </c>
      <c r="M3541" t="str">
        <f>IF([1]线路!G3541="","",[1]线路!G3541)</f>
        <v/>
      </c>
      <c r="N3541" t="str">
        <f>IF([1]线路!H3541="","",[1]线路!H3541)</f>
        <v/>
      </c>
    </row>
    <row r="3542" spans="1:14" x14ac:dyDescent="0.15">
      <c r="A3542" t="str">
        <f>IF([1]线路!A3542="","",[1]线路!A3542)</f>
        <v/>
      </c>
      <c r="B3542" t="str">
        <f>IF([1]线路!B3542="","",[1]线路!B3542)</f>
        <v/>
      </c>
      <c r="C3542" t="str">
        <f>IF([1]线路!C3542="","",[1]线路!C3542)</f>
        <v/>
      </c>
      <c r="D3542" t="str">
        <f>IF([1]线路!D3542="","",[1]线路!D3542)</f>
        <v/>
      </c>
      <c r="E3542" t="str">
        <f>IF([1]线路!F3542="","",[1]线路!F3542)</f>
        <v/>
      </c>
      <c r="F3542" t="str">
        <f>IF([1]线路!E3542="","",[1]线路!E3542)</f>
        <v/>
      </c>
      <c r="G3542" s="18" t="str">
        <f t="shared" si="126"/>
        <v/>
      </c>
      <c r="H3542" s="18"/>
      <c r="I3542" s="18"/>
      <c r="J3542" s="18"/>
      <c r="K3542" s="18"/>
      <c r="L3542" s="18" t="str">
        <f t="shared" si="127"/>
        <v/>
      </c>
      <c r="M3542" t="str">
        <f>IF([1]线路!G3542="","",[1]线路!G3542)</f>
        <v/>
      </c>
      <c r="N3542" t="str">
        <f>IF([1]线路!H3542="","",[1]线路!H3542)</f>
        <v/>
      </c>
    </row>
    <row r="3543" spans="1:14" x14ac:dyDescent="0.15">
      <c r="A3543" t="str">
        <f>IF([1]线路!A3543="","",[1]线路!A3543)</f>
        <v/>
      </c>
      <c r="B3543" t="str">
        <f>IF([1]线路!B3543="","",[1]线路!B3543)</f>
        <v/>
      </c>
      <c r="C3543" t="str">
        <f>IF([1]线路!C3543="","",[1]线路!C3543)</f>
        <v/>
      </c>
      <c r="D3543" t="str">
        <f>IF([1]线路!D3543="","",[1]线路!D3543)</f>
        <v/>
      </c>
      <c r="E3543" t="str">
        <f>IF([1]线路!F3543="","",[1]线路!F3543)</f>
        <v/>
      </c>
      <c r="F3543" t="str">
        <f>IF([1]线路!E3543="","",[1]线路!E3543)</f>
        <v/>
      </c>
      <c r="G3543" s="18" t="str">
        <f t="shared" si="126"/>
        <v/>
      </c>
      <c r="H3543" s="18"/>
      <c r="I3543" s="18"/>
      <c r="J3543" s="18"/>
      <c r="K3543" s="18"/>
      <c r="L3543" s="18" t="str">
        <f t="shared" si="127"/>
        <v/>
      </c>
      <c r="M3543" t="str">
        <f>IF([1]线路!G3543="","",[1]线路!G3543)</f>
        <v/>
      </c>
      <c r="N3543" t="str">
        <f>IF([1]线路!H3543="","",[1]线路!H3543)</f>
        <v/>
      </c>
    </row>
    <row r="3544" spans="1:14" x14ac:dyDescent="0.15">
      <c r="A3544" t="str">
        <f>IF([1]线路!A3544="","",[1]线路!A3544)</f>
        <v/>
      </c>
      <c r="B3544" t="str">
        <f>IF([1]线路!B3544="","",[1]线路!B3544)</f>
        <v/>
      </c>
      <c r="C3544" t="str">
        <f>IF([1]线路!C3544="","",[1]线路!C3544)</f>
        <v/>
      </c>
      <c r="D3544" t="str">
        <f>IF([1]线路!D3544="","",[1]线路!D3544)</f>
        <v/>
      </c>
      <c r="E3544" t="str">
        <f>IF([1]线路!F3544="","",[1]线路!F3544)</f>
        <v/>
      </c>
      <c r="F3544" t="str">
        <f>IF([1]线路!E3544="","",[1]线路!E3544)</f>
        <v/>
      </c>
      <c r="G3544" s="18" t="str">
        <f t="shared" si="126"/>
        <v/>
      </c>
      <c r="H3544" s="18"/>
      <c r="I3544" s="18"/>
      <c r="J3544" s="18"/>
      <c r="K3544" s="18"/>
      <c r="L3544" s="18" t="str">
        <f t="shared" si="127"/>
        <v/>
      </c>
      <c r="M3544" t="str">
        <f>IF([1]线路!G3544="","",[1]线路!G3544)</f>
        <v/>
      </c>
      <c r="N3544" t="str">
        <f>IF([1]线路!H3544="","",[1]线路!H3544)</f>
        <v/>
      </c>
    </row>
    <row r="3545" spans="1:14" x14ac:dyDescent="0.15">
      <c r="A3545" t="str">
        <f>IF([1]线路!A3545="","",[1]线路!A3545)</f>
        <v/>
      </c>
      <c r="B3545" t="str">
        <f>IF([1]线路!B3545="","",[1]线路!B3545)</f>
        <v/>
      </c>
      <c r="C3545" t="str">
        <f>IF([1]线路!C3545="","",[1]线路!C3545)</f>
        <v/>
      </c>
      <c r="D3545" t="str">
        <f>IF([1]线路!D3545="","",[1]线路!D3545)</f>
        <v/>
      </c>
      <c r="E3545" t="str">
        <f>IF([1]线路!F3545="","",[1]线路!F3545)</f>
        <v/>
      </c>
      <c r="F3545" t="str">
        <f>IF([1]线路!E3545="","",[1]线路!E3545)</f>
        <v/>
      </c>
      <c r="G3545" s="18" t="str">
        <f t="shared" si="126"/>
        <v/>
      </c>
      <c r="H3545" s="18"/>
      <c r="I3545" s="18"/>
      <c r="J3545" s="18"/>
      <c r="K3545" s="18"/>
      <c r="L3545" s="18" t="str">
        <f t="shared" si="127"/>
        <v/>
      </c>
      <c r="M3545" t="str">
        <f>IF([1]线路!G3545="","",[1]线路!G3545)</f>
        <v/>
      </c>
      <c r="N3545" t="str">
        <f>IF([1]线路!H3545="","",[1]线路!H3545)</f>
        <v/>
      </c>
    </row>
    <row r="3546" spans="1:14" x14ac:dyDescent="0.15">
      <c r="A3546" t="str">
        <f>IF([1]线路!A3546="","",[1]线路!A3546)</f>
        <v/>
      </c>
      <c r="B3546" t="str">
        <f>IF([1]线路!B3546="","",[1]线路!B3546)</f>
        <v/>
      </c>
      <c r="C3546" t="str">
        <f>IF([1]线路!C3546="","",[1]线路!C3546)</f>
        <v/>
      </c>
      <c r="D3546" t="str">
        <f>IF([1]线路!D3546="","",[1]线路!D3546)</f>
        <v/>
      </c>
      <c r="E3546" t="str">
        <f>IF([1]线路!F3546="","",[1]线路!F3546)</f>
        <v/>
      </c>
      <c r="F3546" t="str">
        <f>IF([1]线路!E3546="","",[1]线路!E3546)</f>
        <v/>
      </c>
      <c r="G3546" s="18" t="str">
        <f t="shared" si="126"/>
        <v/>
      </c>
      <c r="H3546" s="18"/>
      <c r="I3546" s="18"/>
      <c r="J3546" s="18"/>
      <c r="K3546" s="18"/>
      <c r="L3546" s="18" t="str">
        <f t="shared" si="127"/>
        <v/>
      </c>
      <c r="M3546" t="str">
        <f>IF([1]线路!G3546="","",[1]线路!G3546)</f>
        <v/>
      </c>
      <c r="N3546" t="str">
        <f>IF([1]线路!H3546="","",[1]线路!H3546)</f>
        <v/>
      </c>
    </row>
    <row r="3547" spans="1:14" x14ac:dyDescent="0.15">
      <c r="A3547" t="str">
        <f>IF([1]线路!A3547="","",[1]线路!A3547)</f>
        <v/>
      </c>
      <c r="B3547" t="str">
        <f>IF([1]线路!B3547="","",[1]线路!B3547)</f>
        <v/>
      </c>
      <c r="C3547" t="str">
        <f>IF([1]线路!C3547="","",[1]线路!C3547)</f>
        <v/>
      </c>
      <c r="D3547" t="str">
        <f>IF([1]线路!D3547="","",[1]线路!D3547)</f>
        <v/>
      </c>
      <c r="E3547" t="str">
        <f>IF([1]线路!F3547="","",[1]线路!F3547)</f>
        <v/>
      </c>
      <c r="F3547" t="str">
        <f>IF([1]线路!E3547="","",[1]线路!E3547)</f>
        <v/>
      </c>
      <c r="G3547" s="18" t="str">
        <f t="shared" si="126"/>
        <v/>
      </c>
      <c r="H3547" s="18"/>
      <c r="I3547" s="18"/>
      <c r="J3547" s="18"/>
      <c r="K3547" s="18"/>
      <c r="L3547" s="18" t="str">
        <f t="shared" si="127"/>
        <v/>
      </c>
      <c r="M3547" t="str">
        <f>IF([1]线路!G3547="","",[1]线路!G3547)</f>
        <v/>
      </c>
      <c r="N3547" t="str">
        <f>IF([1]线路!H3547="","",[1]线路!H3547)</f>
        <v/>
      </c>
    </row>
    <row r="3548" spans="1:14" x14ac:dyDescent="0.15">
      <c r="A3548" t="str">
        <f>IF([1]线路!A3548="","",[1]线路!A3548)</f>
        <v/>
      </c>
      <c r="B3548" t="str">
        <f>IF([1]线路!B3548="","",[1]线路!B3548)</f>
        <v/>
      </c>
      <c r="C3548" t="str">
        <f>IF([1]线路!C3548="","",[1]线路!C3548)</f>
        <v/>
      </c>
      <c r="D3548" t="str">
        <f>IF([1]线路!D3548="","",[1]线路!D3548)</f>
        <v/>
      </c>
      <c r="E3548" t="str">
        <f>IF([1]线路!F3548="","",[1]线路!F3548)</f>
        <v/>
      </c>
      <c r="F3548" t="str">
        <f>IF([1]线路!E3548="","",[1]线路!E3548)</f>
        <v/>
      </c>
      <c r="G3548" s="18" t="str">
        <f t="shared" si="126"/>
        <v/>
      </c>
      <c r="H3548" s="18"/>
      <c r="I3548" s="18"/>
      <c r="J3548" s="18"/>
      <c r="K3548" s="18"/>
      <c r="L3548" s="18" t="str">
        <f t="shared" si="127"/>
        <v/>
      </c>
      <c r="M3548" t="str">
        <f>IF([1]线路!G3548="","",[1]线路!G3548)</f>
        <v/>
      </c>
      <c r="N3548" t="str">
        <f>IF([1]线路!H3548="","",[1]线路!H3548)</f>
        <v/>
      </c>
    </row>
    <row r="3549" spans="1:14" x14ac:dyDescent="0.15">
      <c r="A3549" t="str">
        <f>IF([1]线路!A3549="","",[1]线路!A3549)</f>
        <v/>
      </c>
      <c r="B3549" t="str">
        <f>IF([1]线路!B3549="","",[1]线路!B3549)</f>
        <v/>
      </c>
      <c r="C3549" t="str">
        <f>IF([1]线路!C3549="","",[1]线路!C3549)</f>
        <v/>
      </c>
      <c r="D3549" t="str">
        <f>IF([1]线路!D3549="","",[1]线路!D3549)</f>
        <v/>
      </c>
      <c r="E3549" t="str">
        <f>IF([1]线路!F3549="","",[1]线路!F3549)</f>
        <v/>
      </c>
      <c r="F3549" t="str">
        <f>IF([1]线路!E3549="","",[1]线路!E3549)</f>
        <v/>
      </c>
      <c r="G3549" s="18" t="str">
        <f t="shared" si="126"/>
        <v/>
      </c>
      <c r="H3549" s="18"/>
      <c r="I3549" s="18"/>
      <c r="J3549" s="18"/>
      <c r="K3549" s="18"/>
      <c r="L3549" s="18" t="str">
        <f t="shared" si="127"/>
        <v/>
      </c>
      <c r="M3549" t="str">
        <f>IF([1]线路!G3549="","",[1]线路!G3549)</f>
        <v/>
      </c>
      <c r="N3549" t="str">
        <f>IF([1]线路!H3549="","",[1]线路!H3549)</f>
        <v/>
      </c>
    </row>
    <row r="3550" spans="1:14" x14ac:dyDescent="0.15">
      <c r="A3550" t="str">
        <f>IF([1]线路!A3550="","",[1]线路!A3550)</f>
        <v/>
      </c>
      <c r="B3550" t="str">
        <f>IF([1]线路!B3550="","",[1]线路!B3550)</f>
        <v/>
      </c>
      <c r="C3550" t="str">
        <f>IF([1]线路!C3550="","",[1]线路!C3550)</f>
        <v/>
      </c>
      <c r="D3550" t="str">
        <f>IF([1]线路!D3550="","",[1]线路!D3550)</f>
        <v/>
      </c>
      <c r="E3550" t="str">
        <f>IF([1]线路!F3550="","",[1]线路!F3550)</f>
        <v/>
      </c>
      <c r="F3550" t="str">
        <f>IF([1]线路!E3550="","",[1]线路!E3550)</f>
        <v/>
      </c>
      <c r="G3550" s="18" t="str">
        <f t="shared" si="126"/>
        <v/>
      </c>
      <c r="H3550" s="18"/>
      <c r="I3550" s="18"/>
      <c r="J3550" s="18"/>
      <c r="K3550" s="18"/>
      <c r="L3550" s="18" t="str">
        <f t="shared" si="127"/>
        <v/>
      </c>
      <c r="M3550" t="str">
        <f>IF([1]线路!G3550="","",[1]线路!G3550)</f>
        <v/>
      </c>
      <c r="N3550" t="str">
        <f>IF([1]线路!H3550="","",[1]线路!H3550)</f>
        <v/>
      </c>
    </row>
    <row r="3551" spans="1:14" x14ac:dyDescent="0.15">
      <c r="A3551" t="str">
        <f>IF([1]线路!A3551="","",[1]线路!A3551)</f>
        <v/>
      </c>
      <c r="B3551" t="str">
        <f>IF([1]线路!B3551="","",[1]线路!B3551)</f>
        <v/>
      </c>
      <c r="C3551" t="str">
        <f>IF([1]线路!C3551="","",[1]线路!C3551)</f>
        <v/>
      </c>
      <c r="D3551" t="str">
        <f>IF([1]线路!D3551="","",[1]线路!D3551)</f>
        <v/>
      </c>
      <c r="E3551" t="str">
        <f>IF([1]线路!F3551="","",[1]线路!F3551)</f>
        <v/>
      </c>
      <c r="F3551" t="str">
        <f>IF([1]线路!E3551="","",[1]线路!E3551)</f>
        <v/>
      </c>
      <c r="G3551" s="18" t="str">
        <f t="shared" si="126"/>
        <v/>
      </c>
      <c r="H3551" s="18"/>
      <c r="I3551" s="18"/>
      <c r="J3551" s="18"/>
      <c r="K3551" s="18"/>
      <c r="L3551" s="18" t="str">
        <f t="shared" si="127"/>
        <v/>
      </c>
      <c r="M3551" t="str">
        <f>IF([1]线路!G3551="","",[1]线路!G3551)</f>
        <v/>
      </c>
      <c r="N3551" t="str">
        <f>IF([1]线路!H3551="","",[1]线路!H3551)</f>
        <v/>
      </c>
    </row>
    <row r="3552" spans="1:14" x14ac:dyDescent="0.15">
      <c r="A3552" t="str">
        <f>IF([1]线路!A3552="","",[1]线路!A3552)</f>
        <v/>
      </c>
      <c r="B3552" t="str">
        <f>IF([1]线路!B3552="","",[1]线路!B3552)</f>
        <v/>
      </c>
      <c r="C3552" t="str">
        <f>IF([1]线路!C3552="","",[1]线路!C3552)</f>
        <v/>
      </c>
      <c r="D3552" t="str">
        <f>IF([1]线路!D3552="","",[1]线路!D3552)</f>
        <v/>
      </c>
      <c r="E3552" t="str">
        <f>IF([1]线路!F3552="","",[1]线路!F3552)</f>
        <v/>
      </c>
      <c r="F3552" t="str">
        <f>IF([1]线路!E3552="","",[1]线路!E3552)</f>
        <v/>
      </c>
      <c r="G3552" s="18" t="str">
        <f t="shared" si="126"/>
        <v/>
      </c>
      <c r="H3552" s="18"/>
      <c r="I3552" s="18"/>
      <c r="J3552" s="18"/>
      <c r="K3552" s="18"/>
      <c r="L3552" s="18" t="str">
        <f t="shared" si="127"/>
        <v/>
      </c>
      <c r="M3552" t="str">
        <f>IF([1]线路!G3552="","",[1]线路!G3552)</f>
        <v/>
      </c>
      <c r="N3552" t="str">
        <f>IF([1]线路!H3552="","",[1]线路!H3552)</f>
        <v/>
      </c>
    </row>
    <row r="3553" spans="1:14" x14ac:dyDescent="0.15">
      <c r="A3553" t="str">
        <f>IF([1]线路!A3553="","",[1]线路!A3553)</f>
        <v/>
      </c>
      <c r="B3553" t="str">
        <f>IF([1]线路!B3553="","",[1]线路!B3553)</f>
        <v/>
      </c>
      <c r="C3553" t="str">
        <f>IF([1]线路!C3553="","",[1]线路!C3553)</f>
        <v/>
      </c>
      <c r="D3553" t="str">
        <f>IF([1]线路!D3553="","",[1]线路!D3553)</f>
        <v/>
      </c>
      <c r="E3553" t="str">
        <f>IF([1]线路!F3553="","",[1]线路!F3553)</f>
        <v/>
      </c>
      <c r="F3553" t="str">
        <f>IF([1]线路!E3553="","",[1]线路!E3553)</f>
        <v/>
      </c>
      <c r="G3553" s="18" t="str">
        <f t="shared" si="126"/>
        <v/>
      </c>
      <c r="H3553" s="18"/>
      <c r="I3553" s="18"/>
      <c r="J3553" s="18"/>
      <c r="K3553" s="18"/>
      <c r="L3553" s="18" t="str">
        <f t="shared" si="127"/>
        <v/>
      </c>
      <c r="M3553" t="str">
        <f>IF([1]线路!G3553="","",[1]线路!G3553)</f>
        <v/>
      </c>
      <c r="N3553" t="str">
        <f>IF([1]线路!H3553="","",[1]线路!H3553)</f>
        <v/>
      </c>
    </row>
    <row r="3554" spans="1:14" x14ac:dyDescent="0.15">
      <c r="A3554" t="str">
        <f>IF([1]线路!A3554="","",[1]线路!A3554)</f>
        <v/>
      </c>
      <c r="B3554" t="str">
        <f>IF([1]线路!B3554="","",[1]线路!B3554)</f>
        <v/>
      </c>
      <c r="C3554" t="str">
        <f>IF([1]线路!C3554="","",[1]线路!C3554)</f>
        <v/>
      </c>
      <c r="D3554" t="str">
        <f>IF([1]线路!D3554="","",[1]线路!D3554)</f>
        <v/>
      </c>
      <c r="E3554" t="str">
        <f>IF([1]线路!F3554="","",[1]线路!F3554)</f>
        <v/>
      </c>
      <c r="F3554" t="str">
        <f>IF([1]线路!E3554="","",[1]线路!E3554)</f>
        <v/>
      </c>
      <c r="G3554" s="18" t="str">
        <f t="shared" si="126"/>
        <v/>
      </c>
      <c r="H3554" s="18"/>
      <c r="I3554" s="18"/>
      <c r="J3554" s="18"/>
      <c r="K3554" s="18"/>
      <c r="L3554" s="18" t="str">
        <f t="shared" si="127"/>
        <v/>
      </c>
      <c r="M3554" t="str">
        <f>IF([1]线路!G3554="","",[1]线路!G3554)</f>
        <v/>
      </c>
      <c r="N3554" t="str">
        <f>IF([1]线路!H3554="","",[1]线路!H3554)</f>
        <v/>
      </c>
    </row>
    <row r="3555" spans="1:14" x14ac:dyDescent="0.15">
      <c r="A3555" t="str">
        <f>IF([1]线路!A3555="","",[1]线路!A3555)</f>
        <v/>
      </c>
      <c r="B3555" t="str">
        <f>IF([1]线路!B3555="","",[1]线路!B3555)</f>
        <v/>
      </c>
      <c r="C3555" t="str">
        <f>IF([1]线路!C3555="","",[1]线路!C3555)</f>
        <v/>
      </c>
      <c r="D3555" t="str">
        <f>IF([1]线路!D3555="","",[1]线路!D3555)</f>
        <v/>
      </c>
      <c r="E3555" t="str">
        <f>IF([1]线路!F3555="","",[1]线路!F3555)</f>
        <v/>
      </c>
      <c r="F3555" t="str">
        <f>IF([1]线路!E3555="","",[1]线路!E3555)</f>
        <v/>
      </c>
      <c r="G3555" s="18" t="str">
        <f t="shared" si="126"/>
        <v/>
      </c>
      <c r="H3555" s="18"/>
      <c r="I3555" s="18"/>
      <c r="J3555" s="18"/>
      <c r="K3555" s="18"/>
      <c r="L3555" s="18" t="str">
        <f t="shared" si="127"/>
        <v/>
      </c>
      <c r="M3555" t="str">
        <f>IF([1]线路!G3555="","",[1]线路!G3555)</f>
        <v/>
      </c>
      <c r="N3555" t="str">
        <f>IF([1]线路!H3555="","",[1]线路!H3555)</f>
        <v/>
      </c>
    </row>
    <row r="3556" spans="1:14" x14ac:dyDescent="0.15">
      <c r="A3556" t="str">
        <f>IF([1]线路!A3556="","",[1]线路!A3556)</f>
        <v/>
      </c>
      <c r="B3556" t="str">
        <f>IF([1]线路!B3556="","",[1]线路!B3556)</f>
        <v/>
      </c>
      <c r="C3556" t="str">
        <f>IF([1]线路!C3556="","",[1]线路!C3556)</f>
        <v/>
      </c>
      <c r="D3556" t="str">
        <f>IF([1]线路!D3556="","",[1]线路!D3556)</f>
        <v/>
      </c>
      <c r="E3556" t="str">
        <f>IF([1]线路!F3556="","",[1]线路!F3556)</f>
        <v/>
      </c>
      <c r="F3556" t="str">
        <f>IF([1]线路!E3556="","",[1]线路!E3556)</f>
        <v/>
      </c>
      <c r="G3556" s="18" t="str">
        <f t="shared" si="126"/>
        <v/>
      </c>
      <c r="H3556" s="18"/>
      <c r="I3556" s="18"/>
      <c r="J3556" s="18"/>
      <c r="K3556" s="18"/>
      <c r="L3556" s="18" t="str">
        <f t="shared" si="127"/>
        <v/>
      </c>
      <c r="M3556" t="str">
        <f>IF([1]线路!G3556="","",[1]线路!G3556)</f>
        <v/>
      </c>
      <c r="N3556" t="str">
        <f>IF([1]线路!H3556="","",[1]线路!H3556)</f>
        <v/>
      </c>
    </row>
    <row r="3557" spans="1:14" x14ac:dyDescent="0.15">
      <c r="A3557" t="str">
        <f>IF([1]线路!A3557="","",[1]线路!A3557)</f>
        <v/>
      </c>
      <c r="B3557" t="str">
        <f>IF([1]线路!B3557="","",[1]线路!B3557)</f>
        <v/>
      </c>
      <c r="C3557" t="str">
        <f>IF([1]线路!C3557="","",[1]线路!C3557)</f>
        <v/>
      </c>
      <c r="D3557" t="str">
        <f>IF([1]线路!D3557="","",[1]线路!D3557)</f>
        <v/>
      </c>
      <c r="E3557" t="str">
        <f>IF([1]线路!F3557="","",[1]线路!F3557)</f>
        <v/>
      </c>
      <c r="F3557" t="str">
        <f>IF([1]线路!E3557="","",[1]线路!E3557)</f>
        <v/>
      </c>
      <c r="G3557" s="18" t="str">
        <f t="shared" si="126"/>
        <v/>
      </c>
      <c r="H3557" s="18"/>
      <c r="I3557" s="18"/>
      <c r="J3557" s="18"/>
      <c r="K3557" s="18"/>
      <c r="L3557" s="18" t="str">
        <f t="shared" si="127"/>
        <v/>
      </c>
      <c r="M3557" t="str">
        <f>IF([1]线路!G3557="","",[1]线路!G3557)</f>
        <v/>
      </c>
      <c r="N3557" t="str">
        <f>IF([1]线路!H3557="","",[1]线路!H3557)</f>
        <v/>
      </c>
    </row>
    <row r="3558" spans="1:14" x14ac:dyDescent="0.15">
      <c r="A3558" t="str">
        <f>IF([1]线路!A3558="","",[1]线路!A3558)</f>
        <v/>
      </c>
      <c r="B3558" t="str">
        <f>IF([1]线路!B3558="","",[1]线路!B3558)</f>
        <v/>
      </c>
      <c r="C3558" t="str">
        <f>IF([1]线路!C3558="","",[1]线路!C3558)</f>
        <v/>
      </c>
      <c r="D3558" t="str">
        <f>IF([1]线路!D3558="","",[1]线路!D3558)</f>
        <v/>
      </c>
      <c r="E3558" t="str">
        <f>IF([1]线路!F3558="","",[1]线路!F3558)</f>
        <v/>
      </c>
      <c r="F3558" t="str">
        <f>IF([1]线路!E3558="","",[1]线路!E3558)</f>
        <v/>
      </c>
      <c r="G3558" s="18" t="str">
        <f t="shared" si="126"/>
        <v/>
      </c>
      <c r="H3558" s="18"/>
      <c r="I3558" s="18"/>
      <c r="J3558" s="18"/>
      <c r="K3558" s="18"/>
      <c r="L3558" s="18" t="str">
        <f t="shared" si="127"/>
        <v/>
      </c>
      <c r="M3558" t="str">
        <f>IF([1]线路!G3558="","",[1]线路!G3558)</f>
        <v/>
      </c>
      <c r="N3558" t="str">
        <f>IF([1]线路!H3558="","",[1]线路!H3558)</f>
        <v/>
      </c>
    </row>
    <row r="3559" spans="1:14" x14ac:dyDescent="0.15">
      <c r="A3559" t="str">
        <f>IF([1]线路!A3559="","",[1]线路!A3559)</f>
        <v/>
      </c>
      <c r="B3559" t="str">
        <f>IF([1]线路!B3559="","",[1]线路!B3559)</f>
        <v/>
      </c>
      <c r="C3559" t="str">
        <f>IF([1]线路!C3559="","",[1]线路!C3559)</f>
        <v/>
      </c>
      <c r="D3559" t="str">
        <f>IF([1]线路!D3559="","",[1]线路!D3559)</f>
        <v/>
      </c>
      <c r="E3559" t="str">
        <f>IF([1]线路!F3559="","",[1]线路!F3559)</f>
        <v/>
      </c>
      <c r="F3559" t="str">
        <f>IF([1]线路!E3559="","",[1]线路!E3559)</f>
        <v/>
      </c>
      <c r="G3559" s="18" t="str">
        <f t="shared" si="126"/>
        <v/>
      </c>
      <c r="H3559" s="18"/>
      <c r="I3559" s="18"/>
      <c r="J3559" s="18"/>
      <c r="K3559" s="18"/>
      <c r="L3559" s="18" t="str">
        <f t="shared" si="127"/>
        <v/>
      </c>
      <c r="M3559" t="str">
        <f>IF([1]线路!G3559="","",[1]线路!G3559)</f>
        <v/>
      </c>
      <c r="N3559" t="str">
        <f>IF([1]线路!H3559="","",[1]线路!H3559)</f>
        <v/>
      </c>
    </row>
    <row r="3560" spans="1:14" x14ac:dyDescent="0.15">
      <c r="A3560" t="str">
        <f>IF([1]线路!A3560="","",[1]线路!A3560)</f>
        <v/>
      </c>
      <c r="B3560" t="str">
        <f>IF([1]线路!B3560="","",[1]线路!B3560)</f>
        <v/>
      </c>
      <c r="C3560" t="str">
        <f>IF([1]线路!C3560="","",[1]线路!C3560)</f>
        <v/>
      </c>
      <c r="D3560" t="str">
        <f>IF([1]线路!D3560="","",[1]线路!D3560)</f>
        <v/>
      </c>
      <c r="E3560" t="str">
        <f>IF([1]线路!F3560="","",[1]线路!F3560)</f>
        <v/>
      </c>
      <c r="F3560" t="str">
        <f>IF([1]线路!E3560="","",[1]线路!E3560)</f>
        <v/>
      </c>
      <c r="G3560" s="18" t="str">
        <f t="shared" si="126"/>
        <v/>
      </c>
      <c r="H3560" s="18"/>
      <c r="I3560" s="18"/>
      <c r="J3560" s="18"/>
      <c r="K3560" s="18"/>
      <c r="L3560" s="18" t="str">
        <f t="shared" si="127"/>
        <v/>
      </c>
      <c r="M3560" t="str">
        <f>IF([1]线路!G3560="","",[1]线路!G3560)</f>
        <v/>
      </c>
      <c r="N3560" t="str">
        <f>IF([1]线路!H3560="","",[1]线路!H3560)</f>
        <v/>
      </c>
    </row>
    <row r="3561" spans="1:14" x14ac:dyDescent="0.15">
      <c r="A3561" t="str">
        <f>IF([1]线路!A3561="","",[1]线路!A3561)</f>
        <v/>
      </c>
      <c r="B3561" t="str">
        <f>IF([1]线路!B3561="","",[1]线路!B3561)</f>
        <v/>
      </c>
      <c r="C3561" t="str">
        <f>IF([1]线路!C3561="","",[1]线路!C3561)</f>
        <v/>
      </c>
      <c r="D3561" t="str">
        <f>IF([1]线路!D3561="","",[1]线路!D3561)</f>
        <v/>
      </c>
      <c r="E3561" t="str">
        <f>IF([1]线路!F3561="","",[1]线路!F3561)</f>
        <v/>
      </c>
      <c r="F3561" t="str">
        <f>IF([1]线路!E3561="","",[1]线路!E3561)</f>
        <v/>
      </c>
      <c r="G3561" s="18" t="str">
        <f t="shared" si="126"/>
        <v/>
      </c>
      <c r="H3561" s="18"/>
      <c r="I3561" s="18"/>
      <c r="J3561" s="18"/>
      <c r="K3561" s="18"/>
      <c r="L3561" s="18" t="str">
        <f t="shared" si="127"/>
        <v/>
      </c>
      <c r="M3561" t="str">
        <f>IF([1]线路!G3561="","",[1]线路!G3561)</f>
        <v/>
      </c>
      <c r="N3561" t="str">
        <f>IF([1]线路!H3561="","",[1]线路!H3561)</f>
        <v/>
      </c>
    </row>
    <row r="3562" spans="1:14" x14ac:dyDescent="0.15">
      <c r="A3562" t="str">
        <f>IF([1]线路!A3562="","",[1]线路!A3562)</f>
        <v/>
      </c>
      <c r="B3562" t="str">
        <f>IF([1]线路!B3562="","",[1]线路!B3562)</f>
        <v/>
      </c>
      <c r="C3562" t="str">
        <f>IF([1]线路!C3562="","",[1]线路!C3562)</f>
        <v/>
      </c>
      <c r="D3562" t="str">
        <f>IF([1]线路!D3562="","",[1]线路!D3562)</f>
        <v/>
      </c>
      <c r="E3562" t="str">
        <f>IF([1]线路!F3562="","",[1]线路!F3562)</f>
        <v/>
      </c>
      <c r="F3562" t="str">
        <f>IF([1]线路!E3562="","",[1]线路!E3562)</f>
        <v/>
      </c>
      <c r="G3562" s="18" t="str">
        <f t="shared" si="126"/>
        <v/>
      </c>
      <c r="H3562" s="18"/>
      <c r="I3562" s="18"/>
      <c r="J3562" s="18"/>
      <c r="K3562" s="18"/>
      <c r="L3562" s="18" t="str">
        <f t="shared" si="127"/>
        <v/>
      </c>
      <c r="M3562" t="str">
        <f>IF([1]线路!G3562="","",[1]线路!G3562)</f>
        <v/>
      </c>
      <c r="N3562" t="str">
        <f>IF([1]线路!H3562="","",[1]线路!H3562)</f>
        <v/>
      </c>
    </row>
    <row r="3563" spans="1:14" x14ac:dyDescent="0.15">
      <c r="A3563" t="str">
        <f>IF([1]线路!A3563="","",[1]线路!A3563)</f>
        <v/>
      </c>
      <c r="B3563" t="str">
        <f>IF([1]线路!B3563="","",[1]线路!B3563)</f>
        <v/>
      </c>
      <c r="C3563" t="str">
        <f>IF([1]线路!C3563="","",[1]线路!C3563)</f>
        <v/>
      </c>
      <c r="D3563" t="str">
        <f>IF([1]线路!D3563="","",[1]线路!D3563)</f>
        <v/>
      </c>
      <c r="E3563" t="str">
        <f>IF([1]线路!F3563="","",[1]线路!F3563)</f>
        <v/>
      </c>
      <c r="F3563" t="str">
        <f>IF([1]线路!E3563="","",[1]线路!E3563)</f>
        <v/>
      </c>
      <c r="G3563" s="18" t="str">
        <f t="shared" si="126"/>
        <v/>
      </c>
      <c r="H3563" s="18"/>
      <c r="I3563" s="18"/>
      <c r="J3563" s="18"/>
      <c r="K3563" s="18"/>
      <c r="L3563" s="18" t="str">
        <f t="shared" si="127"/>
        <v/>
      </c>
      <c r="M3563" t="str">
        <f>IF([1]线路!G3563="","",[1]线路!G3563)</f>
        <v/>
      </c>
      <c r="N3563" t="str">
        <f>IF([1]线路!H3563="","",[1]线路!H3563)</f>
        <v/>
      </c>
    </row>
    <row r="3564" spans="1:14" x14ac:dyDescent="0.15">
      <c r="A3564" t="str">
        <f>IF([1]线路!A3564="","",[1]线路!A3564)</f>
        <v/>
      </c>
      <c r="B3564" t="str">
        <f>IF([1]线路!B3564="","",[1]线路!B3564)</f>
        <v/>
      </c>
      <c r="C3564" t="str">
        <f>IF([1]线路!C3564="","",[1]线路!C3564)</f>
        <v/>
      </c>
      <c r="D3564" t="str">
        <f>IF([1]线路!D3564="","",[1]线路!D3564)</f>
        <v/>
      </c>
      <c r="E3564" t="str">
        <f>IF([1]线路!F3564="","",[1]线路!F3564)</f>
        <v/>
      </c>
      <c r="F3564" t="str">
        <f>IF([1]线路!E3564="","",[1]线路!E3564)</f>
        <v/>
      </c>
      <c r="G3564" s="18" t="str">
        <f t="shared" si="126"/>
        <v/>
      </c>
      <c r="H3564" s="18"/>
      <c r="I3564" s="18"/>
      <c r="J3564" s="18"/>
      <c r="K3564" s="18"/>
      <c r="L3564" s="18" t="str">
        <f t="shared" si="127"/>
        <v/>
      </c>
      <c r="M3564" t="str">
        <f>IF([1]线路!G3564="","",[1]线路!G3564)</f>
        <v/>
      </c>
      <c r="N3564" t="str">
        <f>IF([1]线路!H3564="","",[1]线路!H3564)</f>
        <v/>
      </c>
    </row>
    <row r="3565" spans="1:14" x14ac:dyDescent="0.15">
      <c r="A3565" t="str">
        <f>IF([1]线路!A3565="","",[1]线路!A3565)</f>
        <v/>
      </c>
      <c r="B3565" t="str">
        <f>IF([1]线路!B3565="","",[1]线路!B3565)</f>
        <v/>
      </c>
      <c r="C3565" t="str">
        <f>IF([1]线路!C3565="","",[1]线路!C3565)</f>
        <v/>
      </c>
      <c r="D3565" t="str">
        <f>IF([1]线路!D3565="","",[1]线路!D3565)</f>
        <v/>
      </c>
      <c r="E3565" t="str">
        <f>IF([1]线路!F3565="","",[1]线路!F3565)</f>
        <v/>
      </c>
      <c r="F3565" t="str">
        <f>IF([1]线路!E3565="","",[1]线路!E3565)</f>
        <v/>
      </c>
      <c r="G3565" s="18" t="str">
        <f t="shared" si="126"/>
        <v/>
      </c>
      <c r="H3565" s="18"/>
      <c r="I3565" s="18"/>
      <c r="J3565" s="18"/>
      <c r="K3565" s="18"/>
      <c r="L3565" s="18" t="str">
        <f t="shared" si="127"/>
        <v/>
      </c>
      <c r="M3565" t="str">
        <f>IF([1]线路!G3565="","",[1]线路!G3565)</f>
        <v/>
      </c>
      <c r="N3565" t="str">
        <f>IF([1]线路!H3565="","",[1]线路!H3565)</f>
        <v/>
      </c>
    </row>
    <row r="3566" spans="1:14" x14ac:dyDescent="0.15">
      <c r="A3566" t="str">
        <f>IF([1]线路!A3566="","",[1]线路!A3566)</f>
        <v/>
      </c>
      <c r="B3566" t="str">
        <f>IF([1]线路!B3566="","",[1]线路!B3566)</f>
        <v/>
      </c>
      <c r="C3566" t="str">
        <f>IF([1]线路!C3566="","",[1]线路!C3566)</f>
        <v/>
      </c>
      <c r="D3566" t="str">
        <f>IF([1]线路!D3566="","",[1]线路!D3566)</f>
        <v/>
      </c>
      <c r="E3566" t="str">
        <f>IF([1]线路!F3566="","",[1]线路!F3566)</f>
        <v/>
      </c>
      <c r="F3566" t="str">
        <f>IF([1]线路!E3566="","",[1]线路!E3566)</f>
        <v/>
      </c>
      <c r="G3566" s="18" t="str">
        <f t="shared" si="126"/>
        <v/>
      </c>
      <c r="H3566" s="18"/>
      <c r="I3566" s="18"/>
      <c r="J3566" s="18"/>
      <c r="K3566" s="18"/>
      <c r="L3566" s="18" t="str">
        <f t="shared" si="127"/>
        <v/>
      </c>
      <c r="M3566" t="str">
        <f>IF([1]线路!G3566="","",[1]线路!G3566)</f>
        <v/>
      </c>
      <c r="N3566" t="str">
        <f>IF([1]线路!H3566="","",[1]线路!H3566)</f>
        <v/>
      </c>
    </row>
    <row r="3567" spans="1:14" x14ac:dyDescent="0.15">
      <c r="A3567" t="str">
        <f>IF([1]线路!A3567="","",[1]线路!A3567)</f>
        <v/>
      </c>
      <c r="B3567" t="str">
        <f>IF([1]线路!B3567="","",[1]线路!B3567)</f>
        <v/>
      </c>
      <c r="C3567" t="str">
        <f>IF([1]线路!C3567="","",[1]线路!C3567)</f>
        <v/>
      </c>
      <c r="D3567" t="str">
        <f>IF([1]线路!D3567="","",[1]线路!D3567)</f>
        <v/>
      </c>
      <c r="E3567" t="str">
        <f>IF([1]线路!F3567="","",[1]线路!F3567)</f>
        <v/>
      </c>
      <c r="F3567" t="str">
        <f>IF([1]线路!E3567="","",[1]线路!E3567)</f>
        <v/>
      </c>
      <c r="G3567" s="18" t="str">
        <f t="shared" si="126"/>
        <v/>
      </c>
      <c r="H3567" s="18"/>
      <c r="I3567" s="18"/>
      <c r="J3567" s="18"/>
      <c r="K3567" s="18"/>
      <c r="L3567" s="18" t="str">
        <f t="shared" si="127"/>
        <v/>
      </c>
      <c r="M3567" t="str">
        <f>IF([1]线路!G3567="","",[1]线路!G3567)</f>
        <v/>
      </c>
      <c r="N3567" t="str">
        <f>IF([1]线路!H3567="","",[1]线路!H3567)</f>
        <v/>
      </c>
    </row>
    <row r="3568" spans="1:14" x14ac:dyDescent="0.15">
      <c r="A3568" t="str">
        <f>IF([1]线路!A3568="","",[1]线路!A3568)</f>
        <v/>
      </c>
      <c r="B3568" t="str">
        <f>IF([1]线路!B3568="","",[1]线路!B3568)</f>
        <v/>
      </c>
      <c r="C3568" t="str">
        <f>IF([1]线路!C3568="","",[1]线路!C3568)</f>
        <v/>
      </c>
      <c r="D3568" t="str">
        <f>IF([1]线路!D3568="","",[1]线路!D3568)</f>
        <v/>
      </c>
      <c r="E3568" t="str">
        <f>IF([1]线路!F3568="","",[1]线路!F3568)</f>
        <v/>
      </c>
      <c r="F3568" t="str">
        <f>IF([1]线路!E3568="","",[1]线路!E3568)</f>
        <v/>
      </c>
      <c r="G3568" s="18" t="str">
        <f t="shared" si="126"/>
        <v/>
      </c>
      <c r="H3568" s="18"/>
      <c r="I3568" s="18"/>
      <c r="J3568" s="18"/>
      <c r="K3568" s="18"/>
      <c r="L3568" s="18" t="str">
        <f t="shared" si="127"/>
        <v/>
      </c>
      <c r="M3568" t="str">
        <f>IF([1]线路!G3568="","",[1]线路!G3568)</f>
        <v/>
      </c>
      <c r="N3568" t="str">
        <f>IF([1]线路!H3568="","",[1]线路!H3568)</f>
        <v/>
      </c>
    </row>
    <row r="3569" spans="1:14" x14ac:dyDescent="0.15">
      <c r="A3569" t="str">
        <f>IF([1]线路!A3569="","",[1]线路!A3569)</f>
        <v/>
      </c>
      <c r="B3569" t="str">
        <f>IF([1]线路!B3569="","",[1]线路!B3569)</f>
        <v/>
      </c>
      <c r="C3569" t="str">
        <f>IF([1]线路!C3569="","",[1]线路!C3569)</f>
        <v/>
      </c>
      <c r="D3569" t="str">
        <f>IF([1]线路!D3569="","",[1]线路!D3569)</f>
        <v/>
      </c>
      <c r="E3569" t="str">
        <f>IF([1]线路!F3569="","",[1]线路!F3569)</f>
        <v/>
      </c>
      <c r="F3569" t="str">
        <f>IF([1]线路!E3569="","",[1]线路!E3569)</f>
        <v/>
      </c>
      <c r="G3569" s="18" t="str">
        <f t="shared" si="126"/>
        <v/>
      </c>
      <c r="H3569" s="18"/>
      <c r="I3569" s="18"/>
      <c r="J3569" s="18"/>
      <c r="K3569" s="18"/>
      <c r="L3569" s="18" t="str">
        <f t="shared" si="127"/>
        <v/>
      </c>
      <c r="M3569" t="str">
        <f>IF([1]线路!G3569="","",[1]线路!G3569)</f>
        <v/>
      </c>
      <c r="N3569" t="str">
        <f>IF([1]线路!H3569="","",[1]线路!H3569)</f>
        <v/>
      </c>
    </row>
    <row r="3570" spans="1:14" x14ac:dyDescent="0.15">
      <c r="A3570" t="str">
        <f>IF([1]线路!A3570="","",[1]线路!A3570)</f>
        <v/>
      </c>
      <c r="B3570" t="str">
        <f>IF([1]线路!B3570="","",[1]线路!B3570)</f>
        <v/>
      </c>
      <c r="C3570" t="str">
        <f>IF([1]线路!C3570="","",[1]线路!C3570)</f>
        <v/>
      </c>
      <c r="D3570" t="str">
        <f>IF([1]线路!D3570="","",[1]线路!D3570)</f>
        <v/>
      </c>
      <c r="E3570" t="str">
        <f>IF([1]线路!F3570="","",[1]线路!F3570)</f>
        <v/>
      </c>
      <c r="F3570" t="str">
        <f>IF([1]线路!E3570="","",[1]线路!E3570)</f>
        <v/>
      </c>
      <c r="G3570" s="18" t="str">
        <f t="shared" si="126"/>
        <v/>
      </c>
      <c r="H3570" s="18"/>
      <c r="I3570" s="18"/>
      <c r="J3570" s="18"/>
      <c r="K3570" s="18"/>
      <c r="L3570" s="18" t="str">
        <f t="shared" si="127"/>
        <v/>
      </c>
      <c r="M3570" t="str">
        <f>IF([1]线路!G3570="","",[1]线路!G3570)</f>
        <v/>
      </c>
      <c r="N3570" t="str">
        <f>IF([1]线路!H3570="","",[1]线路!H3570)</f>
        <v/>
      </c>
    </row>
    <row r="3571" spans="1:14" x14ac:dyDescent="0.15">
      <c r="A3571" t="str">
        <f>IF([1]线路!A3571="","",[1]线路!A3571)</f>
        <v/>
      </c>
      <c r="B3571" t="str">
        <f>IF([1]线路!B3571="","",[1]线路!B3571)</f>
        <v/>
      </c>
      <c r="C3571" t="str">
        <f>IF([1]线路!C3571="","",[1]线路!C3571)</f>
        <v/>
      </c>
      <c r="D3571" t="str">
        <f>IF([1]线路!D3571="","",[1]线路!D3571)</f>
        <v/>
      </c>
      <c r="E3571" t="str">
        <f>IF([1]线路!F3571="","",[1]线路!F3571)</f>
        <v/>
      </c>
      <c r="F3571" t="str">
        <f>IF([1]线路!E3571="","",[1]线路!E3571)</f>
        <v/>
      </c>
      <c r="G3571" s="18" t="str">
        <f t="shared" si="126"/>
        <v/>
      </c>
      <c r="H3571" s="18"/>
      <c r="I3571" s="18"/>
      <c r="J3571" s="18"/>
      <c r="K3571" s="18"/>
      <c r="L3571" s="18" t="str">
        <f t="shared" si="127"/>
        <v/>
      </c>
      <c r="M3571" t="str">
        <f>IF([1]线路!G3571="","",[1]线路!G3571)</f>
        <v/>
      </c>
      <c r="N3571" t="str">
        <f>IF([1]线路!H3571="","",[1]线路!H3571)</f>
        <v/>
      </c>
    </row>
    <row r="3572" spans="1:14" x14ac:dyDescent="0.15">
      <c r="A3572" t="str">
        <f>IF([1]线路!A3572="","",[1]线路!A3572)</f>
        <v/>
      </c>
      <c r="B3572" t="str">
        <f>IF([1]线路!B3572="","",[1]线路!B3572)</f>
        <v/>
      </c>
      <c r="C3572" t="str">
        <f>IF([1]线路!C3572="","",[1]线路!C3572)</f>
        <v/>
      </c>
      <c r="D3572" t="str">
        <f>IF([1]线路!D3572="","",[1]线路!D3572)</f>
        <v/>
      </c>
      <c r="E3572" t="str">
        <f>IF([1]线路!F3572="","",[1]线路!F3572)</f>
        <v/>
      </c>
      <c r="F3572" t="str">
        <f>IF([1]线路!E3572="","",[1]线路!E3572)</f>
        <v/>
      </c>
      <c r="G3572" s="18" t="str">
        <f t="shared" si="126"/>
        <v/>
      </c>
      <c r="H3572" s="18"/>
      <c r="I3572" s="18"/>
      <c r="J3572" s="18"/>
      <c r="K3572" s="18"/>
      <c r="L3572" s="18" t="str">
        <f t="shared" si="127"/>
        <v/>
      </c>
      <c r="M3572" t="str">
        <f>IF([1]线路!G3572="","",[1]线路!G3572)</f>
        <v/>
      </c>
      <c r="N3572" t="str">
        <f>IF([1]线路!H3572="","",[1]线路!H3572)</f>
        <v/>
      </c>
    </row>
    <row r="3573" spans="1:14" x14ac:dyDescent="0.15">
      <c r="A3573" t="str">
        <f>IF([1]线路!A3573="","",[1]线路!A3573)</f>
        <v/>
      </c>
      <c r="B3573" t="str">
        <f>IF([1]线路!B3573="","",[1]线路!B3573)</f>
        <v/>
      </c>
      <c r="C3573" t="str">
        <f>IF([1]线路!C3573="","",[1]线路!C3573)</f>
        <v/>
      </c>
      <c r="D3573" t="str">
        <f>IF([1]线路!D3573="","",[1]线路!D3573)</f>
        <v/>
      </c>
      <c r="E3573" t="str">
        <f>IF([1]线路!F3573="","",[1]线路!F3573)</f>
        <v/>
      </c>
      <c r="F3573" t="str">
        <f>IF([1]线路!E3573="","",[1]线路!E3573)</f>
        <v/>
      </c>
      <c r="G3573" s="18" t="str">
        <f t="shared" si="126"/>
        <v/>
      </c>
      <c r="H3573" s="18"/>
      <c r="I3573" s="18"/>
      <c r="J3573" s="18"/>
      <c r="K3573" s="18"/>
      <c r="L3573" s="18" t="str">
        <f t="shared" si="127"/>
        <v/>
      </c>
      <c r="M3573" t="str">
        <f>IF([1]线路!G3573="","",[1]线路!G3573)</f>
        <v/>
      </c>
      <c r="N3573" t="str">
        <f>IF([1]线路!H3573="","",[1]线路!H3573)</f>
        <v/>
      </c>
    </row>
    <row r="3574" spans="1:14" x14ac:dyDescent="0.15">
      <c r="A3574" t="str">
        <f>IF([1]线路!A3574="","",[1]线路!A3574)</f>
        <v/>
      </c>
      <c r="B3574" t="str">
        <f>IF([1]线路!B3574="","",[1]线路!B3574)</f>
        <v/>
      </c>
      <c r="C3574" t="str">
        <f>IF([1]线路!C3574="","",[1]线路!C3574)</f>
        <v/>
      </c>
      <c r="D3574" t="str">
        <f>IF([1]线路!D3574="","",[1]线路!D3574)</f>
        <v/>
      </c>
      <c r="E3574" t="str">
        <f>IF([1]线路!F3574="","",[1]线路!F3574)</f>
        <v/>
      </c>
      <c r="F3574" t="str">
        <f>IF([1]线路!E3574="","",[1]线路!E3574)</f>
        <v/>
      </c>
      <c r="G3574" s="18" t="str">
        <f t="shared" si="126"/>
        <v/>
      </c>
      <c r="H3574" s="18"/>
      <c r="I3574" s="18"/>
      <c r="J3574" s="18"/>
      <c r="K3574" s="18"/>
      <c r="L3574" s="18" t="str">
        <f t="shared" si="127"/>
        <v/>
      </c>
      <c r="M3574" t="str">
        <f>IF([1]线路!G3574="","",[1]线路!G3574)</f>
        <v/>
      </c>
      <c r="N3574" t="str">
        <f>IF([1]线路!H3574="","",[1]线路!H3574)</f>
        <v/>
      </c>
    </row>
    <row r="3575" spans="1:14" x14ac:dyDescent="0.15">
      <c r="A3575" t="str">
        <f>IF([1]线路!A3575="","",[1]线路!A3575)</f>
        <v/>
      </c>
      <c r="B3575" t="str">
        <f>IF([1]线路!B3575="","",[1]线路!B3575)</f>
        <v/>
      </c>
      <c r="C3575" t="str">
        <f>IF([1]线路!C3575="","",[1]线路!C3575)</f>
        <v/>
      </c>
      <c r="D3575" t="str">
        <f>IF([1]线路!D3575="","",[1]线路!D3575)</f>
        <v/>
      </c>
      <c r="E3575" t="str">
        <f>IF([1]线路!F3575="","",[1]线路!F3575)</f>
        <v/>
      </c>
      <c r="F3575" t="str">
        <f>IF([1]线路!E3575="","",[1]线路!E3575)</f>
        <v/>
      </c>
      <c r="G3575" s="18" t="str">
        <f t="shared" si="126"/>
        <v/>
      </c>
      <c r="H3575" s="18"/>
      <c r="I3575" s="18"/>
      <c r="J3575" s="18"/>
      <c r="K3575" s="18"/>
      <c r="L3575" s="18" t="str">
        <f t="shared" si="127"/>
        <v/>
      </c>
      <c r="M3575" t="str">
        <f>IF([1]线路!G3575="","",[1]线路!G3575)</f>
        <v/>
      </c>
      <c r="N3575" t="str">
        <f>IF([1]线路!H3575="","",[1]线路!H3575)</f>
        <v/>
      </c>
    </row>
    <row r="3576" spans="1:14" x14ac:dyDescent="0.15">
      <c r="A3576" t="str">
        <f>IF([1]线路!A3576="","",[1]线路!A3576)</f>
        <v/>
      </c>
      <c r="B3576" t="str">
        <f>IF([1]线路!B3576="","",[1]线路!B3576)</f>
        <v/>
      </c>
      <c r="C3576" t="str">
        <f>IF([1]线路!C3576="","",[1]线路!C3576)</f>
        <v/>
      </c>
      <c r="D3576" t="str">
        <f>IF([1]线路!D3576="","",[1]线路!D3576)</f>
        <v/>
      </c>
      <c r="E3576" t="str">
        <f>IF([1]线路!F3576="","",[1]线路!F3576)</f>
        <v/>
      </c>
      <c r="F3576" t="str">
        <f>IF([1]线路!E3576="","",[1]线路!E3576)</f>
        <v/>
      </c>
      <c r="G3576" s="18" t="str">
        <f t="shared" si="126"/>
        <v/>
      </c>
      <c r="H3576" s="18"/>
      <c r="I3576" s="18"/>
      <c r="J3576" s="18"/>
      <c r="K3576" s="18"/>
      <c r="L3576" s="18" t="str">
        <f t="shared" si="127"/>
        <v/>
      </c>
      <c r="M3576" t="str">
        <f>IF([1]线路!G3576="","",[1]线路!G3576)</f>
        <v/>
      </c>
      <c r="N3576" t="str">
        <f>IF([1]线路!H3576="","",[1]线路!H3576)</f>
        <v/>
      </c>
    </row>
    <row r="3577" spans="1:14" x14ac:dyDescent="0.15">
      <c r="A3577" t="str">
        <f>IF([1]线路!A3577="","",[1]线路!A3577)</f>
        <v/>
      </c>
      <c r="B3577" t="str">
        <f>IF([1]线路!B3577="","",[1]线路!B3577)</f>
        <v/>
      </c>
      <c r="C3577" t="str">
        <f>IF([1]线路!C3577="","",[1]线路!C3577)</f>
        <v/>
      </c>
      <c r="D3577" t="str">
        <f>IF([1]线路!D3577="","",[1]线路!D3577)</f>
        <v/>
      </c>
      <c r="E3577" t="str">
        <f>IF([1]线路!F3577="","",[1]线路!F3577)</f>
        <v/>
      </c>
      <c r="F3577" t="str">
        <f>IF([1]线路!E3577="","",[1]线路!E3577)</f>
        <v/>
      </c>
      <c r="G3577" s="18" t="str">
        <f t="shared" si="126"/>
        <v/>
      </c>
      <c r="H3577" s="18"/>
      <c r="I3577" s="18"/>
      <c r="J3577" s="18"/>
      <c r="K3577" s="18"/>
      <c r="L3577" s="18" t="str">
        <f t="shared" si="127"/>
        <v/>
      </c>
      <c r="M3577" t="str">
        <f>IF([1]线路!G3577="","",[1]线路!G3577)</f>
        <v/>
      </c>
      <c r="N3577" t="str">
        <f>IF([1]线路!H3577="","",[1]线路!H3577)</f>
        <v/>
      </c>
    </row>
    <row r="3578" spans="1:14" x14ac:dyDescent="0.15">
      <c r="A3578" t="str">
        <f>IF([1]线路!A3578="","",[1]线路!A3578)</f>
        <v/>
      </c>
      <c r="B3578" t="str">
        <f>IF([1]线路!B3578="","",[1]线路!B3578)</f>
        <v/>
      </c>
      <c r="C3578" t="str">
        <f>IF([1]线路!C3578="","",[1]线路!C3578)</f>
        <v/>
      </c>
      <c r="D3578" t="str">
        <f>IF([1]线路!D3578="","",[1]线路!D3578)</f>
        <v/>
      </c>
      <c r="E3578" t="str">
        <f>IF([1]线路!F3578="","",[1]线路!F3578)</f>
        <v/>
      </c>
      <c r="F3578" t="str">
        <f>IF([1]线路!E3578="","",[1]线路!E3578)</f>
        <v/>
      </c>
      <c r="G3578" s="18" t="str">
        <f t="shared" si="126"/>
        <v/>
      </c>
      <c r="H3578" s="18"/>
      <c r="I3578" s="18"/>
      <c r="J3578" s="18"/>
      <c r="K3578" s="18"/>
      <c r="L3578" s="18" t="str">
        <f t="shared" si="127"/>
        <v/>
      </c>
      <c r="M3578" t="str">
        <f>IF([1]线路!G3578="","",[1]线路!G3578)</f>
        <v/>
      </c>
      <c r="N3578" t="str">
        <f>IF([1]线路!H3578="","",[1]线路!H3578)</f>
        <v/>
      </c>
    </row>
    <row r="3579" spans="1:14" x14ac:dyDescent="0.15">
      <c r="A3579" t="str">
        <f>IF([1]线路!A3579="","",[1]线路!A3579)</f>
        <v/>
      </c>
      <c r="B3579" t="str">
        <f>IF([1]线路!B3579="","",[1]线路!B3579)</f>
        <v/>
      </c>
      <c r="C3579" t="str">
        <f>IF([1]线路!C3579="","",[1]线路!C3579)</f>
        <v/>
      </c>
      <c r="D3579" t="str">
        <f>IF([1]线路!D3579="","",[1]线路!D3579)</f>
        <v/>
      </c>
      <c r="E3579" t="str">
        <f>IF([1]线路!F3579="","",[1]线路!F3579)</f>
        <v/>
      </c>
      <c r="F3579" t="str">
        <f>IF([1]线路!E3579="","",[1]线路!E3579)</f>
        <v/>
      </c>
      <c r="G3579" s="18" t="str">
        <f t="shared" si="126"/>
        <v/>
      </c>
      <c r="H3579" s="18"/>
      <c r="I3579" s="18"/>
      <c r="J3579" s="18"/>
      <c r="K3579" s="18"/>
      <c r="L3579" s="18" t="str">
        <f t="shared" si="127"/>
        <v/>
      </c>
      <c r="M3579" t="str">
        <f>IF([1]线路!G3579="","",[1]线路!G3579)</f>
        <v/>
      </c>
      <c r="N3579" t="str">
        <f>IF([1]线路!H3579="","",[1]线路!H3579)</f>
        <v/>
      </c>
    </row>
    <row r="3580" spans="1:14" x14ac:dyDescent="0.15">
      <c r="A3580" t="str">
        <f>IF([1]线路!A3580="","",[1]线路!A3580)</f>
        <v/>
      </c>
      <c r="B3580" t="str">
        <f>IF([1]线路!B3580="","",[1]线路!B3580)</f>
        <v/>
      </c>
      <c r="C3580" t="str">
        <f>IF([1]线路!C3580="","",[1]线路!C3580)</f>
        <v/>
      </c>
      <c r="D3580" t="str">
        <f>IF([1]线路!D3580="","",[1]线路!D3580)</f>
        <v/>
      </c>
      <c r="E3580" t="str">
        <f>IF([1]线路!F3580="","",[1]线路!F3580)</f>
        <v/>
      </c>
      <c r="F3580" t="str">
        <f>IF([1]线路!E3580="","",[1]线路!E3580)</f>
        <v/>
      </c>
      <c r="G3580" s="18" t="str">
        <f t="shared" si="126"/>
        <v/>
      </c>
      <c r="H3580" s="18"/>
      <c r="I3580" s="18"/>
      <c r="J3580" s="18"/>
      <c r="K3580" s="18"/>
      <c r="L3580" s="18" t="str">
        <f t="shared" si="127"/>
        <v/>
      </c>
      <c r="M3580" t="str">
        <f>IF([1]线路!G3580="","",[1]线路!G3580)</f>
        <v/>
      </c>
      <c r="N3580" t="str">
        <f>IF([1]线路!H3580="","",[1]线路!H3580)</f>
        <v/>
      </c>
    </row>
    <row r="3581" spans="1:14" x14ac:dyDescent="0.15">
      <c r="A3581" t="str">
        <f>IF([1]线路!A3581="","",[1]线路!A3581)</f>
        <v/>
      </c>
      <c r="B3581" t="str">
        <f>IF([1]线路!B3581="","",[1]线路!B3581)</f>
        <v/>
      </c>
      <c r="C3581" t="str">
        <f>IF([1]线路!C3581="","",[1]线路!C3581)</f>
        <v/>
      </c>
      <c r="D3581" t="str">
        <f>IF([1]线路!D3581="","",[1]线路!D3581)</f>
        <v/>
      </c>
      <c r="E3581" t="str">
        <f>IF([1]线路!F3581="","",[1]线路!F3581)</f>
        <v/>
      </c>
      <c r="F3581" t="str">
        <f>IF([1]线路!E3581="","",[1]线路!E3581)</f>
        <v/>
      </c>
      <c r="G3581" s="18" t="str">
        <f t="shared" si="126"/>
        <v/>
      </c>
      <c r="H3581" s="18"/>
      <c r="I3581" s="18"/>
      <c r="J3581" s="18"/>
      <c r="K3581" s="18"/>
      <c r="L3581" s="18" t="str">
        <f t="shared" si="127"/>
        <v/>
      </c>
      <c r="M3581" t="str">
        <f>IF([1]线路!G3581="","",[1]线路!G3581)</f>
        <v/>
      </c>
      <c r="N3581" t="str">
        <f>IF([1]线路!H3581="","",[1]线路!H3581)</f>
        <v/>
      </c>
    </row>
    <row r="3582" spans="1:14" x14ac:dyDescent="0.15">
      <c r="A3582" t="str">
        <f>IF([1]线路!A3582="","",[1]线路!A3582)</f>
        <v/>
      </c>
      <c r="B3582" t="str">
        <f>IF([1]线路!B3582="","",[1]线路!B3582)</f>
        <v/>
      </c>
      <c r="C3582" t="str">
        <f>IF([1]线路!C3582="","",[1]线路!C3582)</f>
        <v/>
      </c>
      <c r="D3582" t="str">
        <f>IF([1]线路!D3582="","",[1]线路!D3582)</f>
        <v/>
      </c>
      <c r="E3582" t="str">
        <f>IF([1]线路!F3582="","",[1]线路!F3582)</f>
        <v/>
      </c>
      <c r="F3582" t="str">
        <f>IF([1]线路!E3582="","",[1]线路!E3582)</f>
        <v/>
      </c>
      <c r="G3582" s="18" t="str">
        <f t="shared" si="126"/>
        <v/>
      </c>
      <c r="H3582" s="18"/>
      <c r="I3582" s="18"/>
      <c r="J3582" s="18"/>
      <c r="K3582" s="18"/>
      <c r="L3582" s="18" t="str">
        <f t="shared" si="127"/>
        <v/>
      </c>
      <c r="M3582" t="str">
        <f>IF([1]线路!G3582="","",[1]线路!G3582)</f>
        <v/>
      </c>
      <c r="N3582" t="str">
        <f>IF([1]线路!H3582="","",[1]线路!H3582)</f>
        <v/>
      </c>
    </row>
    <row r="3583" spans="1:14" x14ac:dyDescent="0.15">
      <c r="A3583" t="str">
        <f>IF([1]线路!A3583="","",[1]线路!A3583)</f>
        <v/>
      </c>
      <c r="B3583" t="str">
        <f>IF([1]线路!B3583="","",[1]线路!B3583)</f>
        <v/>
      </c>
      <c r="C3583" t="str">
        <f>IF([1]线路!C3583="","",[1]线路!C3583)</f>
        <v/>
      </c>
      <c r="D3583" t="str">
        <f>IF([1]线路!D3583="","",[1]线路!D3583)</f>
        <v/>
      </c>
      <c r="E3583" t="str">
        <f>IF([1]线路!F3583="","",[1]线路!F3583)</f>
        <v/>
      </c>
      <c r="F3583" t="str">
        <f>IF([1]线路!E3583="","",[1]线路!E3583)</f>
        <v/>
      </c>
      <c r="G3583" s="18" t="str">
        <f t="shared" si="126"/>
        <v/>
      </c>
      <c r="H3583" s="18"/>
      <c r="I3583" s="18"/>
      <c r="J3583" s="18"/>
      <c r="K3583" s="18"/>
      <c r="L3583" s="18" t="str">
        <f t="shared" si="127"/>
        <v/>
      </c>
      <c r="M3583" t="str">
        <f>IF([1]线路!G3583="","",[1]线路!G3583)</f>
        <v/>
      </c>
      <c r="N3583" t="str">
        <f>IF([1]线路!H3583="","",[1]线路!H3583)</f>
        <v/>
      </c>
    </row>
    <row r="3584" spans="1:14" x14ac:dyDescent="0.15">
      <c r="A3584" t="str">
        <f>IF([1]线路!A3584="","",[1]线路!A3584)</f>
        <v/>
      </c>
      <c r="B3584" t="str">
        <f>IF([1]线路!B3584="","",[1]线路!B3584)</f>
        <v/>
      </c>
      <c r="C3584" t="str">
        <f>IF([1]线路!C3584="","",[1]线路!C3584)</f>
        <v/>
      </c>
      <c r="D3584" t="str">
        <f>IF([1]线路!D3584="","",[1]线路!D3584)</f>
        <v/>
      </c>
      <c r="E3584" t="str">
        <f>IF([1]线路!F3584="","",[1]线路!F3584)</f>
        <v/>
      </c>
      <c r="F3584" t="str">
        <f>IF([1]线路!E3584="","",[1]线路!E3584)</f>
        <v/>
      </c>
      <c r="G3584" s="18" t="str">
        <f t="shared" si="126"/>
        <v/>
      </c>
      <c r="H3584" s="18"/>
      <c r="I3584" s="18"/>
      <c r="J3584" s="18"/>
      <c r="K3584" s="18"/>
      <c r="L3584" s="18" t="str">
        <f t="shared" si="127"/>
        <v/>
      </c>
      <c r="M3584" t="str">
        <f>IF([1]线路!G3584="","",[1]线路!G3584)</f>
        <v/>
      </c>
      <c r="N3584" t="str">
        <f>IF([1]线路!H3584="","",[1]线路!H3584)</f>
        <v/>
      </c>
    </row>
    <row r="3585" spans="1:14" x14ac:dyDescent="0.15">
      <c r="A3585" t="str">
        <f>IF([1]线路!A3585="","",[1]线路!A3585)</f>
        <v/>
      </c>
      <c r="B3585" t="str">
        <f>IF([1]线路!B3585="","",[1]线路!B3585)</f>
        <v/>
      </c>
      <c r="C3585" t="str">
        <f>IF([1]线路!C3585="","",[1]线路!C3585)</f>
        <v/>
      </c>
      <c r="D3585" t="str">
        <f>IF([1]线路!D3585="","",[1]线路!D3585)</f>
        <v/>
      </c>
      <c r="E3585" t="str">
        <f>IF([1]线路!F3585="","",[1]线路!F3585)</f>
        <v/>
      </c>
      <c r="F3585" t="str">
        <f>IF([1]线路!E3585="","",[1]线路!E3585)</f>
        <v/>
      </c>
      <c r="G3585" s="18" t="str">
        <f t="shared" si="126"/>
        <v/>
      </c>
      <c r="H3585" s="18"/>
      <c r="I3585" s="18"/>
      <c r="J3585" s="18"/>
      <c r="K3585" s="18"/>
      <c r="L3585" s="18" t="str">
        <f t="shared" si="127"/>
        <v/>
      </c>
      <c r="M3585" t="str">
        <f>IF([1]线路!G3585="","",[1]线路!G3585)</f>
        <v/>
      </c>
      <c r="N3585" t="str">
        <f>IF([1]线路!H3585="","",[1]线路!H3585)</f>
        <v/>
      </c>
    </row>
    <row r="3586" spans="1:14" x14ac:dyDescent="0.15">
      <c r="A3586" t="str">
        <f>IF([1]线路!A3586="","",[1]线路!A3586)</f>
        <v/>
      </c>
      <c r="B3586" t="str">
        <f>IF([1]线路!B3586="","",[1]线路!B3586)</f>
        <v/>
      </c>
      <c r="C3586" t="str">
        <f>IF([1]线路!C3586="","",[1]线路!C3586)</f>
        <v/>
      </c>
      <c r="D3586" t="str">
        <f>IF([1]线路!D3586="","",[1]线路!D3586)</f>
        <v/>
      </c>
      <c r="E3586" t="str">
        <f>IF([1]线路!F3586="","",[1]线路!F3586)</f>
        <v/>
      </c>
      <c r="F3586" t="str">
        <f>IF([1]线路!E3586="","",[1]线路!E3586)</f>
        <v/>
      </c>
      <c r="G3586" s="18" t="str">
        <f t="shared" si="126"/>
        <v/>
      </c>
      <c r="H3586" s="18"/>
      <c r="I3586" s="18"/>
      <c r="J3586" s="18"/>
      <c r="K3586" s="18"/>
      <c r="L3586" s="18" t="str">
        <f t="shared" si="127"/>
        <v/>
      </c>
      <c r="M3586" t="str">
        <f>IF([1]线路!G3586="","",[1]线路!G3586)</f>
        <v/>
      </c>
      <c r="N3586" t="str">
        <f>IF([1]线路!H3586="","",[1]线路!H3586)</f>
        <v/>
      </c>
    </row>
    <row r="3587" spans="1:14" x14ac:dyDescent="0.15">
      <c r="A3587" t="str">
        <f>IF([1]线路!A3587="","",[1]线路!A3587)</f>
        <v/>
      </c>
      <c r="B3587" t="str">
        <f>IF([1]线路!B3587="","",[1]线路!B3587)</f>
        <v/>
      </c>
      <c r="C3587" t="str">
        <f>IF([1]线路!C3587="","",[1]线路!C3587)</f>
        <v/>
      </c>
      <c r="D3587" t="str">
        <f>IF([1]线路!D3587="","",[1]线路!D3587)</f>
        <v/>
      </c>
      <c r="E3587" t="str">
        <f>IF([1]线路!F3587="","",[1]线路!F3587)</f>
        <v/>
      </c>
      <c r="F3587" t="str">
        <f>IF([1]线路!E3587="","",[1]线路!E3587)</f>
        <v/>
      </c>
      <c r="G3587" s="18" t="str">
        <f t="shared" ref="G3587:G3650" si="128">L3587</f>
        <v/>
      </c>
      <c r="H3587" s="18"/>
      <c r="I3587" s="18"/>
      <c r="J3587" s="18"/>
      <c r="K3587" s="18"/>
      <c r="L3587" s="18" t="str">
        <f t="shared" ref="L3587:L3650" si="129">IF(OR(I3587="",K3587=""),"",IF(I3587/(I3587+K3587)&gt;0.5,0,1))</f>
        <v/>
      </c>
      <c r="M3587" t="str">
        <f>IF([1]线路!G3587="","",[1]线路!G3587)</f>
        <v/>
      </c>
      <c r="N3587" t="str">
        <f>IF([1]线路!H3587="","",[1]线路!H3587)</f>
        <v/>
      </c>
    </row>
    <row r="3588" spans="1:14" x14ac:dyDescent="0.15">
      <c r="A3588" t="str">
        <f>IF([1]线路!A3588="","",[1]线路!A3588)</f>
        <v/>
      </c>
      <c r="B3588" t="str">
        <f>IF([1]线路!B3588="","",[1]线路!B3588)</f>
        <v/>
      </c>
      <c r="C3588" t="str">
        <f>IF([1]线路!C3588="","",[1]线路!C3588)</f>
        <v/>
      </c>
      <c r="D3588" t="str">
        <f>IF([1]线路!D3588="","",[1]线路!D3588)</f>
        <v/>
      </c>
      <c r="E3588" t="str">
        <f>IF([1]线路!F3588="","",[1]线路!F3588)</f>
        <v/>
      </c>
      <c r="F3588" t="str">
        <f>IF([1]线路!E3588="","",[1]线路!E3588)</f>
        <v/>
      </c>
      <c r="G3588" s="18" t="str">
        <f t="shared" si="128"/>
        <v/>
      </c>
      <c r="H3588" s="18"/>
      <c r="I3588" s="18"/>
      <c r="J3588" s="18"/>
      <c r="K3588" s="18"/>
      <c r="L3588" s="18" t="str">
        <f t="shared" si="129"/>
        <v/>
      </c>
      <c r="M3588" t="str">
        <f>IF([1]线路!G3588="","",[1]线路!G3588)</f>
        <v/>
      </c>
      <c r="N3588" t="str">
        <f>IF([1]线路!H3588="","",[1]线路!H3588)</f>
        <v/>
      </c>
    </row>
    <row r="3589" spans="1:14" x14ac:dyDescent="0.15">
      <c r="A3589" t="str">
        <f>IF([1]线路!A3589="","",[1]线路!A3589)</f>
        <v/>
      </c>
      <c r="B3589" t="str">
        <f>IF([1]线路!B3589="","",[1]线路!B3589)</f>
        <v/>
      </c>
      <c r="C3589" t="str">
        <f>IF([1]线路!C3589="","",[1]线路!C3589)</f>
        <v/>
      </c>
      <c r="D3589" t="str">
        <f>IF([1]线路!D3589="","",[1]线路!D3589)</f>
        <v/>
      </c>
      <c r="E3589" t="str">
        <f>IF([1]线路!F3589="","",[1]线路!F3589)</f>
        <v/>
      </c>
      <c r="F3589" t="str">
        <f>IF([1]线路!E3589="","",[1]线路!E3589)</f>
        <v/>
      </c>
      <c r="G3589" s="18" t="str">
        <f t="shared" si="128"/>
        <v/>
      </c>
      <c r="H3589" s="18"/>
      <c r="I3589" s="18"/>
      <c r="J3589" s="18"/>
      <c r="K3589" s="18"/>
      <c r="L3589" s="18" t="str">
        <f t="shared" si="129"/>
        <v/>
      </c>
      <c r="M3589" t="str">
        <f>IF([1]线路!G3589="","",[1]线路!G3589)</f>
        <v/>
      </c>
      <c r="N3589" t="str">
        <f>IF([1]线路!H3589="","",[1]线路!H3589)</f>
        <v/>
      </c>
    </row>
    <row r="3590" spans="1:14" x14ac:dyDescent="0.15">
      <c r="A3590" t="str">
        <f>IF([1]线路!A3590="","",[1]线路!A3590)</f>
        <v/>
      </c>
      <c r="B3590" t="str">
        <f>IF([1]线路!B3590="","",[1]线路!B3590)</f>
        <v/>
      </c>
      <c r="C3590" t="str">
        <f>IF([1]线路!C3590="","",[1]线路!C3590)</f>
        <v/>
      </c>
      <c r="D3590" t="str">
        <f>IF([1]线路!D3590="","",[1]线路!D3590)</f>
        <v/>
      </c>
      <c r="E3590" t="str">
        <f>IF([1]线路!F3590="","",[1]线路!F3590)</f>
        <v/>
      </c>
      <c r="F3590" t="str">
        <f>IF([1]线路!E3590="","",[1]线路!E3590)</f>
        <v/>
      </c>
      <c r="G3590" s="18" t="str">
        <f t="shared" si="128"/>
        <v/>
      </c>
      <c r="H3590" s="18"/>
      <c r="I3590" s="18"/>
      <c r="J3590" s="18"/>
      <c r="K3590" s="18"/>
      <c r="L3590" s="18" t="str">
        <f t="shared" si="129"/>
        <v/>
      </c>
      <c r="M3590" t="str">
        <f>IF([1]线路!G3590="","",[1]线路!G3590)</f>
        <v/>
      </c>
      <c r="N3590" t="str">
        <f>IF([1]线路!H3590="","",[1]线路!H3590)</f>
        <v/>
      </c>
    </row>
    <row r="3591" spans="1:14" x14ac:dyDescent="0.15">
      <c r="A3591" t="str">
        <f>IF([1]线路!A3591="","",[1]线路!A3591)</f>
        <v/>
      </c>
      <c r="B3591" t="str">
        <f>IF([1]线路!B3591="","",[1]线路!B3591)</f>
        <v/>
      </c>
      <c r="C3591" t="str">
        <f>IF([1]线路!C3591="","",[1]线路!C3591)</f>
        <v/>
      </c>
      <c r="D3591" t="str">
        <f>IF([1]线路!D3591="","",[1]线路!D3591)</f>
        <v/>
      </c>
      <c r="E3591" t="str">
        <f>IF([1]线路!F3591="","",[1]线路!F3591)</f>
        <v/>
      </c>
      <c r="F3591" t="str">
        <f>IF([1]线路!E3591="","",[1]线路!E3591)</f>
        <v/>
      </c>
      <c r="G3591" s="18" t="str">
        <f t="shared" si="128"/>
        <v/>
      </c>
      <c r="H3591" s="18"/>
      <c r="I3591" s="18"/>
      <c r="J3591" s="18"/>
      <c r="K3591" s="18"/>
      <c r="L3591" s="18" t="str">
        <f t="shared" si="129"/>
        <v/>
      </c>
      <c r="M3591" t="str">
        <f>IF([1]线路!G3591="","",[1]线路!G3591)</f>
        <v/>
      </c>
      <c r="N3591" t="str">
        <f>IF([1]线路!H3591="","",[1]线路!H3591)</f>
        <v/>
      </c>
    </row>
    <row r="3592" spans="1:14" x14ac:dyDescent="0.15">
      <c r="A3592" t="str">
        <f>IF([1]线路!A3592="","",[1]线路!A3592)</f>
        <v/>
      </c>
      <c r="B3592" t="str">
        <f>IF([1]线路!B3592="","",[1]线路!B3592)</f>
        <v/>
      </c>
      <c r="C3592" t="str">
        <f>IF([1]线路!C3592="","",[1]线路!C3592)</f>
        <v/>
      </c>
      <c r="D3592" t="str">
        <f>IF([1]线路!D3592="","",[1]线路!D3592)</f>
        <v/>
      </c>
      <c r="E3592" t="str">
        <f>IF([1]线路!F3592="","",[1]线路!F3592)</f>
        <v/>
      </c>
      <c r="F3592" t="str">
        <f>IF([1]线路!E3592="","",[1]线路!E3592)</f>
        <v/>
      </c>
      <c r="G3592" s="18" t="str">
        <f t="shared" si="128"/>
        <v/>
      </c>
      <c r="H3592" s="18"/>
      <c r="I3592" s="18"/>
      <c r="J3592" s="18"/>
      <c r="K3592" s="18"/>
      <c r="L3592" s="18" t="str">
        <f t="shared" si="129"/>
        <v/>
      </c>
      <c r="M3592" t="str">
        <f>IF([1]线路!G3592="","",[1]线路!G3592)</f>
        <v/>
      </c>
      <c r="N3592" t="str">
        <f>IF([1]线路!H3592="","",[1]线路!H3592)</f>
        <v/>
      </c>
    </row>
    <row r="3593" spans="1:14" x14ac:dyDescent="0.15">
      <c r="A3593" t="str">
        <f>IF([1]线路!A3593="","",[1]线路!A3593)</f>
        <v/>
      </c>
      <c r="B3593" t="str">
        <f>IF([1]线路!B3593="","",[1]线路!B3593)</f>
        <v/>
      </c>
      <c r="C3593" t="str">
        <f>IF([1]线路!C3593="","",[1]线路!C3593)</f>
        <v/>
      </c>
      <c r="D3593" t="str">
        <f>IF([1]线路!D3593="","",[1]线路!D3593)</f>
        <v/>
      </c>
      <c r="E3593" t="str">
        <f>IF([1]线路!F3593="","",[1]线路!F3593)</f>
        <v/>
      </c>
      <c r="F3593" t="str">
        <f>IF([1]线路!E3593="","",[1]线路!E3593)</f>
        <v/>
      </c>
      <c r="G3593" s="18" t="str">
        <f t="shared" si="128"/>
        <v/>
      </c>
      <c r="H3593" s="18"/>
      <c r="I3593" s="18"/>
      <c r="J3593" s="18"/>
      <c r="K3593" s="18"/>
      <c r="L3593" s="18" t="str">
        <f t="shared" si="129"/>
        <v/>
      </c>
      <c r="M3593" t="str">
        <f>IF([1]线路!G3593="","",[1]线路!G3593)</f>
        <v/>
      </c>
      <c r="N3593" t="str">
        <f>IF([1]线路!H3593="","",[1]线路!H3593)</f>
        <v/>
      </c>
    </row>
    <row r="3594" spans="1:14" x14ac:dyDescent="0.15">
      <c r="A3594" t="str">
        <f>IF([1]线路!A3594="","",[1]线路!A3594)</f>
        <v/>
      </c>
      <c r="B3594" t="str">
        <f>IF([1]线路!B3594="","",[1]线路!B3594)</f>
        <v/>
      </c>
      <c r="C3594" t="str">
        <f>IF([1]线路!C3594="","",[1]线路!C3594)</f>
        <v/>
      </c>
      <c r="D3594" t="str">
        <f>IF([1]线路!D3594="","",[1]线路!D3594)</f>
        <v/>
      </c>
      <c r="E3594" t="str">
        <f>IF([1]线路!F3594="","",[1]线路!F3594)</f>
        <v/>
      </c>
      <c r="F3594" t="str">
        <f>IF([1]线路!E3594="","",[1]线路!E3594)</f>
        <v/>
      </c>
      <c r="G3594" s="18" t="str">
        <f t="shared" si="128"/>
        <v/>
      </c>
      <c r="H3594" s="18"/>
      <c r="I3594" s="18"/>
      <c r="J3594" s="18"/>
      <c r="K3594" s="18"/>
      <c r="L3594" s="18" t="str">
        <f t="shared" si="129"/>
        <v/>
      </c>
      <c r="M3594" t="str">
        <f>IF([1]线路!G3594="","",[1]线路!G3594)</f>
        <v/>
      </c>
      <c r="N3594" t="str">
        <f>IF([1]线路!H3594="","",[1]线路!H3594)</f>
        <v/>
      </c>
    </row>
    <row r="3595" spans="1:14" x14ac:dyDescent="0.15">
      <c r="A3595" t="str">
        <f>IF([1]线路!A3595="","",[1]线路!A3595)</f>
        <v/>
      </c>
      <c r="B3595" t="str">
        <f>IF([1]线路!B3595="","",[1]线路!B3595)</f>
        <v/>
      </c>
      <c r="C3595" t="str">
        <f>IF([1]线路!C3595="","",[1]线路!C3595)</f>
        <v/>
      </c>
      <c r="D3595" t="str">
        <f>IF([1]线路!D3595="","",[1]线路!D3595)</f>
        <v/>
      </c>
      <c r="E3595" t="str">
        <f>IF([1]线路!F3595="","",[1]线路!F3595)</f>
        <v/>
      </c>
      <c r="F3595" t="str">
        <f>IF([1]线路!E3595="","",[1]线路!E3595)</f>
        <v/>
      </c>
      <c r="G3595" s="18" t="str">
        <f t="shared" si="128"/>
        <v/>
      </c>
      <c r="H3595" s="18"/>
      <c r="I3595" s="18"/>
      <c r="J3595" s="18"/>
      <c r="K3595" s="18"/>
      <c r="L3595" s="18" t="str">
        <f t="shared" si="129"/>
        <v/>
      </c>
      <c r="M3595" t="str">
        <f>IF([1]线路!G3595="","",[1]线路!G3595)</f>
        <v/>
      </c>
      <c r="N3595" t="str">
        <f>IF([1]线路!H3595="","",[1]线路!H3595)</f>
        <v/>
      </c>
    </row>
    <row r="3596" spans="1:14" x14ac:dyDescent="0.15">
      <c r="A3596" t="str">
        <f>IF([1]线路!A3596="","",[1]线路!A3596)</f>
        <v/>
      </c>
      <c r="B3596" t="str">
        <f>IF([1]线路!B3596="","",[1]线路!B3596)</f>
        <v/>
      </c>
      <c r="C3596" t="str">
        <f>IF([1]线路!C3596="","",[1]线路!C3596)</f>
        <v/>
      </c>
      <c r="D3596" t="str">
        <f>IF([1]线路!D3596="","",[1]线路!D3596)</f>
        <v/>
      </c>
      <c r="E3596" t="str">
        <f>IF([1]线路!F3596="","",[1]线路!F3596)</f>
        <v/>
      </c>
      <c r="F3596" t="str">
        <f>IF([1]线路!E3596="","",[1]线路!E3596)</f>
        <v/>
      </c>
      <c r="G3596" s="18" t="str">
        <f t="shared" si="128"/>
        <v/>
      </c>
      <c r="H3596" s="18"/>
      <c r="I3596" s="18"/>
      <c r="J3596" s="18"/>
      <c r="K3596" s="18"/>
      <c r="L3596" s="18" t="str">
        <f t="shared" si="129"/>
        <v/>
      </c>
      <c r="M3596" t="str">
        <f>IF([1]线路!G3596="","",[1]线路!G3596)</f>
        <v/>
      </c>
      <c r="N3596" t="str">
        <f>IF([1]线路!H3596="","",[1]线路!H3596)</f>
        <v/>
      </c>
    </row>
    <row r="3597" spans="1:14" x14ac:dyDescent="0.15">
      <c r="A3597" t="str">
        <f>IF([1]线路!A3597="","",[1]线路!A3597)</f>
        <v/>
      </c>
      <c r="B3597" t="str">
        <f>IF([1]线路!B3597="","",[1]线路!B3597)</f>
        <v/>
      </c>
      <c r="C3597" t="str">
        <f>IF([1]线路!C3597="","",[1]线路!C3597)</f>
        <v/>
      </c>
      <c r="D3597" t="str">
        <f>IF([1]线路!D3597="","",[1]线路!D3597)</f>
        <v/>
      </c>
      <c r="E3597" t="str">
        <f>IF([1]线路!F3597="","",[1]线路!F3597)</f>
        <v/>
      </c>
      <c r="F3597" t="str">
        <f>IF([1]线路!E3597="","",[1]线路!E3597)</f>
        <v/>
      </c>
      <c r="G3597" s="18" t="str">
        <f t="shared" si="128"/>
        <v/>
      </c>
      <c r="H3597" s="18"/>
      <c r="I3597" s="18"/>
      <c r="J3597" s="18"/>
      <c r="K3597" s="18"/>
      <c r="L3597" s="18" t="str">
        <f t="shared" si="129"/>
        <v/>
      </c>
      <c r="M3597" t="str">
        <f>IF([1]线路!G3597="","",[1]线路!G3597)</f>
        <v/>
      </c>
      <c r="N3597" t="str">
        <f>IF([1]线路!H3597="","",[1]线路!H3597)</f>
        <v/>
      </c>
    </row>
    <row r="3598" spans="1:14" x14ac:dyDescent="0.15">
      <c r="A3598" t="str">
        <f>IF([1]线路!A3598="","",[1]线路!A3598)</f>
        <v/>
      </c>
      <c r="B3598" t="str">
        <f>IF([1]线路!B3598="","",[1]线路!B3598)</f>
        <v/>
      </c>
      <c r="C3598" t="str">
        <f>IF([1]线路!C3598="","",[1]线路!C3598)</f>
        <v/>
      </c>
      <c r="D3598" t="str">
        <f>IF([1]线路!D3598="","",[1]线路!D3598)</f>
        <v/>
      </c>
      <c r="E3598" t="str">
        <f>IF([1]线路!F3598="","",[1]线路!F3598)</f>
        <v/>
      </c>
      <c r="F3598" t="str">
        <f>IF([1]线路!E3598="","",[1]线路!E3598)</f>
        <v/>
      </c>
      <c r="G3598" s="18" t="str">
        <f t="shared" si="128"/>
        <v/>
      </c>
      <c r="H3598" s="18"/>
      <c r="I3598" s="18"/>
      <c r="J3598" s="18"/>
      <c r="K3598" s="18"/>
      <c r="L3598" s="18" t="str">
        <f t="shared" si="129"/>
        <v/>
      </c>
      <c r="M3598" t="str">
        <f>IF([1]线路!G3598="","",[1]线路!G3598)</f>
        <v/>
      </c>
      <c r="N3598" t="str">
        <f>IF([1]线路!H3598="","",[1]线路!H3598)</f>
        <v/>
      </c>
    </row>
    <row r="3599" spans="1:14" x14ac:dyDescent="0.15">
      <c r="A3599" t="str">
        <f>IF([1]线路!A3599="","",[1]线路!A3599)</f>
        <v/>
      </c>
      <c r="B3599" t="str">
        <f>IF([1]线路!B3599="","",[1]线路!B3599)</f>
        <v/>
      </c>
      <c r="C3599" t="str">
        <f>IF([1]线路!C3599="","",[1]线路!C3599)</f>
        <v/>
      </c>
      <c r="D3599" t="str">
        <f>IF([1]线路!D3599="","",[1]线路!D3599)</f>
        <v/>
      </c>
      <c r="E3599" t="str">
        <f>IF([1]线路!F3599="","",[1]线路!F3599)</f>
        <v/>
      </c>
      <c r="F3599" t="str">
        <f>IF([1]线路!E3599="","",[1]线路!E3599)</f>
        <v/>
      </c>
      <c r="G3599" s="18" t="str">
        <f t="shared" si="128"/>
        <v/>
      </c>
      <c r="H3599" s="18"/>
      <c r="I3599" s="18"/>
      <c r="J3599" s="18"/>
      <c r="K3599" s="18"/>
      <c r="L3599" s="18" t="str">
        <f t="shared" si="129"/>
        <v/>
      </c>
      <c r="M3599" t="str">
        <f>IF([1]线路!G3599="","",[1]线路!G3599)</f>
        <v/>
      </c>
      <c r="N3599" t="str">
        <f>IF([1]线路!H3599="","",[1]线路!H3599)</f>
        <v/>
      </c>
    </row>
    <row r="3600" spans="1:14" x14ac:dyDescent="0.15">
      <c r="A3600" t="str">
        <f>IF([1]线路!A3600="","",[1]线路!A3600)</f>
        <v/>
      </c>
      <c r="B3600" t="str">
        <f>IF([1]线路!B3600="","",[1]线路!B3600)</f>
        <v/>
      </c>
      <c r="C3600" t="str">
        <f>IF([1]线路!C3600="","",[1]线路!C3600)</f>
        <v/>
      </c>
      <c r="D3600" t="str">
        <f>IF([1]线路!D3600="","",[1]线路!D3600)</f>
        <v/>
      </c>
      <c r="E3600" t="str">
        <f>IF([1]线路!F3600="","",[1]线路!F3600)</f>
        <v/>
      </c>
      <c r="F3600" t="str">
        <f>IF([1]线路!E3600="","",[1]线路!E3600)</f>
        <v/>
      </c>
      <c r="G3600" s="18" t="str">
        <f t="shared" si="128"/>
        <v/>
      </c>
      <c r="H3600" s="18"/>
      <c r="I3600" s="18"/>
      <c r="J3600" s="18"/>
      <c r="K3600" s="18"/>
      <c r="L3600" s="18" t="str">
        <f t="shared" si="129"/>
        <v/>
      </c>
      <c r="M3600" t="str">
        <f>IF([1]线路!G3600="","",[1]线路!G3600)</f>
        <v/>
      </c>
      <c r="N3600" t="str">
        <f>IF([1]线路!H3600="","",[1]线路!H3600)</f>
        <v/>
      </c>
    </row>
    <row r="3601" spans="1:14" x14ac:dyDescent="0.15">
      <c r="A3601" t="str">
        <f>IF([1]线路!A3601="","",[1]线路!A3601)</f>
        <v/>
      </c>
      <c r="B3601" t="str">
        <f>IF([1]线路!B3601="","",[1]线路!B3601)</f>
        <v/>
      </c>
      <c r="C3601" t="str">
        <f>IF([1]线路!C3601="","",[1]线路!C3601)</f>
        <v/>
      </c>
      <c r="D3601" t="str">
        <f>IF([1]线路!D3601="","",[1]线路!D3601)</f>
        <v/>
      </c>
      <c r="E3601" t="str">
        <f>IF([1]线路!F3601="","",[1]线路!F3601)</f>
        <v/>
      </c>
      <c r="F3601" t="str">
        <f>IF([1]线路!E3601="","",[1]线路!E3601)</f>
        <v/>
      </c>
      <c r="G3601" s="18" t="str">
        <f t="shared" si="128"/>
        <v/>
      </c>
      <c r="H3601" s="18"/>
      <c r="I3601" s="18"/>
      <c r="J3601" s="18"/>
      <c r="K3601" s="18"/>
      <c r="L3601" s="18" t="str">
        <f t="shared" si="129"/>
        <v/>
      </c>
      <c r="M3601" t="str">
        <f>IF([1]线路!G3601="","",[1]线路!G3601)</f>
        <v/>
      </c>
      <c r="N3601" t="str">
        <f>IF([1]线路!H3601="","",[1]线路!H3601)</f>
        <v/>
      </c>
    </row>
    <row r="3602" spans="1:14" x14ac:dyDescent="0.15">
      <c r="A3602" t="str">
        <f>IF([1]线路!A3602="","",[1]线路!A3602)</f>
        <v/>
      </c>
      <c r="B3602" t="str">
        <f>IF([1]线路!B3602="","",[1]线路!B3602)</f>
        <v/>
      </c>
      <c r="C3602" t="str">
        <f>IF([1]线路!C3602="","",[1]线路!C3602)</f>
        <v/>
      </c>
      <c r="D3602" t="str">
        <f>IF([1]线路!D3602="","",[1]线路!D3602)</f>
        <v/>
      </c>
      <c r="E3602" t="str">
        <f>IF([1]线路!F3602="","",[1]线路!F3602)</f>
        <v/>
      </c>
      <c r="F3602" t="str">
        <f>IF([1]线路!E3602="","",[1]线路!E3602)</f>
        <v/>
      </c>
      <c r="G3602" s="18" t="str">
        <f t="shared" si="128"/>
        <v/>
      </c>
      <c r="H3602" s="18"/>
      <c r="I3602" s="18"/>
      <c r="J3602" s="18"/>
      <c r="K3602" s="18"/>
      <c r="L3602" s="18" t="str">
        <f t="shared" si="129"/>
        <v/>
      </c>
      <c r="M3602" t="str">
        <f>IF([1]线路!G3602="","",[1]线路!G3602)</f>
        <v/>
      </c>
      <c r="N3602" t="str">
        <f>IF([1]线路!H3602="","",[1]线路!H3602)</f>
        <v/>
      </c>
    </row>
    <row r="3603" spans="1:14" x14ac:dyDescent="0.15">
      <c r="A3603" t="str">
        <f>IF([1]线路!A3603="","",[1]线路!A3603)</f>
        <v/>
      </c>
      <c r="B3603" t="str">
        <f>IF([1]线路!B3603="","",[1]线路!B3603)</f>
        <v/>
      </c>
      <c r="C3603" t="str">
        <f>IF([1]线路!C3603="","",[1]线路!C3603)</f>
        <v/>
      </c>
      <c r="D3603" t="str">
        <f>IF([1]线路!D3603="","",[1]线路!D3603)</f>
        <v/>
      </c>
      <c r="E3603" t="str">
        <f>IF([1]线路!F3603="","",[1]线路!F3603)</f>
        <v/>
      </c>
      <c r="F3603" t="str">
        <f>IF([1]线路!E3603="","",[1]线路!E3603)</f>
        <v/>
      </c>
      <c r="G3603" s="18" t="str">
        <f t="shared" si="128"/>
        <v/>
      </c>
      <c r="H3603" s="18"/>
      <c r="I3603" s="18"/>
      <c r="J3603" s="18"/>
      <c r="K3603" s="18"/>
      <c r="L3603" s="18" t="str">
        <f t="shared" si="129"/>
        <v/>
      </c>
      <c r="M3603" t="str">
        <f>IF([1]线路!G3603="","",[1]线路!G3603)</f>
        <v/>
      </c>
      <c r="N3603" t="str">
        <f>IF([1]线路!H3603="","",[1]线路!H3603)</f>
        <v/>
      </c>
    </row>
    <row r="3604" spans="1:14" x14ac:dyDescent="0.15">
      <c r="A3604" t="str">
        <f>IF([1]线路!A3604="","",[1]线路!A3604)</f>
        <v/>
      </c>
      <c r="B3604" t="str">
        <f>IF([1]线路!B3604="","",[1]线路!B3604)</f>
        <v/>
      </c>
      <c r="C3604" t="str">
        <f>IF([1]线路!C3604="","",[1]线路!C3604)</f>
        <v/>
      </c>
      <c r="D3604" t="str">
        <f>IF([1]线路!D3604="","",[1]线路!D3604)</f>
        <v/>
      </c>
      <c r="E3604" t="str">
        <f>IF([1]线路!F3604="","",[1]线路!F3604)</f>
        <v/>
      </c>
      <c r="F3604" t="str">
        <f>IF([1]线路!E3604="","",[1]线路!E3604)</f>
        <v/>
      </c>
      <c r="G3604" s="18" t="str">
        <f t="shared" si="128"/>
        <v/>
      </c>
      <c r="H3604" s="18"/>
      <c r="I3604" s="18"/>
      <c r="J3604" s="18"/>
      <c r="K3604" s="18"/>
      <c r="L3604" s="18" t="str">
        <f t="shared" si="129"/>
        <v/>
      </c>
      <c r="M3604" t="str">
        <f>IF([1]线路!G3604="","",[1]线路!G3604)</f>
        <v/>
      </c>
      <c r="N3604" t="str">
        <f>IF([1]线路!H3604="","",[1]线路!H3604)</f>
        <v/>
      </c>
    </row>
    <row r="3605" spans="1:14" x14ac:dyDescent="0.15">
      <c r="A3605" t="str">
        <f>IF([1]线路!A3605="","",[1]线路!A3605)</f>
        <v/>
      </c>
      <c r="B3605" t="str">
        <f>IF([1]线路!B3605="","",[1]线路!B3605)</f>
        <v/>
      </c>
      <c r="C3605" t="str">
        <f>IF([1]线路!C3605="","",[1]线路!C3605)</f>
        <v/>
      </c>
      <c r="D3605" t="str">
        <f>IF([1]线路!D3605="","",[1]线路!D3605)</f>
        <v/>
      </c>
      <c r="E3605" t="str">
        <f>IF([1]线路!F3605="","",[1]线路!F3605)</f>
        <v/>
      </c>
      <c r="F3605" t="str">
        <f>IF([1]线路!E3605="","",[1]线路!E3605)</f>
        <v/>
      </c>
      <c r="G3605" s="18" t="str">
        <f t="shared" si="128"/>
        <v/>
      </c>
      <c r="H3605" s="18"/>
      <c r="I3605" s="18"/>
      <c r="J3605" s="18"/>
      <c r="K3605" s="18"/>
      <c r="L3605" s="18" t="str">
        <f t="shared" si="129"/>
        <v/>
      </c>
      <c r="M3605" t="str">
        <f>IF([1]线路!G3605="","",[1]线路!G3605)</f>
        <v/>
      </c>
      <c r="N3605" t="str">
        <f>IF([1]线路!H3605="","",[1]线路!H3605)</f>
        <v/>
      </c>
    </row>
    <row r="3606" spans="1:14" x14ac:dyDescent="0.15">
      <c r="A3606" t="str">
        <f>IF([1]线路!A3606="","",[1]线路!A3606)</f>
        <v/>
      </c>
      <c r="B3606" t="str">
        <f>IF([1]线路!B3606="","",[1]线路!B3606)</f>
        <v/>
      </c>
      <c r="C3606" t="str">
        <f>IF([1]线路!C3606="","",[1]线路!C3606)</f>
        <v/>
      </c>
      <c r="D3606" t="str">
        <f>IF([1]线路!D3606="","",[1]线路!D3606)</f>
        <v/>
      </c>
      <c r="E3606" t="str">
        <f>IF([1]线路!F3606="","",[1]线路!F3606)</f>
        <v/>
      </c>
      <c r="F3606" t="str">
        <f>IF([1]线路!E3606="","",[1]线路!E3606)</f>
        <v/>
      </c>
      <c r="G3606" s="18" t="str">
        <f t="shared" si="128"/>
        <v/>
      </c>
      <c r="H3606" s="18"/>
      <c r="I3606" s="18"/>
      <c r="J3606" s="18"/>
      <c r="K3606" s="18"/>
      <c r="L3606" s="18" t="str">
        <f t="shared" si="129"/>
        <v/>
      </c>
      <c r="M3606" t="str">
        <f>IF([1]线路!G3606="","",[1]线路!G3606)</f>
        <v/>
      </c>
      <c r="N3606" t="str">
        <f>IF([1]线路!H3606="","",[1]线路!H3606)</f>
        <v/>
      </c>
    </row>
    <row r="3607" spans="1:14" x14ac:dyDescent="0.15">
      <c r="A3607" t="str">
        <f>IF([1]线路!A3607="","",[1]线路!A3607)</f>
        <v/>
      </c>
      <c r="B3607" t="str">
        <f>IF([1]线路!B3607="","",[1]线路!B3607)</f>
        <v/>
      </c>
      <c r="C3607" t="str">
        <f>IF([1]线路!C3607="","",[1]线路!C3607)</f>
        <v/>
      </c>
      <c r="D3607" t="str">
        <f>IF([1]线路!D3607="","",[1]线路!D3607)</f>
        <v/>
      </c>
      <c r="E3607" t="str">
        <f>IF([1]线路!F3607="","",[1]线路!F3607)</f>
        <v/>
      </c>
      <c r="F3607" t="str">
        <f>IF([1]线路!E3607="","",[1]线路!E3607)</f>
        <v/>
      </c>
      <c r="G3607" s="18" t="str">
        <f t="shared" si="128"/>
        <v/>
      </c>
      <c r="H3607" s="18"/>
      <c r="I3607" s="18"/>
      <c r="J3607" s="18"/>
      <c r="K3607" s="18"/>
      <c r="L3607" s="18" t="str">
        <f t="shared" si="129"/>
        <v/>
      </c>
      <c r="M3607" t="str">
        <f>IF([1]线路!G3607="","",[1]线路!G3607)</f>
        <v/>
      </c>
      <c r="N3607" t="str">
        <f>IF([1]线路!H3607="","",[1]线路!H3607)</f>
        <v/>
      </c>
    </row>
    <row r="3608" spans="1:14" x14ac:dyDescent="0.15">
      <c r="A3608" t="str">
        <f>IF([1]线路!A3608="","",[1]线路!A3608)</f>
        <v/>
      </c>
      <c r="B3608" t="str">
        <f>IF([1]线路!B3608="","",[1]线路!B3608)</f>
        <v/>
      </c>
      <c r="C3608" t="str">
        <f>IF([1]线路!C3608="","",[1]线路!C3608)</f>
        <v/>
      </c>
      <c r="D3608" t="str">
        <f>IF([1]线路!D3608="","",[1]线路!D3608)</f>
        <v/>
      </c>
      <c r="E3608" t="str">
        <f>IF([1]线路!F3608="","",[1]线路!F3608)</f>
        <v/>
      </c>
      <c r="F3608" t="str">
        <f>IF([1]线路!E3608="","",[1]线路!E3608)</f>
        <v/>
      </c>
      <c r="G3608" s="18" t="str">
        <f t="shared" si="128"/>
        <v/>
      </c>
      <c r="H3608" s="18"/>
      <c r="I3608" s="18"/>
      <c r="J3608" s="18"/>
      <c r="K3608" s="18"/>
      <c r="L3608" s="18" t="str">
        <f t="shared" si="129"/>
        <v/>
      </c>
      <c r="M3608" t="str">
        <f>IF([1]线路!G3608="","",[1]线路!G3608)</f>
        <v/>
      </c>
      <c r="N3608" t="str">
        <f>IF([1]线路!H3608="","",[1]线路!H3608)</f>
        <v/>
      </c>
    </row>
    <row r="3609" spans="1:14" x14ac:dyDescent="0.15">
      <c r="A3609" t="str">
        <f>IF([1]线路!A3609="","",[1]线路!A3609)</f>
        <v/>
      </c>
      <c r="B3609" t="str">
        <f>IF([1]线路!B3609="","",[1]线路!B3609)</f>
        <v/>
      </c>
      <c r="C3609" t="str">
        <f>IF([1]线路!C3609="","",[1]线路!C3609)</f>
        <v/>
      </c>
      <c r="D3609" t="str">
        <f>IF([1]线路!D3609="","",[1]线路!D3609)</f>
        <v/>
      </c>
      <c r="E3609" t="str">
        <f>IF([1]线路!F3609="","",[1]线路!F3609)</f>
        <v/>
      </c>
      <c r="F3609" t="str">
        <f>IF([1]线路!E3609="","",[1]线路!E3609)</f>
        <v/>
      </c>
      <c r="G3609" s="18" t="str">
        <f t="shared" si="128"/>
        <v/>
      </c>
      <c r="H3609" s="18"/>
      <c r="I3609" s="18"/>
      <c r="J3609" s="18"/>
      <c r="K3609" s="18"/>
      <c r="L3609" s="18" t="str">
        <f t="shared" si="129"/>
        <v/>
      </c>
      <c r="M3609" t="str">
        <f>IF([1]线路!G3609="","",[1]线路!G3609)</f>
        <v/>
      </c>
      <c r="N3609" t="str">
        <f>IF([1]线路!H3609="","",[1]线路!H3609)</f>
        <v/>
      </c>
    </row>
    <row r="3610" spans="1:14" x14ac:dyDescent="0.15">
      <c r="A3610" t="str">
        <f>IF([1]线路!A3610="","",[1]线路!A3610)</f>
        <v/>
      </c>
      <c r="B3610" t="str">
        <f>IF([1]线路!B3610="","",[1]线路!B3610)</f>
        <v/>
      </c>
      <c r="C3610" t="str">
        <f>IF([1]线路!C3610="","",[1]线路!C3610)</f>
        <v/>
      </c>
      <c r="D3610" t="str">
        <f>IF([1]线路!D3610="","",[1]线路!D3610)</f>
        <v/>
      </c>
      <c r="E3610" t="str">
        <f>IF([1]线路!F3610="","",[1]线路!F3610)</f>
        <v/>
      </c>
      <c r="F3610" t="str">
        <f>IF([1]线路!E3610="","",[1]线路!E3610)</f>
        <v/>
      </c>
      <c r="G3610" s="18" t="str">
        <f t="shared" si="128"/>
        <v/>
      </c>
      <c r="H3610" s="18"/>
      <c r="I3610" s="18"/>
      <c r="J3610" s="18"/>
      <c r="K3610" s="18"/>
      <c r="L3610" s="18" t="str">
        <f t="shared" si="129"/>
        <v/>
      </c>
      <c r="M3610" t="str">
        <f>IF([1]线路!G3610="","",[1]线路!G3610)</f>
        <v/>
      </c>
      <c r="N3610" t="str">
        <f>IF([1]线路!H3610="","",[1]线路!H3610)</f>
        <v/>
      </c>
    </row>
    <row r="3611" spans="1:14" x14ac:dyDescent="0.15">
      <c r="A3611" t="str">
        <f>IF([1]线路!A3611="","",[1]线路!A3611)</f>
        <v/>
      </c>
      <c r="B3611" t="str">
        <f>IF([1]线路!B3611="","",[1]线路!B3611)</f>
        <v/>
      </c>
      <c r="C3611" t="str">
        <f>IF([1]线路!C3611="","",[1]线路!C3611)</f>
        <v/>
      </c>
      <c r="D3611" t="str">
        <f>IF([1]线路!D3611="","",[1]线路!D3611)</f>
        <v/>
      </c>
      <c r="E3611" t="str">
        <f>IF([1]线路!F3611="","",[1]线路!F3611)</f>
        <v/>
      </c>
      <c r="F3611" t="str">
        <f>IF([1]线路!E3611="","",[1]线路!E3611)</f>
        <v/>
      </c>
      <c r="G3611" s="18" t="str">
        <f t="shared" si="128"/>
        <v/>
      </c>
      <c r="H3611" s="18"/>
      <c r="I3611" s="18"/>
      <c r="J3611" s="18"/>
      <c r="K3611" s="18"/>
      <c r="L3611" s="18" t="str">
        <f t="shared" si="129"/>
        <v/>
      </c>
      <c r="M3611" t="str">
        <f>IF([1]线路!G3611="","",[1]线路!G3611)</f>
        <v/>
      </c>
      <c r="N3611" t="str">
        <f>IF([1]线路!H3611="","",[1]线路!H3611)</f>
        <v/>
      </c>
    </row>
    <row r="3612" spans="1:14" x14ac:dyDescent="0.15">
      <c r="A3612" t="str">
        <f>IF([1]线路!A3612="","",[1]线路!A3612)</f>
        <v/>
      </c>
      <c r="B3612" t="str">
        <f>IF([1]线路!B3612="","",[1]线路!B3612)</f>
        <v/>
      </c>
      <c r="C3612" t="str">
        <f>IF([1]线路!C3612="","",[1]线路!C3612)</f>
        <v/>
      </c>
      <c r="D3612" t="str">
        <f>IF([1]线路!D3612="","",[1]线路!D3612)</f>
        <v/>
      </c>
      <c r="E3612" t="str">
        <f>IF([1]线路!F3612="","",[1]线路!F3612)</f>
        <v/>
      </c>
      <c r="F3612" t="str">
        <f>IF([1]线路!E3612="","",[1]线路!E3612)</f>
        <v/>
      </c>
      <c r="G3612" s="18" t="str">
        <f t="shared" si="128"/>
        <v/>
      </c>
      <c r="H3612" s="18"/>
      <c r="I3612" s="18"/>
      <c r="J3612" s="18"/>
      <c r="K3612" s="18"/>
      <c r="L3612" s="18" t="str">
        <f t="shared" si="129"/>
        <v/>
      </c>
      <c r="M3612" t="str">
        <f>IF([1]线路!G3612="","",[1]线路!G3612)</f>
        <v/>
      </c>
      <c r="N3612" t="str">
        <f>IF([1]线路!H3612="","",[1]线路!H3612)</f>
        <v/>
      </c>
    </row>
    <row r="3613" spans="1:14" x14ac:dyDescent="0.15">
      <c r="A3613" t="str">
        <f>IF([1]线路!A3613="","",[1]线路!A3613)</f>
        <v/>
      </c>
      <c r="B3613" t="str">
        <f>IF([1]线路!B3613="","",[1]线路!B3613)</f>
        <v/>
      </c>
      <c r="C3613" t="str">
        <f>IF([1]线路!C3613="","",[1]线路!C3613)</f>
        <v/>
      </c>
      <c r="D3613" t="str">
        <f>IF([1]线路!D3613="","",[1]线路!D3613)</f>
        <v/>
      </c>
      <c r="E3613" t="str">
        <f>IF([1]线路!F3613="","",[1]线路!F3613)</f>
        <v/>
      </c>
      <c r="F3613" t="str">
        <f>IF([1]线路!E3613="","",[1]线路!E3613)</f>
        <v/>
      </c>
      <c r="G3613" s="18" t="str">
        <f t="shared" si="128"/>
        <v/>
      </c>
      <c r="H3613" s="18"/>
      <c r="I3613" s="18"/>
      <c r="J3613" s="18"/>
      <c r="K3613" s="18"/>
      <c r="L3613" s="18" t="str">
        <f t="shared" si="129"/>
        <v/>
      </c>
      <c r="M3613" t="str">
        <f>IF([1]线路!G3613="","",[1]线路!G3613)</f>
        <v/>
      </c>
      <c r="N3613" t="str">
        <f>IF([1]线路!H3613="","",[1]线路!H3613)</f>
        <v/>
      </c>
    </row>
    <row r="3614" spans="1:14" x14ac:dyDescent="0.15">
      <c r="A3614" t="str">
        <f>IF([1]线路!A3614="","",[1]线路!A3614)</f>
        <v/>
      </c>
      <c r="B3614" t="str">
        <f>IF([1]线路!B3614="","",[1]线路!B3614)</f>
        <v/>
      </c>
      <c r="C3614" t="str">
        <f>IF([1]线路!C3614="","",[1]线路!C3614)</f>
        <v/>
      </c>
      <c r="D3614" t="str">
        <f>IF([1]线路!D3614="","",[1]线路!D3614)</f>
        <v/>
      </c>
      <c r="E3614" t="str">
        <f>IF([1]线路!F3614="","",[1]线路!F3614)</f>
        <v/>
      </c>
      <c r="F3614" t="str">
        <f>IF([1]线路!E3614="","",[1]线路!E3614)</f>
        <v/>
      </c>
      <c r="G3614" s="18" t="str">
        <f t="shared" si="128"/>
        <v/>
      </c>
      <c r="H3614" s="18"/>
      <c r="I3614" s="18"/>
      <c r="J3614" s="18"/>
      <c r="K3614" s="18"/>
      <c r="L3614" s="18" t="str">
        <f t="shared" si="129"/>
        <v/>
      </c>
      <c r="M3614" t="str">
        <f>IF([1]线路!G3614="","",[1]线路!G3614)</f>
        <v/>
      </c>
      <c r="N3614" t="str">
        <f>IF([1]线路!H3614="","",[1]线路!H3614)</f>
        <v/>
      </c>
    </row>
    <row r="3615" spans="1:14" x14ac:dyDescent="0.15">
      <c r="A3615" t="str">
        <f>IF([1]线路!A3615="","",[1]线路!A3615)</f>
        <v/>
      </c>
      <c r="B3615" t="str">
        <f>IF([1]线路!B3615="","",[1]线路!B3615)</f>
        <v/>
      </c>
      <c r="C3615" t="str">
        <f>IF([1]线路!C3615="","",[1]线路!C3615)</f>
        <v/>
      </c>
      <c r="D3615" t="str">
        <f>IF([1]线路!D3615="","",[1]线路!D3615)</f>
        <v/>
      </c>
      <c r="E3615" t="str">
        <f>IF([1]线路!F3615="","",[1]线路!F3615)</f>
        <v/>
      </c>
      <c r="F3615" t="str">
        <f>IF([1]线路!E3615="","",[1]线路!E3615)</f>
        <v/>
      </c>
      <c r="G3615" s="18" t="str">
        <f t="shared" si="128"/>
        <v/>
      </c>
      <c r="H3615" s="18"/>
      <c r="I3615" s="18"/>
      <c r="J3615" s="18"/>
      <c r="K3615" s="18"/>
      <c r="L3615" s="18" t="str">
        <f t="shared" si="129"/>
        <v/>
      </c>
      <c r="M3615" t="str">
        <f>IF([1]线路!G3615="","",[1]线路!G3615)</f>
        <v/>
      </c>
      <c r="N3615" t="str">
        <f>IF([1]线路!H3615="","",[1]线路!H3615)</f>
        <v/>
      </c>
    </row>
    <row r="3616" spans="1:14" x14ac:dyDescent="0.15">
      <c r="A3616" t="str">
        <f>IF([1]线路!A3616="","",[1]线路!A3616)</f>
        <v/>
      </c>
      <c r="B3616" t="str">
        <f>IF([1]线路!B3616="","",[1]线路!B3616)</f>
        <v/>
      </c>
      <c r="C3616" t="str">
        <f>IF([1]线路!C3616="","",[1]线路!C3616)</f>
        <v/>
      </c>
      <c r="D3616" t="str">
        <f>IF([1]线路!D3616="","",[1]线路!D3616)</f>
        <v/>
      </c>
      <c r="E3616" t="str">
        <f>IF([1]线路!F3616="","",[1]线路!F3616)</f>
        <v/>
      </c>
      <c r="F3616" t="str">
        <f>IF([1]线路!E3616="","",[1]线路!E3616)</f>
        <v/>
      </c>
      <c r="G3616" s="18" t="str">
        <f t="shared" si="128"/>
        <v/>
      </c>
      <c r="H3616" s="18"/>
      <c r="I3616" s="18"/>
      <c r="J3616" s="18"/>
      <c r="K3616" s="18"/>
      <c r="L3616" s="18" t="str">
        <f t="shared" si="129"/>
        <v/>
      </c>
      <c r="M3616" t="str">
        <f>IF([1]线路!G3616="","",[1]线路!G3616)</f>
        <v/>
      </c>
      <c r="N3616" t="str">
        <f>IF([1]线路!H3616="","",[1]线路!H3616)</f>
        <v/>
      </c>
    </row>
    <row r="3617" spans="1:14" x14ac:dyDescent="0.15">
      <c r="A3617" t="str">
        <f>IF([1]线路!A3617="","",[1]线路!A3617)</f>
        <v/>
      </c>
      <c r="B3617" t="str">
        <f>IF([1]线路!B3617="","",[1]线路!B3617)</f>
        <v/>
      </c>
      <c r="C3617" t="str">
        <f>IF([1]线路!C3617="","",[1]线路!C3617)</f>
        <v/>
      </c>
      <c r="D3617" t="str">
        <f>IF([1]线路!D3617="","",[1]线路!D3617)</f>
        <v/>
      </c>
      <c r="E3617" t="str">
        <f>IF([1]线路!F3617="","",[1]线路!F3617)</f>
        <v/>
      </c>
      <c r="F3617" t="str">
        <f>IF([1]线路!E3617="","",[1]线路!E3617)</f>
        <v/>
      </c>
      <c r="G3617" s="18" t="str">
        <f t="shared" si="128"/>
        <v/>
      </c>
      <c r="H3617" s="18"/>
      <c r="I3617" s="18"/>
      <c r="J3617" s="18"/>
      <c r="K3617" s="18"/>
      <c r="L3617" s="18" t="str">
        <f t="shared" si="129"/>
        <v/>
      </c>
      <c r="M3617" t="str">
        <f>IF([1]线路!G3617="","",[1]线路!G3617)</f>
        <v/>
      </c>
      <c r="N3617" t="str">
        <f>IF([1]线路!H3617="","",[1]线路!H3617)</f>
        <v/>
      </c>
    </row>
    <row r="3618" spans="1:14" x14ac:dyDescent="0.15">
      <c r="A3618" t="str">
        <f>IF([1]线路!A3618="","",[1]线路!A3618)</f>
        <v/>
      </c>
      <c r="B3618" t="str">
        <f>IF([1]线路!B3618="","",[1]线路!B3618)</f>
        <v/>
      </c>
      <c r="C3618" t="str">
        <f>IF([1]线路!C3618="","",[1]线路!C3618)</f>
        <v/>
      </c>
      <c r="D3618" t="str">
        <f>IF([1]线路!D3618="","",[1]线路!D3618)</f>
        <v/>
      </c>
      <c r="E3618" t="str">
        <f>IF([1]线路!F3618="","",[1]线路!F3618)</f>
        <v/>
      </c>
      <c r="F3618" t="str">
        <f>IF([1]线路!E3618="","",[1]线路!E3618)</f>
        <v/>
      </c>
      <c r="G3618" s="18" t="str">
        <f t="shared" si="128"/>
        <v/>
      </c>
      <c r="H3618" s="18"/>
      <c r="I3618" s="18"/>
      <c r="J3618" s="18"/>
      <c r="K3618" s="18"/>
      <c r="L3618" s="18" t="str">
        <f t="shared" si="129"/>
        <v/>
      </c>
      <c r="M3618" t="str">
        <f>IF([1]线路!G3618="","",[1]线路!G3618)</f>
        <v/>
      </c>
      <c r="N3618" t="str">
        <f>IF([1]线路!H3618="","",[1]线路!H3618)</f>
        <v/>
      </c>
    </row>
    <row r="3619" spans="1:14" x14ac:dyDescent="0.15">
      <c r="A3619" t="str">
        <f>IF([1]线路!A3619="","",[1]线路!A3619)</f>
        <v/>
      </c>
      <c r="B3619" t="str">
        <f>IF([1]线路!B3619="","",[1]线路!B3619)</f>
        <v/>
      </c>
      <c r="C3619" t="str">
        <f>IF([1]线路!C3619="","",[1]线路!C3619)</f>
        <v/>
      </c>
      <c r="D3619" t="str">
        <f>IF([1]线路!D3619="","",[1]线路!D3619)</f>
        <v/>
      </c>
      <c r="E3619" t="str">
        <f>IF([1]线路!F3619="","",[1]线路!F3619)</f>
        <v/>
      </c>
      <c r="F3619" t="str">
        <f>IF([1]线路!E3619="","",[1]线路!E3619)</f>
        <v/>
      </c>
      <c r="G3619" s="18" t="str">
        <f t="shared" si="128"/>
        <v/>
      </c>
      <c r="H3619" s="18"/>
      <c r="I3619" s="18"/>
      <c r="J3619" s="18"/>
      <c r="K3619" s="18"/>
      <c r="L3619" s="18" t="str">
        <f t="shared" si="129"/>
        <v/>
      </c>
      <c r="M3619" t="str">
        <f>IF([1]线路!G3619="","",[1]线路!G3619)</f>
        <v/>
      </c>
      <c r="N3619" t="str">
        <f>IF([1]线路!H3619="","",[1]线路!H3619)</f>
        <v/>
      </c>
    </row>
    <row r="3620" spans="1:14" x14ac:dyDescent="0.15">
      <c r="A3620" t="str">
        <f>IF([1]线路!A3620="","",[1]线路!A3620)</f>
        <v/>
      </c>
      <c r="B3620" t="str">
        <f>IF([1]线路!B3620="","",[1]线路!B3620)</f>
        <v/>
      </c>
      <c r="C3620" t="str">
        <f>IF([1]线路!C3620="","",[1]线路!C3620)</f>
        <v/>
      </c>
      <c r="D3620" t="str">
        <f>IF([1]线路!D3620="","",[1]线路!D3620)</f>
        <v/>
      </c>
      <c r="E3620" t="str">
        <f>IF([1]线路!F3620="","",[1]线路!F3620)</f>
        <v/>
      </c>
      <c r="F3620" t="str">
        <f>IF([1]线路!E3620="","",[1]线路!E3620)</f>
        <v/>
      </c>
      <c r="G3620" s="18" t="str">
        <f t="shared" si="128"/>
        <v/>
      </c>
      <c r="H3620" s="18"/>
      <c r="I3620" s="18"/>
      <c r="J3620" s="18"/>
      <c r="K3620" s="18"/>
      <c r="L3620" s="18" t="str">
        <f t="shared" si="129"/>
        <v/>
      </c>
      <c r="M3620" t="str">
        <f>IF([1]线路!G3620="","",[1]线路!G3620)</f>
        <v/>
      </c>
      <c r="N3620" t="str">
        <f>IF([1]线路!H3620="","",[1]线路!H3620)</f>
        <v/>
      </c>
    </row>
    <row r="3621" spans="1:14" x14ac:dyDescent="0.15">
      <c r="A3621" t="str">
        <f>IF([1]线路!A3621="","",[1]线路!A3621)</f>
        <v/>
      </c>
      <c r="B3621" t="str">
        <f>IF([1]线路!B3621="","",[1]线路!B3621)</f>
        <v/>
      </c>
      <c r="C3621" t="str">
        <f>IF([1]线路!C3621="","",[1]线路!C3621)</f>
        <v/>
      </c>
      <c r="D3621" t="str">
        <f>IF([1]线路!D3621="","",[1]线路!D3621)</f>
        <v/>
      </c>
      <c r="E3621" t="str">
        <f>IF([1]线路!F3621="","",[1]线路!F3621)</f>
        <v/>
      </c>
      <c r="F3621" t="str">
        <f>IF([1]线路!E3621="","",[1]线路!E3621)</f>
        <v/>
      </c>
      <c r="G3621" s="18" t="str">
        <f t="shared" si="128"/>
        <v/>
      </c>
      <c r="H3621" s="18"/>
      <c r="I3621" s="18"/>
      <c r="J3621" s="18"/>
      <c r="K3621" s="18"/>
      <c r="L3621" s="18" t="str">
        <f t="shared" si="129"/>
        <v/>
      </c>
      <c r="M3621" t="str">
        <f>IF([1]线路!G3621="","",[1]线路!G3621)</f>
        <v/>
      </c>
      <c r="N3621" t="str">
        <f>IF([1]线路!H3621="","",[1]线路!H3621)</f>
        <v/>
      </c>
    </row>
    <row r="3622" spans="1:14" x14ac:dyDescent="0.15">
      <c r="A3622" t="str">
        <f>IF([1]线路!A3622="","",[1]线路!A3622)</f>
        <v/>
      </c>
      <c r="B3622" t="str">
        <f>IF([1]线路!B3622="","",[1]线路!B3622)</f>
        <v/>
      </c>
      <c r="C3622" t="str">
        <f>IF([1]线路!C3622="","",[1]线路!C3622)</f>
        <v/>
      </c>
      <c r="D3622" t="str">
        <f>IF([1]线路!D3622="","",[1]线路!D3622)</f>
        <v/>
      </c>
      <c r="E3622" t="str">
        <f>IF([1]线路!F3622="","",[1]线路!F3622)</f>
        <v/>
      </c>
      <c r="F3622" t="str">
        <f>IF([1]线路!E3622="","",[1]线路!E3622)</f>
        <v/>
      </c>
      <c r="G3622" s="18" t="str">
        <f t="shared" si="128"/>
        <v/>
      </c>
      <c r="H3622" s="18"/>
      <c r="I3622" s="18"/>
      <c r="J3622" s="18"/>
      <c r="K3622" s="18"/>
      <c r="L3622" s="18" t="str">
        <f t="shared" si="129"/>
        <v/>
      </c>
      <c r="M3622" t="str">
        <f>IF([1]线路!G3622="","",[1]线路!G3622)</f>
        <v/>
      </c>
      <c r="N3622" t="str">
        <f>IF([1]线路!H3622="","",[1]线路!H3622)</f>
        <v/>
      </c>
    </row>
    <row r="3623" spans="1:14" x14ac:dyDescent="0.15">
      <c r="A3623" t="str">
        <f>IF([1]线路!A3623="","",[1]线路!A3623)</f>
        <v/>
      </c>
      <c r="B3623" t="str">
        <f>IF([1]线路!B3623="","",[1]线路!B3623)</f>
        <v/>
      </c>
      <c r="C3623" t="str">
        <f>IF([1]线路!C3623="","",[1]线路!C3623)</f>
        <v/>
      </c>
      <c r="D3623" t="str">
        <f>IF([1]线路!D3623="","",[1]线路!D3623)</f>
        <v/>
      </c>
      <c r="E3623" t="str">
        <f>IF([1]线路!F3623="","",[1]线路!F3623)</f>
        <v/>
      </c>
      <c r="F3623" t="str">
        <f>IF([1]线路!E3623="","",[1]线路!E3623)</f>
        <v/>
      </c>
      <c r="G3623" s="18" t="str">
        <f t="shared" si="128"/>
        <v/>
      </c>
      <c r="H3623" s="18"/>
      <c r="I3623" s="18"/>
      <c r="J3623" s="18"/>
      <c r="K3623" s="18"/>
      <c r="L3623" s="18" t="str">
        <f t="shared" si="129"/>
        <v/>
      </c>
      <c r="M3623" t="str">
        <f>IF([1]线路!G3623="","",[1]线路!G3623)</f>
        <v/>
      </c>
      <c r="N3623" t="str">
        <f>IF([1]线路!H3623="","",[1]线路!H3623)</f>
        <v/>
      </c>
    </row>
    <row r="3624" spans="1:14" x14ac:dyDescent="0.15">
      <c r="A3624" t="str">
        <f>IF([1]线路!A3624="","",[1]线路!A3624)</f>
        <v/>
      </c>
      <c r="B3624" t="str">
        <f>IF([1]线路!B3624="","",[1]线路!B3624)</f>
        <v/>
      </c>
      <c r="C3624" t="str">
        <f>IF([1]线路!C3624="","",[1]线路!C3624)</f>
        <v/>
      </c>
      <c r="D3624" t="str">
        <f>IF([1]线路!D3624="","",[1]线路!D3624)</f>
        <v/>
      </c>
      <c r="E3624" t="str">
        <f>IF([1]线路!F3624="","",[1]线路!F3624)</f>
        <v/>
      </c>
      <c r="F3624" t="str">
        <f>IF([1]线路!E3624="","",[1]线路!E3624)</f>
        <v/>
      </c>
      <c r="G3624" s="18" t="str">
        <f t="shared" si="128"/>
        <v/>
      </c>
      <c r="H3624" s="18"/>
      <c r="I3624" s="18"/>
      <c r="J3624" s="18"/>
      <c r="K3624" s="18"/>
      <c r="L3624" s="18" t="str">
        <f t="shared" si="129"/>
        <v/>
      </c>
      <c r="M3624" t="str">
        <f>IF([1]线路!G3624="","",[1]线路!G3624)</f>
        <v/>
      </c>
      <c r="N3624" t="str">
        <f>IF([1]线路!H3624="","",[1]线路!H3624)</f>
        <v/>
      </c>
    </row>
    <row r="3625" spans="1:14" x14ac:dyDescent="0.15">
      <c r="A3625" t="str">
        <f>IF([1]线路!A3625="","",[1]线路!A3625)</f>
        <v/>
      </c>
      <c r="B3625" t="str">
        <f>IF([1]线路!B3625="","",[1]线路!B3625)</f>
        <v/>
      </c>
      <c r="C3625" t="str">
        <f>IF([1]线路!C3625="","",[1]线路!C3625)</f>
        <v/>
      </c>
      <c r="D3625" t="str">
        <f>IF([1]线路!D3625="","",[1]线路!D3625)</f>
        <v/>
      </c>
      <c r="E3625" t="str">
        <f>IF([1]线路!F3625="","",[1]线路!F3625)</f>
        <v/>
      </c>
      <c r="F3625" t="str">
        <f>IF([1]线路!E3625="","",[1]线路!E3625)</f>
        <v/>
      </c>
      <c r="G3625" s="18" t="str">
        <f t="shared" si="128"/>
        <v/>
      </c>
      <c r="H3625" s="18"/>
      <c r="I3625" s="18"/>
      <c r="J3625" s="18"/>
      <c r="K3625" s="18"/>
      <c r="L3625" s="18" t="str">
        <f t="shared" si="129"/>
        <v/>
      </c>
      <c r="M3625" t="str">
        <f>IF([1]线路!G3625="","",[1]线路!G3625)</f>
        <v/>
      </c>
      <c r="N3625" t="str">
        <f>IF([1]线路!H3625="","",[1]线路!H3625)</f>
        <v/>
      </c>
    </row>
    <row r="3626" spans="1:14" x14ac:dyDescent="0.15">
      <c r="A3626" t="str">
        <f>IF([1]线路!A3626="","",[1]线路!A3626)</f>
        <v/>
      </c>
      <c r="B3626" t="str">
        <f>IF([1]线路!B3626="","",[1]线路!B3626)</f>
        <v/>
      </c>
      <c r="C3626" t="str">
        <f>IF([1]线路!C3626="","",[1]线路!C3626)</f>
        <v/>
      </c>
      <c r="D3626" t="str">
        <f>IF([1]线路!D3626="","",[1]线路!D3626)</f>
        <v/>
      </c>
      <c r="E3626" t="str">
        <f>IF([1]线路!F3626="","",[1]线路!F3626)</f>
        <v/>
      </c>
      <c r="F3626" t="str">
        <f>IF([1]线路!E3626="","",[1]线路!E3626)</f>
        <v/>
      </c>
      <c r="G3626" s="18" t="str">
        <f t="shared" si="128"/>
        <v/>
      </c>
      <c r="H3626" s="18"/>
      <c r="I3626" s="18"/>
      <c r="J3626" s="18"/>
      <c r="K3626" s="18"/>
      <c r="L3626" s="18" t="str">
        <f t="shared" si="129"/>
        <v/>
      </c>
      <c r="M3626" t="str">
        <f>IF([1]线路!G3626="","",[1]线路!G3626)</f>
        <v/>
      </c>
      <c r="N3626" t="str">
        <f>IF([1]线路!H3626="","",[1]线路!H3626)</f>
        <v/>
      </c>
    </row>
    <row r="3627" spans="1:14" x14ac:dyDescent="0.15">
      <c r="A3627" t="str">
        <f>IF([1]线路!A3627="","",[1]线路!A3627)</f>
        <v/>
      </c>
      <c r="B3627" t="str">
        <f>IF([1]线路!B3627="","",[1]线路!B3627)</f>
        <v/>
      </c>
      <c r="C3627" t="str">
        <f>IF([1]线路!C3627="","",[1]线路!C3627)</f>
        <v/>
      </c>
      <c r="D3627" t="str">
        <f>IF([1]线路!D3627="","",[1]线路!D3627)</f>
        <v/>
      </c>
      <c r="E3627" t="str">
        <f>IF([1]线路!F3627="","",[1]线路!F3627)</f>
        <v/>
      </c>
      <c r="F3627" t="str">
        <f>IF([1]线路!E3627="","",[1]线路!E3627)</f>
        <v/>
      </c>
      <c r="G3627" s="18" t="str">
        <f t="shared" si="128"/>
        <v/>
      </c>
      <c r="H3627" s="18"/>
      <c r="I3627" s="18"/>
      <c r="J3627" s="18"/>
      <c r="K3627" s="18"/>
      <c r="L3627" s="18" t="str">
        <f t="shared" si="129"/>
        <v/>
      </c>
      <c r="M3627" t="str">
        <f>IF([1]线路!G3627="","",[1]线路!G3627)</f>
        <v/>
      </c>
      <c r="N3627" t="str">
        <f>IF([1]线路!H3627="","",[1]线路!H3627)</f>
        <v/>
      </c>
    </row>
    <row r="3628" spans="1:14" x14ac:dyDescent="0.15">
      <c r="A3628" t="str">
        <f>IF([1]线路!A3628="","",[1]线路!A3628)</f>
        <v/>
      </c>
      <c r="B3628" t="str">
        <f>IF([1]线路!B3628="","",[1]线路!B3628)</f>
        <v/>
      </c>
      <c r="C3628" t="str">
        <f>IF([1]线路!C3628="","",[1]线路!C3628)</f>
        <v/>
      </c>
      <c r="D3628" t="str">
        <f>IF([1]线路!D3628="","",[1]线路!D3628)</f>
        <v/>
      </c>
      <c r="E3628" t="str">
        <f>IF([1]线路!F3628="","",[1]线路!F3628)</f>
        <v/>
      </c>
      <c r="F3628" t="str">
        <f>IF([1]线路!E3628="","",[1]线路!E3628)</f>
        <v/>
      </c>
      <c r="G3628" s="18" t="str">
        <f t="shared" si="128"/>
        <v/>
      </c>
      <c r="H3628" s="18"/>
      <c r="I3628" s="18"/>
      <c r="J3628" s="18"/>
      <c r="K3628" s="18"/>
      <c r="L3628" s="18" t="str">
        <f t="shared" si="129"/>
        <v/>
      </c>
      <c r="M3628" t="str">
        <f>IF([1]线路!G3628="","",[1]线路!G3628)</f>
        <v/>
      </c>
      <c r="N3628" t="str">
        <f>IF([1]线路!H3628="","",[1]线路!H3628)</f>
        <v/>
      </c>
    </row>
    <row r="3629" spans="1:14" x14ac:dyDescent="0.15">
      <c r="A3629" t="str">
        <f>IF([1]线路!A3629="","",[1]线路!A3629)</f>
        <v/>
      </c>
      <c r="B3629" t="str">
        <f>IF([1]线路!B3629="","",[1]线路!B3629)</f>
        <v/>
      </c>
      <c r="C3629" t="str">
        <f>IF([1]线路!C3629="","",[1]线路!C3629)</f>
        <v/>
      </c>
      <c r="D3629" t="str">
        <f>IF([1]线路!D3629="","",[1]线路!D3629)</f>
        <v/>
      </c>
      <c r="E3629" t="str">
        <f>IF([1]线路!F3629="","",[1]线路!F3629)</f>
        <v/>
      </c>
      <c r="F3629" t="str">
        <f>IF([1]线路!E3629="","",[1]线路!E3629)</f>
        <v/>
      </c>
      <c r="G3629" s="18" t="str">
        <f t="shared" si="128"/>
        <v/>
      </c>
      <c r="H3629" s="18"/>
      <c r="I3629" s="18"/>
      <c r="J3629" s="18"/>
      <c r="K3629" s="18"/>
      <c r="L3629" s="18" t="str">
        <f t="shared" si="129"/>
        <v/>
      </c>
      <c r="M3629" t="str">
        <f>IF([1]线路!G3629="","",[1]线路!G3629)</f>
        <v/>
      </c>
      <c r="N3629" t="str">
        <f>IF([1]线路!H3629="","",[1]线路!H3629)</f>
        <v/>
      </c>
    </row>
    <row r="3630" spans="1:14" x14ac:dyDescent="0.15">
      <c r="A3630" t="str">
        <f>IF([1]线路!A3630="","",[1]线路!A3630)</f>
        <v/>
      </c>
      <c r="B3630" t="str">
        <f>IF([1]线路!B3630="","",[1]线路!B3630)</f>
        <v/>
      </c>
      <c r="C3630" t="str">
        <f>IF([1]线路!C3630="","",[1]线路!C3630)</f>
        <v/>
      </c>
      <c r="D3630" t="str">
        <f>IF([1]线路!D3630="","",[1]线路!D3630)</f>
        <v/>
      </c>
      <c r="E3630" t="str">
        <f>IF([1]线路!F3630="","",[1]线路!F3630)</f>
        <v/>
      </c>
      <c r="F3630" t="str">
        <f>IF([1]线路!E3630="","",[1]线路!E3630)</f>
        <v/>
      </c>
      <c r="G3630" s="18" t="str">
        <f t="shared" si="128"/>
        <v/>
      </c>
      <c r="H3630" s="18"/>
      <c r="I3630" s="18"/>
      <c r="J3630" s="18"/>
      <c r="K3630" s="18"/>
      <c r="L3630" s="18" t="str">
        <f t="shared" si="129"/>
        <v/>
      </c>
      <c r="M3630" t="str">
        <f>IF([1]线路!G3630="","",[1]线路!G3630)</f>
        <v/>
      </c>
      <c r="N3630" t="str">
        <f>IF([1]线路!H3630="","",[1]线路!H3630)</f>
        <v/>
      </c>
    </row>
    <row r="3631" spans="1:14" x14ac:dyDescent="0.15">
      <c r="A3631" t="str">
        <f>IF([1]线路!A3631="","",[1]线路!A3631)</f>
        <v/>
      </c>
      <c r="B3631" t="str">
        <f>IF([1]线路!B3631="","",[1]线路!B3631)</f>
        <v/>
      </c>
      <c r="C3631" t="str">
        <f>IF([1]线路!C3631="","",[1]线路!C3631)</f>
        <v/>
      </c>
      <c r="D3631" t="str">
        <f>IF([1]线路!D3631="","",[1]线路!D3631)</f>
        <v/>
      </c>
      <c r="E3631" t="str">
        <f>IF([1]线路!F3631="","",[1]线路!F3631)</f>
        <v/>
      </c>
      <c r="F3631" t="str">
        <f>IF([1]线路!E3631="","",[1]线路!E3631)</f>
        <v/>
      </c>
      <c r="G3631" s="18" t="str">
        <f t="shared" si="128"/>
        <v/>
      </c>
      <c r="H3631" s="18"/>
      <c r="I3631" s="18"/>
      <c r="J3631" s="18"/>
      <c r="K3631" s="18"/>
      <c r="L3631" s="18" t="str">
        <f t="shared" si="129"/>
        <v/>
      </c>
      <c r="M3631" t="str">
        <f>IF([1]线路!G3631="","",[1]线路!G3631)</f>
        <v/>
      </c>
      <c r="N3631" t="str">
        <f>IF([1]线路!H3631="","",[1]线路!H3631)</f>
        <v/>
      </c>
    </row>
    <row r="3632" spans="1:14" x14ac:dyDescent="0.15">
      <c r="A3632" t="str">
        <f>IF([1]线路!A3632="","",[1]线路!A3632)</f>
        <v/>
      </c>
      <c r="B3632" t="str">
        <f>IF([1]线路!B3632="","",[1]线路!B3632)</f>
        <v/>
      </c>
      <c r="C3632" t="str">
        <f>IF([1]线路!C3632="","",[1]线路!C3632)</f>
        <v/>
      </c>
      <c r="D3632" t="str">
        <f>IF([1]线路!D3632="","",[1]线路!D3632)</f>
        <v/>
      </c>
      <c r="E3632" t="str">
        <f>IF([1]线路!F3632="","",[1]线路!F3632)</f>
        <v/>
      </c>
      <c r="F3632" t="str">
        <f>IF([1]线路!E3632="","",[1]线路!E3632)</f>
        <v/>
      </c>
      <c r="G3632" s="18" t="str">
        <f t="shared" si="128"/>
        <v/>
      </c>
      <c r="H3632" s="18"/>
      <c r="I3632" s="18"/>
      <c r="J3632" s="18"/>
      <c r="K3632" s="18"/>
      <c r="L3632" s="18" t="str">
        <f t="shared" si="129"/>
        <v/>
      </c>
      <c r="M3632" t="str">
        <f>IF([1]线路!G3632="","",[1]线路!G3632)</f>
        <v/>
      </c>
      <c r="N3632" t="str">
        <f>IF([1]线路!H3632="","",[1]线路!H3632)</f>
        <v/>
      </c>
    </row>
    <row r="3633" spans="1:14" x14ac:dyDescent="0.15">
      <c r="A3633" t="str">
        <f>IF([1]线路!A3633="","",[1]线路!A3633)</f>
        <v/>
      </c>
      <c r="B3633" t="str">
        <f>IF([1]线路!B3633="","",[1]线路!B3633)</f>
        <v/>
      </c>
      <c r="C3633" t="str">
        <f>IF([1]线路!C3633="","",[1]线路!C3633)</f>
        <v/>
      </c>
      <c r="D3633" t="str">
        <f>IF([1]线路!D3633="","",[1]线路!D3633)</f>
        <v/>
      </c>
      <c r="E3633" t="str">
        <f>IF([1]线路!F3633="","",[1]线路!F3633)</f>
        <v/>
      </c>
      <c r="F3633" t="str">
        <f>IF([1]线路!E3633="","",[1]线路!E3633)</f>
        <v/>
      </c>
      <c r="G3633" s="18" t="str">
        <f t="shared" si="128"/>
        <v/>
      </c>
      <c r="H3633" s="18"/>
      <c r="I3633" s="18"/>
      <c r="J3633" s="18"/>
      <c r="K3633" s="18"/>
      <c r="L3633" s="18" t="str">
        <f t="shared" si="129"/>
        <v/>
      </c>
      <c r="M3633" t="str">
        <f>IF([1]线路!G3633="","",[1]线路!G3633)</f>
        <v/>
      </c>
      <c r="N3633" t="str">
        <f>IF([1]线路!H3633="","",[1]线路!H3633)</f>
        <v/>
      </c>
    </row>
    <row r="3634" spans="1:14" x14ac:dyDescent="0.15">
      <c r="A3634" t="str">
        <f>IF([1]线路!A3634="","",[1]线路!A3634)</f>
        <v/>
      </c>
      <c r="B3634" t="str">
        <f>IF([1]线路!B3634="","",[1]线路!B3634)</f>
        <v/>
      </c>
      <c r="C3634" t="str">
        <f>IF([1]线路!C3634="","",[1]线路!C3634)</f>
        <v/>
      </c>
      <c r="D3634" t="str">
        <f>IF([1]线路!D3634="","",[1]线路!D3634)</f>
        <v/>
      </c>
      <c r="E3634" t="str">
        <f>IF([1]线路!F3634="","",[1]线路!F3634)</f>
        <v/>
      </c>
      <c r="F3634" t="str">
        <f>IF([1]线路!E3634="","",[1]线路!E3634)</f>
        <v/>
      </c>
      <c r="G3634" s="18" t="str">
        <f t="shared" si="128"/>
        <v/>
      </c>
      <c r="H3634" s="18"/>
      <c r="I3634" s="18"/>
      <c r="J3634" s="18"/>
      <c r="K3634" s="18"/>
      <c r="L3634" s="18" t="str">
        <f t="shared" si="129"/>
        <v/>
      </c>
      <c r="M3634" t="str">
        <f>IF([1]线路!G3634="","",[1]线路!G3634)</f>
        <v/>
      </c>
      <c r="N3634" t="str">
        <f>IF([1]线路!H3634="","",[1]线路!H3634)</f>
        <v/>
      </c>
    </row>
    <row r="3635" spans="1:14" x14ac:dyDescent="0.15">
      <c r="A3635" t="str">
        <f>IF([1]线路!A3635="","",[1]线路!A3635)</f>
        <v/>
      </c>
      <c r="B3635" t="str">
        <f>IF([1]线路!B3635="","",[1]线路!B3635)</f>
        <v/>
      </c>
      <c r="C3635" t="str">
        <f>IF([1]线路!C3635="","",[1]线路!C3635)</f>
        <v/>
      </c>
      <c r="D3635" t="str">
        <f>IF([1]线路!D3635="","",[1]线路!D3635)</f>
        <v/>
      </c>
      <c r="E3635" t="str">
        <f>IF([1]线路!F3635="","",[1]线路!F3635)</f>
        <v/>
      </c>
      <c r="F3635" t="str">
        <f>IF([1]线路!E3635="","",[1]线路!E3635)</f>
        <v/>
      </c>
      <c r="G3635" s="18" t="str">
        <f t="shared" si="128"/>
        <v/>
      </c>
      <c r="H3635" s="18"/>
      <c r="I3635" s="18"/>
      <c r="J3635" s="18"/>
      <c r="K3635" s="18"/>
      <c r="L3635" s="18" t="str">
        <f t="shared" si="129"/>
        <v/>
      </c>
      <c r="M3635" t="str">
        <f>IF([1]线路!G3635="","",[1]线路!G3635)</f>
        <v/>
      </c>
      <c r="N3635" t="str">
        <f>IF([1]线路!H3635="","",[1]线路!H3635)</f>
        <v/>
      </c>
    </row>
    <row r="3636" spans="1:14" x14ac:dyDescent="0.15">
      <c r="A3636" t="str">
        <f>IF([1]线路!A3636="","",[1]线路!A3636)</f>
        <v/>
      </c>
      <c r="B3636" t="str">
        <f>IF([1]线路!B3636="","",[1]线路!B3636)</f>
        <v/>
      </c>
      <c r="C3636" t="str">
        <f>IF([1]线路!C3636="","",[1]线路!C3636)</f>
        <v/>
      </c>
      <c r="D3636" t="str">
        <f>IF([1]线路!D3636="","",[1]线路!D3636)</f>
        <v/>
      </c>
      <c r="E3636" t="str">
        <f>IF([1]线路!F3636="","",[1]线路!F3636)</f>
        <v/>
      </c>
      <c r="F3636" t="str">
        <f>IF([1]线路!E3636="","",[1]线路!E3636)</f>
        <v/>
      </c>
      <c r="G3636" s="18" t="str">
        <f t="shared" si="128"/>
        <v/>
      </c>
      <c r="H3636" s="18"/>
      <c r="I3636" s="18"/>
      <c r="J3636" s="18"/>
      <c r="K3636" s="18"/>
      <c r="L3636" s="18" t="str">
        <f t="shared" si="129"/>
        <v/>
      </c>
      <c r="M3636" t="str">
        <f>IF([1]线路!G3636="","",[1]线路!G3636)</f>
        <v/>
      </c>
      <c r="N3636" t="str">
        <f>IF([1]线路!H3636="","",[1]线路!H3636)</f>
        <v/>
      </c>
    </row>
    <row r="3637" spans="1:14" x14ac:dyDescent="0.15">
      <c r="A3637" t="str">
        <f>IF([1]线路!A3637="","",[1]线路!A3637)</f>
        <v/>
      </c>
      <c r="B3637" t="str">
        <f>IF([1]线路!B3637="","",[1]线路!B3637)</f>
        <v/>
      </c>
      <c r="C3637" t="str">
        <f>IF([1]线路!C3637="","",[1]线路!C3637)</f>
        <v/>
      </c>
      <c r="D3637" t="str">
        <f>IF([1]线路!D3637="","",[1]线路!D3637)</f>
        <v/>
      </c>
      <c r="E3637" t="str">
        <f>IF([1]线路!F3637="","",[1]线路!F3637)</f>
        <v/>
      </c>
      <c r="F3637" t="str">
        <f>IF([1]线路!E3637="","",[1]线路!E3637)</f>
        <v/>
      </c>
      <c r="G3637" s="18" t="str">
        <f t="shared" si="128"/>
        <v/>
      </c>
      <c r="H3637" s="18"/>
      <c r="I3637" s="18"/>
      <c r="J3637" s="18"/>
      <c r="K3637" s="18"/>
      <c r="L3637" s="18" t="str">
        <f t="shared" si="129"/>
        <v/>
      </c>
      <c r="M3637" t="str">
        <f>IF([1]线路!G3637="","",[1]线路!G3637)</f>
        <v/>
      </c>
      <c r="N3637" t="str">
        <f>IF([1]线路!H3637="","",[1]线路!H3637)</f>
        <v/>
      </c>
    </row>
    <row r="3638" spans="1:14" x14ac:dyDescent="0.15">
      <c r="A3638" t="str">
        <f>IF([1]线路!A3638="","",[1]线路!A3638)</f>
        <v/>
      </c>
      <c r="B3638" t="str">
        <f>IF([1]线路!B3638="","",[1]线路!B3638)</f>
        <v/>
      </c>
      <c r="C3638" t="str">
        <f>IF([1]线路!C3638="","",[1]线路!C3638)</f>
        <v/>
      </c>
      <c r="D3638" t="str">
        <f>IF([1]线路!D3638="","",[1]线路!D3638)</f>
        <v/>
      </c>
      <c r="E3638" t="str">
        <f>IF([1]线路!F3638="","",[1]线路!F3638)</f>
        <v/>
      </c>
      <c r="F3638" t="str">
        <f>IF([1]线路!E3638="","",[1]线路!E3638)</f>
        <v/>
      </c>
      <c r="G3638" s="18" t="str">
        <f t="shared" si="128"/>
        <v/>
      </c>
      <c r="H3638" s="18"/>
      <c r="I3638" s="18"/>
      <c r="J3638" s="18"/>
      <c r="K3638" s="18"/>
      <c r="L3638" s="18" t="str">
        <f t="shared" si="129"/>
        <v/>
      </c>
      <c r="M3638" t="str">
        <f>IF([1]线路!G3638="","",[1]线路!G3638)</f>
        <v/>
      </c>
      <c r="N3638" t="str">
        <f>IF([1]线路!H3638="","",[1]线路!H3638)</f>
        <v/>
      </c>
    </row>
    <row r="3639" spans="1:14" x14ac:dyDescent="0.15">
      <c r="A3639" t="str">
        <f>IF([1]线路!A3639="","",[1]线路!A3639)</f>
        <v/>
      </c>
      <c r="B3639" t="str">
        <f>IF([1]线路!B3639="","",[1]线路!B3639)</f>
        <v/>
      </c>
      <c r="C3639" t="str">
        <f>IF([1]线路!C3639="","",[1]线路!C3639)</f>
        <v/>
      </c>
      <c r="D3639" t="str">
        <f>IF([1]线路!D3639="","",[1]线路!D3639)</f>
        <v/>
      </c>
      <c r="E3639" t="str">
        <f>IF([1]线路!F3639="","",[1]线路!F3639)</f>
        <v/>
      </c>
      <c r="F3639" t="str">
        <f>IF([1]线路!E3639="","",[1]线路!E3639)</f>
        <v/>
      </c>
      <c r="G3639" s="18" t="str">
        <f t="shared" si="128"/>
        <v/>
      </c>
      <c r="H3639" s="18"/>
      <c r="I3639" s="18"/>
      <c r="J3639" s="18"/>
      <c r="K3639" s="18"/>
      <c r="L3639" s="18" t="str">
        <f t="shared" si="129"/>
        <v/>
      </c>
      <c r="M3639" t="str">
        <f>IF([1]线路!G3639="","",[1]线路!G3639)</f>
        <v/>
      </c>
      <c r="N3639" t="str">
        <f>IF([1]线路!H3639="","",[1]线路!H3639)</f>
        <v/>
      </c>
    </row>
    <row r="3640" spans="1:14" x14ac:dyDescent="0.15">
      <c r="A3640" t="str">
        <f>IF([1]线路!A3640="","",[1]线路!A3640)</f>
        <v/>
      </c>
      <c r="B3640" t="str">
        <f>IF([1]线路!B3640="","",[1]线路!B3640)</f>
        <v/>
      </c>
      <c r="C3640" t="str">
        <f>IF([1]线路!C3640="","",[1]线路!C3640)</f>
        <v/>
      </c>
      <c r="D3640" t="str">
        <f>IF([1]线路!D3640="","",[1]线路!D3640)</f>
        <v/>
      </c>
      <c r="E3640" t="str">
        <f>IF([1]线路!F3640="","",[1]线路!F3640)</f>
        <v/>
      </c>
      <c r="F3640" t="str">
        <f>IF([1]线路!E3640="","",[1]线路!E3640)</f>
        <v/>
      </c>
      <c r="G3640" s="18" t="str">
        <f t="shared" si="128"/>
        <v/>
      </c>
      <c r="H3640" s="18"/>
      <c r="I3640" s="18"/>
      <c r="J3640" s="18"/>
      <c r="K3640" s="18"/>
      <c r="L3640" s="18" t="str">
        <f t="shared" si="129"/>
        <v/>
      </c>
      <c r="M3640" t="str">
        <f>IF([1]线路!G3640="","",[1]线路!G3640)</f>
        <v/>
      </c>
      <c r="N3640" t="str">
        <f>IF([1]线路!H3640="","",[1]线路!H3640)</f>
        <v/>
      </c>
    </row>
    <row r="3641" spans="1:14" x14ac:dyDescent="0.15">
      <c r="A3641" t="str">
        <f>IF([1]线路!A3641="","",[1]线路!A3641)</f>
        <v/>
      </c>
      <c r="B3641" t="str">
        <f>IF([1]线路!B3641="","",[1]线路!B3641)</f>
        <v/>
      </c>
      <c r="C3641" t="str">
        <f>IF([1]线路!C3641="","",[1]线路!C3641)</f>
        <v/>
      </c>
      <c r="D3641" t="str">
        <f>IF([1]线路!D3641="","",[1]线路!D3641)</f>
        <v/>
      </c>
      <c r="E3641" t="str">
        <f>IF([1]线路!F3641="","",[1]线路!F3641)</f>
        <v/>
      </c>
      <c r="F3641" t="str">
        <f>IF([1]线路!E3641="","",[1]线路!E3641)</f>
        <v/>
      </c>
      <c r="G3641" s="18" t="str">
        <f t="shared" si="128"/>
        <v/>
      </c>
      <c r="H3641" s="18"/>
      <c r="I3641" s="18"/>
      <c r="J3641" s="18"/>
      <c r="K3641" s="18"/>
      <c r="L3641" s="18" t="str">
        <f t="shared" si="129"/>
        <v/>
      </c>
      <c r="M3641" t="str">
        <f>IF([1]线路!G3641="","",[1]线路!G3641)</f>
        <v/>
      </c>
      <c r="N3641" t="str">
        <f>IF([1]线路!H3641="","",[1]线路!H3641)</f>
        <v/>
      </c>
    </row>
    <row r="3642" spans="1:14" x14ac:dyDescent="0.15">
      <c r="A3642" t="str">
        <f>IF([1]线路!A3642="","",[1]线路!A3642)</f>
        <v/>
      </c>
      <c r="B3642" t="str">
        <f>IF([1]线路!B3642="","",[1]线路!B3642)</f>
        <v/>
      </c>
      <c r="C3642" t="str">
        <f>IF([1]线路!C3642="","",[1]线路!C3642)</f>
        <v/>
      </c>
      <c r="D3642" t="str">
        <f>IF([1]线路!D3642="","",[1]线路!D3642)</f>
        <v/>
      </c>
      <c r="E3642" t="str">
        <f>IF([1]线路!F3642="","",[1]线路!F3642)</f>
        <v/>
      </c>
      <c r="F3642" t="str">
        <f>IF([1]线路!E3642="","",[1]线路!E3642)</f>
        <v/>
      </c>
      <c r="G3642" s="18" t="str">
        <f t="shared" si="128"/>
        <v/>
      </c>
      <c r="H3642" s="18"/>
      <c r="I3642" s="18"/>
      <c r="J3642" s="18"/>
      <c r="K3642" s="18"/>
      <c r="L3642" s="18" t="str">
        <f t="shared" si="129"/>
        <v/>
      </c>
      <c r="M3642" t="str">
        <f>IF([1]线路!G3642="","",[1]线路!G3642)</f>
        <v/>
      </c>
      <c r="N3642" t="str">
        <f>IF([1]线路!H3642="","",[1]线路!H3642)</f>
        <v/>
      </c>
    </row>
    <row r="3643" spans="1:14" x14ac:dyDescent="0.15">
      <c r="A3643" t="str">
        <f>IF([1]线路!A3643="","",[1]线路!A3643)</f>
        <v/>
      </c>
      <c r="B3643" t="str">
        <f>IF([1]线路!B3643="","",[1]线路!B3643)</f>
        <v/>
      </c>
      <c r="C3643" t="str">
        <f>IF([1]线路!C3643="","",[1]线路!C3643)</f>
        <v/>
      </c>
      <c r="D3643" t="str">
        <f>IF([1]线路!D3643="","",[1]线路!D3643)</f>
        <v/>
      </c>
      <c r="E3643" t="str">
        <f>IF([1]线路!F3643="","",[1]线路!F3643)</f>
        <v/>
      </c>
      <c r="F3643" t="str">
        <f>IF([1]线路!E3643="","",[1]线路!E3643)</f>
        <v/>
      </c>
      <c r="G3643" s="18" t="str">
        <f t="shared" si="128"/>
        <v/>
      </c>
      <c r="H3643" s="18"/>
      <c r="I3643" s="18"/>
      <c r="J3643" s="18"/>
      <c r="K3643" s="18"/>
      <c r="L3643" s="18" t="str">
        <f t="shared" si="129"/>
        <v/>
      </c>
      <c r="M3643" t="str">
        <f>IF([1]线路!G3643="","",[1]线路!G3643)</f>
        <v/>
      </c>
      <c r="N3643" t="str">
        <f>IF([1]线路!H3643="","",[1]线路!H3643)</f>
        <v/>
      </c>
    </row>
    <row r="3644" spans="1:14" x14ac:dyDescent="0.15">
      <c r="A3644" t="str">
        <f>IF([1]线路!A3644="","",[1]线路!A3644)</f>
        <v/>
      </c>
      <c r="B3644" t="str">
        <f>IF([1]线路!B3644="","",[1]线路!B3644)</f>
        <v/>
      </c>
      <c r="C3644" t="str">
        <f>IF([1]线路!C3644="","",[1]线路!C3644)</f>
        <v/>
      </c>
      <c r="D3644" t="str">
        <f>IF([1]线路!D3644="","",[1]线路!D3644)</f>
        <v/>
      </c>
      <c r="E3644" t="str">
        <f>IF([1]线路!F3644="","",[1]线路!F3644)</f>
        <v/>
      </c>
      <c r="F3644" t="str">
        <f>IF([1]线路!E3644="","",[1]线路!E3644)</f>
        <v/>
      </c>
      <c r="G3644" s="18" t="str">
        <f t="shared" si="128"/>
        <v/>
      </c>
      <c r="H3644" s="18"/>
      <c r="I3644" s="18"/>
      <c r="J3644" s="18"/>
      <c r="K3644" s="18"/>
      <c r="L3644" s="18" t="str">
        <f t="shared" si="129"/>
        <v/>
      </c>
      <c r="M3644" t="str">
        <f>IF([1]线路!G3644="","",[1]线路!G3644)</f>
        <v/>
      </c>
      <c r="N3644" t="str">
        <f>IF([1]线路!H3644="","",[1]线路!H3644)</f>
        <v/>
      </c>
    </row>
    <row r="3645" spans="1:14" x14ac:dyDescent="0.15">
      <c r="A3645" t="str">
        <f>IF([1]线路!A3645="","",[1]线路!A3645)</f>
        <v/>
      </c>
      <c r="B3645" t="str">
        <f>IF([1]线路!B3645="","",[1]线路!B3645)</f>
        <v/>
      </c>
      <c r="C3645" t="str">
        <f>IF([1]线路!C3645="","",[1]线路!C3645)</f>
        <v/>
      </c>
      <c r="D3645" t="str">
        <f>IF([1]线路!D3645="","",[1]线路!D3645)</f>
        <v/>
      </c>
      <c r="E3645" t="str">
        <f>IF([1]线路!F3645="","",[1]线路!F3645)</f>
        <v/>
      </c>
      <c r="F3645" t="str">
        <f>IF([1]线路!E3645="","",[1]线路!E3645)</f>
        <v/>
      </c>
      <c r="G3645" s="18" t="str">
        <f t="shared" si="128"/>
        <v/>
      </c>
      <c r="H3645" s="18"/>
      <c r="I3645" s="18"/>
      <c r="J3645" s="18"/>
      <c r="K3645" s="18"/>
      <c r="L3645" s="18" t="str">
        <f t="shared" si="129"/>
        <v/>
      </c>
      <c r="M3645" t="str">
        <f>IF([1]线路!G3645="","",[1]线路!G3645)</f>
        <v/>
      </c>
      <c r="N3645" t="str">
        <f>IF([1]线路!H3645="","",[1]线路!H3645)</f>
        <v/>
      </c>
    </row>
    <row r="3646" spans="1:14" x14ac:dyDescent="0.15">
      <c r="A3646" t="str">
        <f>IF([1]线路!A3646="","",[1]线路!A3646)</f>
        <v/>
      </c>
      <c r="B3646" t="str">
        <f>IF([1]线路!B3646="","",[1]线路!B3646)</f>
        <v/>
      </c>
      <c r="C3646" t="str">
        <f>IF([1]线路!C3646="","",[1]线路!C3646)</f>
        <v/>
      </c>
      <c r="D3646" t="str">
        <f>IF([1]线路!D3646="","",[1]线路!D3646)</f>
        <v/>
      </c>
      <c r="E3646" t="str">
        <f>IF([1]线路!F3646="","",[1]线路!F3646)</f>
        <v/>
      </c>
      <c r="F3646" t="str">
        <f>IF([1]线路!E3646="","",[1]线路!E3646)</f>
        <v/>
      </c>
      <c r="G3646" s="18" t="str">
        <f t="shared" si="128"/>
        <v/>
      </c>
      <c r="H3646" s="18"/>
      <c r="I3646" s="18"/>
      <c r="J3646" s="18"/>
      <c r="K3646" s="18"/>
      <c r="L3646" s="18" t="str">
        <f t="shared" si="129"/>
        <v/>
      </c>
      <c r="M3646" t="str">
        <f>IF([1]线路!G3646="","",[1]线路!G3646)</f>
        <v/>
      </c>
      <c r="N3646" t="str">
        <f>IF([1]线路!H3646="","",[1]线路!H3646)</f>
        <v/>
      </c>
    </row>
    <row r="3647" spans="1:14" x14ac:dyDescent="0.15">
      <c r="A3647" t="str">
        <f>IF([1]线路!A3647="","",[1]线路!A3647)</f>
        <v/>
      </c>
      <c r="B3647" t="str">
        <f>IF([1]线路!B3647="","",[1]线路!B3647)</f>
        <v/>
      </c>
      <c r="C3647" t="str">
        <f>IF([1]线路!C3647="","",[1]线路!C3647)</f>
        <v/>
      </c>
      <c r="D3647" t="str">
        <f>IF([1]线路!D3647="","",[1]线路!D3647)</f>
        <v/>
      </c>
      <c r="E3647" t="str">
        <f>IF([1]线路!F3647="","",[1]线路!F3647)</f>
        <v/>
      </c>
      <c r="F3647" t="str">
        <f>IF([1]线路!E3647="","",[1]线路!E3647)</f>
        <v/>
      </c>
      <c r="G3647" s="18" t="str">
        <f t="shared" si="128"/>
        <v/>
      </c>
      <c r="H3647" s="18"/>
      <c r="I3647" s="18"/>
      <c r="J3647" s="18"/>
      <c r="K3647" s="18"/>
      <c r="L3647" s="18" t="str">
        <f t="shared" si="129"/>
        <v/>
      </c>
      <c r="M3647" t="str">
        <f>IF([1]线路!G3647="","",[1]线路!G3647)</f>
        <v/>
      </c>
      <c r="N3647" t="str">
        <f>IF([1]线路!H3647="","",[1]线路!H3647)</f>
        <v/>
      </c>
    </row>
    <row r="3648" spans="1:14" x14ac:dyDescent="0.15">
      <c r="A3648" t="str">
        <f>IF([1]线路!A3648="","",[1]线路!A3648)</f>
        <v/>
      </c>
      <c r="B3648" t="str">
        <f>IF([1]线路!B3648="","",[1]线路!B3648)</f>
        <v/>
      </c>
      <c r="C3648" t="str">
        <f>IF([1]线路!C3648="","",[1]线路!C3648)</f>
        <v/>
      </c>
      <c r="D3648" t="str">
        <f>IF([1]线路!D3648="","",[1]线路!D3648)</f>
        <v/>
      </c>
      <c r="E3648" t="str">
        <f>IF([1]线路!F3648="","",[1]线路!F3648)</f>
        <v/>
      </c>
      <c r="F3648" t="str">
        <f>IF([1]线路!E3648="","",[1]线路!E3648)</f>
        <v/>
      </c>
      <c r="G3648" s="18" t="str">
        <f t="shared" si="128"/>
        <v/>
      </c>
      <c r="H3648" s="18"/>
      <c r="I3648" s="18"/>
      <c r="J3648" s="18"/>
      <c r="K3648" s="18"/>
      <c r="L3648" s="18" t="str">
        <f t="shared" si="129"/>
        <v/>
      </c>
      <c r="M3648" t="str">
        <f>IF([1]线路!G3648="","",[1]线路!G3648)</f>
        <v/>
      </c>
      <c r="N3648" t="str">
        <f>IF([1]线路!H3648="","",[1]线路!H3648)</f>
        <v/>
      </c>
    </row>
    <row r="3649" spans="1:14" x14ac:dyDescent="0.15">
      <c r="A3649" t="str">
        <f>IF([1]线路!A3649="","",[1]线路!A3649)</f>
        <v/>
      </c>
      <c r="B3649" t="str">
        <f>IF([1]线路!B3649="","",[1]线路!B3649)</f>
        <v/>
      </c>
      <c r="C3649" t="str">
        <f>IF([1]线路!C3649="","",[1]线路!C3649)</f>
        <v/>
      </c>
      <c r="D3649" t="str">
        <f>IF([1]线路!D3649="","",[1]线路!D3649)</f>
        <v/>
      </c>
      <c r="E3649" t="str">
        <f>IF([1]线路!F3649="","",[1]线路!F3649)</f>
        <v/>
      </c>
      <c r="F3649" t="str">
        <f>IF([1]线路!E3649="","",[1]线路!E3649)</f>
        <v/>
      </c>
      <c r="G3649" s="18" t="str">
        <f t="shared" si="128"/>
        <v/>
      </c>
      <c r="H3649" s="18"/>
      <c r="I3649" s="18"/>
      <c r="J3649" s="18"/>
      <c r="K3649" s="18"/>
      <c r="L3649" s="18" t="str">
        <f t="shared" si="129"/>
        <v/>
      </c>
      <c r="M3649" t="str">
        <f>IF([1]线路!G3649="","",[1]线路!G3649)</f>
        <v/>
      </c>
      <c r="N3649" t="str">
        <f>IF([1]线路!H3649="","",[1]线路!H3649)</f>
        <v/>
      </c>
    </row>
    <row r="3650" spans="1:14" x14ac:dyDescent="0.15">
      <c r="A3650" t="str">
        <f>IF([1]线路!A3650="","",[1]线路!A3650)</f>
        <v/>
      </c>
      <c r="B3650" t="str">
        <f>IF([1]线路!B3650="","",[1]线路!B3650)</f>
        <v/>
      </c>
      <c r="C3650" t="str">
        <f>IF([1]线路!C3650="","",[1]线路!C3650)</f>
        <v/>
      </c>
      <c r="D3650" t="str">
        <f>IF([1]线路!D3650="","",[1]线路!D3650)</f>
        <v/>
      </c>
      <c r="E3650" t="str">
        <f>IF([1]线路!F3650="","",[1]线路!F3650)</f>
        <v/>
      </c>
      <c r="F3650" t="str">
        <f>IF([1]线路!E3650="","",[1]线路!E3650)</f>
        <v/>
      </c>
      <c r="G3650" s="18" t="str">
        <f t="shared" si="128"/>
        <v/>
      </c>
      <c r="H3650" s="18"/>
      <c r="I3650" s="18"/>
      <c r="J3650" s="18"/>
      <c r="K3650" s="18"/>
      <c r="L3650" s="18" t="str">
        <f t="shared" si="129"/>
        <v/>
      </c>
      <c r="M3650" t="str">
        <f>IF([1]线路!G3650="","",[1]线路!G3650)</f>
        <v/>
      </c>
      <c r="N3650" t="str">
        <f>IF([1]线路!H3650="","",[1]线路!H3650)</f>
        <v/>
      </c>
    </row>
    <row r="3651" spans="1:14" x14ac:dyDescent="0.15">
      <c r="A3651" t="str">
        <f>IF([1]线路!A3651="","",[1]线路!A3651)</f>
        <v/>
      </c>
      <c r="B3651" t="str">
        <f>IF([1]线路!B3651="","",[1]线路!B3651)</f>
        <v/>
      </c>
      <c r="C3651" t="str">
        <f>IF([1]线路!C3651="","",[1]线路!C3651)</f>
        <v/>
      </c>
      <c r="D3651" t="str">
        <f>IF([1]线路!D3651="","",[1]线路!D3651)</f>
        <v/>
      </c>
      <c r="E3651" t="str">
        <f>IF([1]线路!F3651="","",[1]线路!F3651)</f>
        <v/>
      </c>
      <c r="F3651" t="str">
        <f>IF([1]线路!E3651="","",[1]线路!E3651)</f>
        <v/>
      </c>
      <c r="G3651" s="18" t="str">
        <f t="shared" ref="G3651:G3714" si="130">L3651</f>
        <v/>
      </c>
      <c r="H3651" s="18"/>
      <c r="I3651" s="18"/>
      <c r="J3651" s="18"/>
      <c r="K3651" s="18"/>
      <c r="L3651" s="18" t="str">
        <f t="shared" ref="L3651:L3714" si="131">IF(OR(I3651="",K3651=""),"",IF(I3651/(I3651+K3651)&gt;0.5,0,1))</f>
        <v/>
      </c>
      <c r="M3651" t="str">
        <f>IF([1]线路!G3651="","",[1]线路!G3651)</f>
        <v/>
      </c>
      <c r="N3651" t="str">
        <f>IF([1]线路!H3651="","",[1]线路!H3651)</f>
        <v/>
      </c>
    </row>
    <row r="3652" spans="1:14" x14ac:dyDescent="0.15">
      <c r="A3652" t="str">
        <f>IF([1]线路!A3652="","",[1]线路!A3652)</f>
        <v/>
      </c>
      <c r="B3652" t="str">
        <f>IF([1]线路!B3652="","",[1]线路!B3652)</f>
        <v/>
      </c>
      <c r="C3652" t="str">
        <f>IF([1]线路!C3652="","",[1]线路!C3652)</f>
        <v/>
      </c>
      <c r="D3652" t="str">
        <f>IF([1]线路!D3652="","",[1]线路!D3652)</f>
        <v/>
      </c>
      <c r="E3652" t="str">
        <f>IF([1]线路!F3652="","",[1]线路!F3652)</f>
        <v/>
      </c>
      <c r="F3652" t="str">
        <f>IF([1]线路!E3652="","",[1]线路!E3652)</f>
        <v/>
      </c>
      <c r="G3652" s="18" t="str">
        <f t="shared" si="130"/>
        <v/>
      </c>
      <c r="H3652" s="18"/>
      <c r="I3652" s="18"/>
      <c r="J3652" s="18"/>
      <c r="K3652" s="18"/>
      <c r="L3652" s="18" t="str">
        <f t="shared" si="131"/>
        <v/>
      </c>
      <c r="M3652" t="str">
        <f>IF([1]线路!G3652="","",[1]线路!G3652)</f>
        <v/>
      </c>
      <c r="N3652" t="str">
        <f>IF([1]线路!H3652="","",[1]线路!H3652)</f>
        <v/>
      </c>
    </row>
    <row r="3653" spans="1:14" x14ac:dyDescent="0.15">
      <c r="A3653" t="str">
        <f>IF([1]线路!A3653="","",[1]线路!A3653)</f>
        <v/>
      </c>
      <c r="B3653" t="str">
        <f>IF([1]线路!B3653="","",[1]线路!B3653)</f>
        <v/>
      </c>
      <c r="C3653" t="str">
        <f>IF([1]线路!C3653="","",[1]线路!C3653)</f>
        <v/>
      </c>
      <c r="D3653" t="str">
        <f>IF([1]线路!D3653="","",[1]线路!D3653)</f>
        <v/>
      </c>
      <c r="E3653" t="str">
        <f>IF([1]线路!F3653="","",[1]线路!F3653)</f>
        <v/>
      </c>
      <c r="F3653" t="str">
        <f>IF([1]线路!E3653="","",[1]线路!E3653)</f>
        <v/>
      </c>
      <c r="G3653" s="18" t="str">
        <f t="shared" si="130"/>
        <v/>
      </c>
      <c r="H3653" s="18"/>
      <c r="I3653" s="18"/>
      <c r="J3653" s="18"/>
      <c r="K3653" s="18"/>
      <c r="L3653" s="18" t="str">
        <f t="shared" si="131"/>
        <v/>
      </c>
      <c r="M3653" t="str">
        <f>IF([1]线路!G3653="","",[1]线路!G3653)</f>
        <v/>
      </c>
      <c r="N3653" t="str">
        <f>IF([1]线路!H3653="","",[1]线路!H3653)</f>
        <v/>
      </c>
    </row>
    <row r="3654" spans="1:14" x14ac:dyDescent="0.15">
      <c r="A3654" t="str">
        <f>IF([1]线路!A3654="","",[1]线路!A3654)</f>
        <v/>
      </c>
      <c r="B3654" t="str">
        <f>IF([1]线路!B3654="","",[1]线路!B3654)</f>
        <v/>
      </c>
      <c r="C3654" t="str">
        <f>IF([1]线路!C3654="","",[1]线路!C3654)</f>
        <v/>
      </c>
      <c r="D3654" t="str">
        <f>IF([1]线路!D3654="","",[1]线路!D3654)</f>
        <v/>
      </c>
      <c r="E3654" t="str">
        <f>IF([1]线路!F3654="","",[1]线路!F3654)</f>
        <v/>
      </c>
      <c r="F3654" t="str">
        <f>IF([1]线路!E3654="","",[1]线路!E3654)</f>
        <v/>
      </c>
      <c r="G3654" s="18" t="str">
        <f t="shared" si="130"/>
        <v/>
      </c>
      <c r="H3654" s="18"/>
      <c r="I3654" s="18"/>
      <c r="J3654" s="18"/>
      <c r="K3654" s="18"/>
      <c r="L3654" s="18" t="str">
        <f t="shared" si="131"/>
        <v/>
      </c>
      <c r="M3654" t="str">
        <f>IF([1]线路!G3654="","",[1]线路!G3654)</f>
        <v/>
      </c>
      <c r="N3654" t="str">
        <f>IF([1]线路!H3654="","",[1]线路!H3654)</f>
        <v/>
      </c>
    </row>
    <row r="3655" spans="1:14" x14ac:dyDescent="0.15">
      <c r="A3655" t="str">
        <f>IF([1]线路!A3655="","",[1]线路!A3655)</f>
        <v/>
      </c>
      <c r="B3655" t="str">
        <f>IF([1]线路!B3655="","",[1]线路!B3655)</f>
        <v/>
      </c>
      <c r="C3655" t="str">
        <f>IF([1]线路!C3655="","",[1]线路!C3655)</f>
        <v/>
      </c>
      <c r="D3655" t="str">
        <f>IF([1]线路!D3655="","",[1]线路!D3655)</f>
        <v/>
      </c>
      <c r="E3655" t="str">
        <f>IF([1]线路!F3655="","",[1]线路!F3655)</f>
        <v/>
      </c>
      <c r="F3655" t="str">
        <f>IF([1]线路!E3655="","",[1]线路!E3655)</f>
        <v/>
      </c>
      <c r="G3655" s="18" t="str">
        <f t="shared" si="130"/>
        <v/>
      </c>
      <c r="H3655" s="18"/>
      <c r="I3655" s="18"/>
      <c r="J3655" s="18"/>
      <c r="K3655" s="18"/>
      <c r="L3655" s="18" t="str">
        <f t="shared" si="131"/>
        <v/>
      </c>
      <c r="M3655" t="str">
        <f>IF([1]线路!G3655="","",[1]线路!G3655)</f>
        <v/>
      </c>
      <c r="N3655" t="str">
        <f>IF([1]线路!H3655="","",[1]线路!H3655)</f>
        <v/>
      </c>
    </row>
    <row r="3656" spans="1:14" x14ac:dyDescent="0.15">
      <c r="A3656" t="str">
        <f>IF([1]线路!A3656="","",[1]线路!A3656)</f>
        <v/>
      </c>
      <c r="B3656" t="str">
        <f>IF([1]线路!B3656="","",[1]线路!B3656)</f>
        <v/>
      </c>
      <c r="C3656" t="str">
        <f>IF([1]线路!C3656="","",[1]线路!C3656)</f>
        <v/>
      </c>
      <c r="D3656" t="str">
        <f>IF([1]线路!D3656="","",[1]线路!D3656)</f>
        <v/>
      </c>
      <c r="E3656" t="str">
        <f>IF([1]线路!F3656="","",[1]线路!F3656)</f>
        <v/>
      </c>
      <c r="F3656" t="str">
        <f>IF([1]线路!E3656="","",[1]线路!E3656)</f>
        <v/>
      </c>
      <c r="G3656" s="18" t="str">
        <f t="shared" si="130"/>
        <v/>
      </c>
      <c r="H3656" s="18"/>
      <c r="I3656" s="18"/>
      <c r="J3656" s="18"/>
      <c r="K3656" s="18"/>
      <c r="L3656" s="18" t="str">
        <f t="shared" si="131"/>
        <v/>
      </c>
      <c r="M3656" t="str">
        <f>IF([1]线路!G3656="","",[1]线路!G3656)</f>
        <v/>
      </c>
      <c r="N3656" t="str">
        <f>IF([1]线路!H3656="","",[1]线路!H3656)</f>
        <v/>
      </c>
    </row>
    <row r="3657" spans="1:14" x14ac:dyDescent="0.15">
      <c r="A3657" t="str">
        <f>IF([1]线路!A3657="","",[1]线路!A3657)</f>
        <v/>
      </c>
      <c r="B3657" t="str">
        <f>IF([1]线路!B3657="","",[1]线路!B3657)</f>
        <v/>
      </c>
      <c r="C3657" t="str">
        <f>IF([1]线路!C3657="","",[1]线路!C3657)</f>
        <v/>
      </c>
      <c r="D3657" t="str">
        <f>IF([1]线路!D3657="","",[1]线路!D3657)</f>
        <v/>
      </c>
      <c r="E3657" t="str">
        <f>IF([1]线路!F3657="","",[1]线路!F3657)</f>
        <v/>
      </c>
      <c r="F3657" t="str">
        <f>IF([1]线路!E3657="","",[1]线路!E3657)</f>
        <v/>
      </c>
      <c r="G3657" s="18" t="str">
        <f t="shared" si="130"/>
        <v/>
      </c>
      <c r="H3657" s="18"/>
      <c r="I3657" s="18"/>
      <c r="J3657" s="18"/>
      <c r="K3657" s="18"/>
      <c r="L3657" s="18" t="str">
        <f t="shared" si="131"/>
        <v/>
      </c>
      <c r="M3657" t="str">
        <f>IF([1]线路!G3657="","",[1]线路!G3657)</f>
        <v/>
      </c>
      <c r="N3657" t="str">
        <f>IF([1]线路!H3657="","",[1]线路!H3657)</f>
        <v/>
      </c>
    </row>
    <row r="3658" spans="1:14" x14ac:dyDescent="0.15">
      <c r="A3658" t="str">
        <f>IF([1]线路!A3658="","",[1]线路!A3658)</f>
        <v/>
      </c>
      <c r="B3658" t="str">
        <f>IF([1]线路!B3658="","",[1]线路!B3658)</f>
        <v/>
      </c>
      <c r="C3658" t="str">
        <f>IF([1]线路!C3658="","",[1]线路!C3658)</f>
        <v/>
      </c>
      <c r="D3658" t="str">
        <f>IF([1]线路!D3658="","",[1]线路!D3658)</f>
        <v/>
      </c>
      <c r="E3658" t="str">
        <f>IF([1]线路!F3658="","",[1]线路!F3658)</f>
        <v/>
      </c>
      <c r="F3658" t="str">
        <f>IF([1]线路!E3658="","",[1]线路!E3658)</f>
        <v/>
      </c>
      <c r="G3658" s="18" t="str">
        <f t="shared" si="130"/>
        <v/>
      </c>
      <c r="H3658" s="18"/>
      <c r="I3658" s="18"/>
      <c r="J3658" s="18"/>
      <c r="K3658" s="18"/>
      <c r="L3658" s="18" t="str">
        <f t="shared" si="131"/>
        <v/>
      </c>
      <c r="M3658" t="str">
        <f>IF([1]线路!G3658="","",[1]线路!G3658)</f>
        <v/>
      </c>
      <c r="N3658" t="str">
        <f>IF([1]线路!H3658="","",[1]线路!H3658)</f>
        <v/>
      </c>
    </row>
    <row r="3659" spans="1:14" x14ac:dyDescent="0.15">
      <c r="A3659" t="str">
        <f>IF([1]线路!A3659="","",[1]线路!A3659)</f>
        <v/>
      </c>
      <c r="B3659" t="str">
        <f>IF([1]线路!B3659="","",[1]线路!B3659)</f>
        <v/>
      </c>
      <c r="C3659" t="str">
        <f>IF([1]线路!C3659="","",[1]线路!C3659)</f>
        <v/>
      </c>
      <c r="D3659" t="str">
        <f>IF([1]线路!D3659="","",[1]线路!D3659)</f>
        <v/>
      </c>
      <c r="E3659" t="str">
        <f>IF([1]线路!F3659="","",[1]线路!F3659)</f>
        <v/>
      </c>
      <c r="F3659" t="str">
        <f>IF([1]线路!E3659="","",[1]线路!E3659)</f>
        <v/>
      </c>
      <c r="G3659" s="18" t="str">
        <f t="shared" si="130"/>
        <v/>
      </c>
      <c r="H3659" s="18"/>
      <c r="I3659" s="18"/>
      <c r="J3659" s="18"/>
      <c r="K3659" s="18"/>
      <c r="L3659" s="18" t="str">
        <f t="shared" si="131"/>
        <v/>
      </c>
      <c r="M3659" t="str">
        <f>IF([1]线路!G3659="","",[1]线路!G3659)</f>
        <v/>
      </c>
      <c r="N3659" t="str">
        <f>IF([1]线路!H3659="","",[1]线路!H3659)</f>
        <v/>
      </c>
    </row>
    <row r="3660" spans="1:14" x14ac:dyDescent="0.15">
      <c r="A3660" t="str">
        <f>IF([1]线路!A3660="","",[1]线路!A3660)</f>
        <v/>
      </c>
      <c r="B3660" t="str">
        <f>IF([1]线路!B3660="","",[1]线路!B3660)</f>
        <v/>
      </c>
      <c r="C3660" t="str">
        <f>IF([1]线路!C3660="","",[1]线路!C3660)</f>
        <v/>
      </c>
      <c r="D3660" t="str">
        <f>IF([1]线路!D3660="","",[1]线路!D3660)</f>
        <v/>
      </c>
      <c r="E3660" t="str">
        <f>IF([1]线路!F3660="","",[1]线路!F3660)</f>
        <v/>
      </c>
      <c r="F3660" t="str">
        <f>IF([1]线路!E3660="","",[1]线路!E3660)</f>
        <v/>
      </c>
      <c r="G3660" s="18" t="str">
        <f t="shared" si="130"/>
        <v/>
      </c>
      <c r="H3660" s="18"/>
      <c r="I3660" s="18"/>
      <c r="J3660" s="18"/>
      <c r="K3660" s="18"/>
      <c r="L3660" s="18" t="str">
        <f t="shared" si="131"/>
        <v/>
      </c>
      <c r="M3660" t="str">
        <f>IF([1]线路!G3660="","",[1]线路!G3660)</f>
        <v/>
      </c>
      <c r="N3660" t="str">
        <f>IF([1]线路!H3660="","",[1]线路!H3660)</f>
        <v/>
      </c>
    </row>
    <row r="3661" spans="1:14" x14ac:dyDescent="0.15">
      <c r="A3661" t="str">
        <f>IF([1]线路!A3661="","",[1]线路!A3661)</f>
        <v/>
      </c>
      <c r="B3661" t="str">
        <f>IF([1]线路!B3661="","",[1]线路!B3661)</f>
        <v/>
      </c>
      <c r="C3661" t="str">
        <f>IF([1]线路!C3661="","",[1]线路!C3661)</f>
        <v/>
      </c>
      <c r="D3661" t="str">
        <f>IF([1]线路!D3661="","",[1]线路!D3661)</f>
        <v/>
      </c>
      <c r="E3661" t="str">
        <f>IF([1]线路!F3661="","",[1]线路!F3661)</f>
        <v/>
      </c>
      <c r="F3661" t="str">
        <f>IF([1]线路!E3661="","",[1]线路!E3661)</f>
        <v/>
      </c>
      <c r="G3661" s="18" t="str">
        <f t="shared" si="130"/>
        <v/>
      </c>
      <c r="H3661" s="18"/>
      <c r="I3661" s="18"/>
      <c r="J3661" s="18"/>
      <c r="K3661" s="18"/>
      <c r="L3661" s="18" t="str">
        <f t="shared" si="131"/>
        <v/>
      </c>
      <c r="M3661" t="str">
        <f>IF([1]线路!G3661="","",[1]线路!G3661)</f>
        <v/>
      </c>
      <c r="N3661" t="str">
        <f>IF([1]线路!H3661="","",[1]线路!H3661)</f>
        <v/>
      </c>
    </row>
    <row r="3662" spans="1:14" x14ac:dyDescent="0.15">
      <c r="A3662" t="str">
        <f>IF([1]线路!A3662="","",[1]线路!A3662)</f>
        <v/>
      </c>
      <c r="B3662" t="str">
        <f>IF([1]线路!B3662="","",[1]线路!B3662)</f>
        <v/>
      </c>
      <c r="C3662" t="str">
        <f>IF([1]线路!C3662="","",[1]线路!C3662)</f>
        <v/>
      </c>
      <c r="D3662" t="str">
        <f>IF([1]线路!D3662="","",[1]线路!D3662)</f>
        <v/>
      </c>
      <c r="E3662" t="str">
        <f>IF([1]线路!F3662="","",[1]线路!F3662)</f>
        <v/>
      </c>
      <c r="F3662" t="str">
        <f>IF([1]线路!E3662="","",[1]线路!E3662)</f>
        <v/>
      </c>
      <c r="G3662" s="18" t="str">
        <f t="shared" si="130"/>
        <v/>
      </c>
      <c r="H3662" s="18"/>
      <c r="I3662" s="18"/>
      <c r="J3662" s="18"/>
      <c r="K3662" s="18"/>
      <c r="L3662" s="18" t="str">
        <f t="shared" si="131"/>
        <v/>
      </c>
      <c r="M3662" t="str">
        <f>IF([1]线路!G3662="","",[1]线路!G3662)</f>
        <v/>
      </c>
      <c r="N3662" t="str">
        <f>IF([1]线路!H3662="","",[1]线路!H3662)</f>
        <v/>
      </c>
    </row>
    <row r="3663" spans="1:14" x14ac:dyDescent="0.15">
      <c r="A3663" t="str">
        <f>IF([1]线路!A3663="","",[1]线路!A3663)</f>
        <v/>
      </c>
      <c r="B3663" t="str">
        <f>IF([1]线路!B3663="","",[1]线路!B3663)</f>
        <v/>
      </c>
      <c r="C3663" t="str">
        <f>IF([1]线路!C3663="","",[1]线路!C3663)</f>
        <v/>
      </c>
      <c r="D3663" t="str">
        <f>IF([1]线路!D3663="","",[1]线路!D3663)</f>
        <v/>
      </c>
      <c r="E3663" t="str">
        <f>IF([1]线路!F3663="","",[1]线路!F3663)</f>
        <v/>
      </c>
      <c r="F3663" t="str">
        <f>IF([1]线路!E3663="","",[1]线路!E3663)</f>
        <v/>
      </c>
      <c r="G3663" s="18" t="str">
        <f t="shared" si="130"/>
        <v/>
      </c>
      <c r="H3663" s="18"/>
      <c r="I3663" s="18"/>
      <c r="J3663" s="18"/>
      <c r="K3663" s="18"/>
      <c r="L3663" s="18" t="str">
        <f t="shared" si="131"/>
        <v/>
      </c>
      <c r="M3663" t="str">
        <f>IF([1]线路!G3663="","",[1]线路!G3663)</f>
        <v/>
      </c>
      <c r="N3663" t="str">
        <f>IF([1]线路!H3663="","",[1]线路!H3663)</f>
        <v/>
      </c>
    </row>
    <row r="3664" spans="1:14" x14ac:dyDescent="0.15">
      <c r="A3664" t="str">
        <f>IF([1]线路!A3664="","",[1]线路!A3664)</f>
        <v/>
      </c>
      <c r="B3664" t="str">
        <f>IF([1]线路!B3664="","",[1]线路!B3664)</f>
        <v/>
      </c>
      <c r="C3664" t="str">
        <f>IF([1]线路!C3664="","",[1]线路!C3664)</f>
        <v/>
      </c>
      <c r="D3664" t="str">
        <f>IF([1]线路!D3664="","",[1]线路!D3664)</f>
        <v/>
      </c>
      <c r="E3664" t="str">
        <f>IF([1]线路!F3664="","",[1]线路!F3664)</f>
        <v/>
      </c>
      <c r="F3664" t="str">
        <f>IF([1]线路!E3664="","",[1]线路!E3664)</f>
        <v/>
      </c>
      <c r="G3664" s="18" t="str">
        <f t="shared" si="130"/>
        <v/>
      </c>
      <c r="H3664" s="18"/>
      <c r="I3664" s="18"/>
      <c r="J3664" s="18"/>
      <c r="K3664" s="18"/>
      <c r="L3664" s="18" t="str">
        <f t="shared" si="131"/>
        <v/>
      </c>
      <c r="M3664" t="str">
        <f>IF([1]线路!G3664="","",[1]线路!G3664)</f>
        <v/>
      </c>
      <c r="N3664" t="str">
        <f>IF([1]线路!H3664="","",[1]线路!H3664)</f>
        <v/>
      </c>
    </row>
    <row r="3665" spans="1:14" x14ac:dyDescent="0.15">
      <c r="A3665" t="str">
        <f>IF([1]线路!A3665="","",[1]线路!A3665)</f>
        <v/>
      </c>
      <c r="B3665" t="str">
        <f>IF([1]线路!B3665="","",[1]线路!B3665)</f>
        <v/>
      </c>
      <c r="C3665" t="str">
        <f>IF([1]线路!C3665="","",[1]线路!C3665)</f>
        <v/>
      </c>
      <c r="D3665" t="str">
        <f>IF([1]线路!D3665="","",[1]线路!D3665)</f>
        <v/>
      </c>
      <c r="E3665" t="str">
        <f>IF([1]线路!F3665="","",[1]线路!F3665)</f>
        <v/>
      </c>
      <c r="F3665" t="str">
        <f>IF([1]线路!E3665="","",[1]线路!E3665)</f>
        <v/>
      </c>
      <c r="G3665" s="18" t="str">
        <f t="shared" si="130"/>
        <v/>
      </c>
      <c r="H3665" s="18"/>
      <c r="I3665" s="18"/>
      <c r="J3665" s="18"/>
      <c r="K3665" s="18"/>
      <c r="L3665" s="18" t="str">
        <f t="shared" si="131"/>
        <v/>
      </c>
      <c r="M3665" t="str">
        <f>IF([1]线路!G3665="","",[1]线路!G3665)</f>
        <v/>
      </c>
      <c r="N3665" t="str">
        <f>IF([1]线路!H3665="","",[1]线路!H3665)</f>
        <v/>
      </c>
    </row>
    <row r="3666" spans="1:14" x14ac:dyDescent="0.15">
      <c r="A3666" t="str">
        <f>IF([1]线路!A3666="","",[1]线路!A3666)</f>
        <v/>
      </c>
      <c r="B3666" t="str">
        <f>IF([1]线路!B3666="","",[1]线路!B3666)</f>
        <v/>
      </c>
      <c r="C3666" t="str">
        <f>IF([1]线路!C3666="","",[1]线路!C3666)</f>
        <v/>
      </c>
      <c r="D3666" t="str">
        <f>IF([1]线路!D3666="","",[1]线路!D3666)</f>
        <v/>
      </c>
      <c r="E3666" t="str">
        <f>IF([1]线路!F3666="","",[1]线路!F3666)</f>
        <v/>
      </c>
      <c r="F3666" t="str">
        <f>IF([1]线路!E3666="","",[1]线路!E3666)</f>
        <v/>
      </c>
      <c r="G3666" s="18" t="str">
        <f t="shared" si="130"/>
        <v/>
      </c>
      <c r="H3666" s="18"/>
      <c r="I3666" s="18"/>
      <c r="J3666" s="18"/>
      <c r="K3666" s="18"/>
      <c r="L3666" s="18" t="str">
        <f t="shared" si="131"/>
        <v/>
      </c>
      <c r="M3666" t="str">
        <f>IF([1]线路!G3666="","",[1]线路!G3666)</f>
        <v/>
      </c>
      <c r="N3666" t="str">
        <f>IF([1]线路!H3666="","",[1]线路!H3666)</f>
        <v/>
      </c>
    </row>
    <row r="3667" spans="1:14" x14ac:dyDescent="0.15">
      <c r="A3667" t="str">
        <f>IF([1]线路!A3667="","",[1]线路!A3667)</f>
        <v/>
      </c>
      <c r="B3667" t="str">
        <f>IF([1]线路!B3667="","",[1]线路!B3667)</f>
        <v/>
      </c>
      <c r="C3667" t="str">
        <f>IF([1]线路!C3667="","",[1]线路!C3667)</f>
        <v/>
      </c>
      <c r="D3667" t="str">
        <f>IF([1]线路!D3667="","",[1]线路!D3667)</f>
        <v/>
      </c>
      <c r="E3667" t="str">
        <f>IF([1]线路!F3667="","",[1]线路!F3667)</f>
        <v/>
      </c>
      <c r="F3667" t="str">
        <f>IF([1]线路!E3667="","",[1]线路!E3667)</f>
        <v/>
      </c>
      <c r="G3667" s="18" t="str">
        <f t="shared" si="130"/>
        <v/>
      </c>
      <c r="H3667" s="18"/>
      <c r="I3667" s="18"/>
      <c r="J3667" s="18"/>
      <c r="K3667" s="18"/>
      <c r="L3667" s="18" t="str">
        <f t="shared" si="131"/>
        <v/>
      </c>
      <c r="M3667" t="str">
        <f>IF([1]线路!G3667="","",[1]线路!G3667)</f>
        <v/>
      </c>
      <c r="N3667" t="str">
        <f>IF([1]线路!H3667="","",[1]线路!H3667)</f>
        <v/>
      </c>
    </row>
    <row r="3668" spans="1:14" x14ac:dyDescent="0.15">
      <c r="A3668" t="str">
        <f>IF([1]线路!A3668="","",[1]线路!A3668)</f>
        <v/>
      </c>
      <c r="B3668" t="str">
        <f>IF([1]线路!B3668="","",[1]线路!B3668)</f>
        <v/>
      </c>
      <c r="C3668" t="str">
        <f>IF([1]线路!C3668="","",[1]线路!C3668)</f>
        <v/>
      </c>
      <c r="D3668" t="str">
        <f>IF([1]线路!D3668="","",[1]线路!D3668)</f>
        <v/>
      </c>
      <c r="E3668" t="str">
        <f>IF([1]线路!F3668="","",[1]线路!F3668)</f>
        <v/>
      </c>
      <c r="F3668" t="str">
        <f>IF([1]线路!E3668="","",[1]线路!E3668)</f>
        <v/>
      </c>
      <c r="G3668" s="18" t="str">
        <f t="shared" si="130"/>
        <v/>
      </c>
      <c r="H3668" s="18"/>
      <c r="I3668" s="18"/>
      <c r="J3668" s="18"/>
      <c r="K3668" s="18"/>
      <c r="L3668" s="18" t="str">
        <f t="shared" si="131"/>
        <v/>
      </c>
      <c r="M3668" t="str">
        <f>IF([1]线路!G3668="","",[1]线路!G3668)</f>
        <v/>
      </c>
      <c r="N3668" t="str">
        <f>IF([1]线路!H3668="","",[1]线路!H3668)</f>
        <v/>
      </c>
    </row>
    <row r="3669" spans="1:14" x14ac:dyDescent="0.15">
      <c r="A3669" t="str">
        <f>IF([1]线路!A3669="","",[1]线路!A3669)</f>
        <v/>
      </c>
      <c r="B3669" t="str">
        <f>IF([1]线路!B3669="","",[1]线路!B3669)</f>
        <v/>
      </c>
      <c r="C3669" t="str">
        <f>IF([1]线路!C3669="","",[1]线路!C3669)</f>
        <v/>
      </c>
      <c r="D3669" t="str">
        <f>IF([1]线路!D3669="","",[1]线路!D3669)</f>
        <v/>
      </c>
      <c r="E3669" t="str">
        <f>IF([1]线路!F3669="","",[1]线路!F3669)</f>
        <v/>
      </c>
      <c r="F3669" t="str">
        <f>IF([1]线路!E3669="","",[1]线路!E3669)</f>
        <v/>
      </c>
      <c r="G3669" s="18" t="str">
        <f t="shared" si="130"/>
        <v/>
      </c>
      <c r="H3669" s="18"/>
      <c r="I3669" s="18"/>
      <c r="J3669" s="18"/>
      <c r="K3669" s="18"/>
      <c r="L3669" s="18" t="str">
        <f t="shared" si="131"/>
        <v/>
      </c>
      <c r="M3669" t="str">
        <f>IF([1]线路!G3669="","",[1]线路!G3669)</f>
        <v/>
      </c>
      <c r="N3669" t="str">
        <f>IF([1]线路!H3669="","",[1]线路!H3669)</f>
        <v/>
      </c>
    </row>
    <row r="3670" spans="1:14" x14ac:dyDescent="0.15">
      <c r="A3670" t="str">
        <f>IF([1]线路!A3670="","",[1]线路!A3670)</f>
        <v/>
      </c>
      <c r="B3670" t="str">
        <f>IF([1]线路!B3670="","",[1]线路!B3670)</f>
        <v/>
      </c>
      <c r="C3670" t="str">
        <f>IF([1]线路!C3670="","",[1]线路!C3670)</f>
        <v/>
      </c>
      <c r="D3670" t="str">
        <f>IF([1]线路!D3670="","",[1]线路!D3670)</f>
        <v/>
      </c>
      <c r="E3670" t="str">
        <f>IF([1]线路!F3670="","",[1]线路!F3670)</f>
        <v/>
      </c>
      <c r="F3670" t="str">
        <f>IF([1]线路!E3670="","",[1]线路!E3670)</f>
        <v/>
      </c>
      <c r="G3670" s="18" t="str">
        <f t="shared" si="130"/>
        <v/>
      </c>
      <c r="H3670" s="18"/>
      <c r="I3670" s="18"/>
      <c r="J3670" s="18"/>
      <c r="K3670" s="18"/>
      <c r="L3670" s="18" t="str">
        <f t="shared" si="131"/>
        <v/>
      </c>
      <c r="M3670" t="str">
        <f>IF([1]线路!G3670="","",[1]线路!G3670)</f>
        <v/>
      </c>
      <c r="N3670" t="str">
        <f>IF([1]线路!H3670="","",[1]线路!H3670)</f>
        <v/>
      </c>
    </row>
    <row r="3671" spans="1:14" x14ac:dyDescent="0.15">
      <c r="A3671" t="str">
        <f>IF([1]线路!A3671="","",[1]线路!A3671)</f>
        <v/>
      </c>
      <c r="B3671" t="str">
        <f>IF([1]线路!B3671="","",[1]线路!B3671)</f>
        <v/>
      </c>
      <c r="C3671" t="str">
        <f>IF([1]线路!C3671="","",[1]线路!C3671)</f>
        <v/>
      </c>
      <c r="D3671" t="str">
        <f>IF([1]线路!D3671="","",[1]线路!D3671)</f>
        <v/>
      </c>
      <c r="E3671" t="str">
        <f>IF([1]线路!F3671="","",[1]线路!F3671)</f>
        <v/>
      </c>
      <c r="F3671" t="str">
        <f>IF([1]线路!E3671="","",[1]线路!E3671)</f>
        <v/>
      </c>
      <c r="G3671" s="18" t="str">
        <f t="shared" si="130"/>
        <v/>
      </c>
      <c r="H3671" s="18"/>
      <c r="I3671" s="18"/>
      <c r="J3671" s="18"/>
      <c r="K3671" s="18"/>
      <c r="L3671" s="18" t="str">
        <f t="shared" si="131"/>
        <v/>
      </c>
      <c r="M3671" t="str">
        <f>IF([1]线路!G3671="","",[1]线路!G3671)</f>
        <v/>
      </c>
      <c r="N3671" t="str">
        <f>IF([1]线路!H3671="","",[1]线路!H3671)</f>
        <v/>
      </c>
    </row>
    <row r="3672" spans="1:14" x14ac:dyDescent="0.15">
      <c r="A3672" t="str">
        <f>IF([1]线路!A3672="","",[1]线路!A3672)</f>
        <v/>
      </c>
      <c r="B3672" t="str">
        <f>IF([1]线路!B3672="","",[1]线路!B3672)</f>
        <v/>
      </c>
      <c r="C3672" t="str">
        <f>IF([1]线路!C3672="","",[1]线路!C3672)</f>
        <v/>
      </c>
      <c r="D3672" t="str">
        <f>IF([1]线路!D3672="","",[1]线路!D3672)</f>
        <v/>
      </c>
      <c r="E3672" t="str">
        <f>IF([1]线路!F3672="","",[1]线路!F3672)</f>
        <v/>
      </c>
      <c r="F3672" t="str">
        <f>IF([1]线路!E3672="","",[1]线路!E3672)</f>
        <v/>
      </c>
      <c r="G3672" s="18" t="str">
        <f t="shared" si="130"/>
        <v/>
      </c>
      <c r="H3672" s="18"/>
      <c r="I3672" s="18"/>
      <c r="J3672" s="18"/>
      <c r="K3672" s="18"/>
      <c r="L3672" s="18" t="str">
        <f t="shared" si="131"/>
        <v/>
      </c>
      <c r="M3672" t="str">
        <f>IF([1]线路!G3672="","",[1]线路!G3672)</f>
        <v/>
      </c>
      <c r="N3672" t="str">
        <f>IF([1]线路!H3672="","",[1]线路!H3672)</f>
        <v/>
      </c>
    </row>
    <row r="3673" spans="1:14" x14ac:dyDescent="0.15">
      <c r="A3673" t="str">
        <f>IF([1]线路!A3673="","",[1]线路!A3673)</f>
        <v/>
      </c>
      <c r="B3673" t="str">
        <f>IF([1]线路!B3673="","",[1]线路!B3673)</f>
        <v/>
      </c>
      <c r="C3673" t="str">
        <f>IF([1]线路!C3673="","",[1]线路!C3673)</f>
        <v/>
      </c>
      <c r="D3673" t="str">
        <f>IF([1]线路!D3673="","",[1]线路!D3673)</f>
        <v/>
      </c>
      <c r="E3673" t="str">
        <f>IF([1]线路!F3673="","",[1]线路!F3673)</f>
        <v/>
      </c>
      <c r="F3673" t="str">
        <f>IF([1]线路!E3673="","",[1]线路!E3673)</f>
        <v/>
      </c>
      <c r="G3673" s="18" t="str">
        <f t="shared" si="130"/>
        <v/>
      </c>
      <c r="H3673" s="18"/>
      <c r="I3673" s="18"/>
      <c r="J3673" s="18"/>
      <c r="K3673" s="18"/>
      <c r="L3673" s="18" t="str">
        <f t="shared" si="131"/>
        <v/>
      </c>
      <c r="M3673" t="str">
        <f>IF([1]线路!G3673="","",[1]线路!G3673)</f>
        <v/>
      </c>
      <c r="N3673" t="str">
        <f>IF([1]线路!H3673="","",[1]线路!H3673)</f>
        <v/>
      </c>
    </row>
    <row r="3674" spans="1:14" x14ac:dyDescent="0.15">
      <c r="A3674" t="str">
        <f>IF([1]线路!A3674="","",[1]线路!A3674)</f>
        <v/>
      </c>
      <c r="B3674" t="str">
        <f>IF([1]线路!B3674="","",[1]线路!B3674)</f>
        <v/>
      </c>
      <c r="C3674" t="str">
        <f>IF([1]线路!C3674="","",[1]线路!C3674)</f>
        <v/>
      </c>
      <c r="D3674" t="str">
        <f>IF([1]线路!D3674="","",[1]线路!D3674)</f>
        <v/>
      </c>
      <c r="E3674" t="str">
        <f>IF([1]线路!F3674="","",[1]线路!F3674)</f>
        <v/>
      </c>
      <c r="F3674" t="str">
        <f>IF([1]线路!E3674="","",[1]线路!E3674)</f>
        <v/>
      </c>
      <c r="G3674" s="18" t="str">
        <f t="shared" si="130"/>
        <v/>
      </c>
      <c r="H3674" s="18"/>
      <c r="I3674" s="18"/>
      <c r="J3674" s="18"/>
      <c r="K3674" s="18"/>
      <c r="L3674" s="18" t="str">
        <f t="shared" si="131"/>
        <v/>
      </c>
      <c r="M3674" t="str">
        <f>IF([1]线路!G3674="","",[1]线路!G3674)</f>
        <v/>
      </c>
      <c r="N3674" t="str">
        <f>IF([1]线路!H3674="","",[1]线路!H3674)</f>
        <v/>
      </c>
    </row>
    <row r="3675" spans="1:14" x14ac:dyDescent="0.15">
      <c r="A3675" t="str">
        <f>IF([1]线路!A3675="","",[1]线路!A3675)</f>
        <v/>
      </c>
      <c r="B3675" t="str">
        <f>IF([1]线路!B3675="","",[1]线路!B3675)</f>
        <v/>
      </c>
      <c r="C3675" t="str">
        <f>IF([1]线路!C3675="","",[1]线路!C3675)</f>
        <v/>
      </c>
      <c r="D3675" t="str">
        <f>IF([1]线路!D3675="","",[1]线路!D3675)</f>
        <v/>
      </c>
      <c r="E3675" t="str">
        <f>IF([1]线路!F3675="","",[1]线路!F3675)</f>
        <v/>
      </c>
      <c r="F3675" t="str">
        <f>IF([1]线路!E3675="","",[1]线路!E3675)</f>
        <v/>
      </c>
      <c r="G3675" s="18" t="str">
        <f t="shared" si="130"/>
        <v/>
      </c>
      <c r="H3675" s="18"/>
      <c r="I3675" s="18"/>
      <c r="J3675" s="18"/>
      <c r="K3675" s="18"/>
      <c r="L3675" s="18" t="str">
        <f t="shared" si="131"/>
        <v/>
      </c>
      <c r="M3675" t="str">
        <f>IF([1]线路!G3675="","",[1]线路!G3675)</f>
        <v/>
      </c>
      <c r="N3675" t="str">
        <f>IF([1]线路!H3675="","",[1]线路!H3675)</f>
        <v/>
      </c>
    </row>
    <row r="3676" spans="1:14" x14ac:dyDescent="0.15">
      <c r="A3676" t="str">
        <f>IF([1]线路!A3676="","",[1]线路!A3676)</f>
        <v/>
      </c>
      <c r="B3676" t="str">
        <f>IF([1]线路!B3676="","",[1]线路!B3676)</f>
        <v/>
      </c>
      <c r="C3676" t="str">
        <f>IF([1]线路!C3676="","",[1]线路!C3676)</f>
        <v/>
      </c>
      <c r="D3676" t="str">
        <f>IF([1]线路!D3676="","",[1]线路!D3676)</f>
        <v/>
      </c>
      <c r="E3676" t="str">
        <f>IF([1]线路!F3676="","",[1]线路!F3676)</f>
        <v/>
      </c>
      <c r="F3676" t="str">
        <f>IF([1]线路!E3676="","",[1]线路!E3676)</f>
        <v/>
      </c>
      <c r="G3676" s="18" t="str">
        <f t="shared" si="130"/>
        <v/>
      </c>
      <c r="H3676" s="18"/>
      <c r="I3676" s="18"/>
      <c r="J3676" s="18"/>
      <c r="K3676" s="18"/>
      <c r="L3676" s="18" t="str">
        <f t="shared" si="131"/>
        <v/>
      </c>
      <c r="M3676" t="str">
        <f>IF([1]线路!G3676="","",[1]线路!G3676)</f>
        <v/>
      </c>
      <c r="N3676" t="str">
        <f>IF([1]线路!H3676="","",[1]线路!H3676)</f>
        <v/>
      </c>
    </row>
    <row r="3677" spans="1:14" x14ac:dyDescent="0.15">
      <c r="A3677" t="str">
        <f>IF([1]线路!A3677="","",[1]线路!A3677)</f>
        <v/>
      </c>
      <c r="B3677" t="str">
        <f>IF([1]线路!B3677="","",[1]线路!B3677)</f>
        <v/>
      </c>
      <c r="C3677" t="str">
        <f>IF([1]线路!C3677="","",[1]线路!C3677)</f>
        <v/>
      </c>
      <c r="D3677" t="str">
        <f>IF([1]线路!D3677="","",[1]线路!D3677)</f>
        <v/>
      </c>
      <c r="E3677" t="str">
        <f>IF([1]线路!F3677="","",[1]线路!F3677)</f>
        <v/>
      </c>
      <c r="F3677" t="str">
        <f>IF([1]线路!E3677="","",[1]线路!E3677)</f>
        <v/>
      </c>
      <c r="G3677" s="18" t="str">
        <f t="shared" si="130"/>
        <v/>
      </c>
      <c r="H3677" s="18"/>
      <c r="I3677" s="18"/>
      <c r="J3677" s="18"/>
      <c r="K3677" s="18"/>
      <c r="L3677" s="18" t="str">
        <f t="shared" si="131"/>
        <v/>
      </c>
      <c r="M3677" t="str">
        <f>IF([1]线路!G3677="","",[1]线路!G3677)</f>
        <v/>
      </c>
      <c r="N3677" t="str">
        <f>IF([1]线路!H3677="","",[1]线路!H3677)</f>
        <v/>
      </c>
    </row>
    <row r="3678" spans="1:14" x14ac:dyDescent="0.15">
      <c r="A3678" t="str">
        <f>IF([1]线路!A3678="","",[1]线路!A3678)</f>
        <v/>
      </c>
      <c r="B3678" t="str">
        <f>IF([1]线路!B3678="","",[1]线路!B3678)</f>
        <v/>
      </c>
      <c r="C3678" t="str">
        <f>IF([1]线路!C3678="","",[1]线路!C3678)</f>
        <v/>
      </c>
      <c r="D3678" t="str">
        <f>IF([1]线路!D3678="","",[1]线路!D3678)</f>
        <v/>
      </c>
      <c r="E3678" t="str">
        <f>IF([1]线路!F3678="","",[1]线路!F3678)</f>
        <v/>
      </c>
      <c r="F3678" t="str">
        <f>IF([1]线路!E3678="","",[1]线路!E3678)</f>
        <v/>
      </c>
      <c r="G3678" s="18" t="str">
        <f t="shared" si="130"/>
        <v/>
      </c>
      <c r="H3678" s="18"/>
      <c r="I3678" s="18"/>
      <c r="J3678" s="18"/>
      <c r="K3678" s="18"/>
      <c r="L3678" s="18" t="str">
        <f t="shared" si="131"/>
        <v/>
      </c>
      <c r="M3678" t="str">
        <f>IF([1]线路!G3678="","",[1]线路!G3678)</f>
        <v/>
      </c>
      <c r="N3678" t="str">
        <f>IF([1]线路!H3678="","",[1]线路!H3678)</f>
        <v/>
      </c>
    </row>
    <row r="3679" spans="1:14" x14ac:dyDescent="0.15">
      <c r="A3679" t="str">
        <f>IF([1]线路!A3679="","",[1]线路!A3679)</f>
        <v/>
      </c>
      <c r="B3679" t="str">
        <f>IF([1]线路!B3679="","",[1]线路!B3679)</f>
        <v/>
      </c>
      <c r="C3679" t="str">
        <f>IF([1]线路!C3679="","",[1]线路!C3679)</f>
        <v/>
      </c>
      <c r="D3679" t="str">
        <f>IF([1]线路!D3679="","",[1]线路!D3679)</f>
        <v/>
      </c>
      <c r="E3679" t="str">
        <f>IF([1]线路!F3679="","",[1]线路!F3679)</f>
        <v/>
      </c>
      <c r="F3679" t="str">
        <f>IF([1]线路!E3679="","",[1]线路!E3679)</f>
        <v/>
      </c>
      <c r="G3679" s="18" t="str">
        <f t="shared" si="130"/>
        <v/>
      </c>
      <c r="H3679" s="18"/>
      <c r="I3679" s="18"/>
      <c r="J3679" s="18"/>
      <c r="K3679" s="18"/>
      <c r="L3679" s="18" t="str">
        <f t="shared" si="131"/>
        <v/>
      </c>
      <c r="M3679" t="str">
        <f>IF([1]线路!G3679="","",[1]线路!G3679)</f>
        <v/>
      </c>
      <c r="N3679" t="str">
        <f>IF([1]线路!H3679="","",[1]线路!H3679)</f>
        <v/>
      </c>
    </row>
    <row r="3680" spans="1:14" x14ac:dyDescent="0.15">
      <c r="A3680" t="str">
        <f>IF([1]线路!A3680="","",[1]线路!A3680)</f>
        <v/>
      </c>
      <c r="B3680" t="str">
        <f>IF([1]线路!B3680="","",[1]线路!B3680)</f>
        <v/>
      </c>
      <c r="C3680" t="str">
        <f>IF([1]线路!C3680="","",[1]线路!C3680)</f>
        <v/>
      </c>
      <c r="D3680" t="str">
        <f>IF([1]线路!D3680="","",[1]线路!D3680)</f>
        <v/>
      </c>
      <c r="E3680" t="str">
        <f>IF([1]线路!F3680="","",[1]线路!F3680)</f>
        <v/>
      </c>
      <c r="F3680" t="str">
        <f>IF([1]线路!E3680="","",[1]线路!E3680)</f>
        <v/>
      </c>
      <c r="G3680" s="18" t="str">
        <f t="shared" si="130"/>
        <v/>
      </c>
      <c r="H3680" s="18"/>
      <c r="I3680" s="18"/>
      <c r="J3680" s="18"/>
      <c r="K3680" s="18"/>
      <c r="L3680" s="18" t="str">
        <f t="shared" si="131"/>
        <v/>
      </c>
      <c r="M3680" t="str">
        <f>IF([1]线路!G3680="","",[1]线路!G3680)</f>
        <v/>
      </c>
      <c r="N3680" t="str">
        <f>IF([1]线路!H3680="","",[1]线路!H3680)</f>
        <v/>
      </c>
    </row>
    <row r="3681" spans="1:14" x14ac:dyDescent="0.15">
      <c r="A3681" t="str">
        <f>IF([1]线路!A3681="","",[1]线路!A3681)</f>
        <v/>
      </c>
      <c r="B3681" t="str">
        <f>IF([1]线路!B3681="","",[1]线路!B3681)</f>
        <v/>
      </c>
      <c r="C3681" t="str">
        <f>IF([1]线路!C3681="","",[1]线路!C3681)</f>
        <v/>
      </c>
      <c r="D3681" t="str">
        <f>IF([1]线路!D3681="","",[1]线路!D3681)</f>
        <v/>
      </c>
      <c r="E3681" t="str">
        <f>IF([1]线路!F3681="","",[1]线路!F3681)</f>
        <v/>
      </c>
      <c r="F3681" t="str">
        <f>IF([1]线路!E3681="","",[1]线路!E3681)</f>
        <v/>
      </c>
      <c r="G3681" s="18" t="str">
        <f t="shared" si="130"/>
        <v/>
      </c>
      <c r="H3681" s="18"/>
      <c r="I3681" s="18"/>
      <c r="J3681" s="18"/>
      <c r="K3681" s="18"/>
      <c r="L3681" s="18" t="str">
        <f t="shared" si="131"/>
        <v/>
      </c>
      <c r="M3681" t="str">
        <f>IF([1]线路!G3681="","",[1]线路!G3681)</f>
        <v/>
      </c>
      <c r="N3681" t="str">
        <f>IF([1]线路!H3681="","",[1]线路!H3681)</f>
        <v/>
      </c>
    </row>
    <row r="3682" spans="1:14" x14ac:dyDescent="0.15">
      <c r="A3682" t="str">
        <f>IF([1]线路!A3682="","",[1]线路!A3682)</f>
        <v/>
      </c>
      <c r="B3682" t="str">
        <f>IF([1]线路!B3682="","",[1]线路!B3682)</f>
        <v/>
      </c>
      <c r="C3682" t="str">
        <f>IF([1]线路!C3682="","",[1]线路!C3682)</f>
        <v/>
      </c>
      <c r="D3682" t="str">
        <f>IF([1]线路!D3682="","",[1]线路!D3682)</f>
        <v/>
      </c>
      <c r="E3682" t="str">
        <f>IF([1]线路!F3682="","",[1]线路!F3682)</f>
        <v/>
      </c>
      <c r="F3682" t="str">
        <f>IF([1]线路!E3682="","",[1]线路!E3682)</f>
        <v/>
      </c>
      <c r="G3682" s="18" t="str">
        <f t="shared" si="130"/>
        <v/>
      </c>
      <c r="H3682" s="18"/>
      <c r="I3682" s="18"/>
      <c r="J3682" s="18"/>
      <c r="K3682" s="18"/>
      <c r="L3682" s="18" t="str">
        <f t="shared" si="131"/>
        <v/>
      </c>
      <c r="M3682" t="str">
        <f>IF([1]线路!G3682="","",[1]线路!G3682)</f>
        <v/>
      </c>
      <c r="N3682" t="str">
        <f>IF([1]线路!H3682="","",[1]线路!H3682)</f>
        <v/>
      </c>
    </row>
    <row r="3683" spans="1:14" x14ac:dyDescent="0.15">
      <c r="A3683" t="str">
        <f>IF([1]线路!A3683="","",[1]线路!A3683)</f>
        <v/>
      </c>
      <c r="B3683" t="str">
        <f>IF([1]线路!B3683="","",[1]线路!B3683)</f>
        <v/>
      </c>
      <c r="C3683" t="str">
        <f>IF([1]线路!C3683="","",[1]线路!C3683)</f>
        <v/>
      </c>
      <c r="D3683" t="str">
        <f>IF([1]线路!D3683="","",[1]线路!D3683)</f>
        <v/>
      </c>
      <c r="E3683" t="str">
        <f>IF([1]线路!F3683="","",[1]线路!F3683)</f>
        <v/>
      </c>
      <c r="F3683" t="str">
        <f>IF([1]线路!E3683="","",[1]线路!E3683)</f>
        <v/>
      </c>
      <c r="G3683" s="18" t="str">
        <f t="shared" si="130"/>
        <v/>
      </c>
      <c r="H3683" s="18"/>
      <c r="I3683" s="18"/>
      <c r="J3683" s="18"/>
      <c r="K3683" s="18"/>
      <c r="L3683" s="18" t="str">
        <f t="shared" si="131"/>
        <v/>
      </c>
      <c r="M3683" t="str">
        <f>IF([1]线路!G3683="","",[1]线路!G3683)</f>
        <v/>
      </c>
      <c r="N3683" t="str">
        <f>IF([1]线路!H3683="","",[1]线路!H3683)</f>
        <v/>
      </c>
    </row>
    <row r="3684" spans="1:14" x14ac:dyDescent="0.15">
      <c r="A3684" t="str">
        <f>IF([1]线路!A3684="","",[1]线路!A3684)</f>
        <v/>
      </c>
      <c r="B3684" t="str">
        <f>IF([1]线路!B3684="","",[1]线路!B3684)</f>
        <v/>
      </c>
      <c r="C3684" t="str">
        <f>IF([1]线路!C3684="","",[1]线路!C3684)</f>
        <v/>
      </c>
      <c r="D3684" t="str">
        <f>IF([1]线路!D3684="","",[1]线路!D3684)</f>
        <v/>
      </c>
      <c r="E3684" t="str">
        <f>IF([1]线路!F3684="","",[1]线路!F3684)</f>
        <v/>
      </c>
      <c r="F3684" t="str">
        <f>IF([1]线路!E3684="","",[1]线路!E3684)</f>
        <v/>
      </c>
      <c r="G3684" s="18" t="str">
        <f t="shared" si="130"/>
        <v/>
      </c>
      <c r="H3684" s="18"/>
      <c r="I3684" s="18"/>
      <c r="J3684" s="18"/>
      <c r="K3684" s="18"/>
      <c r="L3684" s="18" t="str">
        <f t="shared" si="131"/>
        <v/>
      </c>
      <c r="M3684" t="str">
        <f>IF([1]线路!G3684="","",[1]线路!G3684)</f>
        <v/>
      </c>
      <c r="N3684" t="str">
        <f>IF([1]线路!H3684="","",[1]线路!H3684)</f>
        <v/>
      </c>
    </row>
    <row r="3685" spans="1:14" x14ac:dyDescent="0.15">
      <c r="A3685" t="str">
        <f>IF([1]线路!A3685="","",[1]线路!A3685)</f>
        <v/>
      </c>
      <c r="B3685" t="str">
        <f>IF([1]线路!B3685="","",[1]线路!B3685)</f>
        <v/>
      </c>
      <c r="C3685" t="str">
        <f>IF([1]线路!C3685="","",[1]线路!C3685)</f>
        <v/>
      </c>
      <c r="D3685" t="str">
        <f>IF([1]线路!D3685="","",[1]线路!D3685)</f>
        <v/>
      </c>
      <c r="E3685" t="str">
        <f>IF([1]线路!F3685="","",[1]线路!F3685)</f>
        <v/>
      </c>
      <c r="F3685" t="str">
        <f>IF([1]线路!E3685="","",[1]线路!E3685)</f>
        <v/>
      </c>
      <c r="G3685" s="18" t="str">
        <f t="shared" si="130"/>
        <v/>
      </c>
      <c r="H3685" s="18"/>
      <c r="I3685" s="18"/>
      <c r="J3685" s="18"/>
      <c r="K3685" s="18"/>
      <c r="L3685" s="18" t="str">
        <f t="shared" si="131"/>
        <v/>
      </c>
      <c r="M3685" t="str">
        <f>IF([1]线路!G3685="","",[1]线路!G3685)</f>
        <v/>
      </c>
      <c r="N3685" t="str">
        <f>IF([1]线路!H3685="","",[1]线路!H3685)</f>
        <v/>
      </c>
    </row>
    <row r="3686" spans="1:14" x14ac:dyDescent="0.15">
      <c r="A3686" t="str">
        <f>IF([1]线路!A3686="","",[1]线路!A3686)</f>
        <v/>
      </c>
      <c r="B3686" t="str">
        <f>IF([1]线路!B3686="","",[1]线路!B3686)</f>
        <v/>
      </c>
      <c r="C3686" t="str">
        <f>IF([1]线路!C3686="","",[1]线路!C3686)</f>
        <v/>
      </c>
      <c r="D3686" t="str">
        <f>IF([1]线路!D3686="","",[1]线路!D3686)</f>
        <v/>
      </c>
      <c r="E3686" t="str">
        <f>IF([1]线路!F3686="","",[1]线路!F3686)</f>
        <v/>
      </c>
      <c r="F3686" t="str">
        <f>IF([1]线路!E3686="","",[1]线路!E3686)</f>
        <v/>
      </c>
      <c r="G3686" s="18" t="str">
        <f t="shared" si="130"/>
        <v/>
      </c>
      <c r="H3686" s="18"/>
      <c r="I3686" s="18"/>
      <c r="J3686" s="18"/>
      <c r="K3686" s="18"/>
      <c r="L3686" s="18" t="str">
        <f t="shared" si="131"/>
        <v/>
      </c>
      <c r="M3686" t="str">
        <f>IF([1]线路!G3686="","",[1]线路!G3686)</f>
        <v/>
      </c>
      <c r="N3686" t="str">
        <f>IF([1]线路!H3686="","",[1]线路!H3686)</f>
        <v/>
      </c>
    </row>
    <row r="3687" spans="1:14" x14ac:dyDescent="0.15">
      <c r="A3687" t="str">
        <f>IF([1]线路!A3687="","",[1]线路!A3687)</f>
        <v/>
      </c>
      <c r="B3687" t="str">
        <f>IF([1]线路!B3687="","",[1]线路!B3687)</f>
        <v/>
      </c>
      <c r="C3687" t="str">
        <f>IF([1]线路!C3687="","",[1]线路!C3687)</f>
        <v/>
      </c>
      <c r="D3687" t="str">
        <f>IF([1]线路!D3687="","",[1]线路!D3687)</f>
        <v/>
      </c>
      <c r="E3687" t="str">
        <f>IF([1]线路!F3687="","",[1]线路!F3687)</f>
        <v/>
      </c>
      <c r="F3687" t="str">
        <f>IF([1]线路!E3687="","",[1]线路!E3687)</f>
        <v/>
      </c>
      <c r="G3687" s="18" t="str">
        <f t="shared" si="130"/>
        <v/>
      </c>
      <c r="H3687" s="18"/>
      <c r="I3687" s="18"/>
      <c r="J3687" s="18"/>
      <c r="K3687" s="18"/>
      <c r="L3687" s="18" t="str">
        <f t="shared" si="131"/>
        <v/>
      </c>
      <c r="M3687" t="str">
        <f>IF([1]线路!G3687="","",[1]线路!G3687)</f>
        <v/>
      </c>
      <c r="N3687" t="str">
        <f>IF([1]线路!H3687="","",[1]线路!H3687)</f>
        <v/>
      </c>
    </row>
    <row r="3688" spans="1:14" x14ac:dyDescent="0.15">
      <c r="A3688" t="str">
        <f>IF([1]线路!A3688="","",[1]线路!A3688)</f>
        <v/>
      </c>
      <c r="B3688" t="str">
        <f>IF([1]线路!B3688="","",[1]线路!B3688)</f>
        <v/>
      </c>
      <c r="C3688" t="str">
        <f>IF([1]线路!C3688="","",[1]线路!C3688)</f>
        <v/>
      </c>
      <c r="D3688" t="str">
        <f>IF([1]线路!D3688="","",[1]线路!D3688)</f>
        <v/>
      </c>
      <c r="E3688" t="str">
        <f>IF([1]线路!F3688="","",[1]线路!F3688)</f>
        <v/>
      </c>
      <c r="F3688" t="str">
        <f>IF([1]线路!E3688="","",[1]线路!E3688)</f>
        <v/>
      </c>
      <c r="G3688" s="18" t="str">
        <f t="shared" si="130"/>
        <v/>
      </c>
      <c r="H3688" s="18"/>
      <c r="I3688" s="18"/>
      <c r="J3688" s="18"/>
      <c r="K3688" s="18"/>
      <c r="L3688" s="18" t="str">
        <f t="shared" si="131"/>
        <v/>
      </c>
      <c r="M3688" t="str">
        <f>IF([1]线路!G3688="","",[1]线路!G3688)</f>
        <v/>
      </c>
      <c r="N3688" t="str">
        <f>IF([1]线路!H3688="","",[1]线路!H3688)</f>
        <v/>
      </c>
    </row>
    <row r="3689" spans="1:14" x14ac:dyDescent="0.15">
      <c r="A3689" t="str">
        <f>IF([1]线路!A3689="","",[1]线路!A3689)</f>
        <v/>
      </c>
      <c r="B3689" t="str">
        <f>IF([1]线路!B3689="","",[1]线路!B3689)</f>
        <v/>
      </c>
      <c r="C3689" t="str">
        <f>IF([1]线路!C3689="","",[1]线路!C3689)</f>
        <v/>
      </c>
      <c r="D3689" t="str">
        <f>IF([1]线路!D3689="","",[1]线路!D3689)</f>
        <v/>
      </c>
      <c r="E3689" t="str">
        <f>IF([1]线路!F3689="","",[1]线路!F3689)</f>
        <v/>
      </c>
      <c r="F3689" t="str">
        <f>IF([1]线路!E3689="","",[1]线路!E3689)</f>
        <v/>
      </c>
      <c r="G3689" s="18" t="str">
        <f t="shared" si="130"/>
        <v/>
      </c>
      <c r="H3689" s="18"/>
      <c r="I3689" s="18"/>
      <c r="J3689" s="18"/>
      <c r="K3689" s="18"/>
      <c r="L3689" s="18" t="str">
        <f t="shared" si="131"/>
        <v/>
      </c>
      <c r="M3689" t="str">
        <f>IF([1]线路!G3689="","",[1]线路!G3689)</f>
        <v/>
      </c>
      <c r="N3689" t="str">
        <f>IF([1]线路!H3689="","",[1]线路!H3689)</f>
        <v/>
      </c>
    </row>
    <row r="3690" spans="1:14" x14ac:dyDescent="0.15">
      <c r="A3690" t="str">
        <f>IF([1]线路!A3690="","",[1]线路!A3690)</f>
        <v/>
      </c>
      <c r="B3690" t="str">
        <f>IF([1]线路!B3690="","",[1]线路!B3690)</f>
        <v/>
      </c>
      <c r="C3690" t="str">
        <f>IF([1]线路!C3690="","",[1]线路!C3690)</f>
        <v/>
      </c>
      <c r="D3690" t="str">
        <f>IF([1]线路!D3690="","",[1]线路!D3690)</f>
        <v/>
      </c>
      <c r="E3690" t="str">
        <f>IF([1]线路!F3690="","",[1]线路!F3690)</f>
        <v/>
      </c>
      <c r="F3690" t="str">
        <f>IF([1]线路!E3690="","",[1]线路!E3690)</f>
        <v/>
      </c>
      <c r="G3690" s="18" t="str">
        <f t="shared" si="130"/>
        <v/>
      </c>
      <c r="H3690" s="18"/>
      <c r="I3690" s="18"/>
      <c r="J3690" s="18"/>
      <c r="K3690" s="18"/>
      <c r="L3690" s="18" t="str">
        <f t="shared" si="131"/>
        <v/>
      </c>
      <c r="M3690" t="str">
        <f>IF([1]线路!G3690="","",[1]线路!G3690)</f>
        <v/>
      </c>
      <c r="N3690" t="str">
        <f>IF([1]线路!H3690="","",[1]线路!H3690)</f>
        <v/>
      </c>
    </row>
    <row r="3691" spans="1:14" x14ac:dyDescent="0.15">
      <c r="A3691" t="str">
        <f>IF([1]线路!A3691="","",[1]线路!A3691)</f>
        <v/>
      </c>
      <c r="B3691" t="str">
        <f>IF([1]线路!B3691="","",[1]线路!B3691)</f>
        <v/>
      </c>
      <c r="C3691" t="str">
        <f>IF([1]线路!C3691="","",[1]线路!C3691)</f>
        <v/>
      </c>
      <c r="D3691" t="str">
        <f>IF([1]线路!D3691="","",[1]线路!D3691)</f>
        <v/>
      </c>
      <c r="E3691" t="str">
        <f>IF([1]线路!F3691="","",[1]线路!F3691)</f>
        <v/>
      </c>
      <c r="F3691" t="str">
        <f>IF([1]线路!E3691="","",[1]线路!E3691)</f>
        <v/>
      </c>
      <c r="G3691" s="18" t="str">
        <f t="shared" si="130"/>
        <v/>
      </c>
      <c r="H3691" s="18"/>
      <c r="I3691" s="18"/>
      <c r="J3691" s="18"/>
      <c r="K3691" s="18"/>
      <c r="L3691" s="18" t="str">
        <f t="shared" si="131"/>
        <v/>
      </c>
      <c r="M3691" t="str">
        <f>IF([1]线路!G3691="","",[1]线路!G3691)</f>
        <v/>
      </c>
      <c r="N3691" t="str">
        <f>IF([1]线路!H3691="","",[1]线路!H3691)</f>
        <v/>
      </c>
    </row>
    <row r="3692" spans="1:14" x14ac:dyDescent="0.15">
      <c r="A3692" t="str">
        <f>IF([1]线路!A3692="","",[1]线路!A3692)</f>
        <v/>
      </c>
      <c r="B3692" t="str">
        <f>IF([1]线路!B3692="","",[1]线路!B3692)</f>
        <v/>
      </c>
      <c r="C3692" t="str">
        <f>IF([1]线路!C3692="","",[1]线路!C3692)</f>
        <v/>
      </c>
      <c r="D3692" t="str">
        <f>IF([1]线路!D3692="","",[1]线路!D3692)</f>
        <v/>
      </c>
      <c r="E3692" t="str">
        <f>IF([1]线路!F3692="","",[1]线路!F3692)</f>
        <v/>
      </c>
      <c r="F3692" t="str">
        <f>IF([1]线路!E3692="","",[1]线路!E3692)</f>
        <v/>
      </c>
      <c r="G3692" s="18" t="str">
        <f t="shared" si="130"/>
        <v/>
      </c>
      <c r="H3692" s="18"/>
      <c r="I3692" s="18"/>
      <c r="J3692" s="18"/>
      <c r="K3692" s="18"/>
      <c r="L3692" s="18" t="str">
        <f t="shared" si="131"/>
        <v/>
      </c>
      <c r="M3692" t="str">
        <f>IF([1]线路!G3692="","",[1]线路!G3692)</f>
        <v/>
      </c>
      <c r="N3692" t="str">
        <f>IF([1]线路!H3692="","",[1]线路!H3692)</f>
        <v/>
      </c>
    </row>
    <row r="3693" spans="1:14" x14ac:dyDescent="0.15">
      <c r="A3693" t="str">
        <f>IF([1]线路!A3693="","",[1]线路!A3693)</f>
        <v/>
      </c>
      <c r="B3693" t="str">
        <f>IF([1]线路!B3693="","",[1]线路!B3693)</f>
        <v/>
      </c>
      <c r="C3693" t="str">
        <f>IF([1]线路!C3693="","",[1]线路!C3693)</f>
        <v/>
      </c>
      <c r="D3693" t="str">
        <f>IF([1]线路!D3693="","",[1]线路!D3693)</f>
        <v/>
      </c>
      <c r="E3693" t="str">
        <f>IF([1]线路!F3693="","",[1]线路!F3693)</f>
        <v/>
      </c>
      <c r="F3693" t="str">
        <f>IF([1]线路!E3693="","",[1]线路!E3693)</f>
        <v/>
      </c>
      <c r="G3693" s="18" t="str">
        <f t="shared" si="130"/>
        <v/>
      </c>
      <c r="H3693" s="18"/>
      <c r="I3693" s="18"/>
      <c r="J3693" s="18"/>
      <c r="K3693" s="18"/>
      <c r="L3693" s="18" t="str">
        <f t="shared" si="131"/>
        <v/>
      </c>
      <c r="M3693" t="str">
        <f>IF([1]线路!G3693="","",[1]线路!G3693)</f>
        <v/>
      </c>
      <c r="N3693" t="str">
        <f>IF([1]线路!H3693="","",[1]线路!H3693)</f>
        <v/>
      </c>
    </row>
    <row r="3694" spans="1:14" x14ac:dyDescent="0.15">
      <c r="A3694" t="str">
        <f>IF([1]线路!A3694="","",[1]线路!A3694)</f>
        <v/>
      </c>
      <c r="B3694" t="str">
        <f>IF([1]线路!B3694="","",[1]线路!B3694)</f>
        <v/>
      </c>
      <c r="C3694" t="str">
        <f>IF([1]线路!C3694="","",[1]线路!C3694)</f>
        <v/>
      </c>
      <c r="D3694" t="str">
        <f>IF([1]线路!D3694="","",[1]线路!D3694)</f>
        <v/>
      </c>
      <c r="E3694" t="str">
        <f>IF([1]线路!F3694="","",[1]线路!F3694)</f>
        <v/>
      </c>
      <c r="F3694" t="str">
        <f>IF([1]线路!E3694="","",[1]线路!E3694)</f>
        <v/>
      </c>
      <c r="G3694" s="18" t="str">
        <f t="shared" si="130"/>
        <v/>
      </c>
      <c r="H3694" s="18"/>
      <c r="I3694" s="18"/>
      <c r="J3694" s="18"/>
      <c r="K3694" s="18"/>
      <c r="L3694" s="18" t="str">
        <f t="shared" si="131"/>
        <v/>
      </c>
      <c r="M3694" t="str">
        <f>IF([1]线路!G3694="","",[1]线路!G3694)</f>
        <v/>
      </c>
      <c r="N3694" t="str">
        <f>IF([1]线路!H3694="","",[1]线路!H3694)</f>
        <v/>
      </c>
    </row>
    <row r="3695" spans="1:14" x14ac:dyDescent="0.15">
      <c r="A3695" t="str">
        <f>IF([1]线路!A3695="","",[1]线路!A3695)</f>
        <v/>
      </c>
      <c r="B3695" t="str">
        <f>IF([1]线路!B3695="","",[1]线路!B3695)</f>
        <v/>
      </c>
      <c r="C3695" t="str">
        <f>IF([1]线路!C3695="","",[1]线路!C3695)</f>
        <v/>
      </c>
      <c r="D3695" t="str">
        <f>IF([1]线路!D3695="","",[1]线路!D3695)</f>
        <v/>
      </c>
      <c r="E3695" t="str">
        <f>IF([1]线路!F3695="","",[1]线路!F3695)</f>
        <v/>
      </c>
      <c r="F3695" t="str">
        <f>IF([1]线路!E3695="","",[1]线路!E3695)</f>
        <v/>
      </c>
      <c r="G3695" s="18" t="str">
        <f t="shared" si="130"/>
        <v/>
      </c>
      <c r="H3695" s="18"/>
      <c r="I3695" s="18"/>
      <c r="J3695" s="18"/>
      <c r="K3695" s="18"/>
      <c r="L3695" s="18" t="str">
        <f t="shared" si="131"/>
        <v/>
      </c>
      <c r="M3695" t="str">
        <f>IF([1]线路!G3695="","",[1]线路!G3695)</f>
        <v/>
      </c>
      <c r="N3695" t="str">
        <f>IF([1]线路!H3695="","",[1]线路!H3695)</f>
        <v/>
      </c>
    </row>
    <row r="3696" spans="1:14" x14ac:dyDescent="0.15">
      <c r="A3696" t="str">
        <f>IF([1]线路!A3696="","",[1]线路!A3696)</f>
        <v/>
      </c>
      <c r="B3696" t="str">
        <f>IF([1]线路!B3696="","",[1]线路!B3696)</f>
        <v/>
      </c>
      <c r="C3696" t="str">
        <f>IF([1]线路!C3696="","",[1]线路!C3696)</f>
        <v/>
      </c>
      <c r="D3696" t="str">
        <f>IF([1]线路!D3696="","",[1]线路!D3696)</f>
        <v/>
      </c>
      <c r="E3696" t="str">
        <f>IF([1]线路!F3696="","",[1]线路!F3696)</f>
        <v/>
      </c>
      <c r="F3696" t="str">
        <f>IF([1]线路!E3696="","",[1]线路!E3696)</f>
        <v/>
      </c>
      <c r="G3696" s="18" t="str">
        <f t="shared" si="130"/>
        <v/>
      </c>
      <c r="H3696" s="18"/>
      <c r="I3696" s="18"/>
      <c r="J3696" s="18"/>
      <c r="K3696" s="18"/>
      <c r="L3696" s="18" t="str">
        <f t="shared" si="131"/>
        <v/>
      </c>
      <c r="M3696" t="str">
        <f>IF([1]线路!G3696="","",[1]线路!G3696)</f>
        <v/>
      </c>
      <c r="N3696" t="str">
        <f>IF([1]线路!H3696="","",[1]线路!H3696)</f>
        <v/>
      </c>
    </row>
    <row r="3697" spans="1:14" x14ac:dyDescent="0.15">
      <c r="A3697" t="str">
        <f>IF([1]线路!A3697="","",[1]线路!A3697)</f>
        <v/>
      </c>
      <c r="B3697" t="str">
        <f>IF([1]线路!B3697="","",[1]线路!B3697)</f>
        <v/>
      </c>
      <c r="C3697" t="str">
        <f>IF([1]线路!C3697="","",[1]线路!C3697)</f>
        <v/>
      </c>
      <c r="D3697" t="str">
        <f>IF([1]线路!D3697="","",[1]线路!D3697)</f>
        <v/>
      </c>
      <c r="E3697" t="str">
        <f>IF([1]线路!F3697="","",[1]线路!F3697)</f>
        <v/>
      </c>
      <c r="F3697" t="str">
        <f>IF([1]线路!E3697="","",[1]线路!E3697)</f>
        <v/>
      </c>
      <c r="G3697" s="18" t="str">
        <f t="shared" si="130"/>
        <v/>
      </c>
      <c r="H3697" s="18"/>
      <c r="I3697" s="18"/>
      <c r="J3697" s="18"/>
      <c r="K3697" s="18"/>
      <c r="L3697" s="18" t="str">
        <f t="shared" si="131"/>
        <v/>
      </c>
      <c r="M3697" t="str">
        <f>IF([1]线路!G3697="","",[1]线路!G3697)</f>
        <v/>
      </c>
      <c r="N3697" t="str">
        <f>IF([1]线路!H3697="","",[1]线路!H3697)</f>
        <v/>
      </c>
    </row>
    <row r="3698" spans="1:14" x14ac:dyDescent="0.15">
      <c r="A3698" t="str">
        <f>IF([1]线路!A3698="","",[1]线路!A3698)</f>
        <v/>
      </c>
      <c r="B3698" t="str">
        <f>IF([1]线路!B3698="","",[1]线路!B3698)</f>
        <v/>
      </c>
      <c r="C3698" t="str">
        <f>IF([1]线路!C3698="","",[1]线路!C3698)</f>
        <v/>
      </c>
      <c r="D3698" t="str">
        <f>IF([1]线路!D3698="","",[1]线路!D3698)</f>
        <v/>
      </c>
      <c r="E3698" t="str">
        <f>IF([1]线路!F3698="","",[1]线路!F3698)</f>
        <v/>
      </c>
      <c r="F3698" t="str">
        <f>IF([1]线路!E3698="","",[1]线路!E3698)</f>
        <v/>
      </c>
      <c r="G3698" s="18" t="str">
        <f t="shared" si="130"/>
        <v/>
      </c>
      <c r="H3698" s="18"/>
      <c r="I3698" s="18"/>
      <c r="J3698" s="18"/>
      <c r="K3698" s="18"/>
      <c r="L3698" s="18" t="str">
        <f t="shared" si="131"/>
        <v/>
      </c>
      <c r="M3698" t="str">
        <f>IF([1]线路!G3698="","",[1]线路!G3698)</f>
        <v/>
      </c>
      <c r="N3698" t="str">
        <f>IF([1]线路!H3698="","",[1]线路!H3698)</f>
        <v/>
      </c>
    </row>
    <row r="3699" spans="1:14" x14ac:dyDescent="0.15">
      <c r="A3699" t="str">
        <f>IF([1]线路!A3699="","",[1]线路!A3699)</f>
        <v/>
      </c>
      <c r="B3699" t="str">
        <f>IF([1]线路!B3699="","",[1]线路!B3699)</f>
        <v/>
      </c>
      <c r="C3699" t="str">
        <f>IF([1]线路!C3699="","",[1]线路!C3699)</f>
        <v/>
      </c>
      <c r="D3699" t="str">
        <f>IF([1]线路!D3699="","",[1]线路!D3699)</f>
        <v/>
      </c>
      <c r="E3699" t="str">
        <f>IF([1]线路!F3699="","",[1]线路!F3699)</f>
        <v/>
      </c>
      <c r="F3699" t="str">
        <f>IF([1]线路!E3699="","",[1]线路!E3699)</f>
        <v/>
      </c>
      <c r="G3699" s="18" t="str">
        <f t="shared" si="130"/>
        <v/>
      </c>
      <c r="H3699" s="18"/>
      <c r="I3699" s="18"/>
      <c r="J3699" s="18"/>
      <c r="K3699" s="18"/>
      <c r="L3699" s="18" t="str">
        <f t="shared" si="131"/>
        <v/>
      </c>
      <c r="M3699" t="str">
        <f>IF([1]线路!G3699="","",[1]线路!G3699)</f>
        <v/>
      </c>
      <c r="N3699" t="str">
        <f>IF([1]线路!H3699="","",[1]线路!H3699)</f>
        <v/>
      </c>
    </row>
    <row r="3700" spans="1:14" x14ac:dyDescent="0.15">
      <c r="A3700" t="str">
        <f>IF([1]线路!A3700="","",[1]线路!A3700)</f>
        <v/>
      </c>
      <c r="B3700" t="str">
        <f>IF([1]线路!B3700="","",[1]线路!B3700)</f>
        <v/>
      </c>
      <c r="C3700" t="str">
        <f>IF([1]线路!C3700="","",[1]线路!C3700)</f>
        <v/>
      </c>
      <c r="D3700" t="str">
        <f>IF([1]线路!D3700="","",[1]线路!D3700)</f>
        <v/>
      </c>
      <c r="E3700" t="str">
        <f>IF([1]线路!F3700="","",[1]线路!F3700)</f>
        <v/>
      </c>
      <c r="F3700" t="str">
        <f>IF([1]线路!E3700="","",[1]线路!E3700)</f>
        <v/>
      </c>
      <c r="G3700" s="18" t="str">
        <f t="shared" si="130"/>
        <v/>
      </c>
      <c r="H3700" s="18"/>
      <c r="I3700" s="18"/>
      <c r="J3700" s="18"/>
      <c r="K3700" s="18"/>
      <c r="L3700" s="18" t="str">
        <f t="shared" si="131"/>
        <v/>
      </c>
      <c r="M3700" t="str">
        <f>IF([1]线路!G3700="","",[1]线路!G3700)</f>
        <v/>
      </c>
      <c r="N3700" t="str">
        <f>IF([1]线路!H3700="","",[1]线路!H3700)</f>
        <v/>
      </c>
    </row>
    <row r="3701" spans="1:14" x14ac:dyDescent="0.15">
      <c r="A3701" t="str">
        <f>IF([1]线路!A3701="","",[1]线路!A3701)</f>
        <v/>
      </c>
      <c r="B3701" t="str">
        <f>IF([1]线路!B3701="","",[1]线路!B3701)</f>
        <v/>
      </c>
      <c r="C3701" t="str">
        <f>IF([1]线路!C3701="","",[1]线路!C3701)</f>
        <v/>
      </c>
      <c r="D3701" t="str">
        <f>IF([1]线路!D3701="","",[1]线路!D3701)</f>
        <v/>
      </c>
      <c r="E3701" t="str">
        <f>IF([1]线路!F3701="","",[1]线路!F3701)</f>
        <v/>
      </c>
      <c r="F3701" t="str">
        <f>IF([1]线路!E3701="","",[1]线路!E3701)</f>
        <v/>
      </c>
      <c r="G3701" s="18" t="str">
        <f t="shared" si="130"/>
        <v/>
      </c>
      <c r="H3701" s="18"/>
      <c r="I3701" s="18"/>
      <c r="J3701" s="18"/>
      <c r="K3701" s="18"/>
      <c r="L3701" s="18" t="str">
        <f t="shared" si="131"/>
        <v/>
      </c>
      <c r="M3701" t="str">
        <f>IF([1]线路!G3701="","",[1]线路!G3701)</f>
        <v/>
      </c>
      <c r="N3701" t="str">
        <f>IF([1]线路!H3701="","",[1]线路!H3701)</f>
        <v/>
      </c>
    </row>
    <row r="3702" spans="1:14" x14ac:dyDescent="0.15">
      <c r="A3702" t="str">
        <f>IF([1]线路!A3702="","",[1]线路!A3702)</f>
        <v/>
      </c>
      <c r="B3702" t="str">
        <f>IF([1]线路!B3702="","",[1]线路!B3702)</f>
        <v/>
      </c>
      <c r="C3702" t="str">
        <f>IF([1]线路!C3702="","",[1]线路!C3702)</f>
        <v/>
      </c>
      <c r="D3702" t="str">
        <f>IF([1]线路!D3702="","",[1]线路!D3702)</f>
        <v/>
      </c>
      <c r="E3702" t="str">
        <f>IF([1]线路!F3702="","",[1]线路!F3702)</f>
        <v/>
      </c>
      <c r="F3702" t="str">
        <f>IF([1]线路!E3702="","",[1]线路!E3702)</f>
        <v/>
      </c>
      <c r="G3702" s="18" t="str">
        <f t="shared" si="130"/>
        <v/>
      </c>
      <c r="H3702" s="18"/>
      <c r="I3702" s="18"/>
      <c r="J3702" s="18"/>
      <c r="K3702" s="18"/>
      <c r="L3702" s="18" t="str">
        <f t="shared" si="131"/>
        <v/>
      </c>
      <c r="M3702" t="str">
        <f>IF([1]线路!G3702="","",[1]线路!G3702)</f>
        <v/>
      </c>
      <c r="N3702" t="str">
        <f>IF([1]线路!H3702="","",[1]线路!H3702)</f>
        <v/>
      </c>
    </row>
    <row r="3703" spans="1:14" x14ac:dyDescent="0.15">
      <c r="A3703" t="str">
        <f>IF([1]线路!A3703="","",[1]线路!A3703)</f>
        <v/>
      </c>
      <c r="B3703" t="str">
        <f>IF([1]线路!B3703="","",[1]线路!B3703)</f>
        <v/>
      </c>
      <c r="C3703" t="str">
        <f>IF([1]线路!C3703="","",[1]线路!C3703)</f>
        <v/>
      </c>
      <c r="D3703" t="str">
        <f>IF([1]线路!D3703="","",[1]线路!D3703)</f>
        <v/>
      </c>
      <c r="E3703" t="str">
        <f>IF([1]线路!F3703="","",[1]线路!F3703)</f>
        <v/>
      </c>
      <c r="F3703" t="str">
        <f>IF([1]线路!E3703="","",[1]线路!E3703)</f>
        <v/>
      </c>
      <c r="G3703" s="18" t="str">
        <f t="shared" si="130"/>
        <v/>
      </c>
      <c r="H3703" s="18"/>
      <c r="I3703" s="18"/>
      <c r="J3703" s="18"/>
      <c r="K3703" s="18"/>
      <c r="L3703" s="18" t="str">
        <f t="shared" si="131"/>
        <v/>
      </c>
      <c r="M3703" t="str">
        <f>IF([1]线路!G3703="","",[1]线路!G3703)</f>
        <v/>
      </c>
      <c r="N3703" t="str">
        <f>IF([1]线路!H3703="","",[1]线路!H3703)</f>
        <v/>
      </c>
    </row>
    <row r="3704" spans="1:14" x14ac:dyDescent="0.15">
      <c r="A3704" t="str">
        <f>IF([1]线路!A3704="","",[1]线路!A3704)</f>
        <v/>
      </c>
      <c r="B3704" t="str">
        <f>IF([1]线路!B3704="","",[1]线路!B3704)</f>
        <v/>
      </c>
      <c r="C3704" t="str">
        <f>IF([1]线路!C3704="","",[1]线路!C3704)</f>
        <v/>
      </c>
      <c r="D3704" t="str">
        <f>IF([1]线路!D3704="","",[1]线路!D3704)</f>
        <v/>
      </c>
      <c r="E3704" t="str">
        <f>IF([1]线路!F3704="","",[1]线路!F3704)</f>
        <v/>
      </c>
      <c r="F3704" t="str">
        <f>IF([1]线路!E3704="","",[1]线路!E3704)</f>
        <v/>
      </c>
      <c r="G3704" s="18" t="str">
        <f t="shared" si="130"/>
        <v/>
      </c>
      <c r="H3704" s="18"/>
      <c r="I3704" s="18"/>
      <c r="J3704" s="18"/>
      <c r="K3704" s="18"/>
      <c r="L3704" s="18" t="str">
        <f t="shared" si="131"/>
        <v/>
      </c>
      <c r="M3704" t="str">
        <f>IF([1]线路!G3704="","",[1]线路!G3704)</f>
        <v/>
      </c>
      <c r="N3704" t="str">
        <f>IF([1]线路!H3704="","",[1]线路!H3704)</f>
        <v/>
      </c>
    </row>
    <row r="3705" spans="1:14" x14ac:dyDescent="0.15">
      <c r="A3705" t="str">
        <f>IF([1]线路!A3705="","",[1]线路!A3705)</f>
        <v/>
      </c>
      <c r="B3705" t="str">
        <f>IF([1]线路!B3705="","",[1]线路!B3705)</f>
        <v/>
      </c>
      <c r="C3705" t="str">
        <f>IF([1]线路!C3705="","",[1]线路!C3705)</f>
        <v/>
      </c>
      <c r="D3705" t="str">
        <f>IF([1]线路!D3705="","",[1]线路!D3705)</f>
        <v/>
      </c>
      <c r="E3705" t="str">
        <f>IF([1]线路!F3705="","",[1]线路!F3705)</f>
        <v/>
      </c>
      <c r="F3705" t="str">
        <f>IF([1]线路!E3705="","",[1]线路!E3705)</f>
        <v/>
      </c>
      <c r="G3705" s="18" t="str">
        <f t="shared" si="130"/>
        <v/>
      </c>
      <c r="H3705" s="18"/>
      <c r="I3705" s="18"/>
      <c r="J3705" s="18"/>
      <c r="K3705" s="18"/>
      <c r="L3705" s="18" t="str">
        <f t="shared" si="131"/>
        <v/>
      </c>
      <c r="M3705" t="str">
        <f>IF([1]线路!G3705="","",[1]线路!G3705)</f>
        <v/>
      </c>
      <c r="N3705" t="str">
        <f>IF([1]线路!H3705="","",[1]线路!H3705)</f>
        <v/>
      </c>
    </row>
    <row r="3706" spans="1:14" x14ac:dyDescent="0.15">
      <c r="A3706" t="str">
        <f>IF([1]线路!A3706="","",[1]线路!A3706)</f>
        <v/>
      </c>
      <c r="B3706" t="str">
        <f>IF([1]线路!B3706="","",[1]线路!B3706)</f>
        <v/>
      </c>
      <c r="C3706" t="str">
        <f>IF([1]线路!C3706="","",[1]线路!C3706)</f>
        <v/>
      </c>
      <c r="D3706" t="str">
        <f>IF([1]线路!D3706="","",[1]线路!D3706)</f>
        <v/>
      </c>
      <c r="E3706" t="str">
        <f>IF([1]线路!F3706="","",[1]线路!F3706)</f>
        <v/>
      </c>
      <c r="F3706" t="str">
        <f>IF([1]线路!E3706="","",[1]线路!E3706)</f>
        <v/>
      </c>
      <c r="G3706" s="18" t="str">
        <f t="shared" si="130"/>
        <v/>
      </c>
      <c r="H3706" s="18"/>
      <c r="I3706" s="18"/>
      <c r="J3706" s="18"/>
      <c r="K3706" s="18"/>
      <c r="L3706" s="18" t="str">
        <f t="shared" si="131"/>
        <v/>
      </c>
      <c r="M3706" t="str">
        <f>IF([1]线路!G3706="","",[1]线路!G3706)</f>
        <v/>
      </c>
      <c r="N3706" t="str">
        <f>IF([1]线路!H3706="","",[1]线路!H3706)</f>
        <v/>
      </c>
    </row>
    <row r="3707" spans="1:14" x14ac:dyDescent="0.15">
      <c r="A3707" t="str">
        <f>IF([1]线路!A3707="","",[1]线路!A3707)</f>
        <v/>
      </c>
      <c r="B3707" t="str">
        <f>IF([1]线路!B3707="","",[1]线路!B3707)</f>
        <v/>
      </c>
      <c r="C3707" t="str">
        <f>IF([1]线路!C3707="","",[1]线路!C3707)</f>
        <v/>
      </c>
      <c r="D3707" t="str">
        <f>IF([1]线路!D3707="","",[1]线路!D3707)</f>
        <v/>
      </c>
      <c r="E3707" t="str">
        <f>IF([1]线路!F3707="","",[1]线路!F3707)</f>
        <v/>
      </c>
      <c r="F3707" t="str">
        <f>IF([1]线路!E3707="","",[1]线路!E3707)</f>
        <v/>
      </c>
      <c r="G3707" s="18" t="str">
        <f t="shared" si="130"/>
        <v/>
      </c>
      <c r="H3707" s="18"/>
      <c r="I3707" s="18"/>
      <c r="J3707" s="18"/>
      <c r="K3707" s="18"/>
      <c r="L3707" s="18" t="str">
        <f t="shared" si="131"/>
        <v/>
      </c>
      <c r="M3707" t="str">
        <f>IF([1]线路!G3707="","",[1]线路!G3707)</f>
        <v/>
      </c>
      <c r="N3707" t="str">
        <f>IF([1]线路!H3707="","",[1]线路!H3707)</f>
        <v/>
      </c>
    </row>
    <row r="3708" spans="1:14" x14ac:dyDescent="0.15">
      <c r="A3708" t="str">
        <f>IF([1]线路!A3708="","",[1]线路!A3708)</f>
        <v/>
      </c>
      <c r="B3708" t="str">
        <f>IF([1]线路!B3708="","",[1]线路!B3708)</f>
        <v/>
      </c>
      <c r="C3708" t="str">
        <f>IF([1]线路!C3708="","",[1]线路!C3708)</f>
        <v/>
      </c>
      <c r="D3708" t="str">
        <f>IF([1]线路!D3708="","",[1]线路!D3708)</f>
        <v/>
      </c>
      <c r="E3708" t="str">
        <f>IF([1]线路!F3708="","",[1]线路!F3708)</f>
        <v/>
      </c>
      <c r="F3708" t="str">
        <f>IF([1]线路!E3708="","",[1]线路!E3708)</f>
        <v/>
      </c>
      <c r="G3708" s="18" t="str">
        <f t="shared" si="130"/>
        <v/>
      </c>
      <c r="H3708" s="18"/>
      <c r="I3708" s="18"/>
      <c r="J3708" s="18"/>
      <c r="K3708" s="18"/>
      <c r="L3708" s="18" t="str">
        <f t="shared" si="131"/>
        <v/>
      </c>
      <c r="M3708" t="str">
        <f>IF([1]线路!G3708="","",[1]线路!G3708)</f>
        <v/>
      </c>
      <c r="N3708" t="str">
        <f>IF([1]线路!H3708="","",[1]线路!H3708)</f>
        <v/>
      </c>
    </row>
    <row r="3709" spans="1:14" x14ac:dyDescent="0.15">
      <c r="A3709" t="str">
        <f>IF([1]线路!A3709="","",[1]线路!A3709)</f>
        <v/>
      </c>
      <c r="B3709" t="str">
        <f>IF([1]线路!B3709="","",[1]线路!B3709)</f>
        <v/>
      </c>
      <c r="C3709" t="str">
        <f>IF([1]线路!C3709="","",[1]线路!C3709)</f>
        <v/>
      </c>
      <c r="D3709" t="str">
        <f>IF([1]线路!D3709="","",[1]线路!D3709)</f>
        <v/>
      </c>
      <c r="E3709" t="str">
        <f>IF([1]线路!F3709="","",[1]线路!F3709)</f>
        <v/>
      </c>
      <c r="F3709" t="str">
        <f>IF([1]线路!E3709="","",[1]线路!E3709)</f>
        <v/>
      </c>
      <c r="G3709" s="18" t="str">
        <f t="shared" si="130"/>
        <v/>
      </c>
      <c r="H3709" s="18"/>
      <c r="I3709" s="18"/>
      <c r="J3709" s="18"/>
      <c r="K3709" s="18"/>
      <c r="L3709" s="18" t="str">
        <f t="shared" si="131"/>
        <v/>
      </c>
      <c r="M3709" t="str">
        <f>IF([1]线路!G3709="","",[1]线路!G3709)</f>
        <v/>
      </c>
      <c r="N3709" t="str">
        <f>IF([1]线路!H3709="","",[1]线路!H3709)</f>
        <v/>
      </c>
    </row>
    <row r="3710" spans="1:14" x14ac:dyDescent="0.15">
      <c r="A3710" t="str">
        <f>IF([1]线路!A3710="","",[1]线路!A3710)</f>
        <v/>
      </c>
      <c r="B3710" t="str">
        <f>IF([1]线路!B3710="","",[1]线路!B3710)</f>
        <v/>
      </c>
      <c r="C3710" t="str">
        <f>IF([1]线路!C3710="","",[1]线路!C3710)</f>
        <v/>
      </c>
      <c r="D3710" t="str">
        <f>IF([1]线路!D3710="","",[1]线路!D3710)</f>
        <v/>
      </c>
      <c r="E3710" t="str">
        <f>IF([1]线路!F3710="","",[1]线路!F3710)</f>
        <v/>
      </c>
      <c r="F3710" t="str">
        <f>IF([1]线路!E3710="","",[1]线路!E3710)</f>
        <v/>
      </c>
      <c r="G3710" s="18" t="str">
        <f t="shared" si="130"/>
        <v/>
      </c>
      <c r="H3710" s="18"/>
      <c r="I3710" s="18"/>
      <c r="J3710" s="18"/>
      <c r="K3710" s="18"/>
      <c r="L3710" s="18" t="str">
        <f t="shared" si="131"/>
        <v/>
      </c>
      <c r="M3710" t="str">
        <f>IF([1]线路!G3710="","",[1]线路!G3710)</f>
        <v/>
      </c>
      <c r="N3710" t="str">
        <f>IF([1]线路!H3710="","",[1]线路!H3710)</f>
        <v/>
      </c>
    </row>
    <row r="3711" spans="1:14" x14ac:dyDescent="0.15">
      <c r="A3711" t="str">
        <f>IF([1]线路!A3711="","",[1]线路!A3711)</f>
        <v/>
      </c>
      <c r="B3711" t="str">
        <f>IF([1]线路!B3711="","",[1]线路!B3711)</f>
        <v/>
      </c>
      <c r="C3711" t="str">
        <f>IF([1]线路!C3711="","",[1]线路!C3711)</f>
        <v/>
      </c>
      <c r="D3711" t="str">
        <f>IF([1]线路!D3711="","",[1]线路!D3711)</f>
        <v/>
      </c>
      <c r="E3711" t="str">
        <f>IF([1]线路!F3711="","",[1]线路!F3711)</f>
        <v/>
      </c>
      <c r="F3711" t="str">
        <f>IF([1]线路!E3711="","",[1]线路!E3711)</f>
        <v/>
      </c>
      <c r="G3711" s="18" t="str">
        <f t="shared" si="130"/>
        <v/>
      </c>
      <c r="H3711" s="18"/>
      <c r="I3711" s="18"/>
      <c r="J3711" s="18"/>
      <c r="K3711" s="18"/>
      <c r="L3711" s="18" t="str">
        <f t="shared" si="131"/>
        <v/>
      </c>
      <c r="M3711" t="str">
        <f>IF([1]线路!G3711="","",[1]线路!G3711)</f>
        <v/>
      </c>
      <c r="N3711" t="str">
        <f>IF([1]线路!H3711="","",[1]线路!H3711)</f>
        <v/>
      </c>
    </row>
    <row r="3712" spans="1:14" x14ac:dyDescent="0.15">
      <c r="A3712" t="str">
        <f>IF([1]线路!A3712="","",[1]线路!A3712)</f>
        <v/>
      </c>
      <c r="B3712" t="str">
        <f>IF([1]线路!B3712="","",[1]线路!B3712)</f>
        <v/>
      </c>
      <c r="C3712" t="str">
        <f>IF([1]线路!C3712="","",[1]线路!C3712)</f>
        <v/>
      </c>
      <c r="D3712" t="str">
        <f>IF([1]线路!D3712="","",[1]线路!D3712)</f>
        <v/>
      </c>
      <c r="E3712" t="str">
        <f>IF([1]线路!F3712="","",[1]线路!F3712)</f>
        <v/>
      </c>
      <c r="F3712" t="str">
        <f>IF([1]线路!E3712="","",[1]线路!E3712)</f>
        <v/>
      </c>
      <c r="G3712" s="18" t="str">
        <f t="shared" si="130"/>
        <v/>
      </c>
      <c r="H3712" s="18"/>
      <c r="I3712" s="18"/>
      <c r="J3712" s="18"/>
      <c r="K3712" s="18"/>
      <c r="L3712" s="18" t="str">
        <f t="shared" si="131"/>
        <v/>
      </c>
      <c r="M3712" t="str">
        <f>IF([1]线路!G3712="","",[1]线路!G3712)</f>
        <v/>
      </c>
      <c r="N3712" t="str">
        <f>IF([1]线路!H3712="","",[1]线路!H3712)</f>
        <v/>
      </c>
    </row>
    <row r="3713" spans="1:14" x14ac:dyDescent="0.15">
      <c r="A3713" t="str">
        <f>IF([1]线路!A3713="","",[1]线路!A3713)</f>
        <v/>
      </c>
      <c r="B3713" t="str">
        <f>IF([1]线路!B3713="","",[1]线路!B3713)</f>
        <v/>
      </c>
      <c r="C3713" t="str">
        <f>IF([1]线路!C3713="","",[1]线路!C3713)</f>
        <v/>
      </c>
      <c r="D3713" t="str">
        <f>IF([1]线路!D3713="","",[1]线路!D3713)</f>
        <v/>
      </c>
      <c r="E3713" t="str">
        <f>IF([1]线路!F3713="","",[1]线路!F3713)</f>
        <v/>
      </c>
      <c r="F3713" t="str">
        <f>IF([1]线路!E3713="","",[1]线路!E3713)</f>
        <v/>
      </c>
      <c r="G3713" s="18" t="str">
        <f t="shared" si="130"/>
        <v/>
      </c>
      <c r="H3713" s="18"/>
      <c r="I3713" s="18"/>
      <c r="J3713" s="18"/>
      <c r="K3713" s="18"/>
      <c r="L3713" s="18" t="str">
        <f t="shared" si="131"/>
        <v/>
      </c>
      <c r="M3713" t="str">
        <f>IF([1]线路!G3713="","",[1]线路!G3713)</f>
        <v/>
      </c>
      <c r="N3713" t="str">
        <f>IF([1]线路!H3713="","",[1]线路!H3713)</f>
        <v/>
      </c>
    </row>
    <row r="3714" spans="1:14" x14ac:dyDescent="0.15">
      <c r="A3714" t="str">
        <f>IF([1]线路!A3714="","",[1]线路!A3714)</f>
        <v/>
      </c>
      <c r="B3714" t="str">
        <f>IF([1]线路!B3714="","",[1]线路!B3714)</f>
        <v/>
      </c>
      <c r="C3714" t="str">
        <f>IF([1]线路!C3714="","",[1]线路!C3714)</f>
        <v/>
      </c>
      <c r="D3714" t="str">
        <f>IF([1]线路!D3714="","",[1]线路!D3714)</f>
        <v/>
      </c>
      <c r="E3714" t="str">
        <f>IF([1]线路!F3714="","",[1]线路!F3714)</f>
        <v/>
      </c>
      <c r="F3714" t="str">
        <f>IF([1]线路!E3714="","",[1]线路!E3714)</f>
        <v/>
      </c>
      <c r="G3714" s="18" t="str">
        <f t="shared" si="130"/>
        <v/>
      </c>
      <c r="H3714" s="18"/>
      <c r="I3714" s="18"/>
      <c r="J3714" s="18"/>
      <c r="K3714" s="18"/>
      <c r="L3714" s="18" t="str">
        <f t="shared" si="131"/>
        <v/>
      </c>
      <c r="M3714" t="str">
        <f>IF([1]线路!G3714="","",[1]线路!G3714)</f>
        <v/>
      </c>
      <c r="N3714" t="str">
        <f>IF([1]线路!H3714="","",[1]线路!H3714)</f>
        <v/>
      </c>
    </row>
    <row r="3715" spans="1:14" x14ac:dyDescent="0.15">
      <c r="A3715" t="str">
        <f>IF([1]线路!A3715="","",[1]线路!A3715)</f>
        <v/>
      </c>
      <c r="B3715" t="str">
        <f>IF([1]线路!B3715="","",[1]线路!B3715)</f>
        <v/>
      </c>
      <c r="C3715" t="str">
        <f>IF([1]线路!C3715="","",[1]线路!C3715)</f>
        <v/>
      </c>
      <c r="D3715" t="str">
        <f>IF([1]线路!D3715="","",[1]线路!D3715)</f>
        <v/>
      </c>
      <c r="E3715" t="str">
        <f>IF([1]线路!F3715="","",[1]线路!F3715)</f>
        <v/>
      </c>
      <c r="F3715" t="str">
        <f>IF([1]线路!E3715="","",[1]线路!E3715)</f>
        <v/>
      </c>
      <c r="G3715" s="18" t="str">
        <f t="shared" ref="G3715:G3778" si="132">L3715</f>
        <v/>
      </c>
      <c r="H3715" s="18"/>
      <c r="I3715" s="18"/>
      <c r="J3715" s="18"/>
      <c r="K3715" s="18"/>
      <c r="L3715" s="18" t="str">
        <f t="shared" ref="L3715:L3778" si="133">IF(OR(I3715="",K3715=""),"",IF(I3715/(I3715+K3715)&gt;0.5,0,1))</f>
        <v/>
      </c>
      <c r="M3715" t="str">
        <f>IF([1]线路!G3715="","",[1]线路!G3715)</f>
        <v/>
      </c>
      <c r="N3715" t="str">
        <f>IF([1]线路!H3715="","",[1]线路!H3715)</f>
        <v/>
      </c>
    </row>
    <row r="3716" spans="1:14" x14ac:dyDescent="0.15">
      <c r="A3716" t="str">
        <f>IF([1]线路!A3716="","",[1]线路!A3716)</f>
        <v/>
      </c>
      <c r="B3716" t="str">
        <f>IF([1]线路!B3716="","",[1]线路!B3716)</f>
        <v/>
      </c>
      <c r="C3716" t="str">
        <f>IF([1]线路!C3716="","",[1]线路!C3716)</f>
        <v/>
      </c>
      <c r="D3716" t="str">
        <f>IF([1]线路!D3716="","",[1]线路!D3716)</f>
        <v/>
      </c>
      <c r="E3716" t="str">
        <f>IF([1]线路!F3716="","",[1]线路!F3716)</f>
        <v/>
      </c>
      <c r="F3716" t="str">
        <f>IF([1]线路!E3716="","",[1]线路!E3716)</f>
        <v/>
      </c>
      <c r="G3716" s="18" t="str">
        <f t="shared" si="132"/>
        <v/>
      </c>
      <c r="H3716" s="18"/>
      <c r="I3716" s="18"/>
      <c r="J3716" s="18"/>
      <c r="K3716" s="18"/>
      <c r="L3716" s="18" t="str">
        <f t="shared" si="133"/>
        <v/>
      </c>
      <c r="M3716" t="str">
        <f>IF([1]线路!G3716="","",[1]线路!G3716)</f>
        <v/>
      </c>
      <c r="N3716" t="str">
        <f>IF([1]线路!H3716="","",[1]线路!H3716)</f>
        <v/>
      </c>
    </row>
    <row r="3717" spans="1:14" x14ac:dyDescent="0.15">
      <c r="A3717" t="str">
        <f>IF([1]线路!A3717="","",[1]线路!A3717)</f>
        <v/>
      </c>
      <c r="B3717" t="str">
        <f>IF([1]线路!B3717="","",[1]线路!B3717)</f>
        <v/>
      </c>
      <c r="C3717" t="str">
        <f>IF([1]线路!C3717="","",[1]线路!C3717)</f>
        <v/>
      </c>
      <c r="D3717" t="str">
        <f>IF([1]线路!D3717="","",[1]线路!D3717)</f>
        <v/>
      </c>
      <c r="E3717" t="str">
        <f>IF([1]线路!F3717="","",[1]线路!F3717)</f>
        <v/>
      </c>
      <c r="F3717" t="str">
        <f>IF([1]线路!E3717="","",[1]线路!E3717)</f>
        <v/>
      </c>
      <c r="G3717" s="18" t="str">
        <f t="shared" si="132"/>
        <v/>
      </c>
      <c r="H3717" s="18"/>
      <c r="I3717" s="18"/>
      <c r="J3717" s="18"/>
      <c r="K3717" s="18"/>
      <c r="L3717" s="18" t="str">
        <f t="shared" si="133"/>
        <v/>
      </c>
      <c r="M3717" t="str">
        <f>IF([1]线路!G3717="","",[1]线路!G3717)</f>
        <v/>
      </c>
      <c r="N3717" t="str">
        <f>IF([1]线路!H3717="","",[1]线路!H3717)</f>
        <v/>
      </c>
    </row>
    <row r="3718" spans="1:14" x14ac:dyDescent="0.15">
      <c r="A3718" t="str">
        <f>IF([1]线路!A3718="","",[1]线路!A3718)</f>
        <v/>
      </c>
      <c r="B3718" t="str">
        <f>IF([1]线路!B3718="","",[1]线路!B3718)</f>
        <v/>
      </c>
      <c r="C3718" t="str">
        <f>IF([1]线路!C3718="","",[1]线路!C3718)</f>
        <v/>
      </c>
      <c r="D3718" t="str">
        <f>IF([1]线路!D3718="","",[1]线路!D3718)</f>
        <v/>
      </c>
      <c r="E3718" t="str">
        <f>IF([1]线路!F3718="","",[1]线路!F3718)</f>
        <v/>
      </c>
      <c r="F3718" t="str">
        <f>IF([1]线路!E3718="","",[1]线路!E3718)</f>
        <v/>
      </c>
      <c r="G3718" s="18" t="str">
        <f t="shared" si="132"/>
        <v/>
      </c>
      <c r="H3718" s="18"/>
      <c r="I3718" s="18"/>
      <c r="J3718" s="18"/>
      <c r="K3718" s="18"/>
      <c r="L3718" s="18" t="str">
        <f t="shared" si="133"/>
        <v/>
      </c>
      <c r="M3718" t="str">
        <f>IF([1]线路!G3718="","",[1]线路!G3718)</f>
        <v/>
      </c>
      <c r="N3718" t="str">
        <f>IF([1]线路!H3718="","",[1]线路!H3718)</f>
        <v/>
      </c>
    </row>
    <row r="3719" spans="1:14" x14ac:dyDescent="0.15">
      <c r="A3719" t="str">
        <f>IF([1]线路!A3719="","",[1]线路!A3719)</f>
        <v/>
      </c>
      <c r="B3719" t="str">
        <f>IF([1]线路!B3719="","",[1]线路!B3719)</f>
        <v/>
      </c>
      <c r="C3719" t="str">
        <f>IF([1]线路!C3719="","",[1]线路!C3719)</f>
        <v/>
      </c>
      <c r="D3719" t="str">
        <f>IF([1]线路!D3719="","",[1]线路!D3719)</f>
        <v/>
      </c>
      <c r="E3719" t="str">
        <f>IF([1]线路!F3719="","",[1]线路!F3719)</f>
        <v/>
      </c>
      <c r="F3719" t="str">
        <f>IF([1]线路!E3719="","",[1]线路!E3719)</f>
        <v/>
      </c>
      <c r="G3719" s="18" t="str">
        <f t="shared" si="132"/>
        <v/>
      </c>
      <c r="H3719" s="18"/>
      <c r="I3719" s="18"/>
      <c r="J3719" s="18"/>
      <c r="K3719" s="18"/>
      <c r="L3719" s="18" t="str">
        <f t="shared" si="133"/>
        <v/>
      </c>
      <c r="M3719" t="str">
        <f>IF([1]线路!G3719="","",[1]线路!G3719)</f>
        <v/>
      </c>
      <c r="N3719" t="str">
        <f>IF([1]线路!H3719="","",[1]线路!H3719)</f>
        <v/>
      </c>
    </row>
    <row r="3720" spans="1:14" x14ac:dyDescent="0.15">
      <c r="A3720" t="str">
        <f>IF([1]线路!A3720="","",[1]线路!A3720)</f>
        <v/>
      </c>
      <c r="B3720" t="str">
        <f>IF([1]线路!B3720="","",[1]线路!B3720)</f>
        <v/>
      </c>
      <c r="C3720" t="str">
        <f>IF([1]线路!C3720="","",[1]线路!C3720)</f>
        <v/>
      </c>
      <c r="D3720" t="str">
        <f>IF([1]线路!D3720="","",[1]线路!D3720)</f>
        <v/>
      </c>
      <c r="E3720" t="str">
        <f>IF([1]线路!F3720="","",[1]线路!F3720)</f>
        <v/>
      </c>
      <c r="F3720" t="str">
        <f>IF([1]线路!E3720="","",[1]线路!E3720)</f>
        <v/>
      </c>
      <c r="G3720" s="18" t="str">
        <f t="shared" si="132"/>
        <v/>
      </c>
      <c r="H3720" s="18"/>
      <c r="I3720" s="18"/>
      <c r="J3720" s="18"/>
      <c r="K3720" s="18"/>
      <c r="L3720" s="18" t="str">
        <f t="shared" si="133"/>
        <v/>
      </c>
      <c r="M3720" t="str">
        <f>IF([1]线路!G3720="","",[1]线路!G3720)</f>
        <v/>
      </c>
      <c r="N3720" t="str">
        <f>IF([1]线路!H3720="","",[1]线路!H3720)</f>
        <v/>
      </c>
    </row>
    <row r="3721" spans="1:14" x14ac:dyDescent="0.15">
      <c r="A3721" t="str">
        <f>IF([1]线路!A3721="","",[1]线路!A3721)</f>
        <v/>
      </c>
      <c r="B3721" t="str">
        <f>IF([1]线路!B3721="","",[1]线路!B3721)</f>
        <v/>
      </c>
      <c r="C3721" t="str">
        <f>IF([1]线路!C3721="","",[1]线路!C3721)</f>
        <v/>
      </c>
      <c r="D3721" t="str">
        <f>IF([1]线路!D3721="","",[1]线路!D3721)</f>
        <v/>
      </c>
      <c r="E3721" t="str">
        <f>IF([1]线路!F3721="","",[1]线路!F3721)</f>
        <v/>
      </c>
      <c r="F3721" t="str">
        <f>IF([1]线路!E3721="","",[1]线路!E3721)</f>
        <v/>
      </c>
      <c r="G3721" s="18" t="str">
        <f t="shared" si="132"/>
        <v/>
      </c>
      <c r="H3721" s="18"/>
      <c r="I3721" s="18"/>
      <c r="J3721" s="18"/>
      <c r="K3721" s="18"/>
      <c r="L3721" s="18" t="str">
        <f t="shared" si="133"/>
        <v/>
      </c>
      <c r="M3721" t="str">
        <f>IF([1]线路!G3721="","",[1]线路!G3721)</f>
        <v/>
      </c>
      <c r="N3721" t="str">
        <f>IF([1]线路!H3721="","",[1]线路!H3721)</f>
        <v/>
      </c>
    </row>
    <row r="3722" spans="1:14" x14ac:dyDescent="0.15">
      <c r="A3722" t="str">
        <f>IF([1]线路!A3722="","",[1]线路!A3722)</f>
        <v/>
      </c>
      <c r="B3722" t="str">
        <f>IF([1]线路!B3722="","",[1]线路!B3722)</f>
        <v/>
      </c>
      <c r="C3722" t="str">
        <f>IF([1]线路!C3722="","",[1]线路!C3722)</f>
        <v/>
      </c>
      <c r="D3722" t="str">
        <f>IF([1]线路!D3722="","",[1]线路!D3722)</f>
        <v/>
      </c>
      <c r="E3722" t="str">
        <f>IF([1]线路!F3722="","",[1]线路!F3722)</f>
        <v/>
      </c>
      <c r="F3722" t="str">
        <f>IF([1]线路!E3722="","",[1]线路!E3722)</f>
        <v/>
      </c>
      <c r="G3722" s="18" t="str">
        <f t="shared" si="132"/>
        <v/>
      </c>
      <c r="H3722" s="18"/>
      <c r="I3722" s="18"/>
      <c r="J3722" s="18"/>
      <c r="K3722" s="18"/>
      <c r="L3722" s="18" t="str">
        <f t="shared" si="133"/>
        <v/>
      </c>
      <c r="M3722" t="str">
        <f>IF([1]线路!G3722="","",[1]线路!G3722)</f>
        <v/>
      </c>
      <c r="N3722" t="str">
        <f>IF([1]线路!H3722="","",[1]线路!H3722)</f>
        <v/>
      </c>
    </row>
    <row r="3723" spans="1:14" x14ac:dyDescent="0.15">
      <c r="A3723" t="str">
        <f>IF([1]线路!A3723="","",[1]线路!A3723)</f>
        <v/>
      </c>
      <c r="B3723" t="str">
        <f>IF([1]线路!B3723="","",[1]线路!B3723)</f>
        <v/>
      </c>
      <c r="C3723" t="str">
        <f>IF([1]线路!C3723="","",[1]线路!C3723)</f>
        <v/>
      </c>
      <c r="D3723" t="str">
        <f>IF([1]线路!D3723="","",[1]线路!D3723)</f>
        <v/>
      </c>
      <c r="E3723" t="str">
        <f>IF([1]线路!F3723="","",[1]线路!F3723)</f>
        <v/>
      </c>
      <c r="F3723" t="str">
        <f>IF([1]线路!E3723="","",[1]线路!E3723)</f>
        <v/>
      </c>
      <c r="G3723" s="18" t="str">
        <f t="shared" si="132"/>
        <v/>
      </c>
      <c r="H3723" s="18"/>
      <c r="I3723" s="18"/>
      <c r="J3723" s="18"/>
      <c r="K3723" s="18"/>
      <c r="L3723" s="18" t="str">
        <f t="shared" si="133"/>
        <v/>
      </c>
      <c r="M3723" t="str">
        <f>IF([1]线路!G3723="","",[1]线路!G3723)</f>
        <v/>
      </c>
      <c r="N3723" t="str">
        <f>IF([1]线路!H3723="","",[1]线路!H3723)</f>
        <v/>
      </c>
    </row>
    <row r="3724" spans="1:14" x14ac:dyDescent="0.15">
      <c r="A3724" t="str">
        <f>IF([1]线路!A3724="","",[1]线路!A3724)</f>
        <v/>
      </c>
      <c r="B3724" t="str">
        <f>IF([1]线路!B3724="","",[1]线路!B3724)</f>
        <v/>
      </c>
      <c r="C3724" t="str">
        <f>IF([1]线路!C3724="","",[1]线路!C3724)</f>
        <v/>
      </c>
      <c r="D3724" t="str">
        <f>IF([1]线路!D3724="","",[1]线路!D3724)</f>
        <v/>
      </c>
      <c r="E3724" t="str">
        <f>IF([1]线路!F3724="","",[1]线路!F3724)</f>
        <v/>
      </c>
      <c r="F3724" t="str">
        <f>IF([1]线路!E3724="","",[1]线路!E3724)</f>
        <v/>
      </c>
      <c r="G3724" s="18" t="str">
        <f t="shared" si="132"/>
        <v/>
      </c>
      <c r="H3724" s="18"/>
      <c r="I3724" s="18"/>
      <c r="J3724" s="18"/>
      <c r="K3724" s="18"/>
      <c r="L3724" s="18" t="str">
        <f t="shared" si="133"/>
        <v/>
      </c>
      <c r="M3724" t="str">
        <f>IF([1]线路!G3724="","",[1]线路!G3724)</f>
        <v/>
      </c>
      <c r="N3724" t="str">
        <f>IF([1]线路!H3724="","",[1]线路!H3724)</f>
        <v/>
      </c>
    </row>
    <row r="3725" spans="1:14" x14ac:dyDescent="0.15">
      <c r="A3725" t="str">
        <f>IF([1]线路!A3725="","",[1]线路!A3725)</f>
        <v/>
      </c>
      <c r="B3725" t="str">
        <f>IF([1]线路!B3725="","",[1]线路!B3725)</f>
        <v/>
      </c>
      <c r="C3725" t="str">
        <f>IF([1]线路!C3725="","",[1]线路!C3725)</f>
        <v/>
      </c>
      <c r="D3725" t="str">
        <f>IF([1]线路!D3725="","",[1]线路!D3725)</f>
        <v/>
      </c>
      <c r="E3725" t="str">
        <f>IF([1]线路!F3725="","",[1]线路!F3725)</f>
        <v/>
      </c>
      <c r="F3725" t="str">
        <f>IF([1]线路!E3725="","",[1]线路!E3725)</f>
        <v/>
      </c>
      <c r="G3725" s="18" t="str">
        <f t="shared" si="132"/>
        <v/>
      </c>
      <c r="H3725" s="18"/>
      <c r="I3725" s="18"/>
      <c r="J3725" s="18"/>
      <c r="K3725" s="18"/>
      <c r="L3725" s="18" t="str">
        <f t="shared" si="133"/>
        <v/>
      </c>
      <c r="M3725" t="str">
        <f>IF([1]线路!G3725="","",[1]线路!G3725)</f>
        <v/>
      </c>
      <c r="N3725" t="str">
        <f>IF([1]线路!H3725="","",[1]线路!H3725)</f>
        <v/>
      </c>
    </row>
    <row r="3726" spans="1:14" x14ac:dyDescent="0.15">
      <c r="A3726" t="str">
        <f>IF([1]线路!A3726="","",[1]线路!A3726)</f>
        <v/>
      </c>
      <c r="B3726" t="str">
        <f>IF([1]线路!B3726="","",[1]线路!B3726)</f>
        <v/>
      </c>
      <c r="C3726" t="str">
        <f>IF([1]线路!C3726="","",[1]线路!C3726)</f>
        <v/>
      </c>
      <c r="D3726" t="str">
        <f>IF([1]线路!D3726="","",[1]线路!D3726)</f>
        <v/>
      </c>
      <c r="E3726" t="str">
        <f>IF([1]线路!F3726="","",[1]线路!F3726)</f>
        <v/>
      </c>
      <c r="F3726" t="str">
        <f>IF([1]线路!E3726="","",[1]线路!E3726)</f>
        <v/>
      </c>
      <c r="G3726" s="18" t="str">
        <f t="shared" si="132"/>
        <v/>
      </c>
      <c r="H3726" s="18"/>
      <c r="I3726" s="18"/>
      <c r="J3726" s="18"/>
      <c r="K3726" s="18"/>
      <c r="L3726" s="18" t="str">
        <f t="shared" si="133"/>
        <v/>
      </c>
      <c r="M3726" t="str">
        <f>IF([1]线路!G3726="","",[1]线路!G3726)</f>
        <v/>
      </c>
      <c r="N3726" t="str">
        <f>IF([1]线路!H3726="","",[1]线路!H3726)</f>
        <v/>
      </c>
    </row>
    <row r="3727" spans="1:14" x14ac:dyDescent="0.15">
      <c r="A3727" t="str">
        <f>IF([1]线路!A3727="","",[1]线路!A3727)</f>
        <v/>
      </c>
      <c r="B3727" t="str">
        <f>IF([1]线路!B3727="","",[1]线路!B3727)</f>
        <v/>
      </c>
      <c r="C3727" t="str">
        <f>IF([1]线路!C3727="","",[1]线路!C3727)</f>
        <v/>
      </c>
      <c r="D3727" t="str">
        <f>IF([1]线路!D3727="","",[1]线路!D3727)</f>
        <v/>
      </c>
      <c r="E3727" t="str">
        <f>IF([1]线路!F3727="","",[1]线路!F3727)</f>
        <v/>
      </c>
      <c r="F3727" t="str">
        <f>IF([1]线路!E3727="","",[1]线路!E3727)</f>
        <v/>
      </c>
      <c r="G3727" s="18" t="str">
        <f t="shared" si="132"/>
        <v/>
      </c>
      <c r="H3727" s="18"/>
      <c r="I3727" s="18"/>
      <c r="J3727" s="18"/>
      <c r="K3727" s="18"/>
      <c r="L3727" s="18" t="str">
        <f t="shared" si="133"/>
        <v/>
      </c>
      <c r="M3727" t="str">
        <f>IF([1]线路!G3727="","",[1]线路!G3727)</f>
        <v/>
      </c>
      <c r="N3727" t="str">
        <f>IF([1]线路!H3727="","",[1]线路!H3727)</f>
        <v/>
      </c>
    </row>
    <row r="3728" spans="1:14" x14ac:dyDescent="0.15">
      <c r="A3728" t="str">
        <f>IF([1]线路!A3728="","",[1]线路!A3728)</f>
        <v/>
      </c>
      <c r="B3728" t="str">
        <f>IF([1]线路!B3728="","",[1]线路!B3728)</f>
        <v/>
      </c>
      <c r="C3728" t="str">
        <f>IF([1]线路!C3728="","",[1]线路!C3728)</f>
        <v/>
      </c>
      <c r="D3728" t="str">
        <f>IF([1]线路!D3728="","",[1]线路!D3728)</f>
        <v/>
      </c>
      <c r="E3728" t="str">
        <f>IF([1]线路!F3728="","",[1]线路!F3728)</f>
        <v/>
      </c>
      <c r="F3728" t="str">
        <f>IF([1]线路!E3728="","",[1]线路!E3728)</f>
        <v/>
      </c>
      <c r="G3728" s="18" t="str">
        <f t="shared" si="132"/>
        <v/>
      </c>
      <c r="H3728" s="18"/>
      <c r="I3728" s="18"/>
      <c r="J3728" s="18"/>
      <c r="K3728" s="18"/>
      <c r="L3728" s="18" t="str">
        <f t="shared" si="133"/>
        <v/>
      </c>
      <c r="M3728" t="str">
        <f>IF([1]线路!G3728="","",[1]线路!G3728)</f>
        <v/>
      </c>
      <c r="N3728" t="str">
        <f>IF([1]线路!H3728="","",[1]线路!H3728)</f>
        <v/>
      </c>
    </row>
    <row r="3729" spans="1:14" x14ac:dyDescent="0.15">
      <c r="A3729" t="str">
        <f>IF([1]线路!A3729="","",[1]线路!A3729)</f>
        <v/>
      </c>
      <c r="B3729" t="str">
        <f>IF([1]线路!B3729="","",[1]线路!B3729)</f>
        <v/>
      </c>
      <c r="C3729" t="str">
        <f>IF([1]线路!C3729="","",[1]线路!C3729)</f>
        <v/>
      </c>
      <c r="D3729" t="str">
        <f>IF([1]线路!D3729="","",[1]线路!D3729)</f>
        <v/>
      </c>
      <c r="E3729" t="str">
        <f>IF([1]线路!F3729="","",[1]线路!F3729)</f>
        <v/>
      </c>
      <c r="F3729" t="str">
        <f>IF([1]线路!E3729="","",[1]线路!E3729)</f>
        <v/>
      </c>
      <c r="G3729" s="18" t="str">
        <f t="shared" si="132"/>
        <v/>
      </c>
      <c r="H3729" s="18"/>
      <c r="I3729" s="18"/>
      <c r="J3729" s="18"/>
      <c r="K3729" s="18"/>
      <c r="L3729" s="18" t="str">
        <f t="shared" si="133"/>
        <v/>
      </c>
      <c r="M3729" t="str">
        <f>IF([1]线路!G3729="","",[1]线路!G3729)</f>
        <v/>
      </c>
      <c r="N3729" t="str">
        <f>IF([1]线路!H3729="","",[1]线路!H3729)</f>
        <v/>
      </c>
    </row>
    <row r="3730" spans="1:14" x14ac:dyDescent="0.15">
      <c r="A3730" t="str">
        <f>IF([1]线路!A3730="","",[1]线路!A3730)</f>
        <v/>
      </c>
      <c r="B3730" t="str">
        <f>IF([1]线路!B3730="","",[1]线路!B3730)</f>
        <v/>
      </c>
      <c r="C3730" t="str">
        <f>IF([1]线路!C3730="","",[1]线路!C3730)</f>
        <v/>
      </c>
      <c r="D3730" t="str">
        <f>IF([1]线路!D3730="","",[1]线路!D3730)</f>
        <v/>
      </c>
      <c r="E3730" t="str">
        <f>IF([1]线路!F3730="","",[1]线路!F3730)</f>
        <v/>
      </c>
      <c r="F3730" t="str">
        <f>IF([1]线路!E3730="","",[1]线路!E3730)</f>
        <v/>
      </c>
      <c r="G3730" s="18" t="str">
        <f t="shared" si="132"/>
        <v/>
      </c>
      <c r="H3730" s="18"/>
      <c r="I3730" s="18"/>
      <c r="J3730" s="18"/>
      <c r="K3730" s="18"/>
      <c r="L3730" s="18" t="str">
        <f t="shared" si="133"/>
        <v/>
      </c>
      <c r="M3730" t="str">
        <f>IF([1]线路!G3730="","",[1]线路!G3730)</f>
        <v/>
      </c>
      <c r="N3730" t="str">
        <f>IF([1]线路!H3730="","",[1]线路!H3730)</f>
        <v/>
      </c>
    </row>
    <row r="3731" spans="1:14" x14ac:dyDescent="0.15">
      <c r="A3731" t="str">
        <f>IF([1]线路!A3731="","",[1]线路!A3731)</f>
        <v/>
      </c>
      <c r="B3731" t="str">
        <f>IF([1]线路!B3731="","",[1]线路!B3731)</f>
        <v/>
      </c>
      <c r="C3731" t="str">
        <f>IF([1]线路!C3731="","",[1]线路!C3731)</f>
        <v/>
      </c>
      <c r="D3731" t="str">
        <f>IF([1]线路!D3731="","",[1]线路!D3731)</f>
        <v/>
      </c>
      <c r="E3731" t="str">
        <f>IF([1]线路!F3731="","",[1]线路!F3731)</f>
        <v/>
      </c>
      <c r="F3731" t="str">
        <f>IF([1]线路!E3731="","",[1]线路!E3731)</f>
        <v/>
      </c>
      <c r="G3731" s="18" t="str">
        <f t="shared" si="132"/>
        <v/>
      </c>
      <c r="H3731" s="18"/>
      <c r="I3731" s="18"/>
      <c r="J3731" s="18"/>
      <c r="K3731" s="18"/>
      <c r="L3731" s="18" t="str">
        <f t="shared" si="133"/>
        <v/>
      </c>
      <c r="M3731" t="str">
        <f>IF([1]线路!G3731="","",[1]线路!G3731)</f>
        <v/>
      </c>
      <c r="N3731" t="str">
        <f>IF([1]线路!H3731="","",[1]线路!H3731)</f>
        <v/>
      </c>
    </row>
    <row r="3732" spans="1:14" x14ac:dyDescent="0.15">
      <c r="A3732" t="str">
        <f>IF([1]线路!A3732="","",[1]线路!A3732)</f>
        <v/>
      </c>
      <c r="B3732" t="str">
        <f>IF([1]线路!B3732="","",[1]线路!B3732)</f>
        <v/>
      </c>
      <c r="C3732" t="str">
        <f>IF([1]线路!C3732="","",[1]线路!C3732)</f>
        <v/>
      </c>
      <c r="D3732" t="str">
        <f>IF([1]线路!D3732="","",[1]线路!D3732)</f>
        <v/>
      </c>
      <c r="E3732" t="str">
        <f>IF([1]线路!F3732="","",[1]线路!F3732)</f>
        <v/>
      </c>
      <c r="F3732" t="str">
        <f>IF([1]线路!E3732="","",[1]线路!E3732)</f>
        <v/>
      </c>
      <c r="G3732" s="18" t="str">
        <f t="shared" si="132"/>
        <v/>
      </c>
      <c r="H3732" s="18"/>
      <c r="I3732" s="18"/>
      <c r="J3732" s="18"/>
      <c r="K3732" s="18"/>
      <c r="L3732" s="18" t="str">
        <f t="shared" si="133"/>
        <v/>
      </c>
      <c r="M3732" t="str">
        <f>IF([1]线路!G3732="","",[1]线路!G3732)</f>
        <v/>
      </c>
      <c r="N3732" t="str">
        <f>IF([1]线路!H3732="","",[1]线路!H3732)</f>
        <v/>
      </c>
    </row>
    <row r="3733" spans="1:14" x14ac:dyDescent="0.15">
      <c r="A3733" t="str">
        <f>IF([1]线路!A3733="","",[1]线路!A3733)</f>
        <v/>
      </c>
      <c r="B3733" t="str">
        <f>IF([1]线路!B3733="","",[1]线路!B3733)</f>
        <v/>
      </c>
      <c r="C3733" t="str">
        <f>IF([1]线路!C3733="","",[1]线路!C3733)</f>
        <v/>
      </c>
      <c r="D3733" t="str">
        <f>IF([1]线路!D3733="","",[1]线路!D3733)</f>
        <v/>
      </c>
      <c r="E3733" t="str">
        <f>IF([1]线路!F3733="","",[1]线路!F3733)</f>
        <v/>
      </c>
      <c r="F3733" t="str">
        <f>IF([1]线路!E3733="","",[1]线路!E3733)</f>
        <v/>
      </c>
      <c r="G3733" s="18" t="str">
        <f t="shared" si="132"/>
        <v/>
      </c>
      <c r="H3733" s="18"/>
      <c r="I3733" s="18"/>
      <c r="J3733" s="18"/>
      <c r="K3733" s="18"/>
      <c r="L3733" s="18" t="str">
        <f t="shared" si="133"/>
        <v/>
      </c>
      <c r="M3733" t="str">
        <f>IF([1]线路!G3733="","",[1]线路!G3733)</f>
        <v/>
      </c>
      <c r="N3733" t="str">
        <f>IF([1]线路!H3733="","",[1]线路!H3733)</f>
        <v/>
      </c>
    </row>
    <row r="3734" spans="1:14" x14ac:dyDescent="0.15">
      <c r="A3734" t="str">
        <f>IF([1]线路!A3734="","",[1]线路!A3734)</f>
        <v/>
      </c>
      <c r="B3734" t="str">
        <f>IF([1]线路!B3734="","",[1]线路!B3734)</f>
        <v/>
      </c>
      <c r="C3734" t="str">
        <f>IF([1]线路!C3734="","",[1]线路!C3734)</f>
        <v/>
      </c>
      <c r="D3734" t="str">
        <f>IF([1]线路!D3734="","",[1]线路!D3734)</f>
        <v/>
      </c>
      <c r="E3734" t="str">
        <f>IF([1]线路!F3734="","",[1]线路!F3734)</f>
        <v/>
      </c>
      <c r="F3734" t="str">
        <f>IF([1]线路!E3734="","",[1]线路!E3734)</f>
        <v/>
      </c>
      <c r="G3734" s="18" t="str">
        <f t="shared" si="132"/>
        <v/>
      </c>
      <c r="H3734" s="18"/>
      <c r="I3734" s="18"/>
      <c r="J3734" s="18"/>
      <c r="K3734" s="18"/>
      <c r="L3734" s="18" t="str">
        <f t="shared" si="133"/>
        <v/>
      </c>
      <c r="M3734" t="str">
        <f>IF([1]线路!G3734="","",[1]线路!G3734)</f>
        <v/>
      </c>
      <c r="N3734" t="str">
        <f>IF([1]线路!H3734="","",[1]线路!H3734)</f>
        <v/>
      </c>
    </row>
    <row r="3735" spans="1:14" x14ac:dyDescent="0.15">
      <c r="A3735" t="str">
        <f>IF([1]线路!A3735="","",[1]线路!A3735)</f>
        <v/>
      </c>
      <c r="B3735" t="str">
        <f>IF([1]线路!B3735="","",[1]线路!B3735)</f>
        <v/>
      </c>
      <c r="C3735" t="str">
        <f>IF([1]线路!C3735="","",[1]线路!C3735)</f>
        <v/>
      </c>
      <c r="D3735" t="str">
        <f>IF([1]线路!D3735="","",[1]线路!D3735)</f>
        <v/>
      </c>
      <c r="E3735" t="str">
        <f>IF([1]线路!F3735="","",[1]线路!F3735)</f>
        <v/>
      </c>
      <c r="F3735" t="str">
        <f>IF([1]线路!E3735="","",[1]线路!E3735)</f>
        <v/>
      </c>
      <c r="G3735" s="18" t="str">
        <f t="shared" si="132"/>
        <v/>
      </c>
      <c r="H3735" s="18"/>
      <c r="I3735" s="18"/>
      <c r="J3735" s="18"/>
      <c r="K3735" s="18"/>
      <c r="L3735" s="18" t="str">
        <f t="shared" si="133"/>
        <v/>
      </c>
      <c r="M3735" t="str">
        <f>IF([1]线路!G3735="","",[1]线路!G3735)</f>
        <v/>
      </c>
      <c r="N3735" t="str">
        <f>IF([1]线路!H3735="","",[1]线路!H3735)</f>
        <v/>
      </c>
    </row>
    <row r="3736" spans="1:14" x14ac:dyDescent="0.15">
      <c r="A3736" t="str">
        <f>IF([1]线路!A3736="","",[1]线路!A3736)</f>
        <v/>
      </c>
      <c r="B3736" t="str">
        <f>IF([1]线路!B3736="","",[1]线路!B3736)</f>
        <v/>
      </c>
      <c r="C3736" t="str">
        <f>IF([1]线路!C3736="","",[1]线路!C3736)</f>
        <v/>
      </c>
      <c r="D3736" t="str">
        <f>IF([1]线路!D3736="","",[1]线路!D3736)</f>
        <v/>
      </c>
      <c r="E3736" t="str">
        <f>IF([1]线路!F3736="","",[1]线路!F3736)</f>
        <v/>
      </c>
      <c r="F3736" t="str">
        <f>IF([1]线路!E3736="","",[1]线路!E3736)</f>
        <v/>
      </c>
      <c r="G3736" s="18" t="str">
        <f t="shared" si="132"/>
        <v/>
      </c>
      <c r="H3736" s="18"/>
      <c r="I3736" s="18"/>
      <c r="J3736" s="18"/>
      <c r="K3736" s="18"/>
      <c r="L3736" s="18" t="str">
        <f t="shared" si="133"/>
        <v/>
      </c>
      <c r="M3736" t="str">
        <f>IF([1]线路!G3736="","",[1]线路!G3736)</f>
        <v/>
      </c>
      <c r="N3736" t="str">
        <f>IF([1]线路!H3736="","",[1]线路!H3736)</f>
        <v/>
      </c>
    </row>
    <row r="3737" spans="1:14" x14ac:dyDescent="0.15">
      <c r="A3737" t="str">
        <f>IF([1]线路!A3737="","",[1]线路!A3737)</f>
        <v/>
      </c>
      <c r="B3737" t="str">
        <f>IF([1]线路!B3737="","",[1]线路!B3737)</f>
        <v/>
      </c>
      <c r="C3737" t="str">
        <f>IF([1]线路!C3737="","",[1]线路!C3737)</f>
        <v/>
      </c>
      <c r="D3737" t="str">
        <f>IF([1]线路!D3737="","",[1]线路!D3737)</f>
        <v/>
      </c>
      <c r="E3737" t="str">
        <f>IF([1]线路!F3737="","",[1]线路!F3737)</f>
        <v/>
      </c>
      <c r="F3737" t="str">
        <f>IF([1]线路!E3737="","",[1]线路!E3737)</f>
        <v/>
      </c>
      <c r="G3737" s="18" t="str">
        <f t="shared" si="132"/>
        <v/>
      </c>
      <c r="H3737" s="18"/>
      <c r="I3737" s="18"/>
      <c r="J3737" s="18"/>
      <c r="K3737" s="18"/>
      <c r="L3737" s="18" t="str">
        <f t="shared" si="133"/>
        <v/>
      </c>
      <c r="M3737" t="str">
        <f>IF([1]线路!G3737="","",[1]线路!G3737)</f>
        <v/>
      </c>
      <c r="N3737" t="str">
        <f>IF([1]线路!H3737="","",[1]线路!H3737)</f>
        <v/>
      </c>
    </row>
    <row r="3738" spans="1:14" x14ac:dyDescent="0.15">
      <c r="A3738" t="str">
        <f>IF([1]线路!A3738="","",[1]线路!A3738)</f>
        <v/>
      </c>
      <c r="B3738" t="str">
        <f>IF([1]线路!B3738="","",[1]线路!B3738)</f>
        <v/>
      </c>
      <c r="C3738" t="str">
        <f>IF([1]线路!C3738="","",[1]线路!C3738)</f>
        <v/>
      </c>
      <c r="D3738" t="str">
        <f>IF([1]线路!D3738="","",[1]线路!D3738)</f>
        <v/>
      </c>
      <c r="E3738" t="str">
        <f>IF([1]线路!F3738="","",[1]线路!F3738)</f>
        <v/>
      </c>
      <c r="F3738" t="str">
        <f>IF([1]线路!E3738="","",[1]线路!E3738)</f>
        <v/>
      </c>
      <c r="G3738" s="18" t="str">
        <f t="shared" si="132"/>
        <v/>
      </c>
      <c r="H3738" s="18"/>
      <c r="I3738" s="18"/>
      <c r="J3738" s="18"/>
      <c r="K3738" s="18"/>
      <c r="L3738" s="18" t="str">
        <f t="shared" si="133"/>
        <v/>
      </c>
      <c r="M3738" t="str">
        <f>IF([1]线路!G3738="","",[1]线路!G3738)</f>
        <v/>
      </c>
      <c r="N3738" t="str">
        <f>IF([1]线路!H3738="","",[1]线路!H3738)</f>
        <v/>
      </c>
    </row>
    <row r="3739" spans="1:14" x14ac:dyDescent="0.15">
      <c r="A3739" t="str">
        <f>IF([1]线路!A3739="","",[1]线路!A3739)</f>
        <v/>
      </c>
      <c r="B3739" t="str">
        <f>IF([1]线路!B3739="","",[1]线路!B3739)</f>
        <v/>
      </c>
      <c r="C3739" t="str">
        <f>IF([1]线路!C3739="","",[1]线路!C3739)</f>
        <v/>
      </c>
      <c r="D3739" t="str">
        <f>IF([1]线路!D3739="","",[1]线路!D3739)</f>
        <v/>
      </c>
      <c r="E3739" t="str">
        <f>IF([1]线路!F3739="","",[1]线路!F3739)</f>
        <v/>
      </c>
      <c r="F3739" t="str">
        <f>IF([1]线路!E3739="","",[1]线路!E3739)</f>
        <v/>
      </c>
      <c r="G3739" s="18" t="str">
        <f t="shared" si="132"/>
        <v/>
      </c>
      <c r="H3739" s="18"/>
      <c r="I3739" s="18"/>
      <c r="J3739" s="18"/>
      <c r="K3739" s="18"/>
      <c r="L3739" s="18" t="str">
        <f t="shared" si="133"/>
        <v/>
      </c>
      <c r="M3739" t="str">
        <f>IF([1]线路!G3739="","",[1]线路!G3739)</f>
        <v/>
      </c>
      <c r="N3739" t="str">
        <f>IF([1]线路!H3739="","",[1]线路!H3739)</f>
        <v/>
      </c>
    </row>
    <row r="3740" spans="1:14" x14ac:dyDescent="0.15">
      <c r="A3740" t="str">
        <f>IF([1]线路!A3740="","",[1]线路!A3740)</f>
        <v/>
      </c>
      <c r="B3740" t="str">
        <f>IF([1]线路!B3740="","",[1]线路!B3740)</f>
        <v/>
      </c>
      <c r="C3740" t="str">
        <f>IF([1]线路!C3740="","",[1]线路!C3740)</f>
        <v/>
      </c>
      <c r="D3740" t="str">
        <f>IF([1]线路!D3740="","",[1]线路!D3740)</f>
        <v/>
      </c>
      <c r="E3740" t="str">
        <f>IF([1]线路!F3740="","",[1]线路!F3740)</f>
        <v/>
      </c>
      <c r="F3740" t="str">
        <f>IF([1]线路!E3740="","",[1]线路!E3740)</f>
        <v/>
      </c>
      <c r="G3740" s="18" t="str">
        <f t="shared" si="132"/>
        <v/>
      </c>
      <c r="H3740" s="18"/>
      <c r="I3740" s="18"/>
      <c r="J3740" s="18"/>
      <c r="K3740" s="18"/>
      <c r="L3740" s="18" t="str">
        <f t="shared" si="133"/>
        <v/>
      </c>
      <c r="M3740" t="str">
        <f>IF([1]线路!G3740="","",[1]线路!G3740)</f>
        <v/>
      </c>
      <c r="N3740" t="str">
        <f>IF([1]线路!H3740="","",[1]线路!H3740)</f>
        <v/>
      </c>
    </row>
    <row r="3741" spans="1:14" x14ac:dyDescent="0.15">
      <c r="A3741" t="str">
        <f>IF([1]线路!A3741="","",[1]线路!A3741)</f>
        <v/>
      </c>
      <c r="B3741" t="str">
        <f>IF([1]线路!B3741="","",[1]线路!B3741)</f>
        <v/>
      </c>
      <c r="C3741" t="str">
        <f>IF([1]线路!C3741="","",[1]线路!C3741)</f>
        <v/>
      </c>
      <c r="D3741" t="str">
        <f>IF([1]线路!D3741="","",[1]线路!D3741)</f>
        <v/>
      </c>
      <c r="E3741" t="str">
        <f>IF([1]线路!F3741="","",[1]线路!F3741)</f>
        <v/>
      </c>
      <c r="F3741" t="str">
        <f>IF([1]线路!E3741="","",[1]线路!E3741)</f>
        <v/>
      </c>
      <c r="G3741" s="18" t="str">
        <f t="shared" si="132"/>
        <v/>
      </c>
      <c r="H3741" s="18"/>
      <c r="I3741" s="18"/>
      <c r="J3741" s="18"/>
      <c r="K3741" s="18"/>
      <c r="L3741" s="18" t="str">
        <f t="shared" si="133"/>
        <v/>
      </c>
      <c r="M3741" t="str">
        <f>IF([1]线路!G3741="","",[1]线路!G3741)</f>
        <v/>
      </c>
      <c r="N3741" t="str">
        <f>IF([1]线路!H3741="","",[1]线路!H3741)</f>
        <v/>
      </c>
    </row>
    <row r="3742" spans="1:14" x14ac:dyDescent="0.15">
      <c r="A3742" t="str">
        <f>IF([1]线路!A3742="","",[1]线路!A3742)</f>
        <v/>
      </c>
      <c r="B3742" t="str">
        <f>IF([1]线路!B3742="","",[1]线路!B3742)</f>
        <v/>
      </c>
      <c r="C3742" t="str">
        <f>IF([1]线路!C3742="","",[1]线路!C3742)</f>
        <v/>
      </c>
      <c r="D3742" t="str">
        <f>IF([1]线路!D3742="","",[1]线路!D3742)</f>
        <v/>
      </c>
      <c r="E3742" t="str">
        <f>IF([1]线路!F3742="","",[1]线路!F3742)</f>
        <v/>
      </c>
      <c r="F3742" t="str">
        <f>IF([1]线路!E3742="","",[1]线路!E3742)</f>
        <v/>
      </c>
      <c r="G3742" s="18" t="str">
        <f t="shared" si="132"/>
        <v/>
      </c>
      <c r="H3742" s="18"/>
      <c r="I3742" s="18"/>
      <c r="J3742" s="18"/>
      <c r="K3742" s="18"/>
      <c r="L3742" s="18" t="str">
        <f t="shared" si="133"/>
        <v/>
      </c>
      <c r="M3742" t="str">
        <f>IF([1]线路!G3742="","",[1]线路!G3742)</f>
        <v/>
      </c>
      <c r="N3742" t="str">
        <f>IF([1]线路!H3742="","",[1]线路!H3742)</f>
        <v/>
      </c>
    </row>
    <row r="3743" spans="1:14" x14ac:dyDescent="0.15">
      <c r="A3743" t="str">
        <f>IF([1]线路!A3743="","",[1]线路!A3743)</f>
        <v/>
      </c>
      <c r="B3743" t="str">
        <f>IF([1]线路!B3743="","",[1]线路!B3743)</f>
        <v/>
      </c>
      <c r="C3743" t="str">
        <f>IF([1]线路!C3743="","",[1]线路!C3743)</f>
        <v/>
      </c>
      <c r="D3743" t="str">
        <f>IF([1]线路!D3743="","",[1]线路!D3743)</f>
        <v/>
      </c>
      <c r="E3743" t="str">
        <f>IF([1]线路!F3743="","",[1]线路!F3743)</f>
        <v/>
      </c>
      <c r="F3743" t="str">
        <f>IF([1]线路!E3743="","",[1]线路!E3743)</f>
        <v/>
      </c>
      <c r="G3743" s="18" t="str">
        <f t="shared" si="132"/>
        <v/>
      </c>
      <c r="H3743" s="18"/>
      <c r="I3743" s="18"/>
      <c r="J3743" s="18"/>
      <c r="K3743" s="18"/>
      <c r="L3743" s="18" t="str">
        <f t="shared" si="133"/>
        <v/>
      </c>
      <c r="M3743" t="str">
        <f>IF([1]线路!G3743="","",[1]线路!G3743)</f>
        <v/>
      </c>
      <c r="N3743" t="str">
        <f>IF([1]线路!H3743="","",[1]线路!H3743)</f>
        <v/>
      </c>
    </row>
    <row r="3744" spans="1:14" x14ac:dyDescent="0.15">
      <c r="A3744" t="str">
        <f>IF([1]线路!A3744="","",[1]线路!A3744)</f>
        <v/>
      </c>
      <c r="B3744" t="str">
        <f>IF([1]线路!B3744="","",[1]线路!B3744)</f>
        <v/>
      </c>
      <c r="C3744" t="str">
        <f>IF([1]线路!C3744="","",[1]线路!C3744)</f>
        <v/>
      </c>
      <c r="D3744" t="str">
        <f>IF([1]线路!D3744="","",[1]线路!D3744)</f>
        <v/>
      </c>
      <c r="E3744" t="str">
        <f>IF([1]线路!F3744="","",[1]线路!F3744)</f>
        <v/>
      </c>
      <c r="F3744" t="str">
        <f>IF([1]线路!E3744="","",[1]线路!E3744)</f>
        <v/>
      </c>
      <c r="G3744" s="18" t="str">
        <f t="shared" si="132"/>
        <v/>
      </c>
      <c r="H3744" s="18"/>
      <c r="I3744" s="18"/>
      <c r="J3744" s="18"/>
      <c r="K3744" s="18"/>
      <c r="L3744" s="18" t="str">
        <f t="shared" si="133"/>
        <v/>
      </c>
      <c r="M3744" t="str">
        <f>IF([1]线路!G3744="","",[1]线路!G3744)</f>
        <v/>
      </c>
      <c r="N3744" t="str">
        <f>IF([1]线路!H3744="","",[1]线路!H3744)</f>
        <v/>
      </c>
    </row>
    <row r="3745" spans="1:14" x14ac:dyDescent="0.15">
      <c r="A3745" t="str">
        <f>IF([1]线路!A3745="","",[1]线路!A3745)</f>
        <v/>
      </c>
      <c r="B3745" t="str">
        <f>IF([1]线路!B3745="","",[1]线路!B3745)</f>
        <v/>
      </c>
      <c r="C3745" t="str">
        <f>IF([1]线路!C3745="","",[1]线路!C3745)</f>
        <v/>
      </c>
      <c r="D3745" t="str">
        <f>IF([1]线路!D3745="","",[1]线路!D3745)</f>
        <v/>
      </c>
      <c r="E3745" t="str">
        <f>IF([1]线路!F3745="","",[1]线路!F3745)</f>
        <v/>
      </c>
      <c r="F3745" t="str">
        <f>IF([1]线路!E3745="","",[1]线路!E3745)</f>
        <v/>
      </c>
      <c r="G3745" s="18" t="str">
        <f t="shared" si="132"/>
        <v/>
      </c>
      <c r="H3745" s="18"/>
      <c r="I3745" s="18"/>
      <c r="J3745" s="18"/>
      <c r="K3745" s="18"/>
      <c r="L3745" s="18" t="str">
        <f t="shared" si="133"/>
        <v/>
      </c>
      <c r="M3745" t="str">
        <f>IF([1]线路!G3745="","",[1]线路!G3745)</f>
        <v/>
      </c>
      <c r="N3745" t="str">
        <f>IF([1]线路!H3745="","",[1]线路!H3745)</f>
        <v/>
      </c>
    </row>
    <row r="3746" spans="1:14" x14ac:dyDescent="0.15">
      <c r="A3746" t="str">
        <f>IF([1]线路!A3746="","",[1]线路!A3746)</f>
        <v/>
      </c>
      <c r="B3746" t="str">
        <f>IF([1]线路!B3746="","",[1]线路!B3746)</f>
        <v/>
      </c>
      <c r="C3746" t="str">
        <f>IF([1]线路!C3746="","",[1]线路!C3746)</f>
        <v/>
      </c>
      <c r="D3746" t="str">
        <f>IF([1]线路!D3746="","",[1]线路!D3746)</f>
        <v/>
      </c>
      <c r="E3746" t="str">
        <f>IF([1]线路!F3746="","",[1]线路!F3746)</f>
        <v/>
      </c>
      <c r="F3746" t="str">
        <f>IF([1]线路!E3746="","",[1]线路!E3746)</f>
        <v/>
      </c>
      <c r="G3746" s="18" t="str">
        <f t="shared" si="132"/>
        <v/>
      </c>
      <c r="H3746" s="18"/>
      <c r="I3746" s="18"/>
      <c r="J3746" s="18"/>
      <c r="K3746" s="18"/>
      <c r="L3746" s="18" t="str">
        <f t="shared" si="133"/>
        <v/>
      </c>
      <c r="M3746" t="str">
        <f>IF([1]线路!G3746="","",[1]线路!G3746)</f>
        <v/>
      </c>
      <c r="N3746" t="str">
        <f>IF([1]线路!H3746="","",[1]线路!H3746)</f>
        <v/>
      </c>
    </row>
    <row r="3747" spans="1:14" x14ac:dyDescent="0.15">
      <c r="A3747" t="str">
        <f>IF([1]线路!A3747="","",[1]线路!A3747)</f>
        <v/>
      </c>
      <c r="B3747" t="str">
        <f>IF([1]线路!B3747="","",[1]线路!B3747)</f>
        <v/>
      </c>
      <c r="C3747" t="str">
        <f>IF([1]线路!C3747="","",[1]线路!C3747)</f>
        <v/>
      </c>
      <c r="D3747" t="str">
        <f>IF([1]线路!D3747="","",[1]线路!D3747)</f>
        <v/>
      </c>
      <c r="E3747" t="str">
        <f>IF([1]线路!F3747="","",[1]线路!F3747)</f>
        <v/>
      </c>
      <c r="F3747" t="str">
        <f>IF([1]线路!E3747="","",[1]线路!E3747)</f>
        <v/>
      </c>
      <c r="G3747" s="18" t="str">
        <f t="shared" si="132"/>
        <v/>
      </c>
      <c r="H3747" s="18"/>
      <c r="I3747" s="18"/>
      <c r="J3747" s="18"/>
      <c r="K3747" s="18"/>
      <c r="L3747" s="18" t="str">
        <f t="shared" si="133"/>
        <v/>
      </c>
      <c r="M3747" t="str">
        <f>IF([1]线路!G3747="","",[1]线路!G3747)</f>
        <v/>
      </c>
      <c r="N3747" t="str">
        <f>IF([1]线路!H3747="","",[1]线路!H3747)</f>
        <v/>
      </c>
    </row>
    <row r="3748" spans="1:14" x14ac:dyDescent="0.15">
      <c r="A3748" t="str">
        <f>IF([1]线路!A3748="","",[1]线路!A3748)</f>
        <v/>
      </c>
      <c r="B3748" t="str">
        <f>IF([1]线路!B3748="","",[1]线路!B3748)</f>
        <v/>
      </c>
      <c r="C3748" t="str">
        <f>IF([1]线路!C3748="","",[1]线路!C3748)</f>
        <v/>
      </c>
      <c r="D3748" t="str">
        <f>IF([1]线路!D3748="","",[1]线路!D3748)</f>
        <v/>
      </c>
      <c r="E3748" t="str">
        <f>IF([1]线路!F3748="","",[1]线路!F3748)</f>
        <v/>
      </c>
      <c r="F3748" t="str">
        <f>IF([1]线路!E3748="","",[1]线路!E3748)</f>
        <v/>
      </c>
      <c r="G3748" s="18" t="str">
        <f t="shared" si="132"/>
        <v/>
      </c>
      <c r="H3748" s="18"/>
      <c r="I3748" s="18"/>
      <c r="J3748" s="18"/>
      <c r="K3748" s="18"/>
      <c r="L3748" s="18" t="str">
        <f t="shared" si="133"/>
        <v/>
      </c>
      <c r="M3748" t="str">
        <f>IF([1]线路!G3748="","",[1]线路!G3748)</f>
        <v/>
      </c>
      <c r="N3748" t="str">
        <f>IF([1]线路!H3748="","",[1]线路!H3748)</f>
        <v/>
      </c>
    </row>
    <row r="3749" spans="1:14" x14ac:dyDescent="0.15">
      <c r="A3749" t="str">
        <f>IF([1]线路!A3749="","",[1]线路!A3749)</f>
        <v/>
      </c>
      <c r="B3749" t="str">
        <f>IF([1]线路!B3749="","",[1]线路!B3749)</f>
        <v/>
      </c>
      <c r="C3749" t="str">
        <f>IF([1]线路!C3749="","",[1]线路!C3749)</f>
        <v/>
      </c>
      <c r="D3749" t="str">
        <f>IF([1]线路!D3749="","",[1]线路!D3749)</f>
        <v/>
      </c>
      <c r="E3749" t="str">
        <f>IF([1]线路!F3749="","",[1]线路!F3749)</f>
        <v/>
      </c>
      <c r="F3749" t="str">
        <f>IF([1]线路!E3749="","",[1]线路!E3749)</f>
        <v/>
      </c>
      <c r="G3749" s="18" t="str">
        <f t="shared" si="132"/>
        <v/>
      </c>
      <c r="H3749" s="18"/>
      <c r="I3749" s="18"/>
      <c r="J3749" s="18"/>
      <c r="K3749" s="18"/>
      <c r="L3749" s="18" t="str">
        <f t="shared" si="133"/>
        <v/>
      </c>
      <c r="M3749" t="str">
        <f>IF([1]线路!G3749="","",[1]线路!G3749)</f>
        <v/>
      </c>
      <c r="N3749" t="str">
        <f>IF([1]线路!H3749="","",[1]线路!H3749)</f>
        <v/>
      </c>
    </row>
    <row r="3750" spans="1:14" x14ac:dyDescent="0.15">
      <c r="A3750" t="str">
        <f>IF([1]线路!A3750="","",[1]线路!A3750)</f>
        <v/>
      </c>
      <c r="B3750" t="str">
        <f>IF([1]线路!B3750="","",[1]线路!B3750)</f>
        <v/>
      </c>
      <c r="C3750" t="str">
        <f>IF([1]线路!C3750="","",[1]线路!C3750)</f>
        <v/>
      </c>
      <c r="D3750" t="str">
        <f>IF([1]线路!D3750="","",[1]线路!D3750)</f>
        <v/>
      </c>
      <c r="E3750" t="str">
        <f>IF([1]线路!F3750="","",[1]线路!F3750)</f>
        <v/>
      </c>
      <c r="F3750" t="str">
        <f>IF([1]线路!E3750="","",[1]线路!E3750)</f>
        <v/>
      </c>
      <c r="G3750" s="18" t="str">
        <f t="shared" si="132"/>
        <v/>
      </c>
      <c r="H3750" s="18"/>
      <c r="I3750" s="18"/>
      <c r="J3750" s="18"/>
      <c r="K3750" s="18"/>
      <c r="L3750" s="18" t="str">
        <f t="shared" si="133"/>
        <v/>
      </c>
      <c r="M3750" t="str">
        <f>IF([1]线路!G3750="","",[1]线路!G3750)</f>
        <v/>
      </c>
      <c r="N3750" t="str">
        <f>IF([1]线路!H3750="","",[1]线路!H3750)</f>
        <v/>
      </c>
    </row>
    <row r="3751" spans="1:14" x14ac:dyDescent="0.15">
      <c r="A3751" t="str">
        <f>IF([1]线路!A3751="","",[1]线路!A3751)</f>
        <v/>
      </c>
      <c r="B3751" t="str">
        <f>IF([1]线路!B3751="","",[1]线路!B3751)</f>
        <v/>
      </c>
      <c r="C3751" t="str">
        <f>IF([1]线路!C3751="","",[1]线路!C3751)</f>
        <v/>
      </c>
      <c r="D3751" t="str">
        <f>IF([1]线路!D3751="","",[1]线路!D3751)</f>
        <v/>
      </c>
      <c r="E3751" t="str">
        <f>IF([1]线路!F3751="","",[1]线路!F3751)</f>
        <v/>
      </c>
      <c r="F3751" t="str">
        <f>IF([1]线路!E3751="","",[1]线路!E3751)</f>
        <v/>
      </c>
      <c r="G3751" s="18" t="str">
        <f t="shared" si="132"/>
        <v/>
      </c>
      <c r="H3751" s="18"/>
      <c r="I3751" s="18"/>
      <c r="J3751" s="18"/>
      <c r="K3751" s="18"/>
      <c r="L3751" s="18" t="str">
        <f t="shared" si="133"/>
        <v/>
      </c>
      <c r="M3751" t="str">
        <f>IF([1]线路!G3751="","",[1]线路!G3751)</f>
        <v/>
      </c>
      <c r="N3751" t="str">
        <f>IF([1]线路!H3751="","",[1]线路!H3751)</f>
        <v/>
      </c>
    </row>
    <row r="3752" spans="1:14" x14ac:dyDescent="0.15">
      <c r="A3752" t="str">
        <f>IF([1]线路!A3752="","",[1]线路!A3752)</f>
        <v/>
      </c>
      <c r="B3752" t="str">
        <f>IF([1]线路!B3752="","",[1]线路!B3752)</f>
        <v/>
      </c>
      <c r="C3752" t="str">
        <f>IF([1]线路!C3752="","",[1]线路!C3752)</f>
        <v/>
      </c>
      <c r="D3752" t="str">
        <f>IF([1]线路!D3752="","",[1]线路!D3752)</f>
        <v/>
      </c>
      <c r="E3752" t="str">
        <f>IF([1]线路!F3752="","",[1]线路!F3752)</f>
        <v/>
      </c>
      <c r="F3752" t="str">
        <f>IF([1]线路!E3752="","",[1]线路!E3752)</f>
        <v/>
      </c>
      <c r="G3752" s="18" t="str">
        <f t="shared" si="132"/>
        <v/>
      </c>
      <c r="H3752" s="18"/>
      <c r="I3752" s="18"/>
      <c r="J3752" s="18"/>
      <c r="K3752" s="18"/>
      <c r="L3752" s="18" t="str">
        <f t="shared" si="133"/>
        <v/>
      </c>
      <c r="M3752" t="str">
        <f>IF([1]线路!G3752="","",[1]线路!G3752)</f>
        <v/>
      </c>
      <c r="N3752" t="str">
        <f>IF([1]线路!H3752="","",[1]线路!H3752)</f>
        <v/>
      </c>
    </row>
    <row r="3753" spans="1:14" x14ac:dyDescent="0.15">
      <c r="A3753" t="str">
        <f>IF([1]线路!A3753="","",[1]线路!A3753)</f>
        <v/>
      </c>
      <c r="B3753" t="str">
        <f>IF([1]线路!B3753="","",[1]线路!B3753)</f>
        <v/>
      </c>
      <c r="C3753" t="str">
        <f>IF([1]线路!C3753="","",[1]线路!C3753)</f>
        <v/>
      </c>
      <c r="D3753" t="str">
        <f>IF([1]线路!D3753="","",[1]线路!D3753)</f>
        <v/>
      </c>
      <c r="E3753" t="str">
        <f>IF([1]线路!F3753="","",[1]线路!F3753)</f>
        <v/>
      </c>
      <c r="F3753" t="str">
        <f>IF([1]线路!E3753="","",[1]线路!E3753)</f>
        <v/>
      </c>
      <c r="G3753" s="18" t="str">
        <f t="shared" si="132"/>
        <v/>
      </c>
      <c r="H3753" s="18"/>
      <c r="I3753" s="18"/>
      <c r="J3753" s="18"/>
      <c r="K3753" s="18"/>
      <c r="L3753" s="18" t="str">
        <f t="shared" si="133"/>
        <v/>
      </c>
      <c r="M3753" t="str">
        <f>IF([1]线路!G3753="","",[1]线路!G3753)</f>
        <v/>
      </c>
      <c r="N3753" t="str">
        <f>IF([1]线路!H3753="","",[1]线路!H3753)</f>
        <v/>
      </c>
    </row>
    <row r="3754" spans="1:14" x14ac:dyDescent="0.15">
      <c r="A3754" t="str">
        <f>IF([1]线路!A3754="","",[1]线路!A3754)</f>
        <v/>
      </c>
      <c r="B3754" t="str">
        <f>IF([1]线路!B3754="","",[1]线路!B3754)</f>
        <v/>
      </c>
      <c r="C3754" t="str">
        <f>IF([1]线路!C3754="","",[1]线路!C3754)</f>
        <v/>
      </c>
      <c r="D3754" t="str">
        <f>IF([1]线路!D3754="","",[1]线路!D3754)</f>
        <v/>
      </c>
      <c r="E3754" t="str">
        <f>IF([1]线路!F3754="","",[1]线路!F3754)</f>
        <v/>
      </c>
      <c r="F3754" t="str">
        <f>IF([1]线路!E3754="","",[1]线路!E3754)</f>
        <v/>
      </c>
      <c r="G3754" s="18" t="str">
        <f t="shared" si="132"/>
        <v/>
      </c>
      <c r="H3754" s="18"/>
      <c r="I3754" s="18"/>
      <c r="J3754" s="18"/>
      <c r="K3754" s="18"/>
      <c r="L3754" s="18" t="str">
        <f t="shared" si="133"/>
        <v/>
      </c>
      <c r="M3754" t="str">
        <f>IF([1]线路!G3754="","",[1]线路!G3754)</f>
        <v/>
      </c>
      <c r="N3754" t="str">
        <f>IF([1]线路!H3754="","",[1]线路!H3754)</f>
        <v/>
      </c>
    </row>
    <row r="3755" spans="1:14" x14ac:dyDescent="0.15">
      <c r="A3755" t="str">
        <f>IF([1]线路!A3755="","",[1]线路!A3755)</f>
        <v/>
      </c>
      <c r="B3755" t="str">
        <f>IF([1]线路!B3755="","",[1]线路!B3755)</f>
        <v/>
      </c>
      <c r="C3755" t="str">
        <f>IF([1]线路!C3755="","",[1]线路!C3755)</f>
        <v/>
      </c>
      <c r="D3755" t="str">
        <f>IF([1]线路!D3755="","",[1]线路!D3755)</f>
        <v/>
      </c>
      <c r="E3755" t="str">
        <f>IF([1]线路!F3755="","",[1]线路!F3755)</f>
        <v/>
      </c>
      <c r="F3755" t="str">
        <f>IF([1]线路!E3755="","",[1]线路!E3755)</f>
        <v/>
      </c>
      <c r="G3755" s="18" t="str">
        <f t="shared" si="132"/>
        <v/>
      </c>
      <c r="H3755" s="18"/>
      <c r="I3755" s="18"/>
      <c r="J3755" s="18"/>
      <c r="K3755" s="18"/>
      <c r="L3755" s="18" t="str">
        <f t="shared" si="133"/>
        <v/>
      </c>
      <c r="M3755" t="str">
        <f>IF([1]线路!G3755="","",[1]线路!G3755)</f>
        <v/>
      </c>
      <c r="N3755" t="str">
        <f>IF([1]线路!H3755="","",[1]线路!H3755)</f>
        <v/>
      </c>
    </row>
    <row r="3756" spans="1:14" x14ac:dyDescent="0.15">
      <c r="A3756" t="str">
        <f>IF([1]线路!A3756="","",[1]线路!A3756)</f>
        <v/>
      </c>
      <c r="B3756" t="str">
        <f>IF([1]线路!B3756="","",[1]线路!B3756)</f>
        <v/>
      </c>
      <c r="C3756" t="str">
        <f>IF([1]线路!C3756="","",[1]线路!C3756)</f>
        <v/>
      </c>
      <c r="D3756" t="str">
        <f>IF([1]线路!D3756="","",[1]线路!D3756)</f>
        <v/>
      </c>
      <c r="E3756" t="str">
        <f>IF([1]线路!F3756="","",[1]线路!F3756)</f>
        <v/>
      </c>
      <c r="F3756" t="str">
        <f>IF([1]线路!E3756="","",[1]线路!E3756)</f>
        <v/>
      </c>
      <c r="G3756" s="18" t="str">
        <f t="shared" si="132"/>
        <v/>
      </c>
      <c r="H3756" s="18"/>
      <c r="I3756" s="18"/>
      <c r="J3756" s="18"/>
      <c r="K3756" s="18"/>
      <c r="L3756" s="18" t="str">
        <f t="shared" si="133"/>
        <v/>
      </c>
      <c r="M3756" t="str">
        <f>IF([1]线路!G3756="","",[1]线路!G3756)</f>
        <v/>
      </c>
      <c r="N3756" t="str">
        <f>IF([1]线路!H3756="","",[1]线路!H3756)</f>
        <v/>
      </c>
    </row>
    <row r="3757" spans="1:14" x14ac:dyDescent="0.15">
      <c r="A3757" t="str">
        <f>IF([1]线路!A3757="","",[1]线路!A3757)</f>
        <v/>
      </c>
      <c r="B3757" t="str">
        <f>IF([1]线路!B3757="","",[1]线路!B3757)</f>
        <v/>
      </c>
      <c r="C3757" t="str">
        <f>IF([1]线路!C3757="","",[1]线路!C3757)</f>
        <v/>
      </c>
      <c r="D3757" t="str">
        <f>IF([1]线路!D3757="","",[1]线路!D3757)</f>
        <v/>
      </c>
      <c r="E3757" t="str">
        <f>IF([1]线路!F3757="","",[1]线路!F3757)</f>
        <v/>
      </c>
      <c r="F3757" t="str">
        <f>IF([1]线路!E3757="","",[1]线路!E3757)</f>
        <v/>
      </c>
      <c r="G3757" s="18" t="str">
        <f t="shared" si="132"/>
        <v/>
      </c>
      <c r="H3757" s="18"/>
      <c r="I3757" s="18"/>
      <c r="J3757" s="18"/>
      <c r="K3757" s="18"/>
      <c r="L3757" s="18" t="str">
        <f t="shared" si="133"/>
        <v/>
      </c>
      <c r="M3757" t="str">
        <f>IF([1]线路!G3757="","",[1]线路!G3757)</f>
        <v/>
      </c>
      <c r="N3757" t="str">
        <f>IF([1]线路!H3757="","",[1]线路!H3757)</f>
        <v/>
      </c>
    </row>
    <row r="3758" spans="1:14" x14ac:dyDescent="0.15">
      <c r="A3758" t="str">
        <f>IF([1]线路!A3758="","",[1]线路!A3758)</f>
        <v/>
      </c>
      <c r="B3758" t="str">
        <f>IF([1]线路!B3758="","",[1]线路!B3758)</f>
        <v/>
      </c>
      <c r="C3758" t="str">
        <f>IF([1]线路!C3758="","",[1]线路!C3758)</f>
        <v/>
      </c>
      <c r="D3758" t="str">
        <f>IF([1]线路!D3758="","",[1]线路!D3758)</f>
        <v/>
      </c>
      <c r="E3758" t="str">
        <f>IF([1]线路!F3758="","",[1]线路!F3758)</f>
        <v/>
      </c>
      <c r="F3758" t="str">
        <f>IF([1]线路!E3758="","",[1]线路!E3758)</f>
        <v/>
      </c>
      <c r="G3758" s="18" t="str">
        <f t="shared" si="132"/>
        <v/>
      </c>
      <c r="H3758" s="18"/>
      <c r="I3758" s="18"/>
      <c r="J3758" s="18"/>
      <c r="K3758" s="18"/>
      <c r="L3758" s="18" t="str">
        <f t="shared" si="133"/>
        <v/>
      </c>
      <c r="M3758" t="str">
        <f>IF([1]线路!G3758="","",[1]线路!G3758)</f>
        <v/>
      </c>
      <c r="N3758" t="str">
        <f>IF([1]线路!H3758="","",[1]线路!H3758)</f>
        <v/>
      </c>
    </row>
    <row r="3759" spans="1:14" x14ac:dyDescent="0.15">
      <c r="A3759" t="str">
        <f>IF([1]线路!A3759="","",[1]线路!A3759)</f>
        <v/>
      </c>
      <c r="B3759" t="str">
        <f>IF([1]线路!B3759="","",[1]线路!B3759)</f>
        <v/>
      </c>
      <c r="C3759" t="str">
        <f>IF([1]线路!C3759="","",[1]线路!C3759)</f>
        <v/>
      </c>
      <c r="D3759" t="str">
        <f>IF([1]线路!D3759="","",[1]线路!D3759)</f>
        <v/>
      </c>
      <c r="E3759" t="str">
        <f>IF([1]线路!F3759="","",[1]线路!F3759)</f>
        <v/>
      </c>
      <c r="F3759" t="str">
        <f>IF([1]线路!E3759="","",[1]线路!E3759)</f>
        <v/>
      </c>
      <c r="G3759" s="18" t="str">
        <f t="shared" si="132"/>
        <v/>
      </c>
      <c r="H3759" s="18"/>
      <c r="I3759" s="18"/>
      <c r="J3759" s="18"/>
      <c r="K3759" s="18"/>
      <c r="L3759" s="18" t="str">
        <f t="shared" si="133"/>
        <v/>
      </c>
      <c r="M3759" t="str">
        <f>IF([1]线路!G3759="","",[1]线路!G3759)</f>
        <v/>
      </c>
      <c r="N3759" t="str">
        <f>IF([1]线路!H3759="","",[1]线路!H3759)</f>
        <v/>
      </c>
    </row>
    <row r="3760" spans="1:14" x14ac:dyDescent="0.15">
      <c r="A3760" t="str">
        <f>IF([1]线路!A3760="","",[1]线路!A3760)</f>
        <v/>
      </c>
      <c r="B3760" t="str">
        <f>IF([1]线路!B3760="","",[1]线路!B3760)</f>
        <v/>
      </c>
      <c r="C3760" t="str">
        <f>IF([1]线路!C3760="","",[1]线路!C3760)</f>
        <v/>
      </c>
      <c r="D3760" t="str">
        <f>IF([1]线路!D3760="","",[1]线路!D3760)</f>
        <v/>
      </c>
      <c r="E3760" t="str">
        <f>IF([1]线路!F3760="","",[1]线路!F3760)</f>
        <v/>
      </c>
      <c r="F3760" t="str">
        <f>IF([1]线路!E3760="","",[1]线路!E3760)</f>
        <v/>
      </c>
      <c r="G3760" s="18" t="str">
        <f t="shared" si="132"/>
        <v/>
      </c>
      <c r="H3760" s="18"/>
      <c r="I3760" s="18"/>
      <c r="J3760" s="18"/>
      <c r="K3760" s="18"/>
      <c r="L3760" s="18" t="str">
        <f t="shared" si="133"/>
        <v/>
      </c>
      <c r="M3760" t="str">
        <f>IF([1]线路!G3760="","",[1]线路!G3760)</f>
        <v/>
      </c>
      <c r="N3760" t="str">
        <f>IF([1]线路!H3760="","",[1]线路!H3760)</f>
        <v/>
      </c>
    </row>
    <row r="3761" spans="1:14" x14ac:dyDescent="0.15">
      <c r="A3761" t="str">
        <f>IF([1]线路!A3761="","",[1]线路!A3761)</f>
        <v/>
      </c>
      <c r="B3761" t="str">
        <f>IF([1]线路!B3761="","",[1]线路!B3761)</f>
        <v/>
      </c>
      <c r="C3761" t="str">
        <f>IF([1]线路!C3761="","",[1]线路!C3761)</f>
        <v/>
      </c>
      <c r="D3761" t="str">
        <f>IF([1]线路!D3761="","",[1]线路!D3761)</f>
        <v/>
      </c>
      <c r="E3761" t="str">
        <f>IF([1]线路!F3761="","",[1]线路!F3761)</f>
        <v/>
      </c>
      <c r="F3761" t="str">
        <f>IF([1]线路!E3761="","",[1]线路!E3761)</f>
        <v/>
      </c>
      <c r="G3761" s="18" t="str">
        <f t="shared" si="132"/>
        <v/>
      </c>
      <c r="H3761" s="18"/>
      <c r="I3761" s="18"/>
      <c r="J3761" s="18"/>
      <c r="K3761" s="18"/>
      <c r="L3761" s="18" t="str">
        <f t="shared" si="133"/>
        <v/>
      </c>
      <c r="M3761" t="str">
        <f>IF([1]线路!G3761="","",[1]线路!G3761)</f>
        <v/>
      </c>
      <c r="N3761" t="str">
        <f>IF([1]线路!H3761="","",[1]线路!H3761)</f>
        <v/>
      </c>
    </row>
    <row r="3762" spans="1:14" x14ac:dyDescent="0.15">
      <c r="A3762" t="str">
        <f>IF([1]线路!A3762="","",[1]线路!A3762)</f>
        <v/>
      </c>
      <c r="B3762" t="str">
        <f>IF([1]线路!B3762="","",[1]线路!B3762)</f>
        <v/>
      </c>
      <c r="C3762" t="str">
        <f>IF([1]线路!C3762="","",[1]线路!C3762)</f>
        <v/>
      </c>
      <c r="D3762" t="str">
        <f>IF([1]线路!D3762="","",[1]线路!D3762)</f>
        <v/>
      </c>
      <c r="E3762" t="str">
        <f>IF([1]线路!F3762="","",[1]线路!F3762)</f>
        <v/>
      </c>
      <c r="F3762" t="str">
        <f>IF([1]线路!E3762="","",[1]线路!E3762)</f>
        <v/>
      </c>
      <c r="G3762" s="18" t="str">
        <f t="shared" si="132"/>
        <v/>
      </c>
      <c r="H3762" s="18"/>
      <c r="I3762" s="18"/>
      <c r="J3762" s="18"/>
      <c r="K3762" s="18"/>
      <c r="L3762" s="18" t="str">
        <f t="shared" si="133"/>
        <v/>
      </c>
      <c r="M3762" t="str">
        <f>IF([1]线路!G3762="","",[1]线路!G3762)</f>
        <v/>
      </c>
      <c r="N3762" t="str">
        <f>IF([1]线路!H3762="","",[1]线路!H3762)</f>
        <v/>
      </c>
    </row>
    <row r="3763" spans="1:14" x14ac:dyDescent="0.15">
      <c r="A3763" t="str">
        <f>IF([1]线路!A3763="","",[1]线路!A3763)</f>
        <v/>
      </c>
      <c r="B3763" t="str">
        <f>IF([1]线路!B3763="","",[1]线路!B3763)</f>
        <v/>
      </c>
      <c r="C3763" t="str">
        <f>IF([1]线路!C3763="","",[1]线路!C3763)</f>
        <v/>
      </c>
      <c r="D3763" t="str">
        <f>IF([1]线路!D3763="","",[1]线路!D3763)</f>
        <v/>
      </c>
      <c r="E3763" t="str">
        <f>IF([1]线路!F3763="","",[1]线路!F3763)</f>
        <v/>
      </c>
      <c r="F3763" t="str">
        <f>IF([1]线路!E3763="","",[1]线路!E3763)</f>
        <v/>
      </c>
      <c r="G3763" s="18" t="str">
        <f t="shared" si="132"/>
        <v/>
      </c>
      <c r="H3763" s="18"/>
      <c r="I3763" s="18"/>
      <c r="J3763" s="18"/>
      <c r="K3763" s="18"/>
      <c r="L3763" s="18" t="str">
        <f t="shared" si="133"/>
        <v/>
      </c>
      <c r="M3763" t="str">
        <f>IF([1]线路!G3763="","",[1]线路!G3763)</f>
        <v/>
      </c>
      <c r="N3763" t="str">
        <f>IF([1]线路!H3763="","",[1]线路!H3763)</f>
        <v/>
      </c>
    </row>
    <row r="3764" spans="1:14" x14ac:dyDescent="0.15">
      <c r="A3764" t="str">
        <f>IF([1]线路!A3764="","",[1]线路!A3764)</f>
        <v/>
      </c>
      <c r="B3764" t="str">
        <f>IF([1]线路!B3764="","",[1]线路!B3764)</f>
        <v/>
      </c>
      <c r="C3764" t="str">
        <f>IF([1]线路!C3764="","",[1]线路!C3764)</f>
        <v/>
      </c>
      <c r="D3764" t="str">
        <f>IF([1]线路!D3764="","",[1]线路!D3764)</f>
        <v/>
      </c>
      <c r="E3764" t="str">
        <f>IF([1]线路!F3764="","",[1]线路!F3764)</f>
        <v/>
      </c>
      <c r="F3764" t="str">
        <f>IF([1]线路!E3764="","",[1]线路!E3764)</f>
        <v/>
      </c>
      <c r="G3764" s="18" t="str">
        <f t="shared" si="132"/>
        <v/>
      </c>
      <c r="H3764" s="18"/>
      <c r="I3764" s="18"/>
      <c r="J3764" s="18"/>
      <c r="K3764" s="18"/>
      <c r="L3764" s="18" t="str">
        <f t="shared" si="133"/>
        <v/>
      </c>
      <c r="M3764" t="str">
        <f>IF([1]线路!G3764="","",[1]线路!G3764)</f>
        <v/>
      </c>
      <c r="N3764" t="str">
        <f>IF([1]线路!H3764="","",[1]线路!H3764)</f>
        <v/>
      </c>
    </row>
    <row r="3765" spans="1:14" x14ac:dyDescent="0.15">
      <c r="A3765" t="str">
        <f>IF([1]线路!A3765="","",[1]线路!A3765)</f>
        <v/>
      </c>
      <c r="B3765" t="str">
        <f>IF([1]线路!B3765="","",[1]线路!B3765)</f>
        <v/>
      </c>
      <c r="C3765" t="str">
        <f>IF([1]线路!C3765="","",[1]线路!C3765)</f>
        <v/>
      </c>
      <c r="D3765" t="str">
        <f>IF([1]线路!D3765="","",[1]线路!D3765)</f>
        <v/>
      </c>
      <c r="E3765" t="str">
        <f>IF([1]线路!F3765="","",[1]线路!F3765)</f>
        <v/>
      </c>
      <c r="F3765" t="str">
        <f>IF([1]线路!E3765="","",[1]线路!E3765)</f>
        <v/>
      </c>
      <c r="G3765" s="18" t="str">
        <f t="shared" si="132"/>
        <v/>
      </c>
      <c r="H3765" s="18"/>
      <c r="I3765" s="18"/>
      <c r="J3765" s="18"/>
      <c r="K3765" s="18"/>
      <c r="L3765" s="18" t="str">
        <f t="shared" si="133"/>
        <v/>
      </c>
      <c r="M3765" t="str">
        <f>IF([1]线路!G3765="","",[1]线路!G3765)</f>
        <v/>
      </c>
      <c r="N3765" t="str">
        <f>IF([1]线路!H3765="","",[1]线路!H3765)</f>
        <v/>
      </c>
    </row>
    <row r="3766" spans="1:14" x14ac:dyDescent="0.15">
      <c r="A3766" t="str">
        <f>IF([1]线路!A3766="","",[1]线路!A3766)</f>
        <v/>
      </c>
      <c r="B3766" t="str">
        <f>IF([1]线路!B3766="","",[1]线路!B3766)</f>
        <v/>
      </c>
      <c r="C3766" t="str">
        <f>IF([1]线路!C3766="","",[1]线路!C3766)</f>
        <v/>
      </c>
      <c r="D3766" t="str">
        <f>IF([1]线路!D3766="","",[1]线路!D3766)</f>
        <v/>
      </c>
      <c r="E3766" t="str">
        <f>IF([1]线路!F3766="","",[1]线路!F3766)</f>
        <v/>
      </c>
      <c r="F3766" t="str">
        <f>IF([1]线路!E3766="","",[1]线路!E3766)</f>
        <v/>
      </c>
      <c r="G3766" s="18" t="str">
        <f t="shared" si="132"/>
        <v/>
      </c>
      <c r="H3766" s="18"/>
      <c r="I3766" s="18"/>
      <c r="J3766" s="18"/>
      <c r="K3766" s="18"/>
      <c r="L3766" s="18" t="str">
        <f t="shared" si="133"/>
        <v/>
      </c>
      <c r="M3766" t="str">
        <f>IF([1]线路!G3766="","",[1]线路!G3766)</f>
        <v/>
      </c>
      <c r="N3766" t="str">
        <f>IF([1]线路!H3766="","",[1]线路!H3766)</f>
        <v/>
      </c>
    </row>
    <row r="3767" spans="1:14" x14ac:dyDescent="0.15">
      <c r="A3767" t="str">
        <f>IF([1]线路!A3767="","",[1]线路!A3767)</f>
        <v/>
      </c>
      <c r="B3767" t="str">
        <f>IF([1]线路!B3767="","",[1]线路!B3767)</f>
        <v/>
      </c>
      <c r="C3767" t="str">
        <f>IF([1]线路!C3767="","",[1]线路!C3767)</f>
        <v/>
      </c>
      <c r="D3767" t="str">
        <f>IF([1]线路!D3767="","",[1]线路!D3767)</f>
        <v/>
      </c>
      <c r="E3767" t="str">
        <f>IF([1]线路!F3767="","",[1]线路!F3767)</f>
        <v/>
      </c>
      <c r="F3767" t="str">
        <f>IF([1]线路!E3767="","",[1]线路!E3767)</f>
        <v/>
      </c>
      <c r="G3767" s="18" t="str">
        <f t="shared" si="132"/>
        <v/>
      </c>
      <c r="H3767" s="18"/>
      <c r="I3767" s="18"/>
      <c r="J3767" s="18"/>
      <c r="K3767" s="18"/>
      <c r="L3767" s="18" t="str">
        <f t="shared" si="133"/>
        <v/>
      </c>
      <c r="M3767" t="str">
        <f>IF([1]线路!G3767="","",[1]线路!G3767)</f>
        <v/>
      </c>
      <c r="N3767" t="str">
        <f>IF([1]线路!H3767="","",[1]线路!H3767)</f>
        <v/>
      </c>
    </row>
    <row r="3768" spans="1:14" x14ac:dyDescent="0.15">
      <c r="A3768" t="str">
        <f>IF([1]线路!A3768="","",[1]线路!A3768)</f>
        <v/>
      </c>
      <c r="B3768" t="str">
        <f>IF([1]线路!B3768="","",[1]线路!B3768)</f>
        <v/>
      </c>
      <c r="C3768" t="str">
        <f>IF([1]线路!C3768="","",[1]线路!C3768)</f>
        <v/>
      </c>
      <c r="D3768" t="str">
        <f>IF([1]线路!D3768="","",[1]线路!D3768)</f>
        <v/>
      </c>
      <c r="E3768" t="str">
        <f>IF([1]线路!F3768="","",[1]线路!F3768)</f>
        <v/>
      </c>
      <c r="F3768" t="str">
        <f>IF([1]线路!E3768="","",[1]线路!E3768)</f>
        <v/>
      </c>
      <c r="G3768" s="18" t="str">
        <f t="shared" si="132"/>
        <v/>
      </c>
      <c r="H3768" s="18"/>
      <c r="I3768" s="18"/>
      <c r="J3768" s="18"/>
      <c r="K3768" s="18"/>
      <c r="L3768" s="18" t="str">
        <f t="shared" si="133"/>
        <v/>
      </c>
      <c r="M3768" t="str">
        <f>IF([1]线路!G3768="","",[1]线路!G3768)</f>
        <v/>
      </c>
      <c r="N3768" t="str">
        <f>IF([1]线路!H3768="","",[1]线路!H3768)</f>
        <v/>
      </c>
    </row>
    <row r="3769" spans="1:14" x14ac:dyDescent="0.15">
      <c r="A3769" t="str">
        <f>IF([1]线路!A3769="","",[1]线路!A3769)</f>
        <v/>
      </c>
      <c r="B3769" t="str">
        <f>IF([1]线路!B3769="","",[1]线路!B3769)</f>
        <v/>
      </c>
      <c r="C3769" t="str">
        <f>IF([1]线路!C3769="","",[1]线路!C3769)</f>
        <v/>
      </c>
      <c r="D3769" t="str">
        <f>IF([1]线路!D3769="","",[1]线路!D3769)</f>
        <v/>
      </c>
      <c r="E3769" t="str">
        <f>IF([1]线路!F3769="","",[1]线路!F3769)</f>
        <v/>
      </c>
      <c r="F3769" t="str">
        <f>IF([1]线路!E3769="","",[1]线路!E3769)</f>
        <v/>
      </c>
      <c r="G3769" s="18" t="str">
        <f t="shared" si="132"/>
        <v/>
      </c>
      <c r="H3769" s="18"/>
      <c r="I3769" s="18"/>
      <c r="J3769" s="18"/>
      <c r="K3769" s="18"/>
      <c r="L3769" s="18" t="str">
        <f t="shared" si="133"/>
        <v/>
      </c>
      <c r="M3769" t="str">
        <f>IF([1]线路!G3769="","",[1]线路!G3769)</f>
        <v/>
      </c>
      <c r="N3769" t="str">
        <f>IF([1]线路!H3769="","",[1]线路!H3769)</f>
        <v/>
      </c>
    </row>
    <row r="3770" spans="1:14" x14ac:dyDescent="0.15">
      <c r="A3770" t="str">
        <f>IF([1]线路!A3770="","",[1]线路!A3770)</f>
        <v/>
      </c>
      <c r="B3770" t="str">
        <f>IF([1]线路!B3770="","",[1]线路!B3770)</f>
        <v/>
      </c>
      <c r="C3770" t="str">
        <f>IF([1]线路!C3770="","",[1]线路!C3770)</f>
        <v/>
      </c>
      <c r="D3770" t="str">
        <f>IF([1]线路!D3770="","",[1]线路!D3770)</f>
        <v/>
      </c>
      <c r="E3770" t="str">
        <f>IF([1]线路!F3770="","",[1]线路!F3770)</f>
        <v/>
      </c>
      <c r="F3770" t="str">
        <f>IF([1]线路!E3770="","",[1]线路!E3770)</f>
        <v/>
      </c>
      <c r="G3770" s="18" t="str">
        <f t="shared" si="132"/>
        <v/>
      </c>
      <c r="H3770" s="18"/>
      <c r="I3770" s="18"/>
      <c r="J3770" s="18"/>
      <c r="K3770" s="18"/>
      <c r="L3770" s="18" t="str">
        <f t="shared" si="133"/>
        <v/>
      </c>
      <c r="M3770" t="str">
        <f>IF([1]线路!G3770="","",[1]线路!G3770)</f>
        <v/>
      </c>
      <c r="N3770" t="str">
        <f>IF([1]线路!H3770="","",[1]线路!H3770)</f>
        <v/>
      </c>
    </row>
    <row r="3771" spans="1:14" x14ac:dyDescent="0.15">
      <c r="A3771" t="str">
        <f>IF([1]线路!A3771="","",[1]线路!A3771)</f>
        <v/>
      </c>
      <c r="B3771" t="str">
        <f>IF([1]线路!B3771="","",[1]线路!B3771)</f>
        <v/>
      </c>
      <c r="C3771" t="str">
        <f>IF([1]线路!C3771="","",[1]线路!C3771)</f>
        <v/>
      </c>
      <c r="D3771" t="str">
        <f>IF([1]线路!D3771="","",[1]线路!D3771)</f>
        <v/>
      </c>
      <c r="E3771" t="str">
        <f>IF([1]线路!F3771="","",[1]线路!F3771)</f>
        <v/>
      </c>
      <c r="F3771" t="str">
        <f>IF([1]线路!E3771="","",[1]线路!E3771)</f>
        <v/>
      </c>
      <c r="G3771" s="18" t="str">
        <f t="shared" si="132"/>
        <v/>
      </c>
      <c r="H3771" s="18"/>
      <c r="I3771" s="18"/>
      <c r="J3771" s="18"/>
      <c r="K3771" s="18"/>
      <c r="L3771" s="18" t="str">
        <f t="shared" si="133"/>
        <v/>
      </c>
      <c r="M3771" t="str">
        <f>IF([1]线路!G3771="","",[1]线路!G3771)</f>
        <v/>
      </c>
      <c r="N3771" t="str">
        <f>IF([1]线路!H3771="","",[1]线路!H3771)</f>
        <v/>
      </c>
    </row>
    <row r="3772" spans="1:14" x14ac:dyDescent="0.15">
      <c r="A3772" t="str">
        <f>IF([1]线路!A3772="","",[1]线路!A3772)</f>
        <v/>
      </c>
      <c r="B3772" t="str">
        <f>IF([1]线路!B3772="","",[1]线路!B3772)</f>
        <v/>
      </c>
      <c r="C3772" t="str">
        <f>IF([1]线路!C3772="","",[1]线路!C3772)</f>
        <v/>
      </c>
      <c r="D3772" t="str">
        <f>IF([1]线路!D3772="","",[1]线路!D3772)</f>
        <v/>
      </c>
      <c r="E3772" t="str">
        <f>IF([1]线路!F3772="","",[1]线路!F3772)</f>
        <v/>
      </c>
      <c r="F3772" t="str">
        <f>IF([1]线路!E3772="","",[1]线路!E3772)</f>
        <v/>
      </c>
      <c r="G3772" s="18" t="str">
        <f t="shared" si="132"/>
        <v/>
      </c>
      <c r="H3772" s="18"/>
      <c r="I3772" s="18"/>
      <c r="J3772" s="18"/>
      <c r="K3772" s="18"/>
      <c r="L3772" s="18" t="str">
        <f t="shared" si="133"/>
        <v/>
      </c>
      <c r="M3772" t="str">
        <f>IF([1]线路!G3772="","",[1]线路!G3772)</f>
        <v/>
      </c>
      <c r="N3772" t="str">
        <f>IF([1]线路!H3772="","",[1]线路!H3772)</f>
        <v/>
      </c>
    </row>
    <row r="3773" spans="1:14" x14ac:dyDescent="0.15">
      <c r="A3773" t="str">
        <f>IF([1]线路!A3773="","",[1]线路!A3773)</f>
        <v/>
      </c>
      <c r="B3773" t="str">
        <f>IF([1]线路!B3773="","",[1]线路!B3773)</f>
        <v/>
      </c>
      <c r="C3773" t="str">
        <f>IF([1]线路!C3773="","",[1]线路!C3773)</f>
        <v/>
      </c>
      <c r="D3773" t="str">
        <f>IF([1]线路!D3773="","",[1]线路!D3773)</f>
        <v/>
      </c>
      <c r="E3773" t="str">
        <f>IF([1]线路!F3773="","",[1]线路!F3773)</f>
        <v/>
      </c>
      <c r="F3773" t="str">
        <f>IF([1]线路!E3773="","",[1]线路!E3773)</f>
        <v/>
      </c>
      <c r="G3773" s="18" t="str">
        <f t="shared" si="132"/>
        <v/>
      </c>
      <c r="H3773" s="18"/>
      <c r="I3773" s="18"/>
      <c r="J3773" s="18"/>
      <c r="K3773" s="18"/>
      <c r="L3773" s="18" t="str">
        <f t="shared" si="133"/>
        <v/>
      </c>
      <c r="M3773" t="str">
        <f>IF([1]线路!G3773="","",[1]线路!G3773)</f>
        <v/>
      </c>
      <c r="N3773" t="str">
        <f>IF([1]线路!H3773="","",[1]线路!H3773)</f>
        <v/>
      </c>
    </row>
    <row r="3774" spans="1:14" x14ac:dyDescent="0.15">
      <c r="A3774" t="str">
        <f>IF([1]线路!A3774="","",[1]线路!A3774)</f>
        <v/>
      </c>
      <c r="B3774" t="str">
        <f>IF([1]线路!B3774="","",[1]线路!B3774)</f>
        <v/>
      </c>
      <c r="C3774" t="str">
        <f>IF([1]线路!C3774="","",[1]线路!C3774)</f>
        <v/>
      </c>
      <c r="D3774" t="str">
        <f>IF([1]线路!D3774="","",[1]线路!D3774)</f>
        <v/>
      </c>
      <c r="E3774" t="str">
        <f>IF([1]线路!F3774="","",[1]线路!F3774)</f>
        <v/>
      </c>
      <c r="F3774" t="str">
        <f>IF([1]线路!E3774="","",[1]线路!E3774)</f>
        <v/>
      </c>
      <c r="G3774" s="18" t="str">
        <f t="shared" si="132"/>
        <v/>
      </c>
      <c r="H3774" s="18"/>
      <c r="I3774" s="18"/>
      <c r="J3774" s="18"/>
      <c r="K3774" s="18"/>
      <c r="L3774" s="18" t="str">
        <f t="shared" si="133"/>
        <v/>
      </c>
      <c r="M3774" t="str">
        <f>IF([1]线路!G3774="","",[1]线路!G3774)</f>
        <v/>
      </c>
      <c r="N3774" t="str">
        <f>IF([1]线路!H3774="","",[1]线路!H3774)</f>
        <v/>
      </c>
    </row>
    <row r="3775" spans="1:14" x14ac:dyDescent="0.15">
      <c r="A3775" t="str">
        <f>IF([1]线路!A3775="","",[1]线路!A3775)</f>
        <v/>
      </c>
      <c r="B3775" t="str">
        <f>IF([1]线路!B3775="","",[1]线路!B3775)</f>
        <v/>
      </c>
      <c r="C3775" t="str">
        <f>IF([1]线路!C3775="","",[1]线路!C3775)</f>
        <v/>
      </c>
      <c r="D3775" t="str">
        <f>IF([1]线路!D3775="","",[1]线路!D3775)</f>
        <v/>
      </c>
      <c r="E3775" t="str">
        <f>IF([1]线路!F3775="","",[1]线路!F3775)</f>
        <v/>
      </c>
      <c r="F3775" t="str">
        <f>IF([1]线路!E3775="","",[1]线路!E3775)</f>
        <v/>
      </c>
      <c r="G3775" s="18" t="str">
        <f t="shared" si="132"/>
        <v/>
      </c>
      <c r="H3775" s="18"/>
      <c r="I3775" s="18"/>
      <c r="J3775" s="18"/>
      <c r="K3775" s="18"/>
      <c r="L3775" s="18" t="str">
        <f t="shared" si="133"/>
        <v/>
      </c>
      <c r="M3775" t="str">
        <f>IF([1]线路!G3775="","",[1]线路!G3775)</f>
        <v/>
      </c>
      <c r="N3775" t="str">
        <f>IF([1]线路!H3775="","",[1]线路!H3775)</f>
        <v/>
      </c>
    </row>
    <row r="3776" spans="1:14" x14ac:dyDescent="0.15">
      <c r="A3776" t="str">
        <f>IF([1]线路!A3776="","",[1]线路!A3776)</f>
        <v/>
      </c>
      <c r="B3776" t="str">
        <f>IF([1]线路!B3776="","",[1]线路!B3776)</f>
        <v/>
      </c>
      <c r="C3776" t="str">
        <f>IF([1]线路!C3776="","",[1]线路!C3776)</f>
        <v/>
      </c>
      <c r="D3776" t="str">
        <f>IF([1]线路!D3776="","",[1]线路!D3776)</f>
        <v/>
      </c>
      <c r="E3776" t="str">
        <f>IF([1]线路!F3776="","",[1]线路!F3776)</f>
        <v/>
      </c>
      <c r="F3776" t="str">
        <f>IF([1]线路!E3776="","",[1]线路!E3776)</f>
        <v/>
      </c>
      <c r="G3776" s="18" t="str">
        <f t="shared" si="132"/>
        <v/>
      </c>
      <c r="H3776" s="18"/>
      <c r="I3776" s="18"/>
      <c r="J3776" s="18"/>
      <c r="K3776" s="18"/>
      <c r="L3776" s="18" t="str">
        <f t="shared" si="133"/>
        <v/>
      </c>
      <c r="M3776" t="str">
        <f>IF([1]线路!G3776="","",[1]线路!G3776)</f>
        <v/>
      </c>
      <c r="N3776" t="str">
        <f>IF([1]线路!H3776="","",[1]线路!H3776)</f>
        <v/>
      </c>
    </row>
    <row r="3777" spans="1:14" x14ac:dyDescent="0.15">
      <c r="A3777" t="str">
        <f>IF([1]线路!A3777="","",[1]线路!A3777)</f>
        <v/>
      </c>
      <c r="B3777" t="str">
        <f>IF([1]线路!B3777="","",[1]线路!B3777)</f>
        <v/>
      </c>
      <c r="C3777" t="str">
        <f>IF([1]线路!C3777="","",[1]线路!C3777)</f>
        <v/>
      </c>
      <c r="D3777" t="str">
        <f>IF([1]线路!D3777="","",[1]线路!D3777)</f>
        <v/>
      </c>
      <c r="E3777" t="str">
        <f>IF([1]线路!F3777="","",[1]线路!F3777)</f>
        <v/>
      </c>
      <c r="F3777" t="str">
        <f>IF([1]线路!E3777="","",[1]线路!E3777)</f>
        <v/>
      </c>
      <c r="G3777" s="18" t="str">
        <f t="shared" si="132"/>
        <v/>
      </c>
      <c r="H3777" s="18"/>
      <c r="I3777" s="18"/>
      <c r="J3777" s="18"/>
      <c r="K3777" s="18"/>
      <c r="L3777" s="18" t="str">
        <f t="shared" si="133"/>
        <v/>
      </c>
      <c r="M3777" t="str">
        <f>IF([1]线路!G3777="","",[1]线路!G3777)</f>
        <v/>
      </c>
      <c r="N3777" t="str">
        <f>IF([1]线路!H3777="","",[1]线路!H3777)</f>
        <v/>
      </c>
    </row>
    <row r="3778" spans="1:14" x14ac:dyDescent="0.15">
      <c r="A3778" t="str">
        <f>IF([1]线路!A3778="","",[1]线路!A3778)</f>
        <v/>
      </c>
      <c r="B3778" t="str">
        <f>IF([1]线路!B3778="","",[1]线路!B3778)</f>
        <v/>
      </c>
      <c r="C3778" t="str">
        <f>IF([1]线路!C3778="","",[1]线路!C3778)</f>
        <v/>
      </c>
      <c r="D3778" t="str">
        <f>IF([1]线路!D3778="","",[1]线路!D3778)</f>
        <v/>
      </c>
      <c r="E3778" t="str">
        <f>IF([1]线路!F3778="","",[1]线路!F3778)</f>
        <v/>
      </c>
      <c r="F3778" t="str">
        <f>IF([1]线路!E3778="","",[1]线路!E3778)</f>
        <v/>
      </c>
      <c r="G3778" s="18" t="str">
        <f t="shared" si="132"/>
        <v/>
      </c>
      <c r="H3778" s="18"/>
      <c r="I3778" s="18"/>
      <c r="J3778" s="18"/>
      <c r="K3778" s="18"/>
      <c r="L3778" s="18" t="str">
        <f t="shared" si="133"/>
        <v/>
      </c>
      <c r="M3778" t="str">
        <f>IF([1]线路!G3778="","",[1]线路!G3778)</f>
        <v/>
      </c>
      <c r="N3778" t="str">
        <f>IF([1]线路!H3778="","",[1]线路!H3778)</f>
        <v/>
      </c>
    </row>
    <row r="3779" spans="1:14" x14ac:dyDescent="0.15">
      <c r="A3779" t="str">
        <f>IF([1]线路!A3779="","",[1]线路!A3779)</f>
        <v/>
      </c>
      <c r="B3779" t="str">
        <f>IF([1]线路!B3779="","",[1]线路!B3779)</f>
        <v/>
      </c>
      <c r="C3779" t="str">
        <f>IF([1]线路!C3779="","",[1]线路!C3779)</f>
        <v/>
      </c>
      <c r="D3779" t="str">
        <f>IF([1]线路!D3779="","",[1]线路!D3779)</f>
        <v/>
      </c>
      <c r="E3779" t="str">
        <f>IF([1]线路!F3779="","",[1]线路!F3779)</f>
        <v/>
      </c>
      <c r="F3779" t="str">
        <f>IF([1]线路!E3779="","",[1]线路!E3779)</f>
        <v/>
      </c>
      <c r="G3779" s="18" t="str">
        <f t="shared" ref="G3779:G3842" si="134">L3779</f>
        <v/>
      </c>
      <c r="H3779" s="18"/>
      <c r="I3779" s="18"/>
      <c r="J3779" s="18"/>
      <c r="K3779" s="18"/>
      <c r="L3779" s="18" t="str">
        <f t="shared" ref="L3779:L3842" si="135">IF(OR(I3779="",K3779=""),"",IF(I3779/(I3779+K3779)&gt;0.5,0,1))</f>
        <v/>
      </c>
      <c r="M3779" t="str">
        <f>IF([1]线路!G3779="","",[1]线路!G3779)</f>
        <v/>
      </c>
      <c r="N3779" t="str">
        <f>IF([1]线路!H3779="","",[1]线路!H3779)</f>
        <v/>
      </c>
    </row>
    <row r="3780" spans="1:14" x14ac:dyDescent="0.15">
      <c r="A3780" t="str">
        <f>IF([1]线路!A3780="","",[1]线路!A3780)</f>
        <v/>
      </c>
      <c r="B3780" t="str">
        <f>IF([1]线路!B3780="","",[1]线路!B3780)</f>
        <v/>
      </c>
      <c r="C3780" t="str">
        <f>IF([1]线路!C3780="","",[1]线路!C3780)</f>
        <v/>
      </c>
      <c r="D3780" t="str">
        <f>IF([1]线路!D3780="","",[1]线路!D3780)</f>
        <v/>
      </c>
      <c r="E3780" t="str">
        <f>IF([1]线路!F3780="","",[1]线路!F3780)</f>
        <v/>
      </c>
      <c r="F3780" t="str">
        <f>IF([1]线路!E3780="","",[1]线路!E3780)</f>
        <v/>
      </c>
      <c r="G3780" s="18" t="str">
        <f t="shared" si="134"/>
        <v/>
      </c>
      <c r="H3780" s="18"/>
      <c r="I3780" s="18"/>
      <c r="J3780" s="18"/>
      <c r="K3780" s="18"/>
      <c r="L3780" s="18" t="str">
        <f t="shared" si="135"/>
        <v/>
      </c>
      <c r="M3780" t="str">
        <f>IF([1]线路!G3780="","",[1]线路!G3780)</f>
        <v/>
      </c>
      <c r="N3780" t="str">
        <f>IF([1]线路!H3780="","",[1]线路!H3780)</f>
        <v/>
      </c>
    </row>
    <row r="3781" spans="1:14" x14ac:dyDescent="0.15">
      <c r="A3781" t="str">
        <f>IF([1]线路!A3781="","",[1]线路!A3781)</f>
        <v/>
      </c>
      <c r="B3781" t="str">
        <f>IF([1]线路!B3781="","",[1]线路!B3781)</f>
        <v/>
      </c>
      <c r="C3781" t="str">
        <f>IF([1]线路!C3781="","",[1]线路!C3781)</f>
        <v/>
      </c>
      <c r="D3781" t="str">
        <f>IF([1]线路!D3781="","",[1]线路!D3781)</f>
        <v/>
      </c>
      <c r="E3781" t="str">
        <f>IF([1]线路!F3781="","",[1]线路!F3781)</f>
        <v/>
      </c>
      <c r="F3781" t="str">
        <f>IF([1]线路!E3781="","",[1]线路!E3781)</f>
        <v/>
      </c>
      <c r="G3781" s="18" t="str">
        <f t="shared" si="134"/>
        <v/>
      </c>
      <c r="H3781" s="18"/>
      <c r="I3781" s="18"/>
      <c r="J3781" s="18"/>
      <c r="K3781" s="18"/>
      <c r="L3781" s="18" t="str">
        <f t="shared" si="135"/>
        <v/>
      </c>
      <c r="M3781" t="str">
        <f>IF([1]线路!G3781="","",[1]线路!G3781)</f>
        <v/>
      </c>
      <c r="N3781" t="str">
        <f>IF([1]线路!H3781="","",[1]线路!H3781)</f>
        <v/>
      </c>
    </row>
    <row r="3782" spans="1:14" x14ac:dyDescent="0.15">
      <c r="A3782" t="str">
        <f>IF([1]线路!A3782="","",[1]线路!A3782)</f>
        <v/>
      </c>
      <c r="B3782" t="str">
        <f>IF([1]线路!B3782="","",[1]线路!B3782)</f>
        <v/>
      </c>
      <c r="C3782" t="str">
        <f>IF([1]线路!C3782="","",[1]线路!C3782)</f>
        <v/>
      </c>
      <c r="D3782" t="str">
        <f>IF([1]线路!D3782="","",[1]线路!D3782)</f>
        <v/>
      </c>
      <c r="E3782" t="str">
        <f>IF([1]线路!F3782="","",[1]线路!F3782)</f>
        <v/>
      </c>
      <c r="F3782" t="str">
        <f>IF([1]线路!E3782="","",[1]线路!E3782)</f>
        <v/>
      </c>
      <c r="G3782" s="18" t="str">
        <f t="shared" si="134"/>
        <v/>
      </c>
      <c r="H3782" s="18"/>
      <c r="I3782" s="18"/>
      <c r="J3782" s="18"/>
      <c r="K3782" s="18"/>
      <c r="L3782" s="18" t="str">
        <f t="shared" si="135"/>
        <v/>
      </c>
      <c r="M3782" t="str">
        <f>IF([1]线路!G3782="","",[1]线路!G3782)</f>
        <v/>
      </c>
      <c r="N3782" t="str">
        <f>IF([1]线路!H3782="","",[1]线路!H3782)</f>
        <v/>
      </c>
    </row>
    <row r="3783" spans="1:14" x14ac:dyDescent="0.15">
      <c r="A3783" t="str">
        <f>IF([1]线路!A3783="","",[1]线路!A3783)</f>
        <v/>
      </c>
      <c r="B3783" t="str">
        <f>IF([1]线路!B3783="","",[1]线路!B3783)</f>
        <v/>
      </c>
      <c r="C3783" t="str">
        <f>IF([1]线路!C3783="","",[1]线路!C3783)</f>
        <v/>
      </c>
      <c r="D3783" t="str">
        <f>IF([1]线路!D3783="","",[1]线路!D3783)</f>
        <v/>
      </c>
      <c r="E3783" t="str">
        <f>IF([1]线路!F3783="","",[1]线路!F3783)</f>
        <v/>
      </c>
      <c r="F3783" t="str">
        <f>IF([1]线路!E3783="","",[1]线路!E3783)</f>
        <v/>
      </c>
      <c r="G3783" s="18" t="str">
        <f t="shared" si="134"/>
        <v/>
      </c>
      <c r="H3783" s="18"/>
      <c r="I3783" s="18"/>
      <c r="J3783" s="18"/>
      <c r="K3783" s="18"/>
      <c r="L3783" s="18" t="str">
        <f t="shared" si="135"/>
        <v/>
      </c>
      <c r="M3783" t="str">
        <f>IF([1]线路!G3783="","",[1]线路!G3783)</f>
        <v/>
      </c>
      <c r="N3783" t="str">
        <f>IF([1]线路!H3783="","",[1]线路!H3783)</f>
        <v/>
      </c>
    </row>
    <row r="3784" spans="1:14" x14ac:dyDescent="0.15">
      <c r="A3784" t="str">
        <f>IF([1]线路!A3784="","",[1]线路!A3784)</f>
        <v/>
      </c>
      <c r="B3784" t="str">
        <f>IF([1]线路!B3784="","",[1]线路!B3784)</f>
        <v/>
      </c>
      <c r="C3784" t="str">
        <f>IF([1]线路!C3784="","",[1]线路!C3784)</f>
        <v/>
      </c>
      <c r="D3784" t="str">
        <f>IF([1]线路!D3784="","",[1]线路!D3784)</f>
        <v/>
      </c>
      <c r="E3784" t="str">
        <f>IF([1]线路!F3784="","",[1]线路!F3784)</f>
        <v/>
      </c>
      <c r="F3784" t="str">
        <f>IF([1]线路!E3784="","",[1]线路!E3784)</f>
        <v/>
      </c>
      <c r="G3784" s="18" t="str">
        <f t="shared" si="134"/>
        <v/>
      </c>
      <c r="H3784" s="18"/>
      <c r="I3784" s="18"/>
      <c r="J3784" s="18"/>
      <c r="K3784" s="18"/>
      <c r="L3784" s="18" t="str">
        <f t="shared" si="135"/>
        <v/>
      </c>
      <c r="M3784" t="str">
        <f>IF([1]线路!G3784="","",[1]线路!G3784)</f>
        <v/>
      </c>
      <c r="N3784" t="str">
        <f>IF([1]线路!H3784="","",[1]线路!H3784)</f>
        <v/>
      </c>
    </row>
    <row r="3785" spans="1:14" x14ac:dyDescent="0.15">
      <c r="A3785" t="str">
        <f>IF([1]线路!A3785="","",[1]线路!A3785)</f>
        <v/>
      </c>
      <c r="B3785" t="str">
        <f>IF([1]线路!B3785="","",[1]线路!B3785)</f>
        <v/>
      </c>
      <c r="C3785" t="str">
        <f>IF([1]线路!C3785="","",[1]线路!C3785)</f>
        <v/>
      </c>
      <c r="D3785" t="str">
        <f>IF([1]线路!D3785="","",[1]线路!D3785)</f>
        <v/>
      </c>
      <c r="E3785" t="str">
        <f>IF([1]线路!F3785="","",[1]线路!F3785)</f>
        <v/>
      </c>
      <c r="F3785" t="str">
        <f>IF([1]线路!E3785="","",[1]线路!E3785)</f>
        <v/>
      </c>
      <c r="G3785" s="18" t="str">
        <f t="shared" si="134"/>
        <v/>
      </c>
      <c r="H3785" s="18"/>
      <c r="I3785" s="18"/>
      <c r="J3785" s="18"/>
      <c r="K3785" s="18"/>
      <c r="L3785" s="18" t="str">
        <f t="shared" si="135"/>
        <v/>
      </c>
      <c r="M3785" t="str">
        <f>IF([1]线路!G3785="","",[1]线路!G3785)</f>
        <v/>
      </c>
      <c r="N3785" t="str">
        <f>IF([1]线路!H3785="","",[1]线路!H3785)</f>
        <v/>
      </c>
    </row>
    <row r="3786" spans="1:14" x14ac:dyDescent="0.15">
      <c r="A3786" t="str">
        <f>IF([1]线路!A3786="","",[1]线路!A3786)</f>
        <v/>
      </c>
      <c r="B3786" t="str">
        <f>IF([1]线路!B3786="","",[1]线路!B3786)</f>
        <v/>
      </c>
      <c r="C3786" t="str">
        <f>IF([1]线路!C3786="","",[1]线路!C3786)</f>
        <v/>
      </c>
      <c r="D3786" t="str">
        <f>IF([1]线路!D3786="","",[1]线路!D3786)</f>
        <v/>
      </c>
      <c r="E3786" t="str">
        <f>IF([1]线路!F3786="","",[1]线路!F3786)</f>
        <v/>
      </c>
      <c r="F3786" t="str">
        <f>IF([1]线路!E3786="","",[1]线路!E3786)</f>
        <v/>
      </c>
      <c r="G3786" s="18" t="str">
        <f t="shared" si="134"/>
        <v/>
      </c>
      <c r="H3786" s="18"/>
      <c r="I3786" s="18"/>
      <c r="J3786" s="18"/>
      <c r="K3786" s="18"/>
      <c r="L3786" s="18" t="str">
        <f t="shared" si="135"/>
        <v/>
      </c>
      <c r="M3786" t="str">
        <f>IF([1]线路!G3786="","",[1]线路!G3786)</f>
        <v/>
      </c>
      <c r="N3786" t="str">
        <f>IF([1]线路!H3786="","",[1]线路!H3786)</f>
        <v/>
      </c>
    </row>
    <row r="3787" spans="1:14" x14ac:dyDescent="0.15">
      <c r="A3787" t="str">
        <f>IF([1]线路!A3787="","",[1]线路!A3787)</f>
        <v/>
      </c>
      <c r="B3787" t="str">
        <f>IF([1]线路!B3787="","",[1]线路!B3787)</f>
        <v/>
      </c>
      <c r="C3787" t="str">
        <f>IF([1]线路!C3787="","",[1]线路!C3787)</f>
        <v/>
      </c>
      <c r="D3787" t="str">
        <f>IF([1]线路!D3787="","",[1]线路!D3787)</f>
        <v/>
      </c>
      <c r="E3787" t="str">
        <f>IF([1]线路!F3787="","",[1]线路!F3787)</f>
        <v/>
      </c>
      <c r="F3787" t="str">
        <f>IF([1]线路!E3787="","",[1]线路!E3787)</f>
        <v/>
      </c>
      <c r="G3787" s="18" t="str">
        <f t="shared" si="134"/>
        <v/>
      </c>
      <c r="H3787" s="18"/>
      <c r="I3787" s="18"/>
      <c r="J3787" s="18"/>
      <c r="K3787" s="18"/>
      <c r="L3787" s="18" t="str">
        <f t="shared" si="135"/>
        <v/>
      </c>
      <c r="M3787" t="str">
        <f>IF([1]线路!G3787="","",[1]线路!G3787)</f>
        <v/>
      </c>
      <c r="N3787" t="str">
        <f>IF([1]线路!H3787="","",[1]线路!H3787)</f>
        <v/>
      </c>
    </row>
    <row r="3788" spans="1:14" x14ac:dyDescent="0.15">
      <c r="A3788" t="str">
        <f>IF([1]线路!A3788="","",[1]线路!A3788)</f>
        <v/>
      </c>
      <c r="B3788" t="str">
        <f>IF([1]线路!B3788="","",[1]线路!B3788)</f>
        <v/>
      </c>
      <c r="C3788" t="str">
        <f>IF([1]线路!C3788="","",[1]线路!C3788)</f>
        <v/>
      </c>
      <c r="D3788" t="str">
        <f>IF([1]线路!D3788="","",[1]线路!D3788)</f>
        <v/>
      </c>
      <c r="E3788" t="str">
        <f>IF([1]线路!F3788="","",[1]线路!F3788)</f>
        <v/>
      </c>
      <c r="F3788" t="str">
        <f>IF([1]线路!E3788="","",[1]线路!E3788)</f>
        <v/>
      </c>
      <c r="G3788" s="18" t="str">
        <f t="shared" si="134"/>
        <v/>
      </c>
      <c r="H3788" s="18"/>
      <c r="I3788" s="18"/>
      <c r="J3788" s="18"/>
      <c r="K3788" s="18"/>
      <c r="L3788" s="18" t="str">
        <f t="shared" si="135"/>
        <v/>
      </c>
      <c r="M3788" t="str">
        <f>IF([1]线路!G3788="","",[1]线路!G3788)</f>
        <v/>
      </c>
      <c r="N3788" t="str">
        <f>IF([1]线路!H3788="","",[1]线路!H3788)</f>
        <v/>
      </c>
    </row>
    <row r="3789" spans="1:14" x14ac:dyDescent="0.15">
      <c r="A3789" t="str">
        <f>IF([1]线路!A3789="","",[1]线路!A3789)</f>
        <v/>
      </c>
      <c r="B3789" t="str">
        <f>IF([1]线路!B3789="","",[1]线路!B3789)</f>
        <v/>
      </c>
      <c r="C3789" t="str">
        <f>IF([1]线路!C3789="","",[1]线路!C3789)</f>
        <v/>
      </c>
      <c r="D3789" t="str">
        <f>IF([1]线路!D3789="","",[1]线路!D3789)</f>
        <v/>
      </c>
      <c r="E3789" t="str">
        <f>IF([1]线路!F3789="","",[1]线路!F3789)</f>
        <v/>
      </c>
      <c r="F3789" t="str">
        <f>IF([1]线路!E3789="","",[1]线路!E3789)</f>
        <v/>
      </c>
      <c r="G3789" s="18" t="str">
        <f t="shared" si="134"/>
        <v/>
      </c>
      <c r="H3789" s="18"/>
      <c r="I3789" s="18"/>
      <c r="J3789" s="18"/>
      <c r="K3789" s="18"/>
      <c r="L3789" s="18" t="str">
        <f t="shared" si="135"/>
        <v/>
      </c>
      <c r="M3789" t="str">
        <f>IF([1]线路!G3789="","",[1]线路!G3789)</f>
        <v/>
      </c>
      <c r="N3789" t="str">
        <f>IF([1]线路!H3789="","",[1]线路!H3789)</f>
        <v/>
      </c>
    </row>
    <row r="3790" spans="1:14" x14ac:dyDescent="0.15">
      <c r="A3790" t="str">
        <f>IF([1]线路!A3790="","",[1]线路!A3790)</f>
        <v/>
      </c>
      <c r="B3790" t="str">
        <f>IF([1]线路!B3790="","",[1]线路!B3790)</f>
        <v/>
      </c>
      <c r="C3790" t="str">
        <f>IF([1]线路!C3790="","",[1]线路!C3790)</f>
        <v/>
      </c>
      <c r="D3790" t="str">
        <f>IF([1]线路!D3790="","",[1]线路!D3790)</f>
        <v/>
      </c>
      <c r="E3790" t="str">
        <f>IF([1]线路!F3790="","",[1]线路!F3790)</f>
        <v/>
      </c>
      <c r="F3790" t="str">
        <f>IF([1]线路!E3790="","",[1]线路!E3790)</f>
        <v/>
      </c>
      <c r="G3790" s="18" t="str">
        <f t="shared" si="134"/>
        <v/>
      </c>
      <c r="H3790" s="18"/>
      <c r="I3790" s="18"/>
      <c r="J3790" s="18"/>
      <c r="K3790" s="18"/>
      <c r="L3790" s="18" t="str">
        <f t="shared" si="135"/>
        <v/>
      </c>
      <c r="M3790" t="str">
        <f>IF([1]线路!G3790="","",[1]线路!G3790)</f>
        <v/>
      </c>
      <c r="N3790" t="str">
        <f>IF([1]线路!H3790="","",[1]线路!H3790)</f>
        <v/>
      </c>
    </row>
    <row r="3791" spans="1:14" x14ac:dyDescent="0.15">
      <c r="A3791" t="str">
        <f>IF([1]线路!A3791="","",[1]线路!A3791)</f>
        <v/>
      </c>
      <c r="B3791" t="str">
        <f>IF([1]线路!B3791="","",[1]线路!B3791)</f>
        <v/>
      </c>
      <c r="C3791" t="str">
        <f>IF([1]线路!C3791="","",[1]线路!C3791)</f>
        <v/>
      </c>
      <c r="D3791" t="str">
        <f>IF([1]线路!D3791="","",[1]线路!D3791)</f>
        <v/>
      </c>
      <c r="E3791" t="str">
        <f>IF([1]线路!F3791="","",[1]线路!F3791)</f>
        <v/>
      </c>
      <c r="F3791" t="str">
        <f>IF([1]线路!E3791="","",[1]线路!E3791)</f>
        <v/>
      </c>
      <c r="G3791" s="18" t="str">
        <f t="shared" si="134"/>
        <v/>
      </c>
      <c r="H3791" s="18"/>
      <c r="I3791" s="18"/>
      <c r="J3791" s="18"/>
      <c r="K3791" s="18"/>
      <c r="L3791" s="18" t="str">
        <f t="shared" si="135"/>
        <v/>
      </c>
      <c r="M3791" t="str">
        <f>IF([1]线路!G3791="","",[1]线路!G3791)</f>
        <v/>
      </c>
      <c r="N3791" t="str">
        <f>IF([1]线路!H3791="","",[1]线路!H3791)</f>
        <v/>
      </c>
    </row>
    <row r="3792" spans="1:14" x14ac:dyDescent="0.15">
      <c r="A3792" t="str">
        <f>IF([1]线路!A3792="","",[1]线路!A3792)</f>
        <v/>
      </c>
      <c r="B3792" t="str">
        <f>IF([1]线路!B3792="","",[1]线路!B3792)</f>
        <v/>
      </c>
      <c r="C3792" t="str">
        <f>IF([1]线路!C3792="","",[1]线路!C3792)</f>
        <v/>
      </c>
      <c r="D3792" t="str">
        <f>IF([1]线路!D3792="","",[1]线路!D3792)</f>
        <v/>
      </c>
      <c r="E3792" t="str">
        <f>IF([1]线路!F3792="","",[1]线路!F3792)</f>
        <v/>
      </c>
      <c r="F3792" t="str">
        <f>IF([1]线路!E3792="","",[1]线路!E3792)</f>
        <v/>
      </c>
      <c r="G3792" s="18" t="str">
        <f t="shared" si="134"/>
        <v/>
      </c>
      <c r="H3792" s="18"/>
      <c r="I3792" s="18"/>
      <c r="J3792" s="18"/>
      <c r="K3792" s="18"/>
      <c r="L3792" s="18" t="str">
        <f t="shared" si="135"/>
        <v/>
      </c>
      <c r="M3792" t="str">
        <f>IF([1]线路!G3792="","",[1]线路!G3792)</f>
        <v/>
      </c>
      <c r="N3792" t="str">
        <f>IF([1]线路!H3792="","",[1]线路!H3792)</f>
        <v/>
      </c>
    </row>
    <row r="3793" spans="1:14" x14ac:dyDescent="0.15">
      <c r="A3793" t="str">
        <f>IF([1]线路!A3793="","",[1]线路!A3793)</f>
        <v/>
      </c>
      <c r="B3793" t="str">
        <f>IF([1]线路!B3793="","",[1]线路!B3793)</f>
        <v/>
      </c>
      <c r="C3793" t="str">
        <f>IF([1]线路!C3793="","",[1]线路!C3793)</f>
        <v/>
      </c>
      <c r="D3793" t="str">
        <f>IF([1]线路!D3793="","",[1]线路!D3793)</f>
        <v/>
      </c>
      <c r="E3793" t="str">
        <f>IF([1]线路!F3793="","",[1]线路!F3793)</f>
        <v/>
      </c>
      <c r="F3793" t="str">
        <f>IF([1]线路!E3793="","",[1]线路!E3793)</f>
        <v/>
      </c>
      <c r="G3793" s="18" t="str">
        <f t="shared" si="134"/>
        <v/>
      </c>
      <c r="H3793" s="18"/>
      <c r="I3793" s="18"/>
      <c r="J3793" s="18"/>
      <c r="K3793" s="18"/>
      <c r="L3793" s="18" t="str">
        <f t="shared" si="135"/>
        <v/>
      </c>
      <c r="M3793" t="str">
        <f>IF([1]线路!G3793="","",[1]线路!G3793)</f>
        <v/>
      </c>
      <c r="N3793" t="str">
        <f>IF([1]线路!H3793="","",[1]线路!H3793)</f>
        <v/>
      </c>
    </row>
    <row r="3794" spans="1:14" x14ac:dyDescent="0.15">
      <c r="A3794" t="str">
        <f>IF([1]线路!A3794="","",[1]线路!A3794)</f>
        <v/>
      </c>
      <c r="B3794" t="str">
        <f>IF([1]线路!B3794="","",[1]线路!B3794)</f>
        <v/>
      </c>
      <c r="C3794" t="str">
        <f>IF([1]线路!C3794="","",[1]线路!C3794)</f>
        <v/>
      </c>
      <c r="D3794" t="str">
        <f>IF([1]线路!D3794="","",[1]线路!D3794)</f>
        <v/>
      </c>
      <c r="E3794" t="str">
        <f>IF([1]线路!F3794="","",[1]线路!F3794)</f>
        <v/>
      </c>
      <c r="F3794" t="str">
        <f>IF([1]线路!E3794="","",[1]线路!E3794)</f>
        <v/>
      </c>
      <c r="G3794" s="18" t="str">
        <f t="shared" si="134"/>
        <v/>
      </c>
      <c r="H3794" s="18"/>
      <c r="I3794" s="18"/>
      <c r="J3794" s="18"/>
      <c r="K3794" s="18"/>
      <c r="L3794" s="18" t="str">
        <f t="shared" si="135"/>
        <v/>
      </c>
      <c r="M3794" t="str">
        <f>IF([1]线路!G3794="","",[1]线路!G3794)</f>
        <v/>
      </c>
      <c r="N3794" t="str">
        <f>IF([1]线路!H3794="","",[1]线路!H3794)</f>
        <v/>
      </c>
    </row>
    <row r="3795" spans="1:14" x14ac:dyDescent="0.15">
      <c r="A3795" t="str">
        <f>IF([1]线路!A3795="","",[1]线路!A3795)</f>
        <v/>
      </c>
      <c r="B3795" t="str">
        <f>IF([1]线路!B3795="","",[1]线路!B3795)</f>
        <v/>
      </c>
      <c r="C3795" t="str">
        <f>IF([1]线路!C3795="","",[1]线路!C3795)</f>
        <v/>
      </c>
      <c r="D3795" t="str">
        <f>IF([1]线路!D3795="","",[1]线路!D3795)</f>
        <v/>
      </c>
      <c r="E3795" t="str">
        <f>IF([1]线路!F3795="","",[1]线路!F3795)</f>
        <v/>
      </c>
      <c r="F3795" t="str">
        <f>IF([1]线路!E3795="","",[1]线路!E3795)</f>
        <v/>
      </c>
      <c r="G3795" s="18" t="str">
        <f t="shared" si="134"/>
        <v/>
      </c>
      <c r="H3795" s="18"/>
      <c r="I3795" s="18"/>
      <c r="J3795" s="18"/>
      <c r="K3795" s="18"/>
      <c r="L3795" s="18" t="str">
        <f t="shared" si="135"/>
        <v/>
      </c>
      <c r="M3795" t="str">
        <f>IF([1]线路!G3795="","",[1]线路!G3795)</f>
        <v/>
      </c>
      <c r="N3795" t="str">
        <f>IF([1]线路!H3795="","",[1]线路!H3795)</f>
        <v/>
      </c>
    </row>
    <row r="3796" spans="1:14" x14ac:dyDescent="0.15">
      <c r="A3796" t="str">
        <f>IF([1]线路!A3796="","",[1]线路!A3796)</f>
        <v/>
      </c>
      <c r="B3796" t="str">
        <f>IF([1]线路!B3796="","",[1]线路!B3796)</f>
        <v/>
      </c>
      <c r="C3796" t="str">
        <f>IF([1]线路!C3796="","",[1]线路!C3796)</f>
        <v/>
      </c>
      <c r="D3796" t="str">
        <f>IF([1]线路!D3796="","",[1]线路!D3796)</f>
        <v/>
      </c>
      <c r="E3796" t="str">
        <f>IF([1]线路!F3796="","",[1]线路!F3796)</f>
        <v/>
      </c>
      <c r="F3796" t="str">
        <f>IF([1]线路!E3796="","",[1]线路!E3796)</f>
        <v/>
      </c>
      <c r="G3796" s="18" t="str">
        <f t="shared" si="134"/>
        <v/>
      </c>
      <c r="H3796" s="18"/>
      <c r="I3796" s="18"/>
      <c r="J3796" s="18"/>
      <c r="K3796" s="18"/>
      <c r="L3796" s="18" t="str">
        <f t="shared" si="135"/>
        <v/>
      </c>
      <c r="M3796" t="str">
        <f>IF([1]线路!G3796="","",[1]线路!G3796)</f>
        <v/>
      </c>
      <c r="N3796" t="str">
        <f>IF([1]线路!H3796="","",[1]线路!H3796)</f>
        <v/>
      </c>
    </row>
    <row r="3797" spans="1:14" x14ac:dyDescent="0.15">
      <c r="A3797" t="str">
        <f>IF([1]线路!A3797="","",[1]线路!A3797)</f>
        <v/>
      </c>
      <c r="B3797" t="str">
        <f>IF([1]线路!B3797="","",[1]线路!B3797)</f>
        <v/>
      </c>
      <c r="C3797" t="str">
        <f>IF([1]线路!C3797="","",[1]线路!C3797)</f>
        <v/>
      </c>
      <c r="D3797" t="str">
        <f>IF([1]线路!D3797="","",[1]线路!D3797)</f>
        <v/>
      </c>
      <c r="E3797" t="str">
        <f>IF([1]线路!F3797="","",[1]线路!F3797)</f>
        <v/>
      </c>
      <c r="F3797" t="str">
        <f>IF([1]线路!E3797="","",[1]线路!E3797)</f>
        <v/>
      </c>
      <c r="G3797" s="18" t="str">
        <f t="shared" si="134"/>
        <v/>
      </c>
      <c r="H3797" s="18"/>
      <c r="I3797" s="18"/>
      <c r="J3797" s="18"/>
      <c r="K3797" s="18"/>
      <c r="L3797" s="18" t="str">
        <f t="shared" si="135"/>
        <v/>
      </c>
      <c r="M3797" t="str">
        <f>IF([1]线路!G3797="","",[1]线路!G3797)</f>
        <v/>
      </c>
      <c r="N3797" t="str">
        <f>IF([1]线路!H3797="","",[1]线路!H3797)</f>
        <v/>
      </c>
    </row>
    <row r="3798" spans="1:14" x14ac:dyDescent="0.15">
      <c r="A3798" t="str">
        <f>IF([1]线路!A3798="","",[1]线路!A3798)</f>
        <v/>
      </c>
      <c r="B3798" t="str">
        <f>IF([1]线路!B3798="","",[1]线路!B3798)</f>
        <v/>
      </c>
      <c r="C3798" t="str">
        <f>IF([1]线路!C3798="","",[1]线路!C3798)</f>
        <v/>
      </c>
      <c r="D3798" t="str">
        <f>IF([1]线路!D3798="","",[1]线路!D3798)</f>
        <v/>
      </c>
      <c r="E3798" t="str">
        <f>IF([1]线路!F3798="","",[1]线路!F3798)</f>
        <v/>
      </c>
      <c r="F3798" t="str">
        <f>IF([1]线路!E3798="","",[1]线路!E3798)</f>
        <v/>
      </c>
      <c r="G3798" s="18" t="str">
        <f t="shared" si="134"/>
        <v/>
      </c>
      <c r="H3798" s="18"/>
      <c r="I3798" s="18"/>
      <c r="J3798" s="18"/>
      <c r="K3798" s="18"/>
      <c r="L3798" s="18" t="str">
        <f t="shared" si="135"/>
        <v/>
      </c>
      <c r="M3798" t="str">
        <f>IF([1]线路!G3798="","",[1]线路!G3798)</f>
        <v/>
      </c>
      <c r="N3798" t="str">
        <f>IF([1]线路!H3798="","",[1]线路!H3798)</f>
        <v/>
      </c>
    </row>
    <row r="3799" spans="1:14" x14ac:dyDescent="0.15">
      <c r="A3799" t="str">
        <f>IF([1]线路!A3799="","",[1]线路!A3799)</f>
        <v/>
      </c>
      <c r="B3799" t="str">
        <f>IF([1]线路!B3799="","",[1]线路!B3799)</f>
        <v/>
      </c>
      <c r="C3799" t="str">
        <f>IF([1]线路!C3799="","",[1]线路!C3799)</f>
        <v/>
      </c>
      <c r="D3799" t="str">
        <f>IF([1]线路!D3799="","",[1]线路!D3799)</f>
        <v/>
      </c>
      <c r="E3799" t="str">
        <f>IF([1]线路!F3799="","",[1]线路!F3799)</f>
        <v/>
      </c>
      <c r="F3799" t="str">
        <f>IF([1]线路!E3799="","",[1]线路!E3799)</f>
        <v/>
      </c>
      <c r="G3799" s="18" t="str">
        <f t="shared" si="134"/>
        <v/>
      </c>
      <c r="H3799" s="18"/>
      <c r="I3799" s="18"/>
      <c r="J3799" s="18"/>
      <c r="K3799" s="18"/>
      <c r="L3799" s="18" t="str">
        <f t="shared" si="135"/>
        <v/>
      </c>
      <c r="M3799" t="str">
        <f>IF([1]线路!G3799="","",[1]线路!G3799)</f>
        <v/>
      </c>
      <c r="N3799" t="str">
        <f>IF([1]线路!H3799="","",[1]线路!H3799)</f>
        <v/>
      </c>
    </row>
    <row r="3800" spans="1:14" x14ac:dyDescent="0.15">
      <c r="A3800" t="str">
        <f>IF([1]线路!A3800="","",[1]线路!A3800)</f>
        <v/>
      </c>
      <c r="B3800" t="str">
        <f>IF([1]线路!B3800="","",[1]线路!B3800)</f>
        <v/>
      </c>
      <c r="C3800" t="str">
        <f>IF([1]线路!C3800="","",[1]线路!C3800)</f>
        <v/>
      </c>
      <c r="D3800" t="str">
        <f>IF([1]线路!D3800="","",[1]线路!D3800)</f>
        <v/>
      </c>
      <c r="E3800" t="str">
        <f>IF([1]线路!F3800="","",[1]线路!F3800)</f>
        <v/>
      </c>
      <c r="F3800" t="str">
        <f>IF([1]线路!E3800="","",[1]线路!E3800)</f>
        <v/>
      </c>
      <c r="G3800" s="18" t="str">
        <f t="shared" si="134"/>
        <v/>
      </c>
      <c r="H3800" s="18"/>
      <c r="I3800" s="18"/>
      <c r="J3800" s="18"/>
      <c r="K3800" s="18"/>
      <c r="L3800" s="18" t="str">
        <f t="shared" si="135"/>
        <v/>
      </c>
      <c r="M3800" t="str">
        <f>IF([1]线路!G3800="","",[1]线路!G3800)</f>
        <v/>
      </c>
      <c r="N3800" t="str">
        <f>IF([1]线路!H3800="","",[1]线路!H3800)</f>
        <v/>
      </c>
    </row>
    <row r="3801" spans="1:14" x14ac:dyDescent="0.15">
      <c r="A3801" t="str">
        <f>IF([1]线路!A3801="","",[1]线路!A3801)</f>
        <v/>
      </c>
      <c r="B3801" t="str">
        <f>IF([1]线路!B3801="","",[1]线路!B3801)</f>
        <v/>
      </c>
      <c r="C3801" t="str">
        <f>IF([1]线路!C3801="","",[1]线路!C3801)</f>
        <v/>
      </c>
      <c r="D3801" t="str">
        <f>IF([1]线路!D3801="","",[1]线路!D3801)</f>
        <v/>
      </c>
      <c r="E3801" t="str">
        <f>IF([1]线路!F3801="","",[1]线路!F3801)</f>
        <v/>
      </c>
      <c r="F3801" t="str">
        <f>IF([1]线路!E3801="","",[1]线路!E3801)</f>
        <v/>
      </c>
      <c r="G3801" s="18" t="str">
        <f t="shared" si="134"/>
        <v/>
      </c>
      <c r="H3801" s="18"/>
      <c r="I3801" s="18"/>
      <c r="J3801" s="18"/>
      <c r="K3801" s="18"/>
      <c r="L3801" s="18" t="str">
        <f t="shared" si="135"/>
        <v/>
      </c>
      <c r="M3801" t="str">
        <f>IF([1]线路!G3801="","",[1]线路!G3801)</f>
        <v/>
      </c>
      <c r="N3801" t="str">
        <f>IF([1]线路!H3801="","",[1]线路!H3801)</f>
        <v/>
      </c>
    </row>
    <row r="3802" spans="1:14" x14ac:dyDescent="0.15">
      <c r="A3802" t="str">
        <f>IF([1]线路!A3802="","",[1]线路!A3802)</f>
        <v/>
      </c>
      <c r="B3802" t="str">
        <f>IF([1]线路!B3802="","",[1]线路!B3802)</f>
        <v/>
      </c>
      <c r="C3802" t="str">
        <f>IF([1]线路!C3802="","",[1]线路!C3802)</f>
        <v/>
      </c>
      <c r="D3802" t="str">
        <f>IF([1]线路!D3802="","",[1]线路!D3802)</f>
        <v/>
      </c>
      <c r="E3802" t="str">
        <f>IF([1]线路!F3802="","",[1]线路!F3802)</f>
        <v/>
      </c>
      <c r="F3802" t="str">
        <f>IF([1]线路!E3802="","",[1]线路!E3802)</f>
        <v/>
      </c>
      <c r="G3802" s="18" t="str">
        <f t="shared" si="134"/>
        <v/>
      </c>
      <c r="H3802" s="18"/>
      <c r="I3802" s="18"/>
      <c r="J3802" s="18"/>
      <c r="K3802" s="18"/>
      <c r="L3802" s="18" t="str">
        <f t="shared" si="135"/>
        <v/>
      </c>
      <c r="M3802" t="str">
        <f>IF([1]线路!G3802="","",[1]线路!G3802)</f>
        <v/>
      </c>
      <c r="N3802" t="str">
        <f>IF([1]线路!H3802="","",[1]线路!H3802)</f>
        <v/>
      </c>
    </row>
    <row r="3803" spans="1:14" x14ac:dyDescent="0.15">
      <c r="A3803" t="str">
        <f>IF([1]线路!A3803="","",[1]线路!A3803)</f>
        <v/>
      </c>
      <c r="B3803" t="str">
        <f>IF([1]线路!B3803="","",[1]线路!B3803)</f>
        <v/>
      </c>
      <c r="C3803" t="str">
        <f>IF([1]线路!C3803="","",[1]线路!C3803)</f>
        <v/>
      </c>
      <c r="D3803" t="str">
        <f>IF([1]线路!D3803="","",[1]线路!D3803)</f>
        <v/>
      </c>
      <c r="E3803" t="str">
        <f>IF([1]线路!F3803="","",[1]线路!F3803)</f>
        <v/>
      </c>
      <c r="F3803" t="str">
        <f>IF([1]线路!E3803="","",[1]线路!E3803)</f>
        <v/>
      </c>
      <c r="G3803" s="18" t="str">
        <f t="shared" si="134"/>
        <v/>
      </c>
      <c r="H3803" s="18"/>
      <c r="I3803" s="18"/>
      <c r="J3803" s="18"/>
      <c r="K3803" s="18"/>
      <c r="L3803" s="18" t="str">
        <f t="shared" si="135"/>
        <v/>
      </c>
      <c r="M3803" t="str">
        <f>IF([1]线路!G3803="","",[1]线路!G3803)</f>
        <v/>
      </c>
      <c r="N3803" t="str">
        <f>IF([1]线路!H3803="","",[1]线路!H3803)</f>
        <v/>
      </c>
    </row>
    <row r="3804" spans="1:14" x14ac:dyDescent="0.15">
      <c r="A3804" t="str">
        <f>IF([1]线路!A3804="","",[1]线路!A3804)</f>
        <v/>
      </c>
      <c r="B3804" t="str">
        <f>IF([1]线路!B3804="","",[1]线路!B3804)</f>
        <v/>
      </c>
      <c r="C3804" t="str">
        <f>IF([1]线路!C3804="","",[1]线路!C3804)</f>
        <v/>
      </c>
      <c r="D3804" t="str">
        <f>IF([1]线路!D3804="","",[1]线路!D3804)</f>
        <v/>
      </c>
      <c r="E3804" t="str">
        <f>IF([1]线路!F3804="","",[1]线路!F3804)</f>
        <v/>
      </c>
      <c r="F3804" t="str">
        <f>IF([1]线路!E3804="","",[1]线路!E3804)</f>
        <v/>
      </c>
      <c r="G3804" s="18" t="str">
        <f t="shared" si="134"/>
        <v/>
      </c>
      <c r="H3804" s="18"/>
      <c r="I3804" s="18"/>
      <c r="J3804" s="18"/>
      <c r="K3804" s="18"/>
      <c r="L3804" s="18" t="str">
        <f t="shared" si="135"/>
        <v/>
      </c>
      <c r="M3804" t="str">
        <f>IF([1]线路!G3804="","",[1]线路!G3804)</f>
        <v/>
      </c>
      <c r="N3804" t="str">
        <f>IF([1]线路!H3804="","",[1]线路!H3804)</f>
        <v/>
      </c>
    </row>
    <row r="3805" spans="1:14" x14ac:dyDescent="0.15">
      <c r="A3805" t="str">
        <f>IF([1]线路!A3805="","",[1]线路!A3805)</f>
        <v/>
      </c>
      <c r="B3805" t="str">
        <f>IF([1]线路!B3805="","",[1]线路!B3805)</f>
        <v/>
      </c>
      <c r="C3805" t="str">
        <f>IF([1]线路!C3805="","",[1]线路!C3805)</f>
        <v/>
      </c>
      <c r="D3805" t="str">
        <f>IF([1]线路!D3805="","",[1]线路!D3805)</f>
        <v/>
      </c>
      <c r="E3805" t="str">
        <f>IF([1]线路!F3805="","",[1]线路!F3805)</f>
        <v/>
      </c>
      <c r="F3805" t="str">
        <f>IF([1]线路!E3805="","",[1]线路!E3805)</f>
        <v/>
      </c>
      <c r="G3805" s="18" t="str">
        <f t="shared" si="134"/>
        <v/>
      </c>
      <c r="H3805" s="18"/>
      <c r="I3805" s="18"/>
      <c r="J3805" s="18"/>
      <c r="K3805" s="18"/>
      <c r="L3805" s="18" t="str">
        <f t="shared" si="135"/>
        <v/>
      </c>
      <c r="M3805" t="str">
        <f>IF([1]线路!G3805="","",[1]线路!G3805)</f>
        <v/>
      </c>
      <c r="N3805" t="str">
        <f>IF([1]线路!H3805="","",[1]线路!H3805)</f>
        <v/>
      </c>
    </row>
    <row r="3806" spans="1:14" x14ac:dyDescent="0.15">
      <c r="A3806" t="str">
        <f>IF([1]线路!A3806="","",[1]线路!A3806)</f>
        <v/>
      </c>
      <c r="B3806" t="str">
        <f>IF([1]线路!B3806="","",[1]线路!B3806)</f>
        <v/>
      </c>
      <c r="C3806" t="str">
        <f>IF([1]线路!C3806="","",[1]线路!C3806)</f>
        <v/>
      </c>
      <c r="D3806" t="str">
        <f>IF([1]线路!D3806="","",[1]线路!D3806)</f>
        <v/>
      </c>
      <c r="E3806" t="str">
        <f>IF([1]线路!F3806="","",[1]线路!F3806)</f>
        <v/>
      </c>
      <c r="F3806" t="str">
        <f>IF([1]线路!E3806="","",[1]线路!E3806)</f>
        <v/>
      </c>
      <c r="G3806" s="18" t="str">
        <f t="shared" si="134"/>
        <v/>
      </c>
      <c r="H3806" s="18"/>
      <c r="I3806" s="18"/>
      <c r="J3806" s="18"/>
      <c r="K3806" s="18"/>
      <c r="L3806" s="18" t="str">
        <f t="shared" si="135"/>
        <v/>
      </c>
      <c r="M3806" t="str">
        <f>IF([1]线路!G3806="","",[1]线路!G3806)</f>
        <v/>
      </c>
      <c r="N3806" t="str">
        <f>IF([1]线路!H3806="","",[1]线路!H3806)</f>
        <v/>
      </c>
    </row>
    <row r="3807" spans="1:14" x14ac:dyDescent="0.15">
      <c r="A3807" t="str">
        <f>IF([1]线路!A3807="","",[1]线路!A3807)</f>
        <v/>
      </c>
      <c r="B3807" t="str">
        <f>IF([1]线路!B3807="","",[1]线路!B3807)</f>
        <v/>
      </c>
      <c r="C3807" t="str">
        <f>IF([1]线路!C3807="","",[1]线路!C3807)</f>
        <v/>
      </c>
      <c r="D3807" t="str">
        <f>IF([1]线路!D3807="","",[1]线路!D3807)</f>
        <v/>
      </c>
      <c r="E3807" t="str">
        <f>IF([1]线路!F3807="","",[1]线路!F3807)</f>
        <v/>
      </c>
      <c r="F3807" t="str">
        <f>IF([1]线路!E3807="","",[1]线路!E3807)</f>
        <v/>
      </c>
      <c r="G3807" s="18" t="str">
        <f t="shared" si="134"/>
        <v/>
      </c>
      <c r="H3807" s="18"/>
      <c r="I3807" s="18"/>
      <c r="J3807" s="18"/>
      <c r="K3807" s="18"/>
      <c r="L3807" s="18" t="str">
        <f t="shared" si="135"/>
        <v/>
      </c>
      <c r="M3807" t="str">
        <f>IF([1]线路!G3807="","",[1]线路!G3807)</f>
        <v/>
      </c>
      <c r="N3807" t="str">
        <f>IF([1]线路!H3807="","",[1]线路!H3807)</f>
        <v/>
      </c>
    </row>
    <row r="3808" spans="1:14" x14ac:dyDescent="0.15">
      <c r="A3808" t="str">
        <f>IF([1]线路!A3808="","",[1]线路!A3808)</f>
        <v/>
      </c>
      <c r="B3808" t="str">
        <f>IF([1]线路!B3808="","",[1]线路!B3808)</f>
        <v/>
      </c>
      <c r="C3808" t="str">
        <f>IF([1]线路!C3808="","",[1]线路!C3808)</f>
        <v/>
      </c>
      <c r="D3808" t="str">
        <f>IF([1]线路!D3808="","",[1]线路!D3808)</f>
        <v/>
      </c>
      <c r="E3808" t="str">
        <f>IF([1]线路!F3808="","",[1]线路!F3808)</f>
        <v/>
      </c>
      <c r="F3808" t="str">
        <f>IF([1]线路!E3808="","",[1]线路!E3808)</f>
        <v/>
      </c>
      <c r="G3808" s="18" t="str">
        <f t="shared" si="134"/>
        <v/>
      </c>
      <c r="H3808" s="18"/>
      <c r="I3808" s="18"/>
      <c r="J3808" s="18"/>
      <c r="K3808" s="18"/>
      <c r="L3808" s="18" t="str">
        <f t="shared" si="135"/>
        <v/>
      </c>
      <c r="M3808" t="str">
        <f>IF([1]线路!G3808="","",[1]线路!G3808)</f>
        <v/>
      </c>
      <c r="N3808" t="str">
        <f>IF([1]线路!H3808="","",[1]线路!H3808)</f>
        <v/>
      </c>
    </row>
    <row r="3809" spans="1:14" x14ac:dyDescent="0.15">
      <c r="A3809" t="str">
        <f>IF([1]线路!A3809="","",[1]线路!A3809)</f>
        <v/>
      </c>
      <c r="B3809" t="str">
        <f>IF([1]线路!B3809="","",[1]线路!B3809)</f>
        <v/>
      </c>
      <c r="C3809" t="str">
        <f>IF([1]线路!C3809="","",[1]线路!C3809)</f>
        <v/>
      </c>
      <c r="D3809" t="str">
        <f>IF([1]线路!D3809="","",[1]线路!D3809)</f>
        <v/>
      </c>
      <c r="E3809" t="str">
        <f>IF([1]线路!F3809="","",[1]线路!F3809)</f>
        <v/>
      </c>
      <c r="F3809" t="str">
        <f>IF([1]线路!E3809="","",[1]线路!E3809)</f>
        <v/>
      </c>
      <c r="G3809" s="18" t="str">
        <f t="shared" si="134"/>
        <v/>
      </c>
      <c r="H3809" s="18"/>
      <c r="I3809" s="18"/>
      <c r="J3809" s="18"/>
      <c r="K3809" s="18"/>
      <c r="L3809" s="18" t="str">
        <f t="shared" si="135"/>
        <v/>
      </c>
      <c r="M3809" t="str">
        <f>IF([1]线路!G3809="","",[1]线路!G3809)</f>
        <v/>
      </c>
      <c r="N3809" t="str">
        <f>IF([1]线路!H3809="","",[1]线路!H3809)</f>
        <v/>
      </c>
    </row>
    <row r="3810" spans="1:14" x14ac:dyDescent="0.15">
      <c r="A3810" t="str">
        <f>IF([1]线路!A3810="","",[1]线路!A3810)</f>
        <v/>
      </c>
      <c r="B3810" t="str">
        <f>IF([1]线路!B3810="","",[1]线路!B3810)</f>
        <v/>
      </c>
      <c r="C3810" t="str">
        <f>IF([1]线路!C3810="","",[1]线路!C3810)</f>
        <v/>
      </c>
      <c r="D3810" t="str">
        <f>IF([1]线路!D3810="","",[1]线路!D3810)</f>
        <v/>
      </c>
      <c r="E3810" t="str">
        <f>IF([1]线路!F3810="","",[1]线路!F3810)</f>
        <v/>
      </c>
      <c r="F3810" t="str">
        <f>IF([1]线路!E3810="","",[1]线路!E3810)</f>
        <v/>
      </c>
      <c r="G3810" s="18" t="str">
        <f t="shared" si="134"/>
        <v/>
      </c>
      <c r="H3810" s="18"/>
      <c r="I3810" s="18"/>
      <c r="J3810" s="18"/>
      <c r="K3810" s="18"/>
      <c r="L3810" s="18" t="str">
        <f t="shared" si="135"/>
        <v/>
      </c>
      <c r="M3810" t="str">
        <f>IF([1]线路!G3810="","",[1]线路!G3810)</f>
        <v/>
      </c>
      <c r="N3810" t="str">
        <f>IF([1]线路!H3810="","",[1]线路!H3810)</f>
        <v/>
      </c>
    </row>
    <row r="3811" spans="1:14" x14ac:dyDescent="0.15">
      <c r="A3811" t="str">
        <f>IF([1]线路!A3811="","",[1]线路!A3811)</f>
        <v/>
      </c>
      <c r="B3811" t="str">
        <f>IF([1]线路!B3811="","",[1]线路!B3811)</f>
        <v/>
      </c>
      <c r="C3811" t="str">
        <f>IF([1]线路!C3811="","",[1]线路!C3811)</f>
        <v/>
      </c>
      <c r="D3811" t="str">
        <f>IF([1]线路!D3811="","",[1]线路!D3811)</f>
        <v/>
      </c>
      <c r="E3811" t="str">
        <f>IF([1]线路!F3811="","",[1]线路!F3811)</f>
        <v/>
      </c>
      <c r="F3811" t="str">
        <f>IF([1]线路!E3811="","",[1]线路!E3811)</f>
        <v/>
      </c>
      <c r="G3811" s="18" t="str">
        <f t="shared" si="134"/>
        <v/>
      </c>
      <c r="H3811" s="18"/>
      <c r="I3811" s="18"/>
      <c r="J3811" s="18"/>
      <c r="K3811" s="18"/>
      <c r="L3811" s="18" t="str">
        <f t="shared" si="135"/>
        <v/>
      </c>
      <c r="M3811" t="str">
        <f>IF([1]线路!G3811="","",[1]线路!G3811)</f>
        <v/>
      </c>
      <c r="N3811" t="str">
        <f>IF([1]线路!H3811="","",[1]线路!H3811)</f>
        <v/>
      </c>
    </row>
    <row r="3812" spans="1:14" x14ac:dyDescent="0.15">
      <c r="A3812" t="str">
        <f>IF([1]线路!A3812="","",[1]线路!A3812)</f>
        <v/>
      </c>
      <c r="B3812" t="str">
        <f>IF([1]线路!B3812="","",[1]线路!B3812)</f>
        <v/>
      </c>
      <c r="C3812" t="str">
        <f>IF([1]线路!C3812="","",[1]线路!C3812)</f>
        <v/>
      </c>
      <c r="D3812" t="str">
        <f>IF([1]线路!D3812="","",[1]线路!D3812)</f>
        <v/>
      </c>
      <c r="E3812" t="str">
        <f>IF([1]线路!F3812="","",[1]线路!F3812)</f>
        <v/>
      </c>
      <c r="F3812" t="str">
        <f>IF([1]线路!E3812="","",[1]线路!E3812)</f>
        <v/>
      </c>
      <c r="G3812" s="18" t="str">
        <f t="shared" si="134"/>
        <v/>
      </c>
      <c r="H3812" s="18"/>
      <c r="I3812" s="18"/>
      <c r="J3812" s="18"/>
      <c r="K3812" s="18"/>
      <c r="L3812" s="18" t="str">
        <f t="shared" si="135"/>
        <v/>
      </c>
      <c r="M3812" t="str">
        <f>IF([1]线路!G3812="","",[1]线路!G3812)</f>
        <v/>
      </c>
      <c r="N3812" t="str">
        <f>IF([1]线路!H3812="","",[1]线路!H3812)</f>
        <v/>
      </c>
    </row>
    <row r="3813" spans="1:14" x14ac:dyDescent="0.15">
      <c r="A3813" t="str">
        <f>IF([1]线路!A3813="","",[1]线路!A3813)</f>
        <v/>
      </c>
      <c r="B3813" t="str">
        <f>IF([1]线路!B3813="","",[1]线路!B3813)</f>
        <v/>
      </c>
      <c r="C3813" t="str">
        <f>IF([1]线路!C3813="","",[1]线路!C3813)</f>
        <v/>
      </c>
      <c r="D3813" t="str">
        <f>IF([1]线路!D3813="","",[1]线路!D3813)</f>
        <v/>
      </c>
      <c r="E3813" t="str">
        <f>IF([1]线路!F3813="","",[1]线路!F3813)</f>
        <v/>
      </c>
      <c r="F3813" t="str">
        <f>IF([1]线路!E3813="","",[1]线路!E3813)</f>
        <v/>
      </c>
      <c r="G3813" s="18" t="str">
        <f t="shared" si="134"/>
        <v/>
      </c>
      <c r="H3813" s="18"/>
      <c r="I3813" s="18"/>
      <c r="J3813" s="18"/>
      <c r="K3813" s="18"/>
      <c r="L3813" s="18" t="str">
        <f t="shared" si="135"/>
        <v/>
      </c>
      <c r="M3813" t="str">
        <f>IF([1]线路!G3813="","",[1]线路!G3813)</f>
        <v/>
      </c>
      <c r="N3813" t="str">
        <f>IF([1]线路!H3813="","",[1]线路!H3813)</f>
        <v/>
      </c>
    </row>
    <row r="3814" spans="1:14" x14ac:dyDescent="0.15">
      <c r="A3814" t="str">
        <f>IF([1]线路!A3814="","",[1]线路!A3814)</f>
        <v/>
      </c>
      <c r="B3814" t="str">
        <f>IF([1]线路!B3814="","",[1]线路!B3814)</f>
        <v/>
      </c>
      <c r="C3814" t="str">
        <f>IF([1]线路!C3814="","",[1]线路!C3814)</f>
        <v/>
      </c>
      <c r="D3814" t="str">
        <f>IF([1]线路!D3814="","",[1]线路!D3814)</f>
        <v/>
      </c>
      <c r="E3814" t="str">
        <f>IF([1]线路!F3814="","",[1]线路!F3814)</f>
        <v/>
      </c>
      <c r="F3814" t="str">
        <f>IF([1]线路!E3814="","",[1]线路!E3814)</f>
        <v/>
      </c>
      <c r="G3814" s="18" t="str">
        <f t="shared" si="134"/>
        <v/>
      </c>
      <c r="H3814" s="18"/>
      <c r="I3814" s="18"/>
      <c r="J3814" s="18"/>
      <c r="K3814" s="18"/>
      <c r="L3814" s="18" t="str">
        <f t="shared" si="135"/>
        <v/>
      </c>
      <c r="M3814" t="str">
        <f>IF([1]线路!G3814="","",[1]线路!G3814)</f>
        <v/>
      </c>
      <c r="N3814" t="str">
        <f>IF([1]线路!H3814="","",[1]线路!H3814)</f>
        <v/>
      </c>
    </row>
    <row r="3815" spans="1:14" x14ac:dyDescent="0.15">
      <c r="A3815" t="str">
        <f>IF([1]线路!A3815="","",[1]线路!A3815)</f>
        <v/>
      </c>
      <c r="B3815" t="str">
        <f>IF([1]线路!B3815="","",[1]线路!B3815)</f>
        <v/>
      </c>
      <c r="C3815" t="str">
        <f>IF([1]线路!C3815="","",[1]线路!C3815)</f>
        <v/>
      </c>
      <c r="D3815" t="str">
        <f>IF([1]线路!D3815="","",[1]线路!D3815)</f>
        <v/>
      </c>
      <c r="E3815" t="str">
        <f>IF([1]线路!F3815="","",[1]线路!F3815)</f>
        <v/>
      </c>
      <c r="F3815" t="str">
        <f>IF([1]线路!E3815="","",[1]线路!E3815)</f>
        <v/>
      </c>
      <c r="G3815" s="18" t="str">
        <f t="shared" si="134"/>
        <v/>
      </c>
      <c r="H3815" s="18"/>
      <c r="I3815" s="18"/>
      <c r="J3815" s="18"/>
      <c r="K3815" s="18"/>
      <c r="L3815" s="18" t="str">
        <f t="shared" si="135"/>
        <v/>
      </c>
      <c r="M3815" t="str">
        <f>IF([1]线路!G3815="","",[1]线路!G3815)</f>
        <v/>
      </c>
      <c r="N3815" t="str">
        <f>IF([1]线路!H3815="","",[1]线路!H3815)</f>
        <v/>
      </c>
    </row>
    <row r="3816" spans="1:14" x14ac:dyDescent="0.15">
      <c r="A3816" t="str">
        <f>IF([1]线路!A3816="","",[1]线路!A3816)</f>
        <v/>
      </c>
      <c r="B3816" t="str">
        <f>IF([1]线路!B3816="","",[1]线路!B3816)</f>
        <v/>
      </c>
      <c r="C3816" t="str">
        <f>IF([1]线路!C3816="","",[1]线路!C3816)</f>
        <v/>
      </c>
      <c r="D3816" t="str">
        <f>IF([1]线路!D3816="","",[1]线路!D3816)</f>
        <v/>
      </c>
      <c r="E3816" t="str">
        <f>IF([1]线路!F3816="","",[1]线路!F3816)</f>
        <v/>
      </c>
      <c r="F3816" t="str">
        <f>IF([1]线路!E3816="","",[1]线路!E3816)</f>
        <v/>
      </c>
      <c r="G3816" s="18" t="str">
        <f t="shared" si="134"/>
        <v/>
      </c>
      <c r="H3816" s="18"/>
      <c r="I3816" s="18"/>
      <c r="J3816" s="18"/>
      <c r="K3816" s="18"/>
      <c r="L3816" s="18" t="str">
        <f t="shared" si="135"/>
        <v/>
      </c>
      <c r="M3816" t="str">
        <f>IF([1]线路!G3816="","",[1]线路!G3816)</f>
        <v/>
      </c>
      <c r="N3816" t="str">
        <f>IF([1]线路!H3816="","",[1]线路!H3816)</f>
        <v/>
      </c>
    </row>
    <row r="3817" spans="1:14" x14ac:dyDescent="0.15">
      <c r="A3817" t="str">
        <f>IF([1]线路!A3817="","",[1]线路!A3817)</f>
        <v/>
      </c>
      <c r="B3817" t="str">
        <f>IF([1]线路!B3817="","",[1]线路!B3817)</f>
        <v/>
      </c>
      <c r="C3817" t="str">
        <f>IF([1]线路!C3817="","",[1]线路!C3817)</f>
        <v/>
      </c>
      <c r="D3817" t="str">
        <f>IF([1]线路!D3817="","",[1]线路!D3817)</f>
        <v/>
      </c>
      <c r="E3817" t="str">
        <f>IF([1]线路!F3817="","",[1]线路!F3817)</f>
        <v/>
      </c>
      <c r="F3817" t="str">
        <f>IF([1]线路!E3817="","",[1]线路!E3817)</f>
        <v/>
      </c>
      <c r="G3817" s="18" t="str">
        <f t="shared" si="134"/>
        <v/>
      </c>
      <c r="H3817" s="18"/>
      <c r="I3817" s="18"/>
      <c r="J3817" s="18"/>
      <c r="K3817" s="18"/>
      <c r="L3817" s="18" t="str">
        <f t="shared" si="135"/>
        <v/>
      </c>
      <c r="M3817" t="str">
        <f>IF([1]线路!G3817="","",[1]线路!G3817)</f>
        <v/>
      </c>
      <c r="N3817" t="str">
        <f>IF([1]线路!H3817="","",[1]线路!H3817)</f>
        <v/>
      </c>
    </row>
    <row r="3818" spans="1:14" x14ac:dyDescent="0.15">
      <c r="A3818" t="str">
        <f>IF([1]线路!A3818="","",[1]线路!A3818)</f>
        <v/>
      </c>
      <c r="B3818" t="str">
        <f>IF([1]线路!B3818="","",[1]线路!B3818)</f>
        <v/>
      </c>
      <c r="C3818" t="str">
        <f>IF([1]线路!C3818="","",[1]线路!C3818)</f>
        <v/>
      </c>
      <c r="D3818" t="str">
        <f>IF([1]线路!D3818="","",[1]线路!D3818)</f>
        <v/>
      </c>
      <c r="E3818" t="str">
        <f>IF([1]线路!F3818="","",[1]线路!F3818)</f>
        <v/>
      </c>
      <c r="F3818" t="str">
        <f>IF([1]线路!E3818="","",[1]线路!E3818)</f>
        <v/>
      </c>
      <c r="G3818" s="18" t="str">
        <f t="shared" si="134"/>
        <v/>
      </c>
      <c r="H3818" s="18"/>
      <c r="I3818" s="18"/>
      <c r="J3818" s="18"/>
      <c r="K3818" s="18"/>
      <c r="L3818" s="18" t="str">
        <f t="shared" si="135"/>
        <v/>
      </c>
      <c r="M3818" t="str">
        <f>IF([1]线路!G3818="","",[1]线路!G3818)</f>
        <v/>
      </c>
      <c r="N3818" t="str">
        <f>IF([1]线路!H3818="","",[1]线路!H3818)</f>
        <v/>
      </c>
    </row>
    <row r="3819" spans="1:14" x14ac:dyDescent="0.15">
      <c r="A3819" t="str">
        <f>IF([1]线路!A3819="","",[1]线路!A3819)</f>
        <v/>
      </c>
      <c r="B3819" t="str">
        <f>IF([1]线路!B3819="","",[1]线路!B3819)</f>
        <v/>
      </c>
      <c r="C3819" t="str">
        <f>IF([1]线路!C3819="","",[1]线路!C3819)</f>
        <v/>
      </c>
      <c r="D3819" t="str">
        <f>IF([1]线路!D3819="","",[1]线路!D3819)</f>
        <v/>
      </c>
      <c r="E3819" t="str">
        <f>IF([1]线路!F3819="","",[1]线路!F3819)</f>
        <v/>
      </c>
      <c r="F3819" t="str">
        <f>IF([1]线路!E3819="","",[1]线路!E3819)</f>
        <v/>
      </c>
      <c r="G3819" s="18" t="str">
        <f t="shared" si="134"/>
        <v/>
      </c>
      <c r="H3819" s="18"/>
      <c r="I3819" s="18"/>
      <c r="J3819" s="18"/>
      <c r="K3819" s="18"/>
      <c r="L3819" s="18" t="str">
        <f t="shared" si="135"/>
        <v/>
      </c>
      <c r="M3819" t="str">
        <f>IF([1]线路!G3819="","",[1]线路!G3819)</f>
        <v/>
      </c>
      <c r="N3819" t="str">
        <f>IF([1]线路!H3819="","",[1]线路!H3819)</f>
        <v/>
      </c>
    </row>
    <row r="3820" spans="1:14" x14ac:dyDescent="0.15">
      <c r="A3820" t="str">
        <f>IF([1]线路!A3820="","",[1]线路!A3820)</f>
        <v/>
      </c>
      <c r="B3820" t="str">
        <f>IF([1]线路!B3820="","",[1]线路!B3820)</f>
        <v/>
      </c>
      <c r="C3820" t="str">
        <f>IF([1]线路!C3820="","",[1]线路!C3820)</f>
        <v/>
      </c>
      <c r="D3820" t="str">
        <f>IF([1]线路!D3820="","",[1]线路!D3820)</f>
        <v/>
      </c>
      <c r="E3820" t="str">
        <f>IF([1]线路!F3820="","",[1]线路!F3820)</f>
        <v/>
      </c>
      <c r="F3820" t="str">
        <f>IF([1]线路!E3820="","",[1]线路!E3820)</f>
        <v/>
      </c>
      <c r="G3820" s="18" t="str">
        <f t="shared" si="134"/>
        <v/>
      </c>
      <c r="H3820" s="18"/>
      <c r="I3820" s="18"/>
      <c r="J3820" s="18"/>
      <c r="K3820" s="18"/>
      <c r="L3820" s="18" t="str">
        <f t="shared" si="135"/>
        <v/>
      </c>
      <c r="M3820" t="str">
        <f>IF([1]线路!G3820="","",[1]线路!G3820)</f>
        <v/>
      </c>
      <c r="N3820" t="str">
        <f>IF([1]线路!H3820="","",[1]线路!H3820)</f>
        <v/>
      </c>
    </row>
    <row r="3821" spans="1:14" x14ac:dyDescent="0.15">
      <c r="A3821" t="str">
        <f>IF([1]线路!A3821="","",[1]线路!A3821)</f>
        <v/>
      </c>
      <c r="B3821" t="str">
        <f>IF([1]线路!B3821="","",[1]线路!B3821)</f>
        <v/>
      </c>
      <c r="C3821" t="str">
        <f>IF([1]线路!C3821="","",[1]线路!C3821)</f>
        <v/>
      </c>
      <c r="D3821" t="str">
        <f>IF([1]线路!D3821="","",[1]线路!D3821)</f>
        <v/>
      </c>
      <c r="E3821" t="str">
        <f>IF([1]线路!F3821="","",[1]线路!F3821)</f>
        <v/>
      </c>
      <c r="F3821" t="str">
        <f>IF([1]线路!E3821="","",[1]线路!E3821)</f>
        <v/>
      </c>
      <c r="G3821" s="18" t="str">
        <f t="shared" si="134"/>
        <v/>
      </c>
      <c r="H3821" s="18"/>
      <c r="I3821" s="18"/>
      <c r="J3821" s="18"/>
      <c r="K3821" s="18"/>
      <c r="L3821" s="18" t="str">
        <f t="shared" si="135"/>
        <v/>
      </c>
      <c r="M3821" t="str">
        <f>IF([1]线路!G3821="","",[1]线路!G3821)</f>
        <v/>
      </c>
      <c r="N3821" t="str">
        <f>IF([1]线路!H3821="","",[1]线路!H3821)</f>
        <v/>
      </c>
    </row>
    <row r="3822" spans="1:14" x14ac:dyDescent="0.15">
      <c r="A3822" t="str">
        <f>IF([1]线路!A3822="","",[1]线路!A3822)</f>
        <v/>
      </c>
      <c r="B3822" t="str">
        <f>IF([1]线路!B3822="","",[1]线路!B3822)</f>
        <v/>
      </c>
      <c r="C3822" t="str">
        <f>IF([1]线路!C3822="","",[1]线路!C3822)</f>
        <v/>
      </c>
      <c r="D3822" t="str">
        <f>IF([1]线路!D3822="","",[1]线路!D3822)</f>
        <v/>
      </c>
      <c r="E3822" t="str">
        <f>IF([1]线路!F3822="","",[1]线路!F3822)</f>
        <v/>
      </c>
      <c r="F3822" t="str">
        <f>IF([1]线路!E3822="","",[1]线路!E3822)</f>
        <v/>
      </c>
      <c r="G3822" s="18" t="str">
        <f t="shared" si="134"/>
        <v/>
      </c>
      <c r="H3822" s="18"/>
      <c r="I3822" s="18"/>
      <c r="J3822" s="18"/>
      <c r="K3822" s="18"/>
      <c r="L3822" s="18" t="str">
        <f t="shared" si="135"/>
        <v/>
      </c>
      <c r="M3822" t="str">
        <f>IF([1]线路!G3822="","",[1]线路!G3822)</f>
        <v/>
      </c>
      <c r="N3822" t="str">
        <f>IF([1]线路!H3822="","",[1]线路!H3822)</f>
        <v/>
      </c>
    </row>
    <row r="3823" spans="1:14" x14ac:dyDescent="0.15">
      <c r="A3823" t="str">
        <f>IF([1]线路!A3823="","",[1]线路!A3823)</f>
        <v/>
      </c>
      <c r="B3823" t="str">
        <f>IF([1]线路!B3823="","",[1]线路!B3823)</f>
        <v/>
      </c>
      <c r="C3823" t="str">
        <f>IF([1]线路!C3823="","",[1]线路!C3823)</f>
        <v/>
      </c>
      <c r="D3823" t="str">
        <f>IF([1]线路!D3823="","",[1]线路!D3823)</f>
        <v/>
      </c>
      <c r="E3823" t="str">
        <f>IF([1]线路!F3823="","",[1]线路!F3823)</f>
        <v/>
      </c>
      <c r="F3823" t="str">
        <f>IF([1]线路!E3823="","",[1]线路!E3823)</f>
        <v/>
      </c>
      <c r="G3823" s="18" t="str">
        <f t="shared" si="134"/>
        <v/>
      </c>
      <c r="H3823" s="18"/>
      <c r="I3823" s="18"/>
      <c r="J3823" s="18"/>
      <c r="K3823" s="18"/>
      <c r="L3823" s="18" t="str">
        <f t="shared" si="135"/>
        <v/>
      </c>
      <c r="M3823" t="str">
        <f>IF([1]线路!G3823="","",[1]线路!G3823)</f>
        <v/>
      </c>
      <c r="N3823" t="str">
        <f>IF([1]线路!H3823="","",[1]线路!H3823)</f>
        <v/>
      </c>
    </row>
    <row r="3824" spans="1:14" x14ac:dyDescent="0.15">
      <c r="A3824" t="str">
        <f>IF([1]线路!A3824="","",[1]线路!A3824)</f>
        <v/>
      </c>
      <c r="B3824" t="str">
        <f>IF([1]线路!B3824="","",[1]线路!B3824)</f>
        <v/>
      </c>
      <c r="C3824" t="str">
        <f>IF([1]线路!C3824="","",[1]线路!C3824)</f>
        <v/>
      </c>
      <c r="D3824" t="str">
        <f>IF([1]线路!D3824="","",[1]线路!D3824)</f>
        <v/>
      </c>
      <c r="E3824" t="str">
        <f>IF([1]线路!F3824="","",[1]线路!F3824)</f>
        <v/>
      </c>
      <c r="F3824" t="str">
        <f>IF([1]线路!E3824="","",[1]线路!E3824)</f>
        <v/>
      </c>
      <c r="G3824" s="18" t="str">
        <f t="shared" si="134"/>
        <v/>
      </c>
      <c r="H3824" s="18"/>
      <c r="I3824" s="18"/>
      <c r="J3824" s="18"/>
      <c r="K3824" s="18"/>
      <c r="L3824" s="18" t="str">
        <f t="shared" si="135"/>
        <v/>
      </c>
      <c r="M3824" t="str">
        <f>IF([1]线路!G3824="","",[1]线路!G3824)</f>
        <v/>
      </c>
      <c r="N3824" t="str">
        <f>IF([1]线路!H3824="","",[1]线路!H3824)</f>
        <v/>
      </c>
    </row>
    <row r="3825" spans="1:14" x14ac:dyDescent="0.15">
      <c r="A3825" t="str">
        <f>IF([1]线路!A3825="","",[1]线路!A3825)</f>
        <v/>
      </c>
      <c r="B3825" t="str">
        <f>IF([1]线路!B3825="","",[1]线路!B3825)</f>
        <v/>
      </c>
      <c r="C3825" t="str">
        <f>IF([1]线路!C3825="","",[1]线路!C3825)</f>
        <v/>
      </c>
      <c r="D3825" t="str">
        <f>IF([1]线路!D3825="","",[1]线路!D3825)</f>
        <v/>
      </c>
      <c r="E3825" t="str">
        <f>IF([1]线路!F3825="","",[1]线路!F3825)</f>
        <v/>
      </c>
      <c r="F3825" t="str">
        <f>IF([1]线路!E3825="","",[1]线路!E3825)</f>
        <v/>
      </c>
      <c r="G3825" s="18" t="str">
        <f t="shared" si="134"/>
        <v/>
      </c>
      <c r="H3825" s="18"/>
      <c r="I3825" s="18"/>
      <c r="J3825" s="18"/>
      <c r="K3825" s="18"/>
      <c r="L3825" s="18" t="str">
        <f t="shared" si="135"/>
        <v/>
      </c>
      <c r="M3825" t="str">
        <f>IF([1]线路!G3825="","",[1]线路!G3825)</f>
        <v/>
      </c>
      <c r="N3825" t="str">
        <f>IF([1]线路!H3825="","",[1]线路!H3825)</f>
        <v/>
      </c>
    </row>
    <row r="3826" spans="1:14" x14ac:dyDescent="0.15">
      <c r="A3826" t="str">
        <f>IF([1]线路!A3826="","",[1]线路!A3826)</f>
        <v/>
      </c>
      <c r="B3826" t="str">
        <f>IF([1]线路!B3826="","",[1]线路!B3826)</f>
        <v/>
      </c>
      <c r="C3826" t="str">
        <f>IF([1]线路!C3826="","",[1]线路!C3826)</f>
        <v/>
      </c>
      <c r="D3826" t="str">
        <f>IF([1]线路!D3826="","",[1]线路!D3826)</f>
        <v/>
      </c>
      <c r="E3826" t="str">
        <f>IF([1]线路!F3826="","",[1]线路!F3826)</f>
        <v/>
      </c>
      <c r="F3826" t="str">
        <f>IF([1]线路!E3826="","",[1]线路!E3826)</f>
        <v/>
      </c>
      <c r="G3826" s="18" t="str">
        <f t="shared" si="134"/>
        <v/>
      </c>
      <c r="H3826" s="18"/>
      <c r="I3826" s="18"/>
      <c r="J3826" s="18"/>
      <c r="K3826" s="18"/>
      <c r="L3826" s="18" t="str">
        <f t="shared" si="135"/>
        <v/>
      </c>
      <c r="M3826" t="str">
        <f>IF([1]线路!G3826="","",[1]线路!G3826)</f>
        <v/>
      </c>
      <c r="N3826" t="str">
        <f>IF([1]线路!H3826="","",[1]线路!H3826)</f>
        <v/>
      </c>
    </row>
    <row r="3827" spans="1:14" x14ac:dyDescent="0.15">
      <c r="A3827" t="str">
        <f>IF([1]线路!A3827="","",[1]线路!A3827)</f>
        <v/>
      </c>
      <c r="B3827" t="str">
        <f>IF([1]线路!B3827="","",[1]线路!B3827)</f>
        <v/>
      </c>
      <c r="C3827" t="str">
        <f>IF([1]线路!C3827="","",[1]线路!C3827)</f>
        <v/>
      </c>
      <c r="D3827" t="str">
        <f>IF([1]线路!D3827="","",[1]线路!D3827)</f>
        <v/>
      </c>
      <c r="E3827" t="str">
        <f>IF([1]线路!F3827="","",[1]线路!F3827)</f>
        <v/>
      </c>
      <c r="F3827" t="str">
        <f>IF([1]线路!E3827="","",[1]线路!E3827)</f>
        <v/>
      </c>
      <c r="G3827" s="18" t="str">
        <f t="shared" si="134"/>
        <v/>
      </c>
      <c r="H3827" s="18"/>
      <c r="I3827" s="18"/>
      <c r="J3827" s="18"/>
      <c r="K3827" s="18"/>
      <c r="L3827" s="18" t="str">
        <f t="shared" si="135"/>
        <v/>
      </c>
      <c r="M3827" t="str">
        <f>IF([1]线路!G3827="","",[1]线路!G3827)</f>
        <v/>
      </c>
      <c r="N3827" t="str">
        <f>IF([1]线路!H3827="","",[1]线路!H3827)</f>
        <v/>
      </c>
    </row>
    <row r="3828" spans="1:14" x14ac:dyDescent="0.15">
      <c r="A3828" t="str">
        <f>IF([1]线路!A3828="","",[1]线路!A3828)</f>
        <v/>
      </c>
      <c r="B3828" t="str">
        <f>IF([1]线路!B3828="","",[1]线路!B3828)</f>
        <v/>
      </c>
      <c r="C3828" t="str">
        <f>IF([1]线路!C3828="","",[1]线路!C3828)</f>
        <v/>
      </c>
      <c r="D3828" t="str">
        <f>IF([1]线路!D3828="","",[1]线路!D3828)</f>
        <v/>
      </c>
      <c r="E3828" t="str">
        <f>IF([1]线路!F3828="","",[1]线路!F3828)</f>
        <v/>
      </c>
      <c r="F3828" t="str">
        <f>IF([1]线路!E3828="","",[1]线路!E3828)</f>
        <v/>
      </c>
      <c r="G3828" s="18" t="str">
        <f t="shared" si="134"/>
        <v/>
      </c>
      <c r="H3828" s="18"/>
      <c r="I3828" s="18"/>
      <c r="J3828" s="18"/>
      <c r="K3828" s="18"/>
      <c r="L3828" s="18" t="str">
        <f t="shared" si="135"/>
        <v/>
      </c>
      <c r="M3828" t="str">
        <f>IF([1]线路!G3828="","",[1]线路!G3828)</f>
        <v/>
      </c>
      <c r="N3828" t="str">
        <f>IF([1]线路!H3828="","",[1]线路!H3828)</f>
        <v/>
      </c>
    </row>
    <row r="3829" spans="1:14" x14ac:dyDescent="0.15">
      <c r="A3829" t="str">
        <f>IF([1]线路!A3829="","",[1]线路!A3829)</f>
        <v/>
      </c>
      <c r="B3829" t="str">
        <f>IF([1]线路!B3829="","",[1]线路!B3829)</f>
        <v/>
      </c>
      <c r="C3829" t="str">
        <f>IF([1]线路!C3829="","",[1]线路!C3829)</f>
        <v/>
      </c>
      <c r="D3829" t="str">
        <f>IF([1]线路!D3829="","",[1]线路!D3829)</f>
        <v/>
      </c>
      <c r="E3829" t="str">
        <f>IF([1]线路!F3829="","",[1]线路!F3829)</f>
        <v/>
      </c>
      <c r="F3829" t="str">
        <f>IF([1]线路!E3829="","",[1]线路!E3829)</f>
        <v/>
      </c>
      <c r="G3829" s="18" t="str">
        <f t="shared" si="134"/>
        <v/>
      </c>
      <c r="H3829" s="18"/>
      <c r="I3829" s="18"/>
      <c r="J3829" s="18"/>
      <c r="K3829" s="18"/>
      <c r="L3829" s="18" t="str">
        <f t="shared" si="135"/>
        <v/>
      </c>
      <c r="M3829" t="str">
        <f>IF([1]线路!G3829="","",[1]线路!G3829)</f>
        <v/>
      </c>
      <c r="N3829" t="str">
        <f>IF([1]线路!H3829="","",[1]线路!H3829)</f>
        <v/>
      </c>
    </row>
    <row r="3830" spans="1:14" x14ac:dyDescent="0.15">
      <c r="A3830" t="str">
        <f>IF([1]线路!A3830="","",[1]线路!A3830)</f>
        <v/>
      </c>
      <c r="B3830" t="str">
        <f>IF([1]线路!B3830="","",[1]线路!B3830)</f>
        <v/>
      </c>
      <c r="C3830" t="str">
        <f>IF([1]线路!C3830="","",[1]线路!C3830)</f>
        <v/>
      </c>
      <c r="D3830" t="str">
        <f>IF([1]线路!D3830="","",[1]线路!D3830)</f>
        <v/>
      </c>
      <c r="E3830" t="str">
        <f>IF([1]线路!F3830="","",[1]线路!F3830)</f>
        <v/>
      </c>
      <c r="F3830" t="str">
        <f>IF([1]线路!E3830="","",[1]线路!E3830)</f>
        <v/>
      </c>
      <c r="G3830" s="18" t="str">
        <f t="shared" si="134"/>
        <v/>
      </c>
      <c r="H3830" s="18"/>
      <c r="I3830" s="18"/>
      <c r="J3830" s="18"/>
      <c r="K3830" s="18"/>
      <c r="L3830" s="18" t="str">
        <f t="shared" si="135"/>
        <v/>
      </c>
      <c r="M3830" t="str">
        <f>IF([1]线路!G3830="","",[1]线路!G3830)</f>
        <v/>
      </c>
      <c r="N3830" t="str">
        <f>IF([1]线路!H3830="","",[1]线路!H3830)</f>
        <v/>
      </c>
    </row>
    <row r="3831" spans="1:14" x14ac:dyDescent="0.15">
      <c r="A3831" t="str">
        <f>IF([1]线路!A3831="","",[1]线路!A3831)</f>
        <v/>
      </c>
      <c r="B3831" t="str">
        <f>IF([1]线路!B3831="","",[1]线路!B3831)</f>
        <v/>
      </c>
      <c r="C3831" t="str">
        <f>IF([1]线路!C3831="","",[1]线路!C3831)</f>
        <v/>
      </c>
      <c r="D3831" t="str">
        <f>IF([1]线路!D3831="","",[1]线路!D3831)</f>
        <v/>
      </c>
      <c r="E3831" t="str">
        <f>IF([1]线路!F3831="","",[1]线路!F3831)</f>
        <v/>
      </c>
      <c r="F3831" t="str">
        <f>IF([1]线路!E3831="","",[1]线路!E3831)</f>
        <v/>
      </c>
      <c r="G3831" s="18" t="str">
        <f t="shared" si="134"/>
        <v/>
      </c>
      <c r="H3831" s="18"/>
      <c r="I3831" s="18"/>
      <c r="J3831" s="18"/>
      <c r="K3831" s="18"/>
      <c r="L3831" s="18" t="str">
        <f t="shared" si="135"/>
        <v/>
      </c>
      <c r="M3831" t="str">
        <f>IF([1]线路!G3831="","",[1]线路!G3831)</f>
        <v/>
      </c>
      <c r="N3831" t="str">
        <f>IF([1]线路!H3831="","",[1]线路!H3831)</f>
        <v/>
      </c>
    </row>
    <row r="3832" spans="1:14" x14ac:dyDescent="0.15">
      <c r="A3832" t="str">
        <f>IF([1]线路!A3832="","",[1]线路!A3832)</f>
        <v/>
      </c>
      <c r="B3832" t="str">
        <f>IF([1]线路!B3832="","",[1]线路!B3832)</f>
        <v/>
      </c>
      <c r="C3832" t="str">
        <f>IF([1]线路!C3832="","",[1]线路!C3832)</f>
        <v/>
      </c>
      <c r="D3832" t="str">
        <f>IF([1]线路!D3832="","",[1]线路!D3832)</f>
        <v/>
      </c>
      <c r="E3832" t="str">
        <f>IF([1]线路!F3832="","",[1]线路!F3832)</f>
        <v/>
      </c>
      <c r="F3832" t="str">
        <f>IF([1]线路!E3832="","",[1]线路!E3832)</f>
        <v/>
      </c>
      <c r="G3832" s="18" t="str">
        <f t="shared" si="134"/>
        <v/>
      </c>
      <c r="H3832" s="18"/>
      <c r="I3832" s="18"/>
      <c r="J3832" s="18"/>
      <c r="K3832" s="18"/>
      <c r="L3832" s="18" t="str">
        <f t="shared" si="135"/>
        <v/>
      </c>
      <c r="M3832" t="str">
        <f>IF([1]线路!G3832="","",[1]线路!G3832)</f>
        <v/>
      </c>
      <c r="N3832" t="str">
        <f>IF([1]线路!H3832="","",[1]线路!H3832)</f>
        <v/>
      </c>
    </row>
    <row r="3833" spans="1:14" x14ac:dyDescent="0.15">
      <c r="A3833" t="str">
        <f>IF([1]线路!A3833="","",[1]线路!A3833)</f>
        <v/>
      </c>
      <c r="B3833" t="str">
        <f>IF([1]线路!B3833="","",[1]线路!B3833)</f>
        <v/>
      </c>
      <c r="C3833" t="str">
        <f>IF([1]线路!C3833="","",[1]线路!C3833)</f>
        <v/>
      </c>
      <c r="D3833" t="str">
        <f>IF([1]线路!D3833="","",[1]线路!D3833)</f>
        <v/>
      </c>
      <c r="E3833" t="str">
        <f>IF([1]线路!F3833="","",[1]线路!F3833)</f>
        <v/>
      </c>
      <c r="F3833" t="str">
        <f>IF([1]线路!E3833="","",[1]线路!E3833)</f>
        <v/>
      </c>
      <c r="G3833" s="18" t="str">
        <f t="shared" si="134"/>
        <v/>
      </c>
      <c r="H3833" s="18"/>
      <c r="I3833" s="18"/>
      <c r="J3833" s="18"/>
      <c r="K3833" s="18"/>
      <c r="L3833" s="18" t="str">
        <f t="shared" si="135"/>
        <v/>
      </c>
      <c r="M3833" t="str">
        <f>IF([1]线路!G3833="","",[1]线路!G3833)</f>
        <v/>
      </c>
      <c r="N3833" t="str">
        <f>IF([1]线路!H3833="","",[1]线路!H3833)</f>
        <v/>
      </c>
    </row>
    <row r="3834" spans="1:14" x14ac:dyDescent="0.15">
      <c r="A3834" t="str">
        <f>IF([1]线路!A3834="","",[1]线路!A3834)</f>
        <v/>
      </c>
      <c r="B3834" t="str">
        <f>IF([1]线路!B3834="","",[1]线路!B3834)</f>
        <v/>
      </c>
      <c r="C3834" t="str">
        <f>IF([1]线路!C3834="","",[1]线路!C3834)</f>
        <v/>
      </c>
      <c r="D3834" t="str">
        <f>IF([1]线路!D3834="","",[1]线路!D3834)</f>
        <v/>
      </c>
      <c r="E3834" t="str">
        <f>IF([1]线路!F3834="","",[1]线路!F3834)</f>
        <v/>
      </c>
      <c r="F3834" t="str">
        <f>IF([1]线路!E3834="","",[1]线路!E3834)</f>
        <v/>
      </c>
      <c r="G3834" s="18" t="str">
        <f t="shared" si="134"/>
        <v/>
      </c>
      <c r="H3834" s="18"/>
      <c r="I3834" s="18"/>
      <c r="J3834" s="18"/>
      <c r="K3834" s="18"/>
      <c r="L3834" s="18" t="str">
        <f t="shared" si="135"/>
        <v/>
      </c>
      <c r="M3834" t="str">
        <f>IF([1]线路!G3834="","",[1]线路!G3834)</f>
        <v/>
      </c>
      <c r="N3834" t="str">
        <f>IF([1]线路!H3834="","",[1]线路!H3834)</f>
        <v/>
      </c>
    </row>
    <row r="3835" spans="1:14" x14ac:dyDescent="0.15">
      <c r="A3835" t="str">
        <f>IF([1]线路!A3835="","",[1]线路!A3835)</f>
        <v/>
      </c>
      <c r="B3835" t="str">
        <f>IF([1]线路!B3835="","",[1]线路!B3835)</f>
        <v/>
      </c>
      <c r="C3835" t="str">
        <f>IF([1]线路!C3835="","",[1]线路!C3835)</f>
        <v/>
      </c>
      <c r="D3835" t="str">
        <f>IF([1]线路!D3835="","",[1]线路!D3835)</f>
        <v/>
      </c>
      <c r="E3835" t="str">
        <f>IF([1]线路!F3835="","",[1]线路!F3835)</f>
        <v/>
      </c>
      <c r="F3835" t="str">
        <f>IF([1]线路!E3835="","",[1]线路!E3835)</f>
        <v/>
      </c>
      <c r="G3835" s="18" t="str">
        <f t="shared" si="134"/>
        <v/>
      </c>
      <c r="H3835" s="18"/>
      <c r="I3835" s="18"/>
      <c r="J3835" s="18"/>
      <c r="K3835" s="18"/>
      <c r="L3835" s="18" t="str">
        <f t="shared" si="135"/>
        <v/>
      </c>
      <c r="M3835" t="str">
        <f>IF([1]线路!G3835="","",[1]线路!G3835)</f>
        <v/>
      </c>
      <c r="N3835" t="str">
        <f>IF([1]线路!H3835="","",[1]线路!H3835)</f>
        <v/>
      </c>
    </row>
    <row r="3836" spans="1:14" x14ac:dyDescent="0.15">
      <c r="A3836" t="str">
        <f>IF([1]线路!A3836="","",[1]线路!A3836)</f>
        <v/>
      </c>
      <c r="B3836" t="str">
        <f>IF([1]线路!B3836="","",[1]线路!B3836)</f>
        <v/>
      </c>
      <c r="C3836" t="str">
        <f>IF([1]线路!C3836="","",[1]线路!C3836)</f>
        <v/>
      </c>
      <c r="D3836" t="str">
        <f>IF([1]线路!D3836="","",[1]线路!D3836)</f>
        <v/>
      </c>
      <c r="E3836" t="str">
        <f>IF([1]线路!F3836="","",[1]线路!F3836)</f>
        <v/>
      </c>
      <c r="F3836" t="str">
        <f>IF([1]线路!E3836="","",[1]线路!E3836)</f>
        <v/>
      </c>
      <c r="G3836" s="18" t="str">
        <f t="shared" si="134"/>
        <v/>
      </c>
      <c r="H3836" s="18"/>
      <c r="I3836" s="18"/>
      <c r="J3836" s="18"/>
      <c r="K3836" s="18"/>
      <c r="L3836" s="18" t="str">
        <f t="shared" si="135"/>
        <v/>
      </c>
      <c r="M3836" t="str">
        <f>IF([1]线路!G3836="","",[1]线路!G3836)</f>
        <v/>
      </c>
      <c r="N3836" t="str">
        <f>IF([1]线路!H3836="","",[1]线路!H3836)</f>
        <v/>
      </c>
    </row>
    <row r="3837" spans="1:14" x14ac:dyDescent="0.15">
      <c r="A3837" t="str">
        <f>IF([1]线路!A3837="","",[1]线路!A3837)</f>
        <v/>
      </c>
      <c r="B3837" t="str">
        <f>IF([1]线路!B3837="","",[1]线路!B3837)</f>
        <v/>
      </c>
      <c r="C3837" t="str">
        <f>IF([1]线路!C3837="","",[1]线路!C3837)</f>
        <v/>
      </c>
      <c r="D3837" t="str">
        <f>IF([1]线路!D3837="","",[1]线路!D3837)</f>
        <v/>
      </c>
      <c r="E3837" t="str">
        <f>IF([1]线路!F3837="","",[1]线路!F3837)</f>
        <v/>
      </c>
      <c r="F3837" t="str">
        <f>IF([1]线路!E3837="","",[1]线路!E3837)</f>
        <v/>
      </c>
      <c r="G3837" s="18" t="str">
        <f t="shared" si="134"/>
        <v/>
      </c>
      <c r="H3837" s="18"/>
      <c r="I3837" s="18"/>
      <c r="J3837" s="18"/>
      <c r="K3837" s="18"/>
      <c r="L3837" s="18" t="str">
        <f t="shared" si="135"/>
        <v/>
      </c>
      <c r="M3837" t="str">
        <f>IF([1]线路!G3837="","",[1]线路!G3837)</f>
        <v/>
      </c>
      <c r="N3837" t="str">
        <f>IF([1]线路!H3837="","",[1]线路!H3837)</f>
        <v/>
      </c>
    </row>
    <row r="3838" spans="1:14" x14ac:dyDescent="0.15">
      <c r="A3838" t="str">
        <f>IF([1]线路!A3838="","",[1]线路!A3838)</f>
        <v/>
      </c>
      <c r="B3838" t="str">
        <f>IF([1]线路!B3838="","",[1]线路!B3838)</f>
        <v/>
      </c>
      <c r="C3838" t="str">
        <f>IF([1]线路!C3838="","",[1]线路!C3838)</f>
        <v/>
      </c>
      <c r="D3838" t="str">
        <f>IF([1]线路!D3838="","",[1]线路!D3838)</f>
        <v/>
      </c>
      <c r="E3838" t="str">
        <f>IF([1]线路!F3838="","",[1]线路!F3838)</f>
        <v/>
      </c>
      <c r="F3838" t="str">
        <f>IF([1]线路!E3838="","",[1]线路!E3838)</f>
        <v/>
      </c>
      <c r="G3838" s="18" t="str">
        <f t="shared" si="134"/>
        <v/>
      </c>
      <c r="H3838" s="18"/>
      <c r="I3838" s="18"/>
      <c r="J3838" s="18"/>
      <c r="K3838" s="18"/>
      <c r="L3838" s="18" t="str">
        <f t="shared" si="135"/>
        <v/>
      </c>
      <c r="M3838" t="str">
        <f>IF([1]线路!G3838="","",[1]线路!G3838)</f>
        <v/>
      </c>
      <c r="N3838" t="str">
        <f>IF([1]线路!H3838="","",[1]线路!H3838)</f>
        <v/>
      </c>
    </row>
    <row r="3839" spans="1:14" x14ac:dyDescent="0.15">
      <c r="A3839" t="str">
        <f>IF([1]线路!A3839="","",[1]线路!A3839)</f>
        <v/>
      </c>
      <c r="B3839" t="str">
        <f>IF([1]线路!B3839="","",[1]线路!B3839)</f>
        <v/>
      </c>
      <c r="C3839" t="str">
        <f>IF([1]线路!C3839="","",[1]线路!C3839)</f>
        <v/>
      </c>
      <c r="D3839" t="str">
        <f>IF([1]线路!D3839="","",[1]线路!D3839)</f>
        <v/>
      </c>
      <c r="E3839" t="str">
        <f>IF([1]线路!F3839="","",[1]线路!F3839)</f>
        <v/>
      </c>
      <c r="F3839" t="str">
        <f>IF([1]线路!E3839="","",[1]线路!E3839)</f>
        <v/>
      </c>
      <c r="G3839" s="18" t="str">
        <f t="shared" si="134"/>
        <v/>
      </c>
      <c r="H3839" s="18"/>
      <c r="I3839" s="18"/>
      <c r="J3839" s="18"/>
      <c r="K3839" s="18"/>
      <c r="L3839" s="18" t="str">
        <f t="shared" si="135"/>
        <v/>
      </c>
      <c r="M3839" t="str">
        <f>IF([1]线路!G3839="","",[1]线路!G3839)</f>
        <v/>
      </c>
      <c r="N3839" t="str">
        <f>IF([1]线路!H3839="","",[1]线路!H3839)</f>
        <v/>
      </c>
    </row>
    <row r="3840" spans="1:14" x14ac:dyDescent="0.15">
      <c r="A3840" t="str">
        <f>IF([1]线路!A3840="","",[1]线路!A3840)</f>
        <v/>
      </c>
      <c r="B3840" t="str">
        <f>IF([1]线路!B3840="","",[1]线路!B3840)</f>
        <v/>
      </c>
      <c r="C3840" t="str">
        <f>IF([1]线路!C3840="","",[1]线路!C3840)</f>
        <v/>
      </c>
      <c r="D3840" t="str">
        <f>IF([1]线路!D3840="","",[1]线路!D3840)</f>
        <v/>
      </c>
      <c r="E3840" t="str">
        <f>IF([1]线路!F3840="","",[1]线路!F3840)</f>
        <v/>
      </c>
      <c r="F3840" t="str">
        <f>IF([1]线路!E3840="","",[1]线路!E3840)</f>
        <v/>
      </c>
      <c r="G3840" s="18" t="str">
        <f t="shared" si="134"/>
        <v/>
      </c>
      <c r="H3840" s="18"/>
      <c r="I3840" s="18"/>
      <c r="J3840" s="18"/>
      <c r="K3840" s="18"/>
      <c r="L3840" s="18" t="str">
        <f t="shared" si="135"/>
        <v/>
      </c>
      <c r="M3840" t="str">
        <f>IF([1]线路!G3840="","",[1]线路!G3840)</f>
        <v/>
      </c>
      <c r="N3840" t="str">
        <f>IF([1]线路!H3840="","",[1]线路!H3840)</f>
        <v/>
      </c>
    </row>
    <row r="3841" spans="1:14" x14ac:dyDescent="0.15">
      <c r="A3841" t="str">
        <f>IF([1]线路!A3841="","",[1]线路!A3841)</f>
        <v/>
      </c>
      <c r="B3841" t="str">
        <f>IF([1]线路!B3841="","",[1]线路!B3841)</f>
        <v/>
      </c>
      <c r="C3841" t="str">
        <f>IF([1]线路!C3841="","",[1]线路!C3841)</f>
        <v/>
      </c>
      <c r="D3841" t="str">
        <f>IF([1]线路!D3841="","",[1]线路!D3841)</f>
        <v/>
      </c>
      <c r="E3841" t="str">
        <f>IF([1]线路!F3841="","",[1]线路!F3841)</f>
        <v/>
      </c>
      <c r="F3841" t="str">
        <f>IF([1]线路!E3841="","",[1]线路!E3841)</f>
        <v/>
      </c>
      <c r="G3841" s="18" t="str">
        <f t="shared" si="134"/>
        <v/>
      </c>
      <c r="H3841" s="18"/>
      <c r="I3841" s="18"/>
      <c r="J3841" s="18"/>
      <c r="K3841" s="18"/>
      <c r="L3841" s="18" t="str">
        <f t="shared" si="135"/>
        <v/>
      </c>
      <c r="M3841" t="str">
        <f>IF([1]线路!G3841="","",[1]线路!G3841)</f>
        <v/>
      </c>
      <c r="N3841" t="str">
        <f>IF([1]线路!H3841="","",[1]线路!H3841)</f>
        <v/>
      </c>
    </row>
    <row r="3842" spans="1:14" x14ac:dyDescent="0.15">
      <c r="A3842" t="str">
        <f>IF([1]线路!A3842="","",[1]线路!A3842)</f>
        <v/>
      </c>
      <c r="B3842" t="str">
        <f>IF([1]线路!B3842="","",[1]线路!B3842)</f>
        <v/>
      </c>
      <c r="C3842" t="str">
        <f>IF([1]线路!C3842="","",[1]线路!C3842)</f>
        <v/>
      </c>
      <c r="D3842" t="str">
        <f>IF([1]线路!D3842="","",[1]线路!D3842)</f>
        <v/>
      </c>
      <c r="E3842" t="str">
        <f>IF([1]线路!F3842="","",[1]线路!F3842)</f>
        <v/>
      </c>
      <c r="F3842" t="str">
        <f>IF([1]线路!E3842="","",[1]线路!E3842)</f>
        <v/>
      </c>
      <c r="G3842" s="18" t="str">
        <f t="shared" si="134"/>
        <v/>
      </c>
      <c r="H3842" s="18"/>
      <c r="I3842" s="18"/>
      <c r="J3842" s="18"/>
      <c r="K3842" s="18"/>
      <c r="L3842" s="18" t="str">
        <f t="shared" si="135"/>
        <v/>
      </c>
      <c r="M3842" t="str">
        <f>IF([1]线路!G3842="","",[1]线路!G3842)</f>
        <v/>
      </c>
      <c r="N3842" t="str">
        <f>IF([1]线路!H3842="","",[1]线路!H3842)</f>
        <v/>
      </c>
    </row>
    <row r="3843" spans="1:14" x14ac:dyDescent="0.15">
      <c r="A3843" t="str">
        <f>IF([1]线路!A3843="","",[1]线路!A3843)</f>
        <v/>
      </c>
      <c r="B3843" t="str">
        <f>IF([1]线路!B3843="","",[1]线路!B3843)</f>
        <v/>
      </c>
      <c r="C3843" t="str">
        <f>IF([1]线路!C3843="","",[1]线路!C3843)</f>
        <v/>
      </c>
      <c r="D3843" t="str">
        <f>IF([1]线路!D3843="","",[1]线路!D3843)</f>
        <v/>
      </c>
      <c r="E3843" t="str">
        <f>IF([1]线路!F3843="","",[1]线路!F3843)</f>
        <v/>
      </c>
      <c r="F3843" t="str">
        <f>IF([1]线路!E3843="","",[1]线路!E3843)</f>
        <v/>
      </c>
      <c r="G3843" s="18" t="str">
        <f t="shared" ref="G3843:G3906" si="136">L3843</f>
        <v/>
      </c>
      <c r="H3843" s="18"/>
      <c r="I3843" s="18"/>
      <c r="J3843" s="18"/>
      <c r="K3843" s="18"/>
      <c r="L3843" s="18" t="str">
        <f t="shared" ref="L3843:L3906" si="137">IF(OR(I3843="",K3843=""),"",IF(I3843/(I3843+K3843)&gt;0.5,0,1))</f>
        <v/>
      </c>
      <c r="M3843" t="str">
        <f>IF([1]线路!G3843="","",[1]线路!G3843)</f>
        <v/>
      </c>
      <c r="N3843" t="str">
        <f>IF([1]线路!H3843="","",[1]线路!H3843)</f>
        <v/>
      </c>
    </row>
    <row r="3844" spans="1:14" x14ac:dyDescent="0.15">
      <c r="A3844" t="str">
        <f>IF([1]线路!A3844="","",[1]线路!A3844)</f>
        <v/>
      </c>
      <c r="B3844" t="str">
        <f>IF([1]线路!B3844="","",[1]线路!B3844)</f>
        <v/>
      </c>
      <c r="C3844" t="str">
        <f>IF([1]线路!C3844="","",[1]线路!C3844)</f>
        <v/>
      </c>
      <c r="D3844" t="str">
        <f>IF([1]线路!D3844="","",[1]线路!D3844)</f>
        <v/>
      </c>
      <c r="E3844" t="str">
        <f>IF([1]线路!F3844="","",[1]线路!F3844)</f>
        <v/>
      </c>
      <c r="F3844" t="str">
        <f>IF([1]线路!E3844="","",[1]线路!E3844)</f>
        <v/>
      </c>
      <c r="G3844" s="18" t="str">
        <f t="shared" si="136"/>
        <v/>
      </c>
      <c r="H3844" s="18"/>
      <c r="I3844" s="18"/>
      <c r="J3844" s="18"/>
      <c r="K3844" s="18"/>
      <c r="L3844" s="18" t="str">
        <f t="shared" si="137"/>
        <v/>
      </c>
      <c r="M3844" t="str">
        <f>IF([1]线路!G3844="","",[1]线路!G3844)</f>
        <v/>
      </c>
      <c r="N3844" t="str">
        <f>IF([1]线路!H3844="","",[1]线路!H3844)</f>
        <v/>
      </c>
    </row>
    <row r="3845" spans="1:14" x14ac:dyDescent="0.15">
      <c r="A3845" t="str">
        <f>IF([1]线路!A3845="","",[1]线路!A3845)</f>
        <v/>
      </c>
      <c r="B3845" t="str">
        <f>IF([1]线路!B3845="","",[1]线路!B3845)</f>
        <v/>
      </c>
      <c r="C3845" t="str">
        <f>IF([1]线路!C3845="","",[1]线路!C3845)</f>
        <v/>
      </c>
      <c r="D3845" t="str">
        <f>IF([1]线路!D3845="","",[1]线路!D3845)</f>
        <v/>
      </c>
      <c r="E3845" t="str">
        <f>IF([1]线路!F3845="","",[1]线路!F3845)</f>
        <v/>
      </c>
      <c r="F3845" t="str">
        <f>IF([1]线路!E3845="","",[1]线路!E3845)</f>
        <v/>
      </c>
      <c r="G3845" s="18" t="str">
        <f t="shared" si="136"/>
        <v/>
      </c>
      <c r="H3845" s="18"/>
      <c r="I3845" s="18"/>
      <c r="J3845" s="18"/>
      <c r="K3845" s="18"/>
      <c r="L3845" s="18" t="str">
        <f t="shared" si="137"/>
        <v/>
      </c>
      <c r="M3845" t="str">
        <f>IF([1]线路!G3845="","",[1]线路!G3845)</f>
        <v/>
      </c>
      <c r="N3845" t="str">
        <f>IF([1]线路!H3845="","",[1]线路!H3845)</f>
        <v/>
      </c>
    </row>
    <row r="3846" spans="1:14" x14ac:dyDescent="0.15">
      <c r="A3846" t="str">
        <f>IF([1]线路!A3846="","",[1]线路!A3846)</f>
        <v/>
      </c>
      <c r="B3846" t="str">
        <f>IF([1]线路!B3846="","",[1]线路!B3846)</f>
        <v/>
      </c>
      <c r="C3846" t="str">
        <f>IF([1]线路!C3846="","",[1]线路!C3846)</f>
        <v/>
      </c>
      <c r="D3846" t="str">
        <f>IF([1]线路!D3846="","",[1]线路!D3846)</f>
        <v/>
      </c>
      <c r="E3846" t="str">
        <f>IF([1]线路!F3846="","",[1]线路!F3846)</f>
        <v/>
      </c>
      <c r="F3846" t="str">
        <f>IF([1]线路!E3846="","",[1]线路!E3846)</f>
        <v/>
      </c>
      <c r="G3846" s="18" t="str">
        <f t="shared" si="136"/>
        <v/>
      </c>
      <c r="H3846" s="18"/>
      <c r="I3846" s="18"/>
      <c r="J3846" s="18"/>
      <c r="K3846" s="18"/>
      <c r="L3846" s="18" t="str">
        <f t="shared" si="137"/>
        <v/>
      </c>
      <c r="M3846" t="str">
        <f>IF([1]线路!G3846="","",[1]线路!G3846)</f>
        <v/>
      </c>
      <c r="N3846" t="str">
        <f>IF([1]线路!H3846="","",[1]线路!H3846)</f>
        <v/>
      </c>
    </row>
    <row r="3847" spans="1:14" x14ac:dyDescent="0.15">
      <c r="A3847" t="str">
        <f>IF([1]线路!A3847="","",[1]线路!A3847)</f>
        <v/>
      </c>
      <c r="B3847" t="str">
        <f>IF([1]线路!B3847="","",[1]线路!B3847)</f>
        <v/>
      </c>
      <c r="C3847" t="str">
        <f>IF([1]线路!C3847="","",[1]线路!C3847)</f>
        <v/>
      </c>
      <c r="D3847" t="str">
        <f>IF([1]线路!D3847="","",[1]线路!D3847)</f>
        <v/>
      </c>
      <c r="E3847" t="str">
        <f>IF([1]线路!F3847="","",[1]线路!F3847)</f>
        <v/>
      </c>
      <c r="F3847" t="str">
        <f>IF([1]线路!E3847="","",[1]线路!E3847)</f>
        <v/>
      </c>
      <c r="G3847" s="18" t="str">
        <f t="shared" si="136"/>
        <v/>
      </c>
      <c r="H3847" s="18"/>
      <c r="I3847" s="18"/>
      <c r="J3847" s="18"/>
      <c r="K3847" s="18"/>
      <c r="L3847" s="18" t="str">
        <f t="shared" si="137"/>
        <v/>
      </c>
      <c r="M3847" t="str">
        <f>IF([1]线路!G3847="","",[1]线路!G3847)</f>
        <v/>
      </c>
      <c r="N3847" t="str">
        <f>IF([1]线路!H3847="","",[1]线路!H3847)</f>
        <v/>
      </c>
    </row>
    <row r="3848" spans="1:14" x14ac:dyDescent="0.15">
      <c r="A3848" t="str">
        <f>IF([1]线路!A3848="","",[1]线路!A3848)</f>
        <v/>
      </c>
      <c r="B3848" t="str">
        <f>IF([1]线路!B3848="","",[1]线路!B3848)</f>
        <v/>
      </c>
      <c r="C3848" t="str">
        <f>IF([1]线路!C3848="","",[1]线路!C3848)</f>
        <v/>
      </c>
      <c r="D3848" t="str">
        <f>IF([1]线路!D3848="","",[1]线路!D3848)</f>
        <v/>
      </c>
      <c r="E3848" t="str">
        <f>IF([1]线路!F3848="","",[1]线路!F3848)</f>
        <v/>
      </c>
      <c r="F3848" t="str">
        <f>IF([1]线路!E3848="","",[1]线路!E3848)</f>
        <v/>
      </c>
      <c r="G3848" s="18" t="str">
        <f t="shared" si="136"/>
        <v/>
      </c>
      <c r="H3848" s="18"/>
      <c r="I3848" s="18"/>
      <c r="J3848" s="18"/>
      <c r="K3848" s="18"/>
      <c r="L3848" s="18" t="str">
        <f t="shared" si="137"/>
        <v/>
      </c>
      <c r="M3848" t="str">
        <f>IF([1]线路!G3848="","",[1]线路!G3848)</f>
        <v/>
      </c>
      <c r="N3848" t="str">
        <f>IF([1]线路!H3848="","",[1]线路!H3848)</f>
        <v/>
      </c>
    </row>
    <row r="3849" spans="1:14" x14ac:dyDescent="0.15">
      <c r="A3849" t="str">
        <f>IF([1]线路!A3849="","",[1]线路!A3849)</f>
        <v/>
      </c>
      <c r="B3849" t="str">
        <f>IF([1]线路!B3849="","",[1]线路!B3849)</f>
        <v/>
      </c>
      <c r="C3849" t="str">
        <f>IF([1]线路!C3849="","",[1]线路!C3849)</f>
        <v/>
      </c>
      <c r="D3849" t="str">
        <f>IF([1]线路!D3849="","",[1]线路!D3849)</f>
        <v/>
      </c>
      <c r="E3849" t="str">
        <f>IF([1]线路!F3849="","",[1]线路!F3849)</f>
        <v/>
      </c>
      <c r="F3849" t="str">
        <f>IF([1]线路!E3849="","",[1]线路!E3849)</f>
        <v/>
      </c>
      <c r="G3849" s="18" t="str">
        <f t="shared" si="136"/>
        <v/>
      </c>
      <c r="H3849" s="18"/>
      <c r="I3849" s="18"/>
      <c r="J3849" s="18"/>
      <c r="K3849" s="18"/>
      <c r="L3849" s="18" t="str">
        <f t="shared" si="137"/>
        <v/>
      </c>
      <c r="M3849" t="str">
        <f>IF([1]线路!G3849="","",[1]线路!G3849)</f>
        <v/>
      </c>
      <c r="N3849" t="str">
        <f>IF([1]线路!H3849="","",[1]线路!H3849)</f>
        <v/>
      </c>
    </row>
    <row r="3850" spans="1:14" x14ac:dyDescent="0.15">
      <c r="A3850" t="str">
        <f>IF([1]线路!A3850="","",[1]线路!A3850)</f>
        <v/>
      </c>
      <c r="B3850" t="str">
        <f>IF([1]线路!B3850="","",[1]线路!B3850)</f>
        <v/>
      </c>
      <c r="C3850" t="str">
        <f>IF([1]线路!C3850="","",[1]线路!C3850)</f>
        <v/>
      </c>
      <c r="D3850" t="str">
        <f>IF([1]线路!D3850="","",[1]线路!D3850)</f>
        <v/>
      </c>
      <c r="E3850" t="str">
        <f>IF([1]线路!F3850="","",[1]线路!F3850)</f>
        <v/>
      </c>
      <c r="F3850" t="str">
        <f>IF([1]线路!E3850="","",[1]线路!E3850)</f>
        <v/>
      </c>
      <c r="G3850" s="18" t="str">
        <f t="shared" si="136"/>
        <v/>
      </c>
      <c r="H3850" s="18"/>
      <c r="I3850" s="18"/>
      <c r="J3850" s="18"/>
      <c r="K3850" s="18"/>
      <c r="L3850" s="18" t="str">
        <f t="shared" si="137"/>
        <v/>
      </c>
      <c r="M3850" t="str">
        <f>IF([1]线路!G3850="","",[1]线路!G3850)</f>
        <v/>
      </c>
      <c r="N3850" t="str">
        <f>IF([1]线路!H3850="","",[1]线路!H3850)</f>
        <v/>
      </c>
    </row>
    <row r="3851" spans="1:14" x14ac:dyDescent="0.15">
      <c r="A3851" t="str">
        <f>IF([1]线路!A3851="","",[1]线路!A3851)</f>
        <v/>
      </c>
      <c r="B3851" t="str">
        <f>IF([1]线路!B3851="","",[1]线路!B3851)</f>
        <v/>
      </c>
      <c r="C3851" t="str">
        <f>IF([1]线路!C3851="","",[1]线路!C3851)</f>
        <v/>
      </c>
      <c r="D3851" t="str">
        <f>IF([1]线路!D3851="","",[1]线路!D3851)</f>
        <v/>
      </c>
      <c r="E3851" t="str">
        <f>IF([1]线路!F3851="","",[1]线路!F3851)</f>
        <v/>
      </c>
      <c r="F3851" t="str">
        <f>IF([1]线路!E3851="","",[1]线路!E3851)</f>
        <v/>
      </c>
      <c r="G3851" s="18" t="str">
        <f t="shared" si="136"/>
        <v/>
      </c>
      <c r="H3851" s="18"/>
      <c r="I3851" s="18"/>
      <c r="J3851" s="18"/>
      <c r="K3851" s="18"/>
      <c r="L3851" s="18" t="str">
        <f t="shared" si="137"/>
        <v/>
      </c>
      <c r="M3851" t="str">
        <f>IF([1]线路!G3851="","",[1]线路!G3851)</f>
        <v/>
      </c>
      <c r="N3851" t="str">
        <f>IF([1]线路!H3851="","",[1]线路!H3851)</f>
        <v/>
      </c>
    </row>
    <row r="3852" spans="1:14" x14ac:dyDescent="0.15">
      <c r="A3852" t="str">
        <f>IF([1]线路!A3852="","",[1]线路!A3852)</f>
        <v/>
      </c>
      <c r="B3852" t="str">
        <f>IF([1]线路!B3852="","",[1]线路!B3852)</f>
        <v/>
      </c>
      <c r="C3852" t="str">
        <f>IF([1]线路!C3852="","",[1]线路!C3852)</f>
        <v/>
      </c>
      <c r="D3852" t="str">
        <f>IF([1]线路!D3852="","",[1]线路!D3852)</f>
        <v/>
      </c>
      <c r="E3852" t="str">
        <f>IF([1]线路!F3852="","",[1]线路!F3852)</f>
        <v/>
      </c>
      <c r="F3852" t="str">
        <f>IF([1]线路!E3852="","",[1]线路!E3852)</f>
        <v/>
      </c>
      <c r="G3852" s="18" t="str">
        <f t="shared" si="136"/>
        <v/>
      </c>
      <c r="H3852" s="18"/>
      <c r="I3852" s="18"/>
      <c r="J3852" s="18"/>
      <c r="K3852" s="18"/>
      <c r="L3852" s="18" t="str">
        <f t="shared" si="137"/>
        <v/>
      </c>
      <c r="M3852" t="str">
        <f>IF([1]线路!G3852="","",[1]线路!G3852)</f>
        <v/>
      </c>
      <c r="N3852" t="str">
        <f>IF([1]线路!H3852="","",[1]线路!H3852)</f>
        <v/>
      </c>
    </row>
    <row r="3853" spans="1:14" x14ac:dyDescent="0.15">
      <c r="A3853" t="str">
        <f>IF([1]线路!A3853="","",[1]线路!A3853)</f>
        <v/>
      </c>
      <c r="B3853" t="str">
        <f>IF([1]线路!B3853="","",[1]线路!B3853)</f>
        <v/>
      </c>
      <c r="C3853" t="str">
        <f>IF([1]线路!C3853="","",[1]线路!C3853)</f>
        <v/>
      </c>
      <c r="D3853" t="str">
        <f>IF([1]线路!D3853="","",[1]线路!D3853)</f>
        <v/>
      </c>
      <c r="E3853" t="str">
        <f>IF([1]线路!F3853="","",[1]线路!F3853)</f>
        <v/>
      </c>
      <c r="F3853" t="str">
        <f>IF([1]线路!E3853="","",[1]线路!E3853)</f>
        <v/>
      </c>
      <c r="G3853" s="18" t="str">
        <f t="shared" si="136"/>
        <v/>
      </c>
      <c r="H3853" s="18"/>
      <c r="I3853" s="18"/>
      <c r="J3853" s="18"/>
      <c r="K3853" s="18"/>
      <c r="L3853" s="18" t="str">
        <f t="shared" si="137"/>
        <v/>
      </c>
      <c r="M3853" t="str">
        <f>IF([1]线路!G3853="","",[1]线路!G3853)</f>
        <v/>
      </c>
      <c r="N3853" t="str">
        <f>IF([1]线路!H3853="","",[1]线路!H3853)</f>
        <v/>
      </c>
    </row>
    <row r="3854" spans="1:14" x14ac:dyDescent="0.15">
      <c r="A3854" t="str">
        <f>IF([1]线路!A3854="","",[1]线路!A3854)</f>
        <v/>
      </c>
      <c r="B3854" t="str">
        <f>IF([1]线路!B3854="","",[1]线路!B3854)</f>
        <v/>
      </c>
      <c r="C3854" t="str">
        <f>IF([1]线路!C3854="","",[1]线路!C3854)</f>
        <v/>
      </c>
      <c r="D3854" t="str">
        <f>IF([1]线路!D3854="","",[1]线路!D3854)</f>
        <v/>
      </c>
      <c r="E3854" t="str">
        <f>IF([1]线路!F3854="","",[1]线路!F3854)</f>
        <v/>
      </c>
      <c r="F3854" t="str">
        <f>IF([1]线路!E3854="","",[1]线路!E3854)</f>
        <v/>
      </c>
      <c r="G3854" s="18" t="str">
        <f t="shared" si="136"/>
        <v/>
      </c>
      <c r="H3854" s="18"/>
      <c r="I3854" s="18"/>
      <c r="J3854" s="18"/>
      <c r="K3854" s="18"/>
      <c r="L3854" s="18" t="str">
        <f t="shared" si="137"/>
        <v/>
      </c>
      <c r="M3854" t="str">
        <f>IF([1]线路!G3854="","",[1]线路!G3854)</f>
        <v/>
      </c>
      <c r="N3854" t="str">
        <f>IF([1]线路!H3854="","",[1]线路!H3854)</f>
        <v/>
      </c>
    </row>
    <row r="3855" spans="1:14" x14ac:dyDescent="0.15">
      <c r="A3855" t="str">
        <f>IF([1]线路!A3855="","",[1]线路!A3855)</f>
        <v/>
      </c>
      <c r="B3855" t="str">
        <f>IF([1]线路!B3855="","",[1]线路!B3855)</f>
        <v/>
      </c>
      <c r="C3855" t="str">
        <f>IF([1]线路!C3855="","",[1]线路!C3855)</f>
        <v/>
      </c>
      <c r="D3855" t="str">
        <f>IF([1]线路!D3855="","",[1]线路!D3855)</f>
        <v/>
      </c>
      <c r="E3855" t="str">
        <f>IF([1]线路!F3855="","",[1]线路!F3855)</f>
        <v/>
      </c>
      <c r="F3855" t="str">
        <f>IF([1]线路!E3855="","",[1]线路!E3855)</f>
        <v/>
      </c>
      <c r="G3855" s="18" t="str">
        <f t="shared" si="136"/>
        <v/>
      </c>
      <c r="H3855" s="18"/>
      <c r="I3855" s="18"/>
      <c r="J3855" s="18"/>
      <c r="K3855" s="18"/>
      <c r="L3855" s="18" t="str">
        <f t="shared" si="137"/>
        <v/>
      </c>
      <c r="M3855" t="str">
        <f>IF([1]线路!G3855="","",[1]线路!G3855)</f>
        <v/>
      </c>
      <c r="N3855" t="str">
        <f>IF([1]线路!H3855="","",[1]线路!H3855)</f>
        <v/>
      </c>
    </row>
    <row r="3856" spans="1:14" x14ac:dyDescent="0.15">
      <c r="A3856" t="str">
        <f>IF([1]线路!A3856="","",[1]线路!A3856)</f>
        <v/>
      </c>
      <c r="B3856" t="str">
        <f>IF([1]线路!B3856="","",[1]线路!B3856)</f>
        <v/>
      </c>
      <c r="C3856" t="str">
        <f>IF([1]线路!C3856="","",[1]线路!C3856)</f>
        <v/>
      </c>
      <c r="D3856" t="str">
        <f>IF([1]线路!D3856="","",[1]线路!D3856)</f>
        <v/>
      </c>
      <c r="E3856" t="str">
        <f>IF([1]线路!F3856="","",[1]线路!F3856)</f>
        <v/>
      </c>
      <c r="F3856" t="str">
        <f>IF([1]线路!E3856="","",[1]线路!E3856)</f>
        <v/>
      </c>
      <c r="G3856" s="18" t="str">
        <f t="shared" si="136"/>
        <v/>
      </c>
      <c r="H3856" s="18"/>
      <c r="I3856" s="18"/>
      <c r="J3856" s="18"/>
      <c r="K3856" s="18"/>
      <c r="L3856" s="18" t="str">
        <f t="shared" si="137"/>
        <v/>
      </c>
      <c r="M3856" t="str">
        <f>IF([1]线路!G3856="","",[1]线路!G3856)</f>
        <v/>
      </c>
      <c r="N3856" t="str">
        <f>IF([1]线路!H3856="","",[1]线路!H3856)</f>
        <v/>
      </c>
    </row>
    <row r="3857" spans="1:14" x14ac:dyDescent="0.15">
      <c r="A3857" t="str">
        <f>IF([1]线路!A3857="","",[1]线路!A3857)</f>
        <v/>
      </c>
      <c r="B3857" t="str">
        <f>IF([1]线路!B3857="","",[1]线路!B3857)</f>
        <v/>
      </c>
      <c r="C3857" t="str">
        <f>IF([1]线路!C3857="","",[1]线路!C3857)</f>
        <v/>
      </c>
      <c r="D3857" t="str">
        <f>IF([1]线路!D3857="","",[1]线路!D3857)</f>
        <v/>
      </c>
      <c r="E3857" t="str">
        <f>IF([1]线路!F3857="","",[1]线路!F3857)</f>
        <v/>
      </c>
      <c r="F3857" t="str">
        <f>IF([1]线路!E3857="","",[1]线路!E3857)</f>
        <v/>
      </c>
      <c r="G3857" s="18" t="str">
        <f t="shared" si="136"/>
        <v/>
      </c>
      <c r="H3857" s="18"/>
      <c r="I3857" s="18"/>
      <c r="J3857" s="18"/>
      <c r="K3857" s="18"/>
      <c r="L3857" s="18" t="str">
        <f t="shared" si="137"/>
        <v/>
      </c>
      <c r="M3857" t="str">
        <f>IF([1]线路!G3857="","",[1]线路!G3857)</f>
        <v/>
      </c>
      <c r="N3857" t="str">
        <f>IF([1]线路!H3857="","",[1]线路!H3857)</f>
        <v/>
      </c>
    </row>
    <row r="3858" spans="1:14" x14ac:dyDescent="0.15">
      <c r="A3858" t="str">
        <f>IF([1]线路!A3858="","",[1]线路!A3858)</f>
        <v/>
      </c>
      <c r="B3858" t="str">
        <f>IF([1]线路!B3858="","",[1]线路!B3858)</f>
        <v/>
      </c>
      <c r="C3858" t="str">
        <f>IF([1]线路!C3858="","",[1]线路!C3858)</f>
        <v/>
      </c>
      <c r="D3858" t="str">
        <f>IF([1]线路!D3858="","",[1]线路!D3858)</f>
        <v/>
      </c>
      <c r="E3858" t="str">
        <f>IF([1]线路!F3858="","",[1]线路!F3858)</f>
        <v/>
      </c>
      <c r="F3858" t="str">
        <f>IF([1]线路!E3858="","",[1]线路!E3858)</f>
        <v/>
      </c>
      <c r="G3858" s="18" t="str">
        <f t="shared" si="136"/>
        <v/>
      </c>
      <c r="H3858" s="18"/>
      <c r="I3858" s="18"/>
      <c r="J3858" s="18"/>
      <c r="K3858" s="18"/>
      <c r="L3858" s="18" t="str">
        <f t="shared" si="137"/>
        <v/>
      </c>
      <c r="M3858" t="str">
        <f>IF([1]线路!G3858="","",[1]线路!G3858)</f>
        <v/>
      </c>
      <c r="N3858" t="str">
        <f>IF([1]线路!H3858="","",[1]线路!H3858)</f>
        <v/>
      </c>
    </row>
    <row r="3859" spans="1:14" x14ac:dyDescent="0.15">
      <c r="A3859" t="str">
        <f>IF([1]线路!A3859="","",[1]线路!A3859)</f>
        <v/>
      </c>
      <c r="B3859" t="str">
        <f>IF([1]线路!B3859="","",[1]线路!B3859)</f>
        <v/>
      </c>
      <c r="C3859" t="str">
        <f>IF([1]线路!C3859="","",[1]线路!C3859)</f>
        <v/>
      </c>
      <c r="D3859" t="str">
        <f>IF([1]线路!D3859="","",[1]线路!D3859)</f>
        <v/>
      </c>
      <c r="E3859" t="str">
        <f>IF([1]线路!F3859="","",[1]线路!F3859)</f>
        <v/>
      </c>
      <c r="F3859" t="str">
        <f>IF([1]线路!E3859="","",[1]线路!E3859)</f>
        <v/>
      </c>
      <c r="G3859" s="18" t="str">
        <f t="shared" si="136"/>
        <v/>
      </c>
      <c r="H3859" s="18"/>
      <c r="I3859" s="18"/>
      <c r="J3859" s="18"/>
      <c r="K3859" s="18"/>
      <c r="L3859" s="18" t="str">
        <f t="shared" si="137"/>
        <v/>
      </c>
      <c r="M3859" t="str">
        <f>IF([1]线路!G3859="","",[1]线路!G3859)</f>
        <v/>
      </c>
      <c r="N3859" t="str">
        <f>IF([1]线路!H3859="","",[1]线路!H3859)</f>
        <v/>
      </c>
    </row>
    <row r="3860" spans="1:14" x14ac:dyDescent="0.15">
      <c r="A3860" t="str">
        <f>IF([1]线路!A3860="","",[1]线路!A3860)</f>
        <v/>
      </c>
      <c r="B3860" t="str">
        <f>IF([1]线路!B3860="","",[1]线路!B3860)</f>
        <v/>
      </c>
      <c r="C3860" t="str">
        <f>IF([1]线路!C3860="","",[1]线路!C3860)</f>
        <v/>
      </c>
      <c r="D3860" t="str">
        <f>IF([1]线路!D3860="","",[1]线路!D3860)</f>
        <v/>
      </c>
      <c r="E3860" t="str">
        <f>IF([1]线路!F3860="","",[1]线路!F3860)</f>
        <v/>
      </c>
      <c r="F3860" t="str">
        <f>IF([1]线路!E3860="","",[1]线路!E3860)</f>
        <v/>
      </c>
      <c r="G3860" s="18" t="str">
        <f t="shared" si="136"/>
        <v/>
      </c>
      <c r="H3860" s="18"/>
      <c r="I3860" s="18"/>
      <c r="J3860" s="18"/>
      <c r="K3860" s="18"/>
      <c r="L3860" s="18" t="str">
        <f t="shared" si="137"/>
        <v/>
      </c>
      <c r="M3860" t="str">
        <f>IF([1]线路!G3860="","",[1]线路!G3860)</f>
        <v/>
      </c>
      <c r="N3860" t="str">
        <f>IF([1]线路!H3860="","",[1]线路!H3860)</f>
        <v/>
      </c>
    </row>
    <row r="3861" spans="1:14" x14ac:dyDescent="0.15">
      <c r="A3861" t="str">
        <f>IF([1]线路!A3861="","",[1]线路!A3861)</f>
        <v/>
      </c>
      <c r="B3861" t="str">
        <f>IF([1]线路!B3861="","",[1]线路!B3861)</f>
        <v/>
      </c>
      <c r="C3861" t="str">
        <f>IF([1]线路!C3861="","",[1]线路!C3861)</f>
        <v/>
      </c>
      <c r="D3861" t="str">
        <f>IF([1]线路!D3861="","",[1]线路!D3861)</f>
        <v/>
      </c>
      <c r="E3861" t="str">
        <f>IF([1]线路!F3861="","",[1]线路!F3861)</f>
        <v/>
      </c>
      <c r="F3861" t="str">
        <f>IF([1]线路!E3861="","",[1]线路!E3861)</f>
        <v/>
      </c>
      <c r="G3861" s="18" t="str">
        <f t="shared" si="136"/>
        <v/>
      </c>
      <c r="H3861" s="18"/>
      <c r="I3861" s="18"/>
      <c r="J3861" s="18"/>
      <c r="K3861" s="18"/>
      <c r="L3861" s="18" t="str">
        <f t="shared" si="137"/>
        <v/>
      </c>
      <c r="M3861" t="str">
        <f>IF([1]线路!G3861="","",[1]线路!G3861)</f>
        <v/>
      </c>
      <c r="N3861" t="str">
        <f>IF([1]线路!H3861="","",[1]线路!H3861)</f>
        <v/>
      </c>
    </row>
    <row r="3862" spans="1:14" x14ac:dyDescent="0.15">
      <c r="A3862" t="str">
        <f>IF([1]线路!A3862="","",[1]线路!A3862)</f>
        <v/>
      </c>
      <c r="B3862" t="str">
        <f>IF([1]线路!B3862="","",[1]线路!B3862)</f>
        <v/>
      </c>
      <c r="C3862" t="str">
        <f>IF([1]线路!C3862="","",[1]线路!C3862)</f>
        <v/>
      </c>
      <c r="D3862" t="str">
        <f>IF([1]线路!D3862="","",[1]线路!D3862)</f>
        <v/>
      </c>
      <c r="E3862" t="str">
        <f>IF([1]线路!F3862="","",[1]线路!F3862)</f>
        <v/>
      </c>
      <c r="F3862" t="str">
        <f>IF([1]线路!E3862="","",[1]线路!E3862)</f>
        <v/>
      </c>
      <c r="G3862" s="18" t="str">
        <f t="shared" si="136"/>
        <v/>
      </c>
      <c r="H3862" s="18"/>
      <c r="I3862" s="18"/>
      <c r="J3862" s="18"/>
      <c r="K3862" s="18"/>
      <c r="L3862" s="18" t="str">
        <f t="shared" si="137"/>
        <v/>
      </c>
      <c r="M3862" t="str">
        <f>IF([1]线路!G3862="","",[1]线路!G3862)</f>
        <v/>
      </c>
      <c r="N3862" t="str">
        <f>IF([1]线路!H3862="","",[1]线路!H3862)</f>
        <v/>
      </c>
    </row>
    <row r="3863" spans="1:14" x14ac:dyDescent="0.15">
      <c r="A3863" t="str">
        <f>IF([1]线路!A3863="","",[1]线路!A3863)</f>
        <v/>
      </c>
      <c r="B3863" t="str">
        <f>IF([1]线路!B3863="","",[1]线路!B3863)</f>
        <v/>
      </c>
      <c r="C3863" t="str">
        <f>IF([1]线路!C3863="","",[1]线路!C3863)</f>
        <v/>
      </c>
      <c r="D3863" t="str">
        <f>IF([1]线路!D3863="","",[1]线路!D3863)</f>
        <v/>
      </c>
      <c r="E3863" t="str">
        <f>IF([1]线路!F3863="","",[1]线路!F3863)</f>
        <v/>
      </c>
      <c r="F3863" t="str">
        <f>IF([1]线路!E3863="","",[1]线路!E3863)</f>
        <v/>
      </c>
      <c r="G3863" s="18" t="str">
        <f t="shared" si="136"/>
        <v/>
      </c>
      <c r="H3863" s="18"/>
      <c r="I3863" s="18"/>
      <c r="J3863" s="18"/>
      <c r="K3863" s="18"/>
      <c r="L3863" s="18" t="str">
        <f t="shared" si="137"/>
        <v/>
      </c>
      <c r="M3863" t="str">
        <f>IF([1]线路!G3863="","",[1]线路!G3863)</f>
        <v/>
      </c>
      <c r="N3863" t="str">
        <f>IF([1]线路!H3863="","",[1]线路!H3863)</f>
        <v/>
      </c>
    </row>
    <row r="3864" spans="1:14" x14ac:dyDescent="0.15">
      <c r="A3864" t="str">
        <f>IF([1]线路!A3864="","",[1]线路!A3864)</f>
        <v/>
      </c>
      <c r="B3864" t="str">
        <f>IF([1]线路!B3864="","",[1]线路!B3864)</f>
        <v/>
      </c>
      <c r="C3864" t="str">
        <f>IF([1]线路!C3864="","",[1]线路!C3864)</f>
        <v/>
      </c>
      <c r="D3864" t="str">
        <f>IF([1]线路!D3864="","",[1]线路!D3864)</f>
        <v/>
      </c>
      <c r="E3864" t="str">
        <f>IF([1]线路!F3864="","",[1]线路!F3864)</f>
        <v/>
      </c>
      <c r="F3864" t="str">
        <f>IF([1]线路!E3864="","",[1]线路!E3864)</f>
        <v/>
      </c>
      <c r="G3864" s="18" t="str">
        <f t="shared" si="136"/>
        <v/>
      </c>
      <c r="H3864" s="18"/>
      <c r="I3864" s="18"/>
      <c r="J3864" s="18"/>
      <c r="K3864" s="18"/>
      <c r="L3864" s="18" t="str">
        <f t="shared" si="137"/>
        <v/>
      </c>
      <c r="M3864" t="str">
        <f>IF([1]线路!G3864="","",[1]线路!G3864)</f>
        <v/>
      </c>
      <c r="N3864" t="str">
        <f>IF([1]线路!H3864="","",[1]线路!H3864)</f>
        <v/>
      </c>
    </row>
    <row r="3865" spans="1:14" x14ac:dyDescent="0.15">
      <c r="A3865" t="str">
        <f>IF([1]线路!A3865="","",[1]线路!A3865)</f>
        <v/>
      </c>
      <c r="B3865" t="str">
        <f>IF([1]线路!B3865="","",[1]线路!B3865)</f>
        <v/>
      </c>
      <c r="C3865" t="str">
        <f>IF([1]线路!C3865="","",[1]线路!C3865)</f>
        <v/>
      </c>
      <c r="D3865" t="str">
        <f>IF([1]线路!D3865="","",[1]线路!D3865)</f>
        <v/>
      </c>
      <c r="E3865" t="str">
        <f>IF([1]线路!F3865="","",[1]线路!F3865)</f>
        <v/>
      </c>
      <c r="F3865" t="str">
        <f>IF([1]线路!E3865="","",[1]线路!E3865)</f>
        <v/>
      </c>
      <c r="G3865" s="18" t="str">
        <f t="shared" si="136"/>
        <v/>
      </c>
      <c r="H3865" s="18"/>
      <c r="I3865" s="18"/>
      <c r="J3865" s="18"/>
      <c r="K3865" s="18"/>
      <c r="L3865" s="18" t="str">
        <f t="shared" si="137"/>
        <v/>
      </c>
      <c r="M3865" t="str">
        <f>IF([1]线路!G3865="","",[1]线路!G3865)</f>
        <v/>
      </c>
      <c r="N3865" t="str">
        <f>IF([1]线路!H3865="","",[1]线路!H3865)</f>
        <v/>
      </c>
    </row>
    <row r="3866" spans="1:14" x14ac:dyDescent="0.15">
      <c r="A3866" t="str">
        <f>IF([1]线路!A3866="","",[1]线路!A3866)</f>
        <v/>
      </c>
      <c r="B3866" t="str">
        <f>IF([1]线路!B3866="","",[1]线路!B3866)</f>
        <v/>
      </c>
      <c r="C3866" t="str">
        <f>IF([1]线路!C3866="","",[1]线路!C3866)</f>
        <v/>
      </c>
      <c r="D3866" t="str">
        <f>IF([1]线路!D3866="","",[1]线路!D3866)</f>
        <v/>
      </c>
      <c r="E3866" t="str">
        <f>IF([1]线路!F3866="","",[1]线路!F3866)</f>
        <v/>
      </c>
      <c r="F3866" t="str">
        <f>IF([1]线路!E3866="","",[1]线路!E3866)</f>
        <v/>
      </c>
      <c r="G3866" s="18" t="str">
        <f t="shared" si="136"/>
        <v/>
      </c>
      <c r="H3866" s="18"/>
      <c r="I3866" s="18"/>
      <c r="J3866" s="18"/>
      <c r="K3866" s="18"/>
      <c r="L3866" s="18" t="str">
        <f t="shared" si="137"/>
        <v/>
      </c>
      <c r="M3866" t="str">
        <f>IF([1]线路!G3866="","",[1]线路!G3866)</f>
        <v/>
      </c>
      <c r="N3866" t="str">
        <f>IF([1]线路!H3866="","",[1]线路!H3866)</f>
        <v/>
      </c>
    </row>
    <row r="3867" spans="1:14" x14ac:dyDescent="0.15">
      <c r="A3867" t="str">
        <f>IF([1]线路!A3867="","",[1]线路!A3867)</f>
        <v/>
      </c>
      <c r="B3867" t="str">
        <f>IF([1]线路!B3867="","",[1]线路!B3867)</f>
        <v/>
      </c>
      <c r="C3867" t="str">
        <f>IF([1]线路!C3867="","",[1]线路!C3867)</f>
        <v/>
      </c>
      <c r="D3867" t="str">
        <f>IF([1]线路!D3867="","",[1]线路!D3867)</f>
        <v/>
      </c>
      <c r="E3867" t="str">
        <f>IF([1]线路!F3867="","",[1]线路!F3867)</f>
        <v/>
      </c>
      <c r="F3867" t="str">
        <f>IF([1]线路!E3867="","",[1]线路!E3867)</f>
        <v/>
      </c>
      <c r="G3867" s="18" t="str">
        <f t="shared" si="136"/>
        <v/>
      </c>
      <c r="H3867" s="18"/>
      <c r="I3867" s="18"/>
      <c r="J3867" s="18"/>
      <c r="K3867" s="18"/>
      <c r="L3867" s="18" t="str">
        <f t="shared" si="137"/>
        <v/>
      </c>
      <c r="M3867" t="str">
        <f>IF([1]线路!G3867="","",[1]线路!G3867)</f>
        <v/>
      </c>
      <c r="N3867" t="str">
        <f>IF([1]线路!H3867="","",[1]线路!H3867)</f>
        <v/>
      </c>
    </row>
    <row r="3868" spans="1:14" x14ac:dyDescent="0.15">
      <c r="A3868" t="str">
        <f>IF([1]线路!A3868="","",[1]线路!A3868)</f>
        <v/>
      </c>
      <c r="B3868" t="str">
        <f>IF([1]线路!B3868="","",[1]线路!B3868)</f>
        <v/>
      </c>
      <c r="C3868" t="str">
        <f>IF([1]线路!C3868="","",[1]线路!C3868)</f>
        <v/>
      </c>
      <c r="D3868" t="str">
        <f>IF([1]线路!D3868="","",[1]线路!D3868)</f>
        <v/>
      </c>
      <c r="E3868" t="str">
        <f>IF([1]线路!F3868="","",[1]线路!F3868)</f>
        <v/>
      </c>
      <c r="F3868" t="str">
        <f>IF([1]线路!E3868="","",[1]线路!E3868)</f>
        <v/>
      </c>
      <c r="G3868" s="18" t="str">
        <f t="shared" si="136"/>
        <v/>
      </c>
      <c r="H3868" s="18"/>
      <c r="I3868" s="18"/>
      <c r="J3868" s="18"/>
      <c r="K3868" s="18"/>
      <c r="L3868" s="18" t="str">
        <f t="shared" si="137"/>
        <v/>
      </c>
      <c r="M3868" t="str">
        <f>IF([1]线路!G3868="","",[1]线路!G3868)</f>
        <v/>
      </c>
      <c r="N3868" t="str">
        <f>IF([1]线路!H3868="","",[1]线路!H3868)</f>
        <v/>
      </c>
    </row>
    <row r="3869" spans="1:14" x14ac:dyDescent="0.15">
      <c r="A3869" t="str">
        <f>IF([1]线路!A3869="","",[1]线路!A3869)</f>
        <v/>
      </c>
      <c r="B3869" t="str">
        <f>IF([1]线路!B3869="","",[1]线路!B3869)</f>
        <v/>
      </c>
      <c r="C3869" t="str">
        <f>IF([1]线路!C3869="","",[1]线路!C3869)</f>
        <v/>
      </c>
      <c r="D3869" t="str">
        <f>IF([1]线路!D3869="","",[1]线路!D3869)</f>
        <v/>
      </c>
      <c r="E3869" t="str">
        <f>IF([1]线路!F3869="","",[1]线路!F3869)</f>
        <v/>
      </c>
      <c r="F3869" t="str">
        <f>IF([1]线路!E3869="","",[1]线路!E3869)</f>
        <v/>
      </c>
      <c r="G3869" s="18" t="str">
        <f t="shared" si="136"/>
        <v/>
      </c>
      <c r="H3869" s="18"/>
      <c r="I3869" s="18"/>
      <c r="J3869" s="18"/>
      <c r="K3869" s="18"/>
      <c r="L3869" s="18" t="str">
        <f t="shared" si="137"/>
        <v/>
      </c>
      <c r="M3869" t="str">
        <f>IF([1]线路!G3869="","",[1]线路!G3869)</f>
        <v/>
      </c>
      <c r="N3869" t="str">
        <f>IF([1]线路!H3869="","",[1]线路!H3869)</f>
        <v/>
      </c>
    </row>
    <row r="3870" spans="1:14" x14ac:dyDescent="0.15">
      <c r="A3870" t="str">
        <f>IF([1]线路!A3870="","",[1]线路!A3870)</f>
        <v/>
      </c>
      <c r="B3870" t="str">
        <f>IF([1]线路!B3870="","",[1]线路!B3870)</f>
        <v/>
      </c>
      <c r="C3870" t="str">
        <f>IF([1]线路!C3870="","",[1]线路!C3870)</f>
        <v/>
      </c>
      <c r="D3870" t="str">
        <f>IF([1]线路!D3870="","",[1]线路!D3870)</f>
        <v/>
      </c>
      <c r="E3870" t="str">
        <f>IF([1]线路!F3870="","",[1]线路!F3870)</f>
        <v/>
      </c>
      <c r="F3870" t="str">
        <f>IF([1]线路!E3870="","",[1]线路!E3870)</f>
        <v/>
      </c>
      <c r="G3870" s="18" t="str">
        <f t="shared" si="136"/>
        <v/>
      </c>
      <c r="H3870" s="18"/>
      <c r="I3870" s="18"/>
      <c r="J3870" s="18"/>
      <c r="K3870" s="18"/>
      <c r="L3870" s="18" t="str">
        <f t="shared" si="137"/>
        <v/>
      </c>
      <c r="M3870" t="str">
        <f>IF([1]线路!G3870="","",[1]线路!G3870)</f>
        <v/>
      </c>
      <c r="N3870" t="str">
        <f>IF([1]线路!H3870="","",[1]线路!H3870)</f>
        <v/>
      </c>
    </row>
    <row r="3871" spans="1:14" x14ac:dyDescent="0.15">
      <c r="A3871" t="str">
        <f>IF([1]线路!A3871="","",[1]线路!A3871)</f>
        <v/>
      </c>
      <c r="B3871" t="str">
        <f>IF([1]线路!B3871="","",[1]线路!B3871)</f>
        <v/>
      </c>
      <c r="C3871" t="str">
        <f>IF([1]线路!C3871="","",[1]线路!C3871)</f>
        <v/>
      </c>
      <c r="D3871" t="str">
        <f>IF([1]线路!D3871="","",[1]线路!D3871)</f>
        <v/>
      </c>
      <c r="E3871" t="str">
        <f>IF([1]线路!F3871="","",[1]线路!F3871)</f>
        <v/>
      </c>
      <c r="F3871" t="str">
        <f>IF([1]线路!E3871="","",[1]线路!E3871)</f>
        <v/>
      </c>
      <c r="G3871" s="18" t="str">
        <f t="shared" si="136"/>
        <v/>
      </c>
      <c r="H3871" s="18"/>
      <c r="I3871" s="18"/>
      <c r="J3871" s="18"/>
      <c r="K3871" s="18"/>
      <c r="L3871" s="18" t="str">
        <f t="shared" si="137"/>
        <v/>
      </c>
      <c r="M3871" t="str">
        <f>IF([1]线路!G3871="","",[1]线路!G3871)</f>
        <v/>
      </c>
      <c r="N3871" t="str">
        <f>IF([1]线路!H3871="","",[1]线路!H3871)</f>
        <v/>
      </c>
    </row>
    <row r="3872" spans="1:14" x14ac:dyDescent="0.15">
      <c r="A3872" t="str">
        <f>IF([1]线路!A3872="","",[1]线路!A3872)</f>
        <v/>
      </c>
      <c r="B3872" t="str">
        <f>IF([1]线路!B3872="","",[1]线路!B3872)</f>
        <v/>
      </c>
      <c r="C3872" t="str">
        <f>IF([1]线路!C3872="","",[1]线路!C3872)</f>
        <v/>
      </c>
      <c r="D3872" t="str">
        <f>IF([1]线路!D3872="","",[1]线路!D3872)</f>
        <v/>
      </c>
      <c r="E3872" t="str">
        <f>IF([1]线路!F3872="","",[1]线路!F3872)</f>
        <v/>
      </c>
      <c r="F3872" t="str">
        <f>IF([1]线路!E3872="","",[1]线路!E3872)</f>
        <v/>
      </c>
      <c r="G3872" s="18" t="str">
        <f t="shared" si="136"/>
        <v/>
      </c>
      <c r="H3872" s="18"/>
      <c r="I3872" s="18"/>
      <c r="J3872" s="18"/>
      <c r="K3872" s="18"/>
      <c r="L3872" s="18" t="str">
        <f t="shared" si="137"/>
        <v/>
      </c>
      <c r="M3872" t="str">
        <f>IF([1]线路!G3872="","",[1]线路!G3872)</f>
        <v/>
      </c>
      <c r="N3872" t="str">
        <f>IF([1]线路!H3872="","",[1]线路!H3872)</f>
        <v/>
      </c>
    </row>
    <row r="3873" spans="1:14" x14ac:dyDescent="0.15">
      <c r="A3873" t="str">
        <f>IF([1]线路!A3873="","",[1]线路!A3873)</f>
        <v/>
      </c>
      <c r="B3873" t="str">
        <f>IF([1]线路!B3873="","",[1]线路!B3873)</f>
        <v/>
      </c>
      <c r="C3873" t="str">
        <f>IF([1]线路!C3873="","",[1]线路!C3873)</f>
        <v/>
      </c>
      <c r="D3873" t="str">
        <f>IF([1]线路!D3873="","",[1]线路!D3873)</f>
        <v/>
      </c>
      <c r="E3873" t="str">
        <f>IF([1]线路!F3873="","",[1]线路!F3873)</f>
        <v/>
      </c>
      <c r="F3873" t="str">
        <f>IF([1]线路!E3873="","",[1]线路!E3873)</f>
        <v/>
      </c>
      <c r="G3873" s="18" t="str">
        <f t="shared" si="136"/>
        <v/>
      </c>
      <c r="H3873" s="18"/>
      <c r="I3873" s="18"/>
      <c r="J3873" s="18"/>
      <c r="K3873" s="18"/>
      <c r="L3873" s="18" t="str">
        <f t="shared" si="137"/>
        <v/>
      </c>
      <c r="M3873" t="str">
        <f>IF([1]线路!G3873="","",[1]线路!G3873)</f>
        <v/>
      </c>
      <c r="N3873" t="str">
        <f>IF([1]线路!H3873="","",[1]线路!H3873)</f>
        <v/>
      </c>
    </row>
    <row r="3874" spans="1:14" x14ac:dyDescent="0.15">
      <c r="A3874" t="str">
        <f>IF([1]线路!A3874="","",[1]线路!A3874)</f>
        <v/>
      </c>
      <c r="B3874" t="str">
        <f>IF([1]线路!B3874="","",[1]线路!B3874)</f>
        <v/>
      </c>
      <c r="C3874" t="str">
        <f>IF([1]线路!C3874="","",[1]线路!C3874)</f>
        <v/>
      </c>
      <c r="D3874" t="str">
        <f>IF([1]线路!D3874="","",[1]线路!D3874)</f>
        <v/>
      </c>
      <c r="E3874" t="str">
        <f>IF([1]线路!F3874="","",[1]线路!F3874)</f>
        <v/>
      </c>
      <c r="F3874" t="str">
        <f>IF([1]线路!E3874="","",[1]线路!E3874)</f>
        <v/>
      </c>
      <c r="G3874" s="18" t="str">
        <f t="shared" si="136"/>
        <v/>
      </c>
      <c r="H3874" s="18"/>
      <c r="I3874" s="18"/>
      <c r="J3874" s="18"/>
      <c r="K3874" s="18"/>
      <c r="L3874" s="18" t="str">
        <f t="shared" si="137"/>
        <v/>
      </c>
      <c r="M3874" t="str">
        <f>IF([1]线路!G3874="","",[1]线路!G3874)</f>
        <v/>
      </c>
      <c r="N3874" t="str">
        <f>IF([1]线路!H3874="","",[1]线路!H3874)</f>
        <v/>
      </c>
    </row>
    <row r="3875" spans="1:14" x14ac:dyDescent="0.15">
      <c r="A3875" t="str">
        <f>IF([1]线路!A3875="","",[1]线路!A3875)</f>
        <v/>
      </c>
      <c r="B3875" t="str">
        <f>IF([1]线路!B3875="","",[1]线路!B3875)</f>
        <v/>
      </c>
      <c r="C3875" t="str">
        <f>IF([1]线路!C3875="","",[1]线路!C3875)</f>
        <v/>
      </c>
      <c r="D3875" t="str">
        <f>IF([1]线路!D3875="","",[1]线路!D3875)</f>
        <v/>
      </c>
      <c r="E3875" t="str">
        <f>IF([1]线路!F3875="","",[1]线路!F3875)</f>
        <v/>
      </c>
      <c r="F3875" t="str">
        <f>IF([1]线路!E3875="","",[1]线路!E3875)</f>
        <v/>
      </c>
      <c r="G3875" s="18" t="str">
        <f t="shared" si="136"/>
        <v/>
      </c>
      <c r="H3875" s="18"/>
      <c r="I3875" s="18"/>
      <c r="J3875" s="18"/>
      <c r="K3875" s="18"/>
      <c r="L3875" s="18" t="str">
        <f t="shared" si="137"/>
        <v/>
      </c>
      <c r="M3875" t="str">
        <f>IF([1]线路!G3875="","",[1]线路!G3875)</f>
        <v/>
      </c>
      <c r="N3875" t="str">
        <f>IF([1]线路!H3875="","",[1]线路!H3875)</f>
        <v/>
      </c>
    </row>
    <row r="3876" spans="1:14" x14ac:dyDescent="0.15">
      <c r="A3876" t="str">
        <f>IF([1]线路!A3876="","",[1]线路!A3876)</f>
        <v/>
      </c>
      <c r="B3876" t="str">
        <f>IF([1]线路!B3876="","",[1]线路!B3876)</f>
        <v/>
      </c>
      <c r="C3876" t="str">
        <f>IF([1]线路!C3876="","",[1]线路!C3876)</f>
        <v/>
      </c>
      <c r="D3876" t="str">
        <f>IF([1]线路!D3876="","",[1]线路!D3876)</f>
        <v/>
      </c>
      <c r="E3876" t="str">
        <f>IF([1]线路!F3876="","",[1]线路!F3876)</f>
        <v/>
      </c>
      <c r="F3876" t="str">
        <f>IF([1]线路!E3876="","",[1]线路!E3876)</f>
        <v/>
      </c>
      <c r="G3876" s="18" t="str">
        <f t="shared" si="136"/>
        <v/>
      </c>
      <c r="H3876" s="18"/>
      <c r="I3876" s="18"/>
      <c r="J3876" s="18"/>
      <c r="K3876" s="18"/>
      <c r="L3876" s="18" t="str">
        <f t="shared" si="137"/>
        <v/>
      </c>
      <c r="M3876" t="str">
        <f>IF([1]线路!G3876="","",[1]线路!G3876)</f>
        <v/>
      </c>
      <c r="N3876" t="str">
        <f>IF([1]线路!H3876="","",[1]线路!H3876)</f>
        <v/>
      </c>
    </row>
    <row r="3877" spans="1:14" x14ac:dyDescent="0.15">
      <c r="A3877" t="str">
        <f>IF([1]线路!A3877="","",[1]线路!A3877)</f>
        <v/>
      </c>
      <c r="B3877" t="str">
        <f>IF([1]线路!B3877="","",[1]线路!B3877)</f>
        <v/>
      </c>
      <c r="C3877" t="str">
        <f>IF([1]线路!C3877="","",[1]线路!C3877)</f>
        <v/>
      </c>
      <c r="D3877" t="str">
        <f>IF([1]线路!D3877="","",[1]线路!D3877)</f>
        <v/>
      </c>
      <c r="E3877" t="str">
        <f>IF([1]线路!F3877="","",[1]线路!F3877)</f>
        <v/>
      </c>
      <c r="F3877" t="str">
        <f>IF([1]线路!E3877="","",[1]线路!E3877)</f>
        <v/>
      </c>
      <c r="G3877" s="18" t="str">
        <f t="shared" si="136"/>
        <v/>
      </c>
      <c r="H3877" s="18"/>
      <c r="I3877" s="18"/>
      <c r="J3877" s="18"/>
      <c r="K3877" s="18"/>
      <c r="L3877" s="18" t="str">
        <f t="shared" si="137"/>
        <v/>
      </c>
      <c r="M3877" t="str">
        <f>IF([1]线路!G3877="","",[1]线路!G3877)</f>
        <v/>
      </c>
      <c r="N3877" t="str">
        <f>IF([1]线路!H3877="","",[1]线路!H3877)</f>
        <v/>
      </c>
    </row>
    <row r="3878" spans="1:14" x14ac:dyDescent="0.15">
      <c r="A3878" t="str">
        <f>IF([1]线路!A3878="","",[1]线路!A3878)</f>
        <v/>
      </c>
      <c r="B3878" t="str">
        <f>IF([1]线路!B3878="","",[1]线路!B3878)</f>
        <v/>
      </c>
      <c r="C3878" t="str">
        <f>IF([1]线路!C3878="","",[1]线路!C3878)</f>
        <v/>
      </c>
      <c r="D3878" t="str">
        <f>IF([1]线路!D3878="","",[1]线路!D3878)</f>
        <v/>
      </c>
      <c r="E3878" t="str">
        <f>IF([1]线路!F3878="","",[1]线路!F3878)</f>
        <v/>
      </c>
      <c r="F3878" t="str">
        <f>IF([1]线路!E3878="","",[1]线路!E3878)</f>
        <v/>
      </c>
      <c r="G3878" s="18" t="str">
        <f t="shared" si="136"/>
        <v/>
      </c>
      <c r="H3878" s="18"/>
      <c r="I3878" s="18"/>
      <c r="J3878" s="18"/>
      <c r="K3878" s="18"/>
      <c r="L3878" s="18" t="str">
        <f t="shared" si="137"/>
        <v/>
      </c>
      <c r="M3878" t="str">
        <f>IF([1]线路!G3878="","",[1]线路!G3878)</f>
        <v/>
      </c>
      <c r="N3878" t="str">
        <f>IF([1]线路!H3878="","",[1]线路!H3878)</f>
        <v/>
      </c>
    </row>
    <row r="3879" spans="1:14" x14ac:dyDescent="0.15">
      <c r="A3879" t="str">
        <f>IF([1]线路!A3879="","",[1]线路!A3879)</f>
        <v/>
      </c>
      <c r="B3879" t="str">
        <f>IF([1]线路!B3879="","",[1]线路!B3879)</f>
        <v/>
      </c>
      <c r="C3879" t="str">
        <f>IF([1]线路!C3879="","",[1]线路!C3879)</f>
        <v/>
      </c>
      <c r="D3879" t="str">
        <f>IF([1]线路!D3879="","",[1]线路!D3879)</f>
        <v/>
      </c>
      <c r="E3879" t="str">
        <f>IF([1]线路!F3879="","",[1]线路!F3879)</f>
        <v/>
      </c>
      <c r="F3879" t="str">
        <f>IF([1]线路!E3879="","",[1]线路!E3879)</f>
        <v/>
      </c>
      <c r="G3879" s="18" t="str">
        <f t="shared" si="136"/>
        <v/>
      </c>
      <c r="H3879" s="18"/>
      <c r="I3879" s="18"/>
      <c r="J3879" s="18"/>
      <c r="K3879" s="18"/>
      <c r="L3879" s="18" t="str">
        <f t="shared" si="137"/>
        <v/>
      </c>
      <c r="M3879" t="str">
        <f>IF([1]线路!G3879="","",[1]线路!G3879)</f>
        <v/>
      </c>
      <c r="N3879" t="str">
        <f>IF([1]线路!H3879="","",[1]线路!H3879)</f>
        <v/>
      </c>
    </row>
    <row r="3880" spans="1:14" x14ac:dyDescent="0.15">
      <c r="A3880" t="str">
        <f>IF([1]线路!A3880="","",[1]线路!A3880)</f>
        <v/>
      </c>
      <c r="B3880" t="str">
        <f>IF([1]线路!B3880="","",[1]线路!B3880)</f>
        <v/>
      </c>
      <c r="C3880" t="str">
        <f>IF([1]线路!C3880="","",[1]线路!C3880)</f>
        <v/>
      </c>
      <c r="D3880" t="str">
        <f>IF([1]线路!D3880="","",[1]线路!D3880)</f>
        <v/>
      </c>
      <c r="E3880" t="str">
        <f>IF([1]线路!F3880="","",[1]线路!F3880)</f>
        <v/>
      </c>
      <c r="F3880" t="str">
        <f>IF([1]线路!E3880="","",[1]线路!E3880)</f>
        <v/>
      </c>
      <c r="G3880" s="18" t="str">
        <f t="shared" si="136"/>
        <v/>
      </c>
      <c r="H3880" s="18"/>
      <c r="I3880" s="18"/>
      <c r="J3880" s="18"/>
      <c r="K3880" s="18"/>
      <c r="L3880" s="18" t="str">
        <f t="shared" si="137"/>
        <v/>
      </c>
      <c r="M3880" t="str">
        <f>IF([1]线路!G3880="","",[1]线路!G3880)</f>
        <v/>
      </c>
      <c r="N3880" t="str">
        <f>IF([1]线路!H3880="","",[1]线路!H3880)</f>
        <v/>
      </c>
    </row>
    <row r="3881" spans="1:14" x14ac:dyDescent="0.15">
      <c r="A3881" t="str">
        <f>IF([1]线路!A3881="","",[1]线路!A3881)</f>
        <v/>
      </c>
      <c r="B3881" t="str">
        <f>IF([1]线路!B3881="","",[1]线路!B3881)</f>
        <v/>
      </c>
      <c r="C3881" t="str">
        <f>IF([1]线路!C3881="","",[1]线路!C3881)</f>
        <v/>
      </c>
      <c r="D3881" t="str">
        <f>IF([1]线路!D3881="","",[1]线路!D3881)</f>
        <v/>
      </c>
      <c r="E3881" t="str">
        <f>IF([1]线路!F3881="","",[1]线路!F3881)</f>
        <v/>
      </c>
      <c r="F3881" t="str">
        <f>IF([1]线路!E3881="","",[1]线路!E3881)</f>
        <v/>
      </c>
      <c r="G3881" s="18" t="str">
        <f t="shared" si="136"/>
        <v/>
      </c>
      <c r="H3881" s="18"/>
      <c r="I3881" s="18"/>
      <c r="J3881" s="18"/>
      <c r="K3881" s="18"/>
      <c r="L3881" s="18" t="str">
        <f t="shared" si="137"/>
        <v/>
      </c>
      <c r="M3881" t="str">
        <f>IF([1]线路!G3881="","",[1]线路!G3881)</f>
        <v/>
      </c>
      <c r="N3881" t="str">
        <f>IF([1]线路!H3881="","",[1]线路!H3881)</f>
        <v/>
      </c>
    </row>
    <row r="3882" spans="1:14" x14ac:dyDescent="0.15">
      <c r="A3882" t="str">
        <f>IF([1]线路!A3882="","",[1]线路!A3882)</f>
        <v/>
      </c>
      <c r="B3882" t="str">
        <f>IF([1]线路!B3882="","",[1]线路!B3882)</f>
        <v/>
      </c>
      <c r="C3882" t="str">
        <f>IF([1]线路!C3882="","",[1]线路!C3882)</f>
        <v/>
      </c>
      <c r="D3882" t="str">
        <f>IF([1]线路!D3882="","",[1]线路!D3882)</f>
        <v/>
      </c>
      <c r="E3882" t="str">
        <f>IF([1]线路!F3882="","",[1]线路!F3882)</f>
        <v/>
      </c>
      <c r="F3882" t="str">
        <f>IF([1]线路!E3882="","",[1]线路!E3882)</f>
        <v/>
      </c>
      <c r="G3882" s="18" t="str">
        <f t="shared" si="136"/>
        <v/>
      </c>
      <c r="H3882" s="18"/>
      <c r="I3882" s="18"/>
      <c r="J3882" s="18"/>
      <c r="K3882" s="18"/>
      <c r="L3882" s="18" t="str">
        <f t="shared" si="137"/>
        <v/>
      </c>
      <c r="M3882" t="str">
        <f>IF([1]线路!G3882="","",[1]线路!G3882)</f>
        <v/>
      </c>
      <c r="N3882" t="str">
        <f>IF([1]线路!H3882="","",[1]线路!H3882)</f>
        <v/>
      </c>
    </row>
    <row r="3883" spans="1:14" x14ac:dyDescent="0.15">
      <c r="A3883" t="str">
        <f>IF([1]线路!A3883="","",[1]线路!A3883)</f>
        <v/>
      </c>
      <c r="B3883" t="str">
        <f>IF([1]线路!B3883="","",[1]线路!B3883)</f>
        <v/>
      </c>
      <c r="C3883" t="str">
        <f>IF([1]线路!C3883="","",[1]线路!C3883)</f>
        <v/>
      </c>
      <c r="D3883" t="str">
        <f>IF([1]线路!D3883="","",[1]线路!D3883)</f>
        <v/>
      </c>
      <c r="E3883" t="str">
        <f>IF([1]线路!F3883="","",[1]线路!F3883)</f>
        <v/>
      </c>
      <c r="F3883" t="str">
        <f>IF([1]线路!E3883="","",[1]线路!E3883)</f>
        <v/>
      </c>
      <c r="G3883" s="18" t="str">
        <f t="shared" si="136"/>
        <v/>
      </c>
      <c r="H3883" s="18"/>
      <c r="I3883" s="18"/>
      <c r="J3883" s="18"/>
      <c r="K3883" s="18"/>
      <c r="L3883" s="18" t="str">
        <f t="shared" si="137"/>
        <v/>
      </c>
      <c r="M3883" t="str">
        <f>IF([1]线路!G3883="","",[1]线路!G3883)</f>
        <v/>
      </c>
      <c r="N3883" t="str">
        <f>IF([1]线路!H3883="","",[1]线路!H3883)</f>
        <v/>
      </c>
    </row>
    <row r="3884" spans="1:14" x14ac:dyDescent="0.15">
      <c r="A3884" t="str">
        <f>IF([1]线路!A3884="","",[1]线路!A3884)</f>
        <v/>
      </c>
      <c r="B3884" t="str">
        <f>IF([1]线路!B3884="","",[1]线路!B3884)</f>
        <v/>
      </c>
      <c r="C3884" t="str">
        <f>IF([1]线路!C3884="","",[1]线路!C3884)</f>
        <v/>
      </c>
      <c r="D3884" t="str">
        <f>IF([1]线路!D3884="","",[1]线路!D3884)</f>
        <v/>
      </c>
      <c r="E3884" t="str">
        <f>IF([1]线路!F3884="","",[1]线路!F3884)</f>
        <v/>
      </c>
      <c r="F3884" t="str">
        <f>IF([1]线路!E3884="","",[1]线路!E3884)</f>
        <v/>
      </c>
      <c r="G3884" s="18" t="str">
        <f t="shared" si="136"/>
        <v/>
      </c>
      <c r="H3884" s="18"/>
      <c r="I3884" s="18"/>
      <c r="J3884" s="18"/>
      <c r="K3884" s="18"/>
      <c r="L3884" s="18" t="str">
        <f t="shared" si="137"/>
        <v/>
      </c>
      <c r="M3884" t="str">
        <f>IF([1]线路!G3884="","",[1]线路!G3884)</f>
        <v/>
      </c>
      <c r="N3884" t="str">
        <f>IF([1]线路!H3884="","",[1]线路!H3884)</f>
        <v/>
      </c>
    </row>
    <row r="3885" spans="1:14" x14ac:dyDescent="0.15">
      <c r="A3885" t="str">
        <f>IF([1]线路!A3885="","",[1]线路!A3885)</f>
        <v/>
      </c>
      <c r="B3885" t="str">
        <f>IF([1]线路!B3885="","",[1]线路!B3885)</f>
        <v/>
      </c>
      <c r="C3885" t="str">
        <f>IF([1]线路!C3885="","",[1]线路!C3885)</f>
        <v/>
      </c>
      <c r="D3885" t="str">
        <f>IF([1]线路!D3885="","",[1]线路!D3885)</f>
        <v/>
      </c>
      <c r="E3885" t="str">
        <f>IF([1]线路!F3885="","",[1]线路!F3885)</f>
        <v/>
      </c>
      <c r="F3885" t="str">
        <f>IF([1]线路!E3885="","",[1]线路!E3885)</f>
        <v/>
      </c>
      <c r="G3885" s="18" t="str">
        <f t="shared" si="136"/>
        <v/>
      </c>
      <c r="H3885" s="18"/>
      <c r="I3885" s="18"/>
      <c r="J3885" s="18"/>
      <c r="K3885" s="18"/>
      <c r="L3885" s="18" t="str">
        <f t="shared" si="137"/>
        <v/>
      </c>
      <c r="M3885" t="str">
        <f>IF([1]线路!G3885="","",[1]线路!G3885)</f>
        <v/>
      </c>
      <c r="N3885" t="str">
        <f>IF([1]线路!H3885="","",[1]线路!H3885)</f>
        <v/>
      </c>
    </row>
    <row r="3886" spans="1:14" x14ac:dyDescent="0.15">
      <c r="A3886" t="str">
        <f>IF([1]线路!A3886="","",[1]线路!A3886)</f>
        <v/>
      </c>
      <c r="B3886" t="str">
        <f>IF([1]线路!B3886="","",[1]线路!B3886)</f>
        <v/>
      </c>
      <c r="C3886" t="str">
        <f>IF([1]线路!C3886="","",[1]线路!C3886)</f>
        <v/>
      </c>
      <c r="D3886" t="str">
        <f>IF([1]线路!D3886="","",[1]线路!D3886)</f>
        <v/>
      </c>
      <c r="E3886" t="str">
        <f>IF([1]线路!F3886="","",[1]线路!F3886)</f>
        <v/>
      </c>
      <c r="F3886" t="str">
        <f>IF([1]线路!E3886="","",[1]线路!E3886)</f>
        <v/>
      </c>
      <c r="G3886" s="18" t="str">
        <f t="shared" si="136"/>
        <v/>
      </c>
      <c r="H3886" s="18"/>
      <c r="I3886" s="18"/>
      <c r="J3886" s="18"/>
      <c r="K3886" s="18"/>
      <c r="L3886" s="18" t="str">
        <f t="shared" si="137"/>
        <v/>
      </c>
      <c r="M3886" t="str">
        <f>IF([1]线路!G3886="","",[1]线路!G3886)</f>
        <v/>
      </c>
      <c r="N3886" t="str">
        <f>IF([1]线路!H3886="","",[1]线路!H3886)</f>
        <v/>
      </c>
    </row>
    <row r="3887" spans="1:14" x14ac:dyDescent="0.15">
      <c r="A3887" t="str">
        <f>IF([1]线路!A3887="","",[1]线路!A3887)</f>
        <v/>
      </c>
      <c r="B3887" t="str">
        <f>IF([1]线路!B3887="","",[1]线路!B3887)</f>
        <v/>
      </c>
      <c r="C3887" t="str">
        <f>IF([1]线路!C3887="","",[1]线路!C3887)</f>
        <v/>
      </c>
      <c r="D3887" t="str">
        <f>IF([1]线路!D3887="","",[1]线路!D3887)</f>
        <v/>
      </c>
      <c r="E3887" t="str">
        <f>IF([1]线路!F3887="","",[1]线路!F3887)</f>
        <v/>
      </c>
      <c r="F3887" t="str">
        <f>IF([1]线路!E3887="","",[1]线路!E3887)</f>
        <v/>
      </c>
      <c r="G3887" s="18" t="str">
        <f t="shared" si="136"/>
        <v/>
      </c>
      <c r="H3887" s="18"/>
      <c r="I3887" s="18"/>
      <c r="J3887" s="18"/>
      <c r="K3887" s="18"/>
      <c r="L3887" s="18" t="str">
        <f t="shared" si="137"/>
        <v/>
      </c>
      <c r="M3887" t="str">
        <f>IF([1]线路!G3887="","",[1]线路!G3887)</f>
        <v/>
      </c>
      <c r="N3887" t="str">
        <f>IF([1]线路!H3887="","",[1]线路!H3887)</f>
        <v/>
      </c>
    </row>
    <row r="3888" spans="1:14" x14ac:dyDescent="0.15">
      <c r="A3888" t="str">
        <f>IF([1]线路!A3888="","",[1]线路!A3888)</f>
        <v/>
      </c>
      <c r="B3888" t="str">
        <f>IF([1]线路!B3888="","",[1]线路!B3888)</f>
        <v/>
      </c>
      <c r="C3888" t="str">
        <f>IF([1]线路!C3888="","",[1]线路!C3888)</f>
        <v/>
      </c>
      <c r="D3888" t="str">
        <f>IF([1]线路!D3888="","",[1]线路!D3888)</f>
        <v/>
      </c>
      <c r="E3888" t="str">
        <f>IF([1]线路!F3888="","",[1]线路!F3888)</f>
        <v/>
      </c>
      <c r="F3888" t="str">
        <f>IF([1]线路!E3888="","",[1]线路!E3888)</f>
        <v/>
      </c>
      <c r="G3888" s="18" t="str">
        <f t="shared" si="136"/>
        <v/>
      </c>
      <c r="H3888" s="18"/>
      <c r="I3888" s="18"/>
      <c r="J3888" s="18"/>
      <c r="K3888" s="18"/>
      <c r="L3888" s="18" t="str">
        <f t="shared" si="137"/>
        <v/>
      </c>
      <c r="M3888" t="str">
        <f>IF([1]线路!G3888="","",[1]线路!G3888)</f>
        <v/>
      </c>
      <c r="N3888" t="str">
        <f>IF([1]线路!H3888="","",[1]线路!H3888)</f>
        <v/>
      </c>
    </row>
    <row r="3889" spans="1:14" x14ac:dyDescent="0.15">
      <c r="A3889" t="str">
        <f>IF([1]线路!A3889="","",[1]线路!A3889)</f>
        <v/>
      </c>
      <c r="B3889" t="str">
        <f>IF([1]线路!B3889="","",[1]线路!B3889)</f>
        <v/>
      </c>
      <c r="C3889" t="str">
        <f>IF([1]线路!C3889="","",[1]线路!C3889)</f>
        <v/>
      </c>
      <c r="D3889" t="str">
        <f>IF([1]线路!D3889="","",[1]线路!D3889)</f>
        <v/>
      </c>
      <c r="E3889" t="str">
        <f>IF([1]线路!F3889="","",[1]线路!F3889)</f>
        <v/>
      </c>
      <c r="F3889" t="str">
        <f>IF([1]线路!E3889="","",[1]线路!E3889)</f>
        <v/>
      </c>
      <c r="G3889" s="18" t="str">
        <f t="shared" si="136"/>
        <v/>
      </c>
      <c r="H3889" s="18"/>
      <c r="I3889" s="18"/>
      <c r="J3889" s="18"/>
      <c r="K3889" s="18"/>
      <c r="L3889" s="18" t="str">
        <f t="shared" si="137"/>
        <v/>
      </c>
      <c r="M3889" t="str">
        <f>IF([1]线路!G3889="","",[1]线路!G3889)</f>
        <v/>
      </c>
      <c r="N3889" t="str">
        <f>IF([1]线路!H3889="","",[1]线路!H3889)</f>
        <v/>
      </c>
    </row>
    <row r="3890" spans="1:14" x14ac:dyDescent="0.15">
      <c r="A3890" t="str">
        <f>IF([1]线路!A3890="","",[1]线路!A3890)</f>
        <v/>
      </c>
      <c r="B3890" t="str">
        <f>IF([1]线路!B3890="","",[1]线路!B3890)</f>
        <v/>
      </c>
      <c r="C3890" t="str">
        <f>IF([1]线路!C3890="","",[1]线路!C3890)</f>
        <v/>
      </c>
      <c r="D3890" t="str">
        <f>IF([1]线路!D3890="","",[1]线路!D3890)</f>
        <v/>
      </c>
      <c r="E3890" t="str">
        <f>IF([1]线路!F3890="","",[1]线路!F3890)</f>
        <v/>
      </c>
      <c r="F3890" t="str">
        <f>IF([1]线路!E3890="","",[1]线路!E3890)</f>
        <v/>
      </c>
      <c r="G3890" s="18" t="str">
        <f t="shared" si="136"/>
        <v/>
      </c>
      <c r="H3890" s="18"/>
      <c r="I3890" s="18"/>
      <c r="J3890" s="18"/>
      <c r="K3890" s="18"/>
      <c r="L3890" s="18" t="str">
        <f t="shared" si="137"/>
        <v/>
      </c>
      <c r="M3890" t="str">
        <f>IF([1]线路!G3890="","",[1]线路!G3890)</f>
        <v/>
      </c>
      <c r="N3890" t="str">
        <f>IF([1]线路!H3890="","",[1]线路!H3890)</f>
        <v/>
      </c>
    </row>
    <row r="3891" spans="1:14" x14ac:dyDescent="0.15">
      <c r="A3891" t="str">
        <f>IF([1]线路!A3891="","",[1]线路!A3891)</f>
        <v/>
      </c>
      <c r="B3891" t="str">
        <f>IF([1]线路!B3891="","",[1]线路!B3891)</f>
        <v/>
      </c>
      <c r="C3891" t="str">
        <f>IF([1]线路!C3891="","",[1]线路!C3891)</f>
        <v/>
      </c>
      <c r="D3891" t="str">
        <f>IF([1]线路!D3891="","",[1]线路!D3891)</f>
        <v/>
      </c>
      <c r="E3891" t="str">
        <f>IF([1]线路!F3891="","",[1]线路!F3891)</f>
        <v/>
      </c>
      <c r="F3891" t="str">
        <f>IF([1]线路!E3891="","",[1]线路!E3891)</f>
        <v/>
      </c>
      <c r="G3891" s="18" t="str">
        <f t="shared" si="136"/>
        <v/>
      </c>
      <c r="H3891" s="18"/>
      <c r="I3891" s="18"/>
      <c r="J3891" s="18"/>
      <c r="K3891" s="18"/>
      <c r="L3891" s="18" t="str">
        <f t="shared" si="137"/>
        <v/>
      </c>
      <c r="M3891" t="str">
        <f>IF([1]线路!G3891="","",[1]线路!G3891)</f>
        <v/>
      </c>
      <c r="N3891" t="str">
        <f>IF([1]线路!H3891="","",[1]线路!H3891)</f>
        <v/>
      </c>
    </row>
    <row r="3892" spans="1:14" x14ac:dyDescent="0.15">
      <c r="A3892" t="str">
        <f>IF([1]线路!A3892="","",[1]线路!A3892)</f>
        <v/>
      </c>
      <c r="B3892" t="str">
        <f>IF([1]线路!B3892="","",[1]线路!B3892)</f>
        <v/>
      </c>
      <c r="C3892" t="str">
        <f>IF([1]线路!C3892="","",[1]线路!C3892)</f>
        <v/>
      </c>
      <c r="D3892" t="str">
        <f>IF([1]线路!D3892="","",[1]线路!D3892)</f>
        <v/>
      </c>
      <c r="E3892" t="str">
        <f>IF([1]线路!F3892="","",[1]线路!F3892)</f>
        <v/>
      </c>
      <c r="F3892" t="str">
        <f>IF([1]线路!E3892="","",[1]线路!E3892)</f>
        <v/>
      </c>
      <c r="G3892" s="18" t="str">
        <f t="shared" si="136"/>
        <v/>
      </c>
      <c r="H3892" s="18"/>
      <c r="I3892" s="18"/>
      <c r="J3892" s="18"/>
      <c r="K3892" s="18"/>
      <c r="L3892" s="18" t="str">
        <f t="shared" si="137"/>
        <v/>
      </c>
      <c r="M3892" t="str">
        <f>IF([1]线路!G3892="","",[1]线路!G3892)</f>
        <v/>
      </c>
      <c r="N3892" t="str">
        <f>IF([1]线路!H3892="","",[1]线路!H3892)</f>
        <v/>
      </c>
    </row>
    <row r="3893" spans="1:14" x14ac:dyDescent="0.15">
      <c r="A3893" t="str">
        <f>IF([1]线路!A3893="","",[1]线路!A3893)</f>
        <v/>
      </c>
      <c r="B3893" t="str">
        <f>IF([1]线路!B3893="","",[1]线路!B3893)</f>
        <v/>
      </c>
      <c r="C3893" t="str">
        <f>IF([1]线路!C3893="","",[1]线路!C3893)</f>
        <v/>
      </c>
      <c r="D3893" t="str">
        <f>IF([1]线路!D3893="","",[1]线路!D3893)</f>
        <v/>
      </c>
      <c r="E3893" t="str">
        <f>IF([1]线路!F3893="","",[1]线路!F3893)</f>
        <v/>
      </c>
      <c r="F3893" t="str">
        <f>IF([1]线路!E3893="","",[1]线路!E3893)</f>
        <v/>
      </c>
      <c r="G3893" s="18" t="str">
        <f t="shared" si="136"/>
        <v/>
      </c>
      <c r="H3893" s="18"/>
      <c r="I3893" s="18"/>
      <c r="J3893" s="18"/>
      <c r="K3893" s="18"/>
      <c r="L3893" s="18" t="str">
        <f t="shared" si="137"/>
        <v/>
      </c>
      <c r="M3893" t="str">
        <f>IF([1]线路!G3893="","",[1]线路!G3893)</f>
        <v/>
      </c>
      <c r="N3893" t="str">
        <f>IF([1]线路!H3893="","",[1]线路!H3893)</f>
        <v/>
      </c>
    </row>
    <row r="3894" spans="1:14" x14ac:dyDescent="0.15">
      <c r="A3894" t="str">
        <f>IF([1]线路!A3894="","",[1]线路!A3894)</f>
        <v/>
      </c>
      <c r="B3894" t="str">
        <f>IF([1]线路!B3894="","",[1]线路!B3894)</f>
        <v/>
      </c>
      <c r="C3894" t="str">
        <f>IF([1]线路!C3894="","",[1]线路!C3894)</f>
        <v/>
      </c>
      <c r="D3894" t="str">
        <f>IF([1]线路!D3894="","",[1]线路!D3894)</f>
        <v/>
      </c>
      <c r="E3894" t="str">
        <f>IF([1]线路!F3894="","",[1]线路!F3894)</f>
        <v/>
      </c>
      <c r="F3894" t="str">
        <f>IF([1]线路!E3894="","",[1]线路!E3894)</f>
        <v/>
      </c>
      <c r="G3894" s="18" t="str">
        <f t="shared" si="136"/>
        <v/>
      </c>
      <c r="H3894" s="18"/>
      <c r="I3894" s="18"/>
      <c r="J3894" s="18"/>
      <c r="K3894" s="18"/>
      <c r="L3894" s="18" t="str">
        <f t="shared" si="137"/>
        <v/>
      </c>
      <c r="M3894" t="str">
        <f>IF([1]线路!G3894="","",[1]线路!G3894)</f>
        <v/>
      </c>
      <c r="N3894" t="str">
        <f>IF([1]线路!H3894="","",[1]线路!H3894)</f>
        <v/>
      </c>
    </row>
    <row r="3895" spans="1:14" x14ac:dyDescent="0.15">
      <c r="A3895" t="str">
        <f>IF([1]线路!A3895="","",[1]线路!A3895)</f>
        <v/>
      </c>
      <c r="B3895" t="str">
        <f>IF([1]线路!B3895="","",[1]线路!B3895)</f>
        <v/>
      </c>
      <c r="C3895" t="str">
        <f>IF([1]线路!C3895="","",[1]线路!C3895)</f>
        <v/>
      </c>
      <c r="D3895" t="str">
        <f>IF([1]线路!D3895="","",[1]线路!D3895)</f>
        <v/>
      </c>
      <c r="E3895" t="str">
        <f>IF([1]线路!F3895="","",[1]线路!F3895)</f>
        <v/>
      </c>
      <c r="F3895" t="str">
        <f>IF([1]线路!E3895="","",[1]线路!E3895)</f>
        <v/>
      </c>
      <c r="G3895" s="18" t="str">
        <f t="shared" si="136"/>
        <v/>
      </c>
      <c r="H3895" s="18"/>
      <c r="I3895" s="18"/>
      <c r="J3895" s="18"/>
      <c r="K3895" s="18"/>
      <c r="L3895" s="18" t="str">
        <f t="shared" si="137"/>
        <v/>
      </c>
      <c r="M3895" t="str">
        <f>IF([1]线路!G3895="","",[1]线路!G3895)</f>
        <v/>
      </c>
      <c r="N3895" t="str">
        <f>IF([1]线路!H3895="","",[1]线路!H3895)</f>
        <v/>
      </c>
    </row>
    <row r="3896" spans="1:14" x14ac:dyDescent="0.15">
      <c r="A3896" t="str">
        <f>IF([1]线路!A3896="","",[1]线路!A3896)</f>
        <v/>
      </c>
      <c r="B3896" t="str">
        <f>IF([1]线路!B3896="","",[1]线路!B3896)</f>
        <v/>
      </c>
      <c r="C3896" t="str">
        <f>IF([1]线路!C3896="","",[1]线路!C3896)</f>
        <v/>
      </c>
      <c r="D3896" t="str">
        <f>IF([1]线路!D3896="","",[1]线路!D3896)</f>
        <v/>
      </c>
      <c r="E3896" t="str">
        <f>IF([1]线路!F3896="","",[1]线路!F3896)</f>
        <v/>
      </c>
      <c r="F3896" t="str">
        <f>IF([1]线路!E3896="","",[1]线路!E3896)</f>
        <v/>
      </c>
      <c r="G3896" s="18" t="str">
        <f t="shared" si="136"/>
        <v/>
      </c>
      <c r="H3896" s="18"/>
      <c r="I3896" s="18"/>
      <c r="J3896" s="18"/>
      <c r="K3896" s="18"/>
      <c r="L3896" s="18" t="str">
        <f t="shared" si="137"/>
        <v/>
      </c>
      <c r="M3896" t="str">
        <f>IF([1]线路!G3896="","",[1]线路!G3896)</f>
        <v/>
      </c>
      <c r="N3896" t="str">
        <f>IF([1]线路!H3896="","",[1]线路!H3896)</f>
        <v/>
      </c>
    </row>
    <row r="3897" spans="1:14" x14ac:dyDescent="0.15">
      <c r="A3897" t="str">
        <f>IF([1]线路!A3897="","",[1]线路!A3897)</f>
        <v/>
      </c>
      <c r="B3897" t="str">
        <f>IF([1]线路!B3897="","",[1]线路!B3897)</f>
        <v/>
      </c>
      <c r="C3897" t="str">
        <f>IF([1]线路!C3897="","",[1]线路!C3897)</f>
        <v/>
      </c>
      <c r="D3897" t="str">
        <f>IF([1]线路!D3897="","",[1]线路!D3897)</f>
        <v/>
      </c>
      <c r="E3897" t="str">
        <f>IF([1]线路!F3897="","",[1]线路!F3897)</f>
        <v/>
      </c>
      <c r="F3897" t="str">
        <f>IF([1]线路!E3897="","",[1]线路!E3897)</f>
        <v/>
      </c>
      <c r="G3897" s="18" t="str">
        <f t="shared" si="136"/>
        <v/>
      </c>
      <c r="H3897" s="18"/>
      <c r="I3897" s="18"/>
      <c r="J3897" s="18"/>
      <c r="K3897" s="18"/>
      <c r="L3897" s="18" t="str">
        <f t="shared" si="137"/>
        <v/>
      </c>
      <c r="M3897" t="str">
        <f>IF([1]线路!G3897="","",[1]线路!G3897)</f>
        <v/>
      </c>
      <c r="N3897" t="str">
        <f>IF([1]线路!H3897="","",[1]线路!H3897)</f>
        <v/>
      </c>
    </row>
    <row r="3898" spans="1:14" x14ac:dyDescent="0.15">
      <c r="A3898" t="str">
        <f>IF([1]线路!A3898="","",[1]线路!A3898)</f>
        <v/>
      </c>
      <c r="B3898" t="str">
        <f>IF([1]线路!B3898="","",[1]线路!B3898)</f>
        <v/>
      </c>
      <c r="C3898" t="str">
        <f>IF([1]线路!C3898="","",[1]线路!C3898)</f>
        <v/>
      </c>
      <c r="D3898" t="str">
        <f>IF([1]线路!D3898="","",[1]线路!D3898)</f>
        <v/>
      </c>
      <c r="E3898" t="str">
        <f>IF([1]线路!F3898="","",[1]线路!F3898)</f>
        <v/>
      </c>
      <c r="F3898" t="str">
        <f>IF([1]线路!E3898="","",[1]线路!E3898)</f>
        <v/>
      </c>
      <c r="G3898" s="18" t="str">
        <f t="shared" si="136"/>
        <v/>
      </c>
      <c r="H3898" s="18"/>
      <c r="I3898" s="18"/>
      <c r="J3898" s="18"/>
      <c r="K3898" s="18"/>
      <c r="L3898" s="18" t="str">
        <f t="shared" si="137"/>
        <v/>
      </c>
      <c r="M3898" t="str">
        <f>IF([1]线路!G3898="","",[1]线路!G3898)</f>
        <v/>
      </c>
      <c r="N3898" t="str">
        <f>IF([1]线路!H3898="","",[1]线路!H3898)</f>
        <v/>
      </c>
    </row>
    <row r="3899" spans="1:14" x14ac:dyDescent="0.15">
      <c r="A3899" t="str">
        <f>IF([1]线路!A3899="","",[1]线路!A3899)</f>
        <v/>
      </c>
      <c r="B3899" t="str">
        <f>IF([1]线路!B3899="","",[1]线路!B3899)</f>
        <v/>
      </c>
      <c r="C3899" t="str">
        <f>IF([1]线路!C3899="","",[1]线路!C3899)</f>
        <v/>
      </c>
      <c r="D3899" t="str">
        <f>IF([1]线路!D3899="","",[1]线路!D3899)</f>
        <v/>
      </c>
      <c r="E3899" t="str">
        <f>IF([1]线路!F3899="","",[1]线路!F3899)</f>
        <v/>
      </c>
      <c r="F3899" t="str">
        <f>IF([1]线路!E3899="","",[1]线路!E3899)</f>
        <v/>
      </c>
      <c r="G3899" s="18" t="str">
        <f t="shared" si="136"/>
        <v/>
      </c>
      <c r="H3899" s="18"/>
      <c r="I3899" s="18"/>
      <c r="J3899" s="18"/>
      <c r="K3899" s="18"/>
      <c r="L3899" s="18" t="str">
        <f t="shared" si="137"/>
        <v/>
      </c>
      <c r="M3899" t="str">
        <f>IF([1]线路!G3899="","",[1]线路!G3899)</f>
        <v/>
      </c>
      <c r="N3899" t="str">
        <f>IF([1]线路!H3899="","",[1]线路!H3899)</f>
        <v/>
      </c>
    </row>
    <row r="3900" spans="1:14" x14ac:dyDescent="0.15">
      <c r="A3900" t="str">
        <f>IF([1]线路!A3900="","",[1]线路!A3900)</f>
        <v/>
      </c>
      <c r="B3900" t="str">
        <f>IF([1]线路!B3900="","",[1]线路!B3900)</f>
        <v/>
      </c>
      <c r="C3900" t="str">
        <f>IF([1]线路!C3900="","",[1]线路!C3900)</f>
        <v/>
      </c>
      <c r="D3900" t="str">
        <f>IF([1]线路!D3900="","",[1]线路!D3900)</f>
        <v/>
      </c>
      <c r="E3900" t="str">
        <f>IF([1]线路!F3900="","",[1]线路!F3900)</f>
        <v/>
      </c>
      <c r="F3900" t="str">
        <f>IF([1]线路!E3900="","",[1]线路!E3900)</f>
        <v/>
      </c>
      <c r="G3900" s="18" t="str">
        <f t="shared" si="136"/>
        <v/>
      </c>
      <c r="H3900" s="18"/>
      <c r="I3900" s="18"/>
      <c r="J3900" s="18"/>
      <c r="K3900" s="18"/>
      <c r="L3900" s="18" t="str">
        <f t="shared" si="137"/>
        <v/>
      </c>
      <c r="M3900" t="str">
        <f>IF([1]线路!G3900="","",[1]线路!G3900)</f>
        <v/>
      </c>
      <c r="N3900" t="str">
        <f>IF([1]线路!H3900="","",[1]线路!H3900)</f>
        <v/>
      </c>
    </row>
    <row r="3901" spans="1:14" x14ac:dyDescent="0.15">
      <c r="A3901" t="str">
        <f>IF([1]线路!A3901="","",[1]线路!A3901)</f>
        <v/>
      </c>
      <c r="B3901" t="str">
        <f>IF([1]线路!B3901="","",[1]线路!B3901)</f>
        <v/>
      </c>
      <c r="C3901" t="str">
        <f>IF([1]线路!C3901="","",[1]线路!C3901)</f>
        <v/>
      </c>
      <c r="D3901" t="str">
        <f>IF([1]线路!D3901="","",[1]线路!D3901)</f>
        <v/>
      </c>
      <c r="E3901" t="str">
        <f>IF([1]线路!F3901="","",[1]线路!F3901)</f>
        <v/>
      </c>
      <c r="F3901" t="str">
        <f>IF([1]线路!E3901="","",[1]线路!E3901)</f>
        <v/>
      </c>
      <c r="G3901" s="18" t="str">
        <f t="shared" si="136"/>
        <v/>
      </c>
      <c r="H3901" s="18"/>
      <c r="I3901" s="18"/>
      <c r="J3901" s="18"/>
      <c r="K3901" s="18"/>
      <c r="L3901" s="18" t="str">
        <f t="shared" si="137"/>
        <v/>
      </c>
      <c r="M3901" t="str">
        <f>IF([1]线路!G3901="","",[1]线路!G3901)</f>
        <v/>
      </c>
      <c r="N3901" t="str">
        <f>IF([1]线路!H3901="","",[1]线路!H3901)</f>
        <v/>
      </c>
    </row>
    <row r="3902" spans="1:14" x14ac:dyDescent="0.15">
      <c r="A3902" t="str">
        <f>IF([1]线路!A3902="","",[1]线路!A3902)</f>
        <v/>
      </c>
      <c r="B3902" t="str">
        <f>IF([1]线路!B3902="","",[1]线路!B3902)</f>
        <v/>
      </c>
      <c r="C3902" t="str">
        <f>IF([1]线路!C3902="","",[1]线路!C3902)</f>
        <v/>
      </c>
      <c r="D3902" t="str">
        <f>IF([1]线路!D3902="","",[1]线路!D3902)</f>
        <v/>
      </c>
      <c r="E3902" t="str">
        <f>IF([1]线路!F3902="","",[1]线路!F3902)</f>
        <v/>
      </c>
      <c r="F3902" t="str">
        <f>IF([1]线路!E3902="","",[1]线路!E3902)</f>
        <v/>
      </c>
      <c r="G3902" s="18" t="str">
        <f t="shared" si="136"/>
        <v/>
      </c>
      <c r="H3902" s="18"/>
      <c r="I3902" s="18"/>
      <c r="J3902" s="18"/>
      <c r="K3902" s="18"/>
      <c r="L3902" s="18" t="str">
        <f t="shared" si="137"/>
        <v/>
      </c>
      <c r="M3902" t="str">
        <f>IF([1]线路!G3902="","",[1]线路!G3902)</f>
        <v/>
      </c>
      <c r="N3902" t="str">
        <f>IF([1]线路!H3902="","",[1]线路!H3902)</f>
        <v/>
      </c>
    </row>
    <row r="3903" spans="1:14" x14ac:dyDescent="0.15">
      <c r="A3903" t="str">
        <f>IF([1]线路!A3903="","",[1]线路!A3903)</f>
        <v/>
      </c>
      <c r="B3903" t="str">
        <f>IF([1]线路!B3903="","",[1]线路!B3903)</f>
        <v/>
      </c>
      <c r="C3903" t="str">
        <f>IF([1]线路!C3903="","",[1]线路!C3903)</f>
        <v/>
      </c>
      <c r="D3903" t="str">
        <f>IF([1]线路!D3903="","",[1]线路!D3903)</f>
        <v/>
      </c>
      <c r="E3903" t="str">
        <f>IF([1]线路!F3903="","",[1]线路!F3903)</f>
        <v/>
      </c>
      <c r="F3903" t="str">
        <f>IF([1]线路!E3903="","",[1]线路!E3903)</f>
        <v/>
      </c>
      <c r="G3903" s="18" t="str">
        <f t="shared" si="136"/>
        <v/>
      </c>
      <c r="H3903" s="18"/>
      <c r="I3903" s="18"/>
      <c r="J3903" s="18"/>
      <c r="K3903" s="18"/>
      <c r="L3903" s="18" t="str">
        <f t="shared" si="137"/>
        <v/>
      </c>
      <c r="M3903" t="str">
        <f>IF([1]线路!G3903="","",[1]线路!G3903)</f>
        <v/>
      </c>
      <c r="N3903" t="str">
        <f>IF([1]线路!H3903="","",[1]线路!H3903)</f>
        <v/>
      </c>
    </row>
    <row r="3904" spans="1:14" x14ac:dyDescent="0.15">
      <c r="A3904" t="str">
        <f>IF([1]线路!A3904="","",[1]线路!A3904)</f>
        <v/>
      </c>
      <c r="B3904" t="str">
        <f>IF([1]线路!B3904="","",[1]线路!B3904)</f>
        <v/>
      </c>
      <c r="C3904" t="str">
        <f>IF([1]线路!C3904="","",[1]线路!C3904)</f>
        <v/>
      </c>
      <c r="D3904" t="str">
        <f>IF([1]线路!D3904="","",[1]线路!D3904)</f>
        <v/>
      </c>
      <c r="E3904" t="str">
        <f>IF([1]线路!F3904="","",[1]线路!F3904)</f>
        <v/>
      </c>
      <c r="F3904" t="str">
        <f>IF([1]线路!E3904="","",[1]线路!E3904)</f>
        <v/>
      </c>
      <c r="G3904" s="18" t="str">
        <f t="shared" si="136"/>
        <v/>
      </c>
      <c r="H3904" s="18"/>
      <c r="I3904" s="18"/>
      <c r="J3904" s="18"/>
      <c r="K3904" s="18"/>
      <c r="L3904" s="18" t="str">
        <f t="shared" si="137"/>
        <v/>
      </c>
      <c r="M3904" t="str">
        <f>IF([1]线路!G3904="","",[1]线路!G3904)</f>
        <v/>
      </c>
      <c r="N3904" t="str">
        <f>IF([1]线路!H3904="","",[1]线路!H3904)</f>
        <v/>
      </c>
    </row>
    <row r="3905" spans="1:14" x14ac:dyDescent="0.15">
      <c r="A3905" t="str">
        <f>IF([1]线路!A3905="","",[1]线路!A3905)</f>
        <v/>
      </c>
      <c r="B3905" t="str">
        <f>IF([1]线路!B3905="","",[1]线路!B3905)</f>
        <v/>
      </c>
      <c r="C3905" t="str">
        <f>IF([1]线路!C3905="","",[1]线路!C3905)</f>
        <v/>
      </c>
      <c r="D3905" t="str">
        <f>IF([1]线路!D3905="","",[1]线路!D3905)</f>
        <v/>
      </c>
      <c r="E3905" t="str">
        <f>IF([1]线路!F3905="","",[1]线路!F3905)</f>
        <v/>
      </c>
      <c r="F3905" t="str">
        <f>IF([1]线路!E3905="","",[1]线路!E3905)</f>
        <v/>
      </c>
      <c r="G3905" s="18" t="str">
        <f t="shared" si="136"/>
        <v/>
      </c>
      <c r="H3905" s="18"/>
      <c r="I3905" s="18"/>
      <c r="J3905" s="18"/>
      <c r="K3905" s="18"/>
      <c r="L3905" s="18" t="str">
        <f t="shared" si="137"/>
        <v/>
      </c>
      <c r="M3905" t="str">
        <f>IF([1]线路!G3905="","",[1]线路!G3905)</f>
        <v/>
      </c>
      <c r="N3905" t="str">
        <f>IF([1]线路!H3905="","",[1]线路!H3905)</f>
        <v/>
      </c>
    </row>
    <row r="3906" spans="1:14" x14ac:dyDescent="0.15">
      <c r="A3906" t="str">
        <f>IF([1]线路!A3906="","",[1]线路!A3906)</f>
        <v/>
      </c>
      <c r="B3906" t="str">
        <f>IF([1]线路!B3906="","",[1]线路!B3906)</f>
        <v/>
      </c>
      <c r="C3906" t="str">
        <f>IF([1]线路!C3906="","",[1]线路!C3906)</f>
        <v/>
      </c>
      <c r="D3906" t="str">
        <f>IF([1]线路!D3906="","",[1]线路!D3906)</f>
        <v/>
      </c>
      <c r="E3906" t="str">
        <f>IF([1]线路!F3906="","",[1]线路!F3906)</f>
        <v/>
      </c>
      <c r="F3906" t="str">
        <f>IF([1]线路!E3906="","",[1]线路!E3906)</f>
        <v/>
      </c>
      <c r="G3906" s="18" t="str">
        <f t="shared" si="136"/>
        <v/>
      </c>
      <c r="H3906" s="18"/>
      <c r="I3906" s="18"/>
      <c r="J3906" s="18"/>
      <c r="K3906" s="18"/>
      <c r="L3906" s="18" t="str">
        <f t="shared" si="137"/>
        <v/>
      </c>
      <c r="M3906" t="str">
        <f>IF([1]线路!G3906="","",[1]线路!G3906)</f>
        <v/>
      </c>
      <c r="N3906" t="str">
        <f>IF([1]线路!H3906="","",[1]线路!H3906)</f>
        <v/>
      </c>
    </row>
    <row r="3907" spans="1:14" x14ac:dyDescent="0.15">
      <c r="A3907" t="str">
        <f>IF([1]线路!A3907="","",[1]线路!A3907)</f>
        <v/>
      </c>
      <c r="B3907" t="str">
        <f>IF([1]线路!B3907="","",[1]线路!B3907)</f>
        <v/>
      </c>
      <c r="C3907" t="str">
        <f>IF([1]线路!C3907="","",[1]线路!C3907)</f>
        <v/>
      </c>
      <c r="D3907" t="str">
        <f>IF([1]线路!D3907="","",[1]线路!D3907)</f>
        <v/>
      </c>
      <c r="E3907" t="str">
        <f>IF([1]线路!F3907="","",[1]线路!F3907)</f>
        <v/>
      </c>
      <c r="F3907" t="str">
        <f>IF([1]线路!E3907="","",[1]线路!E3907)</f>
        <v/>
      </c>
      <c r="G3907" s="18" t="str">
        <f t="shared" ref="G3907:G3970" si="138">L3907</f>
        <v/>
      </c>
      <c r="H3907" s="18"/>
      <c r="I3907" s="18"/>
      <c r="J3907" s="18"/>
      <c r="K3907" s="18"/>
      <c r="L3907" s="18" t="str">
        <f t="shared" ref="L3907:L3970" si="139">IF(OR(I3907="",K3907=""),"",IF(I3907/(I3907+K3907)&gt;0.5,0,1))</f>
        <v/>
      </c>
      <c r="M3907" t="str">
        <f>IF([1]线路!G3907="","",[1]线路!G3907)</f>
        <v/>
      </c>
      <c r="N3907" t="str">
        <f>IF([1]线路!H3907="","",[1]线路!H3907)</f>
        <v/>
      </c>
    </row>
    <row r="3908" spans="1:14" x14ac:dyDescent="0.15">
      <c r="A3908" t="str">
        <f>IF([1]线路!A3908="","",[1]线路!A3908)</f>
        <v/>
      </c>
      <c r="B3908" t="str">
        <f>IF([1]线路!B3908="","",[1]线路!B3908)</f>
        <v/>
      </c>
      <c r="C3908" t="str">
        <f>IF([1]线路!C3908="","",[1]线路!C3908)</f>
        <v/>
      </c>
      <c r="D3908" t="str">
        <f>IF([1]线路!D3908="","",[1]线路!D3908)</f>
        <v/>
      </c>
      <c r="E3908" t="str">
        <f>IF([1]线路!F3908="","",[1]线路!F3908)</f>
        <v/>
      </c>
      <c r="F3908" t="str">
        <f>IF([1]线路!E3908="","",[1]线路!E3908)</f>
        <v/>
      </c>
      <c r="G3908" s="18" t="str">
        <f t="shared" si="138"/>
        <v/>
      </c>
      <c r="H3908" s="18"/>
      <c r="I3908" s="18"/>
      <c r="J3908" s="18"/>
      <c r="K3908" s="18"/>
      <c r="L3908" s="18" t="str">
        <f t="shared" si="139"/>
        <v/>
      </c>
      <c r="M3908" t="str">
        <f>IF([1]线路!G3908="","",[1]线路!G3908)</f>
        <v/>
      </c>
      <c r="N3908" t="str">
        <f>IF([1]线路!H3908="","",[1]线路!H3908)</f>
        <v/>
      </c>
    </row>
    <row r="3909" spans="1:14" x14ac:dyDescent="0.15">
      <c r="A3909" t="str">
        <f>IF([1]线路!A3909="","",[1]线路!A3909)</f>
        <v/>
      </c>
      <c r="B3909" t="str">
        <f>IF([1]线路!B3909="","",[1]线路!B3909)</f>
        <v/>
      </c>
      <c r="C3909" t="str">
        <f>IF([1]线路!C3909="","",[1]线路!C3909)</f>
        <v/>
      </c>
      <c r="D3909" t="str">
        <f>IF([1]线路!D3909="","",[1]线路!D3909)</f>
        <v/>
      </c>
      <c r="E3909" t="str">
        <f>IF([1]线路!F3909="","",[1]线路!F3909)</f>
        <v/>
      </c>
      <c r="F3909" t="str">
        <f>IF([1]线路!E3909="","",[1]线路!E3909)</f>
        <v/>
      </c>
      <c r="G3909" s="18" t="str">
        <f t="shared" si="138"/>
        <v/>
      </c>
      <c r="H3909" s="18"/>
      <c r="I3909" s="18"/>
      <c r="J3909" s="18"/>
      <c r="K3909" s="18"/>
      <c r="L3909" s="18" t="str">
        <f t="shared" si="139"/>
        <v/>
      </c>
      <c r="M3909" t="str">
        <f>IF([1]线路!G3909="","",[1]线路!G3909)</f>
        <v/>
      </c>
      <c r="N3909" t="str">
        <f>IF([1]线路!H3909="","",[1]线路!H3909)</f>
        <v/>
      </c>
    </row>
    <row r="3910" spans="1:14" x14ac:dyDescent="0.15">
      <c r="A3910" t="str">
        <f>IF([1]线路!A3910="","",[1]线路!A3910)</f>
        <v/>
      </c>
      <c r="B3910" t="str">
        <f>IF([1]线路!B3910="","",[1]线路!B3910)</f>
        <v/>
      </c>
      <c r="C3910" t="str">
        <f>IF([1]线路!C3910="","",[1]线路!C3910)</f>
        <v/>
      </c>
      <c r="D3910" t="str">
        <f>IF([1]线路!D3910="","",[1]线路!D3910)</f>
        <v/>
      </c>
      <c r="E3910" t="str">
        <f>IF([1]线路!F3910="","",[1]线路!F3910)</f>
        <v/>
      </c>
      <c r="F3910" t="str">
        <f>IF([1]线路!E3910="","",[1]线路!E3910)</f>
        <v/>
      </c>
      <c r="G3910" s="18" t="str">
        <f t="shared" si="138"/>
        <v/>
      </c>
      <c r="H3910" s="18"/>
      <c r="I3910" s="18"/>
      <c r="J3910" s="18"/>
      <c r="K3910" s="18"/>
      <c r="L3910" s="18" t="str">
        <f t="shared" si="139"/>
        <v/>
      </c>
      <c r="M3910" t="str">
        <f>IF([1]线路!G3910="","",[1]线路!G3910)</f>
        <v/>
      </c>
      <c r="N3910" t="str">
        <f>IF([1]线路!H3910="","",[1]线路!H3910)</f>
        <v/>
      </c>
    </row>
    <row r="3911" spans="1:14" x14ac:dyDescent="0.15">
      <c r="A3911" t="str">
        <f>IF([1]线路!A3911="","",[1]线路!A3911)</f>
        <v/>
      </c>
      <c r="B3911" t="str">
        <f>IF([1]线路!B3911="","",[1]线路!B3911)</f>
        <v/>
      </c>
      <c r="C3911" t="str">
        <f>IF([1]线路!C3911="","",[1]线路!C3911)</f>
        <v/>
      </c>
      <c r="D3911" t="str">
        <f>IF([1]线路!D3911="","",[1]线路!D3911)</f>
        <v/>
      </c>
      <c r="E3911" t="str">
        <f>IF([1]线路!F3911="","",[1]线路!F3911)</f>
        <v/>
      </c>
      <c r="F3911" t="str">
        <f>IF([1]线路!E3911="","",[1]线路!E3911)</f>
        <v/>
      </c>
      <c r="G3911" s="18" t="str">
        <f t="shared" si="138"/>
        <v/>
      </c>
      <c r="H3911" s="18"/>
      <c r="I3911" s="18"/>
      <c r="J3911" s="18"/>
      <c r="K3911" s="18"/>
      <c r="L3911" s="18" t="str">
        <f t="shared" si="139"/>
        <v/>
      </c>
      <c r="M3911" t="str">
        <f>IF([1]线路!G3911="","",[1]线路!G3911)</f>
        <v/>
      </c>
      <c r="N3911" t="str">
        <f>IF([1]线路!H3911="","",[1]线路!H3911)</f>
        <v/>
      </c>
    </row>
    <row r="3912" spans="1:14" x14ac:dyDescent="0.15">
      <c r="A3912" t="str">
        <f>IF([1]线路!A3912="","",[1]线路!A3912)</f>
        <v/>
      </c>
      <c r="B3912" t="str">
        <f>IF([1]线路!B3912="","",[1]线路!B3912)</f>
        <v/>
      </c>
      <c r="C3912" t="str">
        <f>IF([1]线路!C3912="","",[1]线路!C3912)</f>
        <v/>
      </c>
      <c r="D3912" t="str">
        <f>IF([1]线路!D3912="","",[1]线路!D3912)</f>
        <v/>
      </c>
      <c r="E3912" t="str">
        <f>IF([1]线路!F3912="","",[1]线路!F3912)</f>
        <v/>
      </c>
      <c r="F3912" t="str">
        <f>IF([1]线路!E3912="","",[1]线路!E3912)</f>
        <v/>
      </c>
      <c r="G3912" s="18" t="str">
        <f t="shared" si="138"/>
        <v/>
      </c>
      <c r="H3912" s="18"/>
      <c r="I3912" s="18"/>
      <c r="J3912" s="18"/>
      <c r="K3912" s="18"/>
      <c r="L3912" s="18" t="str">
        <f t="shared" si="139"/>
        <v/>
      </c>
      <c r="M3912" t="str">
        <f>IF([1]线路!G3912="","",[1]线路!G3912)</f>
        <v/>
      </c>
      <c r="N3912" t="str">
        <f>IF([1]线路!H3912="","",[1]线路!H3912)</f>
        <v/>
      </c>
    </row>
    <row r="3913" spans="1:14" x14ac:dyDescent="0.15">
      <c r="A3913" t="str">
        <f>IF([1]线路!A3913="","",[1]线路!A3913)</f>
        <v/>
      </c>
      <c r="B3913" t="str">
        <f>IF([1]线路!B3913="","",[1]线路!B3913)</f>
        <v/>
      </c>
      <c r="C3913" t="str">
        <f>IF([1]线路!C3913="","",[1]线路!C3913)</f>
        <v/>
      </c>
      <c r="D3913" t="str">
        <f>IF([1]线路!D3913="","",[1]线路!D3913)</f>
        <v/>
      </c>
      <c r="E3913" t="str">
        <f>IF([1]线路!F3913="","",[1]线路!F3913)</f>
        <v/>
      </c>
      <c r="F3913" t="str">
        <f>IF([1]线路!E3913="","",[1]线路!E3913)</f>
        <v/>
      </c>
      <c r="G3913" s="18" t="str">
        <f t="shared" si="138"/>
        <v/>
      </c>
      <c r="H3913" s="18"/>
      <c r="I3913" s="18"/>
      <c r="J3913" s="18"/>
      <c r="K3913" s="18"/>
      <c r="L3913" s="18" t="str">
        <f t="shared" si="139"/>
        <v/>
      </c>
      <c r="M3913" t="str">
        <f>IF([1]线路!G3913="","",[1]线路!G3913)</f>
        <v/>
      </c>
      <c r="N3913" t="str">
        <f>IF([1]线路!H3913="","",[1]线路!H3913)</f>
        <v/>
      </c>
    </row>
    <row r="3914" spans="1:14" x14ac:dyDescent="0.15">
      <c r="A3914" t="str">
        <f>IF([1]线路!A3914="","",[1]线路!A3914)</f>
        <v/>
      </c>
      <c r="B3914" t="str">
        <f>IF([1]线路!B3914="","",[1]线路!B3914)</f>
        <v/>
      </c>
      <c r="C3914" t="str">
        <f>IF([1]线路!C3914="","",[1]线路!C3914)</f>
        <v/>
      </c>
      <c r="D3914" t="str">
        <f>IF([1]线路!D3914="","",[1]线路!D3914)</f>
        <v/>
      </c>
      <c r="E3914" t="str">
        <f>IF([1]线路!F3914="","",[1]线路!F3914)</f>
        <v/>
      </c>
      <c r="F3914" t="str">
        <f>IF([1]线路!E3914="","",[1]线路!E3914)</f>
        <v/>
      </c>
      <c r="G3914" s="18" t="str">
        <f t="shared" si="138"/>
        <v/>
      </c>
      <c r="H3914" s="18"/>
      <c r="I3914" s="18"/>
      <c r="J3914" s="18"/>
      <c r="K3914" s="18"/>
      <c r="L3914" s="18" t="str">
        <f t="shared" si="139"/>
        <v/>
      </c>
      <c r="M3914" t="str">
        <f>IF([1]线路!G3914="","",[1]线路!G3914)</f>
        <v/>
      </c>
      <c r="N3914" t="str">
        <f>IF([1]线路!H3914="","",[1]线路!H3914)</f>
        <v/>
      </c>
    </row>
    <row r="3915" spans="1:14" x14ac:dyDescent="0.15">
      <c r="A3915" t="str">
        <f>IF([1]线路!A3915="","",[1]线路!A3915)</f>
        <v/>
      </c>
      <c r="B3915" t="str">
        <f>IF([1]线路!B3915="","",[1]线路!B3915)</f>
        <v/>
      </c>
      <c r="C3915" t="str">
        <f>IF([1]线路!C3915="","",[1]线路!C3915)</f>
        <v/>
      </c>
      <c r="D3915" t="str">
        <f>IF([1]线路!D3915="","",[1]线路!D3915)</f>
        <v/>
      </c>
      <c r="E3915" t="str">
        <f>IF([1]线路!F3915="","",[1]线路!F3915)</f>
        <v/>
      </c>
      <c r="F3915" t="str">
        <f>IF([1]线路!E3915="","",[1]线路!E3915)</f>
        <v/>
      </c>
      <c r="G3915" s="18" t="str">
        <f t="shared" si="138"/>
        <v/>
      </c>
      <c r="H3915" s="18"/>
      <c r="I3915" s="18"/>
      <c r="J3915" s="18"/>
      <c r="K3915" s="18"/>
      <c r="L3915" s="18" t="str">
        <f t="shared" si="139"/>
        <v/>
      </c>
      <c r="M3915" t="str">
        <f>IF([1]线路!G3915="","",[1]线路!G3915)</f>
        <v/>
      </c>
      <c r="N3915" t="str">
        <f>IF([1]线路!H3915="","",[1]线路!H3915)</f>
        <v/>
      </c>
    </row>
    <row r="3916" spans="1:14" x14ac:dyDescent="0.15">
      <c r="A3916" t="str">
        <f>IF([1]线路!A3916="","",[1]线路!A3916)</f>
        <v/>
      </c>
      <c r="B3916" t="str">
        <f>IF([1]线路!B3916="","",[1]线路!B3916)</f>
        <v/>
      </c>
      <c r="C3916" t="str">
        <f>IF([1]线路!C3916="","",[1]线路!C3916)</f>
        <v/>
      </c>
      <c r="D3916" t="str">
        <f>IF([1]线路!D3916="","",[1]线路!D3916)</f>
        <v/>
      </c>
      <c r="E3916" t="str">
        <f>IF([1]线路!F3916="","",[1]线路!F3916)</f>
        <v/>
      </c>
      <c r="F3916" t="str">
        <f>IF([1]线路!E3916="","",[1]线路!E3916)</f>
        <v/>
      </c>
      <c r="G3916" s="18" t="str">
        <f t="shared" si="138"/>
        <v/>
      </c>
      <c r="H3916" s="18"/>
      <c r="I3916" s="18"/>
      <c r="J3916" s="18"/>
      <c r="K3916" s="18"/>
      <c r="L3916" s="18" t="str">
        <f t="shared" si="139"/>
        <v/>
      </c>
      <c r="M3916" t="str">
        <f>IF([1]线路!G3916="","",[1]线路!G3916)</f>
        <v/>
      </c>
      <c r="N3916" t="str">
        <f>IF([1]线路!H3916="","",[1]线路!H3916)</f>
        <v/>
      </c>
    </row>
    <row r="3917" spans="1:14" x14ac:dyDescent="0.15">
      <c r="A3917" t="str">
        <f>IF([1]线路!A3917="","",[1]线路!A3917)</f>
        <v/>
      </c>
      <c r="B3917" t="str">
        <f>IF([1]线路!B3917="","",[1]线路!B3917)</f>
        <v/>
      </c>
      <c r="C3917" t="str">
        <f>IF([1]线路!C3917="","",[1]线路!C3917)</f>
        <v/>
      </c>
      <c r="D3917" t="str">
        <f>IF([1]线路!D3917="","",[1]线路!D3917)</f>
        <v/>
      </c>
      <c r="E3917" t="str">
        <f>IF([1]线路!F3917="","",[1]线路!F3917)</f>
        <v/>
      </c>
      <c r="F3917" t="str">
        <f>IF([1]线路!E3917="","",[1]线路!E3917)</f>
        <v/>
      </c>
      <c r="G3917" s="18" t="str">
        <f t="shared" si="138"/>
        <v/>
      </c>
      <c r="H3917" s="18"/>
      <c r="I3917" s="18"/>
      <c r="J3917" s="18"/>
      <c r="K3917" s="18"/>
      <c r="L3917" s="18" t="str">
        <f t="shared" si="139"/>
        <v/>
      </c>
      <c r="M3917" t="str">
        <f>IF([1]线路!G3917="","",[1]线路!G3917)</f>
        <v/>
      </c>
      <c r="N3917" t="str">
        <f>IF([1]线路!H3917="","",[1]线路!H3917)</f>
        <v/>
      </c>
    </row>
    <row r="3918" spans="1:14" x14ac:dyDescent="0.15">
      <c r="A3918" t="str">
        <f>IF([1]线路!A3918="","",[1]线路!A3918)</f>
        <v/>
      </c>
      <c r="B3918" t="str">
        <f>IF([1]线路!B3918="","",[1]线路!B3918)</f>
        <v/>
      </c>
      <c r="C3918" t="str">
        <f>IF([1]线路!C3918="","",[1]线路!C3918)</f>
        <v/>
      </c>
      <c r="D3918" t="str">
        <f>IF([1]线路!D3918="","",[1]线路!D3918)</f>
        <v/>
      </c>
      <c r="E3918" t="str">
        <f>IF([1]线路!F3918="","",[1]线路!F3918)</f>
        <v/>
      </c>
      <c r="F3918" t="str">
        <f>IF([1]线路!E3918="","",[1]线路!E3918)</f>
        <v/>
      </c>
      <c r="G3918" s="18" t="str">
        <f t="shared" si="138"/>
        <v/>
      </c>
      <c r="H3918" s="18"/>
      <c r="I3918" s="18"/>
      <c r="J3918" s="18"/>
      <c r="K3918" s="18"/>
      <c r="L3918" s="18" t="str">
        <f t="shared" si="139"/>
        <v/>
      </c>
      <c r="M3918" t="str">
        <f>IF([1]线路!G3918="","",[1]线路!G3918)</f>
        <v/>
      </c>
      <c r="N3918" t="str">
        <f>IF([1]线路!H3918="","",[1]线路!H3918)</f>
        <v/>
      </c>
    </row>
    <row r="3919" spans="1:14" x14ac:dyDescent="0.15">
      <c r="A3919" t="str">
        <f>IF([1]线路!A3919="","",[1]线路!A3919)</f>
        <v/>
      </c>
      <c r="B3919" t="str">
        <f>IF([1]线路!B3919="","",[1]线路!B3919)</f>
        <v/>
      </c>
      <c r="C3919" t="str">
        <f>IF([1]线路!C3919="","",[1]线路!C3919)</f>
        <v/>
      </c>
      <c r="D3919" t="str">
        <f>IF([1]线路!D3919="","",[1]线路!D3919)</f>
        <v/>
      </c>
      <c r="E3919" t="str">
        <f>IF([1]线路!F3919="","",[1]线路!F3919)</f>
        <v/>
      </c>
      <c r="F3919" t="str">
        <f>IF([1]线路!E3919="","",[1]线路!E3919)</f>
        <v/>
      </c>
      <c r="G3919" s="18" t="str">
        <f t="shared" si="138"/>
        <v/>
      </c>
      <c r="H3919" s="18"/>
      <c r="I3919" s="18"/>
      <c r="J3919" s="18"/>
      <c r="K3919" s="18"/>
      <c r="L3919" s="18" t="str">
        <f t="shared" si="139"/>
        <v/>
      </c>
      <c r="M3919" t="str">
        <f>IF([1]线路!G3919="","",[1]线路!G3919)</f>
        <v/>
      </c>
      <c r="N3919" t="str">
        <f>IF([1]线路!H3919="","",[1]线路!H3919)</f>
        <v/>
      </c>
    </row>
    <row r="3920" spans="1:14" x14ac:dyDescent="0.15">
      <c r="A3920" t="str">
        <f>IF([1]线路!A3920="","",[1]线路!A3920)</f>
        <v/>
      </c>
      <c r="B3920" t="str">
        <f>IF([1]线路!B3920="","",[1]线路!B3920)</f>
        <v/>
      </c>
      <c r="C3920" t="str">
        <f>IF([1]线路!C3920="","",[1]线路!C3920)</f>
        <v/>
      </c>
      <c r="D3920" t="str">
        <f>IF([1]线路!D3920="","",[1]线路!D3920)</f>
        <v/>
      </c>
      <c r="E3920" t="str">
        <f>IF([1]线路!F3920="","",[1]线路!F3920)</f>
        <v/>
      </c>
      <c r="F3920" t="str">
        <f>IF([1]线路!E3920="","",[1]线路!E3920)</f>
        <v/>
      </c>
      <c r="G3920" s="18" t="str">
        <f t="shared" si="138"/>
        <v/>
      </c>
      <c r="H3920" s="18"/>
      <c r="I3920" s="18"/>
      <c r="J3920" s="18"/>
      <c r="K3920" s="18"/>
      <c r="L3920" s="18" t="str">
        <f t="shared" si="139"/>
        <v/>
      </c>
      <c r="M3920" t="str">
        <f>IF([1]线路!G3920="","",[1]线路!G3920)</f>
        <v/>
      </c>
      <c r="N3920" t="str">
        <f>IF([1]线路!H3920="","",[1]线路!H3920)</f>
        <v/>
      </c>
    </row>
    <row r="3921" spans="1:14" x14ac:dyDescent="0.15">
      <c r="A3921" t="str">
        <f>IF([1]线路!A3921="","",[1]线路!A3921)</f>
        <v/>
      </c>
      <c r="B3921" t="str">
        <f>IF([1]线路!B3921="","",[1]线路!B3921)</f>
        <v/>
      </c>
      <c r="C3921" t="str">
        <f>IF([1]线路!C3921="","",[1]线路!C3921)</f>
        <v/>
      </c>
      <c r="D3921" t="str">
        <f>IF([1]线路!D3921="","",[1]线路!D3921)</f>
        <v/>
      </c>
      <c r="E3921" t="str">
        <f>IF([1]线路!F3921="","",[1]线路!F3921)</f>
        <v/>
      </c>
      <c r="F3921" t="str">
        <f>IF([1]线路!E3921="","",[1]线路!E3921)</f>
        <v/>
      </c>
      <c r="G3921" s="18" t="str">
        <f t="shared" si="138"/>
        <v/>
      </c>
      <c r="H3921" s="18"/>
      <c r="I3921" s="18"/>
      <c r="J3921" s="18"/>
      <c r="K3921" s="18"/>
      <c r="L3921" s="18" t="str">
        <f t="shared" si="139"/>
        <v/>
      </c>
      <c r="M3921" t="str">
        <f>IF([1]线路!G3921="","",[1]线路!G3921)</f>
        <v/>
      </c>
      <c r="N3921" t="str">
        <f>IF([1]线路!H3921="","",[1]线路!H3921)</f>
        <v/>
      </c>
    </row>
    <row r="3922" spans="1:14" x14ac:dyDescent="0.15">
      <c r="A3922" t="str">
        <f>IF([1]线路!A3922="","",[1]线路!A3922)</f>
        <v/>
      </c>
      <c r="B3922" t="str">
        <f>IF([1]线路!B3922="","",[1]线路!B3922)</f>
        <v/>
      </c>
      <c r="C3922" t="str">
        <f>IF([1]线路!C3922="","",[1]线路!C3922)</f>
        <v/>
      </c>
      <c r="D3922" t="str">
        <f>IF([1]线路!D3922="","",[1]线路!D3922)</f>
        <v/>
      </c>
      <c r="E3922" t="str">
        <f>IF([1]线路!F3922="","",[1]线路!F3922)</f>
        <v/>
      </c>
      <c r="F3922" t="str">
        <f>IF([1]线路!E3922="","",[1]线路!E3922)</f>
        <v/>
      </c>
      <c r="G3922" s="18" t="str">
        <f t="shared" si="138"/>
        <v/>
      </c>
      <c r="H3922" s="18"/>
      <c r="I3922" s="18"/>
      <c r="J3922" s="18"/>
      <c r="K3922" s="18"/>
      <c r="L3922" s="18" t="str">
        <f t="shared" si="139"/>
        <v/>
      </c>
      <c r="M3922" t="str">
        <f>IF([1]线路!G3922="","",[1]线路!G3922)</f>
        <v/>
      </c>
      <c r="N3922" t="str">
        <f>IF([1]线路!H3922="","",[1]线路!H3922)</f>
        <v/>
      </c>
    </row>
    <row r="3923" spans="1:14" x14ac:dyDescent="0.15">
      <c r="A3923" t="str">
        <f>IF([1]线路!A3923="","",[1]线路!A3923)</f>
        <v/>
      </c>
      <c r="B3923" t="str">
        <f>IF([1]线路!B3923="","",[1]线路!B3923)</f>
        <v/>
      </c>
      <c r="C3923" t="str">
        <f>IF([1]线路!C3923="","",[1]线路!C3923)</f>
        <v/>
      </c>
      <c r="D3923" t="str">
        <f>IF([1]线路!D3923="","",[1]线路!D3923)</f>
        <v/>
      </c>
      <c r="E3923" t="str">
        <f>IF([1]线路!F3923="","",[1]线路!F3923)</f>
        <v/>
      </c>
      <c r="F3923" t="str">
        <f>IF([1]线路!E3923="","",[1]线路!E3923)</f>
        <v/>
      </c>
      <c r="G3923" s="18" t="str">
        <f t="shared" si="138"/>
        <v/>
      </c>
      <c r="H3923" s="18"/>
      <c r="I3923" s="18"/>
      <c r="J3923" s="18"/>
      <c r="K3923" s="18"/>
      <c r="L3923" s="18" t="str">
        <f t="shared" si="139"/>
        <v/>
      </c>
      <c r="M3923" t="str">
        <f>IF([1]线路!G3923="","",[1]线路!G3923)</f>
        <v/>
      </c>
      <c r="N3923" t="str">
        <f>IF([1]线路!H3923="","",[1]线路!H3923)</f>
        <v/>
      </c>
    </row>
    <row r="3924" spans="1:14" x14ac:dyDescent="0.15">
      <c r="A3924" t="str">
        <f>IF([1]线路!A3924="","",[1]线路!A3924)</f>
        <v/>
      </c>
      <c r="B3924" t="str">
        <f>IF([1]线路!B3924="","",[1]线路!B3924)</f>
        <v/>
      </c>
      <c r="C3924" t="str">
        <f>IF([1]线路!C3924="","",[1]线路!C3924)</f>
        <v/>
      </c>
      <c r="D3924" t="str">
        <f>IF([1]线路!D3924="","",[1]线路!D3924)</f>
        <v/>
      </c>
      <c r="E3924" t="str">
        <f>IF([1]线路!F3924="","",[1]线路!F3924)</f>
        <v/>
      </c>
      <c r="F3924" t="str">
        <f>IF([1]线路!E3924="","",[1]线路!E3924)</f>
        <v/>
      </c>
      <c r="G3924" s="18" t="str">
        <f t="shared" si="138"/>
        <v/>
      </c>
      <c r="H3924" s="18"/>
      <c r="I3924" s="18"/>
      <c r="J3924" s="18"/>
      <c r="K3924" s="18"/>
      <c r="L3924" s="18" t="str">
        <f t="shared" si="139"/>
        <v/>
      </c>
      <c r="M3924" t="str">
        <f>IF([1]线路!G3924="","",[1]线路!G3924)</f>
        <v/>
      </c>
      <c r="N3924" t="str">
        <f>IF([1]线路!H3924="","",[1]线路!H3924)</f>
        <v/>
      </c>
    </row>
    <row r="3925" spans="1:14" x14ac:dyDescent="0.15">
      <c r="A3925" t="str">
        <f>IF([1]线路!A3925="","",[1]线路!A3925)</f>
        <v/>
      </c>
      <c r="B3925" t="str">
        <f>IF([1]线路!B3925="","",[1]线路!B3925)</f>
        <v/>
      </c>
      <c r="C3925" t="str">
        <f>IF([1]线路!C3925="","",[1]线路!C3925)</f>
        <v/>
      </c>
      <c r="D3925" t="str">
        <f>IF([1]线路!D3925="","",[1]线路!D3925)</f>
        <v/>
      </c>
      <c r="E3925" t="str">
        <f>IF([1]线路!F3925="","",[1]线路!F3925)</f>
        <v/>
      </c>
      <c r="F3925" t="str">
        <f>IF([1]线路!E3925="","",[1]线路!E3925)</f>
        <v/>
      </c>
      <c r="G3925" s="18" t="str">
        <f t="shared" si="138"/>
        <v/>
      </c>
      <c r="H3925" s="18"/>
      <c r="I3925" s="18"/>
      <c r="J3925" s="18"/>
      <c r="K3925" s="18"/>
      <c r="L3925" s="18" t="str">
        <f t="shared" si="139"/>
        <v/>
      </c>
      <c r="M3925" t="str">
        <f>IF([1]线路!G3925="","",[1]线路!G3925)</f>
        <v/>
      </c>
      <c r="N3925" t="str">
        <f>IF([1]线路!H3925="","",[1]线路!H3925)</f>
        <v/>
      </c>
    </row>
    <row r="3926" spans="1:14" x14ac:dyDescent="0.15">
      <c r="A3926" t="str">
        <f>IF([1]线路!A3926="","",[1]线路!A3926)</f>
        <v/>
      </c>
      <c r="B3926" t="str">
        <f>IF([1]线路!B3926="","",[1]线路!B3926)</f>
        <v/>
      </c>
      <c r="C3926" t="str">
        <f>IF([1]线路!C3926="","",[1]线路!C3926)</f>
        <v/>
      </c>
      <c r="D3926" t="str">
        <f>IF([1]线路!D3926="","",[1]线路!D3926)</f>
        <v/>
      </c>
      <c r="E3926" t="str">
        <f>IF([1]线路!F3926="","",[1]线路!F3926)</f>
        <v/>
      </c>
      <c r="F3926" t="str">
        <f>IF([1]线路!E3926="","",[1]线路!E3926)</f>
        <v/>
      </c>
      <c r="G3926" s="18" t="str">
        <f t="shared" si="138"/>
        <v/>
      </c>
      <c r="H3926" s="18"/>
      <c r="I3926" s="18"/>
      <c r="J3926" s="18"/>
      <c r="K3926" s="18"/>
      <c r="L3926" s="18" t="str">
        <f t="shared" si="139"/>
        <v/>
      </c>
      <c r="M3926" t="str">
        <f>IF([1]线路!G3926="","",[1]线路!G3926)</f>
        <v/>
      </c>
      <c r="N3926" t="str">
        <f>IF([1]线路!H3926="","",[1]线路!H3926)</f>
        <v/>
      </c>
    </row>
    <row r="3927" spans="1:14" x14ac:dyDescent="0.15">
      <c r="A3927" t="str">
        <f>IF([1]线路!A3927="","",[1]线路!A3927)</f>
        <v/>
      </c>
      <c r="B3927" t="str">
        <f>IF([1]线路!B3927="","",[1]线路!B3927)</f>
        <v/>
      </c>
      <c r="C3927" t="str">
        <f>IF([1]线路!C3927="","",[1]线路!C3927)</f>
        <v/>
      </c>
      <c r="D3927" t="str">
        <f>IF([1]线路!D3927="","",[1]线路!D3927)</f>
        <v/>
      </c>
      <c r="E3927" t="str">
        <f>IF([1]线路!F3927="","",[1]线路!F3927)</f>
        <v/>
      </c>
      <c r="F3927" t="str">
        <f>IF([1]线路!E3927="","",[1]线路!E3927)</f>
        <v/>
      </c>
      <c r="G3927" s="18" t="str">
        <f t="shared" si="138"/>
        <v/>
      </c>
      <c r="H3927" s="18"/>
      <c r="I3927" s="18"/>
      <c r="J3927" s="18"/>
      <c r="K3927" s="18"/>
      <c r="L3927" s="18" t="str">
        <f t="shared" si="139"/>
        <v/>
      </c>
      <c r="M3927" t="str">
        <f>IF([1]线路!G3927="","",[1]线路!G3927)</f>
        <v/>
      </c>
      <c r="N3927" t="str">
        <f>IF([1]线路!H3927="","",[1]线路!H3927)</f>
        <v/>
      </c>
    </row>
    <row r="3928" spans="1:14" x14ac:dyDescent="0.15">
      <c r="A3928" t="str">
        <f>IF([1]线路!A3928="","",[1]线路!A3928)</f>
        <v/>
      </c>
      <c r="B3928" t="str">
        <f>IF([1]线路!B3928="","",[1]线路!B3928)</f>
        <v/>
      </c>
      <c r="C3928" t="str">
        <f>IF([1]线路!C3928="","",[1]线路!C3928)</f>
        <v/>
      </c>
      <c r="D3928" t="str">
        <f>IF([1]线路!D3928="","",[1]线路!D3928)</f>
        <v/>
      </c>
      <c r="E3928" t="str">
        <f>IF([1]线路!F3928="","",[1]线路!F3928)</f>
        <v/>
      </c>
      <c r="F3928" t="str">
        <f>IF([1]线路!E3928="","",[1]线路!E3928)</f>
        <v/>
      </c>
      <c r="G3928" s="18" t="str">
        <f t="shared" si="138"/>
        <v/>
      </c>
      <c r="H3928" s="18"/>
      <c r="I3928" s="18"/>
      <c r="J3928" s="18"/>
      <c r="K3928" s="18"/>
      <c r="L3928" s="18" t="str">
        <f t="shared" si="139"/>
        <v/>
      </c>
      <c r="M3928" t="str">
        <f>IF([1]线路!G3928="","",[1]线路!G3928)</f>
        <v/>
      </c>
      <c r="N3928" t="str">
        <f>IF([1]线路!H3928="","",[1]线路!H3928)</f>
        <v/>
      </c>
    </row>
    <row r="3929" spans="1:14" x14ac:dyDescent="0.15">
      <c r="A3929" t="str">
        <f>IF([1]线路!A3929="","",[1]线路!A3929)</f>
        <v/>
      </c>
      <c r="B3929" t="str">
        <f>IF([1]线路!B3929="","",[1]线路!B3929)</f>
        <v/>
      </c>
      <c r="C3929" t="str">
        <f>IF([1]线路!C3929="","",[1]线路!C3929)</f>
        <v/>
      </c>
      <c r="D3929" t="str">
        <f>IF([1]线路!D3929="","",[1]线路!D3929)</f>
        <v/>
      </c>
      <c r="E3929" t="str">
        <f>IF([1]线路!F3929="","",[1]线路!F3929)</f>
        <v/>
      </c>
      <c r="F3929" t="str">
        <f>IF([1]线路!E3929="","",[1]线路!E3929)</f>
        <v/>
      </c>
      <c r="G3929" s="18" t="str">
        <f t="shared" si="138"/>
        <v/>
      </c>
      <c r="H3929" s="18"/>
      <c r="I3929" s="18"/>
      <c r="J3929" s="18"/>
      <c r="K3929" s="18"/>
      <c r="L3929" s="18" t="str">
        <f t="shared" si="139"/>
        <v/>
      </c>
      <c r="M3929" t="str">
        <f>IF([1]线路!G3929="","",[1]线路!G3929)</f>
        <v/>
      </c>
      <c r="N3929" t="str">
        <f>IF([1]线路!H3929="","",[1]线路!H3929)</f>
        <v/>
      </c>
    </row>
    <row r="3930" spans="1:14" x14ac:dyDescent="0.15">
      <c r="A3930" t="str">
        <f>IF([1]线路!A3930="","",[1]线路!A3930)</f>
        <v/>
      </c>
      <c r="B3930" t="str">
        <f>IF([1]线路!B3930="","",[1]线路!B3930)</f>
        <v/>
      </c>
      <c r="C3930" t="str">
        <f>IF([1]线路!C3930="","",[1]线路!C3930)</f>
        <v/>
      </c>
      <c r="D3930" t="str">
        <f>IF([1]线路!D3930="","",[1]线路!D3930)</f>
        <v/>
      </c>
      <c r="E3930" t="str">
        <f>IF([1]线路!F3930="","",[1]线路!F3930)</f>
        <v/>
      </c>
      <c r="F3930" t="str">
        <f>IF([1]线路!E3930="","",[1]线路!E3930)</f>
        <v/>
      </c>
      <c r="G3930" s="18" t="str">
        <f t="shared" si="138"/>
        <v/>
      </c>
      <c r="H3930" s="18"/>
      <c r="I3930" s="18"/>
      <c r="J3930" s="18"/>
      <c r="K3930" s="18"/>
      <c r="L3930" s="18" t="str">
        <f t="shared" si="139"/>
        <v/>
      </c>
      <c r="M3930" t="str">
        <f>IF([1]线路!G3930="","",[1]线路!G3930)</f>
        <v/>
      </c>
      <c r="N3930" t="str">
        <f>IF([1]线路!H3930="","",[1]线路!H3930)</f>
        <v/>
      </c>
    </row>
    <row r="3931" spans="1:14" x14ac:dyDescent="0.15">
      <c r="A3931" t="str">
        <f>IF([1]线路!A3931="","",[1]线路!A3931)</f>
        <v/>
      </c>
      <c r="B3931" t="str">
        <f>IF([1]线路!B3931="","",[1]线路!B3931)</f>
        <v/>
      </c>
      <c r="C3931" t="str">
        <f>IF([1]线路!C3931="","",[1]线路!C3931)</f>
        <v/>
      </c>
      <c r="D3931" t="str">
        <f>IF([1]线路!D3931="","",[1]线路!D3931)</f>
        <v/>
      </c>
      <c r="E3931" t="str">
        <f>IF([1]线路!F3931="","",[1]线路!F3931)</f>
        <v/>
      </c>
      <c r="F3931" t="str">
        <f>IF([1]线路!E3931="","",[1]线路!E3931)</f>
        <v/>
      </c>
      <c r="G3931" s="18" t="str">
        <f t="shared" si="138"/>
        <v/>
      </c>
      <c r="H3931" s="18"/>
      <c r="I3931" s="18"/>
      <c r="J3931" s="18"/>
      <c r="K3931" s="18"/>
      <c r="L3931" s="18" t="str">
        <f t="shared" si="139"/>
        <v/>
      </c>
      <c r="M3931" t="str">
        <f>IF([1]线路!G3931="","",[1]线路!G3931)</f>
        <v/>
      </c>
      <c r="N3931" t="str">
        <f>IF([1]线路!H3931="","",[1]线路!H3931)</f>
        <v/>
      </c>
    </row>
    <row r="3932" spans="1:14" x14ac:dyDescent="0.15">
      <c r="A3932" t="str">
        <f>IF([1]线路!A3932="","",[1]线路!A3932)</f>
        <v/>
      </c>
      <c r="B3932" t="str">
        <f>IF([1]线路!B3932="","",[1]线路!B3932)</f>
        <v/>
      </c>
      <c r="C3932" t="str">
        <f>IF([1]线路!C3932="","",[1]线路!C3932)</f>
        <v/>
      </c>
      <c r="D3932" t="str">
        <f>IF([1]线路!D3932="","",[1]线路!D3932)</f>
        <v/>
      </c>
      <c r="E3932" t="str">
        <f>IF([1]线路!F3932="","",[1]线路!F3932)</f>
        <v/>
      </c>
      <c r="F3932" t="str">
        <f>IF([1]线路!E3932="","",[1]线路!E3932)</f>
        <v/>
      </c>
      <c r="G3932" s="18" t="str">
        <f t="shared" si="138"/>
        <v/>
      </c>
      <c r="H3932" s="18"/>
      <c r="I3932" s="18"/>
      <c r="J3932" s="18"/>
      <c r="K3932" s="18"/>
      <c r="L3932" s="18" t="str">
        <f t="shared" si="139"/>
        <v/>
      </c>
      <c r="M3932" t="str">
        <f>IF([1]线路!G3932="","",[1]线路!G3932)</f>
        <v/>
      </c>
      <c r="N3932" t="str">
        <f>IF([1]线路!H3932="","",[1]线路!H3932)</f>
        <v/>
      </c>
    </row>
    <row r="3933" spans="1:14" x14ac:dyDescent="0.15">
      <c r="A3933" t="str">
        <f>IF([1]线路!A3933="","",[1]线路!A3933)</f>
        <v/>
      </c>
      <c r="B3933" t="str">
        <f>IF([1]线路!B3933="","",[1]线路!B3933)</f>
        <v/>
      </c>
      <c r="C3933" t="str">
        <f>IF([1]线路!C3933="","",[1]线路!C3933)</f>
        <v/>
      </c>
      <c r="D3933" t="str">
        <f>IF([1]线路!D3933="","",[1]线路!D3933)</f>
        <v/>
      </c>
      <c r="E3933" t="str">
        <f>IF([1]线路!F3933="","",[1]线路!F3933)</f>
        <v/>
      </c>
      <c r="F3933" t="str">
        <f>IF([1]线路!E3933="","",[1]线路!E3933)</f>
        <v/>
      </c>
      <c r="G3933" s="18" t="str">
        <f t="shared" si="138"/>
        <v/>
      </c>
      <c r="H3933" s="18"/>
      <c r="I3933" s="18"/>
      <c r="J3933" s="18"/>
      <c r="K3933" s="18"/>
      <c r="L3933" s="18" t="str">
        <f t="shared" si="139"/>
        <v/>
      </c>
      <c r="M3933" t="str">
        <f>IF([1]线路!G3933="","",[1]线路!G3933)</f>
        <v/>
      </c>
      <c r="N3933" t="str">
        <f>IF([1]线路!H3933="","",[1]线路!H3933)</f>
        <v/>
      </c>
    </row>
    <row r="3934" spans="1:14" x14ac:dyDescent="0.15">
      <c r="A3934" t="str">
        <f>IF([1]线路!A3934="","",[1]线路!A3934)</f>
        <v/>
      </c>
      <c r="B3934" t="str">
        <f>IF([1]线路!B3934="","",[1]线路!B3934)</f>
        <v/>
      </c>
      <c r="C3934" t="str">
        <f>IF([1]线路!C3934="","",[1]线路!C3934)</f>
        <v/>
      </c>
      <c r="D3934" t="str">
        <f>IF([1]线路!D3934="","",[1]线路!D3934)</f>
        <v/>
      </c>
      <c r="E3934" t="str">
        <f>IF([1]线路!F3934="","",[1]线路!F3934)</f>
        <v/>
      </c>
      <c r="F3934" t="str">
        <f>IF([1]线路!E3934="","",[1]线路!E3934)</f>
        <v/>
      </c>
      <c r="G3934" s="18" t="str">
        <f t="shared" si="138"/>
        <v/>
      </c>
      <c r="H3934" s="18"/>
      <c r="I3934" s="18"/>
      <c r="J3934" s="18"/>
      <c r="K3934" s="18"/>
      <c r="L3934" s="18" t="str">
        <f t="shared" si="139"/>
        <v/>
      </c>
      <c r="M3934" t="str">
        <f>IF([1]线路!G3934="","",[1]线路!G3934)</f>
        <v/>
      </c>
      <c r="N3934" t="str">
        <f>IF([1]线路!H3934="","",[1]线路!H3934)</f>
        <v/>
      </c>
    </row>
    <row r="3935" spans="1:14" x14ac:dyDescent="0.15">
      <c r="A3935" t="str">
        <f>IF([1]线路!A3935="","",[1]线路!A3935)</f>
        <v/>
      </c>
      <c r="B3935" t="str">
        <f>IF([1]线路!B3935="","",[1]线路!B3935)</f>
        <v/>
      </c>
      <c r="C3935" t="str">
        <f>IF([1]线路!C3935="","",[1]线路!C3935)</f>
        <v/>
      </c>
      <c r="D3935" t="str">
        <f>IF([1]线路!D3935="","",[1]线路!D3935)</f>
        <v/>
      </c>
      <c r="E3935" t="str">
        <f>IF([1]线路!F3935="","",[1]线路!F3935)</f>
        <v/>
      </c>
      <c r="F3935" t="str">
        <f>IF([1]线路!E3935="","",[1]线路!E3935)</f>
        <v/>
      </c>
      <c r="G3935" s="18" t="str">
        <f t="shared" si="138"/>
        <v/>
      </c>
      <c r="H3935" s="18"/>
      <c r="I3935" s="18"/>
      <c r="J3935" s="18"/>
      <c r="K3935" s="18"/>
      <c r="L3935" s="18" t="str">
        <f t="shared" si="139"/>
        <v/>
      </c>
      <c r="M3935" t="str">
        <f>IF([1]线路!G3935="","",[1]线路!G3935)</f>
        <v/>
      </c>
      <c r="N3935" t="str">
        <f>IF([1]线路!H3935="","",[1]线路!H3935)</f>
        <v/>
      </c>
    </row>
    <row r="3936" spans="1:14" x14ac:dyDescent="0.15">
      <c r="A3936" t="str">
        <f>IF([1]线路!A3936="","",[1]线路!A3936)</f>
        <v/>
      </c>
      <c r="B3936" t="str">
        <f>IF([1]线路!B3936="","",[1]线路!B3936)</f>
        <v/>
      </c>
      <c r="C3936" t="str">
        <f>IF([1]线路!C3936="","",[1]线路!C3936)</f>
        <v/>
      </c>
      <c r="D3936" t="str">
        <f>IF([1]线路!D3936="","",[1]线路!D3936)</f>
        <v/>
      </c>
      <c r="E3936" t="str">
        <f>IF([1]线路!F3936="","",[1]线路!F3936)</f>
        <v/>
      </c>
      <c r="F3936" t="str">
        <f>IF([1]线路!E3936="","",[1]线路!E3936)</f>
        <v/>
      </c>
      <c r="G3936" s="18" t="str">
        <f t="shared" si="138"/>
        <v/>
      </c>
      <c r="H3936" s="18"/>
      <c r="I3936" s="18"/>
      <c r="J3936" s="18"/>
      <c r="K3936" s="18"/>
      <c r="L3936" s="18" t="str">
        <f t="shared" si="139"/>
        <v/>
      </c>
      <c r="M3936" t="str">
        <f>IF([1]线路!G3936="","",[1]线路!G3936)</f>
        <v/>
      </c>
      <c r="N3936" t="str">
        <f>IF([1]线路!H3936="","",[1]线路!H3936)</f>
        <v/>
      </c>
    </row>
    <row r="3937" spans="1:14" x14ac:dyDescent="0.15">
      <c r="A3937" t="str">
        <f>IF([1]线路!A3937="","",[1]线路!A3937)</f>
        <v/>
      </c>
      <c r="B3937" t="str">
        <f>IF([1]线路!B3937="","",[1]线路!B3937)</f>
        <v/>
      </c>
      <c r="C3937" t="str">
        <f>IF([1]线路!C3937="","",[1]线路!C3937)</f>
        <v/>
      </c>
      <c r="D3937" t="str">
        <f>IF([1]线路!D3937="","",[1]线路!D3937)</f>
        <v/>
      </c>
      <c r="E3937" t="str">
        <f>IF([1]线路!F3937="","",[1]线路!F3937)</f>
        <v/>
      </c>
      <c r="F3937" t="str">
        <f>IF([1]线路!E3937="","",[1]线路!E3937)</f>
        <v/>
      </c>
      <c r="G3937" s="18" t="str">
        <f t="shared" si="138"/>
        <v/>
      </c>
      <c r="H3937" s="18"/>
      <c r="I3937" s="18"/>
      <c r="J3937" s="18"/>
      <c r="K3937" s="18"/>
      <c r="L3937" s="18" t="str">
        <f t="shared" si="139"/>
        <v/>
      </c>
      <c r="M3937" t="str">
        <f>IF([1]线路!G3937="","",[1]线路!G3937)</f>
        <v/>
      </c>
      <c r="N3937" t="str">
        <f>IF([1]线路!H3937="","",[1]线路!H3937)</f>
        <v/>
      </c>
    </row>
    <row r="3938" spans="1:14" x14ac:dyDescent="0.15">
      <c r="A3938" t="str">
        <f>IF([1]线路!A3938="","",[1]线路!A3938)</f>
        <v/>
      </c>
      <c r="B3938" t="str">
        <f>IF([1]线路!B3938="","",[1]线路!B3938)</f>
        <v/>
      </c>
      <c r="C3938" t="str">
        <f>IF([1]线路!C3938="","",[1]线路!C3938)</f>
        <v/>
      </c>
      <c r="D3938" t="str">
        <f>IF([1]线路!D3938="","",[1]线路!D3938)</f>
        <v/>
      </c>
      <c r="E3938" t="str">
        <f>IF([1]线路!F3938="","",[1]线路!F3938)</f>
        <v/>
      </c>
      <c r="F3938" t="str">
        <f>IF([1]线路!E3938="","",[1]线路!E3938)</f>
        <v/>
      </c>
      <c r="G3938" s="18" t="str">
        <f t="shared" si="138"/>
        <v/>
      </c>
      <c r="H3938" s="18"/>
      <c r="I3938" s="18"/>
      <c r="J3938" s="18"/>
      <c r="K3938" s="18"/>
      <c r="L3938" s="18" t="str">
        <f t="shared" si="139"/>
        <v/>
      </c>
      <c r="M3938" t="str">
        <f>IF([1]线路!G3938="","",[1]线路!G3938)</f>
        <v/>
      </c>
      <c r="N3938" t="str">
        <f>IF([1]线路!H3938="","",[1]线路!H3938)</f>
        <v/>
      </c>
    </row>
    <row r="3939" spans="1:14" x14ac:dyDescent="0.15">
      <c r="A3939" t="str">
        <f>IF([1]线路!A3939="","",[1]线路!A3939)</f>
        <v/>
      </c>
      <c r="B3939" t="str">
        <f>IF([1]线路!B3939="","",[1]线路!B3939)</f>
        <v/>
      </c>
      <c r="C3939" t="str">
        <f>IF([1]线路!C3939="","",[1]线路!C3939)</f>
        <v/>
      </c>
      <c r="D3939" t="str">
        <f>IF([1]线路!D3939="","",[1]线路!D3939)</f>
        <v/>
      </c>
      <c r="E3939" t="str">
        <f>IF([1]线路!F3939="","",[1]线路!F3939)</f>
        <v/>
      </c>
      <c r="F3939" t="str">
        <f>IF([1]线路!E3939="","",[1]线路!E3939)</f>
        <v/>
      </c>
      <c r="G3939" s="18" t="str">
        <f t="shared" si="138"/>
        <v/>
      </c>
      <c r="H3939" s="18"/>
      <c r="I3939" s="18"/>
      <c r="J3939" s="18"/>
      <c r="K3939" s="18"/>
      <c r="L3939" s="18" t="str">
        <f t="shared" si="139"/>
        <v/>
      </c>
      <c r="M3939" t="str">
        <f>IF([1]线路!G3939="","",[1]线路!G3939)</f>
        <v/>
      </c>
      <c r="N3939" t="str">
        <f>IF([1]线路!H3939="","",[1]线路!H3939)</f>
        <v/>
      </c>
    </row>
    <row r="3940" spans="1:14" x14ac:dyDescent="0.15">
      <c r="A3940" t="str">
        <f>IF([1]线路!A3940="","",[1]线路!A3940)</f>
        <v/>
      </c>
      <c r="B3940" t="str">
        <f>IF([1]线路!B3940="","",[1]线路!B3940)</f>
        <v/>
      </c>
      <c r="C3940" t="str">
        <f>IF([1]线路!C3940="","",[1]线路!C3940)</f>
        <v/>
      </c>
      <c r="D3940" t="str">
        <f>IF([1]线路!D3940="","",[1]线路!D3940)</f>
        <v/>
      </c>
      <c r="E3940" t="str">
        <f>IF([1]线路!F3940="","",[1]线路!F3940)</f>
        <v/>
      </c>
      <c r="F3940" t="str">
        <f>IF([1]线路!E3940="","",[1]线路!E3940)</f>
        <v/>
      </c>
      <c r="G3940" s="18" t="str">
        <f t="shared" si="138"/>
        <v/>
      </c>
      <c r="H3940" s="18"/>
      <c r="I3940" s="18"/>
      <c r="J3940" s="18"/>
      <c r="K3940" s="18"/>
      <c r="L3940" s="18" t="str">
        <f t="shared" si="139"/>
        <v/>
      </c>
      <c r="M3940" t="str">
        <f>IF([1]线路!G3940="","",[1]线路!G3940)</f>
        <v/>
      </c>
      <c r="N3940" t="str">
        <f>IF([1]线路!H3940="","",[1]线路!H3940)</f>
        <v/>
      </c>
    </row>
    <row r="3941" spans="1:14" x14ac:dyDescent="0.15">
      <c r="A3941" t="str">
        <f>IF([1]线路!A3941="","",[1]线路!A3941)</f>
        <v/>
      </c>
      <c r="B3941" t="str">
        <f>IF([1]线路!B3941="","",[1]线路!B3941)</f>
        <v/>
      </c>
      <c r="C3941" t="str">
        <f>IF([1]线路!C3941="","",[1]线路!C3941)</f>
        <v/>
      </c>
      <c r="D3941" t="str">
        <f>IF([1]线路!D3941="","",[1]线路!D3941)</f>
        <v/>
      </c>
      <c r="E3941" t="str">
        <f>IF([1]线路!F3941="","",[1]线路!F3941)</f>
        <v/>
      </c>
      <c r="F3941" t="str">
        <f>IF([1]线路!E3941="","",[1]线路!E3941)</f>
        <v/>
      </c>
      <c r="G3941" s="18" t="str">
        <f t="shared" si="138"/>
        <v/>
      </c>
      <c r="H3941" s="18"/>
      <c r="I3941" s="18"/>
      <c r="J3941" s="18"/>
      <c r="K3941" s="18"/>
      <c r="L3941" s="18" t="str">
        <f t="shared" si="139"/>
        <v/>
      </c>
      <c r="M3941" t="str">
        <f>IF([1]线路!G3941="","",[1]线路!G3941)</f>
        <v/>
      </c>
      <c r="N3941" t="str">
        <f>IF([1]线路!H3941="","",[1]线路!H3941)</f>
        <v/>
      </c>
    </row>
    <row r="3942" spans="1:14" x14ac:dyDescent="0.15">
      <c r="A3942" t="str">
        <f>IF([1]线路!A3942="","",[1]线路!A3942)</f>
        <v/>
      </c>
      <c r="B3942" t="str">
        <f>IF([1]线路!B3942="","",[1]线路!B3942)</f>
        <v/>
      </c>
      <c r="C3942" t="str">
        <f>IF([1]线路!C3942="","",[1]线路!C3942)</f>
        <v/>
      </c>
      <c r="D3942" t="str">
        <f>IF([1]线路!D3942="","",[1]线路!D3942)</f>
        <v/>
      </c>
      <c r="E3942" t="str">
        <f>IF([1]线路!F3942="","",[1]线路!F3942)</f>
        <v/>
      </c>
      <c r="F3942" t="str">
        <f>IF([1]线路!E3942="","",[1]线路!E3942)</f>
        <v/>
      </c>
      <c r="G3942" s="18" t="str">
        <f t="shared" si="138"/>
        <v/>
      </c>
      <c r="H3942" s="18"/>
      <c r="I3942" s="18"/>
      <c r="J3942" s="18"/>
      <c r="K3942" s="18"/>
      <c r="L3942" s="18" t="str">
        <f t="shared" si="139"/>
        <v/>
      </c>
      <c r="M3942" t="str">
        <f>IF([1]线路!G3942="","",[1]线路!G3942)</f>
        <v/>
      </c>
      <c r="N3942" t="str">
        <f>IF([1]线路!H3942="","",[1]线路!H3942)</f>
        <v/>
      </c>
    </row>
    <row r="3943" spans="1:14" x14ac:dyDescent="0.15">
      <c r="A3943" t="str">
        <f>IF([1]线路!A3943="","",[1]线路!A3943)</f>
        <v/>
      </c>
      <c r="B3943" t="str">
        <f>IF([1]线路!B3943="","",[1]线路!B3943)</f>
        <v/>
      </c>
      <c r="C3943" t="str">
        <f>IF([1]线路!C3943="","",[1]线路!C3943)</f>
        <v/>
      </c>
      <c r="D3943" t="str">
        <f>IF([1]线路!D3943="","",[1]线路!D3943)</f>
        <v/>
      </c>
      <c r="E3943" t="str">
        <f>IF([1]线路!F3943="","",[1]线路!F3943)</f>
        <v/>
      </c>
      <c r="F3943" t="str">
        <f>IF([1]线路!E3943="","",[1]线路!E3943)</f>
        <v/>
      </c>
      <c r="G3943" s="18" t="str">
        <f t="shared" si="138"/>
        <v/>
      </c>
      <c r="H3943" s="18"/>
      <c r="I3943" s="18"/>
      <c r="J3943" s="18"/>
      <c r="K3943" s="18"/>
      <c r="L3943" s="18" t="str">
        <f t="shared" si="139"/>
        <v/>
      </c>
      <c r="M3943" t="str">
        <f>IF([1]线路!G3943="","",[1]线路!G3943)</f>
        <v/>
      </c>
      <c r="N3943" t="str">
        <f>IF([1]线路!H3943="","",[1]线路!H3943)</f>
        <v/>
      </c>
    </row>
    <row r="3944" spans="1:14" x14ac:dyDescent="0.15">
      <c r="A3944" t="str">
        <f>IF([1]线路!A3944="","",[1]线路!A3944)</f>
        <v/>
      </c>
      <c r="B3944" t="str">
        <f>IF([1]线路!B3944="","",[1]线路!B3944)</f>
        <v/>
      </c>
      <c r="C3944" t="str">
        <f>IF([1]线路!C3944="","",[1]线路!C3944)</f>
        <v/>
      </c>
      <c r="D3944" t="str">
        <f>IF([1]线路!D3944="","",[1]线路!D3944)</f>
        <v/>
      </c>
      <c r="E3944" t="str">
        <f>IF([1]线路!F3944="","",[1]线路!F3944)</f>
        <v/>
      </c>
      <c r="F3944" t="str">
        <f>IF([1]线路!E3944="","",[1]线路!E3944)</f>
        <v/>
      </c>
      <c r="G3944" s="18" t="str">
        <f t="shared" si="138"/>
        <v/>
      </c>
      <c r="H3944" s="18"/>
      <c r="I3944" s="18"/>
      <c r="J3944" s="18"/>
      <c r="K3944" s="18"/>
      <c r="L3944" s="18" t="str">
        <f t="shared" si="139"/>
        <v/>
      </c>
      <c r="M3944" t="str">
        <f>IF([1]线路!G3944="","",[1]线路!G3944)</f>
        <v/>
      </c>
      <c r="N3944" t="str">
        <f>IF([1]线路!H3944="","",[1]线路!H3944)</f>
        <v/>
      </c>
    </row>
    <row r="3945" spans="1:14" x14ac:dyDescent="0.15">
      <c r="A3945" t="str">
        <f>IF([1]线路!A3945="","",[1]线路!A3945)</f>
        <v/>
      </c>
      <c r="B3945" t="str">
        <f>IF([1]线路!B3945="","",[1]线路!B3945)</f>
        <v/>
      </c>
      <c r="C3945" t="str">
        <f>IF([1]线路!C3945="","",[1]线路!C3945)</f>
        <v/>
      </c>
      <c r="D3945" t="str">
        <f>IF([1]线路!D3945="","",[1]线路!D3945)</f>
        <v/>
      </c>
      <c r="E3945" t="str">
        <f>IF([1]线路!F3945="","",[1]线路!F3945)</f>
        <v/>
      </c>
      <c r="F3945" t="str">
        <f>IF([1]线路!E3945="","",[1]线路!E3945)</f>
        <v/>
      </c>
      <c r="G3945" s="18" t="str">
        <f t="shared" si="138"/>
        <v/>
      </c>
      <c r="H3945" s="18"/>
      <c r="I3945" s="18"/>
      <c r="J3945" s="18"/>
      <c r="K3945" s="18"/>
      <c r="L3945" s="18" t="str">
        <f t="shared" si="139"/>
        <v/>
      </c>
      <c r="M3945" t="str">
        <f>IF([1]线路!G3945="","",[1]线路!G3945)</f>
        <v/>
      </c>
      <c r="N3945" t="str">
        <f>IF([1]线路!H3945="","",[1]线路!H3945)</f>
        <v/>
      </c>
    </row>
    <row r="3946" spans="1:14" x14ac:dyDescent="0.15">
      <c r="A3946" t="str">
        <f>IF([1]线路!A3946="","",[1]线路!A3946)</f>
        <v/>
      </c>
      <c r="B3946" t="str">
        <f>IF([1]线路!B3946="","",[1]线路!B3946)</f>
        <v/>
      </c>
      <c r="C3946" t="str">
        <f>IF([1]线路!C3946="","",[1]线路!C3946)</f>
        <v/>
      </c>
      <c r="D3946" t="str">
        <f>IF([1]线路!D3946="","",[1]线路!D3946)</f>
        <v/>
      </c>
      <c r="E3946" t="str">
        <f>IF([1]线路!F3946="","",[1]线路!F3946)</f>
        <v/>
      </c>
      <c r="F3946" t="str">
        <f>IF([1]线路!E3946="","",[1]线路!E3946)</f>
        <v/>
      </c>
      <c r="G3946" s="18" t="str">
        <f t="shared" si="138"/>
        <v/>
      </c>
      <c r="H3946" s="18"/>
      <c r="I3946" s="18"/>
      <c r="J3946" s="18"/>
      <c r="K3946" s="18"/>
      <c r="L3946" s="18" t="str">
        <f t="shared" si="139"/>
        <v/>
      </c>
      <c r="M3946" t="str">
        <f>IF([1]线路!G3946="","",[1]线路!G3946)</f>
        <v/>
      </c>
      <c r="N3946" t="str">
        <f>IF([1]线路!H3946="","",[1]线路!H3946)</f>
        <v/>
      </c>
    </row>
    <row r="3947" spans="1:14" x14ac:dyDescent="0.15">
      <c r="A3947" t="str">
        <f>IF([1]线路!A3947="","",[1]线路!A3947)</f>
        <v/>
      </c>
      <c r="B3947" t="str">
        <f>IF([1]线路!B3947="","",[1]线路!B3947)</f>
        <v/>
      </c>
      <c r="C3947" t="str">
        <f>IF([1]线路!C3947="","",[1]线路!C3947)</f>
        <v/>
      </c>
      <c r="D3947" t="str">
        <f>IF([1]线路!D3947="","",[1]线路!D3947)</f>
        <v/>
      </c>
      <c r="E3947" t="str">
        <f>IF([1]线路!F3947="","",[1]线路!F3947)</f>
        <v/>
      </c>
      <c r="F3947" t="str">
        <f>IF([1]线路!E3947="","",[1]线路!E3947)</f>
        <v/>
      </c>
      <c r="G3947" s="18" t="str">
        <f t="shared" si="138"/>
        <v/>
      </c>
      <c r="H3947" s="18"/>
      <c r="I3947" s="18"/>
      <c r="J3947" s="18"/>
      <c r="K3947" s="18"/>
      <c r="L3947" s="18" t="str">
        <f t="shared" si="139"/>
        <v/>
      </c>
      <c r="M3947" t="str">
        <f>IF([1]线路!G3947="","",[1]线路!G3947)</f>
        <v/>
      </c>
      <c r="N3947" t="str">
        <f>IF([1]线路!H3947="","",[1]线路!H3947)</f>
        <v/>
      </c>
    </row>
    <row r="3948" spans="1:14" x14ac:dyDescent="0.15">
      <c r="A3948" t="str">
        <f>IF([1]线路!A3948="","",[1]线路!A3948)</f>
        <v/>
      </c>
      <c r="B3948" t="str">
        <f>IF([1]线路!B3948="","",[1]线路!B3948)</f>
        <v/>
      </c>
      <c r="C3948" t="str">
        <f>IF([1]线路!C3948="","",[1]线路!C3948)</f>
        <v/>
      </c>
      <c r="D3948" t="str">
        <f>IF([1]线路!D3948="","",[1]线路!D3948)</f>
        <v/>
      </c>
      <c r="E3948" t="str">
        <f>IF([1]线路!F3948="","",[1]线路!F3948)</f>
        <v/>
      </c>
      <c r="F3948" t="str">
        <f>IF([1]线路!E3948="","",[1]线路!E3948)</f>
        <v/>
      </c>
      <c r="G3948" s="18" t="str">
        <f t="shared" si="138"/>
        <v/>
      </c>
      <c r="H3948" s="18"/>
      <c r="I3948" s="18"/>
      <c r="J3948" s="18"/>
      <c r="K3948" s="18"/>
      <c r="L3948" s="18" t="str">
        <f t="shared" si="139"/>
        <v/>
      </c>
      <c r="M3948" t="str">
        <f>IF([1]线路!G3948="","",[1]线路!G3948)</f>
        <v/>
      </c>
      <c r="N3948" t="str">
        <f>IF([1]线路!H3948="","",[1]线路!H3948)</f>
        <v/>
      </c>
    </row>
    <row r="3949" spans="1:14" x14ac:dyDescent="0.15">
      <c r="A3949" t="str">
        <f>IF([1]线路!A3949="","",[1]线路!A3949)</f>
        <v/>
      </c>
      <c r="B3949" t="str">
        <f>IF([1]线路!B3949="","",[1]线路!B3949)</f>
        <v/>
      </c>
      <c r="C3949" t="str">
        <f>IF([1]线路!C3949="","",[1]线路!C3949)</f>
        <v/>
      </c>
      <c r="D3949" t="str">
        <f>IF([1]线路!D3949="","",[1]线路!D3949)</f>
        <v/>
      </c>
      <c r="E3949" t="str">
        <f>IF([1]线路!F3949="","",[1]线路!F3949)</f>
        <v/>
      </c>
      <c r="F3949" t="str">
        <f>IF([1]线路!E3949="","",[1]线路!E3949)</f>
        <v/>
      </c>
      <c r="G3949" s="18" t="str">
        <f t="shared" si="138"/>
        <v/>
      </c>
      <c r="H3949" s="18"/>
      <c r="I3949" s="18"/>
      <c r="J3949" s="18"/>
      <c r="K3949" s="18"/>
      <c r="L3949" s="18" t="str">
        <f t="shared" si="139"/>
        <v/>
      </c>
      <c r="M3949" t="str">
        <f>IF([1]线路!G3949="","",[1]线路!G3949)</f>
        <v/>
      </c>
      <c r="N3949" t="str">
        <f>IF([1]线路!H3949="","",[1]线路!H3949)</f>
        <v/>
      </c>
    </row>
    <row r="3950" spans="1:14" x14ac:dyDescent="0.15">
      <c r="A3950" t="str">
        <f>IF([1]线路!A3950="","",[1]线路!A3950)</f>
        <v/>
      </c>
      <c r="B3950" t="str">
        <f>IF([1]线路!B3950="","",[1]线路!B3950)</f>
        <v/>
      </c>
      <c r="C3950" t="str">
        <f>IF([1]线路!C3950="","",[1]线路!C3950)</f>
        <v/>
      </c>
      <c r="D3950" t="str">
        <f>IF([1]线路!D3950="","",[1]线路!D3950)</f>
        <v/>
      </c>
      <c r="E3950" t="str">
        <f>IF([1]线路!F3950="","",[1]线路!F3950)</f>
        <v/>
      </c>
      <c r="F3950" t="str">
        <f>IF([1]线路!E3950="","",[1]线路!E3950)</f>
        <v/>
      </c>
      <c r="G3950" s="18" t="str">
        <f t="shared" si="138"/>
        <v/>
      </c>
      <c r="H3950" s="18"/>
      <c r="I3950" s="18"/>
      <c r="J3950" s="18"/>
      <c r="K3950" s="18"/>
      <c r="L3950" s="18" t="str">
        <f t="shared" si="139"/>
        <v/>
      </c>
      <c r="M3950" t="str">
        <f>IF([1]线路!G3950="","",[1]线路!G3950)</f>
        <v/>
      </c>
      <c r="N3950" t="str">
        <f>IF([1]线路!H3950="","",[1]线路!H3950)</f>
        <v/>
      </c>
    </row>
    <row r="3951" spans="1:14" x14ac:dyDescent="0.15">
      <c r="A3951" t="str">
        <f>IF([1]线路!A3951="","",[1]线路!A3951)</f>
        <v/>
      </c>
      <c r="B3951" t="str">
        <f>IF([1]线路!B3951="","",[1]线路!B3951)</f>
        <v/>
      </c>
      <c r="C3951" t="str">
        <f>IF([1]线路!C3951="","",[1]线路!C3951)</f>
        <v/>
      </c>
      <c r="D3951" t="str">
        <f>IF([1]线路!D3951="","",[1]线路!D3951)</f>
        <v/>
      </c>
      <c r="E3951" t="str">
        <f>IF([1]线路!F3951="","",[1]线路!F3951)</f>
        <v/>
      </c>
      <c r="F3951" t="str">
        <f>IF([1]线路!E3951="","",[1]线路!E3951)</f>
        <v/>
      </c>
      <c r="G3951" s="18" t="str">
        <f t="shared" si="138"/>
        <v/>
      </c>
      <c r="H3951" s="18"/>
      <c r="I3951" s="18"/>
      <c r="J3951" s="18"/>
      <c r="K3951" s="18"/>
      <c r="L3951" s="18" t="str">
        <f t="shared" si="139"/>
        <v/>
      </c>
      <c r="M3951" t="str">
        <f>IF([1]线路!G3951="","",[1]线路!G3951)</f>
        <v/>
      </c>
      <c r="N3951" t="str">
        <f>IF([1]线路!H3951="","",[1]线路!H3951)</f>
        <v/>
      </c>
    </row>
    <row r="3952" spans="1:14" x14ac:dyDescent="0.15">
      <c r="A3952" t="str">
        <f>IF([1]线路!A3952="","",[1]线路!A3952)</f>
        <v/>
      </c>
      <c r="B3952" t="str">
        <f>IF([1]线路!B3952="","",[1]线路!B3952)</f>
        <v/>
      </c>
      <c r="C3952" t="str">
        <f>IF([1]线路!C3952="","",[1]线路!C3952)</f>
        <v/>
      </c>
      <c r="D3952" t="str">
        <f>IF([1]线路!D3952="","",[1]线路!D3952)</f>
        <v/>
      </c>
      <c r="E3952" t="str">
        <f>IF([1]线路!F3952="","",[1]线路!F3952)</f>
        <v/>
      </c>
      <c r="F3952" t="str">
        <f>IF([1]线路!E3952="","",[1]线路!E3952)</f>
        <v/>
      </c>
      <c r="G3952" s="18" t="str">
        <f t="shared" si="138"/>
        <v/>
      </c>
      <c r="H3952" s="18"/>
      <c r="I3952" s="18"/>
      <c r="J3952" s="18"/>
      <c r="K3952" s="18"/>
      <c r="L3952" s="18" t="str">
        <f t="shared" si="139"/>
        <v/>
      </c>
      <c r="M3952" t="str">
        <f>IF([1]线路!G3952="","",[1]线路!G3952)</f>
        <v/>
      </c>
      <c r="N3952" t="str">
        <f>IF([1]线路!H3952="","",[1]线路!H3952)</f>
        <v/>
      </c>
    </row>
    <row r="3953" spans="1:14" x14ac:dyDescent="0.15">
      <c r="A3953" t="str">
        <f>IF([1]线路!A3953="","",[1]线路!A3953)</f>
        <v/>
      </c>
      <c r="B3953" t="str">
        <f>IF([1]线路!B3953="","",[1]线路!B3953)</f>
        <v/>
      </c>
      <c r="C3953" t="str">
        <f>IF([1]线路!C3953="","",[1]线路!C3953)</f>
        <v/>
      </c>
      <c r="D3953" t="str">
        <f>IF([1]线路!D3953="","",[1]线路!D3953)</f>
        <v/>
      </c>
      <c r="E3953" t="str">
        <f>IF([1]线路!F3953="","",[1]线路!F3953)</f>
        <v/>
      </c>
      <c r="F3953" t="str">
        <f>IF([1]线路!E3953="","",[1]线路!E3953)</f>
        <v/>
      </c>
      <c r="G3953" s="18" t="str">
        <f t="shared" si="138"/>
        <v/>
      </c>
      <c r="H3953" s="18"/>
      <c r="I3953" s="18"/>
      <c r="J3953" s="18"/>
      <c r="K3953" s="18"/>
      <c r="L3953" s="18" t="str">
        <f t="shared" si="139"/>
        <v/>
      </c>
      <c r="M3953" t="str">
        <f>IF([1]线路!G3953="","",[1]线路!G3953)</f>
        <v/>
      </c>
      <c r="N3953" t="str">
        <f>IF([1]线路!H3953="","",[1]线路!H3953)</f>
        <v/>
      </c>
    </row>
    <row r="3954" spans="1:14" x14ac:dyDescent="0.15">
      <c r="A3954" t="str">
        <f>IF([1]线路!A3954="","",[1]线路!A3954)</f>
        <v/>
      </c>
      <c r="B3954" t="str">
        <f>IF([1]线路!B3954="","",[1]线路!B3954)</f>
        <v/>
      </c>
      <c r="C3954" t="str">
        <f>IF([1]线路!C3954="","",[1]线路!C3954)</f>
        <v/>
      </c>
      <c r="D3954" t="str">
        <f>IF([1]线路!D3954="","",[1]线路!D3954)</f>
        <v/>
      </c>
      <c r="E3954" t="str">
        <f>IF([1]线路!F3954="","",[1]线路!F3954)</f>
        <v/>
      </c>
      <c r="F3954" t="str">
        <f>IF([1]线路!E3954="","",[1]线路!E3954)</f>
        <v/>
      </c>
      <c r="G3954" s="18" t="str">
        <f t="shared" si="138"/>
        <v/>
      </c>
      <c r="H3954" s="18"/>
      <c r="I3954" s="18"/>
      <c r="J3954" s="18"/>
      <c r="K3954" s="18"/>
      <c r="L3954" s="18" t="str">
        <f t="shared" si="139"/>
        <v/>
      </c>
      <c r="M3954" t="str">
        <f>IF([1]线路!G3954="","",[1]线路!G3954)</f>
        <v/>
      </c>
      <c r="N3954" t="str">
        <f>IF([1]线路!H3954="","",[1]线路!H3954)</f>
        <v/>
      </c>
    </row>
    <row r="3955" spans="1:14" x14ac:dyDescent="0.15">
      <c r="A3955" t="str">
        <f>IF([1]线路!A3955="","",[1]线路!A3955)</f>
        <v/>
      </c>
      <c r="B3955" t="str">
        <f>IF([1]线路!B3955="","",[1]线路!B3955)</f>
        <v/>
      </c>
      <c r="C3955" t="str">
        <f>IF([1]线路!C3955="","",[1]线路!C3955)</f>
        <v/>
      </c>
      <c r="D3955" t="str">
        <f>IF([1]线路!D3955="","",[1]线路!D3955)</f>
        <v/>
      </c>
      <c r="E3955" t="str">
        <f>IF([1]线路!F3955="","",[1]线路!F3955)</f>
        <v/>
      </c>
      <c r="F3955" t="str">
        <f>IF([1]线路!E3955="","",[1]线路!E3955)</f>
        <v/>
      </c>
      <c r="G3955" s="18" t="str">
        <f t="shared" si="138"/>
        <v/>
      </c>
      <c r="H3955" s="18"/>
      <c r="I3955" s="18"/>
      <c r="J3955" s="18"/>
      <c r="K3955" s="18"/>
      <c r="L3955" s="18" t="str">
        <f t="shared" si="139"/>
        <v/>
      </c>
      <c r="M3955" t="str">
        <f>IF([1]线路!G3955="","",[1]线路!G3955)</f>
        <v/>
      </c>
      <c r="N3955" t="str">
        <f>IF([1]线路!H3955="","",[1]线路!H3955)</f>
        <v/>
      </c>
    </row>
    <row r="3956" spans="1:14" x14ac:dyDescent="0.15">
      <c r="A3956" t="str">
        <f>IF([1]线路!A3956="","",[1]线路!A3956)</f>
        <v/>
      </c>
      <c r="B3956" t="str">
        <f>IF([1]线路!B3956="","",[1]线路!B3956)</f>
        <v/>
      </c>
      <c r="C3956" t="str">
        <f>IF([1]线路!C3956="","",[1]线路!C3956)</f>
        <v/>
      </c>
      <c r="D3956" t="str">
        <f>IF([1]线路!D3956="","",[1]线路!D3956)</f>
        <v/>
      </c>
      <c r="E3956" t="str">
        <f>IF([1]线路!F3956="","",[1]线路!F3956)</f>
        <v/>
      </c>
      <c r="F3956" t="str">
        <f>IF([1]线路!E3956="","",[1]线路!E3956)</f>
        <v/>
      </c>
      <c r="G3956" s="18" t="str">
        <f t="shared" si="138"/>
        <v/>
      </c>
      <c r="H3956" s="18"/>
      <c r="I3956" s="18"/>
      <c r="J3956" s="18"/>
      <c r="K3956" s="18"/>
      <c r="L3956" s="18" t="str">
        <f t="shared" si="139"/>
        <v/>
      </c>
      <c r="M3956" t="str">
        <f>IF([1]线路!G3956="","",[1]线路!G3956)</f>
        <v/>
      </c>
      <c r="N3956" t="str">
        <f>IF([1]线路!H3956="","",[1]线路!H3956)</f>
        <v/>
      </c>
    </row>
    <row r="3957" spans="1:14" x14ac:dyDescent="0.15">
      <c r="A3957" t="str">
        <f>IF([1]线路!A3957="","",[1]线路!A3957)</f>
        <v/>
      </c>
      <c r="B3957" t="str">
        <f>IF([1]线路!B3957="","",[1]线路!B3957)</f>
        <v/>
      </c>
      <c r="C3957" t="str">
        <f>IF([1]线路!C3957="","",[1]线路!C3957)</f>
        <v/>
      </c>
      <c r="D3957" t="str">
        <f>IF([1]线路!D3957="","",[1]线路!D3957)</f>
        <v/>
      </c>
      <c r="E3957" t="str">
        <f>IF([1]线路!F3957="","",[1]线路!F3957)</f>
        <v/>
      </c>
      <c r="F3957" t="str">
        <f>IF([1]线路!E3957="","",[1]线路!E3957)</f>
        <v/>
      </c>
      <c r="G3957" s="18" t="str">
        <f t="shared" si="138"/>
        <v/>
      </c>
      <c r="H3957" s="18"/>
      <c r="I3957" s="18"/>
      <c r="J3957" s="18"/>
      <c r="K3957" s="18"/>
      <c r="L3957" s="18" t="str">
        <f t="shared" si="139"/>
        <v/>
      </c>
      <c r="M3957" t="str">
        <f>IF([1]线路!G3957="","",[1]线路!G3957)</f>
        <v/>
      </c>
      <c r="N3957" t="str">
        <f>IF([1]线路!H3957="","",[1]线路!H3957)</f>
        <v/>
      </c>
    </row>
    <row r="3958" spans="1:14" x14ac:dyDescent="0.15">
      <c r="A3958" t="str">
        <f>IF([1]线路!A3958="","",[1]线路!A3958)</f>
        <v/>
      </c>
      <c r="B3958" t="str">
        <f>IF([1]线路!B3958="","",[1]线路!B3958)</f>
        <v/>
      </c>
      <c r="C3958" t="str">
        <f>IF([1]线路!C3958="","",[1]线路!C3958)</f>
        <v/>
      </c>
      <c r="D3958" t="str">
        <f>IF([1]线路!D3958="","",[1]线路!D3958)</f>
        <v/>
      </c>
      <c r="E3958" t="str">
        <f>IF([1]线路!F3958="","",[1]线路!F3958)</f>
        <v/>
      </c>
      <c r="F3958" t="str">
        <f>IF([1]线路!E3958="","",[1]线路!E3958)</f>
        <v/>
      </c>
      <c r="G3958" s="18" t="str">
        <f t="shared" si="138"/>
        <v/>
      </c>
      <c r="H3958" s="18"/>
      <c r="I3958" s="18"/>
      <c r="J3958" s="18"/>
      <c r="K3958" s="18"/>
      <c r="L3958" s="18" t="str">
        <f t="shared" si="139"/>
        <v/>
      </c>
      <c r="M3958" t="str">
        <f>IF([1]线路!G3958="","",[1]线路!G3958)</f>
        <v/>
      </c>
      <c r="N3958" t="str">
        <f>IF([1]线路!H3958="","",[1]线路!H3958)</f>
        <v/>
      </c>
    </row>
    <row r="3959" spans="1:14" x14ac:dyDescent="0.15">
      <c r="A3959" t="str">
        <f>IF([1]线路!A3959="","",[1]线路!A3959)</f>
        <v/>
      </c>
      <c r="B3959" t="str">
        <f>IF([1]线路!B3959="","",[1]线路!B3959)</f>
        <v/>
      </c>
      <c r="C3959" t="str">
        <f>IF([1]线路!C3959="","",[1]线路!C3959)</f>
        <v/>
      </c>
      <c r="D3959" t="str">
        <f>IF([1]线路!D3959="","",[1]线路!D3959)</f>
        <v/>
      </c>
      <c r="E3959" t="str">
        <f>IF([1]线路!F3959="","",[1]线路!F3959)</f>
        <v/>
      </c>
      <c r="F3959" t="str">
        <f>IF([1]线路!E3959="","",[1]线路!E3959)</f>
        <v/>
      </c>
      <c r="G3959" s="18" t="str">
        <f t="shared" si="138"/>
        <v/>
      </c>
      <c r="H3959" s="18"/>
      <c r="I3959" s="18"/>
      <c r="J3959" s="18"/>
      <c r="K3959" s="18"/>
      <c r="L3959" s="18" t="str">
        <f t="shared" si="139"/>
        <v/>
      </c>
      <c r="M3959" t="str">
        <f>IF([1]线路!G3959="","",[1]线路!G3959)</f>
        <v/>
      </c>
      <c r="N3959" t="str">
        <f>IF([1]线路!H3959="","",[1]线路!H3959)</f>
        <v/>
      </c>
    </row>
    <row r="3960" spans="1:14" x14ac:dyDescent="0.15">
      <c r="A3960" t="str">
        <f>IF([1]线路!A3960="","",[1]线路!A3960)</f>
        <v/>
      </c>
      <c r="B3960" t="str">
        <f>IF([1]线路!B3960="","",[1]线路!B3960)</f>
        <v/>
      </c>
      <c r="C3960" t="str">
        <f>IF([1]线路!C3960="","",[1]线路!C3960)</f>
        <v/>
      </c>
      <c r="D3960" t="str">
        <f>IF([1]线路!D3960="","",[1]线路!D3960)</f>
        <v/>
      </c>
      <c r="E3960" t="str">
        <f>IF([1]线路!F3960="","",[1]线路!F3960)</f>
        <v/>
      </c>
      <c r="F3960" t="str">
        <f>IF([1]线路!E3960="","",[1]线路!E3960)</f>
        <v/>
      </c>
      <c r="G3960" s="18" t="str">
        <f t="shared" si="138"/>
        <v/>
      </c>
      <c r="H3960" s="18"/>
      <c r="I3960" s="18"/>
      <c r="J3960" s="18"/>
      <c r="K3960" s="18"/>
      <c r="L3960" s="18" t="str">
        <f t="shared" si="139"/>
        <v/>
      </c>
      <c r="M3960" t="str">
        <f>IF([1]线路!G3960="","",[1]线路!G3960)</f>
        <v/>
      </c>
      <c r="N3960" t="str">
        <f>IF([1]线路!H3960="","",[1]线路!H3960)</f>
        <v/>
      </c>
    </row>
    <row r="3961" spans="1:14" x14ac:dyDescent="0.15">
      <c r="A3961" t="str">
        <f>IF([1]线路!A3961="","",[1]线路!A3961)</f>
        <v/>
      </c>
      <c r="B3961" t="str">
        <f>IF([1]线路!B3961="","",[1]线路!B3961)</f>
        <v/>
      </c>
      <c r="C3961" t="str">
        <f>IF([1]线路!C3961="","",[1]线路!C3961)</f>
        <v/>
      </c>
      <c r="D3961" t="str">
        <f>IF([1]线路!D3961="","",[1]线路!D3961)</f>
        <v/>
      </c>
      <c r="E3961" t="str">
        <f>IF([1]线路!F3961="","",[1]线路!F3961)</f>
        <v/>
      </c>
      <c r="F3961" t="str">
        <f>IF([1]线路!E3961="","",[1]线路!E3961)</f>
        <v/>
      </c>
      <c r="G3961" s="18" t="str">
        <f t="shared" si="138"/>
        <v/>
      </c>
      <c r="H3961" s="18"/>
      <c r="I3961" s="18"/>
      <c r="J3961" s="18"/>
      <c r="K3961" s="18"/>
      <c r="L3961" s="18" t="str">
        <f t="shared" si="139"/>
        <v/>
      </c>
      <c r="M3961" t="str">
        <f>IF([1]线路!G3961="","",[1]线路!G3961)</f>
        <v/>
      </c>
      <c r="N3961" t="str">
        <f>IF([1]线路!H3961="","",[1]线路!H3961)</f>
        <v/>
      </c>
    </row>
    <row r="3962" spans="1:14" x14ac:dyDescent="0.15">
      <c r="A3962" t="str">
        <f>IF([1]线路!A3962="","",[1]线路!A3962)</f>
        <v/>
      </c>
      <c r="B3962" t="str">
        <f>IF([1]线路!B3962="","",[1]线路!B3962)</f>
        <v/>
      </c>
      <c r="C3962" t="str">
        <f>IF([1]线路!C3962="","",[1]线路!C3962)</f>
        <v/>
      </c>
      <c r="D3962" t="str">
        <f>IF([1]线路!D3962="","",[1]线路!D3962)</f>
        <v/>
      </c>
      <c r="E3962" t="str">
        <f>IF([1]线路!F3962="","",[1]线路!F3962)</f>
        <v/>
      </c>
      <c r="F3962" t="str">
        <f>IF([1]线路!E3962="","",[1]线路!E3962)</f>
        <v/>
      </c>
      <c r="G3962" s="18" t="str">
        <f t="shared" si="138"/>
        <v/>
      </c>
      <c r="H3962" s="18"/>
      <c r="I3962" s="18"/>
      <c r="J3962" s="18"/>
      <c r="K3962" s="18"/>
      <c r="L3962" s="18" t="str">
        <f t="shared" si="139"/>
        <v/>
      </c>
      <c r="M3962" t="str">
        <f>IF([1]线路!G3962="","",[1]线路!G3962)</f>
        <v/>
      </c>
      <c r="N3962" t="str">
        <f>IF([1]线路!H3962="","",[1]线路!H3962)</f>
        <v/>
      </c>
    </row>
    <row r="3963" spans="1:14" x14ac:dyDescent="0.15">
      <c r="A3963" t="str">
        <f>IF([1]线路!A3963="","",[1]线路!A3963)</f>
        <v/>
      </c>
      <c r="B3963" t="str">
        <f>IF([1]线路!B3963="","",[1]线路!B3963)</f>
        <v/>
      </c>
      <c r="C3963" t="str">
        <f>IF([1]线路!C3963="","",[1]线路!C3963)</f>
        <v/>
      </c>
      <c r="D3963" t="str">
        <f>IF([1]线路!D3963="","",[1]线路!D3963)</f>
        <v/>
      </c>
      <c r="E3963" t="str">
        <f>IF([1]线路!F3963="","",[1]线路!F3963)</f>
        <v/>
      </c>
      <c r="F3963" t="str">
        <f>IF([1]线路!E3963="","",[1]线路!E3963)</f>
        <v/>
      </c>
      <c r="G3963" s="18" t="str">
        <f t="shared" si="138"/>
        <v/>
      </c>
      <c r="H3963" s="18"/>
      <c r="I3963" s="18"/>
      <c r="J3963" s="18"/>
      <c r="K3963" s="18"/>
      <c r="L3963" s="18" t="str">
        <f t="shared" si="139"/>
        <v/>
      </c>
      <c r="M3963" t="str">
        <f>IF([1]线路!G3963="","",[1]线路!G3963)</f>
        <v/>
      </c>
      <c r="N3963" t="str">
        <f>IF([1]线路!H3963="","",[1]线路!H3963)</f>
        <v/>
      </c>
    </row>
    <row r="3964" spans="1:14" x14ac:dyDescent="0.15">
      <c r="A3964" t="str">
        <f>IF([1]线路!A3964="","",[1]线路!A3964)</f>
        <v/>
      </c>
      <c r="B3964" t="str">
        <f>IF([1]线路!B3964="","",[1]线路!B3964)</f>
        <v/>
      </c>
      <c r="C3964" t="str">
        <f>IF([1]线路!C3964="","",[1]线路!C3964)</f>
        <v/>
      </c>
      <c r="D3964" t="str">
        <f>IF([1]线路!D3964="","",[1]线路!D3964)</f>
        <v/>
      </c>
      <c r="E3964" t="str">
        <f>IF([1]线路!F3964="","",[1]线路!F3964)</f>
        <v/>
      </c>
      <c r="F3964" t="str">
        <f>IF([1]线路!E3964="","",[1]线路!E3964)</f>
        <v/>
      </c>
      <c r="G3964" s="18" t="str">
        <f t="shared" si="138"/>
        <v/>
      </c>
      <c r="H3964" s="18"/>
      <c r="I3964" s="18"/>
      <c r="J3964" s="18"/>
      <c r="K3964" s="18"/>
      <c r="L3964" s="18" t="str">
        <f t="shared" si="139"/>
        <v/>
      </c>
      <c r="M3964" t="str">
        <f>IF([1]线路!G3964="","",[1]线路!G3964)</f>
        <v/>
      </c>
      <c r="N3964" t="str">
        <f>IF([1]线路!H3964="","",[1]线路!H3964)</f>
        <v/>
      </c>
    </row>
    <row r="3965" spans="1:14" x14ac:dyDescent="0.15">
      <c r="A3965" t="str">
        <f>IF([1]线路!A3965="","",[1]线路!A3965)</f>
        <v/>
      </c>
      <c r="B3965" t="str">
        <f>IF([1]线路!B3965="","",[1]线路!B3965)</f>
        <v/>
      </c>
      <c r="C3965" t="str">
        <f>IF([1]线路!C3965="","",[1]线路!C3965)</f>
        <v/>
      </c>
      <c r="D3965" t="str">
        <f>IF([1]线路!D3965="","",[1]线路!D3965)</f>
        <v/>
      </c>
      <c r="E3965" t="str">
        <f>IF([1]线路!F3965="","",[1]线路!F3965)</f>
        <v/>
      </c>
      <c r="F3965" t="str">
        <f>IF([1]线路!E3965="","",[1]线路!E3965)</f>
        <v/>
      </c>
      <c r="G3965" s="18" t="str">
        <f t="shared" si="138"/>
        <v/>
      </c>
      <c r="H3965" s="18"/>
      <c r="I3965" s="18"/>
      <c r="J3965" s="18"/>
      <c r="K3965" s="18"/>
      <c r="L3965" s="18" t="str">
        <f t="shared" si="139"/>
        <v/>
      </c>
      <c r="M3965" t="str">
        <f>IF([1]线路!G3965="","",[1]线路!G3965)</f>
        <v/>
      </c>
      <c r="N3965" t="str">
        <f>IF([1]线路!H3965="","",[1]线路!H3965)</f>
        <v/>
      </c>
    </row>
    <row r="3966" spans="1:14" x14ac:dyDescent="0.15">
      <c r="A3966" t="str">
        <f>IF([1]线路!A3966="","",[1]线路!A3966)</f>
        <v/>
      </c>
      <c r="B3966" t="str">
        <f>IF([1]线路!B3966="","",[1]线路!B3966)</f>
        <v/>
      </c>
      <c r="C3966" t="str">
        <f>IF([1]线路!C3966="","",[1]线路!C3966)</f>
        <v/>
      </c>
      <c r="D3966" t="str">
        <f>IF([1]线路!D3966="","",[1]线路!D3966)</f>
        <v/>
      </c>
      <c r="E3966" t="str">
        <f>IF([1]线路!F3966="","",[1]线路!F3966)</f>
        <v/>
      </c>
      <c r="F3966" t="str">
        <f>IF([1]线路!E3966="","",[1]线路!E3966)</f>
        <v/>
      </c>
      <c r="G3966" s="18" t="str">
        <f t="shared" si="138"/>
        <v/>
      </c>
      <c r="H3966" s="18"/>
      <c r="I3966" s="18"/>
      <c r="J3966" s="18"/>
      <c r="K3966" s="18"/>
      <c r="L3966" s="18" t="str">
        <f t="shared" si="139"/>
        <v/>
      </c>
      <c r="M3966" t="str">
        <f>IF([1]线路!G3966="","",[1]线路!G3966)</f>
        <v/>
      </c>
      <c r="N3966" t="str">
        <f>IF([1]线路!H3966="","",[1]线路!H3966)</f>
        <v/>
      </c>
    </row>
    <row r="3967" spans="1:14" x14ac:dyDescent="0.15">
      <c r="A3967" t="str">
        <f>IF([1]线路!A3967="","",[1]线路!A3967)</f>
        <v/>
      </c>
      <c r="B3967" t="str">
        <f>IF([1]线路!B3967="","",[1]线路!B3967)</f>
        <v/>
      </c>
      <c r="C3967" t="str">
        <f>IF([1]线路!C3967="","",[1]线路!C3967)</f>
        <v/>
      </c>
      <c r="D3967" t="str">
        <f>IF([1]线路!D3967="","",[1]线路!D3967)</f>
        <v/>
      </c>
      <c r="E3967" t="str">
        <f>IF([1]线路!F3967="","",[1]线路!F3967)</f>
        <v/>
      </c>
      <c r="F3967" t="str">
        <f>IF([1]线路!E3967="","",[1]线路!E3967)</f>
        <v/>
      </c>
      <c r="G3967" s="18" t="str">
        <f t="shared" si="138"/>
        <v/>
      </c>
      <c r="H3967" s="18"/>
      <c r="I3967" s="18"/>
      <c r="J3967" s="18"/>
      <c r="K3967" s="18"/>
      <c r="L3967" s="18" t="str">
        <f t="shared" si="139"/>
        <v/>
      </c>
      <c r="M3967" t="str">
        <f>IF([1]线路!G3967="","",[1]线路!G3967)</f>
        <v/>
      </c>
      <c r="N3967" t="str">
        <f>IF([1]线路!H3967="","",[1]线路!H3967)</f>
        <v/>
      </c>
    </row>
    <row r="3968" spans="1:14" x14ac:dyDescent="0.15">
      <c r="A3968" t="str">
        <f>IF([1]线路!A3968="","",[1]线路!A3968)</f>
        <v/>
      </c>
      <c r="B3968" t="str">
        <f>IF([1]线路!B3968="","",[1]线路!B3968)</f>
        <v/>
      </c>
      <c r="C3968" t="str">
        <f>IF([1]线路!C3968="","",[1]线路!C3968)</f>
        <v/>
      </c>
      <c r="D3968" t="str">
        <f>IF([1]线路!D3968="","",[1]线路!D3968)</f>
        <v/>
      </c>
      <c r="E3968" t="str">
        <f>IF([1]线路!F3968="","",[1]线路!F3968)</f>
        <v/>
      </c>
      <c r="F3968" t="str">
        <f>IF([1]线路!E3968="","",[1]线路!E3968)</f>
        <v/>
      </c>
      <c r="G3968" s="18" t="str">
        <f t="shared" si="138"/>
        <v/>
      </c>
      <c r="H3968" s="18"/>
      <c r="I3968" s="18"/>
      <c r="J3968" s="18"/>
      <c r="K3968" s="18"/>
      <c r="L3968" s="18" t="str">
        <f t="shared" si="139"/>
        <v/>
      </c>
      <c r="M3968" t="str">
        <f>IF([1]线路!G3968="","",[1]线路!G3968)</f>
        <v/>
      </c>
      <c r="N3968" t="str">
        <f>IF([1]线路!H3968="","",[1]线路!H3968)</f>
        <v/>
      </c>
    </row>
    <row r="3969" spans="1:14" x14ac:dyDescent="0.15">
      <c r="A3969" t="str">
        <f>IF([1]线路!A3969="","",[1]线路!A3969)</f>
        <v/>
      </c>
      <c r="B3969" t="str">
        <f>IF([1]线路!B3969="","",[1]线路!B3969)</f>
        <v/>
      </c>
      <c r="C3969" t="str">
        <f>IF([1]线路!C3969="","",[1]线路!C3969)</f>
        <v/>
      </c>
      <c r="D3969" t="str">
        <f>IF([1]线路!D3969="","",[1]线路!D3969)</f>
        <v/>
      </c>
      <c r="E3969" t="str">
        <f>IF([1]线路!F3969="","",[1]线路!F3969)</f>
        <v/>
      </c>
      <c r="F3969" t="str">
        <f>IF([1]线路!E3969="","",[1]线路!E3969)</f>
        <v/>
      </c>
      <c r="G3969" s="18" t="str">
        <f t="shared" si="138"/>
        <v/>
      </c>
      <c r="H3969" s="18"/>
      <c r="I3969" s="18"/>
      <c r="J3969" s="18"/>
      <c r="K3969" s="18"/>
      <c r="L3969" s="18" t="str">
        <f t="shared" si="139"/>
        <v/>
      </c>
      <c r="M3969" t="str">
        <f>IF([1]线路!G3969="","",[1]线路!G3969)</f>
        <v/>
      </c>
      <c r="N3969" t="str">
        <f>IF([1]线路!H3969="","",[1]线路!H3969)</f>
        <v/>
      </c>
    </row>
    <row r="3970" spans="1:14" x14ac:dyDescent="0.15">
      <c r="A3970" t="str">
        <f>IF([1]线路!A3970="","",[1]线路!A3970)</f>
        <v/>
      </c>
      <c r="B3970" t="str">
        <f>IF([1]线路!B3970="","",[1]线路!B3970)</f>
        <v/>
      </c>
      <c r="C3970" t="str">
        <f>IF([1]线路!C3970="","",[1]线路!C3970)</f>
        <v/>
      </c>
      <c r="D3970" t="str">
        <f>IF([1]线路!D3970="","",[1]线路!D3970)</f>
        <v/>
      </c>
      <c r="E3970" t="str">
        <f>IF([1]线路!F3970="","",[1]线路!F3970)</f>
        <v/>
      </c>
      <c r="F3970" t="str">
        <f>IF([1]线路!E3970="","",[1]线路!E3970)</f>
        <v/>
      </c>
      <c r="G3970" s="18" t="str">
        <f t="shared" si="138"/>
        <v/>
      </c>
      <c r="H3970" s="18"/>
      <c r="I3970" s="18"/>
      <c r="J3970" s="18"/>
      <c r="K3970" s="18"/>
      <c r="L3970" s="18" t="str">
        <f t="shared" si="139"/>
        <v/>
      </c>
      <c r="M3970" t="str">
        <f>IF([1]线路!G3970="","",[1]线路!G3970)</f>
        <v/>
      </c>
      <c r="N3970" t="str">
        <f>IF([1]线路!H3970="","",[1]线路!H3970)</f>
        <v/>
      </c>
    </row>
    <row r="3971" spans="1:14" x14ac:dyDescent="0.15">
      <c r="A3971" t="str">
        <f>IF([1]线路!A3971="","",[1]线路!A3971)</f>
        <v/>
      </c>
      <c r="B3971" t="str">
        <f>IF([1]线路!B3971="","",[1]线路!B3971)</f>
        <v/>
      </c>
      <c r="C3971" t="str">
        <f>IF([1]线路!C3971="","",[1]线路!C3971)</f>
        <v/>
      </c>
      <c r="D3971" t="str">
        <f>IF([1]线路!D3971="","",[1]线路!D3971)</f>
        <v/>
      </c>
      <c r="E3971" t="str">
        <f>IF([1]线路!F3971="","",[1]线路!F3971)</f>
        <v/>
      </c>
      <c r="F3971" t="str">
        <f>IF([1]线路!E3971="","",[1]线路!E3971)</f>
        <v/>
      </c>
      <c r="G3971" s="18" t="str">
        <f t="shared" ref="G3971:G3999" si="140">L3971</f>
        <v/>
      </c>
      <c r="H3971" s="18"/>
      <c r="I3971" s="18"/>
      <c r="J3971" s="18"/>
      <c r="K3971" s="18"/>
      <c r="L3971" s="18" t="str">
        <f t="shared" ref="L3971:L4034" si="141">IF(OR(I3971="",K3971=""),"",IF(I3971/(I3971+K3971)&gt;0.5,0,1))</f>
        <v/>
      </c>
      <c r="M3971" t="str">
        <f>IF([1]线路!G3971="","",[1]线路!G3971)</f>
        <v/>
      </c>
      <c r="N3971" t="str">
        <f>IF([1]线路!H3971="","",[1]线路!H3971)</f>
        <v/>
      </c>
    </row>
    <row r="3972" spans="1:14" x14ac:dyDescent="0.15">
      <c r="A3972" t="str">
        <f>IF([1]线路!A3972="","",[1]线路!A3972)</f>
        <v/>
      </c>
      <c r="B3972" t="str">
        <f>IF([1]线路!B3972="","",[1]线路!B3972)</f>
        <v/>
      </c>
      <c r="C3972" t="str">
        <f>IF([1]线路!C3972="","",[1]线路!C3972)</f>
        <v/>
      </c>
      <c r="D3972" t="str">
        <f>IF([1]线路!D3972="","",[1]线路!D3972)</f>
        <v/>
      </c>
      <c r="E3972" t="str">
        <f>IF([1]线路!F3972="","",[1]线路!F3972)</f>
        <v/>
      </c>
      <c r="F3972" t="str">
        <f>IF([1]线路!E3972="","",[1]线路!E3972)</f>
        <v/>
      </c>
      <c r="G3972" s="18" t="str">
        <f t="shared" si="140"/>
        <v/>
      </c>
      <c r="H3972" s="18"/>
      <c r="I3972" s="18"/>
      <c r="J3972" s="18"/>
      <c r="K3972" s="18"/>
      <c r="L3972" s="18" t="str">
        <f t="shared" si="141"/>
        <v/>
      </c>
      <c r="M3972" t="str">
        <f>IF([1]线路!G3972="","",[1]线路!G3972)</f>
        <v/>
      </c>
      <c r="N3972" t="str">
        <f>IF([1]线路!H3972="","",[1]线路!H3972)</f>
        <v/>
      </c>
    </row>
    <row r="3973" spans="1:14" x14ac:dyDescent="0.15">
      <c r="A3973" t="str">
        <f>IF([1]线路!A3973="","",[1]线路!A3973)</f>
        <v/>
      </c>
      <c r="B3973" t="str">
        <f>IF([1]线路!B3973="","",[1]线路!B3973)</f>
        <v/>
      </c>
      <c r="C3973" t="str">
        <f>IF([1]线路!C3973="","",[1]线路!C3973)</f>
        <v/>
      </c>
      <c r="D3973" t="str">
        <f>IF([1]线路!D3973="","",[1]线路!D3973)</f>
        <v/>
      </c>
      <c r="E3973" t="str">
        <f>IF([1]线路!F3973="","",[1]线路!F3973)</f>
        <v/>
      </c>
      <c r="F3973" t="str">
        <f>IF([1]线路!E3973="","",[1]线路!E3973)</f>
        <v/>
      </c>
      <c r="G3973" s="18" t="str">
        <f t="shared" si="140"/>
        <v/>
      </c>
      <c r="H3973" s="18"/>
      <c r="I3973" s="18"/>
      <c r="J3973" s="18"/>
      <c r="K3973" s="18"/>
      <c r="L3973" s="18" t="str">
        <f t="shared" si="141"/>
        <v/>
      </c>
      <c r="M3973" t="str">
        <f>IF([1]线路!G3973="","",[1]线路!G3973)</f>
        <v/>
      </c>
      <c r="N3973" t="str">
        <f>IF([1]线路!H3973="","",[1]线路!H3973)</f>
        <v/>
      </c>
    </row>
    <row r="3974" spans="1:14" x14ac:dyDescent="0.15">
      <c r="A3974" t="str">
        <f>IF([1]线路!A3974="","",[1]线路!A3974)</f>
        <v/>
      </c>
      <c r="B3974" t="str">
        <f>IF([1]线路!B3974="","",[1]线路!B3974)</f>
        <v/>
      </c>
      <c r="C3974" t="str">
        <f>IF([1]线路!C3974="","",[1]线路!C3974)</f>
        <v/>
      </c>
      <c r="D3974" t="str">
        <f>IF([1]线路!D3974="","",[1]线路!D3974)</f>
        <v/>
      </c>
      <c r="E3974" t="str">
        <f>IF([1]线路!F3974="","",[1]线路!F3974)</f>
        <v/>
      </c>
      <c r="F3974" t="str">
        <f>IF([1]线路!E3974="","",[1]线路!E3974)</f>
        <v/>
      </c>
      <c r="G3974" s="18" t="str">
        <f t="shared" si="140"/>
        <v/>
      </c>
      <c r="H3974" s="18"/>
      <c r="I3974" s="18"/>
      <c r="J3974" s="18"/>
      <c r="K3974" s="18"/>
      <c r="L3974" s="18" t="str">
        <f t="shared" si="141"/>
        <v/>
      </c>
      <c r="M3974" t="str">
        <f>IF([1]线路!G3974="","",[1]线路!G3974)</f>
        <v/>
      </c>
      <c r="N3974" t="str">
        <f>IF([1]线路!H3974="","",[1]线路!H3974)</f>
        <v/>
      </c>
    </row>
    <row r="3975" spans="1:14" x14ac:dyDescent="0.15">
      <c r="A3975" t="str">
        <f>IF([1]线路!A3975="","",[1]线路!A3975)</f>
        <v/>
      </c>
      <c r="B3975" t="str">
        <f>IF([1]线路!B3975="","",[1]线路!B3975)</f>
        <v/>
      </c>
      <c r="C3975" t="str">
        <f>IF([1]线路!C3975="","",[1]线路!C3975)</f>
        <v/>
      </c>
      <c r="D3975" t="str">
        <f>IF([1]线路!D3975="","",[1]线路!D3975)</f>
        <v/>
      </c>
      <c r="E3975" t="str">
        <f>IF([1]线路!F3975="","",[1]线路!F3975)</f>
        <v/>
      </c>
      <c r="F3975" t="str">
        <f>IF([1]线路!E3975="","",[1]线路!E3975)</f>
        <v/>
      </c>
      <c r="G3975" s="18" t="str">
        <f t="shared" si="140"/>
        <v/>
      </c>
      <c r="H3975" s="18"/>
      <c r="I3975" s="18"/>
      <c r="J3975" s="18"/>
      <c r="K3975" s="18"/>
      <c r="L3975" s="18" t="str">
        <f t="shared" si="141"/>
        <v/>
      </c>
      <c r="M3975" t="str">
        <f>IF([1]线路!G3975="","",[1]线路!G3975)</f>
        <v/>
      </c>
      <c r="N3975" t="str">
        <f>IF([1]线路!H3975="","",[1]线路!H3975)</f>
        <v/>
      </c>
    </row>
    <row r="3976" spans="1:14" x14ac:dyDescent="0.15">
      <c r="A3976" t="str">
        <f>IF([1]线路!A3976="","",[1]线路!A3976)</f>
        <v/>
      </c>
      <c r="B3976" t="str">
        <f>IF([1]线路!B3976="","",[1]线路!B3976)</f>
        <v/>
      </c>
      <c r="C3976" t="str">
        <f>IF([1]线路!C3976="","",[1]线路!C3976)</f>
        <v/>
      </c>
      <c r="D3976" t="str">
        <f>IF([1]线路!D3976="","",[1]线路!D3976)</f>
        <v/>
      </c>
      <c r="E3976" t="str">
        <f>IF([1]线路!F3976="","",[1]线路!F3976)</f>
        <v/>
      </c>
      <c r="F3976" t="str">
        <f>IF([1]线路!E3976="","",[1]线路!E3976)</f>
        <v/>
      </c>
      <c r="G3976" s="18" t="str">
        <f t="shared" si="140"/>
        <v/>
      </c>
      <c r="H3976" s="18"/>
      <c r="I3976" s="18"/>
      <c r="J3976" s="18"/>
      <c r="K3976" s="18"/>
      <c r="L3976" s="18" t="str">
        <f t="shared" si="141"/>
        <v/>
      </c>
      <c r="M3976" t="str">
        <f>IF([1]线路!G3976="","",[1]线路!G3976)</f>
        <v/>
      </c>
      <c r="N3976" t="str">
        <f>IF([1]线路!H3976="","",[1]线路!H3976)</f>
        <v/>
      </c>
    </row>
    <row r="3977" spans="1:14" x14ac:dyDescent="0.15">
      <c r="A3977" t="str">
        <f>IF([1]线路!A3977="","",[1]线路!A3977)</f>
        <v/>
      </c>
      <c r="B3977" t="str">
        <f>IF([1]线路!B3977="","",[1]线路!B3977)</f>
        <v/>
      </c>
      <c r="C3977" t="str">
        <f>IF([1]线路!C3977="","",[1]线路!C3977)</f>
        <v/>
      </c>
      <c r="D3977" t="str">
        <f>IF([1]线路!D3977="","",[1]线路!D3977)</f>
        <v/>
      </c>
      <c r="E3977" t="str">
        <f>IF([1]线路!F3977="","",[1]线路!F3977)</f>
        <v/>
      </c>
      <c r="F3977" t="str">
        <f>IF([1]线路!E3977="","",[1]线路!E3977)</f>
        <v/>
      </c>
      <c r="G3977" s="18" t="str">
        <f t="shared" si="140"/>
        <v/>
      </c>
      <c r="H3977" s="18"/>
      <c r="I3977" s="18"/>
      <c r="J3977" s="18"/>
      <c r="K3977" s="18"/>
      <c r="L3977" s="18" t="str">
        <f t="shared" si="141"/>
        <v/>
      </c>
      <c r="M3977" t="str">
        <f>IF([1]线路!G3977="","",[1]线路!G3977)</f>
        <v/>
      </c>
      <c r="N3977" t="str">
        <f>IF([1]线路!H3977="","",[1]线路!H3977)</f>
        <v/>
      </c>
    </row>
    <row r="3978" spans="1:14" x14ac:dyDescent="0.15">
      <c r="A3978" t="str">
        <f>IF([1]线路!A3978="","",[1]线路!A3978)</f>
        <v/>
      </c>
      <c r="B3978" t="str">
        <f>IF([1]线路!B3978="","",[1]线路!B3978)</f>
        <v/>
      </c>
      <c r="C3978" t="str">
        <f>IF([1]线路!C3978="","",[1]线路!C3978)</f>
        <v/>
      </c>
      <c r="D3978" t="str">
        <f>IF([1]线路!D3978="","",[1]线路!D3978)</f>
        <v/>
      </c>
      <c r="E3978" t="str">
        <f>IF([1]线路!F3978="","",[1]线路!F3978)</f>
        <v/>
      </c>
      <c r="F3978" t="str">
        <f>IF([1]线路!E3978="","",[1]线路!E3978)</f>
        <v/>
      </c>
      <c r="G3978" s="18" t="str">
        <f t="shared" si="140"/>
        <v/>
      </c>
      <c r="H3978" s="18"/>
      <c r="I3978" s="18"/>
      <c r="J3978" s="18"/>
      <c r="K3978" s="18"/>
      <c r="L3978" s="18" t="str">
        <f t="shared" si="141"/>
        <v/>
      </c>
      <c r="M3978" t="str">
        <f>IF([1]线路!G3978="","",[1]线路!G3978)</f>
        <v/>
      </c>
      <c r="N3978" t="str">
        <f>IF([1]线路!H3978="","",[1]线路!H3978)</f>
        <v/>
      </c>
    </row>
    <row r="3979" spans="1:14" x14ac:dyDescent="0.15">
      <c r="A3979" t="str">
        <f>IF([1]线路!A3979="","",[1]线路!A3979)</f>
        <v/>
      </c>
      <c r="B3979" t="str">
        <f>IF([1]线路!B3979="","",[1]线路!B3979)</f>
        <v/>
      </c>
      <c r="C3979" t="str">
        <f>IF([1]线路!C3979="","",[1]线路!C3979)</f>
        <v/>
      </c>
      <c r="D3979" t="str">
        <f>IF([1]线路!D3979="","",[1]线路!D3979)</f>
        <v/>
      </c>
      <c r="E3979" t="str">
        <f>IF([1]线路!F3979="","",[1]线路!F3979)</f>
        <v/>
      </c>
      <c r="F3979" t="str">
        <f>IF([1]线路!E3979="","",[1]线路!E3979)</f>
        <v/>
      </c>
      <c r="G3979" s="18" t="str">
        <f t="shared" si="140"/>
        <v/>
      </c>
      <c r="H3979" s="18"/>
      <c r="I3979" s="18"/>
      <c r="J3979" s="18"/>
      <c r="K3979" s="18"/>
      <c r="L3979" s="18" t="str">
        <f t="shared" si="141"/>
        <v/>
      </c>
      <c r="M3979" t="str">
        <f>IF([1]线路!G3979="","",[1]线路!G3979)</f>
        <v/>
      </c>
      <c r="N3979" t="str">
        <f>IF([1]线路!H3979="","",[1]线路!H3979)</f>
        <v/>
      </c>
    </row>
    <row r="3980" spans="1:14" x14ac:dyDescent="0.15">
      <c r="A3980" t="str">
        <f>IF([1]线路!A3980="","",[1]线路!A3980)</f>
        <v/>
      </c>
      <c r="B3980" t="str">
        <f>IF([1]线路!B3980="","",[1]线路!B3980)</f>
        <v/>
      </c>
      <c r="C3980" t="str">
        <f>IF([1]线路!C3980="","",[1]线路!C3980)</f>
        <v/>
      </c>
      <c r="D3980" t="str">
        <f>IF([1]线路!D3980="","",[1]线路!D3980)</f>
        <v/>
      </c>
      <c r="E3980" t="str">
        <f>IF([1]线路!F3980="","",[1]线路!F3980)</f>
        <v/>
      </c>
      <c r="F3980" t="str">
        <f>IF([1]线路!E3980="","",[1]线路!E3980)</f>
        <v/>
      </c>
      <c r="G3980" s="18" t="str">
        <f t="shared" si="140"/>
        <v/>
      </c>
      <c r="H3980" s="18"/>
      <c r="I3980" s="18"/>
      <c r="J3980" s="18"/>
      <c r="K3980" s="18"/>
      <c r="L3980" s="18" t="str">
        <f t="shared" si="141"/>
        <v/>
      </c>
      <c r="M3980" t="str">
        <f>IF([1]线路!G3980="","",[1]线路!G3980)</f>
        <v/>
      </c>
      <c r="N3980" t="str">
        <f>IF([1]线路!H3980="","",[1]线路!H3980)</f>
        <v/>
      </c>
    </row>
    <row r="3981" spans="1:14" x14ac:dyDescent="0.15">
      <c r="A3981" t="str">
        <f>IF([1]线路!A3981="","",[1]线路!A3981)</f>
        <v/>
      </c>
      <c r="B3981" t="str">
        <f>IF([1]线路!B3981="","",[1]线路!B3981)</f>
        <v/>
      </c>
      <c r="C3981" t="str">
        <f>IF([1]线路!C3981="","",[1]线路!C3981)</f>
        <v/>
      </c>
      <c r="D3981" t="str">
        <f>IF([1]线路!D3981="","",[1]线路!D3981)</f>
        <v/>
      </c>
      <c r="E3981" t="str">
        <f>IF([1]线路!F3981="","",[1]线路!F3981)</f>
        <v/>
      </c>
      <c r="F3981" t="str">
        <f>IF([1]线路!E3981="","",[1]线路!E3981)</f>
        <v/>
      </c>
      <c r="G3981" s="18" t="str">
        <f t="shared" si="140"/>
        <v/>
      </c>
      <c r="H3981" s="18"/>
      <c r="I3981" s="18"/>
      <c r="J3981" s="18"/>
      <c r="K3981" s="18"/>
      <c r="L3981" s="18" t="str">
        <f t="shared" si="141"/>
        <v/>
      </c>
      <c r="M3981" t="str">
        <f>IF([1]线路!G3981="","",[1]线路!G3981)</f>
        <v/>
      </c>
      <c r="N3981" t="str">
        <f>IF([1]线路!H3981="","",[1]线路!H3981)</f>
        <v/>
      </c>
    </row>
    <row r="3982" spans="1:14" x14ac:dyDescent="0.15">
      <c r="A3982" t="str">
        <f>IF([1]线路!A3982="","",[1]线路!A3982)</f>
        <v/>
      </c>
      <c r="B3982" t="str">
        <f>IF([1]线路!B3982="","",[1]线路!B3982)</f>
        <v/>
      </c>
      <c r="C3982" t="str">
        <f>IF([1]线路!C3982="","",[1]线路!C3982)</f>
        <v/>
      </c>
      <c r="D3982" t="str">
        <f>IF([1]线路!D3982="","",[1]线路!D3982)</f>
        <v/>
      </c>
      <c r="E3982" t="str">
        <f>IF([1]线路!F3982="","",[1]线路!F3982)</f>
        <v/>
      </c>
      <c r="F3982" t="str">
        <f>IF([1]线路!E3982="","",[1]线路!E3982)</f>
        <v/>
      </c>
      <c r="G3982" s="18" t="str">
        <f t="shared" si="140"/>
        <v/>
      </c>
      <c r="H3982" s="18"/>
      <c r="I3982" s="18"/>
      <c r="J3982" s="18"/>
      <c r="K3982" s="18"/>
      <c r="L3982" s="18" t="str">
        <f t="shared" si="141"/>
        <v/>
      </c>
      <c r="M3982" t="str">
        <f>IF([1]线路!G3982="","",[1]线路!G3982)</f>
        <v/>
      </c>
      <c r="N3982" t="str">
        <f>IF([1]线路!H3982="","",[1]线路!H3982)</f>
        <v/>
      </c>
    </row>
    <row r="3983" spans="1:14" x14ac:dyDescent="0.15">
      <c r="A3983" t="str">
        <f>IF([1]线路!A3983="","",[1]线路!A3983)</f>
        <v/>
      </c>
      <c r="B3983" t="str">
        <f>IF([1]线路!B3983="","",[1]线路!B3983)</f>
        <v/>
      </c>
      <c r="C3983" t="str">
        <f>IF([1]线路!C3983="","",[1]线路!C3983)</f>
        <v/>
      </c>
      <c r="D3983" t="str">
        <f>IF([1]线路!D3983="","",[1]线路!D3983)</f>
        <v/>
      </c>
      <c r="E3983" t="str">
        <f>IF([1]线路!F3983="","",[1]线路!F3983)</f>
        <v/>
      </c>
      <c r="F3983" t="str">
        <f>IF([1]线路!E3983="","",[1]线路!E3983)</f>
        <v/>
      </c>
      <c r="G3983" s="18" t="str">
        <f t="shared" si="140"/>
        <v/>
      </c>
      <c r="H3983" s="18"/>
      <c r="I3983" s="18"/>
      <c r="J3983" s="18"/>
      <c r="K3983" s="18"/>
      <c r="L3983" s="18" t="str">
        <f t="shared" si="141"/>
        <v/>
      </c>
      <c r="M3983" t="str">
        <f>IF([1]线路!G3983="","",[1]线路!G3983)</f>
        <v/>
      </c>
      <c r="N3983" t="str">
        <f>IF([1]线路!H3983="","",[1]线路!H3983)</f>
        <v/>
      </c>
    </row>
    <row r="3984" spans="1:14" x14ac:dyDescent="0.15">
      <c r="A3984" t="str">
        <f>IF([1]线路!A3984="","",[1]线路!A3984)</f>
        <v/>
      </c>
      <c r="B3984" t="str">
        <f>IF([1]线路!B3984="","",[1]线路!B3984)</f>
        <v/>
      </c>
      <c r="C3984" t="str">
        <f>IF([1]线路!C3984="","",[1]线路!C3984)</f>
        <v/>
      </c>
      <c r="D3984" t="str">
        <f>IF([1]线路!D3984="","",[1]线路!D3984)</f>
        <v/>
      </c>
      <c r="E3984" t="str">
        <f>IF([1]线路!F3984="","",[1]线路!F3984)</f>
        <v/>
      </c>
      <c r="F3984" t="str">
        <f>IF([1]线路!E3984="","",[1]线路!E3984)</f>
        <v/>
      </c>
      <c r="G3984" s="18" t="str">
        <f t="shared" si="140"/>
        <v/>
      </c>
      <c r="H3984" s="18"/>
      <c r="I3984" s="18"/>
      <c r="J3984" s="18"/>
      <c r="K3984" s="18"/>
      <c r="L3984" s="18" t="str">
        <f t="shared" si="141"/>
        <v/>
      </c>
      <c r="M3984" t="str">
        <f>IF([1]线路!G3984="","",[1]线路!G3984)</f>
        <v/>
      </c>
      <c r="N3984" t="str">
        <f>IF([1]线路!H3984="","",[1]线路!H3984)</f>
        <v/>
      </c>
    </row>
    <row r="3985" spans="1:14" x14ac:dyDescent="0.15">
      <c r="A3985" t="str">
        <f>IF([1]线路!A3985="","",[1]线路!A3985)</f>
        <v/>
      </c>
      <c r="B3985" t="str">
        <f>IF([1]线路!B3985="","",[1]线路!B3985)</f>
        <v/>
      </c>
      <c r="C3985" t="str">
        <f>IF([1]线路!C3985="","",[1]线路!C3985)</f>
        <v/>
      </c>
      <c r="D3985" t="str">
        <f>IF([1]线路!D3985="","",[1]线路!D3985)</f>
        <v/>
      </c>
      <c r="E3985" t="str">
        <f>IF([1]线路!F3985="","",[1]线路!F3985)</f>
        <v/>
      </c>
      <c r="F3985" t="str">
        <f>IF([1]线路!E3985="","",[1]线路!E3985)</f>
        <v/>
      </c>
      <c r="G3985" s="18" t="str">
        <f t="shared" si="140"/>
        <v/>
      </c>
      <c r="H3985" s="18"/>
      <c r="I3985" s="18"/>
      <c r="J3985" s="18"/>
      <c r="K3985" s="18"/>
      <c r="L3985" s="18" t="str">
        <f t="shared" si="141"/>
        <v/>
      </c>
      <c r="M3985" t="str">
        <f>IF([1]线路!G3985="","",[1]线路!G3985)</f>
        <v/>
      </c>
      <c r="N3985" t="str">
        <f>IF([1]线路!H3985="","",[1]线路!H3985)</f>
        <v/>
      </c>
    </row>
    <row r="3986" spans="1:14" x14ac:dyDescent="0.15">
      <c r="A3986" t="str">
        <f>IF([1]线路!A3986="","",[1]线路!A3986)</f>
        <v/>
      </c>
      <c r="B3986" t="str">
        <f>IF([1]线路!B3986="","",[1]线路!B3986)</f>
        <v/>
      </c>
      <c r="C3986" t="str">
        <f>IF([1]线路!C3986="","",[1]线路!C3986)</f>
        <v/>
      </c>
      <c r="D3986" t="str">
        <f>IF([1]线路!D3986="","",[1]线路!D3986)</f>
        <v/>
      </c>
      <c r="E3986" t="str">
        <f>IF([1]线路!F3986="","",[1]线路!F3986)</f>
        <v/>
      </c>
      <c r="F3986" t="str">
        <f>IF([1]线路!E3986="","",[1]线路!E3986)</f>
        <v/>
      </c>
      <c r="G3986" s="18" t="str">
        <f t="shared" si="140"/>
        <v/>
      </c>
      <c r="H3986" s="18"/>
      <c r="I3986" s="18"/>
      <c r="J3986" s="18"/>
      <c r="K3986" s="18"/>
      <c r="L3986" s="18" t="str">
        <f t="shared" si="141"/>
        <v/>
      </c>
      <c r="M3986" t="str">
        <f>IF([1]线路!G3986="","",[1]线路!G3986)</f>
        <v/>
      </c>
      <c r="N3986" t="str">
        <f>IF([1]线路!H3986="","",[1]线路!H3986)</f>
        <v/>
      </c>
    </row>
    <row r="3987" spans="1:14" x14ac:dyDescent="0.15">
      <c r="A3987" t="str">
        <f>IF([1]线路!A3987="","",[1]线路!A3987)</f>
        <v/>
      </c>
      <c r="B3987" t="str">
        <f>IF([1]线路!B3987="","",[1]线路!B3987)</f>
        <v/>
      </c>
      <c r="C3987" t="str">
        <f>IF([1]线路!C3987="","",[1]线路!C3987)</f>
        <v/>
      </c>
      <c r="D3987" t="str">
        <f>IF([1]线路!D3987="","",[1]线路!D3987)</f>
        <v/>
      </c>
      <c r="E3987" t="str">
        <f>IF([1]线路!F3987="","",[1]线路!F3987)</f>
        <v/>
      </c>
      <c r="F3987" t="str">
        <f>IF([1]线路!E3987="","",[1]线路!E3987)</f>
        <v/>
      </c>
      <c r="G3987" s="18" t="str">
        <f t="shared" si="140"/>
        <v/>
      </c>
      <c r="H3987" s="18"/>
      <c r="I3987" s="18"/>
      <c r="J3987" s="18"/>
      <c r="K3987" s="18"/>
      <c r="L3987" s="18" t="str">
        <f t="shared" si="141"/>
        <v/>
      </c>
      <c r="M3987" t="str">
        <f>IF([1]线路!G3987="","",[1]线路!G3987)</f>
        <v/>
      </c>
      <c r="N3987" t="str">
        <f>IF([1]线路!H3987="","",[1]线路!H3987)</f>
        <v/>
      </c>
    </row>
    <row r="3988" spans="1:14" x14ac:dyDescent="0.15">
      <c r="A3988" t="str">
        <f>IF([1]线路!A3988="","",[1]线路!A3988)</f>
        <v/>
      </c>
      <c r="B3988" t="str">
        <f>IF([1]线路!B3988="","",[1]线路!B3988)</f>
        <v/>
      </c>
      <c r="C3988" t="str">
        <f>IF([1]线路!C3988="","",[1]线路!C3988)</f>
        <v/>
      </c>
      <c r="D3988" t="str">
        <f>IF([1]线路!D3988="","",[1]线路!D3988)</f>
        <v/>
      </c>
      <c r="E3988" t="str">
        <f>IF([1]线路!F3988="","",[1]线路!F3988)</f>
        <v/>
      </c>
      <c r="F3988" t="str">
        <f>IF([1]线路!E3988="","",[1]线路!E3988)</f>
        <v/>
      </c>
      <c r="G3988" s="18" t="str">
        <f t="shared" si="140"/>
        <v/>
      </c>
      <c r="H3988" s="18"/>
      <c r="I3988" s="18"/>
      <c r="J3988" s="18"/>
      <c r="K3988" s="18"/>
      <c r="L3988" s="18" t="str">
        <f t="shared" si="141"/>
        <v/>
      </c>
      <c r="M3988" t="str">
        <f>IF([1]线路!G3988="","",[1]线路!G3988)</f>
        <v/>
      </c>
      <c r="N3988" t="str">
        <f>IF([1]线路!H3988="","",[1]线路!H3988)</f>
        <v/>
      </c>
    </row>
    <row r="3989" spans="1:14" x14ac:dyDescent="0.15">
      <c r="A3989" t="str">
        <f>IF([1]线路!A3989="","",[1]线路!A3989)</f>
        <v/>
      </c>
      <c r="B3989" t="str">
        <f>IF([1]线路!B3989="","",[1]线路!B3989)</f>
        <v/>
      </c>
      <c r="C3989" t="str">
        <f>IF([1]线路!C3989="","",[1]线路!C3989)</f>
        <v/>
      </c>
      <c r="D3989" t="str">
        <f>IF([1]线路!D3989="","",[1]线路!D3989)</f>
        <v/>
      </c>
      <c r="E3989" t="str">
        <f>IF([1]线路!F3989="","",[1]线路!F3989)</f>
        <v/>
      </c>
      <c r="F3989" t="str">
        <f>IF([1]线路!E3989="","",[1]线路!E3989)</f>
        <v/>
      </c>
      <c r="G3989" s="18" t="str">
        <f t="shared" si="140"/>
        <v/>
      </c>
      <c r="H3989" s="18"/>
      <c r="I3989" s="18"/>
      <c r="J3989" s="18"/>
      <c r="K3989" s="18"/>
      <c r="L3989" s="18" t="str">
        <f t="shared" si="141"/>
        <v/>
      </c>
      <c r="M3989" t="str">
        <f>IF([1]线路!G3989="","",[1]线路!G3989)</f>
        <v/>
      </c>
      <c r="N3989" t="str">
        <f>IF([1]线路!H3989="","",[1]线路!H3989)</f>
        <v/>
      </c>
    </row>
    <row r="3990" spans="1:14" x14ac:dyDescent="0.15">
      <c r="A3990" t="str">
        <f>IF([1]线路!A3990="","",[1]线路!A3990)</f>
        <v/>
      </c>
      <c r="B3990" t="str">
        <f>IF([1]线路!B3990="","",[1]线路!B3990)</f>
        <v/>
      </c>
      <c r="C3990" t="str">
        <f>IF([1]线路!C3990="","",[1]线路!C3990)</f>
        <v/>
      </c>
      <c r="D3990" t="str">
        <f>IF([1]线路!D3990="","",[1]线路!D3990)</f>
        <v/>
      </c>
      <c r="E3990" t="str">
        <f>IF([1]线路!F3990="","",[1]线路!F3990)</f>
        <v/>
      </c>
      <c r="F3990" t="str">
        <f>IF([1]线路!E3990="","",[1]线路!E3990)</f>
        <v/>
      </c>
      <c r="G3990" s="18" t="str">
        <f t="shared" si="140"/>
        <v/>
      </c>
      <c r="H3990" s="18"/>
      <c r="I3990" s="18"/>
      <c r="J3990" s="18"/>
      <c r="K3990" s="18"/>
      <c r="L3990" s="18" t="str">
        <f t="shared" si="141"/>
        <v/>
      </c>
      <c r="M3990" t="str">
        <f>IF([1]线路!G3990="","",[1]线路!G3990)</f>
        <v/>
      </c>
      <c r="N3990" t="str">
        <f>IF([1]线路!H3990="","",[1]线路!H3990)</f>
        <v/>
      </c>
    </row>
    <row r="3991" spans="1:14" x14ac:dyDescent="0.15">
      <c r="A3991" t="str">
        <f>IF([1]线路!A3991="","",[1]线路!A3991)</f>
        <v/>
      </c>
      <c r="B3991" t="str">
        <f>IF([1]线路!B3991="","",[1]线路!B3991)</f>
        <v/>
      </c>
      <c r="C3991" t="str">
        <f>IF([1]线路!C3991="","",[1]线路!C3991)</f>
        <v/>
      </c>
      <c r="D3991" t="str">
        <f>IF([1]线路!D3991="","",[1]线路!D3991)</f>
        <v/>
      </c>
      <c r="E3991" t="str">
        <f>IF([1]线路!F3991="","",[1]线路!F3991)</f>
        <v/>
      </c>
      <c r="F3991" t="str">
        <f>IF([1]线路!E3991="","",[1]线路!E3991)</f>
        <v/>
      </c>
      <c r="G3991" s="18" t="str">
        <f t="shared" si="140"/>
        <v/>
      </c>
      <c r="H3991" s="18"/>
      <c r="I3991" s="18"/>
      <c r="J3991" s="18"/>
      <c r="K3991" s="18"/>
      <c r="L3991" s="18" t="str">
        <f t="shared" si="141"/>
        <v/>
      </c>
      <c r="M3991" t="str">
        <f>IF([1]线路!G3991="","",[1]线路!G3991)</f>
        <v/>
      </c>
      <c r="N3991" t="str">
        <f>IF([1]线路!H3991="","",[1]线路!H3991)</f>
        <v/>
      </c>
    </row>
    <row r="3992" spans="1:14" x14ac:dyDescent="0.15">
      <c r="A3992" t="str">
        <f>IF([1]线路!A3992="","",[1]线路!A3992)</f>
        <v/>
      </c>
      <c r="B3992" t="str">
        <f>IF([1]线路!B3992="","",[1]线路!B3992)</f>
        <v/>
      </c>
      <c r="C3992" t="str">
        <f>IF([1]线路!C3992="","",[1]线路!C3992)</f>
        <v/>
      </c>
      <c r="D3992" t="str">
        <f>IF([1]线路!D3992="","",[1]线路!D3992)</f>
        <v/>
      </c>
      <c r="E3992" t="str">
        <f>IF([1]线路!F3992="","",[1]线路!F3992)</f>
        <v/>
      </c>
      <c r="F3992" t="str">
        <f>IF([1]线路!E3992="","",[1]线路!E3992)</f>
        <v/>
      </c>
      <c r="G3992" s="18" t="str">
        <f t="shared" si="140"/>
        <v/>
      </c>
      <c r="H3992" s="18"/>
      <c r="I3992" s="18"/>
      <c r="J3992" s="18"/>
      <c r="K3992" s="18"/>
      <c r="L3992" s="18" t="str">
        <f t="shared" si="141"/>
        <v/>
      </c>
      <c r="M3992" t="str">
        <f>IF([1]线路!G3992="","",[1]线路!G3992)</f>
        <v/>
      </c>
      <c r="N3992" t="str">
        <f>IF([1]线路!H3992="","",[1]线路!H3992)</f>
        <v/>
      </c>
    </row>
    <row r="3993" spans="1:14" x14ac:dyDescent="0.15">
      <c r="A3993" t="str">
        <f>IF([1]线路!A3993="","",[1]线路!A3993)</f>
        <v/>
      </c>
      <c r="B3993" t="str">
        <f>IF([1]线路!B3993="","",[1]线路!B3993)</f>
        <v/>
      </c>
      <c r="C3993" t="str">
        <f>IF([1]线路!C3993="","",[1]线路!C3993)</f>
        <v/>
      </c>
      <c r="D3993" t="str">
        <f>IF([1]线路!D3993="","",[1]线路!D3993)</f>
        <v/>
      </c>
      <c r="E3993" t="str">
        <f>IF([1]线路!F3993="","",[1]线路!F3993)</f>
        <v/>
      </c>
      <c r="F3993" t="str">
        <f>IF([1]线路!E3993="","",[1]线路!E3993)</f>
        <v/>
      </c>
      <c r="G3993" s="18" t="str">
        <f t="shared" si="140"/>
        <v/>
      </c>
      <c r="H3993" s="18"/>
      <c r="I3993" s="18"/>
      <c r="J3993" s="18"/>
      <c r="K3993" s="18"/>
      <c r="L3993" s="18" t="str">
        <f t="shared" si="141"/>
        <v/>
      </c>
      <c r="M3993" t="str">
        <f>IF([1]线路!G3993="","",[1]线路!G3993)</f>
        <v/>
      </c>
      <c r="N3993" t="str">
        <f>IF([1]线路!H3993="","",[1]线路!H3993)</f>
        <v/>
      </c>
    </row>
    <row r="3994" spans="1:14" x14ac:dyDescent="0.15">
      <c r="A3994" t="str">
        <f>IF([1]线路!A3994="","",[1]线路!A3994)</f>
        <v/>
      </c>
      <c r="B3994" t="str">
        <f>IF([1]线路!B3994="","",[1]线路!B3994)</f>
        <v/>
      </c>
      <c r="C3994" t="str">
        <f>IF([1]线路!C3994="","",[1]线路!C3994)</f>
        <v/>
      </c>
      <c r="D3994" t="str">
        <f>IF([1]线路!D3994="","",[1]线路!D3994)</f>
        <v/>
      </c>
      <c r="E3994" t="str">
        <f>IF([1]线路!F3994="","",[1]线路!F3994)</f>
        <v/>
      </c>
      <c r="F3994" t="str">
        <f>IF([1]线路!E3994="","",[1]线路!E3994)</f>
        <v/>
      </c>
      <c r="G3994" s="18" t="str">
        <f t="shared" si="140"/>
        <v/>
      </c>
      <c r="H3994" s="18"/>
      <c r="I3994" s="18"/>
      <c r="J3994" s="18"/>
      <c r="K3994" s="18"/>
      <c r="L3994" s="18" t="str">
        <f t="shared" si="141"/>
        <v/>
      </c>
      <c r="M3994" t="str">
        <f>IF([1]线路!G3994="","",[1]线路!G3994)</f>
        <v/>
      </c>
      <c r="N3994" t="str">
        <f>IF([1]线路!H3994="","",[1]线路!H3994)</f>
        <v/>
      </c>
    </row>
    <row r="3995" spans="1:14" x14ac:dyDescent="0.15">
      <c r="A3995" t="str">
        <f>IF([1]线路!A3995="","",[1]线路!A3995)</f>
        <v/>
      </c>
      <c r="B3995" t="str">
        <f>IF([1]线路!B3995="","",[1]线路!B3995)</f>
        <v/>
      </c>
      <c r="C3995" t="str">
        <f>IF([1]线路!C3995="","",[1]线路!C3995)</f>
        <v/>
      </c>
      <c r="D3995" t="str">
        <f>IF([1]线路!D3995="","",[1]线路!D3995)</f>
        <v/>
      </c>
      <c r="E3995" t="str">
        <f>IF([1]线路!F3995="","",[1]线路!F3995)</f>
        <v/>
      </c>
      <c r="F3995" t="str">
        <f>IF([1]线路!E3995="","",[1]线路!E3995)</f>
        <v/>
      </c>
      <c r="G3995" s="18" t="str">
        <f t="shared" si="140"/>
        <v/>
      </c>
      <c r="H3995" s="18"/>
      <c r="I3995" s="18"/>
      <c r="J3995" s="18"/>
      <c r="K3995" s="18"/>
      <c r="L3995" s="18" t="str">
        <f t="shared" si="141"/>
        <v/>
      </c>
      <c r="M3995" t="str">
        <f>IF([1]线路!G3995="","",[1]线路!G3995)</f>
        <v/>
      </c>
      <c r="N3995" t="str">
        <f>IF([1]线路!H3995="","",[1]线路!H3995)</f>
        <v/>
      </c>
    </row>
    <row r="3996" spans="1:14" x14ac:dyDescent="0.15">
      <c r="A3996" t="str">
        <f>IF([1]线路!A3996="","",[1]线路!A3996)</f>
        <v/>
      </c>
      <c r="B3996" t="str">
        <f>IF([1]线路!B3996="","",[1]线路!B3996)</f>
        <v/>
      </c>
      <c r="C3996" t="str">
        <f>IF([1]线路!C3996="","",[1]线路!C3996)</f>
        <v/>
      </c>
      <c r="D3996" t="str">
        <f>IF([1]线路!D3996="","",[1]线路!D3996)</f>
        <v/>
      </c>
      <c r="E3996" t="str">
        <f>IF([1]线路!F3996="","",[1]线路!F3996)</f>
        <v/>
      </c>
      <c r="F3996" t="str">
        <f>IF([1]线路!E3996="","",[1]线路!E3996)</f>
        <v/>
      </c>
      <c r="G3996" s="18" t="str">
        <f t="shared" si="140"/>
        <v/>
      </c>
      <c r="H3996" s="18"/>
      <c r="I3996" s="18"/>
      <c r="J3996" s="18"/>
      <c r="K3996" s="18"/>
      <c r="L3996" s="18" t="str">
        <f t="shared" si="141"/>
        <v/>
      </c>
      <c r="M3996" t="str">
        <f>IF([1]线路!G3996="","",[1]线路!G3996)</f>
        <v/>
      </c>
      <c r="N3996" t="str">
        <f>IF([1]线路!H3996="","",[1]线路!H3996)</f>
        <v/>
      </c>
    </row>
    <row r="3997" spans="1:14" x14ac:dyDescent="0.15">
      <c r="A3997" t="str">
        <f>IF([1]线路!A3997="","",[1]线路!A3997)</f>
        <v/>
      </c>
      <c r="B3997" t="str">
        <f>IF([1]线路!B3997="","",[1]线路!B3997)</f>
        <v/>
      </c>
      <c r="C3997" t="str">
        <f>IF([1]线路!C3997="","",[1]线路!C3997)</f>
        <v/>
      </c>
      <c r="D3997" t="str">
        <f>IF([1]线路!D3997="","",[1]线路!D3997)</f>
        <v/>
      </c>
      <c r="E3997" t="str">
        <f>IF([1]线路!F3997="","",[1]线路!F3997)</f>
        <v/>
      </c>
      <c r="F3997" t="str">
        <f>IF([1]线路!E3997="","",[1]线路!E3997)</f>
        <v/>
      </c>
      <c r="G3997" s="18" t="str">
        <f t="shared" si="140"/>
        <v/>
      </c>
      <c r="H3997" s="18"/>
      <c r="I3997" s="18"/>
      <c r="J3997" s="18"/>
      <c r="K3997" s="18"/>
      <c r="L3997" s="18" t="str">
        <f t="shared" si="141"/>
        <v/>
      </c>
      <c r="M3997" t="str">
        <f>IF([1]线路!G3997="","",[1]线路!G3997)</f>
        <v/>
      </c>
      <c r="N3997" t="str">
        <f>IF([1]线路!H3997="","",[1]线路!H3997)</f>
        <v/>
      </c>
    </row>
    <row r="3998" spans="1:14" x14ac:dyDescent="0.15">
      <c r="A3998" t="str">
        <f>IF([1]线路!A3998="","",[1]线路!A3998)</f>
        <v/>
      </c>
      <c r="B3998" t="str">
        <f>IF([1]线路!B3998="","",[1]线路!B3998)</f>
        <v/>
      </c>
      <c r="C3998" t="str">
        <f>IF([1]线路!C3998="","",[1]线路!C3998)</f>
        <v/>
      </c>
      <c r="D3998" t="str">
        <f>IF([1]线路!D3998="","",[1]线路!D3998)</f>
        <v/>
      </c>
      <c r="E3998" t="str">
        <f>IF([1]线路!F3998="","",[1]线路!F3998)</f>
        <v/>
      </c>
      <c r="F3998" t="str">
        <f>IF([1]线路!E3998="","",[1]线路!E3998)</f>
        <v/>
      </c>
      <c r="G3998" s="18" t="str">
        <f t="shared" si="140"/>
        <v/>
      </c>
      <c r="H3998" s="18"/>
      <c r="I3998" s="18"/>
      <c r="J3998" s="18"/>
      <c r="K3998" s="18"/>
      <c r="L3998" s="18" t="str">
        <f t="shared" si="141"/>
        <v/>
      </c>
      <c r="M3998" t="str">
        <f>IF([1]线路!G3998="","",[1]线路!G3998)</f>
        <v/>
      </c>
      <c r="N3998" t="str">
        <f>IF([1]线路!H3998="","",[1]线路!H3998)</f>
        <v/>
      </c>
    </row>
    <row r="3999" spans="1:14" x14ac:dyDescent="0.15">
      <c r="A3999" t="str">
        <f>IF([1]线路!A3999="","",[1]线路!A3999)</f>
        <v/>
      </c>
      <c r="B3999" t="str">
        <f>IF([1]线路!B3999="","",[1]线路!B3999)</f>
        <v/>
      </c>
      <c r="C3999" t="str">
        <f>IF([1]线路!C3999="","",[1]线路!C3999)</f>
        <v/>
      </c>
      <c r="D3999" t="str">
        <f>IF([1]线路!D3999="","",[1]线路!D3999)</f>
        <v/>
      </c>
      <c r="E3999" t="str">
        <f>IF([1]线路!F3999="","",[1]线路!F3999)</f>
        <v/>
      </c>
      <c r="F3999" t="str">
        <f>IF([1]线路!E3999="","",[1]线路!E3999)</f>
        <v/>
      </c>
      <c r="G3999" s="18" t="str">
        <f t="shared" si="140"/>
        <v/>
      </c>
      <c r="H3999" s="18"/>
      <c r="I3999" s="18"/>
      <c r="J3999" s="18"/>
      <c r="K3999" s="18"/>
      <c r="L3999" s="18" t="str">
        <f t="shared" si="141"/>
        <v/>
      </c>
      <c r="M3999" t="str">
        <f>IF([1]线路!G3999="","",[1]线路!G3999)</f>
        <v/>
      </c>
      <c r="N3999" t="str">
        <f>IF([1]线路!H3999="","",[1]线路!H3999)</f>
        <v/>
      </c>
    </row>
    <row r="4000" spans="1:14" x14ac:dyDescent="0.15">
      <c r="G4000" s="18"/>
      <c r="H4000" s="18"/>
      <c r="I4000" s="18"/>
      <c r="J4000" s="18"/>
      <c r="K4000" s="18"/>
      <c r="L4000" s="18" t="str">
        <f t="shared" si="141"/>
        <v/>
      </c>
      <c r="N4000" t="str">
        <f>IF([1]线路!H4000="","",[1]线路!H4000)</f>
        <v/>
      </c>
    </row>
    <row r="4001" spans="7:14" x14ac:dyDescent="0.15">
      <c r="G4001" s="18"/>
      <c r="H4001" s="18"/>
      <c r="I4001" s="18"/>
      <c r="J4001" s="18"/>
      <c r="K4001" s="18"/>
      <c r="L4001" s="18" t="str">
        <f t="shared" si="141"/>
        <v/>
      </c>
      <c r="N4001" t="str">
        <f>IF([1]线路!H4001="","",[1]线路!H4001)</f>
        <v/>
      </c>
    </row>
    <row r="4002" spans="7:14" x14ac:dyDescent="0.15">
      <c r="G4002" s="18"/>
      <c r="H4002" s="18"/>
      <c r="I4002" s="18"/>
      <c r="J4002" s="18"/>
      <c r="K4002" s="18"/>
      <c r="L4002" s="18" t="str">
        <f t="shared" si="141"/>
        <v/>
      </c>
      <c r="N4002" t="str">
        <f>IF([1]线路!H4002="","",[1]线路!H4002)</f>
        <v/>
      </c>
    </row>
    <row r="4003" spans="7:14" x14ac:dyDescent="0.15">
      <c r="G4003" s="18"/>
      <c r="H4003" s="18"/>
      <c r="I4003" s="18"/>
      <c r="J4003" s="18"/>
      <c r="K4003" s="18"/>
      <c r="L4003" s="18" t="str">
        <f t="shared" si="141"/>
        <v/>
      </c>
      <c r="N4003" t="str">
        <f>IF([1]线路!H4003="","",[1]线路!H4003)</f>
        <v/>
      </c>
    </row>
    <row r="4004" spans="7:14" x14ac:dyDescent="0.15">
      <c r="G4004" s="18"/>
      <c r="H4004" s="18"/>
      <c r="I4004" s="18"/>
      <c r="J4004" s="18"/>
      <c r="K4004" s="18"/>
      <c r="L4004" s="18" t="str">
        <f t="shared" si="141"/>
        <v/>
      </c>
      <c r="N4004" t="str">
        <f>IF([1]线路!H4004="","",[1]线路!H4004)</f>
        <v/>
      </c>
    </row>
    <row r="4005" spans="7:14" x14ac:dyDescent="0.15">
      <c r="G4005" s="18"/>
      <c r="H4005" s="18"/>
      <c r="I4005" s="18"/>
      <c r="J4005" s="18"/>
      <c r="K4005" s="18"/>
      <c r="L4005" s="18" t="str">
        <f t="shared" si="141"/>
        <v/>
      </c>
      <c r="N4005" t="str">
        <f>IF([1]线路!H4005="","",[1]线路!H4005)</f>
        <v/>
      </c>
    </row>
    <row r="4006" spans="7:14" x14ac:dyDescent="0.15">
      <c r="G4006" s="18"/>
      <c r="H4006" s="18"/>
      <c r="I4006" s="18"/>
      <c r="J4006" s="18"/>
      <c r="K4006" s="18"/>
      <c r="L4006" s="18" t="str">
        <f t="shared" si="141"/>
        <v/>
      </c>
      <c r="N4006" t="str">
        <f>IF([1]线路!H4006="","",[1]线路!H4006)</f>
        <v/>
      </c>
    </row>
    <row r="4007" spans="7:14" x14ac:dyDescent="0.15">
      <c r="G4007" s="18"/>
      <c r="H4007" s="18"/>
      <c r="I4007" s="18"/>
      <c r="J4007" s="18"/>
      <c r="K4007" s="18"/>
      <c r="L4007" s="18" t="str">
        <f t="shared" si="141"/>
        <v/>
      </c>
      <c r="N4007" t="str">
        <f>IF([1]线路!H4007="","",[1]线路!H4007)</f>
        <v/>
      </c>
    </row>
    <row r="4008" spans="7:14" x14ac:dyDescent="0.15">
      <c r="G4008" s="18"/>
      <c r="H4008" s="18"/>
      <c r="I4008" s="18"/>
      <c r="J4008" s="18"/>
      <c r="K4008" s="18"/>
      <c r="L4008" s="18" t="str">
        <f t="shared" si="141"/>
        <v/>
      </c>
      <c r="N4008" t="str">
        <f>IF([1]线路!H4008="","",[1]线路!H4008)</f>
        <v/>
      </c>
    </row>
    <row r="4009" spans="7:14" x14ac:dyDescent="0.15">
      <c r="G4009" s="18"/>
      <c r="H4009" s="18"/>
      <c r="I4009" s="18"/>
      <c r="J4009" s="18"/>
      <c r="K4009" s="18"/>
      <c r="L4009" s="18" t="str">
        <f t="shared" si="141"/>
        <v/>
      </c>
      <c r="N4009" t="str">
        <f>IF([1]线路!H4009="","",[1]线路!H4009)</f>
        <v/>
      </c>
    </row>
    <row r="4010" spans="7:14" x14ac:dyDescent="0.15">
      <c r="G4010" s="18"/>
      <c r="H4010" s="18"/>
      <c r="I4010" s="18"/>
      <c r="J4010" s="18"/>
      <c r="K4010" s="18"/>
      <c r="L4010" s="18" t="str">
        <f t="shared" si="141"/>
        <v/>
      </c>
      <c r="N4010" t="str">
        <f>IF([1]线路!H4010="","",[1]线路!H4010)</f>
        <v/>
      </c>
    </row>
    <row r="4011" spans="7:14" x14ac:dyDescent="0.15">
      <c r="G4011" s="18"/>
      <c r="H4011" s="18"/>
      <c r="I4011" s="18"/>
      <c r="J4011" s="18"/>
      <c r="K4011" s="18"/>
      <c r="L4011" s="18" t="str">
        <f t="shared" si="141"/>
        <v/>
      </c>
      <c r="N4011" t="str">
        <f>IF([1]线路!H4011="","",[1]线路!H4011)</f>
        <v/>
      </c>
    </row>
    <row r="4012" spans="7:14" x14ac:dyDescent="0.15">
      <c r="G4012" s="18"/>
      <c r="H4012" s="18"/>
      <c r="I4012" s="18"/>
      <c r="J4012" s="18"/>
      <c r="K4012" s="18"/>
      <c r="L4012" s="18" t="str">
        <f t="shared" si="141"/>
        <v/>
      </c>
      <c r="N4012" t="str">
        <f>IF([1]线路!H4012="","",[1]线路!H4012)</f>
        <v/>
      </c>
    </row>
    <row r="4013" spans="7:14" x14ac:dyDescent="0.15">
      <c r="G4013" s="18"/>
      <c r="H4013" s="18"/>
      <c r="I4013" s="18"/>
      <c r="J4013" s="18"/>
      <c r="K4013" s="18"/>
      <c r="L4013" s="18" t="str">
        <f t="shared" si="141"/>
        <v/>
      </c>
      <c r="N4013" t="str">
        <f>IF([1]线路!H4013="","",[1]线路!H4013)</f>
        <v/>
      </c>
    </row>
    <row r="4014" spans="7:14" x14ac:dyDescent="0.15">
      <c r="G4014" s="18"/>
      <c r="H4014" s="18"/>
      <c r="I4014" s="18"/>
      <c r="J4014" s="18"/>
      <c r="K4014" s="18"/>
      <c r="L4014" s="18" t="str">
        <f t="shared" si="141"/>
        <v/>
      </c>
      <c r="N4014" t="str">
        <f>IF([1]线路!H4014="","",[1]线路!H4014)</f>
        <v/>
      </c>
    </row>
    <row r="4015" spans="7:14" x14ac:dyDescent="0.15">
      <c r="G4015" s="18"/>
      <c r="H4015" s="18"/>
      <c r="I4015" s="18"/>
      <c r="J4015" s="18"/>
      <c r="K4015" s="18"/>
      <c r="L4015" s="18" t="str">
        <f t="shared" si="141"/>
        <v/>
      </c>
      <c r="N4015" t="str">
        <f>IF([1]线路!H4015="","",[1]线路!H4015)</f>
        <v/>
      </c>
    </row>
    <row r="4016" spans="7:14" x14ac:dyDescent="0.15">
      <c r="G4016" s="18"/>
      <c r="H4016" s="18"/>
      <c r="I4016" s="18"/>
      <c r="J4016" s="18"/>
      <c r="K4016" s="18"/>
      <c r="L4016" s="18" t="str">
        <f t="shared" si="141"/>
        <v/>
      </c>
      <c r="N4016" t="str">
        <f>IF([1]线路!H4016="","",[1]线路!H4016)</f>
        <v/>
      </c>
    </row>
    <row r="4017" spans="7:14" x14ac:dyDescent="0.15">
      <c r="G4017" s="18"/>
      <c r="H4017" s="18"/>
      <c r="I4017" s="18"/>
      <c r="J4017" s="18"/>
      <c r="K4017" s="18"/>
      <c r="L4017" s="18" t="str">
        <f t="shared" si="141"/>
        <v/>
      </c>
      <c r="N4017" t="str">
        <f>IF([1]线路!H4017="","",[1]线路!H4017)</f>
        <v/>
      </c>
    </row>
    <row r="4018" spans="7:14" x14ac:dyDescent="0.15">
      <c r="G4018" s="18"/>
      <c r="H4018" s="18"/>
      <c r="I4018" s="18"/>
      <c r="J4018" s="18"/>
      <c r="K4018" s="18"/>
      <c r="L4018" s="18" t="str">
        <f t="shared" si="141"/>
        <v/>
      </c>
      <c r="N4018" t="str">
        <f>IF([1]线路!H4018="","",[1]线路!H4018)</f>
        <v/>
      </c>
    </row>
    <row r="4019" spans="7:14" x14ac:dyDescent="0.15">
      <c r="G4019" s="18"/>
      <c r="H4019" s="18"/>
      <c r="I4019" s="18"/>
      <c r="J4019" s="18"/>
      <c r="K4019" s="18"/>
      <c r="L4019" s="18" t="str">
        <f t="shared" si="141"/>
        <v/>
      </c>
      <c r="N4019" t="str">
        <f>IF([1]线路!H4019="","",[1]线路!H4019)</f>
        <v/>
      </c>
    </row>
    <row r="4020" spans="7:14" x14ac:dyDescent="0.15">
      <c r="G4020" s="18"/>
      <c r="H4020" s="18"/>
      <c r="I4020" s="18"/>
      <c r="J4020" s="18"/>
      <c r="K4020" s="18"/>
      <c r="L4020" s="18" t="str">
        <f t="shared" si="141"/>
        <v/>
      </c>
      <c r="N4020" t="str">
        <f>IF([1]线路!H4020="","",[1]线路!H4020)</f>
        <v/>
      </c>
    </row>
    <row r="4021" spans="7:14" x14ac:dyDescent="0.15">
      <c r="G4021" s="18"/>
      <c r="H4021" s="18"/>
      <c r="I4021" s="18"/>
      <c r="J4021" s="18"/>
      <c r="K4021" s="18"/>
      <c r="L4021" s="18" t="str">
        <f t="shared" si="141"/>
        <v/>
      </c>
      <c r="N4021" t="str">
        <f>IF([1]线路!H4021="","",[1]线路!H4021)</f>
        <v/>
      </c>
    </row>
    <row r="4022" spans="7:14" x14ac:dyDescent="0.15">
      <c r="G4022" s="18"/>
      <c r="H4022" s="18"/>
      <c r="I4022" s="18"/>
      <c r="J4022" s="18"/>
      <c r="K4022" s="18"/>
      <c r="L4022" s="18" t="str">
        <f t="shared" si="141"/>
        <v/>
      </c>
      <c r="N4022" t="str">
        <f>IF([1]线路!H4022="","",[1]线路!H4022)</f>
        <v/>
      </c>
    </row>
    <row r="4023" spans="7:14" x14ac:dyDescent="0.15">
      <c r="G4023" s="18"/>
      <c r="H4023" s="18"/>
      <c r="I4023" s="18"/>
      <c r="J4023" s="18"/>
      <c r="K4023" s="18"/>
      <c r="L4023" s="18" t="str">
        <f t="shared" si="141"/>
        <v/>
      </c>
      <c r="N4023" t="str">
        <f>IF([1]线路!H4023="","",[1]线路!H4023)</f>
        <v/>
      </c>
    </row>
    <row r="4024" spans="7:14" x14ac:dyDescent="0.15">
      <c r="G4024" s="18"/>
      <c r="H4024" s="18"/>
      <c r="I4024" s="18"/>
      <c r="J4024" s="18"/>
      <c r="K4024" s="18"/>
      <c r="L4024" s="18" t="str">
        <f t="shared" si="141"/>
        <v/>
      </c>
      <c r="N4024" t="str">
        <f>IF([1]线路!H4024="","",[1]线路!H4024)</f>
        <v/>
      </c>
    </row>
    <row r="4025" spans="7:14" x14ac:dyDescent="0.15">
      <c r="G4025" s="18"/>
      <c r="H4025" s="18"/>
      <c r="I4025" s="18"/>
      <c r="J4025" s="18"/>
      <c r="K4025" s="18"/>
      <c r="L4025" s="18" t="str">
        <f t="shared" si="141"/>
        <v/>
      </c>
      <c r="N4025" t="str">
        <f>IF([1]线路!H4025="","",[1]线路!H4025)</f>
        <v/>
      </c>
    </row>
    <row r="4026" spans="7:14" x14ac:dyDescent="0.15">
      <c r="G4026" s="18"/>
      <c r="H4026" s="18"/>
      <c r="I4026" s="18"/>
      <c r="J4026" s="18"/>
      <c r="K4026" s="18"/>
      <c r="L4026" s="18" t="str">
        <f t="shared" si="141"/>
        <v/>
      </c>
      <c r="N4026" t="str">
        <f>IF([1]线路!H4026="","",[1]线路!H4026)</f>
        <v/>
      </c>
    </row>
    <row r="4027" spans="7:14" x14ac:dyDescent="0.15">
      <c r="G4027" s="18"/>
      <c r="H4027" s="18"/>
      <c r="I4027" s="18"/>
      <c r="J4027" s="18"/>
      <c r="K4027" s="18"/>
      <c r="L4027" s="18" t="str">
        <f t="shared" si="141"/>
        <v/>
      </c>
      <c r="N4027" t="str">
        <f>IF([1]线路!H4027="","",[1]线路!H4027)</f>
        <v/>
      </c>
    </row>
    <row r="4028" spans="7:14" x14ac:dyDescent="0.15">
      <c r="G4028" s="18"/>
      <c r="H4028" s="18"/>
      <c r="I4028" s="18"/>
      <c r="J4028" s="18"/>
      <c r="K4028" s="18"/>
      <c r="L4028" s="18" t="str">
        <f t="shared" si="141"/>
        <v/>
      </c>
      <c r="N4028" t="str">
        <f>IF([1]线路!H4028="","",[1]线路!H4028)</f>
        <v/>
      </c>
    </row>
    <row r="4029" spans="7:14" x14ac:dyDescent="0.15">
      <c r="G4029" s="18"/>
      <c r="H4029" s="18"/>
      <c r="I4029" s="18"/>
      <c r="J4029" s="18"/>
      <c r="K4029" s="18"/>
      <c r="L4029" s="18" t="str">
        <f t="shared" si="141"/>
        <v/>
      </c>
      <c r="N4029" t="str">
        <f>IF([1]线路!H4029="","",[1]线路!H4029)</f>
        <v/>
      </c>
    </row>
    <row r="4030" spans="7:14" x14ac:dyDescent="0.15">
      <c r="G4030" s="18"/>
      <c r="H4030" s="18"/>
      <c r="I4030" s="18"/>
      <c r="J4030" s="18"/>
      <c r="K4030" s="18"/>
      <c r="L4030" s="18" t="str">
        <f t="shared" si="141"/>
        <v/>
      </c>
      <c r="N4030" t="str">
        <f>IF([1]线路!H4030="","",[1]线路!H4030)</f>
        <v/>
      </c>
    </row>
    <row r="4031" spans="7:14" x14ac:dyDescent="0.15">
      <c r="G4031" s="18"/>
      <c r="H4031" s="18"/>
      <c r="I4031" s="18"/>
      <c r="J4031" s="18"/>
      <c r="K4031" s="18"/>
      <c r="L4031" s="18" t="str">
        <f t="shared" si="141"/>
        <v/>
      </c>
      <c r="N4031" t="str">
        <f>IF([1]线路!H4031="","",[1]线路!H4031)</f>
        <v/>
      </c>
    </row>
    <row r="4032" spans="7:14" x14ac:dyDescent="0.15">
      <c r="G4032" s="18"/>
      <c r="H4032" s="18"/>
      <c r="I4032" s="18"/>
      <c r="J4032" s="18"/>
      <c r="K4032" s="18"/>
      <c r="L4032" s="18" t="str">
        <f t="shared" si="141"/>
        <v/>
      </c>
      <c r="N4032" t="str">
        <f>IF([1]线路!H4032="","",[1]线路!H4032)</f>
        <v/>
      </c>
    </row>
    <row r="4033" spans="7:14" x14ac:dyDescent="0.15">
      <c r="G4033" s="18"/>
      <c r="H4033" s="18"/>
      <c r="I4033" s="18"/>
      <c r="J4033" s="18"/>
      <c r="K4033" s="18"/>
      <c r="L4033" s="18" t="str">
        <f t="shared" si="141"/>
        <v/>
      </c>
      <c r="N4033" t="str">
        <f>IF([1]线路!H4033="","",[1]线路!H4033)</f>
        <v/>
      </c>
    </row>
    <row r="4034" spans="7:14" x14ac:dyDescent="0.15">
      <c r="G4034" s="18"/>
      <c r="H4034" s="18"/>
      <c r="I4034" s="18"/>
      <c r="J4034" s="18"/>
      <c r="K4034" s="18"/>
      <c r="L4034" s="18" t="str">
        <f t="shared" si="141"/>
        <v/>
      </c>
      <c r="N4034" t="str">
        <f>IF([1]线路!H4034="","",[1]线路!H4034)</f>
        <v/>
      </c>
    </row>
    <row r="4035" spans="7:14" x14ac:dyDescent="0.15">
      <c r="G4035" s="18"/>
      <c r="H4035" s="18"/>
      <c r="I4035" s="18"/>
      <c r="J4035" s="18"/>
      <c r="K4035" s="18"/>
      <c r="L4035" s="18" t="str">
        <f t="shared" ref="L4035:L4098" si="142">IF(OR(I4035="",K4035=""),"",IF(I4035/(I4035+K4035)&gt;0.5,0,1))</f>
        <v/>
      </c>
      <c r="N4035" t="str">
        <f>IF([1]线路!H4035="","",[1]线路!H4035)</f>
        <v/>
      </c>
    </row>
    <row r="4036" spans="7:14" x14ac:dyDescent="0.15">
      <c r="G4036" s="18"/>
      <c r="H4036" s="18"/>
      <c r="I4036" s="18"/>
      <c r="J4036" s="18"/>
      <c r="K4036" s="18"/>
      <c r="L4036" s="18" t="str">
        <f t="shared" si="142"/>
        <v/>
      </c>
      <c r="N4036" t="str">
        <f>IF([1]线路!H4036="","",[1]线路!H4036)</f>
        <v/>
      </c>
    </row>
    <row r="4037" spans="7:14" x14ac:dyDescent="0.15">
      <c r="G4037" s="18"/>
      <c r="H4037" s="18"/>
      <c r="I4037" s="18"/>
      <c r="J4037" s="18"/>
      <c r="K4037" s="18"/>
      <c r="L4037" s="18" t="str">
        <f t="shared" si="142"/>
        <v/>
      </c>
      <c r="N4037" t="str">
        <f>IF([1]线路!H4037="","",[1]线路!H4037)</f>
        <v/>
      </c>
    </row>
    <row r="4038" spans="7:14" x14ac:dyDescent="0.15">
      <c r="G4038" s="18"/>
      <c r="H4038" s="18"/>
      <c r="I4038" s="18"/>
      <c r="J4038" s="18"/>
      <c r="K4038" s="18"/>
      <c r="L4038" s="18" t="str">
        <f t="shared" si="142"/>
        <v/>
      </c>
      <c r="N4038" t="str">
        <f>IF([1]线路!H4038="","",[1]线路!H4038)</f>
        <v/>
      </c>
    </row>
    <row r="4039" spans="7:14" x14ac:dyDescent="0.15">
      <c r="G4039" s="18"/>
      <c r="H4039" s="18"/>
      <c r="I4039" s="18"/>
      <c r="J4039" s="18"/>
      <c r="K4039" s="18"/>
      <c r="L4039" s="18" t="str">
        <f t="shared" si="142"/>
        <v/>
      </c>
      <c r="N4039" t="str">
        <f>IF([1]线路!H4039="","",[1]线路!H4039)</f>
        <v/>
      </c>
    </row>
    <row r="4040" spans="7:14" x14ac:dyDescent="0.15">
      <c r="G4040" s="18"/>
      <c r="H4040" s="18"/>
      <c r="I4040" s="18"/>
      <c r="J4040" s="18"/>
      <c r="K4040" s="18"/>
      <c r="L4040" s="18" t="str">
        <f t="shared" si="142"/>
        <v/>
      </c>
      <c r="N4040" t="str">
        <f>IF([1]线路!H4040="","",[1]线路!H4040)</f>
        <v/>
      </c>
    </row>
    <row r="4041" spans="7:14" x14ac:dyDescent="0.15">
      <c r="G4041" s="18"/>
      <c r="H4041" s="18"/>
      <c r="I4041" s="18"/>
      <c r="J4041" s="18"/>
      <c r="K4041" s="18"/>
      <c r="L4041" s="18" t="str">
        <f t="shared" si="142"/>
        <v/>
      </c>
      <c r="N4041" t="str">
        <f>IF([1]线路!H4041="","",[1]线路!H4041)</f>
        <v/>
      </c>
    </row>
    <row r="4042" spans="7:14" x14ac:dyDescent="0.15">
      <c r="G4042" s="18"/>
      <c r="H4042" s="18"/>
      <c r="I4042" s="18"/>
      <c r="J4042" s="18"/>
      <c r="K4042" s="18"/>
      <c r="L4042" s="18" t="str">
        <f t="shared" si="142"/>
        <v/>
      </c>
      <c r="N4042" t="str">
        <f>IF([1]线路!H4042="","",[1]线路!H4042)</f>
        <v/>
      </c>
    </row>
    <row r="4043" spans="7:14" x14ac:dyDescent="0.15">
      <c r="G4043" s="18"/>
      <c r="H4043" s="18"/>
      <c r="I4043" s="18"/>
      <c r="J4043" s="18"/>
      <c r="K4043" s="18"/>
      <c r="L4043" s="18" t="str">
        <f t="shared" si="142"/>
        <v/>
      </c>
      <c r="N4043" t="str">
        <f>IF([1]线路!H4043="","",[1]线路!H4043)</f>
        <v/>
      </c>
    </row>
    <row r="4044" spans="7:14" x14ac:dyDescent="0.15">
      <c r="G4044" s="18"/>
      <c r="H4044" s="18"/>
      <c r="I4044" s="18"/>
      <c r="J4044" s="18"/>
      <c r="K4044" s="18"/>
      <c r="L4044" s="18" t="str">
        <f t="shared" si="142"/>
        <v/>
      </c>
      <c r="N4044" t="str">
        <f>IF([1]线路!H4044="","",[1]线路!H4044)</f>
        <v/>
      </c>
    </row>
    <row r="4045" spans="7:14" x14ac:dyDescent="0.15">
      <c r="G4045" s="18"/>
      <c r="H4045" s="18"/>
      <c r="I4045" s="18"/>
      <c r="J4045" s="18"/>
      <c r="K4045" s="18"/>
      <c r="L4045" s="18" t="str">
        <f t="shared" si="142"/>
        <v/>
      </c>
      <c r="N4045" t="str">
        <f>IF([1]线路!H4045="","",[1]线路!H4045)</f>
        <v/>
      </c>
    </row>
    <row r="4046" spans="7:14" x14ac:dyDescent="0.15">
      <c r="G4046" s="18"/>
      <c r="H4046" s="18"/>
      <c r="I4046" s="18"/>
      <c r="J4046" s="18"/>
      <c r="K4046" s="18"/>
      <c r="L4046" s="18" t="str">
        <f t="shared" si="142"/>
        <v/>
      </c>
      <c r="N4046" t="str">
        <f>IF([1]线路!H4046="","",[1]线路!H4046)</f>
        <v/>
      </c>
    </row>
    <row r="4047" spans="7:14" x14ac:dyDescent="0.15">
      <c r="G4047" s="18"/>
      <c r="H4047" s="18"/>
      <c r="I4047" s="18"/>
      <c r="J4047" s="18"/>
      <c r="K4047" s="18"/>
      <c r="L4047" s="18" t="str">
        <f t="shared" si="142"/>
        <v/>
      </c>
      <c r="N4047" t="str">
        <f>IF([1]线路!H4047="","",[1]线路!H4047)</f>
        <v/>
      </c>
    </row>
    <row r="4048" spans="7:14" x14ac:dyDescent="0.15">
      <c r="G4048" s="18"/>
      <c r="H4048" s="18"/>
      <c r="I4048" s="18"/>
      <c r="J4048" s="18"/>
      <c r="K4048" s="18"/>
      <c r="L4048" s="18" t="str">
        <f t="shared" si="142"/>
        <v/>
      </c>
      <c r="N4048" t="str">
        <f>IF([1]线路!H4048="","",[1]线路!H4048)</f>
        <v/>
      </c>
    </row>
    <row r="4049" spans="7:14" x14ac:dyDescent="0.15">
      <c r="G4049" s="18"/>
      <c r="H4049" s="18"/>
      <c r="I4049" s="18"/>
      <c r="J4049" s="18"/>
      <c r="K4049" s="18"/>
      <c r="L4049" s="18" t="str">
        <f t="shared" si="142"/>
        <v/>
      </c>
      <c r="N4049" t="str">
        <f>IF([1]线路!H4049="","",[1]线路!H4049)</f>
        <v/>
      </c>
    </row>
    <row r="4050" spans="7:14" x14ac:dyDescent="0.15">
      <c r="G4050" s="18"/>
      <c r="H4050" s="18"/>
      <c r="I4050" s="18"/>
      <c r="J4050" s="18"/>
      <c r="K4050" s="18"/>
      <c r="L4050" s="18" t="str">
        <f t="shared" si="142"/>
        <v/>
      </c>
      <c r="N4050" t="str">
        <f>IF([1]线路!H4050="","",[1]线路!H4050)</f>
        <v/>
      </c>
    </row>
    <row r="4051" spans="7:14" x14ac:dyDescent="0.15">
      <c r="G4051" s="18"/>
      <c r="H4051" s="18"/>
      <c r="I4051" s="18"/>
      <c r="J4051" s="18"/>
      <c r="K4051" s="18"/>
      <c r="L4051" s="18" t="str">
        <f t="shared" si="142"/>
        <v/>
      </c>
      <c r="N4051" t="str">
        <f>IF([1]线路!H4051="","",[1]线路!H4051)</f>
        <v/>
      </c>
    </row>
    <row r="4052" spans="7:14" x14ac:dyDescent="0.15">
      <c r="G4052" s="18"/>
      <c r="H4052" s="18"/>
      <c r="I4052" s="18"/>
      <c r="J4052" s="18"/>
      <c r="K4052" s="18"/>
      <c r="L4052" s="18" t="str">
        <f t="shared" si="142"/>
        <v/>
      </c>
      <c r="N4052" t="str">
        <f>IF([1]线路!H4052="","",[1]线路!H4052)</f>
        <v/>
      </c>
    </row>
    <row r="4053" spans="7:14" x14ac:dyDescent="0.15">
      <c r="G4053" s="18"/>
      <c r="H4053" s="18"/>
      <c r="I4053" s="18"/>
      <c r="J4053" s="18"/>
      <c r="K4053" s="18"/>
      <c r="L4053" s="18" t="str">
        <f t="shared" si="142"/>
        <v/>
      </c>
      <c r="N4053" t="str">
        <f>IF([1]线路!H4053="","",[1]线路!H4053)</f>
        <v/>
      </c>
    </row>
    <row r="4054" spans="7:14" x14ac:dyDescent="0.15">
      <c r="G4054" s="18"/>
      <c r="H4054" s="18"/>
      <c r="I4054" s="18"/>
      <c r="J4054" s="18"/>
      <c r="K4054" s="18"/>
      <c r="L4054" s="18" t="str">
        <f t="shared" si="142"/>
        <v/>
      </c>
      <c r="N4054" t="str">
        <f>IF([1]线路!H4054="","",[1]线路!H4054)</f>
        <v/>
      </c>
    </row>
    <row r="4055" spans="7:14" x14ac:dyDescent="0.15">
      <c r="G4055" s="18"/>
      <c r="H4055" s="18"/>
      <c r="I4055" s="18"/>
      <c r="J4055" s="18"/>
      <c r="K4055" s="18"/>
      <c r="L4055" s="18" t="str">
        <f t="shared" si="142"/>
        <v/>
      </c>
      <c r="N4055" t="str">
        <f>IF([1]线路!H4055="","",[1]线路!H4055)</f>
        <v/>
      </c>
    </row>
    <row r="4056" spans="7:14" x14ac:dyDescent="0.15">
      <c r="G4056" s="18"/>
      <c r="H4056" s="18"/>
      <c r="I4056" s="18"/>
      <c r="J4056" s="18"/>
      <c r="K4056" s="18"/>
      <c r="L4056" s="18" t="str">
        <f t="shared" si="142"/>
        <v/>
      </c>
      <c r="N4056" t="str">
        <f>IF([1]线路!H4056="","",[1]线路!H4056)</f>
        <v/>
      </c>
    </row>
    <row r="4057" spans="7:14" x14ac:dyDescent="0.15">
      <c r="G4057" s="18"/>
      <c r="H4057" s="18"/>
      <c r="I4057" s="18"/>
      <c r="J4057" s="18"/>
      <c r="K4057" s="18"/>
      <c r="L4057" s="18" t="str">
        <f t="shared" si="142"/>
        <v/>
      </c>
      <c r="N4057" t="str">
        <f>IF([1]线路!H4057="","",[1]线路!H4057)</f>
        <v/>
      </c>
    </row>
    <row r="4058" spans="7:14" x14ac:dyDescent="0.15">
      <c r="G4058" s="18"/>
      <c r="H4058" s="18"/>
      <c r="I4058" s="18"/>
      <c r="J4058" s="18"/>
      <c r="K4058" s="18"/>
      <c r="L4058" s="18" t="str">
        <f t="shared" si="142"/>
        <v/>
      </c>
      <c r="N4058" t="str">
        <f>IF([1]线路!H4058="","",[1]线路!H4058)</f>
        <v/>
      </c>
    </row>
    <row r="4059" spans="7:14" x14ac:dyDescent="0.15">
      <c r="G4059" s="18"/>
      <c r="H4059" s="18"/>
      <c r="I4059" s="18"/>
      <c r="J4059" s="18"/>
      <c r="K4059" s="18"/>
      <c r="L4059" s="18" t="str">
        <f t="shared" si="142"/>
        <v/>
      </c>
      <c r="N4059" t="str">
        <f>IF([1]线路!H4059="","",[1]线路!H4059)</f>
        <v/>
      </c>
    </row>
    <row r="4060" spans="7:14" x14ac:dyDescent="0.15">
      <c r="G4060" s="18"/>
      <c r="H4060" s="18"/>
      <c r="I4060" s="18"/>
      <c r="J4060" s="18"/>
      <c r="K4060" s="18"/>
      <c r="L4060" s="18" t="str">
        <f t="shared" si="142"/>
        <v/>
      </c>
      <c r="N4060" t="str">
        <f>IF([1]线路!H4060="","",[1]线路!H4060)</f>
        <v/>
      </c>
    </row>
    <row r="4061" spans="7:14" x14ac:dyDescent="0.15">
      <c r="G4061" s="18"/>
      <c r="H4061" s="18"/>
      <c r="I4061" s="18"/>
      <c r="J4061" s="18"/>
      <c r="K4061" s="18"/>
      <c r="L4061" s="18" t="str">
        <f t="shared" si="142"/>
        <v/>
      </c>
      <c r="N4061" t="str">
        <f>IF([1]线路!H4061="","",[1]线路!H4061)</f>
        <v/>
      </c>
    </row>
    <row r="4062" spans="7:14" x14ac:dyDescent="0.15">
      <c r="G4062" s="18"/>
      <c r="H4062" s="18"/>
      <c r="I4062" s="18"/>
      <c r="J4062" s="18"/>
      <c r="K4062" s="18"/>
      <c r="L4062" s="18" t="str">
        <f t="shared" si="142"/>
        <v/>
      </c>
      <c r="N4062" t="str">
        <f>IF([1]线路!H4062="","",[1]线路!H4062)</f>
        <v/>
      </c>
    </row>
    <row r="4063" spans="7:14" x14ac:dyDescent="0.15">
      <c r="G4063" s="18"/>
      <c r="H4063" s="18"/>
      <c r="I4063" s="18"/>
      <c r="J4063" s="18"/>
      <c r="K4063" s="18"/>
      <c r="L4063" s="18" t="str">
        <f t="shared" si="142"/>
        <v/>
      </c>
      <c r="N4063" t="str">
        <f>IF([1]线路!H4063="","",[1]线路!H4063)</f>
        <v/>
      </c>
    </row>
    <row r="4064" spans="7:14" x14ac:dyDescent="0.15">
      <c r="G4064" s="18"/>
      <c r="H4064" s="18"/>
      <c r="I4064" s="18"/>
      <c r="J4064" s="18"/>
      <c r="K4064" s="18"/>
      <c r="L4064" s="18" t="str">
        <f t="shared" si="142"/>
        <v/>
      </c>
      <c r="N4064" t="str">
        <f>IF([1]线路!H4064="","",[1]线路!H4064)</f>
        <v/>
      </c>
    </row>
    <row r="4065" spans="7:14" x14ac:dyDescent="0.15">
      <c r="G4065" s="18"/>
      <c r="H4065" s="18"/>
      <c r="I4065" s="18"/>
      <c r="J4065" s="18"/>
      <c r="K4065" s="18"/>
      <c r="L4065" s="18" t="str">
        <f t="shared" si="142"/>
        <v/>
      </c>
      <c r="N4065" t="str">
        <f>IF([1]线路!H4065="","",[1]线路!H4065)</f>
        <v/>
      </c>
    </row>
    <row r="4066" spans="7:14" x14ac:dyDescent="0.15">
      <c r="G4066" s="18"/>
      <c r="H4066" s="18"/>
      <c r="I4066" s="18"/>
      <c r="J4066" s="18"/>
      <c r="K4066" s="18"/>
      <c r="L4066" s="18" t="str">
        <f t="shared" si="142"/>
        <v/>
      </c>
      <c r="N4066" t="str">
        <f>IF([1]线路!H4066="","",[1]线路!H4066)</f>
        <v/>
      </c>
    </row>
    <row r="4067" spans="7:14" x14ac:dyDescent="0.15">
      <c r="G4067" s="18"/>
      <c r="H4067" s="18"/>
      <c r="I4067" s="18"/>
      <c r="J4067" s="18"/>
      <c r="K4067" s="18"/>
      <c r="L4067" s="18" t="str">
        <f t="shared" si="142"/>
        <v/>
      </c>
      <c r="N4067" t="str">
        <f>IF([1]线路!H4067="","",[1]线路!H4067)</f>
        <v/>
      </c>
    </row>
    <row r="4068" spans="7:14" x14ac:dyDescent="0.15">
      <c r="G4068" s="18"/>
      <c r="H4068" s="18"/>
      <c r="I4068" s="18"/>
      <c r="J4068" s="18"/>
      <c r="K4068" s="18"/>
      <c r="L4068" s="18" t="str">
        <f t="shared" si="142"/>
        <v/>
      </c>
      <c r="N4068" t="str">
        <f>IF([1]线路!H4068="","",[1]线路!H4068)</f>
        <v/>
      </c>
    </row>
    <row r="4069" spans="7:14" x14ac:dyDescent="0.15">
      <c r="G4069" s="18"/>
      <c r="H4069" s="18"/>
      <c r="I4069" s="18"/>
      <c r="J4069" s="18"/>
      <c r="K4069" s="18"/>
      <c r="L4069" s="18" t="str">
        <f t="shared" si="142"/>
        <v/>
      </c>
      <c r="N4069" t="str">
        <f>IF([1]线路!H4069="","",[1]线路!H4069)</f>
        <v/>
      </c>
    </row>
    <row r="4070" spans="7:14" x14ac:dyDescent="0.15">
      <c r="G4070" s="18"/>
      <c r="H4070" s="18"/>
      <c r="I4070" s="18"/>
      <c r="J4070" s="18"/>
      <c r="K4070" s="18"/>
      <c r="L4070" s="18" t="str">
        <f t="shared" si="142"/>
        <v/>
      </c>
      <c r="N4070" t="str">
        <f>IF([1]线路!H4070="","",[1]线路!H4070)</f>
        <v/>
      </c>
    </row>
    <row r="4071" spans="7:14" x14ac:dyDescent="0.15">
      <c r="G4071" s="18"/>
      <c r="H4071" s="18"/>
      <c r="I4071" s="18"/>
      <c r="J4071" s="18"/>
      <c r="K4071" s="18"/>
      <c r="L4071" s="18" t="str">
        <f t="shared" si="142"/>
        <v/>
      </c>
      <c r="N4071" t="str">
        <f>IF([1]线路!H4071="","",[1]线路!H4071)</f>
        <v/>
      </c>
    </row>
    <row r="4072" spans="7:14" x14ac:dyDescent="0.15">
      <c r="G4072" s="18"/>
      <c r="H4072" s="18"/>
      <c r="I4072" s="18"/>
      <c r="J4072" s="18"/>
      <c r="K4072" s="18"/>
      <c r="L4072" s="18" t="str">
        <f t="shared" si="142"/>
        <v/>
      </c>
      <c r="N4072" t="str">
        <f>IF([1]线路!H4072="","",[1]线路!H4072)</f>
        <v/>
      </c>
    </row>
    <row r="4073" spans="7:14" x14ac:dyDescent="0.15">
      <c r="G4073" s="18"/>
      <c r="H4073" s="18"/>
      <c r="I4073" s="18"/>
      <c r="J4073" s="18"/>
      <c r="K4073" s="18"/>
      <c r="L4073" s="18" t="str">
        <f t="shared" si="142"/>
        <v/>
      </c>
      <c r="N4073" t="str">
        <f>IF([1]线路!H4073="","",[1]线路!H4073)</f>
        <v/>
      </c>
    </row>
    <row r="4074" spans="7:14" x14ac:dyDescent="0.15">
      <c r="G4074" s="18"/>
      <c r="H4074" s="18"/>
      <c r="I4074" s="18"/>
      <c r="J4074" s="18"/>
      <c r="K4074" s="18"/>
      <c r="L4074" s="18" t="str">
        <f t="shared" si="142"/>
        <v/>
      </c>
      <c r="N4074" t="str">
        <f>IF([1]线路!H4074="","",[1]线路!H4074)</f>
        <v/>
      </c>
    </row>
    <row r="4075" spans="7:14" x14ac:dyDescent="0.15">
      <c r="G4075" s="18"/>
      <c r="H4075" s="18"/>
      <c r="I4075" s="18"/>
      <c r="J4075" s="18"/>
      <c r="K4075" s="18"/>
      <c r="L4075" s="18" t="str">
        <f t="shared" si="142"/>
        <v/>
      </c>
      <c r="N4075" t="str">
        <f>IF([1]线路!H4075="","",[1]线路!H4075)</f>
        <v/>
      </c>
    </row>
    <row r="4076" spans="7:14" x14ac:dyDescent="0.15">
      <c r="G4076" s="18"/>
      <c r="H4076" s="18"/>
      <c r="I4076" s="18"/>
      <c r="J4076" s="18"/>
      <c r="K4076" s="18"/>
      <c r="L4076" s="18" t="str">
        <f t="shared" si="142"/>
        <v/>
      </c>
      <c r="N4076" t="str">
        <f>IF([1]线路!H4076="","",[1]线路!H4076)</f>
        <v/>
      </c>
    </row>
    <row r="4077" spans="7:14" x14ac:dyDescent="0.15">
      <c r="G4077" s="18"/>
      <c r="H4077" s="18"/>
      <c r="I4077" s="18"/>
      <c r="J4077" s="18"/>
      <c r="K4077" s="18"/>
      <c r="L4077" s="18" t="str">
        <f t="shared" si="142"/>
        <v/>
      </c>
      <c r="N4077" t="str">
        <f>IF([1]线路!H4077="","",[1]线路!H4077)</f>
        <v/>
      </c>
    </row>
    <row r="4078" spans="7:14" x14ac:dyDescent="0.15">
      <c r="G4078" s="18"/>
      <c r="H4078" s="18"/>
      <c r="I4078" s="18"/>
      <c r="J4078" s="18"/>
      <c r="K4078" s="18"/>
      <c r="L4078" s="18" t="str">
        <f t="shared" si="142"/>
        <v/>
      </c>
      <c r="N4078" t="str">
        <f>IF([1]线路!H4078="","",[1]线路!H4078)</f>
        <v/>
      </c>
    </row>
    <row r="4079" spans="7:14" x14ac:dyDescent="0.15">
      <c r="G4079" s="18"/>
      <c r="H4079" s="18"/>
      <c r="I4079" s="18"/>
      <c r="J4079" s="18"/>
      <c r="K4079" s="18"/>
      <c r="L4079" s="18" t="str">
        <f t="shared" si="142"/>
        <v/>
      </c>
      <c r="N4079" t="str">
        <f>IF([1]线路!H4079="","",[1]线路!H4079)</f>
        <v/>
      </c>
    </row>
    <row r="4080" spans="7:14" x14ac:dyDescent="0.15">
      <c r="G4080" s="18"/>
      <c r="H4080" s="18"/>
      <c r="I4080" s="18"/>
      <c r="J4080" s="18"/>
      <c r="K4080" s="18"/>
      <c r="L4080" s="18" t="str">
        <f t="shared" si="142"/>
        <v/>
      </c>
      <c r="N4080" t="str">
        <f>IF([1]线路!H4080="","",[1]线路!H4080)</f>
        <v/>
      </c>
    </row>
    <row r="4081" spans="7:14" x14ac:dyDescent="0.15">
      <c r="G4081" s="18"/>
      <c r="H4081" s="18"/>
      <c r="I4081" s="18"/>
      <c r="J4081" s="18"/>
      <c r="K4081" s="18"/>
      <c r="L4081" s="18" t="str">
        <f t="shared" si="142"/>
        <v/>
      </c>
      <c r="N4081" t="str">
        <f>IF([1]线路!H4081="","",[1]线路!H4081)</f>
        <v/>
      </c>
    </row>
    <row r="4082" spans="7:14" x14ac:dyDescent="0.15">
      <c r="G4082" s="18"/>
      <c r="H4082" s="18"/>
      <c r="I4082" s="18"/>
      <c r="J4082" s="18"/>
      <c r="K4082" s="18"/>
      <c r="L4082" s="18" t="str">
        <f t="shared" si="142"/>
        <v/>
      </c>
      <c r="N4082" t="str">
        <f>IF([1]线路!H4082="","",[1]线路!H4082)</f>
        <v/>
      </c>
    </row>
    <row r="4083" spans="7:14" x14ac:dyDescent="0.15">
      <c r="G4083" s="18"/>
      <c r="H4083" s="18"/>
      <c r="I4083" s="18"/>
      <c r="J4083" s="18"/>
      <c r="K4083" s="18"/>
      <c r="L4083" s="18" t="str">
        <f t="shared" si="142"/>
        <v/>
      </c>
      <c r="N4083" t="str">
        <f>IF([1]线路!H4083="","",[1]线路!H4083)</f>
        <v/>
      </c>
    </row>
    <row r="4084" spans="7:14" x14ac:dyDescent="0.15">
      <c r="G4084" s="18"/>
      <c r="H4084" s="18"/>
      <c r="I4084" s="18"/>
      <c r="J4084" s="18"/>
      <c r="K4084" s="18"/>
      <c r="L4084" s="18" t="str">
        <f t="shared" si="142"/>
        <v/>
      </c>
      <c r="N4084" t="str">
        <f>IF([1]线路!H4084="","",[1]线路!H4084)</f>
        <v/>
      </c>
    </row>
    <row r="4085" spans="7:14" x14ac:dyDescent="0.15">
      <c r="G4085" s="18"/>
      <c r="H4085" s="18"/>
      <c r="I4085" s="18"/>
      <c r="J4085" s="18"/>
      <c r="K4085" s="18"/>
      <c r="L4085" s="18" t="str">
        <f t="shared" si="142"/>
        <v/>
      </c>
      <c r="N4085" t="str">
        <f>IF([1]线路!H4085="","",[1]线路!H4085)</f>
        <v/>
      </c>
    </row>
    <row r="4086" spans="7:14" x14ac:dyDescent="0.15">
      <c r="G4086" s="18"/>
      <c r="H4086" s="18"/>
      <c r="I4086" s="18"/>
      <c r="J4086" s="18"/>
      <c r="K4086" s="18"/>
      <c r="L4086" s="18" t="str">
        <f t="shared" si="142"/>
        <v/>
      </c>
      <c r="N4086" t="str">
        <f>IF([1]线路!H4086="","",[1]线路!H4086)</f>
        <v/>
      </c>
    </row>
    <row r="4087" spans="7:14" x14ac:dyDescent="0.15">
      <c r="G4087" s="18"/>
      <c r="H4087" s="18"/>
      <c r="I4087" s="18"/>
      <c r="J4087" s="18"/>
      <c r="K4087" s="18"/>
      <c r="L4087" s="18" t="str">
        <f t="shared" si="142"/>
        <v/>
      </c>
      <c r="N4087" t="str">
        <f>IF([1]线路!H4087="","",[1]线路!H4087)</f>
        <v/>
      </c>
    </row>
    <row r="4088" spans="7:14" x14ac:dyDescent="0.15">
      <c r="G4088" s="18"/>
      <c r="H4088" s="18"/>
      <c r="I4088" s="18"/>
      <c r="J4088" s="18"/>
      <c r="K4088" s="18"/>
      <c r="L4088" s="18" t="str">
        <f t="shared" si="142"/>
        <v/>
      </c>
      <c r="N4088" t="str">
        <f>IF([1]线路!H4088="","",[1]线路!H4088)</f>
        <v/>
      </c>
    </row>
    <row r="4089" spans="7:14" x14ac:dyDescent="0.15">
      <c r="G4089" s="18"/>
      <c r="H4089" s="18"/>
      <c r="I4089" s="18"/>
      <c r="J4089" s="18"/>
      <c r="K4089" s="18"/>
      <c r="L4089" s="18" t="str">
        <f t="shared" si="142"/>
        <v/>
      </c>
      <c r="N4089" t="str">
        <f>IF([1]线路!H4089="","",[1]线路!H4089)</f>
        <v/>
      </c>
    </row>
    <row r="4090" spans="7:14" x14ac:dyDescent="0.15">
      <c r="G4090" s="18"/>
      <c r="H4090" s="18"/>
      <c r="I4090" s="18"/>
      <c r="J4090" s="18"/>
      <c r="K4090" s="18"/>
      <c r="L4090" s="18" t="str">
        <f t="shared" si="142"/>
        <v/>
      </c>
      <c r="N4090" t="str">
        <f>IF([1]线路!H4090="","",[1]线路!H4090)</f>
        <v/>
      </c>
    </row>
    <row r="4091" spans="7:14" x14ac:dyDescent="0.15">
      <c r="G4091" s="18"/>
      <c r="H4091" s="18"/>
      <c r="I4091" s="18"/>
      <c r="J4091" s="18"/>
      <c r="K4091" s="18"/>
      <c r="L4091" s="18" t="str">
        <f t="shared" si="142"/>
        <v/>
      </c>
      <c r="N4091" t="str">
        <f>IF([1]线路!H4091="","",[1]线路!H4091)</f>
        <v/>
      </c>
    </row>
    <row r="4092" spans="7:14" x14ac:dyDescent="0.15">
      <c r="G4092" s="18"/>
      <c r="H4092" s="18"/>
      <c r="I4092" s="18"/>
      <c r="J4092" s="18"/>
      <c r="K4092" s="18"/>
      <c r="L4092" s="18" t="str">
        <f t="shared" si="142"/>
        <v/>
      </c>
      <c r="N4092" t="str">
        <f>IF([1]线路!H4092="","",[1]线路!H4092)</f>
        <v/>
      </c>
    </row>
    <row r="4093" spans="7:14" x14ac:dyDescent="0.15">
      <c r="G4093" s="18"/>
      <c r="H4093" s="18"/>
      <c r="I4093" s="18"/>
      <c r="J4093" s="18"/>
      <c r="K4093" s="18"/>
      <c r="L4093" s="18" t="str">
        <f t="shared" si="142"/>
        <v/>
      </c>
      <c r="N4093" t="str">
        <f>IF([1]线路!H4093="","",[1]线路!H4093)</f>
        <v/>
      </c>
    </row>
    <row r="4094" spans="7:14" x14ac:dyDescent="0.15">
      <c r="G4094" s="18"/>
      <c r="H4094" s="18"/>
      <c r="I4094" s="18"/>
      <c r="J4094" s="18"/>
      <c r="K4094" s="18"/>
      <c r="L4094" s="18" t="str">
        <f t="shared" si="142"/>
        <v/>
      </c>
      <c r="N4094" t="str">
        <f>IF([1]线路!H4094="","",[1]线路!H4094)</f>
        <v/>
      </c>
    </row>
    <row r="4095" spans="7:14" x14ac:dyDescent="0.15">
      <c r="G4095" s="18"/>
      <c r="H4095" s="18"/>
      <c r="I4095" s="18"/>
      <c r="J4095" s="18"/>
      <c r="K4095" s="18"/>
      <c r="L4095" s="18" t="str">
        <f t="shared" si="142"/>
        <v/>
      </c>
      <c r="N4095" t="str">
        <f>IF([1]线路!H4095="","",[1]线路!H4095)</f>
        <v/>
      </c>
    </row>
    <row r="4096" spans="7:14" x14ac:dyDescent="0.15">
      <c r="G4096" s="18"/>
      <c r="H4096" s="18"/>
      <c r="I4096" s="18"/>
      <c r="J4096" s="18"/>
      <c r="K4096" s="18"/>
      <c r="L4096" s="18" t="str">
        <f t="shared" si="142"/>
        <v/>
      </c>
      <c r="N4096" t="str">
        <f>IF([1]线路!H4096="","",[1]线路!H4096)</f>
        <v/>
      </c>
    </row>
    <row r="4097" spans="7:14" x14ac:dyDescent="0.15">
      <c r="G4097" s="18"/>
      <c r="H4097" s="18"/>
      <c r="I4097" s="18"/>
      <c r="J4097" s="18"/>
      <c r="K4097" s="18"/>
      <c r="L4097" s="18" t="str">
        <f t="shared" si="142"/>
        <v/>
      </c>
      <c r="N4097" t="str">
        <f>IF([1]线路!H4097="","",[1]线路!H4097)</f>
        <v/>
      </c>
    </row>
    <row r="4098" spans="7:14" x14ac:dyDescent="0.15">
      <c r="G4098" s="18"/>
      <c r="H4098" s="18"/>
      <c r="I4098" s="18"/>
      <c r="J4098" s="18"/>
      <c r="K4098" s="18"/>
      <c r="L4098" s="18" t="str">
        <f t="shared" si="142"/>
        <v/>
      </c>
      <c r="N4098" t="str">
        <f>IF([1]线路!H4098="","",[1]线路!H4098)</f>
        <v/>
      </c>
    </row>
    <row r="4099" spans="7:14" x14ac:dyDescent="0.15">
      <c r="G4099" s="18"/>
      <c r="H4099" s="18"/>
      <c r="I4099" s="18"/>
      <c r="J4099" s="18"/>
      <c r="K4099" s="18"/>
      <c r="L4099" s="18" t="str">
        <f t="shared" ref="L4099:L4162" si="143">IF(OR(I4099="",K4099=""),"",IF(I4099/(I4099+K4099)&gt;0.5,0,1))</f>
        <v/>
      </c>
      <c r="N4099" t="str">
        <f>IF([1]线路!H4099="","",[1]线路!H4099)</f>
        <v/>
      </c>
    </row>
    <row r="4100" spans="7:14" x14ac:dyDescent="0.15">
      <c r="G4100" s="18"/>
      <c r="H4100" s="18"/>
      <c r="I4100" s="18"/>
      <c r="J4100" s="18"/>
      <c r="K4100" s="18"/>
      <c r="L4100" s="18" t="str">
        <f t="shared" si="143"/>
        <v/>
      </c>
      <c r="N4100" t="str">
        <f>IF([1]线路!H4100="","",[1]线路!H4100)</f>
        <v/>
      </c>
    </row>
    <row r="4101" spans="7:14" x14ac:dyDescent="0.15">
      <c r="G4101" s="18"/>
      <c r="H4101" s="18"/>
      <c r="I4101" s="18"/>
      <c r="J4101" s="18"/>
      <c r="K4101" s="18"/>
      <c r="L4101" s="18" t="str">
        <f t="shared" si="143"/>
        <v/>
      </c>
      <c r="N4101" t="str">
        <f>IF([1]线路!H4101="","",[1]线路!H4101)</f>
        <v/>
      </c>
    </row>
    <row r="4102" spans="7:14" x14ac:dyDescent="0.15">
      <c r="G4102" s="18"/>
      <c r="H4102" s="18"/>
      <c r="I4102" s="18"/>
      <c r="J4102" s="18"/>
      <c r="K4102" s="18"/>
      <c r="L4102" s="18" t="str">
        <f t="shared" si="143"/>
        <v/>
      </c>
      <c r="N4102" t="str">
        <f>IF([1]线路!H4102="","",[1]线路!H4102)</f>
        <v/>
      </c>
    </row>
    <row r="4103" spans="7:14" x14ac:dyDescent="0.15">
      <c r="G4103" s="18"/>
      <c r="H4103" s="18"/>
      <c r="I4103" s="18"/>
      <c r="J4103" s="18"/>
      <c r="K4103" s="18"/>
      <c r="L4103" s="18" t="str">
        <f t="shared" si="143"/>
        <v/>
      </c>
      <c r="N4103" t="str">
        <f>IF([1]线路!H4103="","",[1]线路!H4103)</f>
        <v/>
      </c>
    </row>
    <row r="4104" spans="7:14" x14ac:dyDescent="0.15">
      <c r="G4104" s="18"/>
      <c r="H4104" s="18"/>
      <c r="I4104" s="18"/>
      <c r="J4104" s="18"/>
      <c r="K4104" s="18"/>
      <c r="L4104" s="18" t="str">
        <f t="shared" si="143"/>
        <v/>
      </c>
      <c r="N4104" t="str">
        <f>IF([1]线路!H4104="","",[1]线路!H4104)</f>
        <v/>
      </c>
    </row>
    <row r="4105" spans="7:14" x14ac:dyDescent="0.15">
      <c r="G4105" s="18"/>
      <c r="H4105" s="18"/>
      <c r="I4105" s="18"/>
      <c r="J4105" s="18"/>
      <c r="K4105" s="18"/>
      <c r="L4105" s="18" t="str">
        <f t="shared" si="143"/>
        <v/>
      </c>
      <c r="N4105" t="str">
        <f>IF([1]线路!H4105="","",[1]线路!H4105)</f>
        <v/>
      </c>
    </row>
    <row r="4106" spans="7:14" x14ac:dyDescent="0.15">
      <c r="G4106" s="18"/>
      <c r="H4106" s="18"/>
      <c r="I4106" s="18"/>
      <c r="J4106" s="18"/>
      <c r="K4106" s="18"/>
      <c r="L4106" s="18" t="str">
        <f t="shared" si="143"/>
        <v/>
      </c>
      <c r="N4106" t="str">
        <f>IF([1]线路!H4106="","",[1]线路!H4106)</f>
        <v/>
      </c>
    </row>
    <row r="4107" spans="7:14" x14ac:dyDescent="0.15">
      <c r="G4107" s="18"/>
      <c r="H4107" s="18"/>
      <c r="I4107" s="18"/>
      <c r="J4107" s="18"/>
      <c r="K4107" s="18"/>
      <c r="L4107" s="18" t="str">
        <f t="shared" si="143"/>
        <v/>
      </c>
      <c r="N4107" t="str">
        <f>IF([1]线路!H4107="","",[1]线路!H4107)</f>
        <v/>
      </c>
    </row>
    <row r="4108" spans="7:14" x14ac:dyDescent="0.15">
      <c r="G4108" s="18"/>
      <c r="H4108" s="18"/>
      <c r="I4108" s="18"/>
      <c r="J4108" s="18"/>
      <c r="K4108" s="18"/>
      <c r="L4108" s="18" t="str">
        <f t="shared" si="143"/>
        <v/>
      </c>
      <c r="N4108" t="str">
        <f>IF([1]线路!H4108="","",[1]线路!H4108)</f>
        <v/>
      </c>
    </row>
    <row r="4109" spans="7:14" x14ac:dyDescent="0.15">
      <c r="G4109" s="18"/>
      <c r="H4109" s="18"/>
      <c r="I4109" s="18"/>
      <c r="J4109" s="18"/>
      <c r="K4109" s="18"/>
      <c r="L4109" s="18" t="str">
        <f t="shared" si="143"/>
        <v/>
      </c>
      <c r="N4109" t="str">
        <f>IF([1]线路!H4109="","",[1]线路!H4109)</f>
        <v/>
      </c>
    </row>
    <row r="4110" spans="7:14" x14ac:dyDescent="0.15">
      <c r="G4110" s="18"/>
      <c r="H4110" s="18"/>
      <c r="I4110" s="18"/>
      <c r="J4110" s="18"/>
      <c r="K4110" s="18"/>
      <c r="L4110" s="18" t="str">
        <f t="shared" si="143"/>
        <v/>
      </c>
      <c r="N4110" t="str">
        <f>IF([1]线路!H4110="","",[1]线路!H4110)</f>
        <v/>
      </c>
    </row>
    <row r="4111" spans="7:14" x14ac:dyDescent="0.15">
      <c r="G4111" s="18"/>
      <c r="H4111" s="18"/>
      <c r="I4111" s="18"/>
      <c r="J4111" s="18"/>
      <c r="K4111" s="18"/>
      <c r="L4111" s="18" t="str">
        <f t="shared" si="143"/>
        <v/>
      </c>
      <c r="N4111" t="str">
        <f>IF([1]线路!H4111="","",[1]线路!H4111)</f>
        <v/>
      </c>
    </row>
    <row r="4112" spans="7:14" x14ac:dyDescent="0.15">
      <c r="G4112" s="18"/>
      <c r="H4112" s="18"/>
      <c r="I4112" s="18"/>
      <c r="J4112" s="18"/>
      <c r="K4112" s="18"/>
      <c r="L4112" s="18" t="str">
        <f t="shared" si="143"/>
        <v/>
      </c>
      <c r="N4112" t="str">
        <f>IF([1]线路!H4112="","",[1]线路!H4112)</f>
        <v/>
      </c>
    </row>
    <row r="4113" spans="7:14" x14ac:dyDescent="0.15">
      <c r="G4113" s="18"/>
      <c r="H4113" s="18"/>
      <c r="I4113" s="18"/>
      <c r="J4113" s="18"/>
      <c r="K4113" s="18"/>
      <c r="L4113" s="18" t="str">
        <f t="shared" si="143"/>
        <v/>
      </c>
      <c r="N4113" t="str">
        <f>IF([1]线路!H4113="","",[1]线路!H4113)</f>
        <v/>
      </c>
    </row>
    <row r="4114" spans="7:14" x14ac:dyDescent="0.15">
      <c r="G4114" s="18"/>
      <c r="H4114" s="18"/>
      <c r="I4114" s="18"/>
      <c r="J4114" s="18"/>
      <c r="K4114" s="18"/>
      <c r="L4114" s="18" t="str">
        <f t="shared" si="143"/>
        <v/>
      </c>
      <c r="N4114" t="str">
        <f>IF([1]线路!H4114="","",[1]线路!H4114)</f>
        <v/>
      </c>
    </row>
    <row r="4115" spans="7:14" x14ac:dyDescent="0.15">
      <c r="G4115" s="18"/>
      <c r="H4115" s="18"/>
      <c r="I4115" s="18"/>
      <c r="J4115" s="18"/>
      <c r="K4115" s="18"/>
      <c r="L4115" s="18" t="str">
        <f t="shared" si="143"/>
        <v/>
      </c>
      <c r="N4115" t="str">
        <f>IF([1]线路!H4115="","",[1]线路!H4115)</f>
        <v/>
      </c>
    </row>
    <row r="4116" spans="7:14" x14ac:dyDescent="0.15">
      <c r="G4116" s="18"/>
      <c r="H4116" s="18"/>
      <c r="I4116" s="18"/>
      <c r="J4116" s="18"/>
      <c r="K4116" s="18"/>
      <c r="L4116" s="18" t="str">
        <f t="shared" si="143"/>
        <v/>
      </c>
      <c r="N4116" t="str">
        <f>IF([1]线路!H4116="","",[1]线路!H4116)</f>
        <v/>
      </c>
    </row>
    <row r="4117" spans="7:14" x14ac:dyDescent="0.15">
      <c r="G4117" s="18"/>
      <c r="H4117" s="18"/>
      <c r="I4117" s="18"/>
      <c r="J4117" s="18"/>
      <c r="K4117" s="18"/>
      <c r="L4117" s="18" t="str">
        <f t="shared" si="143"/>
        <v/>
      </c>
      <c r="N4117" t="str">
        <f>IF([1]线路!H4117="","",[1]线路!H4117)</f>
        <v/>
      </c>
    </row>
    <row r="4118" spans="7:14" x14ac:dyDescent="0.15">
      <c r="G4118" s="18"/>
      <c r="H4118" s="18"/>
      <c r="I4118" s="18"/>
      <c r="J4118" s="18"/>
      <c r="K4118" s="18"/>
      <c r="L4118" s="18" t="str">
        <f t="shared" si="143"/>
        <v/>
      </c>
      <c r="N4118" t="str">
        <f>IF([1]线路!H4118="","",[1]线路!H4118)</f>
        <v/>
      </c>
    </row>
    <row r="4119" spans="7:14" x14ac:dyDescent="0.15">
      <c r="G4119" s="18"/>
      <c r="H4119" s="18"/>
      <c r="I4119" s="18"/>
      <c r="J4119" s="18"/>
      <c r="K4119" s="18"/>
      <c r="L4119" s="18" t="str">
        <f t="shared" si="143"/>
        <v/>
      </c>
      <c r="N4119" t="str">
        <f>IF([1]线路!H4119="","",[1]线路!H4119)</f>
        <v/>
      </c>
    </row>
    <row r="4120" spans="7:14" x14ac:dyDescent="0.15">
      <c r="G4120" s="18"/>
      <c r="H4120" s="18"/>
      <c r="I4120" s="18"/>
      <c r="J4120" s="18"/>
      <c r="K4120" s="18"/>
      <c r="L4120" s="18" t="str">
        <f t="shared" si="143"/>
        <v/>
      </c>
      <c r="N4120" t="str">
        <f>IF([1]线路!H4120="","",[1]线路!H4120)</f>
        <v/>
      </c>
    </row>
    <row r="4121" spans="7:14" x14ac:dyDescent="0.15">
      <c r="G4121" s="18"/>
      <c r="H4121" s="18"/>
      <c r="I4121" s="18"/>
      <c r="J4121" s="18"/>
      <c r="K4121" s="18"/>
      <c r="L4121" s="18" t="str">
        <f t="shared" si="143"/>
        <v/>
      </c>
      <c r="N4121" t="str">
        <f>IF([1]线路!H4121="","",[1]线路!H4121)</f>
        <v/>
      </c>
    </row>
    <row r="4122" spans="7:14" x14ac:dyDescent="0.15">
      <c r="G4122" s="18"/>
      <c r="H4122" s="18"/>
      <c r="I4122" s="18"/>
      <c r="J4122" s="18"/>
      <c r="K4122" s="18"/>
      <c r="L4122" s="18" t="str">
        <f t="shared" si="143"/>
        <v/>
      </c>
      <c r="N4122" t="str">
        <f>IF([1]线路!H4122="","",[1]线路!H4122)</f>
        <v/>
      </c>
    </row>
    <row r="4123" spans="7:14" x14ac:dyDescent="0.15">
      <c r="G4123" s="18"/>
      <c r="H4123" s="18"/>
      <c r="I4123" s="18"/>
      <c r="J4123" s="18"/>
      <c r="K4123" s="18"/>
      <c r="L4123" s="18" t="str">
        <f t="shared" si="143"/>
        <v/>
      </c>
      <c r="N4123" t="str">
        <f>IF([1]线路!H4123="","",[1]线路!H4123)</f>
        <v/>
      </c>
    </row>
    <row r="4124" spans="7:14" x14ac:dyDescent="0.15">
      <c r="G4124" s="18"/>
      <c r="H4124" s="18"/>
      <c r="I4124" s="18"/>
      <c r="J4124" s="18"/>
      <c r="K4124" s="18"/>
      <c r="L4124" s="18" t="str">
        <f t="shared" si="143"/>
        <v/>
      </c>
      <c r="N4124" t="str">
        <f>IF([1]线路!H4124="","",[1]线路!H4124)</f>
        <v/>
      </c>
    </row>
    <row r="4125" spans="7:14" x14ac:dyDescent="0.15">
      <c r="G4125" s="18"/>
      <c r="H4125" s="18"/>
      <c r="I4125" s="18"/>
      <c r="J4125" s="18"/>
      <c r="K4125" s="18"/>
      <c r="L4125" s="18" t="str">
        <f t="shared" si="143"/>
        <v/>
      </c>
      <c r="N4125" t="str">
        <f>IF([1]线路!H4125="","",[1]线路!H4125)</f>
        <v/>
      </c>
    </row>
    <row r="4126" spans="7:14" x14ac:dyDescent="0.15">
      <c r="G4126" s="18"/>
      <c r="H4126" s="18"/>
      <c r="I4126" s="18"/>
      <c r="J4126" s="18"/>
      <c r="K4126" s="18"/>
      <c r="L4126" s="18" t="str">
        <f t="shared" si="143"/>
        <v/>
      </c>
      <c r="N4126" t="str">
        <f>IF([1]线路!H4126="","",[1]线路!H4126)</f>
        <v/>
      </c>
    </row>
    <row r="4127" spans="7:14" x14ac:dyDescent="0.15">
      <c r="G4127" s="18"/>
      <c r="H4127" s="18"/>
      <c r="I4127" s="18"/>
      <c r="J4127" s="18"/>
      <c r="K4127" s="18"/>
      <c r="L4127" s="18" t="str">
        <f t="shared" si="143"/>
        <v/>
      </c>
      <c r="N4127" t="str">
        <f>IF([1]线路!H4127="","",[1]线路!H4127)</f>
        <v/>
      </c>
    </row>
    <row r="4128" spans="7:14" x14ac:dyDescent="0.15">
      <c r="G4128" s="18"/>
      <c r="H4128" s="18"/>
      <c r="I4128" s="18"/>
      <c r="J4128" s="18"/>
      <c r="K4128" s="18"/>
      <c r="L4128" s="18" t="str">
        <f t="shared" si="143"/>
        <v/>
      </c>
      <c r="N4128" t="str">
        <f>IF([1]线路!H4128="","",[1]线路!H4128)</f>
        <v/>
      </c>
    </row>
    <row r="4129" spans="7:14" x14ac:dyDescent="0.15">
      <c r="G4129" s="18"/>
      <c r="H4129" s="18"/>
      <c r="I4129" s="18"/>
      <c r="J4129" s="18"/>
      <c r="K4129" s="18"/>
      <c r="L4129" s="18" t="str">
        <f t="shared" si="143"/>
        <v/>
      </c>
      <c r="N4129" t="str">
        <f>IF([1]线路!H4129="","",[1]线路!H4129)</f>
        <v/>
      </c>
    </row>
    <row r="4130" spans="7:14" x14ac:dyDescent="0.15">
      <c r="G4130" s="18"/>
      <c r="H4130" s="18"/>
      <c r="I4130" s="18"/>
      <c r="J4130" s="18"/>
      <c r="K4130" s="18"/>
      <c r="L4130" s="18" t="str">
        <f t="shared" si="143"/>
        <v/>
      </c>
      <c r="N4130" t="str">
        <f>IF([1]线路!H4130="","",[1]线路!H4130)</f>
        <v/>
      </c>
    </row>
    <row r="4131" spans="7:14" x14ac:dyDescent="0.15">
      <c r="G4131" s="18"/>
      <c r="H4131" s="18"/>
      <c r="I4131" s="18"/>
      <c r="J4131" s="18"/>
      <c r="K4131" s="18"/>
      <c r="L4131" s="18" t="str">
        <f t="shared" si="143"/>
        <v/>
      </c>
      <c r="N4131" t="str">
        <f>IF([1]线路!H4131="","",[1]线路!H4131)</f>
        <v/>
      </c>
    </row>
    <row r="4132" spans="7:14" x14ac:dyDescent="0.15">
      <c r="G4132" s="18"/>
      <c r="H4132" s="18"/>
      <c r="I4132" s="18"/>
      <c r="J4132" s="18"/>
      <c r="K4132" s="18"/>
      <c r="L4132" s="18" t="str">
        <f t="shared" si="143"/>
        <v/>
      </c>
      <c r="N4132" t="str">
        <f>IF([1]线路!H4132="","",[1]线路!H4132)</f>
        <v/>
      </c>
    </row>
    <row r="4133" spans="7:14" x14ac:dyDescent="0.15">
      <c r="G4133" s="18"/>
      <c r="H4133" s="18"/>
      <c r="I4133" s="18"/>
      <c r="J4133" s="18"/>
      <c r="K4133" s="18"/>
      <c r="L4133" s="18" t="str">
        <f t="shared" si="143"/>
        <v/>
      </c>
      <c r="N4133" t="str">
        <f>IF([1]线路!H4133="","",[1]线路!H4133)</f>
        <v/>
      </c>
    </row>
    <row r="4134" spans="7:14" x14ac:dyDescent="0.15">
      <c r="G4134" s="18"/>
      <c r="H4134" s="18"/>
      <c r="I4134" s="18"/>
      <c r="J4134" s="18"/>
      <c r="K4134" s="18"/>
      <c r="L4134" s="18" t="str">
        <f t="shared" si="143"/>
        <v/>
      </c>
      <c r="N4134" t="str">
        <f>IF([1]线路!H4134="","",[1]线路!H4134)</f>
        <v/>
      </c>
    </row>
    <row r="4135" spans="7:14" x14ac:dyDescent="0.15">
      <c r="G4135" s="18"/>
      <c r="H4135" s="18"/>
      <c r="I4135" s="18"/>
      <c r="J4135" s="18"/>
      <c r="K4135" s="18"/>
      <c r="L4135" s="18" t="str">
        <f t="shared" si="143"/>
        <v/>
      </c>
      <c r="N4135" t="str">
        <f>IF([1]线路!H4135="","",[1]线路!H4135)</f>
        <v/>
      </c>
    </row>
    <row r="4136" spans="7:14" x14ac:dyDescent="0.15">
      <c r="G4136" s="18"/>
      <c r="H4136" s="18"/>
      <c r="I4136" s="18"/>
      <c r="J4136" s="18"/>
      <c r="K4136" s="18"/>
      <c r="L4136" s="18" t="str">
        <f t="shared" si="143"/>
        <v/>
      </c>
      <c r="N4136" t="str">
        <f>IF([1]线路!H4136="","",[1]线路!H4136)</f>
        <v/>
      </c>
    </row>
    <row r="4137" spans="7:14" x14ac:dyDescent="0.15">
      <c r="G4137" s="18"/>
      <c r="H4137" s="18"/>
      <c r="I4137" s="18"/>
      <c r="J4137" s="18"/>
      <c r="K4137" s="18"/>
      <c r="L4137" s="18" t="str">
        <f t="shared" si="143"/>
        <v/>
      </c>
      <c r="N4137" t="str">
        <f>IF([1]线路!H4137="","",[1]线路!H4137)</f>
        <v/>
      </c>
    </row>
    <row r="4138" spans="7:14" x14ac:dyDescent="0.15">
      <c r="G4138" s="18"/>
      <c r="H4138" s="18"/>
      <c r="I4138" s="18"/>
      <c r="J4138" s="18"/>
      <c r="K4138" s="18"/>
      <c r="L4138" s="18" t="str">
        <f t="shared" si="143"/>
        <v/>
      </c>
      <c r="N4138" t="str">
        <f>IF([1]线路!H4138="","",[1]线路!H4138)</f>
        <v/>
      </c>
    </row>
    <row r="4139" spans="7:14" x14ac:dyDescent="0.15">
      <c r="G4139" s="18"/>
      <c r="H4139" s="18"/>
      <c r="I4139" s="18"/>
      <c r="J4139" s="18"/>
      <c r="K4139" s="18"/>
      <c r="L4139" s="18" t="str">
        <f t="shared" si="143"/>
        <v/>
      </c>
      <c r="N4139" t="str">
        <f>IF([1]线路!H4139="","",[1]线路!H4139)</f>
        <v/>
      </c>
    </row>
    <row r="4140" spans="7:14" x14ac:dyDescent="0.15">
      <c r="G4140" s="18"/>
      <c r="H4140" s="18"/>
      <c r="I4140" s="18"/>
      <c r="J4140" s="18"/>
      <c r="K4140" s="18"/>
      <c r="L4140" s="18" t="str">
        <f t="shared" si="143"/>
        <v/>
      </c>
      <c r="N4140" t="str">
        <f>IF([1]线路!H4140="","",[1]线路!H4140)</f>
        <v/>
      </c>
    </row>
    <row r="4141" spans="7:14" x14ac:dyDescent="0.15">
      <c r="G4141" s="18"/>
      <c r="H4141" s="18"/>
      <c r="I4141" s="18"/>
      <c r="J4141" s="18"/>
      <c r="K4141" s="18"/>
      <c r="L4141" s="18" t="str">
        <f t="shared" si="143"/>
        <v/>
      </c>
      <c r="N4141" t="str">
        <f>IF([1]线路!H4141="","",[1]线路!H4141)</f>
        <v/>
      </c>
    </row>
    <row r="4142" spans="7:14" x14ac:dyDescent="0.15">
      <c r="G4142" s="18"/>
      <c r="H4142" s="18"/>
      <c r="I4142" s="18"/>
      <c r="J4142" s="18"/>
      <c r="K4142" s="18"/>
      <c r="L4142" s="18" t="str">
        <f t="shared" si="143"/>
        <v/>
      </c>
      <c r="N4142" t="str">
        <f>IF([1]线路!H4142="","",[1]线路!H4142)</f>
        <v/>
      </c>
    </row>
    <row r="4143" spans="7:14" x14ac:dyDescent="0.15">
      <c r="G4143" s="18"/>
      <c r="H4143" s="18"/>
      <c r="I4143" s="18"/>
      <c r="J4143" s="18"/>
      <c r="K4143" s="18"/>
      <c r="L4143" s="18" t="str">
        <f t="shared" si="143"/>
        <v/>
      </c>
      <c r="N4143" t="str">
        <f>IF([1]线路!H4143="","",[1]线路!H4143)</f>
        <v/>
      </c>
    </row>
    <row r="4144" spans="7:14" x14ac:dyDescent="0.15">
      <c r="G4144" s="18"/>
      <c r="H4144" s="18"/>
      <c r="I4144" s="18"/>
      <c r="J4144" s="18"/>
      <c r="K4144" s="18"/>
      <c r="L4144" s="18" t="str">
        <f t="shared" si="143"/>
        <v/>
      </c>
      <c r="N4144" t="str">
        <f>IF([1]线路!H4144="","",[1]线路!H4144)</f>
        <v/>
      </c>
    </row>
    <row r="4145" spans="7:14" x14ac:dyDescent="0.15">
      <c r="G4145" s="18"/>
      <c r="H4145" s="18"/>
      <c r="I4145" s="18"/>
      <c r="J4145" s="18"/>
      <c r="K4145" s="18"/>
      <c r="L4145" s="18" t="str">
        <f t="shared" si="143"/>
        <v/>
      </c>
      <c r="N4145" t="str">
        <f>IF([1]线路!H4145="","",[1]线路!H4145)</f>
        <v/>
      </c>
    </row>
    <row r="4146" spans="7:14" x14ac:dyDescent="0.15">
      <c r="G4146" s="18"/>
      <c r="H4146" s="18"/>
      <c r="I4146" s="18"/>
      <c r="J4146" s="18"/>
      <c r="K4146" s="18"/>
      <c r="L4146" s="18" t="str">
        <f t="shared" si="143"/>
        <v/>
      </c>
      <c r="N4146" t="str">
        <f>IF([1]线路!H4146="","",[1]线路!H4146)</f>
        <v/>
      </c>
    </row>
    <row r="4147" spans="7:14" x14ac:dyDescent="0.15">
      <c r="G4147" s="18"/>
      <c r="H4147" s="18"/>
      <c r="I4147" s="18"/>
      <c r="J4147" s="18"/>
      <c r="K4147" s="18"/>
      <c r="L4147" s="18" t="str">
        <f t="shared" si="143"/>
        <v/>
      </c>
      <c r="N4147" t="str">
        <f>IF([1]线路!H4147="","",[1]线路!H4147)</f>
        <v/>
      </c>
    </row>
    <row r="4148" spans="7:14" x14ac:dyDescent="0.15">
      <c r="G4148" s="18"/>
      <c r="H4148" s="18"/>
      <c r="I4148" s="18"/>
      <c r="J4148" s="18"/>
      <c r="K4148" s="18"/>
      <c r="L4148" s="18" t="str">
        <f t="shared" si="143"/>
        <v/>
      </c>
      <c r="N4148" t="str">
        <f>IF([1]线路!H4148="","",[1]线路!H4148)</f>
        <v/>
      </c>
    </row>
    <row r="4149" spans="7:14" x14ac:dyDescent="0.15">
      <c r="G4149" s="18"/>
      <c r="H4149" s="18"/>
      <c r="I4149" s="18"/>
      <c r="J4149" s="18"/>
      <c r="K4149" s="18"/>
      <c r="L4149" s="18" t="str">
        <f t="shared" si="143"/>
        <v/>
      </c>
      <c r="N4149" t="str">
        <f>IF([1]线路!H4149="","",[1]线路!H4149)</f>
        <v/>
      </c>
    </row>
    <row r="4150" spans="7:14" x14ac:dyDescent="0.15">
      <c r="G4150" s="18"/>
      <c r="H4150" s="18"/>
      <c r="I4150" s="18"/>
      <c r="J4150" s="18"/>
      <c r="K4150" s="18"/>
      <c r="L4150" s="18" t="str">
        <f t="shared" si="143"/>
        <v/>
      </c>
      <c r="N4150" t="str">
        <f>IF([1]线路!H4150="","",[1]线路!H4150)</f>
        <v/>
      </c>
    </row>
    <row r="4151" spans="7:14" x14ac:dyDescent="0.15">
      <c r="G4151" s="18"/>
      <c r="H4151" s="18"/>
      <c r="I4151" s="18"/>
      <c r="J4151" s="18"/>
      <c r="K4151" s="18"/>
      <c r="L4151" s="18" t="str">
        <f t="shared" si="143"/>
        <v/>
      </c>
      <c r="N4151" t="str">
        <f>IF([1]线路!H4151="","",[1]线路!H4151)</f>
        <v/>
      </c>
    </row>
    <row r="4152" spans="7:14" x14ac:dyDescent="0.15">
      <c r="G4152" s="18"/>
      <c r="H4152" s="18"/>
      <c r="I4152" s="18"/>
      <c r="J4152" s="18"/>
      <c r="K4152" s="18"/>
      <c r="L4152" s="18" t="str">
        <f t="shared" si="143"/>
        <v/>
      </c>
      <c r="N4152" t="str">
        <f>IF([1]线路!H4152="","",[1]线路!H4152)</f>
        <v/>
      </c>
    </row>
    <row r="4153" spans="7:14" x14ac:dyDescent="0.15">
      <c r="G4153" s="18"/>
      <c r="H4153" s="18"/>
      <c r="I4153" s="18"/>
      <c r="J4153" s="18"/>
      <c r="K4153" s="18"/>
      <c r="L4153" s="18" t="str">
        <f t="shared" si="143"/>
        <v/>
      </c>
      <c r="N4153" t="str">
        <f>IF([1]线路!H4153="","",[1]线路!H4153)</f>
        <v/>
      </c>
    </row>
    <row r="4154" spans="7:14" x14ac:dyDescent="0.15">
      <c r="G4154" s="18"/>
      <c r="H4154" s="18"/>
      <c r="I4154" s="18"/>
      <c r="J4154" s="18"/>
      <c r="K4154" s="18"/>
      <c r="L4154" s="18" t="str">
        <f t="shared" si="143"/>
        <v/>
      </c>
      <c r="N4154" t="str">
        <f>IF([1]线路!H4154="","",[1]线路!H4154)</f>
        <v/>
      </c>
    </row>
    <row r="4155" spans="7:14" x14ac:dyDescent="0.15">
      <c r="G4155" s="18"/>
      <c r="H4155" s="18"/>
      <c r="I4155" s="18"/>
      <c r="J4155" s="18"/>
      <c r="K4155" s="18"/>
      <c r="L4155" s="18" t="str">
        <f t="shared" si="143"/>
        <v/>
      </c>
      <c r="N4155" t="str">
        <f>IF([1]线路!H4155="","",[1]线路!H4155)</f>
        <v/>
      </c>
    </row>
    <row r="4156" spans="7:14" x14ac:dyDescent="0.15">
      <c r="G4156" s="18"/>
      <c r="H4156" s="18"/>
      <c r="I4156" s="18"/>
      <c r="J4156" s="18"/>
      <c r="K4156" s="18"/>
      <c r="L4156" s="18" t="str">
        <f t="shared" si="143"/>
        <v/>
      </c>
      <c r="N4156" t="str">
        <f>IF([1]线路!H4156="","",[1]线路!H4156)</f>
        <v/>
      </c>
    </row>
    <row r="4157" spans="7:14" x14ac:dyDescent="0.15">
      <c r="G4157" s="18"/>
      <c r="H4157" s="18"/>
      <c r="I4157" s="18"/>
      <c r="J4157" s="18"/>
      <c r="K4157" s="18"/>
      <c r="L4157" s="18" t="str">
        <f t="shared" si="143"/>
        <v/>
      </c>
      <c r="N4157" t="str">
        <f>IF([1]线路!H4157="","",[1]线路!H4157)</f>
        <v/>
      </c>
    </row>
    <row r="4158" spans="7:14" x14ac:dyDescent="0.15">
      <c r="G4158" s="18"/>
      <c r="H4158" s="18"/>
      <c r="I4158" s="18"/>
      <c r="J4158" s="18"/>
      <c r="K4158" s="18"/>
      <c r="L4158" s="18" t="str">
        <f t="shared" si="143"/>
        <v/>
      </c>
      <c r="N4158" t="str">
        <f>IF([1]线路!H4158="","",[1]线路!H4158)</f>
        <v/>
      </c>
    </row>
    <row r="4159" spans="7:14" x14ac:dyDescent="0.15">
      <c r="G4159" s="18"/>
      <c r="H4159" s="18"/>
      <c r="I4159" s="18"/>
      <c r="J4159" s="18"/>
      <c r="K4159" s="18"/>
      <c r="L4159" s="18" t="str">
        <f t="shared" si="143"/>
        <v/>
      </c>
      <c r="N4159" t="str">
        <f>IF([1]线路!H4159="","",[1]线路!H4159)</f>
        <v/>
      </c>
    </row>
    <row r="4160" spans="7:14" x14ac:dyDescent="0.15">
      <c r="G4160" s="18"/>
      <c r="H4160" s="18"/>
      <c r="I4160" s="18"/>
      <c r="J4160" s="18"/>
      <c r="K4160" s="18"/>
      <c r="L4160" s="18" t="str">
        <f t="shared" si="143"/>
        <v/>
      </c>
      <c r="N4160" t="str">
        <f>IF([1]线路!H4160="","",[1]线路!H4160)</f>
        <v/>
      </c>
    </row>
    <row r="4161" spans="7:14" x14ac:dyDescent="0.15">
      <c r="G4161" s="18"/>
      <c r="H4161" s="18"/>
      <c r="I4161" s="18"/>
      <c r="J4161" s="18"/>
      <c r="K4161" s="18"/>
      <c r="L4161" s="18" t="str">
        <f t="shared" si="143"/>
        <v/>
      </c>
      <c r="N4161" t="str">
        <f>IF([1]线路!H4161="","",[1]线路!H4161)</f>
        <v/>
      </c>
    </row>
    <row r="4162" spans="7:14" x14ac:dyDescent="0.15">
      <c r="G4162" s="18"/>
      <c r="H4162" s="18"/>
      <c r="I4162" s="18"/>
      <c r="J4162" s="18"/>
      <c r="K4162" s="18"/>
      <c r="L4162" s="18" t="str">
        <f t="shared" si="143"/>
        <v/>
      </c>
      <c r="N4162" t="str">
        <f>IF([1]线路!H4162="","",[1]线路!H4162)</f>
        <v/>
      </c>
    </row>
    <row r="4163" spans="7:14" x14ac:dyDescent="0.15">
      <c r="G4163" s="18"/>
      <c r="H4163" s="18"/>
      <c r="I4163" s="18"/>
      <c r="J4163" s="18"/>
      <c r="K4163" s="18"/>
      <c r="L4163" s="18" t="str">
        <f t="shared" ref="L4163:L4226" si="144">IF(OR(I4163="",K4163=""),"",IF(I4163/(I4163+K4163)&gt;0.5,0,1))</f>
        <v/>
      </c>
      <c r="N4163" t="str">
        <f>IF([1]线路!H4163="","",[1]线路!H4163)</f>
        <v/>
      </c>
    </row>
    <row r="4164" spans="7:14" x14ac:dyDescent="0.15">
      <c r="G4164" s="18"/>
      <c r="H4164" s="18"/>
      <c r="I4164" s="18"/>
      <c r="J4164" s="18"/>
      <c r="K4164" s="18"/>
      <c r="L4164" s="18" t="str">
        <f t="shared" si="144"/>
        <v/>
      </c>
      <c r="N4164" t="str">
        <f>IF([1]线路!H4164="","",[1]线路!H4164)</f>
        <v/>
      </c>
    </row>
    <row r="4165" spans="7:14" x14ac:dyDescent="0.15">
      <c r="G4165" s="18"/>
      <c r="H4165" s="18"/>
      <c r="I4165" s="18"/>
      <c r="J4165" s="18"/>
      <c r="K4165" s="18"/>
      <c r="L4165" s="18" t="str">
        <f t="shared" si="144"/>
        <v/>
      </c>
      <c r="N4165" t="str">
        <f>IF([1]线路!H4165="","",[1]线路!H4165)</f>
        <v/>
      </c>
    </row>
    <row r="4166" spans="7:14" x14ac:dyDescent="0.15">
      <c r="G4166" s="18"/>
      <c r="H4166" s="18"/>
      <c r="I4166" s="18"/>
      <c r="J4166" s="18"/>
      <c r="K4166" s="18"/>
      <c r="L4166" s="18" t="str">
        <f t="shared" si="144"/>
        <v/>
      </c>
      <c r="N4166" t="str">
        <f>IF([1]线路!H4166="","",[1]线路!H4166)</f>
        <v/>
      </c>
    </row>
    <row r="4167" spans="7:14" x14ac:dyDescent="0.15">
      <c r="G4167" s="18"/>
      <c r="H4167" s="18"/>
      <c r="I4167" s="18"/>
      <c r="J4167" s="18"/>
      <c r="K4167" s="18"/>
      <c r="L4167" s="18" t="str">
        <f t="shared" si="144"/>
        <v/>
      </c>
      <c r="N4167" t="str">
        <f>IF([1]线路!H4167="","",[1]线路!H4167)</f>
        <v/>
      </c>
    </row>
    <row r="4168" spans="7:14" x14ac:dyDescent="0.15">
      <c r="G4168" s="18"/>
      <c r="H4168" s="18"/>
      <c r="I4168" s="18"/>
      <c r="J4168" s="18"/>
      <c r="K4168" s="18"/>
      <c r="L4168" s="18" t="str">
        <f t="shared" si="144"/>
        <v/>
      </c>
      <c r="N4168" t="str">
        <f>IF([1]线路!H4168="","",[1]线路!H4168)</f>
        <v/>
      </c>
    </row>
    <row r="4169" spans="7:14" x14ac:dyDescent="0.15">
      <c r="G4169" s="18"/>
      <c r="H4169" s="18"/>
      <c r="I4169" s="18"/>
      <c r="J4169" s="18"/>
      <c r="K4169" s="18"/>
      <c r="L4169" s="18" t="str">
        <f t="shared" si="144"/>
        <v/>
      </c>
      <c r="N4169" t="str">
        <f>IF([1]线路!H4169="","",[1]线路!H4169)</f>
        <v/>
      </c>
    </row>
    <row r="4170" spans="7:14" x14ac:dyDescent="0.15">
      <c r="G4170" s="18"/>
      <c r="H4170" s="18"/>
      <c r="I4170" s="18"/>
      <c r="J4170" s="18"/>
      <c r="K4170" s="18"/>
      <c r="L4170" s="18" t="str">
        <f t="shared" si="144"/>
        <v/>
      </c>
      <c r="N4170" t="str">
        <f>IF([1]线路!H4170="","",[1]线路!H4170)</f>
        <v/>
      </c>
    </row>
    <row r="4171" spans="7:14" x14ac:dyDescent="0.15">
      <c r="G4171" s="18"/>
      <c r="H4171" s="18"/>
      <c r="I4171" s="18"/>
      <c r="J4171" s="18"/>
      <c r="K4171" s="18"/>
      <c r="L4171" s="18" t="str">
        <f t="shared" si="144"/>
        <v/>
      </c>
      <c r="N4171" t="str">
        <f>IF([1]线路!H4171="","",[1]线路!H4171)</f>
        <v/>
      </c>
    </row>
    <row r="4172" spans="7:14" x14ac:dyDescent="0.15">
      <c r="G4172" s="18"/>
      <c r="H4172" s="18"/>
      <c r="I4172" s="18"/>
      <c r="J4172" s="18"/>
      <c r="K4172" s="18"/>
      <c r="L4172" s="18" t="str">
        <f t="shared" si="144"/>
        <v/>
      </c>
      <c r="N4172" t="str">
        <f>IF([1]线路!H4172="","",[1]线路!H4172)</f>
        <v/>
      </c>
    </row>
    <row r="4173" spans="7:14" x14ac:dyDescent="0.15">
      <c r="G4173" s="18"/>
      <c r="H4173" s="18"/>
      <c r="I4173" s="18"/>
      <c r="J4173" s="18"/>
      <c r="K4173" s="18"/>
      <c r="L4173" s="18" t="str">
        <f t="shared" si="144"/>
        <v/>
      </c>
      <c r="N4173" t="str">
        <f>IF([1]线路!H4173="","",[1]线路!H4173)</f>
        <v/>
      </c>
    </row>
    <row r="4174" spans="7:14" x14ac:dyDescent="0.15">
      <c r="G4174" s="18"/>
      <c r="H4174" s="18"/>
      <c r="I4174" s="18"/>
      <c r="J4174" s="18"/>
      <c r="K4174" s="18"/>
      <c r="L4174" s="18" t="str">
        <f t="shared" si="144"/>
        <v/>
      </c>
      <c r="N4174" t="str">
        <f>IF([1]线路!H4174="","",[1]线路!H4174)</f>
        <v/>
      </c>
    </row>
    <row r="4175" spans="7:14" x14ac:dyDescent="0.15">
      <c r="G4175" s="18"/>
      <c r="H4175" s="18"/>
      <c r="I4175" s="18"/>
      <c r="J4175" s="18"/>
      <c r="K4175" s="18"/>
      <c r="L4175" s="18" t="str">
        <f t="shared" si="144"/>
        <v/>
      </c>
      <c r="N4175" t="str">
        <f>IF([1]线路!H4175="","",[1]线路!H4175)</f>
        <v/>
      </c>
    </row>
    <row r="4176" spans="7:14" x14ac:dyDescent="0.15">
      <c r="G4176" s="18"/>
      <c r="H4176" s="18"/>
      <c r="I4176" s="18"/>
      <c r="J4176" s="18"/>
      <c r="K4176" s="18"/>
      <c r="L4176" s="18" t="str">
        <f t="shared" si="144"/>
        <v/>
      </c>
      <c r="N4176" t="str">
        <f>IF([1]线路!H4176="","",[1]线路!H4176)</f>
        <v/>
      </c>
    </row>
    <row r="4177" spans="7:14" x14ac:dyDescent="0.15">
      <c r="G4177" s="18"/>
      <c r="H4177" s="18"/>
      <c r="I4177" s="18"/>
      <c r="J4177" s="18"/>
      <c r="K4177" s="18"/>
      <c r="L4177" s="18" t="str">
        <f t="shared" si="144"/>
        <v/>
      </c>
      <c r="N4177" t="str">
        <f>IF([1]线路!H4177="","",[1]线路!H4177)</f>
        <v/>
      </c>
    </row>
    <row r="4178" spans="7:14" x14ac:dyDescent="0.15">
      <c r="G4178" s="18"/>
      <c r="H4178" s="18"/>
      <c r="I4178" s="18"/>
      <c r="J4178" s="18"/>
      <c r="K4178" s="18"/>
      <c r="L4178" s="18" t="str">
        <f t="shared" si="144"/>
        <v/>
      </c>
      <c r="N4178" t="str">
        <f>IF([1]线路!H4178="","",[1]线路!H4178)</f>
        <v/>
      </c>
    </row>
    <row r="4179" spans="7:14" x14ac:dyDescent="0.15">
      <c r="G4179" s="18"/>
      <c r="H4179" s="18"/>
      <c r="I4179" s="18"/>
      <c r="J4179" s="18"/>
      <c r="K4179" s="18"/>
      <c r="L4179" s="18" t="str">
        <f t="shared" si="144"/>
        <v/>
      </c>
      <c r="N4179" t="str">
        <f>IF([1]线路!H4179="","",[1]线路!H4179)</f>
        <v/>
      </c>
    </row>
    <row r="4180" spans="7:14" x14ac:dyDescent="0.15">
      <c r="G4180" s="18"/>
      <c r="H4180" s="18"/>
      <c r="I4180" s="18"/>
      <c r="J4180" s="18"/>
      <c r="K4180" s="18"/>
      <c r="L4180" s="18" t="str">
        <f t="shared" si="144"/>
        <v/>
      </c>
      <c r="N4180" t="str">
        <f>IF([1]线路!H4180="","",[1]线路!H4180)</f>
        <v/>
      </c>
    </row>
    <row r="4181" spans="7:14" x14ac:dyDescent="0.15">
      <c r="G4181" s="18"/>
      <c r="H4181" s="18"/>
      <c r="I4181" s="18"/>
      <c r="J4181" s="18"/>
      <c r="K4181" s="18"/>
      <c r="L4181" s="18" t="str">
        <f t="shared" si="144"/>
        <v/>
      </c>
      <c r="N4181" t="str">
        <f>IF([1]线路!H4181="","",[1]线路!H4181)</f>
        <v/>
      </c>
    </row>
    <row r="4182" spans="7:14" x14ac:dyDescent="0.15">
      <c r="G4182" s="18"/>
      <c r="H4182" s="18"/>
      <c r="I4182" s="18"/>
      <c r="J4182" s="18"/>
      <c r="K4182" s="18"/>
      <c r="L4182" s="18" t="str">
        <f t="shared" si="144"/>
        <v/>
      </c>
      <c r="N4182" t="str">
        <f>IF([1]线路!H4182="","",[1]线路!H4182)</f>
        <v/>
      </c>
    </row>
    <row r="4183" spans="7:14" x14ac:dyDescent="0.15">
      <c r="G4183" s="18"/>
      <c r="H4183" s="18"/>
      <c r="I4183" s="18"/>
      <c r="J4183" s="18"/>
      <c r="K4183" s="18"/>
      <c r="L4183" s="18" t="str">
        <f t="shared" si="144"/>
        <v/>
      </c>
      <c r="N4183" t="str">
        <f>IF([1]线路!H4183="","",[1]线路!H4183)</f>
        <v/>
      </c>
    </row>
    <row r="4184" spans="7:14" x14ac:dyDescent="0.15">
      <c r="G4184" s="18"/>
      <c r="H4184" s="18"/>
      <c r="I4184" s="18"/>
      <c r="J4184" s="18"/>
      <c r="K4184" s="18"/>
      <c r="L4184" s="18" t="str">
        <f t="shared" si="144"/>
        <v/>
      </c>
      <c r="N4184" t="str">
        <f>IF([1]线路!H4184="","",[1]线路!H4184)</f>
        <v/>
      </c>
    </row>
    <row r="4185" spans="7:14" x14ac:dyDescent="0.15">
      <c r="G4185" s="18"/>
      <c r="H4185" s="18"/>
      <c r="I4185" s="18"/>
      <c r="J4185" s="18"/>
      <c r="K4185" s="18"/>
      <c r="L4185" s="18" t="str">
        <f t="shared" si="144"/>
        <v/>
      </c>
      <c r="N4185" t="str">
        <f>IF([1]线路!H4185="","",[1]线路!H4185)</f>
        <v/>
      </c>
    </row>
    <row r="4186" spans="7:14" x14ac:dyDescent="0.15">
      <c r="G4186" s="18"/>
      <c r="H4186" s="18"/>
      <c r="I4186" s="18"/>
      <c r="J4186" s="18"/>
      <c r="K4186" s="18"/>
      <c r="L4186" s="18" t="str">
        <f t="shared" si="144"/>
        <v/>
      </c>
      <c r="N4186" t="str">
        <f>IF([1]线路!H4186="","",[1]线路!H4186)</f>
        <v/>
      </c>
    </row>
    <row r="4187" spans="7:14" x14ac:dyDescent="0.15">
      <c r="G4187" s="18"/>
      <c r="H4187" s="18"/>
      <c r="I4187" s="18"/>
      <c r="J4187" s="18"/>
      <c r="K4187" s="18"/>
      <c r="L4187" s="18" t="str">
        <f t="shared" si="144"/>
        <v/>
      </c>
      <c r="N4187" t="str">
        <f>IF([1]线路!H4187="","",[1]线路!H4187)</f>
        <v/>
      </c>
    </row>
    <row r="4188" spans="7:14" x14ac:dyDescent="0.15">
      <c r="G4188" s="18"/>
      <c r="H4188" s="18"/>
      <c r="I4188" s="18"/>
      <c r="J4188" s="18"/>
      <c r="K4188" s="18"/>
      <c r="L4188" s="18" t="str">
        <f t="shared" si="144"/>
        <v/>
      </c>
      <c r="N4188" t="str">
        <f>IF([1]线路!H4188="","",[1]线路!H4188)</f>
        <v/>
      </c>
    </row>
    <row r="4189" spans="7:14" x14ac:dyDescent="0.15">
      <c r="G4189" s="18"/>
      <c r="H4189" s="18"/>
      <c r="I4189" s="18"/>
      <c r="J4189" s="18"/>
      <c r="K4189" s="18"/>
      <c r="L4189" s="18" t="str">
        <f t="shared" si="144"/>
        <v/>
      </c>
      <c r="N4189" t="str">
        <f>IF([1]线路!H4189="","",[1]线路!H4189)</f>
        <v/>
      </c>
    </row>
    <row r="4190" spans="7:14" x14ac:dyDescent="0.15">
      <c r="G4190" s="18"/>
      <c r="H4190" s="18"/>
      <c r="I4190" s="18"/>
      <c r="J4190" s="18"/>
      <c r="K4190" s="18"/>
      <c r="L4190" s="18" t="str">
        <f t="shared" si="144"/>
        <v/>
      </c>
      <c r="N4190" t="str">
        <f>IF([1]线路!H4190="","",[1]线路!H4190)</f>
        <v/>
      </c>
    </row>
    <row r="4191" spans="7:14" x14ac:dyDescent="0.15">
      <c r="G4191" s="18"/>
      <c r="H4191" s="18"/>
      <c r="I4191" s="18"/>
      <c r="J4191" s="18"/>
      <c r="K4191" s="18"/>
      <c r="L4191" s="18" t="str">
        <f t="shared" si="144"/>
        <v/>
      </c>
      <c r="N4191" t="str">
        <f>IF([1]线路!H4191="","",[1]线路!H4191)</f>
        <v/>
      </c>
    </row>
    <row r="4192" spans="7:14" x14ac:dyDescent="0.15">
      <c r="G4192" s="18"/>
      <c r="H4192" s="18"/>
      <c r="I4192" s="18"/>
      <c r="J4192" s="18"/>
      <c r="K4192" s="18"/>
      <c r="L4192" s="18" t="str">
        <f t="shared" si="144"/>
        <v/>
      </c>
      <c r="N4192" t="str">
        <f>IF([1]线路!H4192="","",[1]线路!H4192)</f>
        <v/>
      </c>
    </row>
    <row r="4193" spans="7:14" x14ac:dyDescent="0.15">
      <c r="G4193" s="18"/>
      <c r="H4193" s="18"/>
      <c r="I4193" s="18"/>
      <c r="J4193" s="18"/>
      <c r="K4193" s="18"/>
      <c r="L4193" s="18" t="str">
        <f t="shared" si="144"/>
        <v/>
      </c>
      <c r="N4193" t="str">
        <f>IF([1]线路!H4193="","",[1]线路!H4193)</f>
        <v/>
      </c>
    </row>
    <row r="4194" spans="7:14" x14ac:dyDescent="0.15">
      <c r="G4194" s="18"/>
      <c r="H4194" s="18"/>
      <c r="I4194" s="18"/>
      <c r="J4194" s="18"/>
      <c r="K4194" s="18"/>
      <c r="L4194" s="18" t="str">
        <f t="shared" si="144"/>
        <v/>
      </c>
      <c r="N4194" t="str">
        <f>IF([1]线路!H4194="","",[1]线路!H4194)</f>
        <v/>
      </c>
    </row>
    <row r="4195" spans="7:14" x14ac:dyDescent="0.15">
      <c r="G4195" s="18"/>
      <c r="H4195" s="18"/>
      <c r="I4195" s="18"/>
      <c r="J4195" s="18"/>
      <c r="K4195" s="18"/>
      <c r="L4195" s="18" t="str">
        <f t="shared" si="144"/>
        <v/>
      </c>
      <c r="N4195" t="str">
        <f>IF([1]线路!H4195="","",[1]线路!H4195)</f>
        <v/>
      </c>
    </row>
    <row r="4196" spans="7:14" x14ac:dyDescent="0.15">
      <c r="G4196" s="18"/>
      <c r="H4196" s="18"/>
      <c r="I4196" s="18"/>
      <c r="J4196" s="18"/>
      <c r="K4196" s="18"/>
      <c r="L4196" s="18" t="str">
        <f t="shared" si="144"/>
        <v/>
      </c>
      <c r="N4196" t="str">
        <f>IF([1]线路!H4196="","",[1]线路!H4196)</f>
        <v/>
      </c>
    </row>
    <row r="4197" spans="7:14" x14ac:dyDescent="0.15">
      <c r="G4197" s="18"/>
      <c r="H4197" s="18"/>
      <c r="I4197" s="18"/>
      <c r="J4197" s="18"/>
      <c r="K4197" s="18"/>
      <c r="L4197" s="18" t="str">
        <f t="shared" si="144"/>
        <v/>
      </c>
      <c r="N4197" t="str">
        <f>IF([1]线路!H4197="","",[1]线路!H4197)</f>
        <v/>
      </c>
    </row>
    <row r="4198" spans="7:14" x14ac:dyDescent="0.15">
      <c r="G4198" s="18"/>
      <c r="H4198" s="18"/>
      <c r="I4198" s="18"/>
      <c r="J4198" s="18"/>
      <c r="K4198" s="18"/>
      <c r="L4198" s="18" t="str">
        <f t="shared" si="144"/>
        <v/>
      </c>
      <c r="N4198" t="str">
        <f>IF([1]线路!H4198="","",[1]线路!H4198)</f>
        <v/>
      </c>
    </row>
    <row r="4199" spans="7:14" x14ac:dyDescent="0.15">
      <c r="G4199" s="18"/>
      <c r="H4199" s="18"/>
      <c r="I4199" s="18"/>
      <c r="J4199" s="18"/>
      <c r="K4199" s="18"/>
      <c r="L4199" s="18" t="str">
        <f t="shared" si="144"/>
        <v/>
      </c>
      <c r="N4199" t="str">
        <f>IF([1]线路!H4199="","",[1]线路!H4199)</f>
        <v/>
      </c>
    </row>
    <row r="4200" spans="7:14" x14ac:dyDescent="0.15">
      <c r="G4200" s="18"/>
      <c r="H4200" s="18"/>
      <c r="I4200" s="18"/>
      <c r="J4200" s="18"/>
      <c r="K4200" s="18"/>
      <c r="L4200" s="18" t="str">
        <f t="shared" si="144"/>
        <v/>
      </c>
      <c r="N4200" t="str">
        <f>IF([1]线路!H4200="","",[1]线路!H4200)</f>
        <v/>
      </c>
    </row>
    <row r="4201" spans="7:14" x14ac:dyDescent="0.15">
      <c r="G4201" s="18"/>
      <c r="H4201" s="18"/>
      <c r="I4201" s="18"/>
      <c r="J4201" s="18"/>
      <c r="K4201" s="18"/>
      <c r="L4201" s="18" t="str">
        <f t="shared" si="144"/>
        <v/>
      </c>
      <c r="N4201" t="str">
        <f>IF([1]线路!H4201="","",[1]线路!H4201)</f>
        <v/>
      </c>
    </row>
    <row r="4202" spans="7:14" x14ac:dyDescent="0.15">
      <c r="G4202" s="18"/>
      <c r="H4202" s="18"/>
      <c r="I4202" s="18"/>
      <c r="J4202" s="18"/>
      <c r="K4202" s="18"/>
      <c r="L4202" s="18" t="str">
        <f t="shared" si="144"/>
        <v/>
      </c>
      <c r="N4202" t="str">
        <f>IF([1]线路!H4202="","",[1]线路!H4202)</f>
        <v/>
      </c>
    </row>
    <row r="4203" spans="7:14" x14ac:dyDescent="0.15">
      <c r="G4203" s="18"/>
      <c r="H4203" s="18"/>
      <c r="I4203" s="18"/>
      <c r="J4203" s="18"/>
      <c r="K4203" s="18"/>
      <c r="L4203" s="18" t="str">
        <f t="shared" si="144"/>
        <v/>
      </c>
      <c r="N4203" t="str">
        <f>IF([1]线路!H4203="","",[1]线路!H4203)</f>
        <v/>
      </c>
    </row>
    <row r="4204" spans="7:14" x14ac:dyDescent="0.15">
      <c r="G4204" s="18"/>
      <c r="H4204" s="18"/>
      <c r="I4204" s="18"/>
      <c r="J4204" s="18"/>
      <c r="K4204" s="18"/>
      <c r="L4204" s="18" t="str">
        <f t="shared" si="144"/>
        <v/>
      </c>
      <c r="N4204" t="str">
        <f>IF([1]线路!H4204="","",[1]线路!H4204)</f>
        <v/>
      </c>
    </row>
    <row r="4205" spans="7:14" x14ac:dyDescent="0.15">
      <c r="G4205" s="18"/>
      <c r="H4205" s="18"/>
      <c r="I4205" s="18"/>
      <c r="J4205" s="18"/>
      <c r="K4205" s="18"/>
      <c r="L4205" s="18" t="str">
        <f t="shared" si="144"/>
        <v/>
      </c>
      <c r="N4205" t="str">
        <f>IF([1]线路!H4205="","",[1]线路!H4205)</f>
        <v/>
      </c>
    </row>
    <row r="4206" spans="7:14" x14ac:dyDescent="0.15">
      <c r="G4206" s="18"/>
      <c r="H4206" s="18"/>
      <c r="I4206" s="18"/>
      <c r="J4206" s="18"/>
      <c r="K4206" s="18"/>
      <c r="L4206" s="18" t="str">
        <f t="shared" si="144"/>
        <v/>
      </c>
      <c r="N4206" t="str">
        <f>IF([1]线路!H4206="","",[1]线路!H4206)</f>
        <v/>
      </c>
    </row>
    <row r="4207" spans="7:14" x14ac:dyDescent="0.15">
      <c r="G4207" s="18"/>
      <c r="H4207" s="18"/>
      <c r="I4207" s="18"/>
      <c r="J4207" s="18"/>
      <c r="K4207" s="18"/>
      <c r="L4207" s="18" t="str">
        <f t="shared" si="144"/>
        <v/>
      </c>
      <c r="N4207" t="str">
        <f>IF([1]线路!H4207="","",[1]线路!H4207)</f>
        <v/>
      </c>
    </row>
    <row r="4208" spans="7:14" x14ac:dyDescent="0.15">
      <c r="G4208" s="18"/>
      <c r="H4208" s="18"/>
      <c r="I4208" s="18"/>
      <c r="J4208" s="18"/>
      <c r="K4208" s="18"/>
      <c r="L4208" s="18" t="str">
        <f t="shared" si="144"/>
        <v/>
      </c>
      <c r="N4208" t="str">
        <f>IF([1]线路!H4208="","",[1]线路!H4208)</f>
        <v/>
      </c>
    </row>
    <row r="4209" spans="7:14" x14ac:dyDescent="0.15">
      <c r="G4209" s="18"/>
      <c r="H4209" s="18"/>
      <c r="I4209" s="18"/>
      <c r="J4209" s="18"/>
      <c r="K4209" s="18"/>
      <c r="L4209" s="18" t="str">
        <f t="shared" si="144"/>
        <v/>
      </c>
      <c r="N4209" t="str">
        <f>IF([1]线路!H4209="","",[1]线路!H4209)</f>
        <v/>
      </c>
    </row>
    <row r="4210" spans="7:14" x14ac:dyDescent="0.15">
      <c r="G4210" s="18"/>
      <c r="H4210" s="18"/>
      <c r="I4210" s="18"/>
      <c r="J4210" s="18"/>
      <c r="K4210" s="18"/>
      <c r="L4210" s="18" t="str">
        <f t="shared" si="144"/>
        <v/>
      </c>
      <c r="N4210" t="str">
        <f>IF([1]线路!H4210="","",[1]线路!H4210)</f>
        <v/>
      </c>
    </row>
    <row r="4211" spans="7:14" x14ac:dyDescent="0.15">
      <c r="G4211" s="18"/>
      <c r="H4211" s="18"/>
      <c r="I4211" s="18"/>
      <c r="J4211" s="18"/>
      <c r="K4211" s="18"/>
      <c r="L4211" s="18" t="str">
        <f t="shared" si="144"/>
        <v/>
      </c>
      <c r="N4211" t="str">
        <f>IF([1]线路!H4211="","",[1]线路!H4211)</f>
        <v/>
      </c>
    </row>
    <row r="4212" spans="7:14" x14ac:dyDescent="0.15">
      <c r="G4212" s="18"/>
      <c r="H4212" s="18"/>
      <c r="I4212" s="18"/>
      <c r="J4212" s="18"/>
      <c r="K4212" s="18"/>
      <c r="L4212" s="18" t="str">
        <f t="shared" si="144"/>
        <v/>
      </c>
      <c r="N4212" t="str">
        <f>IF([1]线路!H4212="","",[1]线路!H4212)</f>
        <v/>
      </c>
    </row>
    <row r="4213" spans="7:14" x14ac:dyDescent="0.15">
      <c r="G4213" s="18"/>
      <c r="H4213" s="18"/>
      <c r="I4213" s="18"/>
      <c r="J4213" s="18"/>
      <c r="K4213" s="18"/>
      <c r="L4213" s="18" t="str">
        <f t="shared" si="144"/>
        <v/>
      </c>
      <c r="N4213" t="str">
        <f>IF([1]线路!H4213="","",[1]线路!H4213)</f>
        <v/>
      </c>
    </row>
    <row r="4214" spans="7:14" x14ac:dyDescent="0.15">
      <c r="G4214" s="18"/>
      <c r="H4214" s="18"/>
      <c r="I4214" s="18"/>
      <c r="J4214" s="18"/>
      <c r="K4214" s="18"/>
      <c r="L4214" s="18" t="str">
        <f t="shared" si="144"/>
        <v/>
      </c>
      <c r="N4214" t="str">
        <f>IF([1]线路!H4214="","",[1]线路!H4214)</f>
        <v/>
      </c>
    </row>
    <row r="4215" spans="7:14" x14ac:dyDescent="0.15">
      <c r="G4215" s="18"/>
      <c r="H4215" s="18"/>
      <c r="I4215" s="18"/>
      <c r="J4215" s="18"/>
      <c r="K4215" s="18"/>
      <c r="L4215" s="18" t="str">
        <f t="shared" si="144"/>
        <v/>
      </c>
      <c r="N4215" t="str">
        <f>IF([1]线路!H4215="","",[1]线路!H4215)</f>
        <v/>
      </c>
    </row>
    <row r="4216" spans="7:14" x14ac:dyDescent="0.15">
      <c r="G4216" s="18"/>
      <c r="H4216" s="18"/>
      <c r="I4216" s="18"/>
      <c r="J4216" s="18"/>
      <c r="K4216" s="18"/>
      <c r="L4216" s="18" t="str">
        <f t="shared" si="144"/>
        <v/>
      </c>
      <c r="N4216" t="str">
        <f>IF([1]线路!H4216="","",[1]线路!H4216)</f>
        <v/>
      </c>
    </row>
    <row r="4217" spans="7:14" x14ac:dyDescent="0.15">
      <c r="G4217" s="18"/>
      <c r="H4217" s="18"/>
      <c r="I4217" s="18"/>
      <c r="J4217" s="18"/>
      <c r="K4217" s="18"/>
      <c r="L4217" s="18" t="str">
        <f t="shared" si="144"/>
        <v/>
      </c>
      <c r="N4217" t="str">
        <f>IF([1]线路!H4217="","",[1]线路!H4217)</f>
        <v/>
      </c>
    </row>
    <row r="4218" spans="7:14" x14ac:dyDescent="0.15">
      <c r="G4218" s="18"/>
      <c r="H4218" s="18"/>
      <c r="I4218" s="18"/>
      <c r="J4218" s="18"/>
      <c r="K4218" s="18"/>
      <c r="L4218" s="18" t="str">
        <f t="shared" si="144"/>
        <v/>
      </c>
      <c r="N4218" t="str">
        <f>IF([1]线路!H4218="","",[1]线路!H4218)</f>
        <v/>
      </c>
    </row>
    <row r="4219" spans="7:14" x14ac:dyDescent="0.15">
      <c r="G4219" s="18"/>
      <c r="H4219" s="18"/>
      <c r="I4219" s="18"/>
      <c r="J4219" s="18"/>
      <c r="K4219" s="18"/>
      <c r="L4219" s="18" t="str">
        <f t="shared" si="144"/>
        <v/>
      </c>
      <c r="N4219" t="str">
        <f>IF([1]线路!H4219="","",[1]线路!H4219)</f>
        <v/>
      </c>
    </row>
    <row r="4220" spans="7:14" x14ac:dyDescent="0.15">
      <c r="G4220" s="18"/>
      <c r="H4220" s="18"/>
      <c r="I4220" s="18"/>
      <c r="J4220" s="18"/>
      <c r="K4220" s="18"/>
      <c r="L4220" s="18" t="str">
        <f t="shared" si="144"/>
        <v/>
      </c>
      <c r="N4220" t="str">
        <f>IF([1]线路!H4220="","",[1]线路!H4220)</f>
        <v/>
      </c>
    </row>
    <row r="4221" spans="7:14" x14ac:dyDescent="0.15">
      <c r="G4221" s="18"/>
      <c r="H4221" s="18"/>
      <c r="I4221" s="18"/>
      <c r="J4221" s="18"/>
      <c r="K4221" s="18"/>
      <c r="L4221" s="18" t="str">
        <f t="shared" si="144"/>
        <v/>
      </c>
      <c r="N4221" t="str">
        <f>IF([1]线路!H4221="","",[1]线路!H4221)</f>
        <v/>
      </c>
    </row>
    <row r="4222" spans="7:14" x14ac:dyDescent="0.15">
      <c r="G4222" s="18"/>
      <c r="H4222" s="18"/>
      <c r="I4222" s="18"/>
      <c r="J4222" s="18"/>
      <c r="K4222" s="18"/>
      <c r="L4222" s="18" t="str">
        <f t="shared" si="144"/>
        <v/>
      </c>
      <c r="N4222" t="str">
        <f>IF([1]线路!H4222="","",[1]线路!H4222)</f>
        <v/>
      </c>
    </row>
    <row r="4223" spans="7:14" x14ac:dyDescent="0.15">
      <c r="G4223" s="18"/>
      <c r="H4223" s="18"/>
      <c r="I4223" s="18"/>
      <c r="J4223" s="18"/>
      <c r="K4223" s="18"/>
      <c r="L4223" s="18" t="str">
        <f t="shared" si="144"/>
        <v/>
      </c>
      <c r="N4223" t="str">
        <f>IF([1]线路!H4223="","",[1]线路!H4223)</f>
        <v/>
      </c>
    </row>
    <row r="4224" spans="7:14" x14ac:dyDescent="0.15">
      <c r="G4224" s="18"/>
      <c r="H4224" s="18"/>
      <c r="I4224" s="18"/>
      <c r="J4224" s="18"/>
      <c r="K4224" s="18"/>
      <c r="L4224" s="18" t="str">
        <f t="shared" si="144"/>
        <v/>
      </c>
      <c r="N4224" t="str">
        <f>IF([1]线路!H4224="","",[1]线路!H4224)</f>
        <v/>
      </c>
    </row>
    <row r="4225" spans="7:14" x14ac:dyDescent="0.15">
      <c r="G4225" s="18"/>
      <c r="H4225" s="18"/>
      <c r="I4225" s="18"/>
      <c r="J4225" s="18"/>
      <c r="K4225" s="18"/>
      <c r="L4225" s="18" t="str">
        <f t="shared" si="144"/>
        <v/>
      </c>
      <c r="N4225" t="str">
        <f>IF([1]线路!H4225="","",[1]线路!H4225)</f>
        <v/>
      </c>
    </row>
    <row r="4226" spans="7:14" x14ac:dyDescent="0.15">
      <c r="G4226" s="18"/>
      <c r="H4226" s="18"/>
      <c r="I4226" s="18"/>
      <c r="J4226" s="18"/>
      <c r="K4226" s="18"/>
      <c r="L4226" s="18" t="str">
        <f t="shared" si="144"/>
        <v/>
      </c>
      <c r="N4226" t="str">
        <f>IF([1]线路!H4226="","",[1]线路!H4226)</f>
        <v/>
      </c>
    </row>
    <row r="4227" spans="7:14" x14ac:dyDescent="0.15">
      <c r="G4227" s="18"/>
      <c r="H4227" s="18"/>
      <c r="I4227" s="18"/>
      <c r="J4227" s="18"/>
      <c r="K4227" s="18"/>
      <c r="L4227" s="18" t="str">
        <f t="shared" ref="L4227:L4290" si="145">IF(OR(I4227="",K4227=""),"",IF(I4227/(I4227+K4227)&gt;0.5,0,1))</f>
        <v/>
      </c>
      <c r="N4227" t="str">
        <f>IF([1]线路!H4227="","",[1]线路!H4227)</f>
        <v/>
      </c>
    </row>
    <row r="4228" spans="7:14" x14ac:dyDescent="0.15">
      <c r="G4228" s="18"/>
      <c r="H4228" s="18"/>
      <c r="I4228" s="18"/>
      <c r="J4228" s="18"/>
      <c r="K4228" s="18"/>
      <c r="L4228" s="18" t="str">
        <f t="shared" si="145"/>
        <v/>
      </c>
      <c r="N4228" t="str">
        <f>IF([1]线路!H4228="","",[1]线路!H4228)</f>
        <v/>
      </c>
    </row>
    <row r="4229" spans="7:14" x14ac:dyDescent="0.15">
      <c r="G4229" s="18"/>
      <c r="H4229" s="18"/>
      <c r="I4229" s="18"/>
      <c r="J4229" s="18"/>
      <c r="K4229" s="18"/>
      <c r="L4229" s="18" t="str">
        <f t="shared" si="145"/>
        <v/>
      </c>
      <c r="N4229" t="str">
        <f>IF([1]线路!H4229="","",[1]线路!H4229)</f>
        <v/>
      </c>
    </row>
    <row r="4230" spans="7:14" x14ac:dyDescent="0.15">
      <c r="G4230" s="18"/>
      <c r="H4230" s="18"/>
      <c r="I4230" s="18"/>
      <c r="J4230" s="18"/>
      <c r="K4230" s="18"/>
      <c r="L4230" s="18" t="str">
        <f t="shared" si="145"/>
        <v/>
      </c>
      <c r="N4230" t="str">
        <f>IF([1]线路!H4230="","",[1]线路!H4230)</f>
        <v/>
      </c>
    </row>
    <row r="4231" spans="7:14" x14ac:dyDescent="0.15">
      <c r="G4231" s="18"/>
      <c r="H4231" s="18"/>
      <c r="I4231" s="18"/>
      <c r="J4231" s="18"/>
      <c r="K4231" s="18"/>
      <c r="L4231" s="18" t="str">
        <f t="shared" si="145"/>
        <v/>
      </c>
      <c r="N4231" t="str">
        <f>IF([1]线路!H4231="","",[1]线路!H4231)</f>
        <v/>
      </c>
    </row>
    <row r="4232" spans="7:14" x14ac:dyDescent="0.15">
      <c r="G4232" s="18"/>
      <c r="H4232" s="18"/>
      <c r="I4232" s="18"/>
      <c r="J4232" s="18"/>
      <c r="K4232" s="18"/>
      <c r="L4232" s="18" t="str">
        <f t="shared" si="145"/>
        <v/>
      </c>
      <c r="N4232" t="str">
        <f>IF([1]线路!H4232="","",[1]线路!H4232)</f>
        <v/>
      </c>
    </row>
    <row r="4233" spans="7:14" x14ac:dyDescent="0.15">
      <c r="G4233" s="18"/>
      <c r="H4233" s="18"/>
      <c r="I4233" s="18"/>
      <c r="J4233" s="18"/>
      <c r="K4233" s="18"/>
      <c r="L4233" s="18" t="str">
        <f t="shared" si="145"/>
        <v/>
      </c>
      <c r="N4233" t="str">
        <f>IF([1]线路!H4233="","",[1]线路!H4233)</f>
        <v/>
      </c>
    </row>
    <row r="4234" spans="7:14" x14ac:dyDescent="0.15">
      <c r="G4234" s="18"/>
      <c r="H4234" s="18"/>
      <c r="I4234" s="18"/>
      <c r="J4234" s="18"/>
      <c r="K4234" s="18"/>
      <c r="L4234" s="18" t="str">
        <f t="shared" si="145"/>
        <v/>
      </c>
      <c r="N4234" t="str">
        <f>IF([1]线路!H4234="","",[1]线路!H4234)</f>
        <v/>
      </c>
    </row>
    <row r="4235" spans="7:14" x14ac:dyDescent="0.15">
      <c r="G4235" s="18"/>
      <c r="H4235" s="18"/>
      <c r="I4235" s="18"/>
      <c r="J4235" s="18"/>
      <c r="K4235" s="18"/>
      <c r="L4235" s="18" t="str">
        <f t="shared" si="145"/>
        <v/>
      </c>
      <c r="N4235" t="str">
        <f>IF([1]线路!H4235="","",[1]线路!H4235)</f>
        <v/>
      </c>
    </row>
    <row r="4236" spans="7:14" x14ac:dyDescent="0.15">
      <c r="G4236" s="18"/>
      <c r="H4236" s="18"/>
      <c r="I4236" s="18"/>
      <c r="J4236" s="18"/>
      <c r="K4236" s="18"/>
      <c r="L4236" s="18" t="str">
        <f t="shared" si="145"/>
        <v/>
      </c>
      <c r="N4236" t="str">
        <f>IF([1]线路!H4236="","",[1]线路!H4236)</f>
        <v/>
      </c>
    </row>
    <row r="4237" spans="7:14" x14ac:dyDescent="0.15">
      <c r="G4237" s="18"/>
      <c r="H4237" s="18"/>
      <c r="I4237" s="18"/>
      <c r="J4237" s="18"/>
      <c r="K4237" s="18"/>
      <c r="L4237" s="18" t="str">
        <f t="shared" si="145"/>
        <v/>
      </c>
      <c r="N4237" t="str">
        <f>IF([1]线路!H4237="","",[1]线路!H4237)</f>
        <v/>
      </c>
    </row>
    <row r="4238" spans="7:14" x14ac:dyDescent="0.15">
      <c r="G4238" s="18"/>
      <c r="H4238" s="18"/>
      <c r="I4238" s="18"/>
      <c r="J4238" s="18"/>
      <c r="K4238" s="18"/>
      <c r="L4238" s="18" t="str">
        <f t="shared" si="145"/>
        <v/>
      </c>
      <c r="N4238" t="str">
        <f>IF([1]线路!H4238="","",[1]线路!H4238)</f>
        <v/>
      </c>
    </row>
    <row r="4239" spans="7:14" x14ac:dyDescent="0.15">
      <c r="G4239" s="18"/>
      <c r="H4239" s="18"/>
      <c r="I4239" s="18"/>
      <c r="J4239" s="18"/>
      <c r="K4239" s="18"/>
      <c r="L4239" s="18" t="str">
        <f t="shared" si="145"/>
        <v/>
      </c>
      <c r="N4239" t="str">
        <f>IF([1]线路!H4239="","",[1]线路!H4239)</f>
        <v/>
      </c>
    </row>
    <row r="4240" spans="7:14" x14ac:dyDescent="0.15">
      <c r="G4240" s="18"/>
      <c r="H4240" s="18"/>
      <c r="I4240" s="18"/>
      <c r="J4240" s="18"/>
      <c r="K4240" s="18"/>
      <c r="L4240" s="18" t="str">
        <f t="shared" si="145"/>
        <v/>
      </c>
      <c r="N4240" t="str">
        <f>IF([1]线路!H4240="","",[1]线路!H4240)</f>
        <v/>
      </c>
    </row>
    <row r="4241" spans="7:14" x14ac:dyDescent="0.15">
      <c r="G4241" s="18"/>
      <c r="H4241" s="18"/>
      <c r="I4241" s="18"/>
      <c r="J4241" s="18"/>
      <c r="K4241" s="18"/>
      <c r="L4241" s="18" t="str">
        <f t="shared" si="145"/>
        <v/>
      </c>
      <c r="N4241" t="str">
        <f>IF([1]线路!H4241="","",[1]线路!H4241)</f>
        <v/>
      </c>
    </row>
    <row r="4242" spans="7:14" x14ac:dyDescent="0.15">
      <c r="G4242" s="18"/>
      <c r="H4242" s="18"/>
      <c r="I4242" s="18"/>
      <c r="J4242" s="18"/>
      <c r="K4242" s="18"/>
      <c r="L4242" s="18" t="str">
        <f t="shared" si="145"/>
        <v/>
      </c>
      <c r="N4242" t="str">
        <f>IF([1]线路!H4242="","",[1]线路!H4242)</f>
        <v/>
      </c>
    </row>
    <row r="4243" spans="7:14" x14ac:dyDescent="0.15">
      <c r="G4243" s="18"/>
      <c r="H4243" s="18"/>
      <c r="I4243" s="18"/>
      <c r="J4243" s="18"/>
      <c r="K4243" s="18"/>
      <c r="L4243" s="18" t="str">
        <f t="shared" si="145"/>
        <v/>
      </c>
      <c r="N4243" t="str">
        <f>IF([1]线路!H4243="","",[1]线路!H4243)</f>
        <v/>
      </c>
    </row>
    <row r="4244" spans="7:14" x14ac:dyDescent="0.15">
      <c r="G4244" s="18"/>
      <c r="H4244" s="18"/>
      <c r="I4244" s="18"/>
      <c r="J4244" s="18"/>
      <c r="K4244" s="18"/>
      <c r="L4244" s="18" t="str">
        <f t="shared" si="145"/>
        <v/>
      </c>
      <c r="N4244" t="str">
        <f>IF([1]线路!H4244="","",[1]线路!H4244)</f>
        <v/>
      </c>
    </row>
    <row r="4245" spans="7:14" x14ac:dyDescent="0.15">
      <c r="G4245" s="18"/>
      <c r="H4245" s="18"/>
      <c r="I4245" s="18"/>
      <c r="J4245" s="18"/>
      <c r="K4245" s="18"/>
      <c r="L4245" s="18" t="str">
        <f t="shared" si="145"/>
        <v/>
      </c>
      <c r="N4245" t="str">
        <f>IF([1]线路!H4245="","",[1]线路!H4245)</f>
        <v/>
      </c>
    </row>
    <row r="4246" spans="7:14" x14ac:dyDescent="0.15">
      <c r="G4246" s="18"/>
      <c r="H4246" s="18"/>
      <c r="I4246" s="18"/>
      <c r="J4246" s="18"/>
      <c r="K4246" s="18"/>
      <c r="L4246" s="18" t="str">
        <f t="shared" si="145"/>
        <v/>
      </c>
      <c r="N4246" t="str">
        <f>IF([1]线路!H4246="","",[1]线路!H4246)</f>
        <v/>
      </c>
    </row>
    <row r="4247" spans="7:14" x14ac:dyDescent="0.15">
      <c r="G4247" s="18"/>
      <c r="H4247" s="18"/>
      <c r="I4247" s="18"/>
      <c r="J4247" s="18"/>
      <c r="K4247" s="18"/>
      <c r="L4247" s="18" t="str">
        <f t="shared" si="145"/>
        <v/>
      </c>
      <c r="N4247" t="str">
        <f>IF([1]线路!H4247="","",[1]线路!H4247)</f>
        <v/>
      </c>
    </row>
    <row r="4248" spans="7:14" x14ac:dyDescent="0.15">
      <c r="G4248" s="18"/>
      <c r="H4248" s="18"/>
      <c r="I4248" s="18"/>
      <c r="J4248" s="18"/>
      <c r="K4248" s="18"/>
      <c r="L4248" s="18" t="str">
        <f t="shared" si="145"/>
        <v/>
      </c>
      <c r="N4248" t="str">
        <f>IF([1]线路!H4248="","",[1]线路!H4248)</f>
        <v/>
      </c>
    </row>
    <row r="4249" spans="7:14" x14ac:dyDescent="0.15">
      <c r="G4249" s="18"/>
      <c r="H4249" s="18"/>
      <c r="I4249" s="18"/>
      <c r="J4249" s="18"/>
      <c r="K4249" s="18"/>
      <c r="L4249" s="18" t="str">
        <f t="shared" si="145"/>
        <v/>
      </c>
      <c r="N4249" t="str">
        <f>IF([1]线路!H4249="","",[1]线路!H4249)</f>
        <v/>
      </c>
    </row>
    <row r="4250" spans="7:14" x14ac:dyDescent="0.15">
      <c r="G4250" s="18"/>
      <c r="H4250" s="18"/>
      <c r="I4250" s="18"/>
      <c r="J4250" s="18"/>
      <c r="K4250" s="18"/>
      <c r="L4250" s="18" t="str">
        <f t="shared" si="145"/>
        <v/>
      </c>
      <c r="N4250" t="str">
        <f>IF([1]线路!H4250="","",[1]线路!H4250)</f>
        <v/>
      </c>
    </row>
    <row r="4251" spans="7:14" x14ac:dyDescent="0.15">
      <c r="G4251" s="18"/>
      <c r="H4251" s="18"/>
      <c r="I4251" s="18"/>
      <c r="J4251" s="18"/>
      <c r="K4251" s="18"/>
      <c r="L4251" s="18" t="str">
        <f t="shared" si="145"/>
        <v/>
      </c>
      <c r="N4251" t="str">
        <f>IF([1]线路!H4251="","",[1]线路!H4251)</f>
        <v/>
      </c>
    </row>
    <row r="4252" spans="7:14" x14ac:dyDescent="0.15">
      <c r="G4252" s="18"/>
      <c r="H4252" s="18"/>
      <c r="I4252" s="18"/>
      <c r="J4252" s="18"/>
      <c r="K4252" s="18"/>
      <c r="L4252" s="18" t="str">
        <f t="shared" si="145"/>
        <v/>
      </c>
      <c r="N4252" t="str">
        <f>IF([1]线路!H4252="","",[1]线路!H4252)</f>
        <v/>
      </c>
    </row>
    <row r="4253" spans="7:14" x14ac:dyDescent="0.15">
      <c r="G4253" s="18"/>
      <c r="H4253" s="18"/>
      <c r="I4253" s="18"/>
      <c r="J4253" s="18"/>
      <c r="K4253" s="18"/>
      <c r="L4253" s="18" t="str">
        <f t="shared" si="145"/>
        <v/>
      </c>
      <c r="N4253" t="str">
        <f>IF([1]线路!H4253="","",[1]线路!H4253)</f>
        <v/>
      </c>
    </row>
    <row r="4254" spans="7:14" x14ac:dyDescent="0.15">
      <c r="G4254" s="18"/>
      <c r="H4254" s="18"/>
      <c r="I4254" s="18"/>
      <c r="J4254" s="18"/>
      <c r="K4254" s="18"/>
      <c r="L4254" s="18" t="str">
        <f t="shared" si="145"/>
        <v/>
      </c>
      <c r="N4254" t="str">
        <f>IF([1]线路!H4254="","",[1]线路!H4254)</f>
        <v/>
      </c>
    </row>
    <row r="4255" spans="7:14" x14ac:dyDescent="0.15">
      <c r="G4255" s="18"/>
      <c r="H4255" s="18"/>
      <c r="I4255" s="18"/>
      <c r="J4255" s="18"/>
      <c r="K4255" s="18"/>
      <c r="L4255" s="18" t="str">
        <f t="shared" si="145"/>
        <v/>
      </c>
      <c r="N4255" t="str">
        <f>IF([1]线路!H4255="","",[1]线路!H4255)</f>
        <v/>
      </c>
    </row>
    <row r="4256" spans="7:14" x14ac:dyDescent="0.15">
      <c r="G4256" s="18"/>
      <c r="H4256" s="18"/>
      <c r="I4256" s="18"/>
      <c r="J4256" s="18"/>
      <c r="K4256" s="18"/>
      <c r="L4256" s="18" t="str">
        <f t="shared" si="145"/>
        <v/>
      </c>
      <c r="N4256" t="str">
        <f>IF([1]线路!H4256="","",[1]线路!H4256)</f>
        <v/>
      </c>
    </row>
    <row r="4257" spans="7:14" x14ac:dyDescent="0.15">
      <c r="G4257" s="18"/>
      <c r="H4257" s="18"/>
      <c r="I4257" s="18"/>
      <c r="J4257" s="18"/>
      <c r="K4257" s="18"/>
      <c r="L4257" s="18" t="str">
        <f t="shared" si="145"/>
        <v/>
      </c>
      <c r="N4257" t="str">
        <f>IF([1]线路!H4257="","",[1]线路!H4257)</f>
        <v/>
      </c>
    </row>
    <row r="4258" spans="7:14" x14ac:dyDescent="0.15">
      <c r="G4258" s="18"/>
      <c r="H4258" s="18"/>
      <c r="I4258" s="18"/>
      <c r="J4258" s="18"/>
      <c r="K4258" s="18"/>
      <c r="L4258" s="18" t="str">
        <f t="shared" si="145"/>
        <v/>
      </c>
      <c r="N4258" t="str">
        <f>IF([1]线路!H4258="","",[1]线路!H4258)</f>
        <v/>
      </c>
    </row>
    <row r="4259" spans="7:14" x14ac:dyDescent="0.15">
      <c r="G4259" s="18"/>
      <c r="H4259" s="18"/>
      <c r="I4259" s="18"/>
      <c r="J4259" s="18"/>
      <c r="K4259" s="18"/>
      <c r="L4259" s="18" t="str">
        <f t="shared" si="145"/>
        <v/>
      </c>
      <c r="N4259" t="str">
        <f>IF([1]线路!H4259="","",[1]线路!H4259)</f>
        <v/>
      </c>
    </row>
    <row r="4260" spans="7:14" x14ac:dyDescent="0.15">
      <c r="G4260" s="18"/>
      <c r="H4260" s="18"/>
      <c r="I4260" s="18"/>
      <c r="J4260" s="18"/>
      <c r="K4260" s="18"/>
      <c r="L4260" s="18" t="str">
        <f t="shared" si="145"/>
        <v/>
      </c>
      <c r="N4260" t="str">
        <f>IF([1]线路!H4260="","",[1]线路!H4260)</f>
        <v/>
      </c>
    </row>
    <row r="4261" spans="7:14" x14ac:dyDescent="0.15">
      <c r="G4261" s="18"/>
      <c r="H4261" s="18"/>
      <c r="I4261" s="18"/>
      <c r="J4261" s="18"/>
      <c r="K4261" s="18"/>
      <c r="L4261" s="18" t="str">
        <f t="shared" si="145"/>
        <v/>
      </c>
      <c r="N4261" t="str">
        <f>IF([1]线路!H4261="","",[1]线路!H4261)</f>
        <v/>
      </c>
    </row>
    <row r="4262" spans="7:14" x14ac:dyDescent="0.15">
      <c r="G4262" s="18"/>
      <c r="H4262" s="18"/>
      <c r="I4262" s="18"/>
      <c r="J4262" s="18"/>
      <c r="K4262" s="18"/>
      <c r="L4262" s="18" t="str">
        <f t="shared" si="145"/>
        <v/>
      </c>
      <c r="N4262" t="str">
        <f>IF([1]线路!H4262="","",[1]线路!H4262)</f>
        <v/>
      </c>
    </row>
    <row r="4263" spans="7:14" x14ac:dyDescent="0.15">
      <c r="G4263" s="18"/>
      <c r="H4263" s="18"/>
      <c r="I4263" s="18"/>
      <c r="J4263" s="18"/>
      <c r="K4263" s="18"/>
      <c r="L4263" s="18" t="str">
        <f t="shared" si="145"/>
        <v/>
      </c>
      <c r="N4263" t="str">
        <f>IF([1]线路!H4263="","",[1]线路!H4263)</f>
        <v/>
      </c>
    </row>
    <row r="4264" spans="7:14" x14ac:dyDescent="0.15">
      <c r="G4264" s="18"/>
      <c r="H4264" s="18"/>
      <c r="I4264" s="18"/>
      <c r="J4264" s="18"/>
      <c r="K4264" s="18"/>
      <c r="L4264" s="18" t="str">
        <f t="shared" si="145"/>
        <v/>
      </c>
      <c r="N4264" t="str">
        <f>IF([1]线路!H4264="","",[1]线路!H4264)</f>
        <v/>
      </c>
    </row>
    <row r="4265" spans="7:14" x14ac:dyDescent="0.15">
      <c r="G4265" s="18"/>
      <c r="H4265" s="18"/>
      <c r="I4265" s="18"/>
      <c r="J4265" s="18"/>
      <c r="K4265" s="18"/>
      <c r="L4265" s="18" t="str">
        <f t="shared" si="145"/>
        <v/>
      </c>
      <c r="N4265" t="str">
        <f>IF([1]线路!H4265="","",[1]线路!H4265)</f>
        <v/>
      </c>
    </row>
    <row r="4266" spans="7:14" x14ac:dyDescent="0.15">
      <c r="G4266" s="18"/>
      <c r="H4266" s="18"/>
      <c r="I4266" s="18"/>
      <c r="J4266" s="18"/>
      <c r="K4266" s="18"/>
      <c r="L4266" s="18" t="str">
        <f t="shared" si="145"/>
        <v/>
      </c>
      <c r="N4266" t="str">
        <f>IF([1]线路!H4266="","",[1]线路!H4266)</f>
        <v/>
      </c>
    </row>
    <row r="4267" spans="7:14" x14ac:dyDescent="0.15">
      <c r="G4267" s="18"/>
      <c r="H4267" s="18"/>
      <c r="I4267" s="18"/>
      <c r="J4267" s="18"/>
      <c r="K4267" s="18"/>
      <c r="L4267" s="18" t="str">
        <f t="shared" si="145"/>
        <v/>
      </c>
      <c r="N4267" t="str">
        <f>IF([1]线路!H4267="","",[1]线路!H4267)</f>
        <v/>
      </c>
    </row>
    <row r="4268" spans="7:14" x14ac:dyDescent="0.15">
      <c r="G4268" s="18"/>
      <c r="H4268" s="18"/>
      <c r="I4268" s="18"/>
      <c r="J4268" s="18"/>
      <c r="K4268" s="18"/>
      <c r="L4268" s="18" t="str">
        <f t="shared" si="145"/>
        <v/>
      </c>
      <c r="N4268" t="str">
        <f>IF([1]线路!H4268="","",[1]线路!H4268)</f>
        <v/>
      </c>
    </row>
    <row r="4269" spans="7:14" x14ac:dyDescent="0.15">
      <c r="G4269" s="18"/>
      <c r="H4269" s="18"/>
      <c r="I4269" s="18"/>
      <c r="J4269" s="18"/>
      <c r="K4269" s="18"/>
      <c r="L4269" s="18" t="str">
        <f t="shared" si="145"/>
        <v/>
      </c>
      <c r="N4269" t="str">
        <f>IF([1]线路!H4269="","",[1]线路!H4269)</f>
        <v/>
      </c>
    </row>
    <row r="4270" spans="7:14" x14ac:dyDescent="0.15">
      <c r="G4270" s="18"/>
      <c r="H4270" s="18"/>
      <c r="I4270" s="18"/>
      <c r="J4270" s="18"/>
      <c r="K4270" s="18"/>
      <c r="L4270" s="18" t="str">
        <f t="shared" si="145"/>
        <v/>
      </c>
      <c r="N4270" t="str">
        <f>IF([1]线路!H4270="","",[1]线路!H4270)</f>
        <v/>
      </c>
    </row>
    <row r="4271" spans="7:14" x14ac:dyDescent="0.15">
      <c r="G4271" s="18"/>
      <c r="H4271" s="18"/>
      <c r="I4271" s="18"/>
      <c r="J4271" s="18"/>
      <c r="K4271" s="18"/>
      <c r="L4271" s="18" t="str">
        <f t="shared" si="145"/>
        <v/>
      </c>
      <c r="N4271" t="str">
        <f>IF([1]线路!H4271="","",[1]线路!H4271)</f>
        <v/>
      </c>
    </row>
    <row r="4272" spans="7:14" x14ac:dyDescent="0.15">
      <c r="G4272" s="18"/>
      <c r="H4272" s="18"/>
      <c r="I4272" s="18"/>
      <c r="J4272" s="18"/>
      <c r="K4272" s="18"/>
      <c r="L4272" s="18" t="str">
        <f t="shared" si="145"/>
        <v/>
      </c>
      <c r="N4272" t="str">
        <f>IF([1]线路!H4272="","",[1]线路!H4272)</f>
        <v/>
      </c>
    </row>
    <row r="4273" spans="7:14" x14ac:dyDescent="0.15">
      <c r="G4273" s="18"/>
      <c r="H4273" s="18"/>
      <c r="I4273" s="18"/>
      <c r="J4273" s="18"/>
      <c r="K4273" s="18"/>
      <c r="L4273" s="18" t="str">
        <f t="shared" si="145"/>
        <v/>
      </c>
      <c r="N4273" t="str">
        <f>IF([1]线路!H4273="","",[1]线路!H4273)</f>
        <v/>
      </c>
    </row>
    <row r="4274" spans="7:14" x14ac:dyDescent="0.15">
      <c r="G4274" s="18"/>
      <c r="H4274" s="18"/>
      <c r="I4274" s="18"/>
      <c r="J4274" s="18"/>
      <c r="K4274" s="18"/>
      <c r="L4274" s="18" t="str">
        <f t="shared" si="145"/>
        <v/>
      </c>
      <c r="N4274" t="str">
        <f>IF([1]线路!H4274="","",[1]线路!H4274)</f>
        <v/>
      </c>
    </row>
    <row r="4275" spans="7:14" x14ac:dyDescent="0.15">
      <c r="G4275" s="18"/>
      <c r="H4275" s="18"/>
      <c r="I4275" s="18"/>
      <c r="J4275" s="18"/>
      <c r="K4275" s="18"/>
      <c r="L4275" s="18" t="str">
        <f t="shared" si="145"/>
        <v/>
      </c>
      <c r="N4275" t="str">
        <f>IF([1]线路!H4275="","",[1]线路!H4275)</f>
        <v/>
      </c>
    </row>
    <row r="4276" spans="7:14" x14ac:dyDescent="0.15">
      <c r="G4276" s="18"/>
      <c r="H4276" s="18"/>
      <c r="I4276" s="18"/>
      <c r="J4276" s="18"/>
      <c r="K4276" s="18"/>
      <c r="L4276" s="18" t="str">
        <f t="shared" si="145"/>
        <v/>
      </c>
      <c r="N4276" t="str">
        <f>IF([1]线路!H4276="","",[1]线路!H4276)</f>
        <v/>
      </c>
    </row>
    <row r="4277" spans="7:14" x14ac:dyDescent="0.15">
      <c r="G4277" s="18"/>
      <c r="H4277" s="18"/>
      <c r="I4277" s="18"/>
      <c r="J4277" s="18"/>
      <c r="K4277" s="18"/>
      <c r="L4277" s="18" t="str">
        <f t="shared" si="145"/>
        <v/>
      </c>
      <c r="N4277" t="str">
        <f>IF([1]线路!H4277="","",[1]线路!H4277)</f>
        <v/>
      </c>
    </row>
    <row r="4278" spans="7:14" x14ac:dyDescent="0.15">
      <c r="G4278" s="18"/>
      <c r="H4278" s="18"/>
      <c r="I4278" s="18"/>
      <c r="J4278" s="18"/>
      <c r="K4278" s="18"/>
      <c r="L4278" s="18" t="str">
        <f t="shared" si="145"/>
        <v/>
      </c>
      <c r="N4278" t="str">
        <f>IF([1]线路!H4278="","",[1]线路!H4278)</f>
        <v/>
      </c>
    </row>
    <row r="4279" spans="7:14" x14ac:dyDescent="0.15">
      <c r="G4279" s="18"/>
      <c r="H4279" s="18"/>
      <c r="I4279" s="18"/>
      <c r="J4279" s="18"/>
      <c r="K4279" s="18"/>
      <c r="L4279" s="18" t="str">
        <f t="shared" si="145"/>
        <v/>
      </c>
      <c r="N4279" t="str">
        <f>IF([1]线路!H4279="","",[1]线路!H4279)</f>
        <v/>
      </c>
    </row>
    <row r="4280" spans="7:14" x14ac:dyDescent="0.15">
      <c r="G4280" s="18"/>
      <c r="H4280" s="18"/>
      <c r="I4280" s="18"/>
      <c r="J4280" s="18"/>
      <c r="K4280" s="18"/>
      <c r="L4280" s="18" t="str">
        <f t="shared" si="145"/>
        <v/>
      </c>
      <c r="N4280" t="str">
        <f>IF([1]线路!H4280="","",[1]线路!H4280)</f>
        <v/>
      </c>
    </row>
    <row r="4281" spans="7:14" x14ac:dyDescent="0.15">
      <c r="G4281" s="18"/>
      <c r="H4281" s="18"/>
      <c r="I4281" s="18"/>
      <c r="J4281" s="18"/>
      <c r="K4281" s="18"/>
      <c r="L4281" s="18" t="str">
        <f t="shared" si="145"/>
        <v/>
      </c>
      <c r="N4281" t="str">
        <f>IF([1]线路!H4281="","",[1]线路!H4281)</f>
        <v/>
      </c>
    </row>
    <row r="4282" spans="7:14" x14ac:dyDescent="0.15">
      <c r="G4282" s="18"/>
      <c r="H4282" s="18"/>
      <c r="I4282" s="18"/>
      <c r="J4282" s="18"/>
      <c r="K4282" s="18"/>
      <c r="L4282" s="18" t="str">
        <f t="shared" si="145"/>
        <v/>
      </c>
      <c r="N4282" t="str">
        <f>IF([1]线路!H4282="","",[1]线路!H4282)</f>
        <v/>
      </c>
    </row>
    <row r="4283" spans="7:14" x14ac:dyDescent="0.15">
      <c r="G4283" s="18"/>
      <c r="H4283" s="18"/>
      <c r="I4283" s="18"/>
      <c r="J4283" s="18"/>
      <c r="K4283" s="18"/>
      <c r="L4283" s="18" t="str">
        <f t="shared" si="145"/>
        <v/>
      </c>
      <c r="N4283" t="str">
        <f>IF([1]线路!H4283="","",[1]线路!H4283)</f>
        <v/>
      </c>
    </row>
    <row r="4284" spans="7:14" x14ac:dyDescent="0.15">
      <c r="G4284" s="18"/>
      <c r="H4284" s="18"/>
      <c r="I4284" s="18"/>
      <c r="J4284" s="18"/>
      <c r="K4284" s="18"/>
      <c r="L4284" s="18" t="str">
        <f t="shared" si="145"/>
        <v/>
      </c>
      <c r="N4284" t="str">
        <f>IF([1]线路!H4284="","",[1]线路!H4284)</f>
        <v/>
      </c>
    </row>
    <row r="4285" spans="7:14" x14ac:dyDescent="0.15">
      <c r="G4285" s="18"/>
      <c r="H4285" s="18"/>
      <c r="I4285" s="18"/>
      <c r="J4285" s="18"/>
      <c r="K4285" s="18"/>
      <c r="L4285" s="18" t="str">
        <f t="shared" si="145"/>
        <v/>
      </c>
      <c r="N4285" t="str">
        <f>IF([1]线路!H4285="","",[1]线路!H4285)</f>
        <v/>
      </c>
    </row>
    <row r="4286" spans="7:14" x14ac:dyDescent="0.15">
      <c r="G4286" s="18"/>
      <c r="H4286" s="18"/>
      <c r="I4286" s="18"/>
      <c r="J4286" s="18"/>
      <c r="K4286" s="18"/>
      <c r="L4286" s="18" t="str">
        <f t="shared" si="145"/>
        <v/>
      </c>
      <c r="N4286" t="str">
        <f>IF([1]线路!H4286="","",[1]线路!H4286)</f>
        <v/>
      </c>
    </row>
    <row r="4287" spans="7:14" x14ac:dyDescent="0.15">
      <c r="G4287" s="18"/>
      <c r="H4287" s="18"/>
      <c r="I4287" s="18"/>
      <c r="J4287" s="18"/>
      <c r="K4287" s="18"/>
      <c r="L4287" s="18" t="str">
        <f t="shared" si="145"/>
        <v/>
      </c>
      <c r="N4287" t="str">
        <f>IF([1]线路!H4287="","",[1]线路!H4287)</f>
        <v/>
      </c>
    </row>
    <row r="4288" spans="7:14" x14ac:dyDescent="0.15">
      <c r="G4288" s="18"/>
      <c r="H4288" s="18"/>
      <c r="I4288" s="18"/>
      <c r="J4288" s="18"/>
      <c r="K4288" s="18"/>
      <c r="L4288" s="18" t="str">
        <f t="shared" si="145"/>
        <v/>
      </c>
      <c r="N4288" t="str">
        <f>IF([1]线路!H4288="","",[1]线路!H4288)</f>
        <v/>
      </c>
    </row>
    <row r="4289" spans="7:14" x14ac:dyDescent="0.15">
      <c r="G4289" s="18"/>
      <c r="H4289" s="18"/>
      <c r="I4289" s="18"/>
      <c r="J4289" s="18"/>
      <c r="K4289" s="18"/>
      <c r="L4289" s="18" t="str">
        <f t="shared" si="145"/>
        <v/>
      </c>
      <c r="N4289" t="str">
        <f>IF([1]线路!H4289="","",[1]线路!H4289)</f>
        <v/>
      </c>
    </row>
    <row r="4290" spans="7:14" x14ac:dyDescent="0.15">
      <c r="G4290" s="18"/>
      <c r="H4290" s="18"/>
      <c r="I4290" s="18"/>
      <c r="J4290" s="18"/>
      <c r="K4290" s="18"/>
      <c r="L4290" s="18" t="str">
        <f t="shared" si="145"/>
        <v/>
      </c>
      <c r="N4290" t="str">
        <f>IF([1]线路!H4290="","",[1]线路!H4290)</f>
        <v/>
      </c>
    </row>
    <row r="4291" spans="7:14" x14ac:dyDescent="0.15">
      <c r="G4291" s="18"/>
      <c r="H4291" s="18"/>
      <c r="I4291" s="18"/>
      <c r="J4291" s="18"/>
      <c r="K4291" s="18"/>
      <c r="L4291" s="18" t="str">
        <f t="shared" ref="L4291:L4354" si="146">IF(OR(I4291="",K4291=""),"",IF(I4291/(I4291+K4291)&gt;0.5,0,1))</f>
        <v/>
      </c>
      <c r="N4291" t="str">
        <f>IF([1]线路!H4291="","",[1]线路!H4291)</f>
        <v/>
      </c>
    </row>
    <row r="4292" spans="7:14" x14ac:dyDescent="0.15">
      <c r="G4292" s="18"/>
      <c r="H4292" s="18"/>
      <c r="I4292" s="18"/>
      <c r="J4292" s="18"/>
      <c r="K4292" s="18"/>
      <c r="L4292" s="18" t="str">
        <f t="shared" si="146"/>
        <v/>
      </c>
      <c r="N4292" t="str">
        <f>IF([1]线路!H4292="","",[1]线路!H4292)</f>
        <v/>
      </c>
    </row>
    <row r="4293" spans="7:14" x14ac:dyDescent="0.15">
      <c r="G4293" s="18"/>
      <c r="H4293" s="18"/>
      <c r="I4293" s="18"/>
      <c r="J4293" s="18"/>
      <c r="K4293" s="18"/>
      <c r="L4293" s="18" t="str">
        <f t="shared" si="146"/>
        <v/>
      </c>
      <c r="N4293" t="str">
        <f>IF([1]线路!H4293="","",[1]线路!H4293)</f>
        <v/>
      </c>
    </row>
    <row r="4294" spans="7:14" x14ac:dyDescent="0.15">
      <c r="G4294" s="18"/>
      <c r="H4294" s="18"/>
      <c r="I4294" s="18"/>
      <c r="J4294" s="18"/>
      <c r="K4294" s="18"/>
      <c r="L4294" s="18" t="str">
        <f t="shared" si="146"/>
        <v/>
      </c>
      <c r="N4294" t="str">
        <f>IF([1]线路!H4294="","",[1]线路!H4294)</f>
        <v/>
      </c>
    </row>
    <row r="4295" spans="7:14" x14ac:dyDescent="0.15">
      <c r="G4295" s="18"/>
      <c r="H4295" s="18"/>
      <c r="I4295" s="18"/>
      <c r="J4295" s="18"/>
      <c r="K4295" s="18"/>
      <c r="L4295" s="18" t="str">
        <f t="shared" si="146"/>
        <v/>
      </c>
      <c r="N4295" t="str">
        <f>IF([1]线路!H4295="","",[1]线路!H4295)</f>
        <v/>
      </c>
    </row>
    <row r="4296" spans="7:14" x14ac:dyDescent="0.15">
      <c r="G4296" s="18"/>
      <c r="H4296" s="18"/>
      <c r="I4296" s="18"/>
      <c r="J4296" s="18"/>
      <c r="K4296" s="18"/>
      <c r="L4296" s="18" t="str">
        <f t="shared" si="146"/>
        <v/>
      </c>
      <c r="N4296" t="str">
        <f>IF([1]线路!H4296="","",[1]线路!H4296)</f>
        <v/>
      </c>
    </row>
    <row r="4297" spans="7:14" x14ac:dyDescent="0.15">
      <c r="G4297" s="18"/>
      <c r="H4297" s="18"/>
      <c r="I4297" s="18"/>
      <c r="J4297" s="18"/>
      <c r="K4297" s="18"/>
      <c r="L4297" s="18" t="str">
        <f t="shared" si="146"/>
        <v/>
      </c>
      <c r="N4297" t="str">
        <f>IF([1]线路!H4297="","",[1]线路!H4297)</f>
        <v/>
      </c>
    </row>
    <row r="4298" spans="7:14" x14ac:dyDescent="0.15">
      <c r="G4298" s="18"/>
      <c r="H4298" s="18"/>
      <c r="I4298" s="18"/>
      <c r="J4298" s="18"/>
      <c r="K4298" s="18"/>
      <c r="L4298" s="18" t="str">
        <f t="shared" si="146"/>
        <v/>
      </c>
      <c r="N4298" t="str">
        <f>IF([1]线路!H4298="","",[1]线路!H4298)</f>
        <v/>
      </c>
    </row>
    <row r="4299" spans="7:14" x14ac:dyDescent="0.15">
      <c r="G4299" s="18"/>
      <c r="H4299" s="18"/>
      <c r="I4299" s="18"/>
      <c r="J4299" s="18"/>
      <c r="K4299" s="18"/>
      <c r="L4299" s="18" t="str">
        <f t="shared" si="146"/>
        <v/>
      </c>
      <c r="N4299" t="str">
        <f>IF([1]线路!H4299="","",[1]线路!H4299)</f>
        <v/>
      </c>
    </row>
    <row r="4300" spans="7:14" x14ac:dyDescent="0.15">
      <c r="G4300" s="18"/>
      <c r="H4300" s="18"/>
      <c r="I4300" s="18"/>
      <c r="J4300" s="18"/>
      <c r="K4300" s="18"/>
      <c r="L4300" s="18" t="str">
        <f t="shared" si="146"/>
        <v/>
      </c>
      <c r="N4300" t="str">
        <f>IF([1]线路!H4300="","",[1]线路!H4300)</f>
        <v/>
      </c>
    </row>
    <row r="4301" spans="7:14" x14ac:dyDescent="0.15">
      <c r="G4301" s="18"/>
      <c r="H4301" s="18"/>
      <c r="I4301" s="18"/>
      <c r="J4301" s="18"/>
      <c r="K4301" s="18"/>
      <c r="L4301" s="18" t="str">
        <f t="shared" si="146"/>
        <v/>
      </c>
      <c r="N4301" t="str">
        <f>IF([1]线路!H4301="","",[1]线路!H4301)</f>
        <v/>
      </c>
    </row>
    <row r="4302" spans="7:14" x14ac:dyDescent="0.15">
      <c r="G4302" s="18"/>
      <c r="H4302" s="18"/>
      <c r="I4302" s="18"/>
      <c r="J4302" s="18"/>
      <c r="K4302" s="18"/>
      <c r="L4302" s="18" t="str">
        <f t="shared" si="146"/>
        <v/>
      </c>
      <c r="N4302" t="str">
        <f>IF([1]线路!H4302="","",[1]线路!H4302)</f>
        <v/>
      </c>
    </row>
    <row r="4303" spans="7:14" x14ac:dyDescent="0.15">
      <c r="G4303" s="18"/>
      <c r="H4303" s="18"/>
      <c r="I4303" s="18"/>
      <c r="J4303" s="18"/>
      <c r="K4303" s="18"/>
      <c r="L4303" s="18" t="str">
        <f t="shared" si="146"/>
        <v/>
      </c>
      <c r="N4303" t="str">
        <f>IF([1]线路!H4303="","",[1]线路!H4303)</f>
        <v/>
      </c>
    </row>
    <row r="4304" spans="7:14" x14ac:dyDescent="0.15">
      <c r="G4304" s="18"/>
      <c r="H4304" s="18"/>
      <c r="I4304" s="18"/>
      <c r="J4304" s="18"/>
      <c r="K4304" s="18"/>
      <c r="L4304" s="18" t="str">
        <f t="shared" si="146"/>
        <v/>
      </c>
      <c r="N4304" t="str">
        <f>IF([1]线路!H4304="","",[1]线路!H4304)</f>
        <v/>
      </c>
    </row>
    <row r="4305" spans="7:14" x14ac:dyDescent="0.15">
      <c r="G4305" s="18"/>
      <c r="H4305" s="18"/>
      <c r="I4305" s="18"/>
      <c r="J4305" s="18"/>
      <c r="K4305" s="18"/>
      <c r="L4305" s="18" t="str">
        <f t="shared" si="146"/>
        <v/>
      </c>
      <c r="N4305" t="str">
        <f>IF([1]线路!H4305="","",[1]线路!H4305)</f>
        <v/>
      </c>
    </row>
    <row r="4306" spans="7:14" x14ac:dyDescent="0.15">
      <c r="G4306" s="18"/>
      <c r="H4306" s="18"/>
      <c r="I4306" s="18"/>
      <c r="J4306" s="18"/>
      <c r="K4306" s="18"/>
      <c r="L4306" s="18" t="str">
        <f t="shared" si="146"/>
        <v/>
      </c>
      <c r="N4306" t="str">
        <f>IF([1]线路!H4306="","",[1]线路!H4306)</f>
        <v/>
      </c>
    </row>
    <row r="4307" spans="7:14" x14ac:dyDescent="0.15">
      <c r="G4307" s="18"/>
      <c r="H4307" s="18"/>
      <c r="I4307" s="18"/>
      <c r="J4307" s="18"/>
      <c r="K4307" s="18"/>
      <c r="L4307" s="18" t="str">
        <f t="shared" si="146"/>
        <v/>
      </c>
      <c r="N4307" t="str">
        <f>IF([1]线路!H4307="","",[1]线路!H4307)</f>
        <v/>
      </c>
    </row>
    <row r="4308" spans="7:14" x14ac:dyDescent="0.15">
      <c r="G4308" s="18"/>
      <c r="H4308" s="18"/>
      <c r="I4308" s="18"/>
      <c r="J4308" s="18"/>
      <c r="K4308" s="18"/>
      <c r="L4308" s="18" t="str">
        <f t="shared" si="146"/>
        <v/>
      </c>
      <c r="N4308" t="str">
        <f>IF([1]线路!H4308="","",[1]线路!H4308)</f>
        <v/>
      </c>
    </row>
    <row r="4309" spans="7:14" x14ac:dyDescent="0.15">
      <c r="G4309" s="18"/>
      <c r="H4309" s="18"/>
      <c r="I4309" s="18"/>
      <c r="J4309" s="18"/>
      <c r="K4309" s="18"/>
      <c r="L4309" s="18" t="str">
        <f t="shared" si="146"/>
        <v/>
      </c>
      <c r="N4309" t="str">
        <f>IF([1]线路!H4309="","",[1]线路!H4309)</f>
        <v/>
      </c>
    </row>
    <row r="4310" spans="7:14" x14ac:dyDescent="0.15">
      <c r="G4310" s="18"/>
      <c r="H4310" s="18"/>
      <c r="I4310" s="18"/>
      <c r="J4310" s="18"/>
      <c r="K4310" s="18"/>
      <c r="L4310" s="18" t="str">
        <f t="shared" si="146"/>
        <v/>
      </c>
      <c r="N4310" t="str">
        <f>IF([1]线路!H4310="","",[1]线路!H4310)</f>
        <v/>
      </c>
    </row>
    <row r="4311" spans="7:14" x14ac:dyDescent="0.15">
      <c r="G4311" s="18"/>
      <c r="H4311" s="18"/>
      <c r="I4311" s="18"/>
      <c r="J4311" s="18"/>
      <c r="K4311" s="18"/>
      <c r="L4311" s="18" t="str">
        <f t="shared" si="146"/>
        <v/>
      </c>
      <c r="N4311" t="str">
        <f>IF([1]线路!H4311="","",[1]线路!H4311)</f>
        <v/>
      </c>
    </row>
    <row r="4312" spans="7:14" x14ac:dyDescent="0.15">
      <c r="G4312" s="18"/>
      <c r="H4312" s="18"/>
      <c r="I4312" s="18"/>
      <c r="J4312" s="18"/>
      <c r="K4312" s="18"/>
      <c r="L4312" s="18" t="str">
        <f t="shared" si="146"/>
        <v/>
      </c>
      <c r="N4312" t="str">
        <f>IF([1]线路!H4312="","",[1]线路!H4312)</f>
        <v/>
      </c>
    </row>
    <row r="4313" spans="7:14" x14ac:dyDescent="0.15">
      <c r="G4313" s="18"/>
      <c r="H4313" s="18"/>
      <c r="I4313" s="18"/>
      <c r="J4313" s="18"/>
      <c r="K4313" s="18"/>
      <c r="L4313" s="18" t="str">
        <f t="shared" si="146"/>
        <v/>
      </c>
      <c r="N4313" t="str">
        <f>IF([1]线路!H4313="","",[1]线路!H4313)</f>
        <v/>
      </c>
    </row>
    <row r="4314" spans="7:14" x14ac:dyDescent="0.15">
      <c r="G4314" s="18"/>
      <c r="H4314" s="18"/>
      <c r="I4314" s="18"/>
      <c r="J4314" s="18"/>
      <c r="K4314" s="18"/>
      <c r="L4314" s="18" t="str">
        <f t="shared" si="146"/>
        <v/>
      </c>
      <c r="N4314" t="str">
        <f>IF([1]线路!H4314="","",[1]线路!H4314)</f>
        <v/>
      </c>
    </row>
    <row r="4315" spans="7:14" x14ac:dyDescent="0.15">
      <c r="G4315" s="18"/>
      <c r="H4315" s="18"/>
      <c r="I4315" s="18"/>
      <c r="J4315" s="18"/>
      <c r="K4315" s="18"/>
      <c r="L4315" s="18" t="str">
        <f t="shared" si="146"/>
        <v/>
      </c>
      <c r="N4315" t="str">
        <f>IF([1]线路!H4315="","",[1]线路!H4315)</f>
        <v/>
      </c>
    </row>
    <row r="4316" spans="7:14" x14ac:dyDescent="0.15">
      <c r="G4316" s="18"/>
      <c r="H4316" s="18"/>
      <c r="I4316" s="18"/>
      <c r="J4316" s="18"/>
      <c r="K4316" s="18"/>
      <c r="L4316" s="18" t="str">
        <f t="shared" si="146"/>
        <v/>
      </c>
      <c r="N4316" t="str">
        <f>IF([1]线路!H4316="","",[1]线路!H4316)</f>
        <v/>
      </c>
    </row>
    <row r="4317" spans="7:14" x14ac:dyDescent="0.15">
      <c r="G4317" s="18"/>
      <c r="H4317" s="18"/>
      <c r="I4317" s="18"/>
      <c r="J4317" s="18"/>
      <c r="K4317" s="18"/>
      <c r="L4317" s="18" t="str">
        <f t="shared" si="146"/>
        <v/>
      </c>
      <c r="N4317" t="str">
        <f>IF([1]线路!H4317="","",[1]线路!H4317)</f>
        <v/>
      </c>
    </row>
    <row r="4318" spans="7:14" x14ac:dyDescent="0.15">
      <c r="G4318" s="18"/>
      <c r="H4318" s="18"/>
      <c r="I4318" s="18"/>
      <c r="J4318" s="18"/>
      <c r="K4318" s="18"/>
      <c r="L4318" s="18" t="str">
        <f t="shared" si="146"/>
        <v/>
      </c>
      <c r="N4318" t="str">
        <f>IF([1]线路!H4318="","",[1]线路!H4318)</f>
        <v/>
      </c>
    </row>
    <row r="4319" spans="7:14" x14ac:dyDescent="0.15">
      <c r="G4319" s="18"/>
      <c r="H4319" s="18"/>
      <c r="I4319" s="18"/>
      <c r="J4319" s="18"/>
      <c r="K4319" s="18"/>
      <c r="L4319" s="18" t="str">
        <f t="shared" si="146"/>
        <v/>
      </c>
      <c r="N4319" t="str">
        <f>IF([1]线路!H4319="","",[1]线路!H4319)</f>
        <v/>
      </c>
    </row>
    <row r="4320" spans="7:14" x14ac:dyDescent="0.15">
      <c r="G4320" s="18"/>
      <c r="H4320" s="18"/>
      <c r="I4320" s="18"/>
      <c r="J4320" s="18"/>
      <c r="K4320" s="18"/>
      <c r="L4320" s="18" t="str">
        <f t="shared" si="146"/>
        <v/>
      </c>
      <c r="N4320" t="str">
        <f>IF([1]线路!H4320="","",[1]线路!H4320)</f>
        <v/>
      </c>
    </row>
    <row r="4321" spans="7:14" x14ac:dyDescent="0.15">
      <c r="G4321" s="18"/>
      <c r="H4321" s="18"/>
      <c r="I4321" s="18"/>
      <c r="J4321" s="18"/>
      <c r="K4321" s="18"/>
      <c r="L4321" s="18" t="str">
        <f t="shared" si="146"/>
        <v/>
      </c>
      <c r="N4321" t="str">
        <f>IF([1]线路!H4321="","",[1]线路!H4321)</f>
        <v/>
      </c>
    </row>
    <row r="4322" spans="7:14" x14ac:dyDescent="0.15">
      <c r="G4322" s="18"/>
      <c r="H4322" s="18"/>
      <c r="I4322" s="18"/>
      <c r="J4322" s="18"/>
      <c r="K4322" s="18"/>
      <c r="L4322" s="18" t="str">
        <f t="shared" si="146"/>
        <v/>
      </c>
      <c r="N4322" t="str">
        <f>IF([1]线路!H4322="","",[1]线路!H4322)</f>
        <v/>
      </c>
    </row>
    <row r="4323" spans="7:14" x14ac:dyDescent="0.15">
      <c r="G4323" s="18"/>
      <c r="H4323" s="18"/>
      <c r="I4323" s="18"/>
      <c r="J4323" s="18"/>
      <c r="K4323" s="18"/>
      <c r="L4323" s="18" t="str">
        <f t="shared" si="146"/>
        <v/>
      </c>
      <c r="N4323" t="str">
        <f>IF([1]线路!H4323="","",[1]线路!H4323)</f>
        <v/>
      </c>
    </row>
    <row r="4324" spans="7:14" x14ac:dyDescent="0.15">
      <c r="G4324" s="18"/>
      <c r="H4324" s="18"/>
      <c r="I4324" s="18"/>
      <c r="J4324" s="18"/>
      <c r="K4324" s="18"/>
      <c r="L4324" s="18" t="str">
        <f t="shared" si="146"/>
        <v/>
      </c>
      <c r="N4324" t="str">
        <f>IF([1]线路!H4324="","",[1]线路!H4324)</f>
        <v/>
      </c>
    </row>
    <row r="4325" spans="7:14" x14ac:dyDescent="0.15">
      <c r="G4325" s="18"/>
      <c r="H4325" s="18"/>
      <c r="I4325" s="18"/>
      <c r="J4325" s="18"/>
      <c r="K4325" s="18"/>
      <c r="L4325" s="18" t="str">
        <f t="shared" si="146"/>
        <v/>
      </c>
      <c r="N4325" t="str">
        <f>IF([1]线路!H4325="","",[1]线路!H4325)</f>
        <v/>
      </c>
    </row>
    <row r="4326" spans="7:14" x14ac:dyDescent="0.15">
      <c r="G4326" s="18"/>
      <c r="H4326" s="18"/>
      <c r="I4326" s="18"/>
      <c r="J4326" s="18"/>
      <c r="K4326" s="18"/>
      <c r="L4326" s="18" t="str">
        <f t="shared" si="146"/>
        <v/>
      </c>
      <c r="N4326" t="str">
        <f>IF([1]线路!H4326="","",[1]线路!H4326)</f>
        <v/>
      </c>
    </row>
    <row r="4327" spans="7:14" x14ac:dyDescent="0.15">
      <c r="G4327" s="18"/>
      <c r="H4327" s="18"/>
      <c r="I4327" s="18"/>
      <c r="J4327" s="18"/>
      <c r="K4327" s="18"/>
      <c r="L4327" s="18" t="str">
        <f t="shared" si="146"/>
        <v/>
      </c>
      <c r="N4327" t="str">
        <f>IF([1]线路!H4327="","",[1]线路!H4327)</f>
        <v/>
      </c>
    </row>
    <row r="4328" spans="7:14" x14ac:dyDescent="0.15">
      <c r="G4328" s="18"/>
      <c r="H4328" s="18"/>
      <c r="I4328" s="18"/>
      <c r="J4328" s="18"/>
      <c r="K4328" s="18"/>
      <c r="L4328" s="18" t="str">
        <f t="shared" si="146"/>
        <v/>
      </c>
      <c r="N4328" t="str">
        <f>IF([1]线路!H4328="","",[1]线路!H4328)</f>
        <v/>
      </c>
    </row>
    <row r="4329" spans="7:14" x14ac:dyDescent="0.15">
      <c r="G4329" s="18"/>
      <c r="H4329" s="18"/>
      <c r="I4329" s="18"/>
      <c r="J4329" s="18"/>
      <c r="K4329" s="18"/>
      <c r="L4329" s="18" t="str">
        <f t="shared" si="146"/>
        <v/>
      </c>
      <c r="N4329" t="str">
        <f>IF([1]线路!H4329="","",[1]线路!H4329)</f>
        <v/>
      </c>
    </row>
    <row r="4330" spans="7:14" x14ac:dyDescent="0.15">
      <c r="G4330" s="18"/>
      <c r="H4330" s="18"/>
      <c r="I4330" s="18"/>
      <c r="J4330" s="18"/>
      <c r="K4330" s="18"/>
      <c r="L4330" s="18" t="str">
        <f t="shared" si="146"/>
        <v/>
      </c>
      <c r="N4330" t="str">
        <f>IF([1]线路!H4330="","",[1]线路!H4330)</f>
        <v/>
      </c>
    </row>
    <row r="4331" spans="7:14" x14ac:dyDescent="0.15">
      <c r="G4331" s="18"/>
      <c r="H4331" s="18"/>
      <c r="I4331" s="18"/>
      <c r="J4331" s="18"/>
      <c r="K4331" s="18"/>
      <c r="L4331" s="18" t="str">
        <f t="shared" si="146"/>
        <v/>
      </c>
      <c r="N4331" t="str">
        <f>IF([1]线路!H4331="","",[1]线路!H4331)</f>
        <v/>
      </c>
    </row>
    <row r="4332" spans="7:14" x14ac:dyDescent="0.15">
      <c r="G4332" s="18"/>
      <c r="H4332" s="18"/>
      <c r="I4332" s="18"/>
      <c r="J4332" s="18"/>
      <c r="K4332" s="18"/>
      <c r="L4332" s="18" t="str">
        <f t="shared" si="146"/>
        <v/>
      </c>
      <c r="N4332" t="str">
        <f>IF([1]线路!H4332="","",[1]线路!H4332)</f>
        <v/>
      </c>
    </row>
    <row r="4333" spans="7:14" x14ac:dyDescent="0.15">
      <c r="G4333" s="18"/>
      <c r="H4333" s="18"/>
      <c r="I4333" s="18"/>
      <c r="J4333" s="18"/>
      <c r="K4333" s="18"/>
      <c r="L4333" s="18" t="str">
        <f t="shared" si="146"/>
        <v/>
      </c>
      <c r="N4333" t="str">
        <f>IF([1]线路!H4333="","",[1]线路!H4333)</f>
        <v/>
      </c>
    </row>
    <row r="4334" spans="7:14" x14ac:dyDescent="0.15">
      <c r="G4334" s="18"/>
      <c r="H4334" s="18"/>
      <c r="I4334" s="18"/>
      <c r="J4334" s="18"/>
      <c r="K4334" s="18"/>
      <c r="L4334" s="18" t="str">
        <f t="shared" si="146"/>
        <v/>
      </c>
      <c r="N4334" t="str">
        <f>IF([1]线路!H4334="","",[1]线路!H4334)</f>
        <v/>
      </c>
    </row>
    <row r="4335" spans="7:14" x14ac:dyDescent="0.15">
      <c r="G4335" s="18"/>
      <c r="H4335" s="18"/>
      <c r="I4335" s="18"/>
      <c r="J4335" s="18"/>
      <c r="K4335" s="18"/>
      <c r="L4335" s="18" t="str">
        <f t="shared" si="146"/>
        <v/>
      </c>
      <c r="N4335" t="str">
        <f>IF([1]线路!H4335="","",[1]线路!H4335)</f>
        <v/>
      </c>
    </row>
    <row r="4336" spans="7:14" x14ac:dyDescent="0.15">
      <c r="G4336" s="18"/>
      <c r="H4336" s="18"/>
      <c r="I4336" s="18"/>
      <c r="J4336" s="18"/>
      <c r="K4336" s="18"/>
      <c r="L4336" s="18" t="str">
        <f t="shared" si="146"/>
        <v/>
      </c>
      <c r="N4336" t="str">
        <f>IF([1]线路!H4336="","",[1]线路!H4336)</f>
        <v/>
      </c>
    </row>
    <row r="4337" spans="7:14" x14ac:dyDescent="0.15">
      <c r="G4337" s="18"/>
      <c r="H4337" s="18"/>
      <c r="I4337" s="18"/>
      <c r="J4337" s="18"/>
      <c r="K4337" s="18"/>
      <c r="L4337" s="18" t="str">
        <f t="shared" si="146"/>
        <v/>
      </c>
      <c r="N4337" t="str">
        <f>IF([1]线路!H4337="","",[1]线路!H4337)</f>
        <v/>
      </c>
    </row>
    <row r="4338" spans="7:14" x14ac:dyDescent="0.15">
      <c r="G4338" s="18"/>
      <c r="H4338" s="18"/>
      <c r="I4338" s="18"/>
      <c r="J4338" s="18"/>
      <c r="K4338" s="18"/>
      <c r="L4338" s="18" t="str">
        <f t="shared" si="146"/>
        <v/>
      </c>
      <c r="N4338" t="str">
        <f>IF([1]线路!H4338="","",[1]线路!H4338)</f>
        <v/>
      </c>
    </row>
    <row r="4339" spans="7:14" x14ac:dyDescent="0.15">
      <c r="G4339" s="18"/>
      <c r="H4339" s="18"/>
      <c r="I4339" s="18"/>
      <c r="J4339" s="18"/>
      <c r="K4339" s="18"/>
      <c r="L4339" s="18" t="str">
        <f t="shared" si="146"/>
        <v/>
      </c>
      <c r="N4339" t="str">
        <f>IF([1]线路!H4339="","",[1]线路!H4339)</f>
        <v/>
      </c>
    </row>
    <row r="4340" spans="7:14" x14ac:dyDescent="0.15">
      <c r="G4340" s="18"/>
      <c r="H4340" s="18"/>
      <c r="I4340" s="18"/>
      <c r="J4340" s="18"/>
      <c r="K4340" s="18"/>
      <c r="L4340" s="18" t="str">
        <f t="shared" si="146"/>
        <v/>
      </c>
      <c r="N4340" t="str">
        <f>IF([1]线路!H4340="","",[1]线路!H4340)</f>
        <v/>
      </c>
    </row>
    <row r="4341" spans="7:14" x14ac:dyDescent="0.15">
      <c r="G4341" s="18"/>
      <c r="H4341" s="18"/>
      <c r="I4341" s="18"/>
      <c r="J4341" s="18"/>
      <c r="K4341" s="18"/>
      <c r="L4341" s="18" t="str">
        <f t="shared" si="146"/>
        <v/>
      </c>
      <c r="N4341" t="str">
        <f>IF([1]线路!H4341="","",[1]线路!H4341)</f>
        <v/>
      </c>
    </row>
    <row r="4342" spans="7:14" x14ac:dyDescent="0.15">
      <c r="G4342" s="18"/>
      <c r="H4342" s="18"/>
      <c r="I4342" s="18"/>
      <c r="J4342" s="18"/>
      <c r="K4342" s="18"/>
      <c r="L4342" s="18" t="str">
        <f t="shared" si="146"/>
        <v/>
      </c>
      <c r="N4342" t="str">
        <f>IF([1]线路!H4342="","",[1]线路!H4342)</f>
        <v/>
      </c>
    </row>
    <row r="4343" spans="7:14" x14ac:dyDescent="0.15">
      <c r="G4343" s="18"/>
      <c r="H4343" s="18"/>
      <c r="I4343" s="18"/>
      <c r="J4343" s="18"/>
      <c r="K4343" s="18"/>
      <c r="L4343" s="18" t="str">
        <f t="shared" si="146"/>
        <v/>
      </c>
      <c r="N4343" t="str">
        <f>IF([1]线路!H4343="","",[1]线路!H4343)</f>
        <v/>
      </c>
    </row>
    <row r="4344" spans="7:14" x14ac:dyDescent="0.15">
      <c r="G4344" s="18"/>
      <c r="H4344" s="18"/>
      <c r="I4344" s="18"/>
      <c r="J4344" s="18"/>
      <c r="K4344" s="18"/>
      <c r="L4344" s="18" t="str">
        <f t="shared" si="146"/>
        <v/>
      </c>
      <c r="N4344" t="str">
        <f>IF([1]线路!H4344="","",[1]线路!H4344)</f>
        <v/>
      </c>
    </row>
    <row r="4345" spans="7:14" x14ac:dyDescent="0.15">
      <c r="G4345" s="18"/>
      <c r="H4345" s="18"/>
      <c r="I4345" s="18"/>
      <c r="J4345" s="18"/>
      <c r="K4345" s="18"/>
      <c r="L4345" s="18" t="str">
        <f t="shared" si="146"/>
        <v/>
      </c>
      <c r="N4345" t="str">
        <f>IF([1]线路!H4345="","",[1]线路!H4345)</f>
        <v/>
      </c>
    </row>
    <row r="4346" spans="7:14" x14ac:dyDescent="0.15">
      <c r="G4346" s="18"/>
      <c r="H4346" s="18"/>
      <c r="I4346" s="18"/>
      <c r="J4346" s="18"/>
      <c r="K4346" s="18"/>
      <c r="L4346" s="18" t="str">
        <f t="shared" si="146"/>
        <v/>
      </c>
      <c r="N4346" t="str">
        <f>IF([1]线路!H4346="","",[1]线路!H4346)</f>
        <v/>
      </c>
    </row>
    <row r="4347" spans="7:14" x14ac:dyDescent="0.15">
      <c r="G4347" s="18"/>
      <c r="H4347" s="18"/>
      <c r="I4347" s="18"/>
      <c r="J4347" s="18"/>
      <c r="K4347" s="18"/>
      <c r="L4347" s="18" t="str">
        <f t="shared" si="146"/>
        <v/>
      </c>
      <c r="N4347" t="str">
        <f>IF([1]线路!H4347="","",[1]线路!H4347)</f>
        <v/>
      </c>
    </row>
    <row r="4348" spans="7:14" x14ac:dyDescent="0.15">
      <c r="G4348" s="18"/>
      <c r="H4348" s="18"/>
      <c r="I4348" s="18"/>
      <c r="J4348" s="18"/>
      <c r="K4348" s="18"/>
      <c r="L4348" s="18" t="str">
        <f t="shared" si="146"/>
        <v/>
      </c>
      <c r="N4348" t="str">
        <f>IF([1]线路!H4348="","",[1]线路!H4348)</f>
        <v/>
      </c>
    </row>
    <row r="4349" spans="7:14" x14ac:dyDescent="0.15">
      <c r="G4349" s="18"/>
      <c r="H4349" s="18"/>
      <c r="I4349" s="18"/>
      <c r="J4349" s="18"/>
      <c r="K4349" s="18"/>
      <c r="L4349" s="18" t="str">
        <f t="shared" si="146"/>
        <v/>
      </c>
      <c r="N4349" t="str">
        <f>IF([1]线路!H4349="","",[1]线路!H4349)</f>
        <v/>
      </c>
    </row>
    <row r="4350" spans="7:14" x14ac:dyDescent="0.15">
      <c r="G4350" s="18"/>
      <c r="H4350" s="18"/>
      <c r="I4350" s="18"/>
      <c r="J4350" s="18"/>
      <c r="K4350" s="18"/>
      <c r="L4350" s="18" t="str">
        <f t="shared" si="146"/>
        <v/>
      </c>
      <c r="N4350" t="str">
        <f>IF([1]线路!H4350="","",[1]线路!H4350)</f>
        <v/>
      </c>
    </row>
    <row r="4351" spans="7:14" x14ac:dyDescent="0.15">
      <c r="G4351" s="18"/>
      <c r="H4351" s="18"/>
      <c r="I4351" s="18"/>
      <c r="J4351" s="18"/>
      <c r="K4351" s="18"/>
      <c r="L4351" s="18" t="str">
        <f t="shared" si="146"/>
        <v/>
      </c>
      <c r="N4351" t="str">
        <f>IF([1]线路!H4351="","",[1]线路!H4351)</f>
        <v/>
      </c>
    </row>
    <row r="4352" spans="7:14" x14ac:dyDescent="0.15">
      <c r="G4352" s="18"/>
      <c r="H4352" s="18"/>
      <c r="I4352" s="18"/>
      <c r="J4352" s="18"/>
      <c r="K4352" s="18"/>
      <c r="L4352" s="18" t="str">
        <f t="shared" si="146"/>
        <v/>
      </c>
      <c r="N4352" t="str">
        <f>IF([1]线路!H4352="","",[1]线路!H4352)</f>
        <v/>
      </c>
    </row>
    <row r="4353" spans="7:14" x14ac:dyDescent="0.15">
      <c r="G4353" s="18"/>
      <c r="H4353" s="18"/>
      <c r="I4353" s="18"/>
      <c r="J4353" s="18"/>
      <c r="K4353" s="18"/>
      <c r="L4353" s="18" t="str">
        <f t="shared" si="146"/>
        <v/>
      </c>
      <c r="N4353" t="str">
        <f>IF([1]线路!H4353="","",[1]线路!H4353)</f>
        <v/>
      </c>
    </row>
    <row r="4354" spans="7:14" x14ac:dyDescent="0.15">
      <c r="G4354" s="18"/>
      <c r="H4354" s="18"/>
      <c r="I4354" s="18"/>
      <c r="J4354" s="18"/>
      <c r="K4354" s="18"/>
      <c r="L4354" s="18" t="str">
        <f t="shared" si="146"/>
        <v/>
      </c>
      <c r="N4354" t="str">
        <f>IF([1]线路!H4354="","",[1]线路!H4354)</f>
        <v/>
      </c>
    </row>
    <row r="4355" spans="7:14" x14ac:dyDescent="0.15">
      <c r="G4355" s="18"/>
      <c r="H4355" s="18"/>
      <c r="I4355" s="18"/>
      <c r="J4355" s="18"/>
      <c r="K4355" s="18"/>
      <c r="L4355" s="18" t="str">
        <f t="shared" ref="L4355:L4418" si="147">IF(OR(I4355="",K4355=""),"",IF(I4355/(I4355+K4355)&gt;0.5,0,1))</f>
        <v/>
      </c>
      <c r="N4355" t="str">
        <f>IF([1]线路!H4355="","",[1]线路!H4355)</f>
        <v/>
      </c>
    </row>
    <row r="4356" spans="7:14" x14ac:dyDescent="0.15">
      <c r="G4356" s="18"/>
      <c r="H4356" s="18"/>
      <c r="I4356" s="18"/>
      <c r="J4356" s="18"/>
      <c r="K4356" s="18"/>
      <c r="L4356" s="18" t="str">
        <f t="shared" si="147"/>
        <v/>
      </c>
      <c r="N4356" t="str">
        <f>IF([1]线路!H4356="","",[1]线路!H4356)</f>
        <v/>
      </c>
    </row>
    <row r="4357" spans="7:14" x14ac:dyDescent="0.15">
      <c r="G4357" s="18"/>
      <c r="H4357" s="18"/>
      <c r="I4357" s="18"/>
      <c r="J4357" s="18"/>
      <c r="K4357" s="18"/>
      <c r="L4357" s="18" t="str">
        <f t="shared" si="147"/>
        <v/>
      </c>
      <c r="N4357" t="str">
        <f>IF([1]线路!H4357="","",[1]线路!H4357)</f>
        <v/>
      </c>
    </row>
    <row r="4358" spans="7:14" x14ac:dyDescent="0.15">
      <c r="G4358" s="18"/>
      <c r="H4358" s="18"/>
      <c r="I4358" s="18"/>
      <c r="J4358" s="18"/>
      <c r="K4358" s="18"/>
      <c r="L4358" s="18" t="str">
        <f t="shared" si="147"/>
        <v/>
      </c>
      <c r="N4358" t="str">
        <f>IF([1]线路!H4358="","",[1]线路!H4358)</f>
        <v/>
      </c>
    </row>
    <row r="4359" spans="7:14" x14ac:dyDescent="0.15">
      <c r="G4359" s="18"/>
      <c r="H4359" s="18"/>
      <c r="I4359" s="18"/>
      <c r="J4359" s="18"/>
      <c r="K4359" s="18"/>
      <c r="L4359" s="18" t="str">
        <f t="shared" si="147"/>
        <v/>
      </c>
      <c r="N4359" t="str">
        <f>IF([1]线路!H4359="","",[1]线路!H4359)</f>
        <v/>
      </c>
    </row>
    <row r="4360" spans="7:14" x14ac:dyDescent="0.15">
      <c r="G4360" s="18"/>
      <c r="H4360" s="18"/>
      <c r="I4360" s="18"/>
      <c r="J4360" s="18"/>
      <c r="K4360" s="18"/>
      <c r="L4360" s="18" t="str">
        <f t="shared" si="147"/>
        <v/>
      </c>
      <c r="N4360" t="str">
        <f>IF([1]线路!H4360="","",[1]线路!H4360)</f>
        <v/>
      </c>
    </row>
    <row r="4361" spans="7:14" x14ac:dyDescent="0.15">
      <c r="G4361" s="18"/>
      <c r="H4361" s="18"/>
      <c r="I4361" s="18"/>
      <c r="J4361" s="18"/>
      <c r="K4361" s="18"/>
      <c r="L4361" s="18" t="str">
        <f t="shared" si="147"/>
        <v/>
      </c>
      <c r="N4361" t="str">
        <f>IF([1]线路!H4361="","",[1]线路!H4361)</f>
        <v/>
      </c>
    </row>
    <row r="4362" spans="7:14" x14ac:dyDescent="0.15">
      <c r="G4362" s="18"/>
      <c r="H4362" s="18"/>
      <c r="I4362" s="18"/>
      <c r="J4362" s="18"/>
      <c r="K4362" s="18"/>
      <c r="L4362" s="18" t="str">
        <f t="shared" si="147"/>
        <v/>
      </c>
      <c r="N4362" t="str">
        <f>IF([1]线路!H4362="","",[1]线路!H4362)</f>
        <v/>
      </c>
    </row>
    <row r="4363" spans="7:14" x14ac:dyDescent="0.15">
      <c r="G4363" s="18"/>
      <c r="H4363" s="18"/>
      <c r="I4363" s="18"/>
      <c r="J4363" s="18"/>
      <c r="K4363" s="18"/>
      <c r="L4363" s="18" t="str">
        <f t="shared" si="147"/>
        <v/>
      </c>
      <c r="N4363" t="str">
        <f>IF([1]线路!H4363="","",[1]线路!H4363)</f>
        <v/>
      </c>
    </row>
    <row r="4364" spans="7:14" x14ac:dyDescent="0.15">
      <c r="G4364" s="18"/>
      <c r="H4364" s="18"/>
      <c r="I4364" s="18"/>
      <c r="J4364" s="18"/>
      <c r="K4364" s="18"/>
      <c r="L4364" s="18" t="str">
        <f t="shared" si="147"/>
        <v/>
      </c>
      <c r="N4364" t="str">
        <f>IF([1]线路!H4364="","",[1]线路!H4364)</f>
        <v/>
      </c>
    </row>
    <row r="4365" spans="7:14" x14ac:dyDescent="0.15">
      <c r="G4365" s="18"/>
      <c r="H4365" s="18"/>
      <c r="I4365" s="18"/>
      <c r="J4365" s="18"/>
      <c r="K4365" s="18"/>
      <c r="L4365" s="18" t="str">
        <f t="shared" si="147"/>
        <v/>
      </c>
      <c r="N4365" t="str">
        <f>IF([1]线路!H4365="","",[1]线路!H4365)</f>
        <v/>
      </c>
    </row>
    <row r="4366" spans="7:14" x14ac:dyDescent="0.15">
      <c r="G4366" s="18"/>
      <c r="H4366" s="18"/>
      <c r="I4366" s="18"/>
      <c r="J4366" s="18"/>
      <c r="K4366" s="18"/>
      <c r="L4366" s="18" t="str">
        <f t="shared" si="147"/>
        <v/>
      </c>
      <c r="N4366" t="str">
        <f>IF([1]线路!H4366="","",[1]线路!H4366)</f>
        <v/>
      </c>
    </row>
    <row r="4367" spans="7:14" x14ac:dyDescent="0.15">
      <c r="G4367" s="18"/>
      <c r="H4367" s="18"/>
      <c r="I4367" s="18"/>
      <c r="J4367" s="18"/>
      <c r="K4367" s="18"/>
      <c r="L4367" s="18" t="str">
        <f t="shared" si="147"/>
        <v/>
      </c>
      <c r="N4367" t="str">
        <f>IF([1]线路!H4367="","",[1]线路!H4367)</f>
        <v/>
      </c>
    </row>
    <row r="4368" spans="7:14" x14ac:dyDescent="0.15">
      <c r="G4368" s="18"/>
      <c r="H4368" s="18"/>
      <c r="I4368" s="18"/>
      <c r="J4368" s="18"/>
      <c r="K4368" s="18"/>
      <c r="L4368" s="18" t="str">
        <f t="shared" si="147"/>
        <v/>
      </c>
      <c r="N4368" t="str">
        <f>IF([1]线路!H4368="","",[1]线路!H4368)</f>
        <v/>
      </c>
    </row>
    <row r="4369" spans="7:14" x14ac:dyDescent="0.15">
      <c r="G4369" s="18"/>
      <c r="H4369" s="18"/>
      <c r="I4369" s="18"/>
      <c r="J4369" s="18"/>
      <c r="K4369" s="18"/>
      <c r="L4369" s="18" t="str">
        <f t="shared" si="147"/>
        <v/>
      </c>
      <c r="N4369" t="str">
        <f>IF([1]线路!H4369="","",[1]线路!H4369)</f>
        <v/>
      </c>
    </row>
    <row r="4370" spans="7:14" x14ac:dyDescent="0.15">
      <c r="G4370" s="18"/>
      <c r="H4370" s="18"/>
      <c r="I4370" s="18"/>
      <c r="J4370" s="18"/>
      <c r="K4370" s="18"/>
      <c r="L4370" s="18" t="str">
        <f t="shared" si="147"/>
        <v/>
      </c>
      <c r="N4370" t="str">
        <f>IF([1]线路!H4370="","",[1]线路!H4370)</f>
        <v/>
      </c>
    </row>
    <row r="4371" spans="7:14" x14ac:dyDescent="0.15">
      <c r="G4371" s="18"/>
      <c r="H4371" s="18"/>
      <c r="I4371" s="18"/>
      <c r="J4371" s="18"/>
      <c r="K4371" s="18"/>
      <c r="L4371" s="18" t="str">
        <f t="shared" si="147"/>
        <v/>
      </c>
      <c r="N4371" t="str">
        <f>IF([1]线路!H4371="","",[1]线路!H4371)</f>
        <v/>
      </c>
    </row>
    <row r="4372" spans="7:14" x14ac:dyDescent="0.15">
      <c r="G4372" s="18"/>
      <c r="H4372" s="18"/>
      <c r="I4372" s="18"/>
      <c r="J4372" s="18"/>
      <c r="K4372" s="18"/>
      <c r="L4372" s="18" t="str">
        <f t="shared" si="147"/>
        <v/>
      </c>
      <c r="N4372" t="str">
        <f>IF([1]线路!H4372="","",[1]线路!H4372)</f>
        <v/>
      </c>
    </row>
    <row r="4373" spans="7:14" x14ac:dyDescent="0.15">
      <c r="G4373" s="18"/>
      <c r="H4373" s="18"/>
      <c r="I4373" s="18"/>
      <c r="J4373" s="18"/>
      <c r="K4373" s="18"/>
      <c r="L4373" s="18" t="str">
        <f t="shared" si="147"/>
        <v/>
      </c>
      <c r="N4373" t="str">
        <f>IF([1]线路!H4373="","",[1]线路!H4373)</f>
        <v/>
      </c>
    </row>
    <row r="4374" spans="7:14" x14ac:dyDescent="0.15">
      <c r="G4374" s="18"/>
      <c r="H4374" s="18"/>
      <c r="I4374" s="18"/>
      <c r="J4374" s="18"/>
      <c r="K4374" s="18"/>
      <c r="L4374" s="18" t="str">
        <f t="shared" si="147"/>
        <v/>
      </c>
      <c r="N4374" t="str">
        <f>IF([1]线路!H4374="","",[1]线路!H4374)</f>
        <v/>
      </c>
    </row>
    <row r="4375" spans="7:14" x14ac:dyDescent="0.15">
      <c r="G4375" s="18"/>
      <c r="H4375" s="18"/>
      <c r="I4375" s="18"/>
      <c r="J4375" s="18"/>
      <c r="K4375" s="18"/>
      <c r="L4375" s="18" t="str">
        <f t="shared" si="147"/>
        <v/>
      </c>
      <c r="N4375" t="str">
        <f>IF([1]线路!H4375="","",[1]线路!H4375)</f>
        <v/>
      </c>
    </row>
    <row r="4376" spans="7:14" x14ac:dyDescent="0.15">
      <c r="G4376" s="18"/>
      <c r="H4376" s="18"/>
      <c r="I4376" s="18"/>
      <c r="J4376" s="18"/>
      <c r="K4376" s="18"/>
      <c r="L4376" s="18" t="str">
        <f t="shared" si="147"/>
        <v/>
      </c>
      <c r="N4376" t="str">
        <f>IF([1]线路!H4376="","",[1]线路!H4376)</f>
        <v/>
      </c>
    </row>
    <row r="4377" spans="7:14" x14ac:dyDescent="0.15">
      <c r="G4377" s="18"/>
      <c r="H4377" s="18"/>
      <c r="I4377" s="18"/>
      <c r="J4377" s="18"/>
      <c r="K4377" s="18"/>
      <c r="L4377" s="18" t="str">
        <f t="shared" si="147"/>
        <v/>
      </c>
      <c r="N4377" t="str">
        <f>IF([1]线路!H4377="","",[1]线路!H4377)</f>
        <v/>
      </c>
    </row>
    <row r="4378" spans="7:14" x14ac:dyDescent="0.15">
      <c r="G4378" s="18"/>
      <c r="H4378" s="18"/>
      <c r="I4378" s="18"/>
      <c r="J4378" s="18"/>
      <c r="K4378" s="18"/>
      <c r="L4378" s="18" t="str">
        <f t="shared" si="147"/>
        <v/>
      </c>
      <c r="N4378" t="str">
        <f>IF([1]线路!H4378="","",[1]线路!H4378)</f>
        <v/>
      </c>
    </row>
    <row r="4379" spans="7:14" x14ac:dyDescent="0.15">
      <c r="G4379" s="18"/>
      <c r="H4379" s="18"/>
      <c r="I4379" s="18"/>
      <c r="J4379" s="18"/>
      <c r="K4379" s="18"/>
      <c r="L4379" s="18" t="str">
        <f t="shared" si="147"/>
        <v/>
      </c>
      <c r="N4379" t="str">
        <f>IF([1]线路!H4379="","",[1]线路!H4379)</f>
        <v/>
      </c>
    </row>
    <row r="4380" spans="7:14" x14ac:dyDescent="0.15">
      <c r="G4380" s="18"/>
      <c r="H4380" s="18"/>
      <c r="I4380" s="18"/>
      <c r="J4380" s="18"/>
      <c r="K4380" s="18"/>
      <c r="L4380" s="18" t="str">
        <f t="shared" si="147"/>
        <v/>
      </c>
      <c r="N4380" t="str">
        <f>IF([1]线路!H4380="","",[1]线路!H4380)</f>
        <v/>
      </c>
    </row>
    <row r="4381" spans="7:14" x14ac:dyDescent="0.15">
      <c r="G4381" s="18"/>
      <c r="H4381" s="18"/>
      <c r="I4381" s="18"/>
      <c r="J4381" s="18"/>
      <c r="K4381" s="18"/>
      <c r="L4381" s="18" t="str">
        <f t="shared" si="147"/>
        <v/>
      </c>
      <c r="N4381" t="str">
        <f>IF([1]线路!H4381="","",[1]线路!H4381)</f>
        <v/>
      </c>
    </row>
    <row r="4382" spans="7:14" x14ac:dyDescent="0.15">
      <c r="G4382" s="18"/>
      <c r="H4382" s="18"/>
      <c r="I4382" s="18"/>
      <c r="J4382" s="18"/>
      <c r="K4382" s="18"/>
      <c r="L4382" s="18" t="str">
        <f t="shared" si="147"/>
        <v/>
      </c>
      <c r="N4382" t="str">
        <f>IF([1]线路!H4382="","",[1]线路!H4382)</f>
        <v/>
      </c>
    </row>
    <row r="4383" spans="7:14" x14ac:dyDescent="0.15">
      <c r="G4383" s="18"/>
      <c r="H4383" s="18"/>
      <c r="I4383" s="18"/>
      <c r="J4383" s="18"/>
      <c r="K4383" s="18"/>
      <c r="L4383" s="18" t="str">
        <f t="shared" si="147"/>
        <v/>
      </c>
      <c r="N4383" t="str">
        <f>IF([1]线路!H4383="","",[1]线路!H4383)</f>
        <v/>
      </c>
    </row>
    <row r="4384" spans="7:14" x14ac:dyDescent="0.15">
      <c r="G4384" s="18"/>
      <c r="H4384" s="18"/>
      <c r="I4384" s="18"/>
      <c r="J4384" s="18"/>
      <c r="K4384" s="18"/>
      <c r="L4384" s="18" t="str">
        <f t="shared" si="147"/>
        <v/>
      </c>
      <c r="N4384" t="str">
        <f>IF([1]线路!H4384="","",[1]线路!H4384)</f>
        <v/>
      </c>
    </row>
    <row r="4385" spans="7:14" x14ac:dyDescent="0.15">
      <c r="G4385" s="18"/>
      <c r="H4385" s="18"/>
      <c r="I4385" s="18"/>
      <c r="J4385" s="18"/>
      <c r="K4385" s="18"/>
      <c r="L4385" s="18" t="str">
        <f t="shared" si="147"/>
        <v/>
      </c>
      <c r="N4385" t="str">
        <f>IF([1]线路!H4385="","",[1]线路!H4385)</f>
        <v/>
      </c>
    </row>
    <row r="4386" spans="7:14" x14ac:dyDescent="0.15">
      <c r="G4386" s="18"/>
      <c r="H4386" s="18"/>
      <c r="I4386" s="18"/>
      <c r="J4386" s="18"/>
      <c r="K4386" s="18"/>
      <c r="L4386" s="18" t="str">
        <f t="shared" si="147"/>
        <v/>
      </c>
      <c r="N4386" t="str">
        <f>IF([1]线路!H4386="","",[1]线路!H4386)</f>
        <v/>
      </c>
    </row>
    <row r="4387" spans="7:14" x14ac:dyDescent="0.15">
      <c r="G4387" s="18"/>
      <c r="H4387" s="18"/>
      <c r="I4387" s="18"/>
      <c r="J4387" s="18"/>
      <c r="K4387" s="18"/>
      <c r="L4387" s="18" t="str">
        <f t="shared" si="147"/>
        <v/>
      </c>
      <c r="N4387" t="str">
        <f>IF([1]线路!H4387="","",[1]线路!H4387)</f>
        <v/>
      </c>
    </row>
    <row r="4388" spans="7:14" x14ac:dyDescent="0.15">
      <c r="G4388" s="18"/>
      <c r="H4388" s="18"/>
      <c r="I4388" s="18"/>
      <c r="J4388" s="18"/>
      <c r="K4388" s="18"/>
      <c r="L4388" s="18" t="str">
        <f t="shared" si="147"/>
        <v/>
      </c>
      <c r="N4388" t="str">
        <f>IF([1]线路!H4388="","",[1]线路!H4388)</f>
        <v/>
      </c>
    </row>
    <row r="4389" spans="7:14" x14ac:dyDescent="0.15">
      <c r="G4389" s="18"/>
      <c r="H4389" s="18"/>
      <c r="I4389" s="18"/>
      <c r="J4389" s="18"/>
      <c r="K4389" s="18"/>
      <c r="L4389" s="18" t="str">
        <f t="shared" si="147"/>
        <v/>
      </c>
      <c r="N4389" t="str">
        <f>IF([1]线路!H4389="","",[1]线路!H4389)</f>
        <v/>
      </c>
    </row>
    <row r="4390" spans="7:14" x14ac:dyDescent="0.15">
      <c r="G4390" s="18"/>
      <c r="H4390" s="18"/>
      <c r="I4390" s="18"/>
      <c r="J4390" s="18"/>
      <c r="K4390" s="18"/>
      <c r="L4390" s="18" t="str">
        <f t="shared" si="147"/>
        <v/>
      </c>
      <c r="N4390" t="str">
        <f>IF([1]线路!H4390="","",[1]线路!H4390)</f>
        <v/>
      </c>
    </row>
    <row r="4391" spans="7:14" x14ac:dyDescent="0.15">
      <c r="G4391" s="18"/>
      <c r="H4391" s="18"/>
      <c r="I4391" s="18"/>
      <c r="J4391" s="18"/>
      <c r="K4391" s="18"/>
      <c r="L4391" s="18" t="str">
        <f t="shared" si="147"/>
        <v/>
      </c>
      <c r="N4391" t="str">
        <f>IF([1]线路!H4391="","",[1]线路!H4391)</f>
        <v/>
      </c>
    </row>
    <row r="4392" spans="7:14" x14ac:dyDescent="0.15">
      <c r="G4392" s="18"/>
      <c r="H4392" s="18"/>
      <c r="I4392" s="18"/>
      <c r="J4392" s="18"/>
      <c r="K4392" s="18"/>
      <c r="L4392" s="18" t="str">
        <f t="shared" si="147"/>
        <v/>
      </c>
      <c r="N4392" t="str">
        <f>IF([1]线路!H4392="","",[1]线路!H4392)</f>
        <v/>
      </c>
    </row>
    <row r="4393" spans="7:14" x14ac:dyDescent="0.15">
      <c r="G4393" s="18"/>
      <c r="H4393" s="18"/>
      <c r="I4393" s="18"/>
      <c r="J4393" s="18"/>
      <c r="K4393" s="18"/>
      <c r="L4393" s="18" t="str">
        <f t="shared" si="147"/>
        <v/>
      </c>
      <c r="N4393" t="str">
        <f>IF([1]线路!H4393="","",[1]线路!H4393)</f>
        <v/>
      </c>
    </row>
    <row r="4394" spans="7:14" x14ac:dyDescent="0.15">
      <c r="G4394" s="18"/>
      <c r="H4394" s="18"/>
      <c r="I4394" s="18"/>
      <c r="J4394" s="18"/>
      <c r="K4394" s="18"/>
      <c r="L4394" s="18" t="str">
        <f t="shared" si="147"/>
        <v/>
      </c>
      <c r="N4394" t="str">
        <f>IF([1]线路!H4394="","",[1]线路!H4394)</f>
        <v/>
      </c>
    </row>
    <row r="4395" spans="7:14" x14ac:dyDescent="0.15">
      <c r="G4395" s="18"/>
      <c r="H4395" s="18"/>
      <c r="I4395" s="18"/>
      <c r="J4395" s="18"/>
      <c r="K4395" s="18"/>
      <c r="L4395" s="18" t="str">
        <f t="shared" si="147"/>
        <v/>
      </c>
      <c r="N4395" t="str">
        <f>IF([1]线路!H4395="","",[1]线路!H4395)</f>
        <v/>
      </c>
    </row>
    <row r="4396" spans="7:14" x14ac:dyDescent="0.15">
      <c r="G4396" s="18"/>
      <c r="H4396" s="18"/>
      <c r="I4396" s="18"/>
      <c r="J4396" s="18"/>
      <c r="K4396" s="18"/>
      <c r="L4396" s="18" t="str">
        <f t="shared" si="147"/>
        <v/>
      </c>
      <c r="N4396" t="str">
        <f>IF([1]线路!H4396="","",[1]线路!H4396)</f>
        <v/>
      </c>
    </row>
    <row r="4397" spans="7:14" x14ac:dyDescent="0.15">
      <c r="G4397" s="18"/>
      <c r="H4397" s="18"/>
      <c r="I4397" s="18"/>
      <c r="J4397" s="18"/>
      <c r="K4397" s="18"/>
      <c r="L4397" s="18" t="str">
        <f t="shared" si="147"/>
        <v/>
      </c>
      <c r="N4397" t="str">
        <f>IF([1]线路!H4397="","",[1]线路!H4397)</f>
        <v/>
      </c>
    </row>
    <row r="4398" spans="7:14" x14ac:dyDescent="0.15">
      <c r="G4398" s="18"/>
      <c r="H4398" s="18"/>
      <c r="I4398" s="18"/>
      <c r="J4398" s="18"/>
      <c r="K4398" s="18"/>
      <c r="L4398" s="18" t="str">
        <f t="shared" si="147"/>
        <v/>
      </c>
      <c r="N4398" t="str">
        <f>IF([1]线路!H4398="","",[1]线路!H4398)</f>
        <v/>
      </c>
    </row>
    <row r="4399" spans="7:14" x14ac:dyDescent="0.15">
      <c r="G4399" s="18"/>
      <c r="H4399" s="18"/>
      <c r="I4399" s="18"/>
      <c r="J4399" s="18"/>
      <c r="K4399" s="18"/>
      <c r="L4399" s="18" t="str">
        <f t="shared" si="147"/>
        <v/>
      </c>
      <c r="N4399" t="str">
        <f>IF([1]线路!H4399="","",[1]线路!H4399)</f>
        <v/>
      </c>
    </row>
    <row r="4400" spans="7:14" x14ac:dyDescent="0.15">
      <c r="G4400" s="18"/>
      <c r="H4400" s="18"/>
      <c r="I4400" s="18"/>
      <c r="J4400" s="18"/>
      <c r="K4400" s="18"/>
      <c r="L4400" s="18" t="str">
        <f t="shared" si="147"/>
        <v/>
      </c>
      <c r="N4400" t="str">
        <f>IF([1]线路!H4400="","",[1]线路!H4400)</f>
        <v/>
      </c>
    </row>
    <row r="4401" spans="7:14" x14ac:dyDescent="0.15">
      <c r="G4401" s="18"/>
      <c r="H4401" s="18"/>
      <c r="I4401" s="18"/>
      <c r="J4401" s="18"/>
      <c r="K4401" s="18"/>
      <c r="L4401" s="18" t="str">
        <f t="shared" si="147"/>
        <v/>
      </c>
      <c r="N4401" t="str">
        <f>IF([1]线路!H4401="","",[1]线路!H4401)</f>
        <v/>
      </c>
    </row>
    <row r="4402" spans="7:14" x14ac:dyDescent="0.15">
      <c r="G4402" s="18"/>
      <c r="H4402" s="18"/>
      <c r="I4402" s="18"/>
      <c r="J4402" s="18"/>
      <c r="K4402" s="18"/>
      <c r="L4402" s="18" t="str">
        <f t="shared" si="147"/>
        <v/>
      </c>
      <c r="N4402" t="str">
        <f>IF([1]线路!H4402="","",[1]线路!H4402)</f>
        <v/>
      </c>
    </row>
    <row r="4403" spans="7:14" x14ac:dyDescent="0.15">
      <c r="G4403" s="18"/>
      <c r="H4403" s="18"/>
      <c r="I4403" s="18"/>
      <c r="J4403" s="18"/>
      <c r="K4403" s="18"/>
      <c r="L4403" s="18" t="str">
        <f t="shared" si="147"/>
        <v/>
      </c>
      <c r="N4403" t="str">
        <f>IF([1]线路!H4403="","",[1]线路!H4403)</f>
        <v/>
      </c>
    </row>
    <row r="4404" spans="7:14" x14ac:dyDescent="0.15">
      <c r="G4404" s="18"/>
      <c r="H4404" s="18"/>
      <c r="I4404" s="18"/>
      <c r="J4404" s="18"/>
      <c r="K4404" s="18"/>
      <c r="L4404" s="18" t="str">
        <f t="shared" si="147"/>
        <v/>
      </c>
      <c r="N4404" t="str">
        <f>IF([1]线路!H4404="","",[1]线路!H4404)</f>
        <v/>
      </c>
    </row>
    <row r="4405" spans="7:14" x14ac:dyDescent="0.15">
      <c r="G4405" s="18"/>
      <c r="H4405" s="18"/>
      <c r="I4405" s="18"/>
      <c r="J4405" s="18"/>
      <c r="K4405" s="18"/>
      <c r="L4405" s="18" t="str">
        <f t="shared" si="147"/>
        <v/>
      </c>
      <c r="N4405" t="str">
        <f>IF([1]线路!H4405="","",[1]线路!H4405)</f>
        <v/>
      </c>
    </row>
    <row r="4406" spans="7:14" x14ac:dyDescent="0.15">
      <c r="G4406" s="18"/>
      <c r="H4406" s="18"/>
      <c r="I4406" s="18"/>
      <c r="J4406" s="18"/>
      <c r="K4406" s="18"/>
      <c r="L4406" s="18" t="str">
        <f t="shared" si="147"/>
        <v/>
      </c>
      <c r="N4406" t="str">
        <f>IF([1]线路!H4406="","",[1]线路!H4406)</f>
        <v/>
      </c>
    </row>
    <row r="4407" spans="7:14" x14ac:dyDescent="0.15">
      <c r="G4407" s="18"/>
      <c r="H4407" s="18"/>
      <c r="I4407" s="18"/>
      <c r="J4407" s="18"/>
      <c r="K4407" s="18"/>
      <c r="L4407" s="18" t="str">
        <f t="shared" si="147"/>
        <v/>
      </c>
      <c r="N4407" t="str">
        <f>IF([1]线路!H4407="","",[1]线路!H4407)</f>
        <v/>
      </c>
    </row>
    <row r="4408" spans="7:14" x14ac:dyDescent="0.15">
      <c r="G4408" s="18"/>
      <c r="H4408" s="18"/>
      <c r="I4408" s="18"/>
      <c r="J4408" s="18"/>
      <c r="K4408" s="18"/>
      <c r="L4408" s="18" t="str">
        <f t="shared" si="147"/>
        <v/>
      </c>
      <c r="N4408" t="str">
        <f>IF([1]线路!H4408="","",[1]线路!H4408)</f>
        <v/>
      </c>
    </row>
    <row r="4409" spans="7:14" x14ac:dyDescent="0.15">
      <c r="G4409" s="18"/>
      <c r="H4409" s="18"/>
      <c r="I4409" s="18"/>
      <c r="J4409" s="18"/>
      <c r="K4409" s="18"/>
      <c r="L4409" s="18" t="str">
        <f t="shared" si="147"/>
        <v/>
      </c>
      <c r="N4409" t="str">
        <f>IF([1]线路!H4409="","",[1]线路!H4409)</f>
        <v/>
      </c>
    </row>
    <row r="4410" spans="7:14" x14ac:dyDescent="0.15">
      <c r="G4410" s="18"/>
      <c r="H4410" s="18"/>
      <c r="I4410" s="18"/>
      <c r="J4410" s="18"/>
      <c r="K4410" s="18"/>
      <c r="L4410" s="18" t="str">
        <f t="shared" si="147"/>
        <v/>
      </c>
      <c r="N4410" t="str">
        <f>IF([1]线路!H4410="","",[1]线路!H4410)</f>
        <v/>
      </c>
    </row>
    <row r="4411" spans="7:14" x14ac:dyDescent="0.15">
      <c r="G4411" s="18"/>
      <c r="H4411" s="18"/>
      <c r="I4411" s="18"/>
      <c r="J4411" s="18"/>
      <c r="K4411" s="18"/>
      <c r="L4411" s="18" t="str">
        <f t="shared" si="147"/>
        <v/>
      </c>
      <c r="N4411" t="str">
        <f>IF([1]线路!H4411="","",[1]线路!H4411)</f>
        <v/>
      </c>
    </row>
    <row r="4412" spans="7:14" x14ac:dyDescent="0.15">
      <c r="G4412" s="18"/>
      <c r="H4412" s="18"/>
      <c r="I4412" s="18"/>
      <c r="J4412" s="18"/>
      <c r="K4412" s="18"/>
      <c r="L4412" s="18" t="str">
        <f t="shared" si="147"/>
        <v/>
      </c>
      <c r="N4412" t="str">
        <f>IF([1]线路!H4412="","",[1]线路!H4412)</f>
        <v/>
      </c>
    </row>
    <row r="4413" spans="7:14" x14ac:dyDescent="0.15">
      <c r="G4413" s="18"/>
      <c r="H4413" s="18"/>
      <c r="I4413" s="18"/>
      <c r="J4413" s="18"/>
      <c r="K4413" s="18"/>
      <c r="L4413" s="18" t="str">
        <f t="shared" si="147"/>
        <v/>
      </c>
      <c r="N4413" t="str">
        <f>IF([1]线路!H4413="","",[1]线路!H4413)</f>
        <v/>
      </c>
    </row>
    <row r="4414" spans="7:14" x14ac:dyDescent="0.15">
      <c r="G4414" s="18"/>
      <c r="H4414" s="18"/>
      <c r="I4414" s="18"/>
      <c r="J4414" s="18"/>
      <c r="K4414" s="18"/>
      <c r="L4414" s="18" t="str">
        <f t="shared" si="147"/>
        <v/>
      </c>
      <c r="N4414" t="str">
        <f>IF([1]线路!H4414="","",[1]线路!H4414)</f>
        <v/>
      </c>
    </row>
    <row r="4415" spans="7:14" x14ac:dyDescent="0.15">
      <c r="G4415" s="18"/>
      <c r="H4415" s="18"/>
      <c r="I4415" s="18"/>
      <c r="J4415" s="18"/>
      <c r="K4415" s="18"/>
      <c r="L4415" s="18" t="str">
        <f t="shared" si="147"/>
        <v/>
      </c>
      <c r="N4415" t="str">
        <f>IF([1]线路!H4415="","",[1]线路!H4415)</f>
        <v/>
      </c>
    </row>
    <row r="4416" spans="7:14" x14ac:dyDescent="0.15">
      <c r="G4416" s="18"/>
      <c r="H4416" s="18"/>
      <c r="I4416" s="18"/>
      <c r="J4416" s="18"/>
      <c r="K4416" s="18"/>
      <c r="L4416" s="18" t="str">
        <f t="shared" si="147"/>
        <v/>
      </c>
      <c r="N4416" t="str">
        <f>IF([1]线路!H4416="","",[1]线路!H4416)</f>
        <v/>
      </c>
    </row>
    <row r="4417" spans="7:14" x14ac:dyDescent="0.15">
      <c r="G4417" s="18"/>
      <c r="H4417" s="18"/>
      <c r="I4417" s="18"/>
      <c r="J4417" s="18"/>
      <c r="K4417" s="18"/>
      <c r="L4417" s="18" t="str">
        <f t="shared" si="147"/>
        <v/>
      </c>
      <c r="N4417" t="str">
        <f>IF([1]线路!H4417="","",[1]线路!H4417)</f>
        <v/>
      </c>
    </row>
    <row r="4418" spans="7:14" x14ac:dyDescent="0.15">
      <c r="G4418" s="18"/>
      <c r="H4418" s="18"/>
      <c r="I4418" s="18"/>
      <c r="J4418" s="18"/>
      <c r="K4418" s="18"/>
      <c r="L4418" s="18" t="str">
        <f t="shared" si="147"/>
        <v/>
      </c>
      <c r="N4418" t="str">
        <f>IF([1]线路!H4418="","",[1]线路!H4418)</f>
        <v/>
      </c>
    </row>
    <row r="4419" spans="7:14" x14ac:dyDescent="0.15">
      <c r="G4419" s="18"/>
      <c r="H4419" s="18"/>
      <c r="I4419" s="18"/>
      <c r="J4419" s="18"/>
      <c r="K4419" s="18"/>
      <c r="L4419" s="18" t="str">
        <f t="shared" ref="L4419:L4482" si="148">IF(OR(I4419="",K4419=""),"",IF(I4419/(I4419+K4419)&gt;0.5,0,1))</f>
        <v/>
      </c>
      <c r="N4419" t="str">
        <f>IF([1]线路!H4419="","",[1]线路!H4419)</f>
        <v/>
      </c>
    </row>
    <row r="4420" spans="7:14" x14ac:dyDescent="0.15">
      <c r="G4420" s="18"/>
      <c r="H4420" s="18"/>
      <c r="I4420" s="18"/>
      <c r="J4420" s="18"/>
      <c r="K4420" s="18"/>
      <c r="L4420" s="18" t="str">
        <f t="shared" si="148"/>
        <v/>
      </c>
      <c r="N4420" t="str">
        <f>IF([1]线路!H4420="","",[1]线路!H4420)</f>
        <v/>
      </c>
    </row>
    <row r="4421" spans="7:14" x14ac:dyDescent="0.15">
      <c r="G4421" s="18"/>
      <c r="H4421" s="18"/>
      <c r="I4421" s="18"/>
      <c r="J4421" s="18"/>
      <c r="K4421" s="18"/>
      <c r="L4421" s="18" t="str">
        <f t="shared" si="148"/>
        <v/>
      </c>
      <c r="N4421" t="str">
        <f>IF([1]线路!H4421="","",[1]线路!H4421)</f>
        <v/>
      </c>
    </row>
    <row r="4422" spans="7:14" x14ac:dyDescent="0.15">
      <c r="G4422" s="18"/>
      <c r="H4422" s="18"/>
      <c r="I4422" s="18"/>
      <c r="J4422" s="18"/>
      <c r="K4422" s="18"/>
      <c r="L4422" s="18" t="str">
        <f t="shared" si="148"/>
        <v/>
      </c>
      <c r="N4422" t="str">
        <f>IF([1]线路!H4422="","",[1]线路!H4422)</f>
        <v/>
      </c>
    </row>
    <row r="4423" spans="7:14" x14ac:dyDescent="0.15">
      <c r="G4423" s="18"/>
      <c r="H4423" s="18"/>
      <c r="I4423" s="18"/>
      <c r="J4423" s="18"/>
      <c r="K4423" s="18"/>
      <c r="L4423" s="18" t="str">
        <f t="shared" si="148"/>
        <v/>
      </c>
      <c r="N4423" t="str">
        <f>IF([1]线路!H4423="","",[1]线路!H4423)</f>
        <v/>
      </c>
    </row>
    <row r="4424" spans="7:14" x14ac:dyDescent="0.15">
      <c r="G4424" s="18"/>
      <c r="H4424" s="18"/>
      <c r="I4424" s="18"/>
      <c r="J4424" s="18"/>
      <c r="K4424" s="18"/>
      <c r="L4424" s="18" t="str">
        <f t="shared" si="148"/>
        <v/>
      </c>
      <c r="N4424" t="str">
        <f>IF([1]线路!H4424="","",[1]线路!H4424)</f>
        <v/>
      </c>
    </row>
    <row r="4425" spans="7:14" x14ac:dyDescent="0.15">
      <c r="G4425" s="18"/>
      <c r="H4425" s="18"/>
      <c r="I4425" s="18"/>
      <c r="J4425" s="18"/>
      <c r="K4425" s="18"/>
      <c r="L4425" s="18" t="str">
        <f t="shared" si="148"/>
        <v/>
      </c>
      <c r="N4425" t="str">
        <f>IF([1]线路!H4425="","",[1]线路!H4425)</f>
        <v/>
      </c>
    </row>
    <row r="4426" spans="7:14" x14ac:dyDescent="0.15">
      <c r="G4426" s="18"/>
      <c r="H4426" s="18"/>
      <c r="I4426" s="18"/>
      <c r="J4426" s="18"/>
      <c r="K4426" s="18"/>
      <c r="L4426" s="18" t="str">
        <f t="shared" si="148"/>
        <v/>
      </c>
      <c r="N4426" t="str">
        <f>IF([1]线路!H4426="","",[1]线路!H4426)</f>
        <v/>
      </c>
    </row>
    <row r="4427" spans="7:14" x14ac:dyDescent="0.15">
      <c r="G4427" s="18"/>
      <c r="H4427" s="18"/>
      <c r="I4427" s="18"/>
      <c r="J4427" s="18"/>
      <c r="K4427" s="18"/>
      <c r="L4427" s="18" t="str">
        <f t="shared" si="148"/>
        <v/>
      </c>
      <c r="N4427" t="str">
        <f>IF([1]线路!H4427="","",[1]线路!H4427)</f>
        <v/>
      </c>
    </row>
    <row r="4428" spans="7:14" x14ac:dyDescent="0.15">
      <c r="G4428" s="18"/>
      <c r="H4428" s="18"/>
      <c r="I4428" s="18"/>
      <c r="J4428" s="18"/>
      <c r="K4428" s="18"/>
      <c r="L4428" s="18" t="str">
        <f t="shared" si="148"/>
        <v/>
      </c>
      <c r="N4428" t="str">
        <f>IF([1]线路!H4428="","",[1]线路!H4428)</f>
        <v/>
      </c>
    </row>
    <row r="4429" spans="7:14" x14ac:dyDescent="0.15">
      <c r="G4429" s="18"/>
      <c r="H4429" s="18"/>
      <c r="I4429" s="18"/>
      <c r="J4429" s="18"/>
      <c r="K4429" s="18"/>
      <c r="L4429" s="18" t="str">
        <f t="shared" si="148"/>
        <v/>
      </c>
      <c r="N4429" t="str">
        <f>IF([1]线路!H4429="","",[1]线路!H4429)</f>
        <v/>
      </c>
    </row>
    <row r="4430" spans="7:14" x14ac:dyDescent="0.15">
      <c r="G4430" s="18"/>
      <c r="H4430" s="18"/>
      <c r="I4430" s="18"/>
      <c r="J4430" s="18"/>
      <c r="K4430" s="18"/>
      <c r="L4430" s="18" t="str">
        <f t="shared" si="148"/>
        <v/>
      </c>
      <c r="N4430" t="str">
        <f>IF([1]线路!H4430="","",[1]线路!H4430)</f>
        <v/>
      </c>
    </row>
    <row r="4431" spans="7:14" x14ac:dyDescent="0.15">
      <c r="G4431" s="18"/>
      <c r="H4431" s="18"/>
      <c r="I4431" s="18"/>
      <c r="J4431" s="18"/>
      <c r="K4431" s="18"/>
      <c r="L4431" s="18" t="str">
        <f t="shared" si="148"/>
        <v/>
      </c>
      <c r="N4431" t="str">
        <f>IF([1]线路!H4431="","",[1]线路!H4431)</f>
        <v/>
      </c>
    </row>
    <row r="4432" spans="7:14" x14ac:dyDescent="0.15">
      <c r="G4432" s="18"/>
      <c r="H4432" s="18"/>
      <c r="I4432" s="18"/>
      <c r="J4432" s="18"/>
      <c r="K4432" s="18"/>
      <c r="L4432" s="18" t="str">
        <f t="shared" si="148"/>
        <v/>
      </c>
      <c r="N4432" t="str">
        <f>IF([1]线路!H4432="","",[1]线路!H4432)</f>
        <v/>
      </c>
    </row>
    <row r="4433" spans="7:14" x14ac:dyDescent="0.15">
      <c r="G4433" s="18"/>
      <c r="H4433" s="18"/>
      <c r="I4433" s="18"/>
      <c r="J4433" s="18"/>
      <c r="K4433" s="18"/>
      <c r="L4433" s="18" t="str">
        <f t="shared" si="148"/>
        <v/>
      </c>
      <c r="N4433" t="str">
        <f>IF([1]线路!H4433="","",[1]线路!H4433)</f>
        <v/>
      </c>
    </row>
    <row r="4434" spans="7:14" x14ac:dyDescent="0.15">
      <c r="G4434" s="18"/>
      <c r="H4434" s="18"/>
      <c r="I4434" s="18"/>
      <c r="J4434" s="18"/>
      <c r="K4434" s="18"/>
      <c r="L4434" s="18" t="str">
        <f t="shared" si="148"/>
        <v/>
      </c>
      <c r="N4434" t="str">
        <f>IF([1]线路!H4434="","",[1]线路!H4434)</f>
        <v/>
      </c>
    </row>
    <row r="4435" spans="7:14" x14ac:dyDescent="0.15">
      <c r="G4435" s="18"/>
      <c r="H4435" s="18"/>
      <c r="I4435" s="18"/>
      <c r="J4435" s="18"/>
      <c r="K4435" s="18"/>
      <c r="L4435" s="18" t="str">
        <f t="shared" si="148"/>
        <v/>
      </c>
      <c r="N4435" t="str">
        <f>IF([1]线路!H4435="","",[1]线路!H4435)</f>
        <v/>
      </c>
    </row>
    <row r="4436" spans="7:14" x14ac:dyDescent="0.15">
      <c r="G4436" s="18"/>
      <c r="H4436" s="18"/>
      <c r="I4436" s="18"/>
      <c r="J4436" s="18"/>
      <c r="K4436" s="18"/>
      <c r="L4436" s="18" t="str">
        <f t="shared" si="148"/>
        <v/>
      </c>
      <c r="N4436" t="str">
        <f>IF([1]线路!H4436="","",[1]线路!H4436)</f>
        <v/>
      </c>
    </row>
    <row r="4437" spans="7:14" x14ac:dyDescent="0.15">
      <c r="G4437" s="18"/>
      <c r="H4437" s="18"/>
      <c r="I4437" s="18"/>
      <c r="J4437" s="18"/>
      <c r="K4437" s="18"/>
      <c r="L4437" s="18" t="str">
        <f t="shared" si="148"/>
        <v/>
      </c>
      <c r="N4437" t="str">
        <f>IF([1]线路!H4437="","",[1]线路!H4437)</f>
        <v/>
      </c>
    </row>
    <row r="4438" spans="7:14" x14ac:dyDescent="0.15">
      <c r="G4438" s="18"/>
      <c r="H4438" s="18"/>
      <c r="I4438" s="18"/>
      <c r="J4438" s="18"/>
      <c r="K4438" s="18"/>
      <c r="L4438" s="18" t="str">
        <f t="shared" si="148"/>
        <v/>
      </c>
      <c r="N4438" t="str">
        <f>IF([1]线路!H4438="","",[1]线路!H4438)</f>
        <v/>
      </c>
    </row>
    <row r="4439" spans="7:14" x14ac:dyDescent="0.15">
      <c r="G4439" s="18"/>
      <c r="H4439" s="18"/>
      <c r="I4439" s="18"/>
      <c r="J4439" s="18"/>
      <c r="K4439" s="18"/>
      <c r="L4439" s="18" t="str">
        <f t="shared" si="148"/>
        <v/>
      </c>
      <c r="N4439" t="str">
        <f>IF([1]线路!H4439="","",[1]线路!H4439)</f>
        <v/>
      </c>
    </row>
    <row r="4440" spans="7:14" x14ac:dyDescent="0.15">
      <c r="G4440" s="18"/>
      <c r="H4440" s="18"/>
      <c r="I4440" s="18"/>
      <c r="J4440" s="18"/>
      <c r="K4440" s="18"/>
      <c r="L4440" s="18" t="str">
        <f t="shared" si="148"/>
        <v/>
      </c>
      <c r="N4440" t="str">
        <f>IF([1]线路!H4440="","",[1]线路!H4440)</f>
        <v/>
      </c>
    </row>
    <row r="4441" spans="7:14" x14ac:dyDescent="0.15">
      <c r="G4441" s="18"/>
      <c r="H4441" s="18"/>
      <c r="I4441" s="18"/>
      <c r="J4441" s="18"/>
      <c r="K4441" s="18"/>
      <c r="L4441" s="18" t="str">
        <f t="shared" si="148"/>
        <v/>
      </c>
      <c r="N4441" t="str">
        <f>IF([1]线路!H4441="","",[1]线路!H4441)</f>
        <v/>
      </c>
    </row>
    <row r="4442" spans="7:14" x14ac:dyDescent="0.15">
      <c r="G4442" s="18"/>
      <c r="H4442" s="18"/>
      <c r="I4442" s="18"/>
      <c r="J4442" s="18"/>
      <c r="K4442" s="18"/>
      <c r="L4442" s="18" t="str">
        <f t="shared" si="148"/>
        <v/>
      </c>
      <c r="N4442" t="str">
        <f>IF([1]线路!H4442="","",[1]线路!H4442)</f>
        <v/>
      </c>
    </row>
    <row r="4443" spans="7:14" x14ac:dyDescent="0.15">
      <c r="G4443" s="18"/>
      <c r="H4443" s="18"/>
      <c r="I4443" s="18"/>
      <c r="J4443" s="18"/>
      <c r="K4443" s="18"/>
      <c r="L4443" s="18" t="str">
        <f t="shared" si="148"/>
        <v/>
      </c>
      <c r="N4443" t="str">
        <f>IF([1]线路!H4443="","",[1]线路!H4443)</f>
        <v/>
      </c>
    </row>
    <row r="4444" spans="7:14" x14ac:dyDescent="0.15">
      <c r="G4444" s="18"/>
      <c r="H4444" s="18"/>
      <c r="I4444" s="18"/>
      <c r="J4444" s="18"/>
      <c r="K4444" s="18"/>
      <c r="L4444" s="18" t="str">
        <f t="shared" si="148"/>
        <v/>
      </c>
      <c r="N4444" t="str">
        <f>IF([1]线路!H4444="","",[1]线路!H4444)</f>
        <v/>
      </c>
    </row>
    <row r="4445" spans="7:14" x14ac:dyDescent="0.15">
      <c r="G4445" s="18"/>
      <c r="H4445" s="18"/>
      <c r="I4445" s="18"/>
      <c r="J4445" s="18"/>
      <c r="K4445" s="18"/>
      <c r="L4445" s="18" t="str">
        <f t="shared" si="148"/>
        <v/>
      </c>
      <c r="N4445" t="str">
        <f>IF([1]线路!H4445="","",[1]线路!H4445)</f>
        <v/>
      </c>
    </row>
    <row r="4446" spans="7:14" x14ac:dyDescent="0.15">
      <c r="G4446" s="18"/>
      <c r="H4446" s="18"/>
      <c r="I4446" s="18"/>
      <c r="J4446" s="18"/>
      <c r="K4446" s="18"/>
      <c r="L4446" s="18" t="str">
        <f t="shared" si="148"/>
        <v/>
      </c>
      <c r="N4446" t="str">
        <f>IF([1]线路!H4446="","",[1]线路!H4446)</f>
        <v/>
      </c>
    </row>
    <row r="4447" spans="7:14" x14ac:dyDescent="0.15">
      <c r="G4447" s="18"/>
      <c r="H4447" s="18"/>
      <c r="I4447" s="18"/>
      <c r="J4447" s="18"/>
      <c r="K4447" s="18"/>
      <c r="L4447" s="18" t="str">
        <f t="shared" si="148"/>
        <v/>
      </c>
      <c r="N4447" t="str">
        <f>IF([1]线路!H4447="","",[1]线路!H4447)</f>
        <v/>
      </c>
    </row>
    <row r="4448" spans="7:14" x14ac:dyDescent="0.15">
      <c r="G4448" s="18"/>
      <c r="H4448" s="18"/>
      <c r="I4448" s="18"/>
      <c r="J4448" s="18"/>
      <c r="K4448" s="18"/>
      <c r="L4448" s="18" t="str">
        <f t="shared" si="148"/>
        <v/>
      </c>
      <c r="N4448" t="str">
        <f>IF([1]线路!H4448="","",[1]线路!H4448)</f>
        <v/>
      </c>
    </row>
    <row r="4449" spans="7:14" x14ac:dyDescent="0.15">
      <c r="G4449" s="18"/>
      <c r="H4449" s="18"/>
      <c r="I4449" s="18"/>
      <c r="J4449" s="18"/>
      <c r="K4449" s="18"/>
      <c r="L4449" s="18" t="str">
        <f t="shared" si="148"/>
        <v/>
      </c>
      <c r="N4449" t="str">
        <f>IF([1]线路!H4449="","",[1]线路!H4449)</f>
        <v/>
      </c>
    </row>
    <row r="4450" spans="7:14" x14ac:dyDescent="0.15">
      <c r="G4450" s="18"/>
      <c r="H4450" s="18"/>
      <c r="I4450" s="18"/>
      <c r="J4450" s="18"/>
      <c r="K4450" s="18"/>
      <c r="L4450" s="18" t="str">
        <f t="shared" si="148"/>
        <v/>
      </c>
      <c r="N4450" t="str">
        <f>IF([1]线路!H4450="","",[1]线路!H4450)</f>
        <v/>
      </c>
    </row>
    <row r="4451" spans="7:14" x14ac:dyDescent="0.15">
      <c r="G4451" s="18"/>
      <c r="H4451" s="18"/>
      <c r="I4451" s="18"/>
      <c r="J4451" s="18"/>
      <c r="K4451" s="18"/>
      <c r="L4451" s="18" t="str">
        <f t="shared" si="148"/>
        <v/>
      </c>
      <c r="N4451" t="str">
        <f>IF([1]线路!H4451="","",[1]线路!H4451)</f>
        <v/>
      </c>
    </row>
    <row r="4452" spans="7:14" x14ac:dyDescent="0.15">
      <c r="G4452" s="18"/>
      <c r="H4452" s="18"/>
      <c r="I4452" s="18"/>
      <c r="J4452" s="18"/>
      <c r="K4452" s="18"/>
      <c r="L4452" s="18" t="str">
        <f t="shared" si="148"/>
        <v/>
      </c>
      <c r="N4452" t="str">
        <f>IF([1]线路!H4452="","",[1]线路!H4452)</f>
        <v/>
      </c>
    </row>
    <row r="4453" spans="7:14" x14ac:dyDescent="0.15">
      <c r="G4453" s="18"/>
      <c r="H4453" s="18"/>
      <c r="I4453" s="18"/>
      <c r="J4453" s="18"/>
      <c r="K4453" s="18"/>
      <c r="L4453" s="18" t="str">
        <f t="shared" si="148"/>
        <v/>
      </c>
      <c r="N4453" t="str">
        <f>IF([1]线路!H4453="","",[1]线路!H4453)</f>
        <v/>
      </c>
    </row>
    <row r="4454" spans="7:14" x14ac:dyDescent="0.15">
      <c r="G4454" s="18"/>
      <c r="H4454" s="18"/>
      <c r="I4454" s="18"/>
      <c r="J4454" s="18"/>
      <c r="K4454" s="18"/>
      <c r="L4454" s="18" t="str">
        <f t="shared" si="148"/>
        <v/>
      </c>
      <c r="N4454" t="str">
        <f>IF([1]线路!H4454="","",[1]线路!H4454)</f>
        <v/>
      </c>
    </row>
    <row r="4455" spans="7:14" x14ac:dyDescent="0.15">
      <c r="G4455" s="18"/>
      <c r="H4455" s="18"/>
      <c r="I4455" s="18"/>
      <c r="J4455" s="18"/>
      <c r="K4455" s="18"/>
      <c r="L4455" s="18" t="str">
        <f t="shared" si="148"/>
        <v/>
      </c>
      <c r="N4455" t="str">
        <f>IF([1]线路!H4455="","",[1]线路!H4455)</f>
        <v/>
      </c>
    </row>
    <row r="4456" spans="7:14" x14ac:dyDescent="0.15">
      <c r="G4456" s="18"/>
      <c r="H4456" s="18"/>
      <c r="I4456" s="18"/>
      <c r="J4456" s="18"/>
      <c r="K4456" s="18"/>
      <c r="L4456" s="18" t="str">
        <f t="shared" si="148"/>
        <v/>
      </c>
      <c r="N4456" t="str">
        <f>IF([1]线路!H4456="","",[1]线路!H4456)</f>
        <v/>
      </c>
    </row>
    <row r="4457" spans="7:14" x14ac:dyDescent="0.15">
      <c r="G4457" s="18"/>
      <c r="H4457" s="18"/>
      <c r="I4457" s="18"/>
      <c r="J4457" s="18"/>
      <c r="K4457" s="18"/>
      <c r="L4457" s="18" t="str">
        <f t="shared" si="148"/>
        <v/>
      </c>
      <c r="N4457" t="str">
        <f>IF([1]线路!H4457="","",[1]线路!H4457)</f>
        <v/>
      </c>
    </row>
    <row r="4458" spans="7:14" x14ac:dyDescent="0.15">
      <c r="G4458" s="18"/>
      <c r="H4458" s="18"/>
      <c r="I4458" s="18"/>
      <c r="J4458" s="18"/>
      <c r="K4458" s="18"/>
      <c r="L4458" s="18" t="str">
        <f t="shared" si="148"/>
        <v/>
      </c>
      <c r="N4458" t="str">
        <f>IF([1]线路!H4458="","",[1]线路!H4458)</f>
        <v/>
      </c>
    </row>
    <row r="4459" spans="7:14" x14ac:dyDescent="0.15">
      <c r="G4459" s="18"/>
      <c r="H4459" s="18"/>
      <c r="I4459" s="18"/>
      <c r="J4459" s="18"/>
      <c r="K4459" s="18"/>
      <c r="L4459" s="18" t="str">
        <f t="shared" si="148"/>
        <v/>
      </c>
      <c r="N4459" t="str">
        <f>IF([1]线路!H4459="","",[1]线路!H4459)</f>
        <v/>
      </c>
    </row>
    <row r="4460" spans="7:14" x14ac:dyDescent="0.15">
      <c r="G4460" s="18"/>
      <c r="H4460" s="18"/>
      <c r="I4460" s="18"/>
      <c r="J4460" s="18"/>
      <c r="K4460" s="18"/>
      <c r="L4460" s="18" t="str">
        <f t="shared" si="148"/>
        <v/>
      </c>
      <c r="N4460" t="str">
        <f>IF([1]线路!H4460="","",[1]线路!H4460)</f>
        <v/>
      </c>
    </row>
    <row r="4461" spans="7:14" x14ac:dyDescent="0.15">
      <c r="G4461" s="18"/>
      <c r="H4461" s="18"/>
      <c r="I4461" s="18"/>
      <c r="J4461" s="18"/>
      <c r="K4461" s="18"/>
      <c r="L4461" s="18" t="str">
        <f t="shared" si="148"/>
        <v/>
      </c>
      <c r="N4461" t="str">
        <f>IF([1]线路!H4461="","",[1]线路!H4461)</f>
        <v/>
      </c>
    </row>
    <row r="4462" spans="7:14" x14ac:dyDescent="0.15">
      <c r="G4462" s="18"/>
      <c r="H4462" s="18"/>
      <c r="I4462" s="18"/>
      <c r="J4462" s="18"/>
      <c r="K4462" s="18"/>
      <c r="L4462" s="18" t="str">
        <f t="shared" si="148"/>
        <v/>
      </c>
      <c r="N4462" t="str">
        <f>IF([1]线路!H4462="","",[1]线路!H4462)</f>
        <v/>
      </c>
    </row>
    <row r="4463" spans="7:14" x14ac:dyDescent="0.15">
      <c r="G4463" s="18"/>
      <c r="H4463" s="18"/>
      <c r="I4463" s="18"/>
      <c r="J4463" s="18"/>
      <c r="K4463" s="18"/>
      <c r="L4463" s="18" t="str">
        <f t="shared" si="148"/>
        <v/>
      </c>
      <c r="N4463" t="str">
        <f>IF([1]线路!H4463="","",[1]线路!H4463)</f>
        <v/>
      </c>
    </row>
    <row r="4464" spans="7:14" x14ac:dyDescent="0.15">
      <c r="G4464" s="18"/>
      <c r="H4464" s="18"/>
      <c r="I4464" s="18"/>
      <c r="J4464" s="18"/>
      <c r="K4464" s="18"/>
      <c r="L4464" s="18" t="str">
        <f t="shared" si="148"/>
        <v/>
      </c>
      <c r="N4464" t="str">
        <f>IF([1]线路!H4464="","",[1]线路!H4464)</f>
        <v/>
      </c>
    </row>
    <row r="4465" spans="7:14" x14ac:dyDescent="0.15">
      <c r="G4465" s="18"/>
      <c r="H4465" s="18"/>
      <c r="I4465" s="18"/>
      <c r="J4465" s="18"/>
      <c r="K4465" s="18"/>
      <c r="L4465" s="18" t="str">
        <f t="shared" si="148"/>
        <v/>
      </c>
      <c r="N4465" t="str">
        <f>IF([1]线路!H4465="","",[1]线路!H4465)</f>
        <v/>
      </c>
    </row>
    <row r="4466" spans="7:14" x14ac:dyDescent="0.15">
      <c r="G4466" s="18"/>
      <c r="H4466" s="18"/>
      <c r="I4466" s="18"/>
      <c r="J4466" s="18"/>
      <c r="K4466" s="18"/>
      <c r="L4466" s="18" t="str">
        <f t="shared" si="148"/>
        <v/>
      </c>
      <c r="N4466" t="str">
        <f>IF([1]线路!H4466="","",[1]线路!H4466)</f>
        <v/>
      </c>
    </row>
    <row r="4467" spans="7:14" x14ac:dyDescent="0.15">
      <c r="G4467" s="18"/>
      <c r="H4467" s="18"/>
      <c r="I4467" s="18"/>
      <c r="J4467" s="18"/>
      <c r="K4467" s="18"/>
      <c r="L4467" s="18" t="str">
        <f t="shared" si="148"/>
        <v/>
      </c>
      <c r="N4467" t="str">
        <f>IF([1]线路!H4467="","",[1]线路!H4467)</f>
        <v/>
      </c>
    </row>
    <row r="4468" spans="7:14" x14ac:dyDescent="0.15">
      <c r="G4468" s="18"/>
      <c r="H4468" s="18"/>
      <c r="I4468" s="18"/>
      <c r="J4468" s="18"/>
      <c r="K4468" s="18"/>
      <c r="L4468" s="18" t="str">
        <f t="shared" si="148"/>
        <v/>
      </c>
      <c r="N4468" t="str">
        <f>IF([1]线路!H4468="","",[1]线路!H4468)</f>
        <v/>
      </c>
    </row>
    <row r="4469" spans="7:14" x14ac:dyDescent="0.15">
      <c r="G4469" s="18"/>
      <c r="H4469" s="18"/>
      <c r="I4469" s="18"/>
      <c r="J4469" s="18"/>
      <c r="K4469" s="18"/>
      <c r="L4469" s="18" t="str">
        <f t="shared" si="148"/>
        <v/>
      </c>
      <c r="N4469" t="str">
        <f>IF([1]线路!H4469="","",[1]线路!H4469)</f>
        <v/>
      </c>
    </row>
    <row r="4470" spans="7:14" x14ac:dyDescent="0.15">
      <c r="G4470" s="18"/>
      <c r="H4470" s="18"/>
      <c r="I4470" s="18"/>
      <c r="J4470" s="18"/>
      <c r="K4470" s="18"/>
      <c r="L4470" s="18" t="str">
        <f t="shared" si="148"/>
        <v/>
      </c>
      <c r="N4470" t="str">
        <f>IF([1]线路!H4470="","",[1]线路!H4470)</f>
        <v/>
      </c>
    </row>
    <row r="4471" spans="7:14" x14ac:dyDescent="0.15">
      <c r="G4471" s="18"/>
      <c r="H4471" s="18"/>
      <c r="I4471" s="18"/>
      <c r="J4471" s="18"/>
      <c r="K4471" s="18"/>
      <c r="L4471" s="18" t="str">
        <f t="shared" si="148"/>
        <v/>
      </c>
      <c r="N4471" t="str">
        <f>IF([1]线路!H4471="","",[1]线路!H4471)</f>
        <v/>
      </c>
    </row>
    <row r="4472" spans="7:14" x14ac:dyDescent="0.15">
      <c r="G4472" s="18"/>
      <c r="H4472" s="18"/>
      <c r="I4472" s="18"/>
      <c r="J4472" s="18"/>
      <c r="K4472" s="18"/>
      <c r="L4472" s="18" t="str">
        <f t="shared" si="148"/>
        <v/>
      </c>
      <c r="N4472" t="str">
        <f>IF([1]线路!H4472="","",[1]线路!H4472)</f>
        <v/>
      </c>
    </row>
    <row r="4473" spans="7:14" x14ac:dyDescent="0.15">
      <c r="G4473" s="18"/>
      <c r="H4473" s="18"/>
      <c r="I4473" s="18"/>
      <c r="J4473" s="18"/>
      <c r="K4473" s="18"/>
      <c r="L4473" s="18" t="str">
        <f t="shared" si="148"/>
        <v/>
      </c>
      <c r="N4473" t="str">
        <f>IF([1]线路!H4473="","",[1]线路!H4473)</f>
        <v/>
      </c>
    </row>
    <row r="4474" spans="7:14" x14ac:dyDescent="0.15">
      <c r="G4474" s="18"/>
      <c r="H4474" s="18"/>
      <c r="I4474" s="18"/>
      <c r="J4474" s="18"/>
      <c r="K4474" s="18"/>
      <c r="L4474" s="18" t="str">
        <f t="shared" si="148"/>
        <v/>
      </c>
      <c r="N4474" t="str">
        <f>IF([1]线路!H4474="","",[1]线路!H4474)</f>
        <v/>
      </c>
    </row>
    <row r="4475" spans="7:14" x14ac:dyDescent="0.15">
      <c r="G4475" s="18"/>
      <c r="H4475" s="18"/>
      <c r="I4475" s="18"/>
      <c r="J4475" s="18"/>
      <c r="K4475" s="18"/>
      <c r="L4475" s="18" t="str">
        <f t="shared" si="148"/>
        <v/>
      </c>
      <c r="N4475" t="str">
        <f>IF([1]线路!H4475="","",[1]线路!H4475)</f>
        <v/>
      </c>
    </row>
    <row r="4476" spans="7:14" x14ac:dyDescent="0.15">
      <c r="G4476" s="18"/>
      <c r="H4476" s="18"/>
      <c r="I4476" s="18"/>
      <c r="J4476" s="18"/>
      <c r="K4476" s="18"/>
      <c r="L4476" s="18" t="str">
        <f t="shared" si="148"/>
        <v/>
      </c>
      <c r="N4476" t="str">
        <f>IF([1]线路!H4476="","",[1]线路!H4476)</f>
        <v/>
      </c>
    </row>
    <row r="4477" spans="7:14" x14ac:dyDescent="0.15">
      <c r="G4477" s="18"/>
      <c r="H4477" s="18"/>
      <c r="I4477" s="18"/>
      <c r="J4477" s="18"/>
      <c r="K4477" s="18"/>
      <c r="L4477" s="18" t="str">
        <f t="shared" si="148"/>
        <v/>
      </c>
      <c r="N4477" t="str">
        <f>IF([1]线路!H4477="","",[1]线路!H4477)</f>
        <v/>
      </c>
    </row>
    <row r="4478" spans="7:14" x14ac:dyDescent="0.15">
      <c r="G4478" s="18"/>
      <c r="H4478" s="18"/>
      <c r="I4478" s="18"/>
      <c r="J4478" s="18"/>
      <c r="K4478" s="18"/>
      <c r="L4478" s="18" t="str">
        <f t="shared" si="148"/>
        <v/>
      </c>
      <c r="N4478" t="str">
        <f>IF([1]线路!H4478="","",[1]线路!H4478)</f>
        <v/>
      </c>
    </row>
    <row r="4479" spans="7:14" x14ac:dyDescent="0.15">
      <c r="G4479" s="18"/>
      <c r="H4479" s="18"/>
      <c r="I4479" s="18"/>
      <c r="J4479" s="18"/>
      <c r="K4479" s="18"/>
      <c r="L4479" s="18" t="str">
        <f t="shared" si="148"/>
        <v/>
      </c>
      <c r="N4479" t="str">
        <f>IF([1]线路!H4479="","",[1]线路!H4479)</f>
        <v/>
      </c>
    </row>
    <row r="4480" spans="7:14" x14ac:dyDescent="0.15">
      <c r="G4480" s="18"/>
      <c r="H4480" s="18"/>
      <c r="I4480" s="18"/>
      <c r="J4480" s="18"/>
      <c r="K4480" s="18"/>
      <c r="L4480" s="18" t="str">
        <f t="shared" si="148"/>
        <v/>
      </c>
      <c r="N4480" t="str">
        <f>IF([1]线路!H4480="","",[1]线路!H4480)</f>
        <v/>
      </c>
    </row>
    <row r="4481" spans="7:14" x14ac:dyDescent="0.15">
      <c r="G4481" s="18"/>
      <c r="H4481" s="18"/>
      <c r="I4481" s="18"/>
      <c r="J4481" s="18"/>
      <c r="K4481" s="18"/>
      <c r="L4481" s="18" t="str">
        <f t="shared" si="148"/>
        <v/>
      </c>
      <c r="N4481" t="str">
        <f>IF([1]线路!H4481="","",[1]线路!H4481)</f>
        <v/>
      </c>
    </row>
    <row r="4482" spans="7:14" x14ac:dyDescent="0.15">
      <c r="G4482" s="18"/>
      <c r="H4482" s="18"/>
      <c r="I4482" s="18"/>
      <c r="J4482" s="18"/>
      <c r="K4482" s="18"/>
      <c r="L4482" s="18" t="str">
        <f t="shared" si="148"/>
        <v/>
      </c>
      <c r="N4482" t="str">
        <f>IF([1]线路!H4482="","",[1]线路!H4482)</f>
        <v/>
      </c>
    </row>
    <row r="4483" spans="7:14" x14ac:dyDescent="0.15">
      <c r="G4483" s="18"/>
      <c r="H4483" s="18"/>
      <c r="I4483" s="18"/>
      <c r="J4483" s="18"/>
      <c r="K4483" s="18"/>
      <c r="L4483" s="18" t="str">
        <f t="shared" ref="L4483:L4546" si="149">IF(OR(I4483="",K4483=""),"",IF(I4483/(I4483+K4483)&gt;0.5,0,1))</f>
        <v/>
      </c>
      <c r="N4483" t="str">
        <f>IF([1]线路!H4483="","",[1]线路!H4483)</f>
        <v/>
      </c>
    </row>
    <row r="4484" spans="7:14" x14ac:dyDescent="0.15">
      <c r="G4484" s="18"/>
      <c r="H4484" s="18"/>
      <c r="I4484" s="18"/>
      <c r="J4484" s="18"/>
      <c r="K4484" s="18"/>
      <c r="L4484" s="18" t="str">
        <f t="shared" si="149"/>
        <v/>
      </c>
      <c r="N4484" t="str">
        <f>IF([1]线路!H4484="","",[1]线路!H4484)</f>
        <v/>
      </c>
    </row>
    <row r="4485" spans="7:14" x14ac:dyDescent="0.15">
      <c r="G4485" s="18"/>
      <c r="H4485" s="18"/>
      <c r="I4485" s="18"/>
      <c r="J4485" s="18"/>
      <c r="K4485" s="18"/>
      <c r="L4485" s="18" t="str">
        <f t="shared" si="149"/>
        <v/>
      </c>
      <c r="N4485" t="str">
        <f>IF([1]线路!H4485="","",[1]线路!H4485)</f>
        <v/>
      </c>
    </row>
    <row r="4486" spans="7:14" x14ac:dyDescent="0.15">
      <c r="G4486" s="18"/>
      <c r="H4486" s="18"/>
      <c r="I4486" s="18"/>
      <c r="J4486" s="18"/>
      <c r="K4486" s="18"/>
      <c r="L4486" s="18" t="str">
        <f t="shared" si="149"/>
        <v/>
      </c>
      <c r="N4486" t="str">
        <f>IF([1]线路!H4486="","",[1]线路!H4486)</f>
        <v/>
      </c>
    </row>
    <row r="4487" spans="7:14" x14ac:dyDescent="0.15">
      <c r="G4487" s="18"/>
      <c r="H4487" s="18"/>
      <c r="I4487" s="18"/>
      <c r="J4487" s="18"/>
      <c r="K4487" s="18"/>
      <c r="L4487" s="18" t="str">
        <f t="shared" si="149"/>
        <v/>
      </c>
      <c r="N4487" t="str">
        <f>IF([1]线路!H4487="","",[1]线路!H4487)</f>
        <v/>
      </c>
    </row>
    <row r="4488" spans="7:14" x14ac:dyDescent="0.15">
      <c r="G4488" s="18"/>
      <c r="H4488" s="18"/>
      <c r="I4488" s="18"/>
      <c r="J4488" s="18"/>
      <c r="K4488" s="18"/>
      <c r="L4488" s="18" t="str">
        <f t="shared" si="149"/>
        <v/>
      </c>
      <c r="N4488" t="str">
        <f>IF([1]线路!H4488="","",[1]线路!H4488)</f>
        <v/>
      </c>
    </row>
    <row r="4489" spans="7:14" x14ac:dyDescent="0.15">
      <c r="G4489" s="18"/>
      <c r="H4489" s="18"/>
      <c r="I4489" s="18"/>
      <c r="J4489" s="18"/>
      <c r="K4489" s="18"/>
      <c r="L4489" s="18" t="str">
        <f t="shared" si="149"/>
        <v/>
      </c>
      <c r="N4489" t="str">
        <f>IF([1]线路!H4489="","",[1]线路!H4489)</f>
        <v/>
      </c>
    </row>
    <row r="4490" spans="7:14" x14ac:dyDescent="0.15">
      <c r="G4490" s="18"/>
      <c r="H4490" s="18"/>
      <c r="I4490" s="18"/>
      <c r="J4490" s="18"/>
      <c r="K4490" s="18"/>
      <c r="L4490" s="18" t="str">
        <f t="shared" si="149"/>
        <v/>
      </c>
      <c r="N4490" t="str">
        <f>IF([1]线路!H4490="","",[1]线路!H4490)</f>
        <v/>
      </c>
    </row>
    <row r="4491" spans="7:14" x14ac:dyDescent="0.15">
      <c r="G4491" s="18"/>
      <c r="H4491" s="18"/>
      <c r="I4491" s="18"/>
      <c r="J4491" s="18"/>
      <c r="K4491" s="18"/>
      <c r="L4491" s="18" t="str">
        <f t="shared" si="149"/>
        <v/>
      </c>
      <c r="N4491" t="str">
        <f>IF([1]线路!H4491="","",[1]线路!H4491)</f>
        <v/>
      </c>
    </row>
    <row r="4492" spans="7:14" x14ac:dyDescent="0.15">
      <c r="G4492" s="18"/>
      <c r="H4492" s="18"/>
      <c r="I4492" s="18"/>
      <c r="J4492" s="18"/>
      <c r="K4492" s="18"/>
      <c r="L4492" s="18" t="str">
        <f t="shared" si="149"/>
        <v/>
      </c>
      <c r="N4492" t="str">
        <f>IF([1]线路!H4492="","",[1]线路!H4492)</f>
        <v/>
      </c>
    </row>
    <row r="4493" spans="7:14" x14ac:dyDescent="0.15">
      <c r="G4493" s="18"/>
      <c r="H4493" s="18"/>
      <c r="I4493" s="18"/>
      <c r="J4493" s="18"/>
      <c r="K4493" s="18"/>
      <c r="L4493" s="18" t="str">
        <f t="shared" si="149"/>
        <v/>
      </c>
      <c r="N4493" t="str">
        <f>IF([1]线路!H4493="","",[1]线路!H4493)</f>
        <v/>
      </c>
    </row>
    <row r="4494" spans="7:14" x14ac:dyDescent="0.15">
      <c r="G4494" s="18"/>
      <c r="H4494" s="18"/>
      <c r="I4494" s="18"/>
      <c r="J4494" s="18"/>
      <c r="K4494" s="18"/>
      <c r="L4494" s="18" t="str">
        <f t="shared" si="149"/>
        <v/>
      </c>
      <c r="N4494" t="str">
        <f>IF([1]线路!H4494="","",[1]线路!H4494)</f>
        <v/>
      </c>
    </row>
    <row r="4495" spans="7:14" x14ac:dyDescent="0.15">
      <c r="G4495" s="18"/>
      <c r="H4495" s="18"/>
      <c r="I4495" s="18"/>
      <c r="J4495" s="18"/>
      <c r="K4495" s="18"/>
      <c r="L4495" s="18" t="str">
        <f t="shared" si="149"/>
        <v/>
      </c>
      <c r="N4495" t="str">
        <f>IF([1]线路!H4495="","",[1]线路!H4495)</f>
        <v/>
      </c>
    </row>
    <row r="4496" spans="7:14" x14ac:dyDescent="0.15">
      <c r="G4496" s="18"/>
      <c r="H4496" s="18"/>
      <c r="I4496" s="18"/>
      <c r="J4496" s="18"/>
      <c r="K4496" s="18"/>
      <c r="L4496" s="18" t="str">
        <f t="shared" si="149"/>
        <v/>
      </c>
      <c r="N4496" t="str">
        <f>IF([1]线路!H4496="","",[1]线路!H4496)</f>
        <v/>
      </c>
    </row>
    <row r="4497" spans="7:14" x14ac:dyDescent="0.15">
      <c r="G4497" s="18"/>
      <c r="H4497" s="18"/>
      <c r="I4497" s="18"/>
      <c r="J4497" s="18"/>
      <c r="K4497" s="18"/>
      <c r="L4497" s="18" t="str">
        <f t="shared" si="149"/>
        <v/>
      </c>
      <c r="N4497" t="str">
        <f>IF([1]线路!H4497="","",[1]线路!H4497)</f>
        <v/>
      </c>
    </row>
    <row r="4498" spans="7:14" x14ac:dyDescent="0.15">
      <c r="G4498" s="18"/>
      <c r="H4498" s="18"/>
      <c r="I4498" s="18"/>
      <c r="J4498" s="18"/>
      <c r="K4498" s="18"/>
      <c r="L4498" s="18" t="str">
        <f t="shared" si="149"/>
        <v/>
      </c>
      <c r="N4498" t="str">
        <f>IF([1]线路!H4498="","",[1]线路!H4498)</f>
        <v/>
      </c>
    </row>
    <row r="4499" spans="7:14" x14ac:dyDescent="0.15">
      <c r="G4499" s="18"/>
      <c r="H4499" s="18"/>
      <c r="I4499" s="18"/>
      <c r="J4499" s="18"/>
      <c r="K4499" s="18"/>
      <c r="L4499" s="18" t="str">
        <f t="shared" si="149"/>
        <v/>
      </c>
      <c r="N4499" t="str">
        <f>IF([1]线路!H4499="","",[1]线路!H4499)</f>
        <v/>
      </c>
    </row>
    <row r="4500" spans="7:14" x14ac:dyDescent="0.15">
      <c r="G4500" s="18"/>
      <c r="H4500" s="18"/>
      <c r="I4500" s="18"/>
      <c r="J4500" s="18"/>
      <c r="K4500" s="18"/>
      <c r="L4500" s="18" t="str">
        <f t="shared" si="149"/>
        <v/>
      </c>
      <c r="N4500" t="str">
        <f>IF([1]线路!H4500="","",[1]线路!H4500)</f>
        <v/>
      </c>
    </row>
    <row r="4501" spans="7:14" x14ac:dyDescent="0.15">
      <c r="G4501" s="18"/>
      <c r="H4501" s="18"/>
      <c r="I4501" s="18"/>
      <c r="J4501" s="18"/>
      <c r="K4501" s="18"/>
      <c r="L4501" s="18" t="str">
        <f t="shared" si="149"/>
        <v/>
      </c>
      <c r="N4501" t="str">
        <f>IF([1]线路!H4501="","",[1]线路!H4501)</f>
        <v/>
      </c>
    </row>
    <row r="4502" spans="7:14" x14ac:dyDescent="0.15">
      <c r="G4502" s="18"/>
      <c r="H4502" s="18"/>
      <c r="I4502" s="18"/>
      <c r="J4502" s="18"/>
      <c r="K4502" s="18"/>
      <c r="L4502" s="18" t="str">
        <f t="shared" si="149"/>
        <v/>
      </c>
      <c r="N4502" t="str">
        <f>IF([1]线路!H4502="","",[1]线路!H4502)</f>
        <v/>
      </c>
    </row>
    <row r="4503" spans="7:14" x14ac:dyDescent="0.15">
      <c r="G4503" s="18"/>
      <c r="H4503" s="18"/>
      <c r="I4503" s="18"/>
      <c r="J4503" s="18"/>
      <c r="K4503" s="18"/>
      <c r="L4503" s="18" t="str">
        <f t="shared" si="149"/>
        <v/>
      </c>
      <c r="N4503" t="str">
        <f>IF([1]线路!H4503="","",[1]线路!H4503)</f>
        <v/>
      </c>
    </row>
    <row r="4504" spans="7:14" x14ac:dyDescent="0.15">
      <c r="G4504" s="18"/>
      <c r="H4504" s="18"/>
      <c r="I4504" s="18"/>
      <c r="J4504" s="18"/>
      <c r="K4504" s="18"/>
      <c r="L4504" s="18" t="str">
        <f t="shared" si="149"/>
        <v/>
      </c>
      <c r="N4504" t="str">
        <f>IF([1]线路!H4504="","",[1]线路!H4504)</f>
        <v/>
      </c>
    </row>
    <row r="4505" spans="7:14" x14ac:dyDescent="0.15">
      <c r="G4505" s="18"/>
      <c r="H4505" s="18"/>
      <c r="I4505" s="18"/>
      <c r="J4505" s="18"/>
      <c r="K4505" s="18"/>
      <c r="L4505" s="18" t="str">
        <f t="shared" si="149"/>
        <v/>
      </c>
      <c r="N4505" t="str">
        <f>IF([1]线路!H4505="","",[1]线路!H4505)</f>
        <v/>
      </c>
    </row>
    <row r="4506" spans="7:14" x14ac:dyDescent="0.15">
      <c r="G4506" s="18"/>
      <c r="H4506" s="18"/>
      <c r="I4506" s="18"/>
      <c r="J4506" s="18"/>
      <c r="K4506" s="18"/>
      <c r="L4506" s="18" t="str">
        <f t="shared" si="149"/>
        <v/>
      </c>
      <c r="N4506" t="str">
        <f>IF([1]线路!H4506="","",[1]线路!H4506)</f>
        <v/>
      </c>
    </row>
    <row r="4507" spans="7:14" x14ac:dyDescent="0.15">
      <c r="G4507" s="18"/>
      <c r="H4507" s="18"/>
      <c r="I4507" s="18"/>
      <c r="J4507" s="18"/>
      <c r="K4507" s="18"/>
      <c r="L4507" s="18" t="str">
        <f t="shared" si="149"/>
        <v/>
      </c>
      <c r="N4507" t="str">
        <f>IF([1]线路!H4507="","",[1]线路!H4507)</f>
        <v/>
      </c>
    </row>
    <row r="4508" spans="7:14" x14ac:dyDescent="0.15">
      <c r="G4508" s="18"/>
      <c r="H4508" s="18"/>
      <c r="I4508" s="18"/>
      <c r="J4508" s="18"/>
      <c r="K4508" s="18"/>
      <c r="L4508" s="18" t="str">
        <f t="shared" si="149"/>
        <v/>
      </c>
      <c r="N4508" t="str">
        <f>IF([1]线路!H4508="","",[1]线路!H4508)</f>
        <v/>
      </c>
    </row>
    <row r="4509" spans="7:14" x14ac:dyDescent="0.15">
      <c r="G4509" s="18"/>
      <c r="H4509" s="18"/>
      <c r="I4509" s="18"/>
      <c r="J4509" s="18"/>
      <c r="K4509" s="18"/>
      <c r="L4509" s="18" t="str">
        <f t="shared" si="149"/>
        <v/>
      </c>
      <c r="N4509" t="str">
        <f>IF([1]线路!H4509="","",[1]线路!H4509)</f>
        <v/>
      </c>
    </row>
    <row r="4510" spans="7:14" x14ac:dyDescent="0.15">
      <c r="G4510" s="18"/>
      <c r="H4510" s="18"/>
      <c r="I4510" s="18"/>
      <c r="J4510" s="18"/>
      <c r="K4510" s="18"/>
      <c r="L4510" s="18" t="str">
        <f t="shared" si="149"/>
        <v/>
      </c>
      <c r="N4510" t="str">
        <f>IF([1]线路!H4510="","",[1]线路!H4510)</f>
        <v/>
      </c>
    </row>
    <row r="4511" spans="7:14" x14ac:dyDescent="0.15">
      <c r="G4511" s="18"/>
      <c r="H4511" s="18"/>
      <c r="I4511" s="18"/>
      <c r="J4511" s="18"/>
      <c r="K4511" s="18"/>
      <c r="L4511" s="18" t="str">
        <f t="shared" si="149"/>
        <v/>
      </c>
      <c r="N4511" t="str">
        <f>IF([1]线路!H4511="","",[1]线路!H4511)</f>
        <v/>
      </c>
    </row>
    <row r="4512" spans="7:14" x14ac:dyDescent="0.15">
      <c r="G4512" s="18"/>
      <c r="H4512" s="18"/>
      <c r="I4512" s="18"/>
      <c r="J4512" s="18"/>
      <c r="K4512" s="18"/>
      <c r="L4512" s="18" t="str">
        <f t="shared" si="149"/>
        <v/>
      </c>
      <c r="N4512" t="str">
        <f>IF([1]线路!H4512="","",[1]线路!H4512)</f>
        <v/>
      </c>
    </row>
    <row r="4513" spans="7:14" x14ac:dyDescent="0.15">
      <c r="G4513" s="18"/>
      <c r="H4513" s="18"/>
      <c r="I4513" s="18"/>
      <c r="J4513" s="18"/>
      <c r="K4513" s="18"/>
      <c r="L4513" s="18" t="str">
        <f t="shared" si="149"/>
        <v/>
      </c>
      <c r="N4513" t="str">
        <f>IF([1]线路!H4513="","",[1]线路!H4513)</f>
        <v/>
      </c>
    </row>
    <row r="4514" spans="7:14" x14ac:dyDescent="0.15">
      <c r="G4514" s="18"/>
      <c r="H4514" s="18"/>
      <c r="I4514" s="18"/>
      <c r="J4514" s="18"/>
      <c r="K4514" s="18"/>
      <c r="L4514" s="18" t="str">
        <f t="shared" si="149"/>
        <v/>
      </c>
      <c r="N4514" t="str">
        <f>IF([1]线路!H4514="","",[1]线路!H4514)</f>
        <v/>
      </c>
    </row>
    <row r="4515" spans="7:14" x14ac:dyDescent="0.15">
      <c r="G4515" s="18"/>
      <c r="H4515" s="18"/>
      <c r="I4515" s="18"/>
      <c r="J4515" s="18"/>
      <c r="K4515" s="18"/>
      <c r="L4515" s="18" t="str">
        <f t="shared" si="149"/>
        <v/>
      </c>
      <c r="N4515" t="str">
        <f>IF([1]线路!H4515="","",[1]线路!H4515)</f>
        <v/>
      </c>
    </row>
    <row r="4516" spans="7:14" x14ac:dyDescent="0.15">
      <c r="G4516" s="18"/>
      <c r="H4516" s="18"/>
      <c r="I4516" s="18"/>
      <c r="J4516" s="18"/>
      <c r="K4516" s="18"/>
      <c r="L4516" s="18" t="str">
        <f t="shared" si="149"/>
        <v/>
      </c>
      <c r="N4516" t="str">
        <f>IF([1]线路!H4516="","",[1]线路!H4516)</f>
        <v/>
      </c>
    </row>
    <row r="4517" spans="7:14" x14ac:dyDescent="0.15">
      <c r="G4517" s="18"/>
      <c r="H4517" s="18"/>
      <c r="I4517" s="18"/>
      <c r="J4517" s="18"/>
      <c r="K4517" s="18"/>
      <c r="L4517" s="18" t="str">
        <f t="shared" si="149"/>
        <v/>
      </c>
      <c r="N4517" t="str">
        <f>IF([1]线路!H4517="","",[1]线路!H4517)</f>
        <v/>
      </c>
    </row>
    <row r="4518" spans="7:14" x14ac:dyDescent="0.15">
      <c r="G4518" s="18"/>
      <c r="H4518" s="18"/>
      <c r="I4518" s="18"/>
      <c r="J4518" s="18"/>
      <c r="K4518" s="18"/>
      <c r="L4518" s="18" t="str">
        <f t="shared" si="149"/>
        <v/>
      </c>
      <c r="N4518" t="str">
        <f>IF([1]线路!H4518="","",[1]线路!H4518)</f>
        <v/>
      </c>
    </row>
    <row r="4519" spans="7:14" x14ac:dyDescent="0.15">
      <c r="G4519" s="18"/>
      <c r="H4519" s="18"/>
      <c r="I4519" s="18"/>
      <c r="J4519" s="18"/>
      <c r="K4519" s="18"/>
      <c r="L4519" s="18" t="str">
        <f t="shared" si="149"/>
        <v/>
      </c>
      <c r="N4519" t="str">
        <f>IF([1]线路!H4519="","",[1]线路!H4519)</f>
        <v/>
      </c>
    </row>
    <row r="4520" spans="7:14" x14ac:dyDescent="0.15">
      <c r="G4520" s="18"/>
      <c r="H4520" s="18"/>
      <c r="I4520" s="18"/>
      <c r="J4520" s="18"/>
      <c r="K4520" s="18"/>
      <c r="L4520" s="18" t="str">
        <f t="shared" si="149"/>
        <v/>
      </c>
      <c r="N4520" t="str">
        <f>IF([1]线路!H4520="","",[1]线路!H4520)</f>
        <v/>
      </c>
    </row>
    <row r="4521" spans="7:14" x14ac:dyDescent="0.15">
      <c r="G4521" s="18"/>
      <c r="H4521" s="18"/>
      <c r="I4521" s="18"/>
      <c r="J4521" s="18"/>
      <c r="K4521" s="18"/>
      <c r="L4521" s="18" t="str">
        <f t="shared" si="149"/>
        <v/>
      </c>
      <c r="N4521" t="str">
        <f>IF([1]线路!H4521="","",[1]线路!H4521)</f>
        <v/>
      </c>
    </row>
    <row r="4522" spans="7:14" x14ac:dyDescent="0.15">
      <c r="G4522" s="18"/>
      <c r="H4522" s="18"/>
      <c r="I4522" s="18"/>
      <c r="J4522" s="18"/>
      <c r="K4522" s="18"/>
      <c r="L4522" s="18" t="str">
        <f t="shared" si="149"/>
        <v/>
      </c>
      <c r="N4522" t="str">
        <f>IF([1]线路!H4522="","",[1]线路!H4522)</f>
        <v/>
      </c>
    </row>
    <row r="4523" spans="7:14" x14ac:dyDescent="0.15">
      <c r="G4523" s="18"/>
      <c r="H4523" s="18"/>
      <c r="I4523" s="18"/>
      <c r="J4523" s="18"/>
      <c r="K4523" s="18"/>
      <c r="L4523" s="18" t="str">
        <f t="shared" si="149"/>
        <v/>
      </c>
      <c r="N4523" t="str">
        <f>IF([1]线路!H4523="","",[1]线路!H4523)</f>
        <v/>
      </c>
    </row>
    <row r="4524" spans="7:14" x14ac:dyDescent="0.15">
      <c r="G4524" s="18"/>
      <c r="H4524" s="18"/>
      <c r="I4524" s="18"/>
      <c r="J4524" s="18"/>
      <c r="K4524" s="18"/>
      <c r="L4524" s="18" t="str">
        <f t="shared" si="149"/>
        <v/>
      </c>
      <c r="N4524" t="str">
        <f>IF([1]线路!H4524="","",[1]线路!H4524)</f>
        <v/>
      </c>
    </row>
    <row r="4525" spans="7:14" x14ac:dyDescent="0.15">
      <c r="G4525" s="18"/>
      <c r="H4525" s="18"/>
      <c r="I4525" s="18"/>
      <c r="J4525" s="18"/>
      <c r="K4525" s="18"/>
      <c r="L4525" s="18" t="str">
        <f t="shared" si="149"/>
        <v/>
      </c>
      <c r="N4525" t="str">
        <f>IF([1]线路!H4525="","",[1]线路!H4525)</f>
        <v/>
      </c>
    </row>
    <row r="4526" spans="7:14" x14ac:dyDescent="0.15">
      <c r="G4526" s="18"/>
      <c r="H4526" s="18"/>
      <c r="I4526" s="18"/>
      <c r="J4526" s="18"/>
      <c r="K4526" s="18"/>
      <c r="L4526" s="18" t="str">
        <f t="shared" si="149"/>
        <v/>
      </c>
      <c r="N4526" t="str">
        <f>IF([1]线路!H4526="","",[1]线路!H4526)</f>
        <v/>
      </c>
    </row>
    <row r="4527" spans="7:14" x14ac:dyDescent="0.15">
      <c r="G4527" s="18"/>
      <c r="H4527" s="18"/>
      <c r="I4527" s="18"/>
      <c r="J4527" s="18"/>
      <c r="K4527" s="18"/>
      <c r="L4527" s="18" t="str">
        <f t="shared" si="149"/>
        <v/>
      </c>
      <c r="N4527" t="str">
        <f>IF([1]线路!H4527="","",[1]线路!H4527)</f>
        <v/>
      </c>
    </row>
    <row r="4528" spans="7:14" x14ac:dyDescent="0.15">
      <c r="G4528" s="18"/>
      <c r="H4528" s="18"/>
      <c r="I4528" s="18"/>
      <c r="J4528" s="18"/>
      <c r="K4528" s="18"/>
      <c r="L4528" s="18" t="str">
        <f t="shared" si="149"/>
        <v/>
      </c>
      <c r="N4528" t="str">
        <f>IF([1]线路!H4528="","",[1]线路!H4528)</f>
        <v/>
      </c>
    </row>
    <row r="4529" spans="7:14" x14ac:dyDescent="0.15">
      <c r="G4529" s="18"/>
      <c r="H4529" s="18"/>
      <c r="I4529" s="18"/>
      <c r="J4529" s="18"/>
      <c r="K4529" s="18"/>
      <c r="L4529" s="18" t="str">
        <f t="shared" si="149"/>
        <v/>
      </c>
      <c r="N4529" t="str">
        <f>IF([1]线路!H4529="","",[1]线路!H4529)</f>
        <v/>
      </c>
    </row>
    <row r="4530" spans="7:14" x14ac:dyDescent="0.15">
      <c r="G4530" s="18"/>
      <c r="H4530" s="18"/>
      <c r="I4530" s="18"/>
      <c r="J4530" s="18"/>
      <c r="K4530" s="18"/>
      <c r="L4530" s="18" t="str">
        <f t="shared" si="149"/>
        <v/>
      </c>
      <c r="N4530" t="str">
        <f>IF([1]线路!H4530="","",[1]线路!H4530)</f>
        <v/>
      </c>
    </row>
    <row r="4531" spans="7:14" x14ac:dyDescent="0.15">
      <c r="G4531" s="18"/>
      <c r="H4531" s="18"/>
      <c r="I4531" s="18"/>
      <c r="J4531" s="18"/>
      <c r="K4531" s="18"/>
      <c r="L4531" s="18" t="str">
        <f t="shared" si="149"/>
        <v/>
      </c>
      <c r="N4531" t="str">
        <f>IF([1]线路!H4531="","",[1]线路!H4531)</f>
        <v/>
      </c>
    </row>
    <row r="4532" spans="7:14" x14ac:dyDescent="0.15">
      <c r="G4532" s="18"/>
      <c r="H4532" s="18"/>
      <c r="I4532" s="18"/>
      <c r="J4532" s="18"/>
      <c r="K4532" s="18"/>
      <c r="L4532" s="18" t="str">
        <f t="shared" si="149"/>
        <v/>
      </c>
      <c r="N4532" t="str">
        <f>IF([1]线路!H4532="","",[1]线路!H4532)</f>
        <v/>
      </c>
    </row>
    <row r="4533" spans="7:14" x14ac:dyDescent="0.15">
      <c r="G4533" s="18"/>
      <c r="H4533" s="18"/>
      <c r="I4533" s="18"/>
      <c r="J4533" s="18"/>
      <c r="K4533" s="18"/>
      <c r="L4533" s="18" t="str">
        <f t="shared" si="149"/>
        <v/>
      </c>
      <c r="N4533" t="str">
        <f>IF([1]线路!H4533="","",[1]线路!H4533)</f>
        <v/>
      </c>
    </row>
    <row r="4534" spans="7:14" x14ac:dyDescent="0.15">
      <c r="G4534" s="18"/>
      <c r="H4534" s="18"/>
      <c r="I4534" s="18"/>
      <c r="J4534" s="18"/>
      <c r="K4534" s="18"/>
      <c r="L4534" s="18" t="str">
        <f t="shared" si="149"/>
        <v/>
      </c>
      <c r="N4534" t="str">
        <f>IF([1]线路!H4534="","",[1]线路!H4534)</f>
        <v/>
      </c>
    </row>
    <row r="4535" spans="7:14" x14ac:dyDescent="0.15">
      <c r="G4535" s="18"/>
      <c r="H4535" s="18"/>
      <c r="I4535" s="18"/>
      <c r="J4535" s="18"/>
      <c r="K4535" s="18"/>
      <c r="L4535" s="18" t="str">
        <f t="shared" si="149"/>
        <v/>
      </c>
      <c r="N4535" t="str">
        <f>IF([1]线路!H4535="","",[1]线路!H4535)</f>
        <v/>
      </c>
    </row>
    <row r="4536" spans="7:14" x14ac:dyDescent="0.15">
      <c r="G4536" s="18"/>
      <c r="H4536" s="18"/>
      <c r="I4536" s="18"/>
      <c r="J4536" s="18"/>
      <c r="K4536" s="18"/>
      <c r="L4536" s="18" t="str">
        <f t="shared" si="149"/>
        <v/>
      </c>
      <c r="N4536" t="str">
        <f>IF([1]线路!H4536="","",[1]线路!H4536)</f>
        <v/>
      </c>
    </row>
    <row r="4537" spans="7:14" x14ac:dyDescent="0.15">
      <c r="G4537" s="18"/>
      <c r="H4537" s="18"/>
      <c r="I4537" s="18"/>
      <c r="J4537" s="18"/>
      <c r="K4537" s="18"/>
      <c r="L4537" s="18" t="str">
        <f t="shared" si="149"/>
        <v/>
      </c>
      <c r="N4537" t="str">
        <f>IF([1]线路!H4537="","",[1]线路!H4537)</f>
        <v/>
      </c>
    </row>
    <row r="4538" spans="7:14" x14ac:dyDescent="0.15">
      <c r="G4538" s="18"/>
      <c r="H4538" s="18"/>
      <c r="I4538" s="18"/>
      <c r="J4538" s="18"/>
      <c r="K4538" s="18"/>
      <c r="L4538" s="18" t="str">
        <f t="shared" si="149"/>
        <v/>
      </c>
      <c r="N4538" t="str">
        <f>IF([1]线路!H4538="","",[1]线路!H4538)</f>
        <v/>
      </c>
    </row>
    <row r="4539" spans="7:14" x14ac:dyDescent="0.15">
      <c r="G4539" s="18"/>
      <c r="H4539" s="18"/>
      <c r="I4539" s="18"/>
      <c r="J4539" s="18"/>
      <c r="K4539" s="18"/>
      <c r="L4539" s="18" t="str">
        <f t="shared" si="149"/>
        <v/>
      </c>
      <c r="N4539" t="str">
        <f>IF([1]线路!H4539="","",[1]线路!H4539)</f>
        <v/>
      </c>
    </row>
    <row r="4540" spans="7:14" x14ac:dyDescent="0.15">
      <c r="G4540" s="18"/>
      <c r="H4540" s="18"/>
      <c r="I4540" s="18"/>
      <c r="J4540" s="18"/>
      <c r="K4540" s="18"/>
      <c r="L4540" s="18" t="str">
        <f t="shared" si="149"/>
        <v/>
      </c>
      <c r="N4540" t="str">
        <f>IF([1]线路!H4540="","",[1]线路!H4540)</f>
        <v/>
      </c>
    </row>
    <row r="4541" spans="7:14" x14ac:dyDescent="0.15">
      <c r="G4541" s="18"/>
      <c r="H4541" s="18"/>
      <c r="I4541" s="18"/>
      <c r="J4541" s="18"/>
      <c r="K4541" s="18"/>
      <c r="L4541" s="18" t="str">
        <f t="shared" si="149"/>
        <v/>
      </c>
      <c r="N4541" t="str">
        <f>IF([1]线路!H4541="","",[1]线路!H4541)</f>
        <v/>
      </c>
    </row>
    <row r="4542" spans="7:14" x14ac:dyDescent="0.15">
      <c r="G4542" s="18"/>
      <c r="H4542" s="18"/>
      <c r="I4542" s="18"/>
      <c r="J4542" s="18"/>
      <c r="K4542" s="18"/>
      <c r="L4542" s="18" t="str">
        <f t="shared" si="149"/>
        <v/>
      </c>
      <c r="N4542" t="str">
        <f>IF([1]线路!H4542="","",[1]线路!H4542)</f>
        <v/>
      </c>
    </row>
    <row r="4543" spans="7:14" x14ac:dyDescent="0.15">
      <c r="G4543" s="18"/>
      <c r="H4543" s="18"/>
      <c r="I4543" s="18"/>
      <c r="J4543" s="18"/>
      <c r="K4543" s="18"/>
      <c r="L4543" s="18" t="str">
        <f t="shared" si="149"/>
        <v/>
      </c>
      <c r="N4543" t="str">
        <f>IF([1]线路!H4543="","",[1]线路!H4543)</f>
        <v/>
      </c>
    </row>
    <row r="4544" spans="7:14" x14ac:dyDescent="0.15">
      <c r="G4544" s="18"/>
      <c r="H4544" s="18"/>
      <c r="I4544" s="18"/>
      <c r="J4544" s="18"/>
      <c r="K4544" s="18"/>
      <c r="L4544" s="18" t="str">
        <f t="shared" si="149"/>
        <v/>
      </c>
      <c r="N4544" t="str">
        <f>IF([1]线路!H4544="","",[1]线路!H4544)</f>
        <v/>
      </c>
    </row>
    <row r="4545" spans="7:14" x14ac:dyDescent="0.15">
      <c r="G4545" s="18"/>
      <c r="H4545" s="18"/>
      <c r="I4545" s="18"/>
      <c r="J4545" s="18"/>
      <c r="K4545" s="18"/>
      <c r="L4545" s="18" t="str">
        <f t="shared" si="149"/>
        <v/>
      </c>
      <c r="N4545" t="str">
        <f>IF([1]线路!H4545="","",[1]线路!H4545)</f>
        <v/>
      </c>
    </row>
    <row r="4546" spans="7:14" x14ac:dyDescent="0.15">
      <c r="G4546" s="18"/>
      <c r="H4546" s="18"/>
      <c r="I4546" s="18"/>
      <c r="J4546" s="18"/>
      <c r="K4546" s="18"/>
      <c r="L4546" s="18" t="str">
        <f t="shared" si="149"/>
        <v/>
      </c>
      <c r="N4546" t="str">
        <f>IF([1]线路!H4546="","",[1]线路!H4546)</f>
        <v/>
      </c>
    </row>
    <row r="4547" spans="7:14" x14ac:dyDescent="0.15">
      <c r="G4547" s="18"/>
      <c r="H4547" s="18"/>
      <c r="I4547" s="18"/>
      <c r="J4547" s="18"/>
      <c r="K4547" s="18"/>
      <c r="L4547" s="18" t="str">
        <f t="shared" ref="L4547:L4610" si="150">IF(OR(I4547="",K4547=""),"",IF(I4547/(I4547+K4547)&gt;0.5,0,1))</f>
        <v/>
      </c>
      <c r="N4547" t="str">
        <f>IF([1]线路!H4547="","",[1]线路!H4547)</f>
        <v/>
      </c>
    </row>
    <row r="4548" spans="7:14" x14ac:dyDescent="0.15">
      <c r="G4548" s="18"/>
      <c r="H4548" s="18"/>
      <c r="I4548" s="18"/>
      <c r="J4548" s="18"/>
      <c r="K4548" s="18"/>
      <c r="L4548" s="18" t="str">
        <f t="shared" si="150"/>
        <v/>
      </c>
      <c r="N4548" t="str">
        <f>IF([1]线路!H4548="","",[1]线路!H4548)</f>
        <v/>
      </c>
    </row>
    <row r="4549" spans="7:14" x14ac:dyDescent="0.15">
      <c r="G4549" s="18"/>
      <c r="H4549" s="18"/>
      <c r="I4549" s="18"/>
      <c r="J4549" s="18"/>
      <c r="K4549" s="18"/>
      <c r="L4549" s="18" t="str">
        <f t="shared" si="150"/>
        <v/>
      </c>
      <c r="N4549" t="str">
        <f>IF([1]线路!H4549="","",[1]线路!H4549)</f>
        <v/>
      </c>
    </row>
    <row r="4550" spans="7:14" x14ac:dyDescent="0.15">
      <c r="G4550" s="18"/>
      <c r="H4550" s="18"/>
      <c r="I4550" s="18"/>
      <c r="J4550" s="18"/>
      <c r="K4550" s="18"/>
      <c r="L4550" s="18" t="str">
        <f t="shared" si="150"/>
        <v/>
      </c>
      <c r="N4550" t="str">
        <f>IF([1]线路!H4550="","",[1]线路!H4550)</f>
        <v/>
      </c>
    </row>
    <row r="4551" spans="7:14" x14ac:dyDescent="0.15">
      <c r="G4551" s="18"/>
      <c r="H4551" s="18"/>
      <c r="I4551" s="18"/>
      <c r="J4551" s="18"/>
      <c r="K4551" s="18"/>
      <c r="L4551" s="18" t="str">
        <f t="shared" si="150"/>
        <v/>
      </c>
      <c r="N4551" t="str">
        <f>IF([1]线路!H4551="","",[1]线路!H4551)</f>
        <v/>
      </c>
    </row>
    <row r="4552" spans="7:14" x14ac:dyDescent="0.15">
      <c r="G4552" s="18"/>
      <c r="H4552" s="18"/>
      <c r="I4552" s="18"/>
      <c r="J4552" s="18"/>
      <c r="K4552" s="18"/>
      <c r="L4552" s="18" t="str">
        <f t="shared" si="150"/>
        <v/>
      </c>
      <c r="N4552" t="str">
        <f>IF([1]线路!H4552="","",[1]线路!H4552)</f>
        <v/>
      </c>
    </row>
    <row r="4553" spans="7:14" x14ac:dyDescent="0.15">
      <c r="G4553" s="18"/>
      <c r="H4553" s="18"/>
      <c r="I4553" s="18"/>
      <c r="J4553" s="18"/>
      <c r="K4553" s="18"/>
      <c r="L4553" s="18" t="str">
        <f t="shared" si="150"/>
        <v/>
      </c>
      <c r="N4553" t="str">
        <f>IF([1]线路!H4553="","",[1]线路!H4553)</f>
        <v/>
      </c>
    </row>
    <row r="4554" spans="7:14" x14ac:dyDescent="0.15">
      <c r="G4554" s="18"/>
      <c r="H4554" s="18"/>
      <c r="I4554" s="18"/>
      <c r="J4554" s="18"/>
      <c r="K4554" s="18"/>
      <c r="L4554" s="18" t="str">
        <f t="shared" si="150"/>
        <v/>
      </c>
      <c r="N4554" t="str">
        <f>IF([1]线路!H4554="","",[1]线路!H4554)</f>
        <v/>
      </c>
    </row>
    <row r="4555" spans="7:14" x14ac:dyDescent="0.15">
      <c r="G4555" s="18"/>
      <c r="H4555" s="18"/>
      <c r="I4555" s="18"/>
      <c r="J4555" s="18"/>
      <c r="K4555" s="18"/>
      <c r="L4555" s="18" t="str">
        <f t="shared" si="150"/>
        <v/>
      </c>
      <c r="N4555" t="str">
        <f>IF([1]线路!H4555="","",[1]线路!H4555)</f>
        <v/>
      </c>
    </row>
    <row r="4556" spans="7:14" x14ac:dyDescent="0.15">
      <c r="G4556" s="18"/>
      <c r="H4556" s="18"/>
      <c r="I4556" s="18"/>
      <c r="J4556" s="18"/>
      <c r="K4556" s="18"/>
      <c r="L4556" s="18" t="str">
        <f t="shared" si="150"/>
        <v/>
      </c>
      <c r="N4556" t="str">
        <f>IF([1]线路!H4556="","",[1]线路!H4556)</f>
        <v/>
      </c>
    </row>
    <row r="4557" spans="7:14" x14ac:dyDescent="0.15">
      <c r="G4557" s="18"/>
      <c r="H4557" s="18"/>
      <c r="I4557" s="18"/>
      <c r="J4557" s="18"/>
      <c r="K4557" s="18"/>
      <c r="L4557" s="18" t="str">
        <f t="shared" si="150"/>
        <v/>
      </c>
      <c r="N4557" t="str">
        <f>IF([1]线路!H4557="","",[1]线路!H4557)</f>
        <v/>
      </c>
    </row>
    <row r="4558" spans="7:14" x14ac:dyDescent="0.15">
      <c r="G4558" s="18"/>
      <c r="H4558" s="18"/>
      <c r="I4558" s="18"/>
      <c r="J4558" s="18"/>
      <c r="K4558" s="18"/>
      <c r="L4558" s="18" t="str">
        <f t="shared" si="150"/>
        <v/>
      </c>
      <c r="N4558" t="str">
        <f>IF([1]线路!H4558="","",[1]线路!H4558)</f>
        <v/>
      </c>
    </row>
    <row r="4559" spans="7:14" x14ac:dyDescent="0.15">
      <c r="G4559" s="18"/>
      <c r="H4559" s="18"/>
      <c r="I4559" s="18"/>
      <c r="J4559" s="18"/>
      <c r="K4559" s="18"/>
      <c r="L4559" s="18" t="str">
        <f t="shared" si="150"/>
        <v/>
      </c>
      <c r="N4559" t="str">
        <f>IF([1]线路!H4559="","",[1]线路!H4559)</f>
        <v/>
      </c>
    </row>
    <row r="4560" spans="7:14" x14ac:dyDescent="0.15">
      <c r="G4560" s="18"/>
      <c r="H4560" s="18"/>
      <c r="I4560" s="18"/>
      <c r="J4560" s="18"/>
      <c r="K4560" s="18"/>
      <c r="L4560" s="18" t="str">
        <f t="shared" si="150"/>
        <v/>
      </c>
      <c r="N4560" t="str">
        <f>IF([1]线路!H4560="","",[1]线路!H4560)</f>
        <v/>
      </c>
    </row>
    <row r="4561" spans="7:14" x14ac:dyDescent="0.15">
      <c r="G4561" s="18"/>
      <c r="H4561" s="18"/>
      <c r="I4561" s="18"/>
      <c r="J4561" s="18"/>
      <c r="K4561" s="18"/>
      <c r="L4561" s="18" t="str">
        <f t="shared" si="150"/>
        <v/>
      </c>
      <c r="N4561" t="str">
        <f>IF([1]线路!H4561="","",[1]线路!H4561)</f>
        <v/>
      </c>
    </row>
    <row r="4562" spans="7:14" x14ac:dyDescent="0.15">
      <c r="G4562" s="18"/>
      <c r="H4562" s="18"/>
      <c r="I4562" s="18"/>
      <c r="J4562" s="18"/>
      <c r="K4562" s="18"/>
      <c r="L4562" s="18" t="str">
        <f t="shared" si="150"/>
        <v/>
      </c>
      <c r="N4562" t="str">
        <f>IF([1]线路!H4562="","",[1]线路!H4562)</f>
        <v/>
      </c>
    </row>
    <row r="4563" spans="7:14" x14ac:dyDescent="0.15">
      <c r="G4563" s="18"/>
      <c r="H4563" s="18"/>
      <c r="I4563" s="18"/>
      <c r="J4563" s="18"/>
      <c r="K4563" s="18"/>
      <c r="L4563" s="18" t="str">
        <f t="shared" si="150"/>
        <v/>
      </c>
      <c r="N4563" t="str">
        <f>IF([1]线路!H4563="","",[1]线路!H4563)</f>
        <v/>
      </c>
    </row>
    <row r="4564" spans="7:14" x14ac:dyDescent="0.15">
      <c r="G4564" s="18"/>
      <c r="H4564" s="18"/>
      <c r="I4564" s="18"/>
      <c r="J4564" s="18"/>
      <c r="K4564" s="18"/>
      <c r="L4564" s="18" t="str">
        <f t="shared" si="150"/>
        <v/>
      </c>
      <c r="N4564" t="str">
        <f>IF([1]线路!H4564="","",[1]线路!H4564)</f>
        <v/>
      </c>
    </row>
    <row r="4565" spans="7:14" x14ac:dyDescent="0.15">
      <c r="G4565" s="18"/>
      <c r="H4565" s="18"/>
      <c r="I4565" s="18"/>
      <c r="J4565" s="18"/>
      <c r="K4565" s="18"/>
      <c r="L4565" s="18" t="str">
        <f t="shared" si="150"/>
        <v/>
      </c>
      <c r="N4565" t="str">
        <f>IF([1]线路!H4565="","",[1]线路!H4565)</f>
        <v/>
      </c>
    </row>
    <row r="4566" spans="7:14" x14ac:dyDescent="0.15">
      <c r="G4566" s="18"/>
      <c r="H4566" s="18"/>
      <c r="I4566" s="18"/>
      <c r="J4566" s="18"/>
      <c r="K4566" s="18"/>
      <c r="L4566" s="18" t="str">
        <f t="shared" si="150"/>
        <v/>
      </c>
      <c r="N4566" t="str">
        <f>IF([1]线路!H4566="","",[1]线路!H4566)</f>
        <v/>
      </c>
    </row>
    <row r="4567" spans="7:14" x14ac:dyDescent="0.15">
      <c r="G4567" s="18"/>
      <c r="H4567" s="18"/>
      <c r="I4567" s="18"/>
      <c r="J4567" s="18"/>
      <c r="K4567" s="18"/>
      <c r="L4567" s="18" t="str">
        <f t="shared" si="150"/>
        <v/>
      </c>
      <c r="N4567" t="str">
        <f>IF([1]线路!H4567="","",[1]线路!H4567)</f>
        <v/>
      </c>
    </row>
    <row r="4568" spans="7:14" x14ac:dyDescent="0.15">
      <c r="G4568" s="18"/>
      <c r="H4568" s="18"/>
      <c r="I4568" s="18"/>
      <c r="J4568" s="18"/>
      <c r="K4568" s="18"/>
      <c r="L4568" s="18" t="str">
        <f t="shared" si="150"/>
        <v/>
      </c>
      <c r="N4568" t="str">
        <f>IF([1]线路!H4568="","",[1]线路!H4568)</f>
        <v/>
      </c>
    </row>
    <row r="4569" spans="7:14" x14ac:dyDescent="0.15">
      <c r="G4569" s="18"/>
      <c r="H4569" s="18"/>
      <c r="I4569" s="18"/>
      <c r="J4569" s="18"/>
      <c r="K4569" s="18"/>
      <c r="L4569" s="18" t="str">
        <f t="shared" si="150"/>
        <v/>
      </c>
      <c r="N4569" t="str">
        <f>IF([1]线路!H4569="","",[1]线路!H4569)</f>
        <v/>
      </c>
    </row>
    <row r="4570" spans="7:14" x14ac:dyDescent="0.15">
      <c r="G4570" s="18"/>
      <c r="H4570" s="18"/>
      <c r="I4570" s="18"/>
      <c r="J4570" s="18"/>
      <c r="K4570" s="18"/>
      <c r="L4570" s="18" t="str">
        <f t="shared" si="150"/>
        <v/>
      </c>
      <c r="N4570" t="str">
        <f>IF([1]线路!H4570="","",[1]线路!H4570)</f>
        <v/>
      </c>
    </row>
    <row r="4571" spans="7:14" x14ac:dyDescent="0.15">
      <c r="G4571" s="18"/>
      <c r="H4571" s="18"/>
      <c r="I4571" s="18"/>
      <c r="J4571" s="18"/>
      <c r="K4571" s="18"/>
      <c r="L4571" s="18" t="str">
        <f t="shared" si="150"/>
        <v/>
      </c>
      <c r="N4571" t="str">
        <f>IF([1]线路!H4571="","",[1]线路!H4571)</f>
        <v/>
      </c>
    </row>
    <row r="4572" spans="7:14" x14ac:dyDescent="0.15">
      <c r="G4572" s="18"/>
      <c r="H4572" s="18"/>
      <c r="I4572" s="18"/>
      <c r="J4572" s="18"/>
      <c r="K4572" s="18"/>
      <c r="L4572" s="18" t="str">
        <f t="shared" si="150"/>
        <v/>
      </c>
      <c r="N4572" t="str">
        <f>IF([1]线路!H4572="","",[1]线路!H4572)</f>
        <v/>
      </c>
    </row>
    <row r="4573" spans="7:14" x14ac:dyDescent="0.15">
      <c r="G4573" s="18"/>
      <c r="H4573" s="18"/>
      <c r="I4573" s="18"/>
      <c r="J4573" s="18"/>
      <c r="K4573" s="18"/>
      <c r="L4573" s="18" t="str">
        <f t="shared" si="150"/>
        <v/>
      </c>
      <c r="N4573" t="str">
        <f>IF([1]线路!H4573="","",[1]线路!H4573)</f>
        <v/>
      </c>
    </row>
    <row r="4574" spans="7:14" x14ac:dyDescent="0.15">
      <c r="G4574" s="18"/>
      <c r="H4574" s="18"/>
      <c r="I4574" s="18"/>
      <c r="J4574" s="18"/>
      <c r="K4574" s="18"/>
      <c r="L4574" s="18" t="str">
        <f t="shared" si="150"/>
        <v/>
      </c>
      <c r="N4574" t="str">
        <f>IF([1]线路!H4574="","",[1]线路!H4574)</f>
        <v/>
      </c>
    </row>
    <row r="4575" spans="7:14" x14ac:dyDescent="0.15">
      <c r="G4575" s="18"/>
      <c r="H4575" s="18"/>
      <c r="I4575" s="18"/>
      <c r="J4575" s="18"/>
      <c r="K4575" s="18"/>
      <c r="L4575" s="18" t="str">
        <f t="shared" si="150"/>
        <v/>
      </c>
      <c r="N4575" t="str">
        <f>IF([1]线路!H4575="","",[1]线路!H4575)</f>
        <v/>
      </c>
    </row>
    <row r="4576" spans="7:14" x14ac:dyDescent="0.15">
      <c r="G4576" s="18"/>
      <c r="H4576" s="18"/>
      <c r="I4576" s="18"/>
      <c r="J4576" s="18"/>
      <c r="K4576" s="18"/>
      <c r="L4576" s="18" t="str">
        <f t="shared" si="150"/>
        <v/>
      </c>
      <c r="N4576" t="str">
        <f>IF([1]线路!H4576="","",[1]线路!H4576)</f>
        <v/>
      </c>
    </row>
    <row r="4577" spans="7:14" x14ac:dyDescent="0.15">
      <c r="G4577" s="18"/>
      <c r="H4577" s="18"/>
      <c r="I4577" s="18"/>
      <c r="J4577" s="18"/>
      <c r="K4577" s="18"/>
      <c r="L4577" s="18" t="str">
        <f t="shared" si="150"/>
        <v/>
      </c>
      <c r="N4577" t="str">
        <f>IF([1]线路!H4577="","",[1]线路!H4577)</f>
        <v/>
      </c>
    </row>
    <row r="4578" spans="7:14" x14ac:dyDescent="0.15">
      <c r="G4578" s="18"/>
      <c r="H4578" s="18"/>
      <c r="I4578" s="18"/>
      <c r="J4578" s="18"/>
      <c r="K4578" s="18"/>
      <c r="L4578" s="18" t="str">
        <f t="shared" si="150"/>
        <v/>
      </c>
      <c r="N4578" t="str">
        <f>IF([1]线路!H4578="","",[1]线路!H4578)</f>
        <v/>
      </c>
    </row>
    <row r="4579" spans="7:14" x14ac:dyDescent="0.15">
      <c r="G4579" s="18"/>
      <c r="H4579" s="18"/>
      <c r="I4579" s="18"/>
      <c r="J4579" s="18"/>
      <c r="K4579" s="18"/>
      <c r="L4579" s="18" t="str">
        <f t="shared" si="150"/>
        <v/>
      </c>
      <c r="N4579" t="str">
        <f>IF([1]线路!H4579="","",[1]线路!H4579)</f>
        <v/>
      </c>
    </row>
    <row r="4580" spans="7:14" x14ac:dyDescent="0.15">
      <c r="G4580" s="18"/>
      <c r="H4580" s="18"/>
      <c r="I4580" s="18"/>
      <c r="J4580" s="18"/>
      <c r="K4580" s="18"/>
      <c r="L4580" s="18" t="str">
        <f t="shared" si="150"/>
        <v/>
      </c>
      <c r="N4580" t="str">
        <f>IF([1]线路!H4580="","",[1]线路!H4580)</f>
        <v/>
      </c>
    </row>
    <row r="4581" spans="7:14" x14ac:dyDescent="0.15">
      <c r="G4581" s="18"/>
      <c r="H4581" s="18"/>
      <c r="I4581" s="18"/>
      <c r="J4581" s="18"/>
      <c r="K4581" s="18"/>
      <c r="L4581" s="18" t="str">
        <f t="shared" si="150"/>
        <v/>
      </c>
      <c r="N4581" t="str">
        <f>IF([1]线路!H4581="","",[1]线路!H4581)</f>
        <v/>
      </c>
    </row>
    <row r="4582" spans="7:14" x14ac:dyDescent="0.15">
      <c r="G4582" s="18"/>
      <c r="H4582" s="18"/>
      <c r="I4582" s="18"/>
      <c r="J4582" s="18"/>
      <c r="K4582" s="18"/>
      <c r="L4582" s="18" t="str">
        <f t="shared" si="150"/>
        <v/>
      </c>
      <c r="N4582" t="str">
        <f>IF([1]线路!H4582="","",[1]线路!H4582)</f>
        <v/>
      </c>
    </row>
    <row r="4583" spans="7:14" x14ac:dyDescent="0.15">
      <c r="G4583" s="18"/>
      <c r="H4583" s="18"/>
      <c r="I4583" s="18"/>
      <c r="J4583" s="18"/>
      <c r="K4583" s="18"/>
      <c r="L4583" s="18" t="str">
        <f t="shared" si="150"/>
        <v/>
      </c>
      <c r="N4583" t="str">
        <f>IF([1]线路!H4583="","",[1]线路!H4583)</f>
        <v/>
      </c>
    </row>
    <row r="4584" spans="7:14" x14ac:dyDescent="0.15">
      <c r="G4584" s="18"/>
      <c r="H4584" s="18"/>
      <c r="I4584" s="18"/>
      <c r="J4584" s="18"/>
      <c r="K4584" s="18"/>
      <c r="L4584" s="18" t="str">
        <f t="shared" si="150"/>
        <v/>
      </c>
      <c r="N4584" t="str">
        <f>IF([1]线路!H4584="","",[1]线路!H4584)</f>
        <v/>
      </c>
    </row>
    <row r="4585" spans="7:14" x14ac:dyDescent="0.15">
      <c r="G4585" s="18"/>
      <c r="H4585" s="18"/>
      <c r="I4585" s="18"/>
      <c r="J4585" s="18"/>
      <c r="K4585" s="18"/>
      <c r="L4585" s="18" t="str">
        <f t="shared" si="150"/>
        <v/>
      </c>
      <c r="N4585" t="str">
        <f>IF([1]线路!H4585="","",[1]线路!H4585)</f>
        <v/>
      </c>
    </row>
    <row r="4586" spans="7:14" x14ac:dyDescent="0.15">
      <c r="G4586" s="18"/>
      <c r="H4586" s="18"/>
      <c r="I4586" s="18"/>
      <c r="J4586" s="18"/>
      <c r="K4586" s="18"/>
      <c r="L4586" s="18" t="str">
        <f t="shared" si="150"/>
        <v/>
      </c>
      <c r="N4586" t="str">
        <f>IF([1]线路!H4586="","",[1]线路!H4586)</f>
        <v/>
      </c>
    </row>
    <row r="4587" spans="7:14" x14ac:dyDescent="0.15">
      <c r="G4587" s="18"/>
      <c r="H4587" s="18"/>
      <c r="I4587" s="18"/>
      <c r="J4587" s="18"/>
      <c r="K4587" s="18"/>
      <c r="L4587" s="18" t="str">
        <f t="shared" si="150"/>
        <v/>
      </c>
      <c r="N4587" t="str">
        <f>IF([1]线路!H4587="","",[1]线路!H4587)</f>
        <v/>
      </c>
    </row>
    <row r="4588" spans="7:14" x14ac:dyDescent="0.15">
      <c r="G4588" s="18"/>
      <c r="H4588" s="18"/>
      <c r="I4588" s="18"/>
      <c r="J4588" s="18"/>
      <c r="K4588" s="18"/>
      <c r="L4588" s="18" t="str">
        <f t="shared" si="150"/>
        <v/>
      </c>
      <c r="N4588" t="str">
        <f>IF([1]线路!H4588="","",[1]线路!H4588)</f>
        <v/>
      </c>
    </row>
    <row r="4589" spans="7:14" x14ac:dyDescent="0.15">
      <c r="G4589" s="18"/>
      <c r="H4589" s="18"/>
      <c r="I4589" s="18"/>
      <c r="J4589" s="18"/>
      <c r="K4589" s="18"/>
      <c r="L4589" s="18" t="str">
        <f t="shared" si="150"/>
        <v/>
      </c>
      <c r="N4589" t="str">
        <f>IF([1]线路!H4589="","",[1]线路!H4589)</f>
        <v/>
      </c>
    </row>
    <row r="4590" spans="7:14" x14ac:dyDescent="0.15">
      <c r="G4590" s="18"/>
      <c r="H4590" s="18"/>
      <c r="I4590" s="18"/>
      <c r="J4590" s="18"/>
      <c r="K4590" s="18"/>
      <c r="L4590" s="18" t="str">
        <f t="shared" si="150"/>
        <v/>
      </c>
      <c r="N4590" t="str">
        <f>IF([1]线路!H4590="","",[1]线路!H4590)</f>
        <v/>
      </c>
    </row>
    <row r="4591" spans="7:14" x14ac:dyDescent="0.15">
      <c r="G4591" s="18"/>
      <c r="H4591" s="18"/>
      <c r="I4591" s="18"/>
      <c r="J4591" s="18"/>
      <c r="K4591" s="18"/>
      <c r="L4591" s="18" t="str">
        <f t="shared" si="150"/>
        <v/>
      </c>
      <c r="N4591" t="str">
        <f>IF([1]线路!H4591="","",[1]线路!H4591)</f>
        <v/>
      </c>
    </row>
    <row r="4592" spans="7:14" x14ac:dyDescent="0.15">
      <c r="G4592" s="18"/>
      <c r="H4592" s="18"/>
      <c r="I4592" s="18"/>
      <c r="J4592" s="18"/>
      <c r="K4592" s="18"/>
      <c r="L4592" s="18" t="str">
        <f t="shared" si="150"/>
        <v/>
      </c>
      <c r="N4592" t="str">
        <f>IF([1]线路!H4592="","",[1]线路!H4592)</f>
        <v/>
      </c>
    </row>
    <row r="4593" spans="7:14" x14ac:dyDescent="0.15">
      <c r="G4593" s="18"/>
      <c r="H4593" s="18"/>
      <c r="I4593" s="18"/>
      <c r="J4593" s="18"/>
      <c r="K4593" s="18"/>
      <c r="L4593" s="18" t="str">
        <f t="shared" si="150"/>
        <v/>
      </c>
      <c r="N4593" t="str">
        <f>IF([1]线路!H4593="","",[1]线路!H4593)</f>
        <v/>
      </c>
    </row>
    <row r="4594" spans="7:14" x14ac:dyDescent="0.15">
      <c r="G4594" s="18"/>
      <c r="H4594" s="18"/>
      <c r="I4594" s="18"/>
      <c r="J4594" s="18"/>
      <c r="K4594" s="18"/>
      <c r="L4594" s="18" t="str">
        <f t="shared" si="150"/>
        <v/>
      </c>
      <c r="N4594" t="str">
        <f>IF([1]线路!H4594="","",[1]线路!H4594)</f>
        <v/>
      </c>
    </row>
    <row r="4595" spans="7:14" x14ac:dyDescent="0.15">
      <c r="G4595" s="18"/>
      <c r="H4595" s="18"/>
      <c r="I4595" s="18"/>
      <c r="J4595" s="18"/>
      <c r="K4595" s="18"/>
      <c r="L4595" s="18" t="str">
        <f t="shared" si="150"/>
        <v/>
      </c>
      <c r="N4595" t="str">
        <f>IF([1]线路!H4595="","",[1]线路!H4595)</f>
        <v/>
      </c>
    </row>
    <row r="4596" spans="7:14" x14ac:dyDescent="0.15">
      <c r="G4596" s="18"/>
      <c r="H4596" s="18"/>
      <c r="I4596" s="18"/>
      <c r="J4596" s="18"/>
      <c r="K4596" s="18"/>
      <c r="L4596" s="18" t="str">
        <f t="shared" si="150"/>
        <v/>
      </c>
      <c r="N4596" t="str">
        <f>IF([1]线路!H4596="","",[1]线路!H4596)</f>
        <v/>
      </c>
    </row>
    <row r="4597" spans="7:14" x14ac:dyDescent="0.15">
      <c r="G4597" s="18"/>
      <c r="H4597" s="18"/>
      <c r="I4597" s="18"/>
      <c r="J4597" s="18"/>
      <c r="K4597" s="18"/>
      <c r="L4597" s="18" t="str">
        <f t="shared" si="150"/>
        <v/>
      </c>
      <c r="N4597" t="str">
        <f>IF([1]线路!H4597="","",[1]线路!H4597)</f>
        <v/>
      </c>
    </row>
    <row r="4598" spans="7:14" x14ac:dyDescent="0.15">
      <c r="G4598" s="18"/>
      <c r="H4598" s="18"/>
      <c r="I4598" s="18"/>
      <c r="J4598" s="18"/>
      <c r="K4598" s="18"/>
      <c r="L4598" s="18" t="str">
        <f t="shared" si="150"/>
        <v/>
      </c>
      <c r="N4598" t="str">
        <f>IF([1]线路!H4598="","",[1]线路!H4598)</f>
        <v/>
      </c>
    </row>
    <row r="4599" spans="7:14" x14ac:dyDescent="0.15">
      <c r="G4599" s="18"/>
      <c r="H4599" s="18"/>
      <c r="I4599" s="18"/>
      <c r="J4599" s="18"/>
      <c r="K4599" s="18"/>
      <c r="L4599" s="18" t="str">
        <f t="shared" si="150"/>
        <v/>
      </c>
      <c r="N4599" t="str">
        <f>IF([1]线路!H4599="","",[1]线路!H4599)</f>
        <v/>
      </c>
    </row>
    <row r="4600" spans="7:14" x14ac:dyDescent="0.15">
      <c r="G4600" s="18"/>
      <c r="H4600" s="18"/>
      <c r="I4600" s="18"/>
      <c r="J4600" s="18"/>
      <c r="K4600" s="18"/>
      <c r="L4600" s="18" t="str">
        <f t="shared" si="150"/>
        <v/>
      </c>
      <c r="N4600" t="str">
        <f>IF([1]线路!H4600="","",[1]线路!H4600)</f>
        <v/>
      </c>
    </row>
    <row r="4601" spans="7:14" x14ac:dyDescent="0.15">
      <c r="G4601" s="18"/>
      <c r="H4601" s="18"/>
      <c r="I4601" s="18"/>
      <c r="J4601" s="18"/>
      <c r="K4601" s="18"/>
      <c r="L4601" s="18" t="str">
        <f t="shared" si="150"/>
        <v/>
      </c>
      <c r="N4601" t="str">
        <f>IF([1]线路!H4601="","",[1]线路!H4601)</f>
        <v/>
      </c>
    </row>
    <row r="4602" spans="7:14" x14ac:dyDescent="0.15">
      <c r="G4602" s="18"/>
      <c r="H4602" s="18"/>
      <c r="I4602" s="18"/>
      <c r="J4602" s="18"/>
      <c r="K4602" s="18"/>
      <c r="L4602" s="18" t="str">
        <f t="shared" si="150"/>
        <v/>
      </c>
      <c r="N4602" t="str">
        <f>IF([1]线路!H4602="","",[1]线路!H4602)</f>
        <v/>
      </c>
    </row>
    <row r="4603" spans="7:14" x14ac:dyDescent="0.15">
      <c r="G4603" s="18"/>
      <c r="H4603" s="18"/>
      <c r="I4603" s="18"/>
      <c r="J4603" s="18"/>
      <c r="K4603" s="18"/>
      <c r="L4603" s="18" t="str">
        <f t="shared" si="150"/>
        <v/>
      </c>
      <c r="N4603" t="str">
        <f>IF([1]线路!H4603="","",[1]线路!H4603)</f>
        <v/>
      </c>
    </row>
    <row r="4604" spans="7:14" x14ac:dyDescent="0.15">
      <c r="G4604" s="18"/>
      <c r="H4604" s="18"/>
      <c r="I4604" s="18"/>
      <c r="J4604" s="18"/>
      <c r="K4604" s="18"/>
      <c r="L4604" s="18" t="str">
        <f t="shared" si="150"/>
        <v/>
      </c>
      <c r="N4604" t="str">
        <f>IF([1]线路!H4604="","",[1]线路!H4604)</f>
        <v/>
      </c>
    </row>
    <row r="4605" spans="7:14" x14ac:dyDescent="0.15">
      <c r="G4605" s="18"/>
      <c r="H4605" s="18"/>
      <c r="I4605" s="18"/>
      <c r="J4605" s="18"/>
      <c r="K4605" s="18"/>
      <c r="L4605" s="18" t="str">
        <f t="shared" si="150"/>
        <v/>
      </c>
      <c r="N4605" t="str">
        <f>IF([1]线路!H4605="","",[1]线路!H4605)</f>
        <v/>
      </c>
    </row>
    <row r="4606" spans="7:14" x14ac:dyDescent="0.15">
      <c r="G4606" s="18"/>
      <c r="H4606" s="18"/>
      <c r="I4606" s="18"/>
      <c r="J4606" s="18"/>
      <c r="K4606" s="18"/>
      <c r="L4606" s="18" t="str">
        <f t="shared" si="150"/>
        <v/>
      </c>
      <c r="N4606" t="str">
        <f>IF([1]线路!H4606="","",[1]线路!H4606)</f>
        <v/>
      </c>
    </row>
    <row r="4607" spans="7:14" x14ac:dyDescent="0.15">
      <c r="G4607" s="18"/>
      <c r="H4607" s="18"/>
      <c r="I4607" s="18"/>
      <c r="J4607" s="18"/>
      <c r="K4607" s="18"/>
      <c r="L4607" s="18" t="str">
        <f t="shared" si="150"/>
        <v/>
      </c>
      <c r="N4607" t="str">
        <f>IF([1]线路!H4607="","",[1]线路!H4607)</f>
        <v/>
      </c>
    </row>
    <row r="4608" spans="7:14" x14ac:dyDescent="0.15">
      <c r="G4608" s="18"/>
      <c r="H4608" s="18"/>
      <c r="I4608" s="18"/>
      <c r="J4608" s="18"/>
      <c r="K4608" s="18"/>
      <c r="L4608" s="18" t="str">
        <f t="shared" si="150"/>
        <v/>
      </c>
      <c r="N4608" t="str">
        <f>IF([1]线路!H4608="","",[1]线路!H4608)</f>
        <v/>
      </c>
    </row>
    <row r="4609" spans="7:14" x14ac:dyDescent="0.15">
      <c r="G4609" s="18"/>
      <c r="H4609" s="18"/>
      <c r="I4609" s="18"/>
      <c r="J4609" s="18"/>
      <c r="K4609" s="18"/>
      <c r="L4609" s="18" t="str">
        <f t="shared" si="150"/>
        <v/>
      </c>
      <c r="N4609" t="str">
        <f>IF([1]线路!H4609="","",[1]线路!H4609)</f>
        <v/>
      </c>
    </row>
    <row r="4610" spans="7:14" x14ac:dyDescent="0.15">
      <c r="G4610" s="18"/>
      <c r="H4610" s="18"/>
      <c r="I4610" s="18"/>
      <c r="J4610" s="18"/>
      <c r="K4610" s="18"/>
      <c r="L4610" s="18" t="str">
        <f t="shared" si="150"/>
        <v/>
      </c>
      <c r="N4610" t="str">
        <f>IF([1]线路!H4610="","",[1]线路!H4610)</f>
        <v/>
      </c>
    </row>
    <row r="4611" spans="7:14" x14ac:dyDescent="0.15">
      <c r="G4611" s="18"/>
      <c r="H4611" s="18"/>
      <c r="I4611" s="18"/>
      <c r="J4611" s="18"/>
      <c r="K4611" s="18"/>
      <c r="L4611" s="18" t="str">
        <f t="shared" ref="L4611:L4674" si="151">IF(OR(I4611="",K4611=""),"",IF(I4611/(I4611+K4611)&gt;0.5,0,1))</f>
        <v/>
      </c>
      <c r="N4611" t="str">
        <f>IF([1]线路!H4611="","",[1]线路!H4611)</f>
        <v/>
      </c>
    </row>
    <row r="4612" spans="7:14" x14ac:dyDescent="0.15">
      <c r="G4612" s="18"/>
      <c r="H4612" s="18"/>
      <c r="I4612" s="18"/>
      <c r="J4612" s="18"/>
      <c r="K4612" s="18"/>
      <c r="L4612" s="18" t="str">
        <f t="shared" si="151"/>
        <v/>
      </c>
      <c r="N4612" t="str">
        <f>IF([1]线路!H4612="","",[1]线路!H4612)</f>
        <v/>
      </c>
    </row>
    <row r="4613" spans="7:14" x14ac:dyDescent="0.15">
      <c r="G4613" s="18"/>
      <c r="H4613" s="18"/>
      <c r="I4613" s="18"/>
      <c r="J4613" s="18"/>
      <c r="K4613" s="18"/>
      <c r="L4613" s="18" t="str">
        <f t="shared" si="151"/>
        <v/>
      </c>
      <c r="N4613" t="str">
        <f>IF([1]线路!H4613="","",[1]线路!H4613)</f>
        <v/>
      </c>
    </row>
    <row r="4614" spans="7:14" x14ac:dyDescent="0.15">
      <c r="G4614" s="18"/>
      <c r="H4614" s="18"/>
      <c r="I4614" s="18"/>
      <c r="J4614" s="18"/>
      <c r="K4614" s="18"/>
      <c r="L4614" s="18" t="str">
        <f t="shared" si="151"/>
        <v/>
      </c>
      <c r="N4614" t="str">
        <f>IF([1]线路!H4614="","",[1]线路!H4614)</f>
        <v/>
      </c>
    </row>
    <row r="4615" spans="7:14" x14ac:dyDescent="0.15">
      <c r="G4615" s="18"/>
      <c r="H4615" s="18"/>
      <c r="I4615" s="18"/>
      <c r="J4615" s="18"/>
      <c r="K4615" s="18"/>
      <c r="L4615" s="18" t="str">
        <f t="shared" si="151"/>
        <v/>
      </c>
      <c r="N4615" t="str">
        <f>IF([1]线路!H4615="","",[1]线路!H4615)</f>
        <v/>
      </c>
    </row>
    <row r="4616" spans="7:14" x14ac:dyDescent="0.15">
      <c r="G4616" s="18"/>
      <c r="H4616" s="18"/>
      <c r="I4616" s="18"/>
      <c r="J4616" s="18"/>
      <c r="K4616" s="18"/>
      <c r="L4616" s="18" t="str">
        <f t="shared" si="151"/>
        <v/>
      </c>
      <c r="N4616" t="str">
        <f>IF([1]线路!H4616="","",[1]线路!H4616)</f>
        <v/>
      </c>
    </row>
    <row r="4617" spans="7:14" x14ac:dyDescent="0.15">
      <c r="G4617" s="18"/>
      <c r="H4617" s="18"/>
      <c r="I4617" s="18"/>
      <c r="J4617" s="18"/>
      <c r="K4617" s="18"/>
      <c r="L4617" s="18" t="str">
        <f t="shared" si="151"/>
        <v/>
      </c>
      <c r="N4617" t="str">
        <f>IF([1]线路!H4617="","",[1]线路!H4617)</f>
        <v/>
      </c>
    </row>
    <row r="4618" spans="7:14" x14ac:dyDescent="0.15">
      <c r="G4618" s="18"/>
      <c r="H4618" s="18"/>
      <c r="I4618" s="18"/>
      <c r="J4618" s="18"/>
      <c r="K4618" s="18"/>
      <c r="L4618" s="18" t="str">
        <f t="shared" si="151"/>
        <v/>
      </c>
      <c r="N4618" t="str">
        <f>IF([1]线路!H4618="","",[1]线路!H4618)</f>
        <v/>
      </c>
    </row>
    <row r="4619" spans="7:14" x14ac:dyDescent="0.15">
      <c r="G4619" s="18"/>
      <c r="H4619" s="18"/>
      <c r="I4619" s="18"/>
      <c r="J4619" s="18"/>
      <c r="K4619" s="18"/>
      <c r="L4619" s="18" t="str">
        <f t="shared" si="151"/>
        <v/>
      </c>
      <c r="N4619" t="str">
        <f>IF([1]线路!H4619="","",[1]线路!H4619)</f>
        <v/>
      </c>
    </row>
    <row r="4620" spans="7:14" x14ac:dyDescent="0.15">
      <c r="G4620" s="18"/>
      <c r="H4620" s="18"/>
      <c r="I4620" s="18"/>
      <c r="J4620" s="18"/>
      <c r="K4620" s="18"/>
      <c r="L4620" s="18" t="str">
        <f t="shared" si="151"/>
        <v/>
      </c>
      <c r="N4620" t="str">
        <f>IF([1]线路!H4620="","",[1]线路!H4620)</f>
        <v/>
      </c>
    </row>
    <row r="4621" spans="7:14" x14ac:dyDescent="0.15">
      <c r="G4621" s="18"/>
      <c r="H4621" s="18"/>
      <c r="I4621" s="18"/>
      <c r="J4621" s="18"/>
      <c r="K4621" s="18"/>
      <c r="L4621" s="18" t="str">
        <f t="shared" si="151"/>
        <v/>
      </c>
      <c r="N4621" t="str">
        <f>IF([1]线路!H4621="","",[1]线路!H4621)</f>
        <v/>
      </c>
    </row>
    <row r="4622" spans="7:14" x14ac:dyDescent="0.15">
      <c r="G4622" s="18"/>
      <c r="H4622" s="18"/>
      <c r="I4622" s="18"/>
      <c r="J4622" s="18"/>
      <c r="K4622" s="18"/>
      <c r="L4622" s="18" t="str">
        <f t="shared" si="151"/>
        <v/>
      </c>
      <c r="N4622" t="str">
        <f>IF([1]线路!H4622="","",[1]线路!H4622)</f>
        <v/>
      </c>
    </row>
    <row r="4623" spans="7:14" x14ac:dyDescent="0.15">
      <c r="G4623" s="18"/>
      <c r="H4623" s="18"/>
      <c r="I4623" s="18"/>
      <c r="J4623" s="18"/>
      <c r="K4623" s="18"/>
      <c r="L4623" s="18" t="str">
        <f t="shared" si="151"/>
        <v/>
      </c>
      <c r="N4623" t="str">
        <f>IF([1]线路!H4623="","",[1]线路!H4623)</f>
        <v/>
      </c>
    </row>
    <row r="4624" spans="7:14" x14ac:dyDescent="0.15">
      <c r="G4624" s="18"/>
      <c r="H4624" s="18"/>
      <c r="I4624" s="18"/>
      <c r="J4624" s="18"/>
      <c r="K4624" s="18"/>
      <c r="L4624" s="18" t="str">
        <f t="shared" si="151"/>
        <v/>
      </c>
      <c r="N4624" t="str">
        <f>IF([1]线路!H4624="","",[1]线路!H4624)</f>
        <v/>
      </c>
    </row>
    <row r="4625" spans="7:14" x14ac:dyDescent="0.15">
      <c r="G4625" s="18"/>
      <c r="H4625" s="18"/>
      <c r="I4625" s="18"/>
      <c r="J4625" s="18"/>
      <c r="K4625" s="18"/>
      <c r="L4625" s="18" t="str">
        <f t="shared" si="151"/>
        <v/>
      </c>
      <c r="N4625" t="str">
        <f>IF([1]线路!H4625="","",[1]线路!H4625)</f>
        <v/>
      </c>
    </row>
    <row r="4626" spans="7:14" x14ac:dyDescent="0.15">
      <c r="G4626" s="18"/>
      <c r="H4626" s="18"/>
      <c r="I4626" s="18"/>
      <c r="J4626" s="18"/>
      <c r="K4626" s="18"/>
      <c r="L4626" s="18" t="str">
        <f t="shared" si="151"/>
        <v/>
      </c>
      <c r="N4626" t="str">
        <f>IF([1]线路!H4626="","",[1]线路!H4626)</f>
        <v/>
      </c>
    </row>
    <row r="4627" spans="7:14" x14ac:dyDescent="0.15">
      <c r="G4627" s="18"/>
      <c r="H4627" s="18"/>
      <c r="I4627" s="18"/>
      <c r="J4627" s="18"/>
      <c r="K4627" s="18"/>
      <c r="L4627" s="18" t="str">
        <f t="shared" si="151"/>
        <v/>
      </c>
      <c r="N4627" t="str">
        <f>IF([1]线路!H4627="","",[1]线路!H4627)</f>
        <v/>
      </c>
    </row>
    <row r="4628" spans="7:14" x14ac:dyDescent="0.15">
      <c r="G4628" s="18"/>
      <c r="H4628" s="18"/>
      <c r="I4628" s="18"/>
      <c r="J4628" s="18"/>
      <c r="K4628" s="18"/>
      <c r="L4628" s="18" t="str">
        <f t="shared" si="151"/>
        <v/>
      </c>
      <c r="N4628" t="str">
        <f>IF([1]线路!H4628="","",[1]线路!H4628)</f>
        <v/>
      </c>
    </row>
    <row r="4629" spans="7:14" x14ac:dyDescent="0.15">
      <c r="G4629" s="18"/>
      <c r="H4629" s="18"/>
      <c r="I4629" s="18"/>
      <c r="J4629" s="18"/>
      <c r="K4629" s="18"/>
      <c r="L4629" s="18" t="str">
        <f t="shared" si="151"/>
        <v/>
      </c>
      <c r="N4629" t="str">
        <f>IF([1]线路!H4629="","",[1]线路!H4629)</f>
        <v/>
      </c>
    </row>
    <row r="4630" spans="7:14" x14ac:dyDescent="0.15">
      <c r="G4630" s="18"/>
      <c r="H4630" s="18"/>
      <c r="I4630" s="18"/>
      <c r="J4630" s="18"/>
      <c r="K4630" s="18"/>
      <c r="L4630" s="18" t="str">
        <f t="shared" si="151"/>
        <v/>
      </c>
      <c r="N4630" t="str">
        <f>IF([1]线路!H4630="","",[1]线路!H4630)</f>
        <v/>
      </c>
    </row>
    <row r="4631" spans="7:14" x14ac:dyDescent="0.15">
      <c r="G4631" s="18"/>
      <c r="H4631" s="18"/>
      <c r="I4631" s="18"/>
      <c r="J4631" s="18"/>
      <c r="K4631" s="18"/>
      <c r="L4631" s="18" t="str">
        <f t="shared" si="151"/>
        <v/>
      </c>
      <c r="N4631" t="str">
        <f>IF([1]线路!H4631="","",[1]线路!H4631)</f>
        <v/>
      </c>
    </row>
    <row r="4632" spans="7:14" x14ac:dyDescent="0.15">
      <c r="G4632" s="18"/>
      <c r="H4632" s="18"/>
      <c r="I4632" s="18"/>
      <c r="J4632" s="18"/>
      <c r="K4632" s="18"/>
      <c r="L4632" s="18" t="str">
        <f t="shared" si="151"/>
        <v/>
      </c>
      <c r="N4632" t="str">
        <f>IF([1]线路!H4632="","",[1]线路!H4632)</f>
        <v/>
      </c>
    </row>
    <row r="4633" spans="7:14" x14ac:dyDescent="0.15">
      <c r="G4633" s="18"/>
      <c r="H4633" s="18"/>
      <c r="I4633" s="18"/>
      <c r="J4633" s="18"/>
      <c r="K4633" s="18"/>
      <c r="L4633" s="18" t="str">
        <f t="shared" si="151"/>
        <v/>
      </c>
      <c r="N4633" t="str">
        <f>IF([1]线路!H4633="","",[1]线路!H4633)</f>
        <v/>
      </c>
    </row>
    <row r="4634" spans="7:14" x14ac:dyDescent="0.15">
      <c r="G4634" s="18"/>
      <c r="H4634" s="18"/>
      <c r="I4634" s="18"/>
      <c r="J4634" s="18"/>
      <c r="K4634" s="18"/>
      <c r="L4634" s="18" t="str">
        <f t="shared" si="151"/>
        <v/>
      </c>
      <c r="N4634" t="str">
        <f>IF([1]线路!H4634="","",[1]线路!H4634)</f>
        <v/>
      </c>
    </row>
    <row r="4635" spans="7:14" x14ac:dyDescent="0.15">
      <c r="G4635" s="18"/>
      <c r="H4635" s="18"/>
      <c r="I4635" s="18"/>
      <c r="J4635" s="18"/>
      <c r="K4635" s="18"/>
      <c r="L4635" s="18" t="str">
        <f t="shared" si="151"/>
        <v/>
      </c>
      <c r="N4635" t="str">
        <f>IF([1]线路!H4635="","",[1]线路!H4635)</f>
        <v/>
      </c>
    </row>
    <row r="4636" spans="7:14" x14ac:dyDescent="0.15">
      <c r="G4636" s="18"/>
      <c r="H4636" s="18"/>
      <c r="I4636" s="18"/>
      <c r="J4636" s="18"/>
      <c r="K4636" s="18"/>
      <c r="L4636" s="18" t="str">
        <f t="shared" si="151"/>
        <v/>
      </c>
      <c r="N4636" t="str">
        <f>IF([1]线路!H4636="","",[1]线路!H4636)</f>
        <v/>
      </c>
    </row>
    <row r="4637" spans="7:14" x14ac:dyDescent="0.15">
      <c r="G4637" s="18"/>
      <c r="H4637" s="18"/>
      <c r="I4637" s="18"/>
      <c r="J4637" s="18"/>
      <c r="K4637" s="18"/>
      <c r="L4637" s="18" t="str">
        <f t="shared" si="151"/>
        <v/>
      </c>
      <c r="N4637" t="str">
        <f>IF([1]线路!H4637="","",[1]线路!H4637)</f>
        <v/>
      </c>
    </row>
    <row r="4638" spans="7:14" x14ac:dyDescent="0.15">
      <c r="G4638" s="18"/>
      <c r="H4638" s="18"/>
      <c r="I4638" s="18"/>
      <c r="J4638" s="18"/>
      <c r="K4638" s="18"/>
      <c r="L4638" s="18" t="str">
        <f t="shared" si="151"/>
        <v/>
      </c>
      <c r="N4638" t="str">
        <f>IF([1]线路!H4638="","",[1]线路!H4638)</f>
        <v/>
      </c>
    </row>
    <row r="4639" spans="7:14" x14ac:dyDescent="0.15">
      <c r="G4639" s="18"/>
      <c r="H4639" s="18"/>
      <c r="I4639" s="18"/>
      <c r="J4639" s="18"/>
      <c r="K4639" s="18"/>
      <c r="L4639" s="18" t="str">
        <f t="shared" si="151"/>
        <v/>
      </c>
      <c r="N4639" t="str">
        <f>IF([1]线路!H4639="","",[1]线路!H4639)</f>
        <v/>
      </c>
    </row>
    <row r="4640" spans="7:14" x14ac:dyDescent="0.15">
      <c r="G4640" s="18"/>
      <c r="H4640" s="18"/>
      <c r="I4640" s="18"/>
      <c r="J4640" s="18"/>
      <c r="K4640" s="18"/>
      <c r="L4640" s="18" t="str">
        <f t="shared" si="151"/>
        <v/>
      </c>
      <c r="N4640" t="str">
        <f>IF([1]线路!H4640="","",[1]线路!H4640)</f>
        <v/>
      </c>
    </row>
    <row r="4641" spans="7:14" x14ac:dyDescent="0.15">
      <c r="G4641" s="18"/>
      <c r="H4641" s="18"/>
      <c r="I4641" s="18"/>
      <c r="J4641" s="18"/>
      <c r="K4641" s="18"/>
      <c r="L4641" s="18" t="str">
        <f t="shared" si="151"/>
        <v/>
      </c>
      <c r="N4641" t="str">
        <f>IF([1]线路!H4641="","",[1]线路!H4641)</f>
        <v/>
      </c>
    </row>
    <row r="4642" spans="7:14" x14ac:dyDescent="0.15">
      <c r="G4642" s="18"/>
      <c r="H4642" s="18"/>
      <c r="I4642" s="18"/>
      <c r="J4642" s="18"/>
      <c r="K4642" s="18"/>
      <c r="L4642" s="18" t="str">
        <f t="shared" si="151"/>
        <v/>
      </c>
      <c r="N4642" t="str">
        <f>IF([1]线路!H4642="","",[1]线路!H4642)</f>
        <v/>
      </c>
    </row>
    <row r="4643" spans="7:14" x14ac:dyDescent="0.15">
      <c r="G4643" s="18"/>
      <c r="H4643" s="18"/>
      <c r="I4643" s="18"/>
      <c r="J4643" s="18"/>
      <c r="K4643" s="18"/>
      <c r="L4643" s="18" t="str">
        <f t="shared" si="151"/>
        <v/>
      </c>
      <c r="N4643" t="str">
        <f>IF([1]线路!H4643="","",[1]线路!H4643)</f>
        <v/>
      </c>
    </row>
    <row r="4644" spans="7:14" x14ac:dyDescent="0.15">
      <c r="G4644" s="18"/>
      <c r="H4644" s="18"/>
      <c r="I4644" s="18"/>
      <c r="J4644" s="18"/>
      <c r="K4644" s="18"/>
      <c r="L4644" s="18" t="str">
        <f t="shared" si="151"/>
        <v/>
      </c>
      <c r="N4644" t="str">
        <f>IF([1]线路!H4644="","",[1]线路!H4644)</f>
        <v/>
      </c>
    </row>
    <row r="4645" spans="7:14" x14ac:dyDescent="0.15">
      <c r="G4645" s="18"/>
      <c r="H4645" s="18"/>
      <c r="I4645" s="18"/>
      <c r="J4645" s="18"/>
      <c r="K4645" s="18"/>
      <c r="L4645" s="18" t="str">
        <f t="shared" si="151"/>
        <v/>
      </c>
      <c r="N4645" t="str">
        <f>IF([1]线路!H4645="","",[1]线路!H4645)</f>
        <v/>
      </c>
    </row>
    <row r="4646" spans="7:14" x14ac:dyDescent="0.15">
      <c r="G4646" s="18"/>
      <c r="H4646" s="18"/>
      <c r="I4646" s="18"/>
      <c r="J4646" s="18"/>
      <c r="K4646" s="18"/>
      <c r="L4646" s="18" t="str">
        <f t="shared" si="151"/>
        <v/>
      </c>
      <c r="N4646" t="str">
        <f>IF([1]线路!H4646="","",[1]线路!H4646)</f>
        <v/>
      </c>
    </row>
    <row r="4647" spans="7:14" x14ac:dyDescent="0.15">
      <c r="G4647" s="18"/>
      <c r="H4647" s="18"/>
      <c r="I4647" s="18"/>
      <c r="J4647" s="18"/>
      <c r="K4647" s="18"/>
      <c r="L4647" s="18" t="str">
        <f t="shared" si="151"/>
        <v/>
      </c>
      <c r="N4647" t="str">
        <f>IF([1]线路!H4647="","",[1]线路!H4647)</f>
        <v/>
      </c>
    </row>
    <row r="4648" spans="7:14" x14ac:dyDescent="0.15">
      <c r="G4648" s="18"/>
      <c r="H4648" s="18"/>
      <c r="I4648" s="18"/>
      <c r="J4648" s="18"/>
      <c r="K4648" s="18"/>
      <c r="L4648" s="18" t="str">
        <f t="shared" si="151"/>
        <v/>
      </c>
      <c r="N4648" t="str">
        <f>IF([1]线路!H4648="","",[1]线路!H4648)</f>
        <v/>
      </c>
    </row>
    <row r="4649" spans="7:14" x14ac:dyDescent="0.15">
      <c r="G4649" s="18"/>
      <c r="H4649" s="18"/>
      <c r="I4649" s="18"/>
      <c r="J4649" s="18"/>
      <c r="K4649" s="18"/>
      <c r="L4649" s="18" t="str">
        <f t="shared" si="151"/>
        <v/>
      </c>
      <c r="N4649" t="str">
        <f>IF([1]线路!H4649="","",[1]线路!H4649)</f>
        <v/>
      </c>
    </row>
    <row r="4650" spans="7:14" x14ac:dyDescent="0.15">
      <c r="G4650" s="18"/>
      <c r="H4650" s="18"/>
      <c r="I4650" s="18"/>
      <c r="J4650" s="18"/>
      <c r="K4650" s="18"/>
      <c r="L4650" s="18" t="str">
        <f t="shared" si="151"/>
        <v/>
      </c>
      <c r="N4650" t="str">
        <f>IF([1]线路!H4650="","",[1]线路!H4650)</f>
        <v/>
      </c>
    </row>
    <row r="4651" spans="7:14" x14ac:dyDescent="0.15">
      <c r="G4651" s="18"/>
      <c r="H4651" s="18"/>
      <c r="I4651" s="18"/>
      <c r="J4651" s="18"/>
      <c r="K4651" s="18"/>
      <c r="L4651" s="18" t="str">
        <f t="shared" si="151"/>
        <v/>
      </c>
      <c r="N4651" t="str">
        <f>IF([1]线路!H4651="","",[1]线路!H4651)</f>
        <v/>
      </c>
    </row>
    <row r="4652" spans="7:14" x14ac:dyDescent="0.15">
      <c r="G4652" s="18"/>
      <c r="H4652" s="18"/>
      <c r="I4652" s="18"/>
      <c r="J4652" s="18"/>
      <c r="K4652" s="18"/>
      <c r="L4652" s="18" t="str">
        <f t="shared" si="151"/>
        <v/>
      </c>
      <c r="N4652" t="str">
        <f>IF([1]线路!H4652="","",[1]线路!H4652)</f>
        <v/>
      </c>
    </row>
    <row r="4653" spans="7:14" x14ac:dyDescent="0.15">
      <c r="G4653" s="18"/>
      <c r="H4653" s="18"/>
      <c r="I4653" s="18"/>
      <c r="J4653" s="18"/>
      <c r="K4653" s="18"/>
      <c r="L4653" s="18" t="str">
        <f t="shared" si="151"/>
        <v/>
      </c>
      <c r="N4653" t="str">
        <f>IF([1]线路!H4653="","",[1]线路!H4653)</f>
        <v/>
      </c>
    </row>
    <row r="4654" spans="7:14" x14ac:dyDescent="0.15">
      <c r="G4654" s="18"/>
      <c r="H4654" s="18"/>
      <c r="I4654" s="18"/>
      <c r="J4654" s="18"/>
      <c r="K4654" s="18"/>
      <c r="L4654" s="18" t="str">
        <f t="shared" si="151"/>
        <v/>
      </c>
      <c r="N4654" t="str">
        <f>IF([1]线路!H4654="","",[1]线路!H4654)</f>
        <v/>
      </c>
    </row>
    <row r="4655" spans="7:14" x14ac:dyDescent="0.15">
      <c r="G4655" s="18"/>
      <c r="H4655" s="18"/>
      <c r="I4655" s="18"/>
      <c r="J4655" s="18"/>
      <c r="K4655" s="18"/>
      <c r="L4655" s="18" t="str">
        <f t="shared" si="151"/>
        <v/>
      </c>
      <c r="N4655" t="str">
        <f>IF([1]线路!H4655="","",[1]线路!H4655)</f>
        <v/>
      </c>
    </row>
    <row r="4656" spans="7:14" x14ac:dyDescent="0.15">
      <c r="G4656" s="18"/>
      <c r="H4656" s="18"/>
      <c r="I4656" s="18"/>
      <c r="J4656" s="18"/>
      <c r="K4656" s="18"/>
      <c r="L4656" s="18" t="str">
        <f t="shared" si="151"/>
        <v/>
      </c>
      <c r="N4656" t="str">
        <f>IF([1]线路!H4656="","",[1]线路!H4656)</f>
        <v/>
      </c>
    </row>
    <row r="4657" spans="7:14" x14ac:dyDescent="0.15">
      <c r="G4657" s="18"/>
      <c r="H4657" s="18"/>
      <c r="I4657" s="18"/>
      <c r="J4657" s="18"/>
      <c r="K4657" s="18"/>
      <c r="L4657" s="18" t="str">
        <f t="shared" si="151"/>
        <v/>
      </c>
      <c r="N4657" t="str">
        <f>IF([1]线路!H4657="","",[1]线路!H4657)</f>
        <v/>
      </c>
    </row>
    <row r="4658" spans="7:14" x14ac:dyDescent="0.15">
      <c r="G4658" s="18"/>
      <c r="H4658" s="18"/>
      <c r="I4658" s="18"/>
      <c r="J4658" s="18"/>
      <c r="K4658" s="18"/>
      <c r="L4658" s="18" t="str">
        <f t="shared" si="151"/>
        <v/>
      </c>
      <c r="N4658" t="str">
        <f>IF([1]线路!H4658="","",[1]线路!H4658)</f>
        <v/>
      </c>
    </row>
    <row r="4659" spans="7:14" x14ac:dyDescent="0.15">
      <c r="G4659" s="18"/>
      <c r="H4659" s="18"/>
      <c r="I4659" s="18"/>
      <c r="J4659" s="18"/>
      <c r="K4659" s="18"/>
      <c r="L4659" s="18" t="str">
        <f t="shared" si="151"/>
        <v/>
      </c>
      <c r="N4659" t="str">
        <f>IF([1]线路!H4659="","",[1]线路!H4659)</f>
        <v/>
      </c>
    </row>
    <row r="4660" spans="7:14" x14ac:dyDescent="0.15">
      <c r="G4660" s="18"/>
      <c r="H4660" s="18"/>
      <c r="I4660" s="18"/>
      <c r="J4660" s="18"/>
      <c r="K4660" s="18"/>
      <c r="L4660" s="18" t="str">
        <f t="shared" si="151"/>
        <v/>
      </c>
      <c r="N4660" t="str">
        <f>IF([1]线路!H4660="","",[1]线路!H4660)</f>
        <v/>
      </c>
    </row>
    <row r="4661" spans="7:14" x14ac:dyDescent="0.15">
      <c r="G4661" s="18"/>
      <c r="H4661" s="18"/>
      <c r="I4661" s="18"/>
      <c r="J4661" s="18"/>
      <c r="K4661" s="18"/>
      <c r="L4661" s="18" t="str">
        <f t="shared" si="151"/>
        <v/>
      </c>
      <c r="N4661" t="str">
        <f>IF([1]线路!H4661="","",[1]线路!H4661)</f>
        <v/>
      </c>
    </row>
    <row r="4662" spans="7:14" x14ac:dyDescent="0.15">
      <c r="G4662" s="18"/>
      <c r="H4662" s="18"/>
      <c r="I4662" s="18"/>
      <c r="J4662" s="18"/>
      <c r="K4662" s="18"/>
      <c r="L4662" s="18" t="str">
        <f t="shared" si="151"/>
        <v/>
      </c>
      <c r="N4662" t="str">
        <f>IF([1]线路!H4662="","",[1]线路!H4662)</f>
        <v/>
      </c>
    </row>
    <row r="4663" spans="7:14" x14ac:dyDescent="0.15">
      <c r="G4663" s="18"/>
      <c r="H4663" s="18"/>
      <c r="I4663" s="18"/>
      <c r="J4663" s="18"/>
      <c r="K4663" s="18"/>
      <c r="L4663" s="18" t="str">
        <f t="shared" si="151"/>
        <v/>
      </c>
      <c r="N4663" t="str">
        <f>IF([1]线路!H4663="","",[1]线路!H4663)</f>
        <v/>
      </c>
    </row>
    <row r="4664" spans="7:14" x14ac:dyDescent="0.15">
      <c r="G4664" s="18"/>
      <c r="H4664" s="18"/>
      <c r="I4664" s="18"/>
      <c r="J4664" s="18"/>
      <c r="K4664" s="18"/>
      <c r="L4664" s="18" t="str">
        <f t="shared" si="151"/>
        <v/>
      </c>
      <c r="N4664" t="str">
        <f>IF([1]线路!H4664="","",[1]线路!H4664)</f>
        <v/>
      </c>
    </row>
    <row r="4665" spans="7:14" x14ac:dyDescent="0.15">
      <c r="G4665" s="18"/>
      <c r="H4665" s="18"/>
      <c r="I4665" s="18"/>
      <c r="J4665" s="18"/>
      <c r="K4665" s="18"/>
      <c r="L4665" s="18" t="str">
        <f t="shared" si="151"/>
        <v/>
      </c>
      <c r="N4665" t="str">
        <f>IF([1]线路!H4665="","",[1]线路!H4665)</f>
        <v/>
      </c>
    </row>
    <row r="4666" spans="7:14" x14ac:dyDescent="0.15">
      <c r="G4666" s="18"/>
      <c r="H4666" s="18"/>
      <c r="I4666" s="18"/>
      <c r="J4666" s="18"/>
      <c r="K4666" s="18"/>
      <c r="L4666" s="18" t="str">
        <f t="shared" si="151"/>
        <v/>
      </c>
      <c r="N4666" t="str">
        <f>IF([1]线路!H4666="","",[1]线路!H4666)</f>
        <v/>
      </c>
    </row>
    <row r="4667" spans="7:14" x14ac:dyDescent="0.15">
      <c r="G4667" s="18"/>
      <c r="H4667" s="18"/>
      <c r="I4667" s="18"/>
      <c r="J4667" s="18"/>
      <c r="K4667" s="18"/>
      <c r="L4667" s="18" t="str">
        <f t="shared" si="151"/>
        <v/>
      </c>
      <c r="N4667" t="str">
        <f>IF([1]线路!H4667="","",[1]线路!H4667)</f>
        <v/>
      </c>
    </row>
    <row r="4668" spans="7:14" x14ac:dyDescent="0.15">
      <c r="G4668" s="18"/>
      <c r="H4668" s="18"/>
      <c r="I4668" s="18"/>
      <c r="J4668" s="18"/>
      <c r="K4668" s="18"/>
      <c r="L4668" s="18" t="str">
        <f t="shared" si="151"/>
        <v/>
      </c>
      <c r="N4668" t="str">
        <f>IF([1]线路!H4668="","",[1]线路!H4668)</f>
        <v/>
      </c>
    </row>
    <row r="4669" spans="7:14" x14ac:dyDescent="0.15">
      <c r="G4669" s="18"/>
      <c r="H4669" s="18"/>
      <c r="I4669" s="18"/>
      <c r="J4669" s="18"/>
      <c r="K4669" s="18"/>
      <c r="L4669" s="18" t="str">
        <f t="shared" si="151"/>
        <v/>
      </c>
      <c r="N4669" t="str">
        <f>IF([1]线路!H4669="","",[1]线路!H4669)</f>
        <v/>
      </c>
    </row>
    <row r="4670" spans="7:14" x14ac:dyDescent="0.15">
      <c r="G4670" s="18"/>
      <c r="H4670" s="18"/>
      <c r="I4670" s="18"/>
      <c r="J4670" s="18"/>
      <c r="K4670" s="18"/>
      <c r="L4670" s="18" t="str">
        <f t="shared" si="151"/>
        <v/>
      </c>
      <c r="N4670" t="str">
        <f>IF([1]线路!H4670="","",[1]线路!H4670)</f>
        <v/>
      </c>
    </row>
    <row r="4671" spans="7:14" x14ac:dyDescent="0.15">
      <c r="G4671" s="18"/>
      <c r="H4671" s="18"/>
      <c r="I4671" s="18"/>
      <c r="J4671" s="18"/>
      <c r="K4671" s="18"/>
      <c r="L4671" s="18" t="str">
        <f t="shared" si="151"/>
        <v/>
      </c>
      <c r="N4671" t="str">
        <f>IF([1]线路!H4671="","",[1]线路!H4671)</f>
        <v/>
      </c>
    </row>
    <row r="4672" spans="7:14" x14ac:dyDescent="0.15">
      <c r="G4672" s="18"/>
      <c r="H4672" s="18"/>
      <c r="I4672" s="18"/>
      <c r="J4672" s="18"/>
      <c r="K4672" s="18"/>
      <c r="L4672" s="18" t="str">
        <f t="shared" si="151"/>
        <v/>
      </c>
      <c r="N4672" t="str">
        <f>IF([1]线路!H4672="","",[1]线路!H4672)</f>
        <v/>
      </c>
    </row>
    <row r="4673" spans="7:14" x14ac:dyDescent="0.15">
      <c r="G4673" s="18"/>
      <c r="H4673" s="18"/>
      <c r="I4673" s="18"/>
      <c r="J4673" s="18"/>
      <c r="K4673" s="18"/>
      <c r="L4673" s="18" t="str">
        <f t="shared" si="151"/>
        <v/>
      </c>
      <c r="N4673" t="str">
        <f>IF([1]线路!H4673="","",[1]线路!H4673)</f>
        <v/>
      </c>
    </row>
    <row r="4674" spans="7:14" x14ac:dyDescent="0.15">
      <c r="G4674" s="18"/>
      <c r="H4674" s="18"/>
      <c r="I4674" s="18"/>
      <c r="J4674" s="18"/>
      <c r="K4674" s="18"/>
      <c r="L4674" s="18" t="str">
        <f t="shared" si="151"/>
        <v/>
      </c>
      <c r="N4674" t="str">
        <f>IF([1]线路!H4674="","",[1]线路!H4674)</f>
        <v/>
      </c>
    </row>
    <row r="4675" spans="7:14" x14ac:dyDescent="0.15">
      <c r="G4675" s="18"/>
      <c r="H4675" s="18"/>
      <c r="I4675" s="18"/>
      <c r="J4675" s="18"/>
      <c r="K4675" s="18"/>
      <c r="L4675" s="18" t="str">
        <f t="shared" ref="L4675:L4738" si="152">IF(OR(I4675="",K4675=""),"",IF(I4675/(I4675+K4675)&gt;0.5,0,1))</f>
        <v/>
      </c>
      <c r="N4675" t="str">
        <f>IF([1]线路!H4675="","",[1]线路!H4675)</f>
        <v/>
      </c>
    </row>
    <row r="4676" spans="7:14" x14ac:dyDescent="0.15">
      <c r="G4676" s="18"/>
      <c r="H4676" s="18"/>
      <c r="I4676" s="18"/>
      <c r="J4676" s="18"/>
      <c r="K4676" s="18"/>
      <c r="L4676" s="18" t="str">
        <f t="shared" si="152"/>
        <v/>
      </c>
      <c r="N4676" t="str">
        <f>IF([1]线路!H4676="","",[1]线路!H4676)</f>
        <v/>
      </c>
    </row>
    <row r="4677" spans="7:14" x14ac:dyDescent="0.15">
      <c r="G4677" s="18"/>
      <c r="H4677" s="18"/>
      <c r="I4677" s="18"/>
      <c r="J4677" s="18"/>
      <c r="K4677" s="18"/>
      <c r="L4677" s="18" t="str">
        <f t="shared" si="152"/>
        <v/>
      </c>
      <c r="N4677" t="str">
        <f>IF([1]线路!H4677="","",[1]线路!H4677)</f>
        <v/>
      </c>
    </row>
    <row r="4678" spans="7:14" x14ac:dyDescent="0.15">
      <c r="G4678" s="18"/>
      <c r="H4678" s="18"/>
      <c r="I4678" s="18"/>
      <c r="J4678" s="18"/>
      <c r="K4678" s="18"/>
      <c r="L4678" s="18" t="str">
        <f t="shared" si="152"/>
        <v/>
      </c>
      <c r="N4678" t="str">
        <f>IF([1]线路!H4678="","",[1]线路!H4678)</f>
        <v/>
      </c>
    </row>
    <row r="4679" spans="7:14" x14ac:dyDescent="0.15">
      <c r="G4679" s="18"/>
      <c r="H4679" s="18"/>
      <c r="I4679" s="18"/>
      <c r="J4679" s="18"/>
      <c r="K4679" s="18"/>
      <c r="L4679" s="18" t="str">
        <f t="shared" si="152"/>
        <v/>
      </c>
      <c r="N4679" t="str">
        <f>IF([1]线路!H4679="","",[1]线路!H4679)</f>
        <v/>
      </c>
    </row>
    <row r="4680" spans="7:14" x14ac:dyDescent="0.15">
      <c r="G4680" s="18"/>
      <c r="H4680" s="18"/>
      <c r="I4680" s="18"/>
      <c r="J4680" s="18"/>
      <c r="K4680" s="18"/>
      <c r="L4680" s="18" t="str">
        <f t="shared" si="152"/>
        <v/>
      </c>
      <c r="N4680" t="str">
        <f>IF([1]线路!H4680="","",[1]线路!H4680)</f>
        <v/>
      </c>
    </row>
    <row r="4681" spans="7:14" x14ac:dyDescent="0.15">
      <c r="G4681" s="18"/>
      <c r="H4681" s="18"/>
      <c r="I4681" s="18"/>
      <c r="J4681" s="18"/>
      <c r="K4681" s="18"/>
      <c r="L4681" s="18" t="str">
        <f t="shared" si="152"/>
        <v/>
      </c>
      <c r="N4681" t="str">
        <f>IF([1]线路!H4681="","",[1]线路!H4681)</f>
        <v/>
      </c>
    </row>
    <row r="4682" spans="7:14" x14ac:dyDescent="0.15">
      <c r="G4682" s="18"/>
      <c r="H4682" s="18"/>
      <c r="I4682" s="18"/>
      <c r="J4682" s="18"/>
      <c r="K4682" s="18"/>
      <c r="L4682" s="18" t="str">
        <f t="shared" si="152"/>
        <v/>
      </c>
      <c r="N4682" t="str">
        <f>IF([1]线路!H4682="","",[1]线路!H4682)</f>
        <v/>
      </c>
    </row>
    <row r="4683" spans="7:14" x14ac:dyDescent="0.15">
      <c r="G4683" s="18"/>
      <c r="H4683" s="18"/>
      <c r="I4683" s="18"/>
      <c r="J4683" s="18"/>
      <c r="K4683" s="18"/>
      <c r="L4683" s="18" t="str">
        <f t="shared" si="152"/>
        <v/>
      </c>
      <c r="N4683" t="str">
        <f>IF([1]线路!H4683="","",[1]线路!H4683)</f>
        <v/>
      </c>
    </row>
    <row r="4684" spans="7:14" x14ac:dyDescent="0.15">
      <c r="G4684" s="18"/>
      <c r="H4684" s="18"/>
      <c r="I4684" s="18"/>
      <c r="J4684" s="18"/>
      <c r="K4684" s="18"/>
      <c r="L4684" s="18" t="str">
        <f t="shared" si="152"/>
        <v/>
      </c>
      <c r="N4684" t="str">
        <f>IF([1]线路!H4684="","",[1]线路!H4684)</f>
        <v/>
      </c>
    </row>
    <row r="4685" spans="7:14" x14ac:dyDescent="0.15">
      <c r="G4685" s="18"/>
      <c r="H4685" s="18"/>
      <c r="I4685" s="18"/>
      <c r="J4685" s="18"/>
      <c r="K4685" s="18"/>
      <c r="L4685" s="18" t="str">
        <f t="shared" si="152"/>
        <v/>
      </c>
      <c r="N4685" t="str">
        <f>IF([1]线路!H4685="","",[1]线路!H4685)</f>
        <v/>
      </c>
    </row>
    <row r="4686" spans="7:14" x14ac:dyDescent="0.15">
      <c r="G4686" s="18"/>
      <c r="H4686" s="18"/>
      <c r="I4686" s="18"/>
      <c r="J4686" s="18"/>
      <c r="K4686" s="18"/>
      <c r="L4686" s="18" t="str">
        <f t="shared" si="152"/>
        <v/>
      </c>
      <c r="N4686" t="str">
        <f>IF([1]线路!H4686="","",[1]线路!H4686)</f>
        <v/>
      </c>
    </row>
    <row r="4687" spans="7:14" x14ac:dyDescent="0.15">
      <c r="G4687" s="18"/>
      <c r="H4687" s="18"/>
      <c r="I4687" s="18"/>
      <c r="J4687" s="18"/>
      <c r="K4687" s="18"/>
      <c r="L4687" s="18" t="str">
        <f t="shared" si="152"/>
        <v/>
      </c>
      <c r="N4687" t="str">
        <f>IF([1]线路!H4687="","",[1]线路!H4687)</f>
        <v/>
      </c>
    </row>
    <row r="4688" spans="7:14" x14ac:dyDescent="0.15">
      <c r="G4688" s="18"/>
      <c r="H4688" s="18"/>
      <c r="I4688" s="18"/>
      <c r="J4688" s="18"/>
      <c r="K4688" s="18"/>
      <c r="L4688" s="18" t="str">
        <f t="shared" si="152"/>
        <v/>
      </c>
      <c r="N4688" t="str">
        <f>IF([1]线路!H4688="","",[1]线路!H4688)</f>
        <v/>
      </c>
    </row>
    <row r="4689" spans="7:14" x14ac:dyDescent="0.15">
      <c r="G4689" s="18"/>
      <c r="H4689" s="18"/>
      <c r="I4689" s="18"/>
      <c r="J4689" s="18"/>
      <c r="K4689" s="18"/>
      <c r="L4689" s="18" t="str">
        <f t="shared" si="152"/>
        <v/>
      </c>
      <c r="N4689" t="str">
        <f>IF([1]线路!H4689="","",[1]线路!H4689)</f>
        <v/>
      </c>
    </row>
    <row r="4690" spans="7:14" x14ac:dyDescent="0.15">
      <c r="G4690" s="18"/>
      <c r="H4690" s="18"/>
      <c r="I4690" s="18"/>
      <c r="J4690" s="18"/>
      <c r="K4690" s="18"/>
      <c r="L4690" s="18" t="str">
        <f t="shared" si="152"/>
        <v/>
      </c>
      <c r="N4690" t="str">
        <f>IF([1]线路!H4690="","",[1]线路!H4690)</f>
        <v/>
      </c>
    </row>
    <row r="4691" spans="7:14" x14ac:dyDescent="0.15">
      <c r="G4691" s="18"/>
      <c r="H4691" s="18"/>
      <c r="I4691" s="18"/>
      <c r="J4691" s="18"/>
      <c r="K4691" s="18"/>
      <c r="L4691" s="18" t="str">
        <f t="shared" si="152"/>
        <v/>
      </c>
      <c r="N4691" t="str">
        <f>IF([1]线路!H4691="","",[1]线路!H4691)</f>
        <v/>
      </c>
    </row>
    <row r="4692" spans="7:14" x14ac:dyDescent="0.15">
      <c r="G4692" s="18"/>
      <c r="H4692" s="18"/>
      <c r="I4692" s="18"/>
      <c r="J4692" s="18"/>
      <c r="K4692" s="18"/>
      <c r="L4692" s="18" t="str">
        <f t="shared" si="152"/>
        <v/>
      </c>
      <c r="N4692" t="str">
        <f>IF([1]线路!H4692="","",[1]线路!H4692)</f>
        <v/>
      </c>
    </row>
    <row r="4693" spans="7:14" x14ac:dyDescent="0.15">
      <c r="G4693" s="18"/>
      <c r="H4693" s="18"/>
      <c r="I4693" s="18"/>
      <c r="J4693" s="18"/>
      <c r="K4693" s="18"/>
      <c r="L4693" s="18" t="str">
        <f t="shared" si="152"/>
        <v/>
      </c>
      <c r="N4693" t="str">
        <f>IF([1]线路!H4693="","",[1]线路!H4693)</f>
        <v/>
      </c>
    </row>
    <row r="4694" spans="7:14" x14ac:dyDescent="0.15">
      <c r="G4694" s="18"/>
      <c r="H4694" s="18"/>
      <c r="I4694" s="18"/>
      <c r="J4694" s="18"/>
      <c r="K4694" s="18"/>
      <c r="L4694" s="18" t="str">
        <f t="shared" si="152"/>
        <v/>
      </c>
      <c r="N4694" t="str">
        <f>IF([1]线路!H4694="","",[1]线路!H4694)</f>
        <v/>
      </c>
    </row>
    <row r="4695" spans="7:14" x14ac:dyDescent="0.15">
      <c r="G4695" s="18"/>
      <c r="H4695" s="18"/>
      <c r="I4695" s="18"/>
      <c r="J4695" s="18"/>
      <c r="K4695" s="18"/>
      <c r="L4695" s="18" t="str">
        <f t="shared" si="152"/>
        <v/>
      </c>
      <c r="N4695" t="str">
        <f>IF([1]线路!H4695="","",[1]线路!H4695)</f>
        <v/>
      </c>
    </row>
    <row r="4696" spans="7:14" x14ac:dyDescent="0.15">
      <c r="G4696" s="18"/>
      <c r="H4696" s="18"/>
      <c r="I4696" s="18"/>
      <c r="J4696" s="18"/>
      <c r="K4696" s="18"/>
      <c r="L4696" s="18" t="str">
        <f t="shared" si="152"/>
        <v/>
      </c>
      <c r="N4696" t="str">
        <f>IF([1]线路!H4696="","",[1]线路!H4696)</f>
        <v/>
      </c>
    </row>
    <row r="4697" spans="7:14" x14ac:dyDescent="0.15">
      <c r="G4697" s="18"/>
      <c r="H4697" s="18"/>
      <c r="I4697" s="18"/>
      <c r="J4697" s="18"/>
      <c r="K4697" s="18"/>
      <c r="L4697" s="18" t="str">
        <f t="shared" si="152"/>
        <v/>
      </c>
      <c r="N4697" t="str">
        <f>IF([1]线路!H4697="","",[1]线路!H4697)</f>
        <v/>
      </c>
    </row>
    <row r="4698" spans="7:14" x14ac:dyDescent="0.15">
      <c r="G4698" s="18"/>
      <c r="H4698" s="18"/>
      <c r="I4698" s="18"/>
      <c r="J4698" s="18"/>
      <c r="K4698" s="18"/>
      <c r="L4698" s="18" t="str">
        <f t="shared" si="152"/>
        <v/>
      </c>
      <c r="N4698" t="str">
        <f>IF([1]线路!H4698="","",[1]线路!H4698)</f>
        <v/>
      </c>
    </row>
    <row r="4699" spans="7:14" x14ac:dyDescent="0.15">
      <c r="G4699" s="18"/>
      <c r="H4699" s="18"/>
      <c r="I4699" s="18"/>
      <c r="J4699" s="18"/>
      <c r="K4699" s="18"/>
      <c r="L4699" s="18" t="str">
        <f t="shared" si="152"/>
        <v/>
      </c>
      <c r="N4699" t="str">
        <f>IF([1]线路!H4699="","",[1]线路!H4699)</f>
        <v/>
      </c>
    </row>
    <row r="4700" spans="7:14" x14ac:dyDescent="0.15">
      <c r="G4700" s="18"/>
      <c r="H4700" s="18"/>
      <c r="I4700" s="18"/>
      <c r="J4700" s="18"/>
      <c r="K4700" s="18"/>
      <c r="L4700" s="18" t="str">
        <f t="shared" si="152"/>
        <v/>
      </c>
      <c r="N4700" t="str">
        <f>IF([1]线路!H4700="","",[1]线路!H4700)</f>
        <v/>
      </c>
    </row>
    <row r="4701" spans="7:14" x14ac:dyDescent="0.15">
      <c r="G4701" s="18"/>
      <c r="H4701" s="18"/>
      <c r="I4701" s="18"/>
      <c r="J4701" s="18"/>
      <c r="K4701" s="18"/>
      <c r="L4701" s="18" t="str">
        <f t="shared" si="152"/>
        <v/>
      </c>
      <c r="N4701" t="str">
        <f>IF([1]线路!H4701="","",[1]线路!H4701)</f>
        <v/>
      </c>
    </row>
    <row r="4702" spans="7:14" x14ac:dyDescent="0.15">
      <c r="G4702" s="18"/>
      <c r="H4702" s="18"/>
      <c r="I4702" s="18"/>
      <c r="J4702" s="18"/>
      <c r="K4702" s="18"/>
      <c r="L4702" s="18" t="str">
        <f t="shared" si="152"/>
        <v/>
      </c>
      <c r="N4702" t="str">
        <f>IF([1]线路!H4702="","",[1]线路!H4702)</f>
        <v/>
      </c>
    </row>
    <row r="4703" spans="7:14" x14ac:dyDescent="0.15">
      <c r="G4703" s="18"/>
      <c r="H4703" s="18"/>
      <c r="I4703" s="18"/>
      <c r="J4703" s="18"/>
      <c r="K4703" s="18"/>
      <c r="L4703" s="18" t="str">
        <f t="shared" si="152"/>
        <v/>
      </c>
      <c r="N4703" t="str">
        <f>IF([1]线路!H4703="","",[1]线路!H4703)</f>
        <v/>
      </c>
    </row>
    <row r="4704" spans="7:14" x14ac:dyDescent="0.15">
      <c r="G4704" s="18"/>
      <c r="H4704" s="18"/>
      <c r="I4704" s="18"/>
      <c r="J4704" s="18"/>
      <c r="K4704" s="18"/>
      <c r="L4704" s="18" t="str">
        <f t="shared" si="152"/>
        <v/>
      </c>
      <c r="N4704" t="str">
        <f>IF([1]线路!H4704="","",[1]线路!H4704)</f>
        <v/>
      </c>
    </row>
    <row r="4705" spans="7:14" x14ac:dyDescent="0.15">
      <c r="G4705" s="18"/>
      <c r="H4705" s="18"/>
      <c r="I4705" s="18"/>
      <c r="J4705" s="18"/>
      <c r="K4705" s="18"/>
      <c r="L4705" s="18" t="str">
        <f t="shared" si="152"/>
        <v/>
      </c>
      <c r="N4705" t="str">
        <f>IF([1]线路!H4705="","",[1]线路!H4705)</f>
        <v/>
      </c>
    </row>
    <row r="4706" spans="7:14" x14ac:dyDescent="0.15">
      <c r="G4706" s="18"/>
      <c r="H4706" s="18"/>
      <c r="I4706" s="18"/>
      <c r="J4706" s="18"/>
      <c r="K4706" s="18"/>
      <c r="L4706" s="18" t="str">
        <f t="shared" si="152"/>
        <v/>
      </c>
      <c r="N4706" t="str">
        <f>IF([1]线路!H4706="","",[1]线路!H4706)</f>
        <v/>
      </c>
    </row>
    <row r="4707" spans="7:14" x14ac:dyDescent="0.15">
      <c r="G4707" s="18"/>
      <c r="H4707" s="18"/>
      <c r="I4707" s="18"/>
      <c r="J4707" s="18"/>
      <c r="K4707" s="18"/>
      <c r="L4707" s="18" t="str">
        <f t="shared" si="152"/>
        <v/>
      </c>
      <c r="N4707" t="str">
        <f>IF([1]线路!H4707="","",[1]线路!H4707)</f>
        <v/>
      </c>
    </row>
    <row r="4708" spans="7:14" x14ac:dyDescent="0.15">
      <c r="G4708" s="18"/>
      <c r="H4708" s="18"/>
      <c r="I4708" s="18"/>
      <c r="J4708" s="18"/>
      <c r="K4708" s="18"/>
      <c r="L4708" s="18" t="str">
        <f t="shared" si="152"/>
        <v/>
      </c>
      <c r="N4708" t="str">
        <f>IF([1]线路!H4708="","",[1]线路!H4708)</f>
        <v/>
      </c>
    </row>
    <row r="4709" spans="7:14" x14ac:dyDescent="0.15">
      <c r="G4709" s="18"/>
      <c r="H4709" s="18"/>
      <c r="I4709" s="18"/>
      <c r="J4709" s="18"/>
      <c r="K4709" s="18"/>
      <c r="L4709" s="18" t="str">
        <f t="shared" si="152"/>
        <v/>
      </c>
      <c r="N4709" t="str">
        <f>IF([1]线路!H4709="","",[1]线路!H4709)</f>
        <v/>
      </c>
    </row>
    <row r="4710" spans="7:14" x14ac:dyDescent="0.15">
      <c r="G4710" s="18"/>
      <c r="H4710" s="18"/>
      <c r="I4710" s="18"/>
      <c r="J4710" s="18"/>
      <c r="K4710" s="18"/>
      <c r="L4710" s="18" t="str">
        <f t="shared" si="152"/>
        <v/>
      </c>
      <c r="N4710" t="str">
        <f>IF([1]线路!H4710="","",[1]线路!H4710)</f>
        <v/>
      </c>
    </row>
    <row r="4711" spans="7:14" x14ac:dyDescent="0.15">
      <c r="G4711" s="18"/>
      <c r="H4711" s="18"/>
      <c r="I4711" s="18"/>
      <c r="J4711" s="18"/>
      <c r="K4711" s="18"/>
      <c r="L4711" s="18" t="str">
        <f t="shared" si="152"/>
        <v/>
      </c>
      <c r="N4711" t="str">
        <f>IF([1]线路!H4711="","",[1]线路!H4711)</f>
        <v/>
      </c>
    </row>
    <row r="4712" spans="7:14" x14ac:dyDescent="0.15">
      <c r="G4712" s="18"/>
      <c r="H4712" s="18"/>
      <c r="I4712" s="18"/>
      <c r="J4712" s="18"/>
      <c r="K4712" s="18"/>
      <c r="L4712" s="18" t="str">
        <f t="shared" si="152"/>
        <v/>
      </c>
      <c r="N4712" t="str">
        <f>IF([1]线路!H4712="","",[1]线路!H4712)</f>
        <v/>
      </c>
    </row>
    <row r="4713" spans="7:14" x14ac:dyDescent="0.15">
      <c r="G4713" s="18"/>
      <c r="H4713" s="18"/>
      <c r="I4713" s="18"/>
      <c r="J4713" s="18"/>
      <c r="K4713" s="18"/>
      <c r="L4713" s="18" t="str">
        <f t="shared" si="152"/>
        <v/>
      </c>
      <c r="N4713" t="str">
        <f>IF([1]线路!H4713="","",[1]线路!H4713)</f>
        <v/>
      </c>
    </row>
    <row r="4714" spans="7:14" x14ac:dyDescent="0.15">
      <c r="G4714" s="18"/>
      <c r="H4714" s="18"/>
      <c r="I4714" s="18"/>
      <c r="J4714" s="18"/>
      <c r="K4714" s="18"/>
      <c r="L4714" s="18" t="str">
        <f t="shared" si="152"/>
        <v/>
      </c>
      <c r="N4714" t="str">
        <f>IF([1]线路!H4714="","",[1]线路!H4714)</f>
        <v/>
      </c>
    </row>
    <row r="4715" spans="7:14" x14ac:dyDescent="0.15">
      <c r="G4715" s="18"/>
      <c r="H4715" s="18"/>
      <c r="I4715" s="18"/>
      <c r="J4715" s="18"/>
      <c r="K4715" s="18"/>
      <c r="L4715" s="18" t="str">
        <f t="shared" si="152"/>
        <v/>
      </c>
      <c r="N4715" t="str">
        <f>IF([1]线路!H4715="","",[1]线路!H4715)</f>
        <v/>
      </c>
    </row>
    <row r="4716" spans="7:14" x14ac:dyDescent="0.15">
      <c r="G4716" s="18"/>
      <c r="H4716" s="18"/>
      <c r="I4716" s="18"/>
      <c r="J4716" s="18"/>
      <c r="K4716" s="18"/>
      <c r="L4716" s="18" t="str">
        <f t="shared" si="152"/>
        <v/>
      </c>
      <c r="N4716" t="str">
        <f>IF([1]线路!H4716="","",[1]线路!H4716)</f>
        <v/>
      </c>
    </row>
    <row r="4717" spans="7:14" x14ac:dyDescent="0.15">
      <c r="G4717" s="18"/>
      <c r="H4717" s="18"/>
      <c r="I4717" s="18"/>
      <c r="J4717" s="18"/>
      <c r="K4717" s="18"/>
      <c r="L4717" s="18" t="str">
        <f t="shared" si="152"/>
        <v/>
      </c>
      <c r="N4717" t="str">
        <f>IF([1]线路!H4717="","",[1]线路!H4717)</f>
        <v/>
      </c>
    </row>
    <row r="4718" spans="7:14" x14ac:dyDescent="0.15">
      <c r="G4718" s="18"/>
      <c r="H4718" s="18"/>
      <c r="I4718" s="18"/>
      <c r="J4718" s="18"/>
      <c r="K4718" s="18"/>
      <c r="L4718" s="18" t="str">
        <f t="shared" si="152"/>
        <v/>
      </c>
      <c r="N4718" t="str">
        <f>IF([1]线路!H4718="","",[1]线路!H4718)</f>
        <v/>
      </c>
    </row>
    <row r="4719" spans="7:14" x14ac:dyDescent="0.15">
      <c r="G4719" s="18"/>
      <c r="H4719" s="18"/>
      <c r="I4719" s="18"/>
      <c r="J4719" s="18"/>
      <c r="K4719" s="18"/>
      <c r="L4719" s="18" t="str">
        <f t="shared" si="152"/>
        <v/>
      </c>
      <c r="N4719" t="str">
        <f>IF([1]线路!H4719="","",[1]线路!H4719)</f>
        <v/>
      </c>
    </row>
    <row r="4720" spans="7:14" x14ac:dyDescent="0.15">
      <c r="G4720" s="18"/>
      <c r="H4720" s="18"/>
      <c r="I4720" s="18"/>
      <c r="J4720" s="18"/>
      <c r="K4720" s="18"/>
      <c r="L4720" s="18" t="str">
        <f t="shared" si="152"/>
        <v/>
      </c>
      <c r="N4720" t="str">
        <f>IF([1]线路!H4720="","",[1]线路!H4720)</f>
        <v/>
      </c>
    </row>
    <row r="4721" spans="7:14" x14ac:dyDescent="0.15">
      <c r="G4721" s="18"/>
      <c r="H4721" s="18"/>
      <c r="I4721" s="18"/>
      <c r="J4721" s="18"/>
      <c r="K4721" s="18"/>
      <c r="L4721" s="18" t="str">
        <f t="shared" si="152"/>
        <v/>
      </c>
      <c r="N4721" t="str">
        <f>IF([1]线路!H4721="","",[1]线路!H4721)</f>
        <v/>
      </c>
    </row>
    <row r="4722" spans="7:14" x14ac:dyDescent="0.15">
      <c r="G4722" s="18"/>
      <c r="H4722" s="18"/>
      <c r="I4722" s="18"/>
      <c r="J4722" s="18"/>
      <c r="K4722" s="18"/>
      <c r="L4722" s="18" t="str">
        <f t="shared" si="152"/>
        <v/>
      </c>
      <c r="N4722" t="str">
        <f>IF([1]线路!H4722="","",[1]线路!H4722)</f>
        <v/>
      </c>
    </row>
    <row r="4723" spans="7:14" x14ac:dyDescent="0.15">
      <c r="G4723" s="18"/>
      <c r="H4723" s="18"/>
      <c r="I4723" s="18"/>
      <c r="J4723" s="18"/>
      <c r="K4723" s="18"/>
      <c r="L4723" s="18" t="str">
        <f t="shared" si="152"/>
        <v/>
      </c>
      <c r="N4723" t="str">
        <f>IF([1]线路!H4723="","",[1]线路!H4723)</f>
        <v/>
      </c>
    </row>
    <row r="4724" spans="7:14" x14ac:dyDescent="0.15">
      <c r="G4724" s="18"/>
      <c r="H4724" s="18"/>
      <c r="I4724" s="18"/>
      <c r="J4724" s="18"/>
      <c r="K4724" s="18"/>
      <c r="L4724" s="18" t="str">
        <f t="shared" si="152"/>
        <v/>
      </c>
      <c r="N4724" t="str">
        <f>IF([1]线路!H4724="","",[1]线路!H4724)</f>
        <v/>
      </c>
    </row>
    <row r="4725" spans="7:14" x14ac:dyDescent="0.15">
      <c r="G4725" s="18"/>
      <c r="H4725" s="18"/>
      <c r="I4725" s="18"/>
      <c r="J4725" s="18"/>
      <c r="K4725" s="18"/>
      <c r="L4725" s="18" t="str">
        <f t="shared" si="152"/>
        <v/>
      </c>
      <c r="N4725" t="str">
        <f>IF([1]线路!H4725="","",[1]线路!H4725)</f>
        <v/>
      </c>
    </row>
    <row r="4726" spans="7:14" x14ac:dyDescent="0.15">
      <c r="G4726" s="18"/>
      <c r="H4726" s="18"/>
      <c r="I4726" s="18"/>
      <c r="J4726" s="18"/>
      <c r="K4726" s="18"/>
      <c r="L4726" s="18" t="str">
        <f t="shared" si="152"/>
        <v/>
      </c>
      <c r="N4726" t="str">
        <f>IF([1]线路!H4726="","",[1]线路!H4726)</f>
        <v/>
      </c>
    </row>
    <row r="4727" spans="7:14" x14ac:dyDescent="0.15">
      <c r="G4727" s="18"/>
      <c r="H4727" s="18"/>
      <c r="I4727" s="18"/>
      <c r="J4727" s="18"/>
      <c r="K4727" s="18"/>
      <c r="L4727" s="18" t="str">
        <f t="shared" si="152"/>
        <v/>
      </c>
      <c r="N4727" t="str">
        <f>IF([1]线路!H4727="","",[1]线路!H4727)</f>
        <v/>
      </c>
    </row>
    <row r="4728" spans="7:14" x14ac:dyDescent="0.15">
      <c r="G4728" s="18"/>
      <c r="H4728" s="18"/>
      <c r="I4728" s="18"/>
      <c r="J4728" s="18"/>
      <c r="K4728" s="18"/>
      <c r="L4728" s="18" t="str">
        <f t="shared" si="152"/>
        <v/>
      </c>
      <c r="N4728" t="str">
        <f>IF([1]线路!H4728="","",[1]线路!H4728)</f>
        <v/>
      </c>
    </row>
    <row r="4729" spans="7:14" x14ac:dyDescent="0.15">
      <c r="G4729" s="18"/>
      <c r="H4729" s="18"/>
      <c r="I4729" s="18"/>
      <c r="J4729" s="18"/>
      <c r="K4729" s="18"/>
      <c r="L4729" s="18" t="str">
        <f t="shared" si="152"/>
        <v/>
      </c>
      <c r="N4729" t="str">
        <f>IF([1]线路!H4729="","",[1]线路!H4729)</f>
        <v/>
      </c>
    </row>
    <row r="4730" spans="7:14" x14ac:dyDescent="0.15">
      <c r="G4730" s="18"/>
      <c r="H4730" s="18"/>
      <c r="I4730" s="18"/>
      <c r="J4730" s="18"/>
      <c r="K4730" s="18"/>
      <c r="L4730" s="18" t="str">
        <f t="shared" si="152"/>
        <v/>
      </c>
      <c r="N4730" t="str">
        <f>IF([1]线路!H4730="","",[1]线路!H4730)</f>
        <v/>
      </c>
    </row>
    <row r="4731" spans="7:14" x14ac:dyDescent="0.15">
      <c r="G4731" s="18"/>
      <c r="H4731" s="18"/>
      <c r="I4731" s="18"/>
      <c r="J4731" s="18"/>
      <c r="K4731" s="18"/>
      <c r="L4731" s="18" t="str">
        <f t="shared" si="152"/>
        <v/>
      </c>
      <c r="N4731" t="str">
        <f>IF([1]线路!H4731="","",[1]线路!H4731)</f>
        <v/>
      </c>
    </row>
    <row r="4732" spans="7:14" x14ac:dyDescent="0.15">
      <c r="G4732" s="18"/>
      <c r="H4732" s="18"/>
      <c r="I4732" s="18"/>
      <c r="J4732" s="18"/>
      <c r="K4732" s="18"/>
      <c r="L4732" s="18" t="str">
        <f t="shared" si="152"/>
        <v/>
      </c>
      <c r="N4732" t="str">
        <f>IF([1]线路!H4732="","",[1]线路!H4732)</f>
        <v/>
      </c>
    </row>
    <row r="4733" spans="7:14" x14ac:dyDescent="0.15">
      <c r="G4733" s="18"/>
      <c r="H4733" s="18"/>
      <c r="I4733" s="18"/>
      <c r="J4733" s="18"/>
      <c r="K4733" s="18"/>
      <c r="L4733" s="18" t="str">
        <f t="shared" si="152"/>
        <v/>
      </c>
      <c r="N4733" t="str">
        <f>IF([1]线路!H4733="","",[1]线路!H4733)</f>
        <v/>
      </c>
    </row>
    <row r="4734" spans="7:14" x14ac:dyDescent="0.15">
      <c r="G4734" s="18"/>
      <c r="H4734" s="18"/>
      <c r="I4734" s="18"/>
      <c r="J4734" s="18"/>
      <c r="K4734" s="18"/>
      <c r="L4734" s="18" t="str">
        <f t="shared" si="152"/>
        <v/>
      </c>
      <c r="N4734" t="str">
        <f>IF([1]线路!H4734="","",[1]线路!H4734)</f>
        <v/>
      </c>
    </row>
    <row r="4735" spans="7:14" x14ac:dyDescent="0.15">
      <c r="G4735" s="18"/>
      <c r="H4735" s="18"/>
      <c r="I4735" s="18"/>
      <c r="J4735" s="18"/>
      <c r="K4735" s="18"/>
      <c r="L4735" s="18" t="str">
        <f t="shared" si="152"/>
        <v/>
      </c>
      <c r="N4735" t="str">
        <f>IF([1]线路!H4735="","",[1]线路!H4735)</f>
        <v/>
      </c>
    </row>
    <row r="4736" spans="7:14" x14ac:dyDescent="0.15">
      <c r="G4736" s="18"/>
      <c r="H4736" s="18"/>
      <c r="I4736" s="18"/>
      <c r="J4736" s="18"/>
      <c r="K4736" s="18"/>
      <c r="L4736" s="18" t="str">
        <f t="shared" si="152"/>
        <v/>
      </c>
      <c r="N4736" t="str">
        <f>IF([1]线路!H4736="","",[1]线路!H4736)</f>
        <v/>
      </c>
    </row>
    <row r="4737" spans="7:14" x14ac:dyDescent="0.15">
      <c r="G4737" s="18"/>
      <c r="H4737" s="18"/>
      <c r="I4737" s="18"/>
      <c r="J4737" s="18"/>
      <c r="K4737" s="18"/>
      <c r="L4737" s="18" t="str">
        <f t="shared" si="152"/>
        <v/>
      </c>
      <c r="N4737" t="str">
        <f>IF([1]线路!H4737="","",[1]线路!H4737)</f>
        <v/>
      </c>
    </row>
    <row r="4738" spans="7:14" x14ac:dyDescent="0.15">
      <c r="G4738" s="18"/>
      <c r="H4738" s="18"/>
      <c r="I4738" s="18"/>
      <c r="J4738" s="18"/>
      <c r="K4738" s="18"/>
      <c r="L4738" s="18" t="str">
        <f t="shared" si="152"/>
        <v/>
      </c>
      <c r="N4738" t="str">
        <f>IF([1]线路!H4738="","",[1]线路!H4738)</f>
        <v/>
      </c>
    </row>
    <row r="4739" spans="7:14" x14ac:dyDescent="0.15">
      <c r="G4739" s="18"/>
      <c r="H4739" s="18"/>
      <c r="I4739" s="18"/>
      <c r="J4739" s="18"/>
      <c r="K4739" s="18"/>
      <c r="L4739" s="18" t="str">
        <f t="shared" ref="L4739:L4802" si="153">IF(OR(I4739="",K4739=""),"",IF(I4739/(I4739+K4739)&gt;0.5,0,1))</f>
        <v/>
      </c>
      <c r="N4739" t="str">
        <f>IF([1]线路!H4739="","",[1]线路!H4739)</f>
        <v/>
      </c>
    </row>
    <row r="4740" spans="7:14" x14ac:dyDescent="0.15">
      <c r="G4740" s="18"/>
      <c r="H4740" s="18"/>
      <c r="I4740" s="18"/>
      <c r="J4740" s="18"/>
      <c r="K4740" s="18"/>
      <c r="L4740" s="18" t="str">
        <f t="shared" si="153"/>
        <v/>
      </c>
      <c r="N4740" t="str">
        <f>IF([1]线路!H4740="","",[1]线路!H4740)</f>
        <v/>
      </c>
    </row>
    <row r="4741" spans="7:14" x14ac:dyDescent="0.15">
      <c r="G4741" s="18"/>
      <c r="H4741" s="18"/>
      <c r="I4741" s="18"/>
      <c r="J4741" s="18"/>
      <c r="K4741" s="18"/>
      <c r="L4741" s="18" t="str">
        <f t="shared" si="153"/>
        <v/>
      </c>
      <c r="N4741" t="str">
        <f>IF([1]线路!H4741="","",[1]线路!H4741)</f>
        <v/>
      </c>
    </row>
    <row r="4742" spans="7:14" x14ac:dyDescent="0.15">
      <c r="G4742" s="18"/>
      <c r="H4742" s="18"/>
      <c r="I4742" s="18"/>
      <c r="J4742" s="18"/>
      <c r="K4742" s="18"/>
      <c r="L4742" s="18" t="str">
        <f t="shared" si="153"/>
        <v/>
      </c>
      <c r="N4742" t="str">
        <f>IF([1]线路!H4742="","",[1]线路!H4742)</f>
        <v/>
      </c>
    </row>
    <row r="4743" spans="7:14" x14ac:dyDescent="0.15">
      <c r="G4743" s="18"/>
      <c r="H4743" s="18"/>
      <c r="I4743" s="18"/>
      <c r="J4743" s="18"/>
      <c r="K4743" s="18"/>
      <c r="L4743" s="18" t="str">
        <f t="shared" si="153"/>
        <v/>
      </c>
      <c r="N4743" t="str">
        <f>IF([1]线路!H4743="","",[1]线路!H4743)</f>
        <v/>
      </c>
    </row>
    <row r="4744" spans="7:14" x14ac:dyDescent="0.15">
      <c r="G4744" s="18"/>
      <c r="H4744" s="18"/>
      <c r="I4744" s="18"/>
      <c r="J4744" s="18"/>
      <c r="K4744" s="18"/>
      <c r="L4744" s="18" t="str">
        <f t="shared" si="153"/>
        <v/>
      </c>
      <c r="N4744" t="str">
        <f>IF([1]线路!H4744="","",[1]线路!H4744)</f>
        <v/>
      </c>
    </row>
    <row r="4745" spans="7:14" x14ac:dyDescent="0.15">
      <c r="G4745" s="18"/>
      <c r="H4745" s="18"/>
      <c r="I4745" s="18"/>
      <c r="J4745" s="18"/>
      <c r="K4745" s="18"/>
      <c r="L4745" s="18" t="str">
        <f t="shared" si="153"/>
        <v/>
      </c>
      <c r="N4745" t="str">
        <f>IF([1]线路!H4745="","",[1]线路!H4745)</f>
        <v/>
      </c>
    </row>
    <row r="4746" spans="7:14" x14ac:dyDescent="0.15">
      <c r="G4746" s="18"/>
      <c r="H4746" s="18"/>
      <c r="I4746" s="18"/>
      <c r="J4746" s="18"/>
      <c r="K4746" s="18"/>
      <c r="L4746" s="18" t="str">
        <f t="shared" si="153"/>
        <v/>
      </c>
      <c r="N4746" t="str">
        <f>IF([1]线路!H4746="","",[1]线路!H4746)</f>
        <v/>
      </c>
    </row>
    <row r="4747" spans="7:14" x14ac:dyDescent="0.15">
      <c r="G4747" s="18"/>
      <c r="H4747" s="18"/>
      <c r="I4747" s="18"/>
      <c r="J4747" s="18"/>
      <c r="K4747" s="18"/>
      <c r="L4747" s="18" t="str">
        <f t="shared" si="153"/>
        <v/>
      </c>
      <c r="N4747" t="str">
        <f>IF([1]线路!H4747="","",[1]线路!H4747)</f>
        <v/>
      </c>
    </row>
    <row r="4748" spans="7:14" x14ac:dyDescent="0.15">
      <c r="G4748" s="18"/>
      <c r="H4748" s="18"/>
      <c r="I4748" s="18"/>
      <c r="J4748" s="18"/>
      <c r="K4748" s="18"/>
      <c r="L4748" s="18" t="str">
        <f t="shared" si="153"/>
        <v/>
      </c>
      <c r="N4748" t="str">
        <f>IF([1]线路!H4748="","",[1]线路!H4748)</f>
        <v/>
      </c>
    </row>
    <row r="4749" spans="7:14" x14ac:dyDescent="0.15">
      <c r="G4749" s="18"/>
      <c r="H4749" s="18"/>
      <c r="I4749" s="18"/>
      <c r="J4749" s="18"/>
      <c r="K4749" s="18"/>
      <c r="L4749" s="18" t="str">
        <f t="shared" si="153"/>
        <v/>
      </c>
      <c r="N4749" t="str">
        <f>IF([1]线路!H4749="","",[1]线路!H4749)</f>
        <v/>
      </c>
    </row>
    <row r="4750" spans="7:14" x14ac:dyDescent="0.15">
      <c r="G4750" s="18"/>
      <c r="H4750" s="18"/>
      <c r="I4750" s="18"/>
      <c r="J4750" s="18"/>
      <c r="K4750" s="18"/>
      <c r="L4750" s="18" t="str">
        <f t="shared" si="153"/>
        <v/>
      </c>
      <c r="N4750" t="str">
        <f>IF([1]线路!H4750="","",[1]线路!H4750)</f>
        <v/>
      </c>
    </row>
    <row r="4751" spans="7:14" x14ac:dyDescent="0.15">
      <c r="G4751" s="18"/>
      <c r="H4751" s="18"/>
      <c r="I4751" s="18"/>
      <c r="J4751" s="18"/>
      <c r="K4751" s="18"/>
      <c r="L4751" s="18" t="str">
        <f t="shared" si="153"/>
        <v/>
      </c>
      <c r="N4751" t="str">
        <f>IF([1]线路!H4751="","",[1]线路!H4751)</f>
        <v/>
      </c>
    </row>
    <row r="4752" spans="7:14" x14ac:dyDescent="0.15">
      <c r="G4752" s="18"/>
      <c r="H4752" s="18"/>
      <c r="I4752" s="18"/>
      <c r="J4752" s="18"/>
      <c r="K4752" s="18"/>
      <c r="L4752" s="18" t="str">
        <f t="shared" si="153"/>
        <v/>
      </c>
      <c r="N4752" t="str">
        <f>IF([1]线路!H4752="","",[1]线路!H4752)</f>
        <v/>
      </c>
    </row>
    <row r="4753" spans="7:14" x14ac:dyDescent="0.15">
      <c r="G4753" s="18"/>
      <c r="H4753" s="18"/>
      <c r="I4753" s="18"/>
      <c r="J4753" s="18"/>
      <c r="K4753" s="18"/>
      <c r="L4753" s="18" t="str">
        <f t="shared" si="153"/>
        <v/>
      </c>
      <c r="N4753" t="str">
        <f>IF([1]线路!H4753="","",[1]线路!H4753)</f>
        <v/>
      </c>
    </row>
    <row r="4754" spans="7:14" x14ac:dyDescent="0.15">
      <c r="G4754" s="18"/>
      <c r="H4754" s="18"/>
      <c r="I4754" s="18"/>
      <c r="J4754" s="18"/>
      <c r="K4754" s="18"/>
      <c r="L4754" s="18" t="str">
        <f t="shared" si="153"/>
        <v/>
      </c>
      <c r="N4754" t="str">
        <f>IF([1]线路!H4754="","",[1]线路!H4754)</f>
        <v/>
      </c>
    </row>
    <row r="4755" spans="7:14" x14ac:dyDescent="0.15">
      <c r="G4755" s="18"/>
      <c r="H4755" s="18"/>
      <c r="I4755" s="18"/>
      <c r="J4755" s="18"/>
      <c r="K4755" s="18"/>
      <c r="L4755" s="18" t="str">
        <f t="shared" si="153"/>
        <v/>
      </c>
      <c r="N4755" t="str">
        <f>IF([1]线路!H4755="","",[1]线路!H4755)</f>
        <v/>
      </c>
    </row>
    <row r="4756" spans="7:14" x14ac:dyDescent="0.15">
      <c r="G4756" s="18"/>
      <c r="H4756" s="18"/>
      <c r="I4756" s="18"/>
      <c r="J4756" s="18"/>
      <c r="K4756" s="18"/>
      <c r="L4756" s="18" t="str">
        <f t="shared" si="153"/>
        <v/>
      </c>
      <c r="N4756" t="str">
        <f>IF([1]线路!H4756="","",[1]线路!H4756)</f>
        <v/>
      </c>
    </row>
    <row r="4757" spans="7:14" x14ac:dyDescent="0.15">
      <c r="G4757" s="18"/>
      <c r="H4757" s="18"/>
      <c r="I4757" s="18"/>
      <c r="J4757" s="18"/>
      <c r="K4757" s="18"/>
      <c r="L4757" s="18" t="str">
        <f t="shared" si="153"/>
        <v/>
      </c>
      <c r="N4757" t="str">
        <f>IF([1]线路!H4757="","",[1]线路!H4757)</f>
        <v/>
      </c>
    </row>
    <row r="4758" spans="7:14" x14ac:dyDescent="0.15">
      <c r="G4758" s="18"/>
      <c r="H4758" s="18"/>
      <c r="I4758" s="18"/>
      <c r="J4758" s="18"/>
      <c r="K4758" s="18"/>
      <c r="L4758" s="18" t="str">
        <f t="shared" si="153"/>
        <v/>
      </c>
      <c r="N4758" t="str">
        <f>IF([1]线路!H4758="","",[1]线路!H4758)</f>
        <v/>
      </c>
    </row>
    <row r="4759" spans="7:14" x14ac:dyDescent="0.15">
      <c r="G4759" s="18"/>
      <c r="H4759" s="18"/>
      <c r="I4759" s="18"/>
      <c r="J4759" s="18"/>
      <c r="K4759" s="18"/>
      <c r="L4759" s="18" t="str">
        <f t="shared" si="153"/>
        <v/>
      </c>
      <c r="N4759" t="str">
        <f>IF([1]线路!H4759="","",[1]线路!H4759)</f>
        <v/>
      </c>
    </row>
    <row r="4760" spans="7:14" x14ac:dyDescent="0.15">
      <c r="G4760" s="18"/>
      <c r="H4760" s="18"/>
      <c r="I4760" s="18"/>
      <c r="J4760" s="18"/>
      <c r="K4760" s="18"/>
      <c r="L4760" s="18" t="str">
        <f t="shared" si="153"/>
        <v/>
      </c>
      <c r="N4760" t="str">
        <f>IF([1]线路!H4760="","",[1]线路!H4760)</f>
        <v/>
      </c>
    </row>
    <row r="4761" spans="7:14" x14ac:dyDescent="0.15">
      <c r="G4761" s="18"/>
      <c r="H4761" s="18"/>
      <c r="I4761" s="18"/>
      <c r="J4761" s="18"/>
      <c r="K4761" s="18"/>
      <c r="L4761" s="18" t="str">
        <f t="shared" si="153"/>
        <v/>
      </c>
      <c r="N4761" t="str">
        <f>IF([1]线路!H4761="","",[1]线路!H4761)</f>
        <v/>
      </c>
    </row>
    <row r="4762" spans="7:14" x14ac:dyDescent="0.15">
      <c r="G4762" s="18"/>
      <c r="H4762" s="18"/>
      <c r="I4762" s="18"/>
      <c r="J4762" s="18"/>
      <c r="K4762" s="18"/>
      <c r="L4762" s="18" t="str">
        <f t="shared" si="153"/>
        <v/>
      </c>
      <c r="N4762" t="str">
        <f>IF([1]线路!H4762="","",[1]线路!H4762)</f>
        <v/>
      </c>
    </row>
    <row r="4763" spans="7:14" x14ac:dyDescent="0.15">
      <c r="G4763" s="18"/>
      <c r="H4763" s="18"/>
      <c r="I4763" s="18"/>
      <c r="J4763" s="18"/>
      <c r="K4763" s="18"/>
      <c r="L4763" s="18" t="str">
        <f t="shared" si="153"/>
        <v/>
      </c>
      <c r="N4763" t="str">
        <f>IF([1]线路!H4763="","",[1]线路!H4763)</f>
        <v/>
      </c>
    </row>
    <row r="4764" spans="7:14" x14ac:dyDescent="0.15">
      <c r="G4764" s="18"/>
      <c r="H4764" s="18"/>
      <c r="I4764" s="18"/>
      <c r="J4764" s="18"/>
      <c r="K4764" s="18"/>
      <c r="L4764" s="18" t="str">
        <f t="shared" si="153"/>
        <v/>
      </c>
      <c r="N4764" t="str">
        <f>IF([1]线路!H4764="","",[1]线路!H4764)</f>
        <v/>
      </c>
    </row>
    <row r="4765" spans="7:14" x14ac:dyDescent="0.15">
      <c r="G4765" s="18"/>
      <c r="H4765" s="18"/>
      <c r="I4765" s="18"/>
      <c r="J4765" s="18"/>
      <c r="K4765" s="18"/>
      <c r="L4765" s="18" t="str">
        <f t="shared" si="153"/>
        <v/>
      </c>
      <c r="N4765" t="str">
        <f>IF([1]线路!H4765="","",[1]线路!H4765)</f>
        <v/>
      </c>
    </row>
    <row r="4766" spans="7:14" x14ac:dyDescent="0.15">
      <c r="G4766" s="18"/>
      <c r="H4766" s="18"/>
      <c r="I4766" s="18"/>
      <c r="J4766" s="18"/>
      <c r="K4766" s="18"/>
      <c r="L4766" s="18" t="str">
        <f t="shared" si="153"/>
        <v/>
      </c>
      <c r="N4766" t="str">
        <f>IF([1]线路!H4766="","",[1]线路!H4766)</f>
        <v/>
      </c>
    </row>
    <row r="4767" spans="7:14" x14ac:dyDescent="0.15">
      <c r="G4767" s="18"/>
      <c r="H4767" s="18"/>
      <c r="I4767" s="18"/>
      <c r="J4767" s="18"/>
      <c r="K4767" s="18"/>
      <c r="L4767" s="18" t="str">
        <f t="shared" si="153"/>
        <v/>
      </c>
      <c r="N4767" t="str">
        <f>IF([1]线路!H4767="","",[1]线路!H4767)</f>
        <v/>
      </c>
    </row>
    <row r="4768" spans="7:14" x14ac:dyDescent="0.15">
      <c r="G4768" s="18"/>
      <c r="H4768" s="18"/>
      <c r="I4768" s="18"/>
      <c r="J4768" s="18"/>
      <c r="K4768" s="18"/>
      <c r="L4768" s="18" t="str">
        <f t="shared" si="153"/>
        <v/>
      </c>
      <c r="N4768" t="str">
        <f>IF([1]线路!H4768="","",[1]线路!H4768)</f>
        <v/>
      </c>
    </row>
    <row r="4769" spans="7:14" x14ac:dyDescent="0.15">
      <c r="G4769" s="18"/>
      <c r="H4769" s="18"/>
      <c r="I4769" s="18"/>
      <c r="J4769" s="18"/>
      <c r="K4769" s="18"/>
      <c r="L4769" s="18" t="str">
        <f t="shared" si="153"/>
        <v/>
      </c>
      <c r="N4769" t="str">
        <f>IF([1]线路!H4769="","",[1]线路!H4769)</f>
        <v/>
      </c>
    </row>
    <row r="4770" spans="7:14" x14ac:dyDescent="0.15">
      <c r="G4770" s="18"/>
      <c r="H4770" s="18"/>
      <c r="I4770" s="18"/>
      <c r="J4770" s="18"/>
      <c r="K4770" s="18"/>
      <c r="L4770" s="18" t="str">
        <f t="shared" si="153"/>
        <v/>
      </c>
      <c r="N4770" t="str">
        <f>IF([1]线路!H4770="","",[1]线路!H4770)</f>
        <v/>
      </c>
    </row>
    <row r="4771" spans="7:14" x14ac:dyDescent="0.15">
      <c r="G4771" s="18"/>
      <c r="H4771" s="18"/>
      <c r="I4771" s="18"/>
      <c r="J4771" s="18"/>
      <c r="K4771" s="18"/>
      <c r="L4771" s="18" t="str">
        <f t="shared" si="153"/>
        <v/>
      </c>
      <c r="N4771" t="str">
        <f>IF([1]线路!H4771="","",[1]线路!H4771)</f>
        <v/>
      </c>
    </row>
    <row r="4772" spans="7:14" x14ac:dyDescent="0.15">
      <c r="G4772" s="18"/>
      <c r="H4772" s="18"/>
      <c r="I4772" s="18"/>
      <c r="J4772" s="18"/>
      <c r="K4772" s="18"/>
      <c r="L4772" s="18" t="str">
        <f t="shared" si="153"/>
        <v/>
      </c>
      <c r="N4772" t="str">
        <f>IF([1]线路!H4772="","",[1]线路!H4772)</f>
        <v/>
      </c>
    </row>
    <row r="4773" spans="7:14" x14ac:dyDescent="0.15">
      <c r="G4773" s="18"/>
      <c r="H4773" s="18"/>
      <c r="I4773" s="18"/>
      <c r="J4773" s="18"/>
      <c r="K4773" s="18"/>
      <c r="L4773" s="18" t="str">
        <f t="shared" si="153"/>
        <v/>
      </c>
      <c r="N4773" t="str">
        <f>IF([1]线路!H4773="","",[1]线路!H4773)</f>
        <v/>
      </c>
    </row>
    <row r="4774" spans="7:14" x14ac:dyDescent="0.15">
      <c r="G4774" s="18"/>
      <c r="H4774" s="18"/>
      <c r="I4774" s="18"/>
      <c r="J4774" s="18"/>
      <c r="K4774" s="18"/>
      <c r="L4774" s="18" t="str">
        <f t="shared" si="153"/>
        <v/>
      </c>
      <c r="N4774" t="str">
        <f>IF([1]线路!H4774="","",[1]线路!H4774)</f>
        <v/>
      </c>
    </row>
    <row r="4775" spans="7:14" x14ac:dyDescent="0.15">
      <c r="G4775" s="18"/>
      <c r="H4775" s="18"/>
      <c r="I4775" s="18"/>
      <c r="J4775" s="18"/>
      <c r="K4775" s="18"/>
      <c r="L4775" s="18" t="str">
        <f t="shared" si="153"/>
        <v/>
      </c>
      <c r="N4775" t="str">
        <f>IF([1]线路!H4775="","",[1]线路!H4775)</f>
        <v/>
      </c>
    </row>
    <row r="4776" spans="7:14" x14ac:dyDescent="0.15">
      <c r="G4776" s="18"/>
      <c r="H4776" s="18"/>
      <c r="I4776" s="18"/>
      <c r="J4776" s="18"/>
      <c r="K4776" s="18"/>
      <c r="L4776" s="18" t="str">
        <f t="shared" si="153"/>
        <v/>
      </c>
      <c r="N4776" t="str">
        <f>IF([1]线路!H4776="","",[1]线路!H4776)</f>
        <v/>
      </c>
    </row>
    <row r="4777" spans="7:14" x14ac:dyDescent="0.15">
      <c r="G4777" s="18"/>
      <c r="H4777" s="18"/>
      <c r="I4777" s="18"/>
      <c r="J4777" s="18"/>
      <c r="K4777" s="18"/>
      <c r="L4777" s="18" t="str">
        <f t="shared" si="153"/>
        <v/>
      </c>
      <c r="N4777" t="str">
        <f>IF([1]线路!H4777="","",[1]线路!H4777)</f>
        <v/>
      </c>
    </row>
    <row r="4778" spans="7:14" x14ac:dyDescent="0.15">
      <c r="G4778" s="18"/>
      <c r="H4778" s="18"/>
      <c r="I4778" s="18"/>
      <c r="J4778" s="18"/>
      <c r="K4778" s="18"/>
      <c r="L4778" s="18" t="str">
        <f t="shared" si="153"/>
        <v/>
      </c>
      <c r="N4778" t="str">
        <f>IF([1]线路!H4778="","",[1]线路!H4778)</f>
        <v/>
      </c>
    </row>
    <row r="4779" spans="7:14" x14ac:dyDescent="0.15">
      <c r="G4779" s="18"/>
      <c r="H4779" s="18"/>
      <c r="I4779" s="18"/>
      <c r="J4779" s="18"/>
      <c r="K4779" s="18"/>
      <c r="L4779" s="18" t="str">
        <f t="shared" si="153"/>
        <v/>
      </c>
      <c r="N4779" t="str">
        <f>IF([1]线路!H4779="","",[1]线路!H4779)</f>
        <v/>
      </c>
    </row>
    <row r="4780" spans="7:14" x14ac:dyDescent="0.15">
      <c r="G4780" s="18"/>
      <c r="H4780" s="18"/>
      <c r="I4780" s="18"/>
      <c r="J4780" s="18"/>
      <c r="K4780" s="18"/>
      <c r="L4780" s="18" t="str">
        <f t="shared" si="153"/>
        <v/>
      </c>
      <c r="N4780" t="str">
        <f>IF([1]线路!H4780="","",[1]线路!H4780)</f>
        <v/>
      </c>
    </row>
    <row r="4781" spans="7:14" x14ac:dyDescent="0.15">
      <c r="G4781" s="18"/>
      <c r="H4781" s="18"/>
      <c r="I4781" s="18"/>
      <c r="J4781" s="18"/>
      <c r="K4781" s="18"/>
      <c r="L4781" s="18" t="str">
        <f t="shared" si="153"/>
        <v/>
      </c>
      <c r="N4781" t="str">
        <f>IF([1]线路!H4781="","",[1]线路!H4781)</f>
        <v/>
      </c>
    </row>
    <row r="4782" spans="7:14" x14ac:dyDescent="0.15">
      <c r="G4782" s="18"/>
      <c r="H4782" s="18"/>
      <c r="I4782" s="18"/>
      <c r="J4782" s="18"/>
      <c r="K4782" s="18"/>
      <c r="L4782" s="18" t="str">
        <f t="shared" si="153"/>
        <v/>
      </c>
      <c r="N4782" t="str">
        <f>IF([1]线路!H4782="","",[1]线路!H4782)</f>
        <v/>
      </c>
    </row>
    <row r="4783" spans="7:14" x14ac:dyDescent="0.15">
      <c r="G4783" s="18"/>
      <c r="H4783" s="18"/>
      <c r="I4783" s="18"/>
      <c r="J4783" s="18"/>
      <c r="K4783" s="18"/>
      <c r="L4783" s="18" t="str">
        <f t="shared" si="153"/>
        <v/>
      </c>
      <c r="N4783" t="str">
        <f>IF([1]线路!H4783="","",[1]线路!H4783)</f>
        <v/>
      </c>
    </row>
    <row r="4784" spans="7:14" x14ac:dyDescent="0.15">
      <c r="G4784" s="18"/>
      <c r="H4784" s="18"/>
      <c r="I4784" s="18"/>
      <c r="J4784" s="18"/>
      <c r="K4784" s="18"/>
      <c r="L4784" s="18" t="str">
        <f t="shared" si="153"/>
        <v/>
      </c>
      <c r="N4784" t="str">
        <f>IF([1]线路!H4784="","",[1]线路!H4784)</f>
        <v/>
      </c>
    </row>
    <row r="4785" spans="7:14" x14ac:dyDescent="0.15">
      <c r="G4785" s="18"/>
      <c r="H4785" s="18"/>
      <c r="I4785" s="18"/>
      <c r="J4785" s="18"/>
      <c r="K4785" s="18"/>
      <c r="L4785" s="18" t="str">
        <f t="shared" si="153"/>
        <v/>
      </c>
      <c r="N4785" t="str">
        <f>IF([1]线路!H4785="","",[1]线路!H4785)</f>
        <v/>
      </c>
    </row>
    <row r="4786" spans="7:14" x14ac:dyDescent="0.15">
      <c r="G4786" s="18"/>
      <c r="H4786" s="18"/>
      <c r="I4786" s="18"/>
      <c r="J4786" s="18"/>
      <c r="K4786" s="18"/>
      <c r="L4786" s="18" t="str">
        <f t="shared" si="153"/>
        <v/>
      </c>
      <c r="N4786" t="str">
        <f>IF([1]线路!H4786="","",[1]线路!H4786)</f>
        <v/>
      </c>
    </row>
    <row r="4787" spans="7:14" x14ac:dyDescent="0.15">
      <c r="G4787" s="18"/>
      <c r="H4787" s="18"/>
      <c r="I4787" s="18"/>
      <c r="J4787" s="18"/>
      <c r="K4787" s="18"/>
      <c r="L4787" s="18" t="str">
        <f t="shared" si="153"/>
        <v/>
      </c>
      <c r="N4787" t="str">
        <f>IF([1]线路!H4787="","",[1]线路!H4787)</f>
        <v/>
      </c>
    </row>
    <row r="4788" spans="7:14" x14ac:dyDescent="0.15">
      <c r="G4788" s="18"/>
      <c r="H4788" s="18"/>
      <c r="I4788" s="18"/>
      <c r="J4788" s="18"/>
      <c r="K4788" s="18"/>
      <c r="L4788" s="18" t="str">
        <f t="shared" si="153"/>
        <v/>
      </c>
      <c r="N4788" t="str">
        <f>IF([1]线路!H4788="","",[1]线路!H4788)</f>
        <v/>
      </c>
    </row>
    <row r="4789" spans="7:14" x14ac:dyDescent="0.15">
      <c r="G4789" s="18"/>
      <c r="H4789" s="18"/>
      <c r="I4789" s="18"/>
      <c r="J4789" s="18"/>
      <c r="K4789" s="18"/>
      <c r="L4789" s="18" t="str">
        <f t="shared" si="153"/>
        <v/>
      </c>
      <c r="N4789" t="str">
        <f>IF([1]线路!H4789="","",[1]线路!H4789)</f>
        <v/>
      </c>
    </row>
    <row r="4790" spans="7:14" x14ac:dyDescent="0.15">
      <c r="G4790" s="18"/>
      <c r="H4790" s="18"/>
      <c r="I4790" s="18"/>
      <c r="J4790" s="18"/>
      <c r="K4790" s="18"/>
      <c r="L4790" s="18" t="str">
        <f t="shared" si="153"/>
        <v/>
      </c>
      <c r="N4790" t="str">
        <f>IF([1]线路!H4790="","",[1]线路!H4790)</f>
        <v/>
      </c>
    </row>
    <row r="4791" spans="7:14" x14ac:dyDescent="0.15">
      <c r="G4791" s="18"/>
      <c r="H4791" s="18"/>
      <c r="I4791" s="18"/>
      <c r="J4791" s="18"/>
      <c r="K4791" s="18"/>
      <c r="L4791" s="18" t="str">
        <f t="shared" si="153"/>
        <v/>
      </c>
      <c r="N4791" t="str">
        <f>IF([1]线路!H4791="","",[1]线路!H4791)</f>
        <v/>
      </c>
    </row>
    <row r="4792" spans="7:14" x14ac:dyDescent="0.15">
      <c r="G4792" s="18"/>
      <c r="H4792" s="18"/>
      <c r="I4792" s="18"/>
      <c r="J4792" s="18"/>
      <c r="K4792" s="18"/>
      <c r="L4792" s="18" t="str">
        <f t="shared" si="153"/>
        <v/>
      </c>
      <c r="N4792" t="str">
        <f>IF([1]线路!H4792="","",[1]线路!H4792)</f>
        <v/>
      </c>
    </row>
    <row r="4793" spans="7:14" x14ac:dyDescent="0.15">
      <c r="G4793" s="18"/>
      <c r="H4793" s="18"/>
      <c r="I4793" s="18"/>
      <c r="J4793" s="18"/>
      <c r="K4793" s="18"/>
      <c r="L4793" s="18" t="str">
        <f t="shared" si="153"/>
        <v/>
      </c>
      <c r="N4793" t="str">
        <f>IF([1]线路!H4793="","",[1]线路!H4793)</f>
        <v/>
      </c>
    </row>
    <row r="4794" spans="7:14" x14ac:dyDescent="0.15">
      <c r="G4794" s="18"/>
      <c r="H4794" s="18"/>
      <c r="I4794" s="18"/>
      <c r="J4794" s="18"/>
      <c r="K4794" s="18"/>
      <c r="L4794" s="18" t="str">
        <f t="shared" si="153"/>
        <v/>
      </c>
      <c r="N4794" t="str">
        <f>IF([1]线路!H4794="","",[1]线路!H4794)</f>
        <v/>
      </c>
    </row>
    <row r="4795" spans="7:14" x14ac:dyDescent="0.15">
      <c r="G4795" s="18"/>
      <c r="H4795" s="18"/>
      <c r="I4795" s="18"/>
      <c r="J4795" s="18"/>
      <c r="K4795" s="18"/>
      <c r="L4795" s="18" t="str">
        <f t="shared" si="153"/>
        <v/>
      </c>
      <c r="N4795" t="str">
        <f>IF([1]线路!H4795="","",[1]线路!H4795)</f>
        <v/>
      </c>
    </row>
    <row r="4796" spans="7:14" x14ac:dyDescent="0.15">
      <c r="G4796" s="18"/>
      <c r="H4796" s="18"/>
      <c r="I4796" s="18"/>
      <c r="J4796" s="18"/>
      <c r="K4796" s="18"/>
      <c r="L4796" s="18" t="str">
        <f t="shared" si="153"/>
        <v/>
      </c>
      <c r="N4796" t="str">
        <f>IF([1]线路!H4796="","",[1]线路!H4796)</f>
        <v/>
      </c>
    </row>
    <row r="4797" spans="7:14" x14ac:dyDescent="0.15">
      <c r="G4797" s="18"/>
      <c r="H4797" s="18"/>
      <c r="I4797" s="18"/>
      <c r="J4797" s="18"/>
      <c r="K4797" s="18"/>
      <c r="L4797" s="18" t="str">
        <f t="shared" si="153"/>
        <v/>
      </c>
      <c r="N4797" t="str">
        <f>IF([1]线路!H4797="","",[1]线路!H4797)</f>
        <v/>
      </c>
    </row>
    <row r="4798" spans="7:14" x14ac:dyDescent="0.15">
      <c r="G4798" s="18"/>
      <c r="H4798" s="18"/>
      <c r="I4798" s="18"/>
      <c r="J4798" s="18"/>
      <c r="K4798" s="18"/>
      <c r="L4798" s="18" t="str">
        <f t="shared" si="153"/>
        <v/>
      </c>
      <c r="N4798" t="str">
        <f>IF([1]线路!H4798="","",[1]线路!H4798)</f>
        <v/>
      </c>
    </row>
    <row r="4799" spans="7:14" x14ac:dyDescent="0.15">
      <c r="G4799" s="18"/>
      <c r="H4799" s="18"/>
      <c r="I4799" s="18"/>
      <c r="J4799" s="18"/>
      <c r="K4799" s="18"/>
      <c r="L4799" s="18" t="str">
        <f t="shared" si="153"/>
        <v/>
      </c>
      <c r="N4799" t="str">
        <f>IF([1]线路!H4799="","",[1]线路!H4799)</f>
        <v/>
      </c>
    </row>
    <row r="4800" spans="7:14" x14ac:dyDescent="0.15">
      <c r="G4800" s="18"/>
      <c r="H4800" s="18"/>
      <c r="I4800" s="18"/>
      <c r="J4800" s="18"/>
      <c r="K4800" s="18"/>
      <c r="L4800" s="18" t="str">
        <f t="shared" si="153"/>
        <v/>
      </c>
      <c r="N4800" t="str">
        <f>IF([1]线路!H4800="","",[1]线路!H4800)</f>
        <v/>
      </c>
    </row>
    <row r="4801" spans="7:14" x14ac:dyDescent="0.15">
      <c r="G4801" s="18"/>
      <c r="H4801" s="18"/>
      <c r="I4801" s="18"/>
      <c r="J4801" s="18"/>
      <c r="K4801" s="18"/>
      <c r="L4801" s="18" t="str">
        <f t="shared" si="153"/>
        <v/>
      </c>
      <c r="N4801" t="str">
        <f>IF([1]线路!H4801="","",[1]线路!H4801)</f>
        <v/>
      </c>
    </row>
    <row r="4802" spans="7:14" x14ac:dyDescent="0.15">
      <c r="G4802" s="18"/>
      <c r="H4802" s="18"/>
      <c r="I4802" s="18"/>
      <c r="J4802" s="18"/>
      <c r="K4802" s="18"/>
      <c r="L4802" s="18" t="str">
        <f t="shared" si="153"/>
        <v/>
      </c>
      <c r="N4802" t="str">
        <f>IF([1]线路!H4802="","",[1]线路!H4802)</f>
        <v/>
      </c>
    </row>
    <row r="4803" spans="7:14" x14ac:dyDescent="0.15">
      <c r="G4803" s="18"/>
      <c r="H4803" s="18"/>
      <c r="I4803" s="18"/>
      <c r="J4803" s="18"/>
      <c r="K4803" s="18"/>
      <c r="L4803" s="18" t="str">
        <f t="shared" ref="L4803:L4866" si="154">IF(OR(I4803="",K4803=""),"",IF(I4803/(I4803+K4803)&gt;0.5,0,1))</f>
        <v/>
      </c>
      <c r="N4803" t="str">
        <f>IF([1]线路!H4803="","",[1]线路!H4803)</f>
        <v/>
      </c>
    </row>
    <row r="4804" spans="7:14" x14ac:dyDescent="0.15">
      <c r="G4804" s="18"/>
      <c r="H4804" s="18"/>
      <c r="I4804" s="18"/>
      <c r="J4804" s="18"/>
      <c r="K4804" s="18"/>
      <c r="L4804" s="18" t="str">
        <f t="shared" si="154"/>
        <v/>
      </c>
      <c r="N4804" t="str">
        <f>IF([1]线路!H4804="","",[1]线路!H4804)</f>
        <v/>
      </c>
    </row>
    <row r="4805" spans="7:14" x14ac:dyDescent="0.15">
      <c r="G4805" s="18"/>
      <c r="H4805" s="18"/>
      <c r="I4805" s="18"/>
      <c r="J4805" s="18"/>
      <c r="K4805" s="18"/>
      <c r="L4805" s="18" t="str">
        <f t="shared" si="154"/>
        <v/>
      </c>
      <c r="N4805" t="str">
        <f>IF([1]线路!H4805="","",[1]线路!H4805)</f>
        <v/>
      </c>
    </row>
    <row r="4806" spans="7:14" x14ac:dyDescent="0.15">
      <c r="G4806" s="18"/>
      <c r="H4806" s="18"/>
      <c r="I4806" s="18"/>
      <c r="J4806" s="18"/>
      <c r="K4806" s="18"/>
      <c r="L4806" s="18" t="str">
        <f t="shared" si="154"/>
        <v/>
      </c>
      <c r="N4806" t="str">
        <f>IF([1]线路!H4806="","",[1]线路!H4806)</f>
        <v/>
      </c>
    </row>
    <row r="4807" spans="7:14" x14ac:dyDescent="0.15">
      <c r="G4807" s="18"/>
      <c r="H4807" s="18"/>
      <c r="I4807" s="18"/>
      <c r="J4807" s="18"/>
      <c r="K4807" s="18"/>
      <c r="L4807" s="18" t="str">
        <f t="shared" si="154"/>
        <v/>
      </c>
      <c r="N4807" t="str">
        <f>IF([1]线路!H4807="","",[1]线路!H4807)</f>
        <v/>
      </c>
    </row>
    <row r="4808" spans="7:14" x14ac:dyDescent="0.15">
      <c r="G4808" s="18"/>
      <c r="H4808" s="18"/>
      <c r="I4808" s="18"/>
      <c r="J4808" s="18"/>
      <c r="K4808" s="18"/>
      <c r="L4808" s="18" t="str">
        <f t="shared" si="154"/>
        <v/>
      </c>
      <c r="N4808" t="str">
        <f>IF([1]线路!H4808="","",[1]线路!H4808)</f>
        <v/>
      </c>
    </row>
    <row r="4809" spans="7:14" x14ac:dyDescent="0.15">
      <c r="G4809" s="18"/>
      <c r="H4809" s="18"/>
      <c r="I4809" s="18"/>
      <c r="J4809" s="18"/>
      <c r="K4809" s="18"/>
      <c r="L4809" s="18" t="str">
        <f t="shared" si="154"/>
        <v/>
      </c>
      <c r="N4809" t="str">
        <f>IF([1]线路!H4809="","",[1]线路!H4809)</f>
        <v/>
      </c>
    </row>
    <row r="4810" spans="7:14" x14ac:dyDescent="0.15">
      <c r="G4810" s="18"/>
      <c r="H4810" s="18"/>
      <c r="I4810" s="18"/>
      <c r="J4810" s="18"/>
      <c r="K4810" s="18"/>
      <c r="L4810" s="18" t="str">
        <f t="shared" si="154"/>
        <v/>
      </c>
      <c r="N4810" t="str">
        <f>IF([1]线路!H4810="","",[1]线路!H4810)</f>
        <v/>
      </c>
    </row>
    <row r="4811" spans="7:14" x14ac:dyDescent="0.15">
      <c r="G4811" s="18"/>
      <c r="H4811" s="18"/>
      <c r="I4811" s="18"/>
      <c r="J4811" s="18"/>
      <c r="K4811" s="18"/>
      <c r="L4811" s="18" t="str">
        <f t="shared" si="154"/>
        <v/>
      </c>
      <c r="N4811" t="str">
        <f>IF([1]线路!H4811="","",[1]线路!H4811)</f>
        <v/>
      </c>
    </row>
    <row r="4812" spans="7:14" x14ac:dyDescent="0.15">
      <c r="G4812" s="18"/>
      <c r="H4812" s="18"/>
      <c r="I4812" s="18"/>
      <c r="J4812" s="18"/>
      <c r="K4812" s="18"/>
      <c r="L4812" s="18" t="str">
        <f t="shared" si="154"/>
        <v/>
      </c>
      <c r="N4812" t="str">
        <f>IF([1]线路!H4812="","",[1]线路!H4812)</f>
        <v/>
      </c>
    </row>
    <row r="4813" spans="7:14" x14ac:dyDescent="0.15">
      <c r="G4813" s="18"/>
      <c r="H4813" s="18"/>
      <c r="I4813" s="18"/>
      <c r="J4813" s="18"/>
      <c r="K4813" s="18"/>
      <c r="L4813" s="18" t="str">
        <f t="shared" si="154"/>
        <v/>
      </c>
      <c r="N4813" t="str">
        <f>IF([1]线路!H4813="","",[1]线路!H4813)</f>
        <v/>
      </c>
    </row>
    <row r="4814" spans="7:14" x14ac:dyDescent="0.15">
      <c r="G4814" s="18"/>
      <c r="H4814" s="18"/>
      <c r="I4814" s="18"/>
      <c r="J4814" s="18"/>
      <c r="K4814" s="18"/>
      <c r="L4814" s="18" t="str">
        <f t="shared" si="154"/>
        <v/>
      </c>
      <c r="N4814" t="str">
        <f>IF([1]线路!H4814="","",[1]线路!H4814)</f>
        <v/>
      </c>
    </row>
    <row r="4815" spans="7:14" x14ac:dyDescent="0.15">
      <c r="G4815" s="18"/>
      <c r="H4815" s="18"/>
      <c r="I4815" s="18"/>
      <c r="J4815" s="18"/>
      <c r="K4815" s="18"/>
      <c r="L4815" s="18" t="str">
        <f t="shared" si="154"/>
        <v/>
      </c>
      <c r="N4815" t="str">
        <f>IF([1]线路!H4815="","",[1]线路!H4815)</f>
        <v/>
      </c>
    </row>
    <row r="4816" spans="7:14" x14ac:dyDescent="0.15">
      <c r="G4816" s="18"/>
      <c r="H4816" s="18"/>
      <c r="I4816" s="18"/>
      <c r="J4816" s="18"/>
      <c r="K4816" s="18"/>
      <c r="L4816" s="18" t="str">
        <f t="shared" si="154"/>
        <v/>
      </c>
      <c r="N4816" t="str">
        <f>IF([1]线路!H4816="","",[1]线路!H4816)</f>
        <v/>
      </c>
    </row>
    <row r="4817" spans="7:14" x14ac:dyDescent="0.15">
      <c r="G4817" s="18"/>
      <c r="H4817" s="18"/>
      <c r="I4817" s="18"/>
      <c r="J4817" s="18"/>
      <c r="K4817" s="18"/>
      <c r="L4817" s="18" t="str">
        <f t="shared" si="154"/>
        <v/>
      </c>
      <c r="N4817" t="str">
        <f>IF([1]线路!H4817="","",[1]线路!H4817)</f>
        <v/>
      </c>
    </row>
    <row r="4818" spans="7:14" x14ac:dyDescent="0.15">
      <c r="G4818" s="18"/>
      <c r="H4818" s="18"/>
      <c r="I4818" s="18"/>
      <c r="J4818" s="18"/>
      <c r="K4818" s="18"/>
      <c r="L4818" s="18" t="str">
        <f t="shared" si="154"/>
        <v/>
      </c>
      <c r="N4818" t="str">
        <f>IF([1]线路!H4818="","",[1]线路!H4818)</f>
        <v/>
      </c>
    </row>
    <row r="4819" spans="7:14" x14ac:dyDescent="0.15">
      <c r="G4819" s="18"/>
      <c r="H4819" s="18"/>
      <c r="I4819" s="18"/>
      <c r="J4819" s="18"/>
      <c r="K4819" s="18"/>
      <c r="L4819" s="18" t="str">
        <f t="shared" si="154"/>
        <v/>
      </c>
      <c r="N4819" t="str">
        <f>IF([1]线路!H4819="","",[1]线路!H4819)</f>
        <v/>
      </c>
    </row>
    <row r="4820" spans="7:14" x14ac:dyDescent="0.15">
      <c r="G4820" s="18"/>
      <c r="H4820" s="18"/>
      <c r="I4820" s="18"/>
      <c r="J4820" s="18"/>
      <c r="K4820" s="18"/>
      <c r="L4820" s="18" t="str">
        <f t="shared" si="154"/>
        <v/>
      </c>
      <c r="N4820" t="str">
        <f>IF([1]线路!H4820="","",[1]线路!H4820)</f>
        <v/>
      </c>
    </row>
    <row r="4821" spans="7:14" x14ac:dyDescent="0.15">
      <c r="G4821" s="18"/>
      <c r="H4821" s="18"/>
      <c r="I4821" s="18"/>
      <c r="J4821" s="18"/>
      <c r="K4821" s="18"/>
      <c r="L4821" s="18" t="str">
        <f t="shared" si="154"/>
        <v/>
      </c>
      <c r="N4821" t="str">
        <f>IF([1]线路!H4821="","",[1]线路!H4821)</f>
        <v/>
      </c>
    </row>
    <row r="4822" spans="7:14" x14ac:dyDescent="0.15">
      <c r="G4822" s="18"/>
      <c r="H4822" s="18"/>
      <c r="I4822" s="18"/>
      <c r="J4822" s="18"/>
      <c r="K4822" s="18"/>
      <c r="L4822" s="18" t="str">
        <f t="shared" si="154"/>
        <v/>
      </c>
      <c r="N4822" t="str">
        <f>IF([1]线路!H4822="","",[1]线路!H4822)</f>
        <v/>
      </c>
    </row>
    <row r="4823" spans="7:14" x14ac:dyDescent="0.15">
      <c r="G4823" s="18"/>
      <c r="H4823" s="18"/>
      <c r="I4823" s="18"/>
      <c r="J4823" s="18"/>
      <c r="K4823" s="18"/>
      <c r="L4823" s="18" t="str">
        <f t="shared" si="154"/>
        <v/>
      </c>
      <c r="N4823" t="str">
        <f>IF([1]线路!H4823="","",[1]线路!H4823)</f>
        <v/>
      </c>
    </row>
    <row r="4824" spans="7:14" x14ac:dyDescent="0.15">
      <c r="G4824" s="18"/>
      <c r="H4824" s="18"/>
      <c r="I4824" s="18"/>
      <c r="J4824" s="18"/>
      <c r="K4824" s="18"/>
      <c r="L4824" s="18" t="str">
        <f t="shared" si="154"/>
        <v/>
      </c>
      <c r="N4824" t="str">
        <f>IF([1]线路!H4824="","",[1]线路!H4824)</f>
        <v/>
      </c>
    </row>
    <row r="4825" spans="7:14" x14ac:dyDescent="0.15">
      <c r="G4825" s="18"/>
      <c r="H4825" s="18"/>
      <c r="I4825" s="18"/>
      <c r="J4825" s="18"/>
      <c r="K4825" s="18"/>
      <c r="L4825" s="18" t="str">
        <f t="shared" si="154"/>
        <v/>
      </c>
      <c r="N4825" t="str">
        <f>IF([1]线路!H4825="","",[1]线路!H4825)</f>
        <v/>
      </c>
    </row>
    <row r="4826" spans="7:14" x14ac:dyDescent="0.15">
      <c r="G4826" s="18"/>
      <c r="H4826" s="18"/>
      <c r="I4826" s="18"/>
      <c r="J4826" s="18"/>
      <c r="K4826" s="18"/>
      <c r="L4826" s="18" t="str">
        <f t="shared" si="154"/>
        <v/>
      </c>
      <c r="N4826" t="str">
        <f>IF([1]线路!H4826="","",[1]线路!H4826)</f>
        <v/>
      </c>
    </row>
    <row r="4827" spans="7:14" x14ac:dyDescent="0.15">
      <c r="G4827" s="18"/>
      <c r="H4827" s="18"/>
      <c r="I4827" s="18"/>
      <c r="J4827" s="18"/>
      <c r="K4827" s="18"/>
      <c r="L4827" s="18" t="str">
        <f t="shared" si="154"/>
        <v/>
      </c>
      <c r="N4827" t="str">
        <f>IF([1]线路!H4827="","",[1]线路!H4827)</f>
        <v/>
      </c>
    </row>
    <row r="4828" spans="7:14" x14ac:dyDescent="0.15">
      <c r="G4828" s="18"/>
      <c r="H4828" s="18"/>
      <c r="I4828" s="18"/>
      <c r="J4828" s="18"/>
      <c r="K4828" s="18"/>
      <c r="L4828" s="18" t="str">
        <f t="shared" si="154"/>
        <v/>
      </c>
      <c r="N4828" t="str">
        <f>IF([1]线路!H4828="","",[1]线路!H4828)</f>
        <v/>
      </c>
    </row>
    <row r="4829" spans="7:14" x14ac:dyDescent="0.15">
      <c r="G4829" s="18"/>
      <c r="H4829" s="18"/>
      <c r="I4829" s="18"/>
      <c r="J4829" s="18"/>
      <c r="K4829" s="18"/>
      <c r="L4829" s="18" t="str">
        <f t="shared" si="154"/>
        <v/>
      </c>
      <c r="N4829" t="str">
        <f>IF([1]线路!H4829="","",[1]线路!H4829)</f>
        <v/>
      </c>
    </row>
    <row r="4830" spans="7:14" x14ac:dyDescent="0.15">
      <c r="G4830" s="18"/>
      <c r="H4830" s="18"/>
      <c r="I4830" s="18"/>
      <c r="J4830" s="18"/>
      <c r="K4830" s="18"/>
      <c r="L4830" s="18" t="str">
        <f t="shared" si="154"/>
        <v/>
      </c>
      <c r="N4830" t="str">
        <f>IF([1]线路!H4830="","",[1]线路!H4830)</f>
        <v/>
      </c>
    </row>
    <row r="4831" spans="7:14" x14ac:dyDescent="0.15">
      <c r="G4831" s="18"/>
      <c r="H4831" s="18"/>
      <c r="I4831" s="18"/>
      <c r="J4831" s="18"/>
      <c r="K4831" s="18"/>
      <c r="L4831" s="18" t="str">
        <f t="shared" si="154"/>
        <v/>
      </c>
      <c r="N4831" t="str">
        <f>IF([1]线路!H4831="","",[1]线路!H4831)</f>
        <v/>
      </c>
    </row>
    <row r="4832" spans="7:14" x14ac:dyDescent="0.15">
      <c r="G4832" s="18"/>
      <c r="H4832" s="18"/>
      <c r="I4832" s="18"/>
      <c r="J4832" s="18"/>
      <c r="K4832" s="18"/>
      <c r="L4832" s="18" t="str">
        <f t="shared" si="154"/>
        <v/>
      </c>
      <c r="N4832" t="str">
        <f>IF([1]线路!H4832="","",[1]线路!H4832)</f>
        <v/>
      </c>
    </row>
    <row r="4833" spans="7:14" x14ac:dyDescent="0.15">
      <c r="G4833" s="18"/>
      <c r="H4833" s="18"/>
      <c r="I4833" s="18"/>
      <c r="J4833" s="18"/>
      <c r="K4833" s="18"/>
      <c r="L4833" s="18" t="str">
        <f t="shared" si="154"/>
        <v/>
      </c>
      <c r="N4833" t="str">
        <f>IF([1]线路!H4833="","",[1]线路!H4833)</f>
        <v/>
      </c>
    </row>
    <row r="4834" spans="7:14" x14ac:dyDescent="0.15">
      <c r="G4834" s="18"/>
      <c r="H4834" s="18"/>
      <c r="I4834" s="18"/>
      <c r="J4834" s="18"/>
      <c r="K4834" s="18"/>
      <c r="L4834" s="18" t="str">
        <f t="shared" si="154"/>
        <v/>
      </c>
      <c r="N4834" t="str">
        <f>IF([1]线路!H4834="","",[1]线路!H4834)</f>
        <v/>
      </c>
    </row>
    <row r="4835" spans="7:14" x14ac:dyDescent="0.15">
      <c r="G4835" s="18"/>
      <c r="H4835" s="18"/>
      <c r="I4835" s="18"/>
      <c r="J4835" s="18"/>
      <c r="K4835" s="18"/>
      <c r="L4835" s="18" t="str">
        <f t="shared" si="154"/>
        <v/>
      </c>
      <c r="N4835" t="str">
        <f>IF([1]线路!H4835="","",[1]线路!H4835)</f>
        <v/>
      </c>
    </row>
    <row r="4836" spans="7:14" x14ac:dyDescent="0.15">
      <c r="G4836" s="18"/>
      <c r="H4836" s="18"/>
      <c r="I4836" s="18"/>
      <c r="J4836" s="18"/>
      <c r="K4836" s="18"/>
      <c r="L4836" s="18" t="str">
        <f t="shared" si="154"/>
        <v/>
      </c>
      <c r="N4836" t="str">
        <f>IF([1]线路!H4836="","",[1]线路!H4836)</f>
        <v/>
      </c>
    </row>
    <row r="4837" spans="7:14" x14ac:dyDescent="0.15">
      <c r="G4837" s="18"/>
      <c r="H4837" s="18"/>
      <c r="I4837" s="18"/>
      <c r="J4837" s="18"/>
      <c r="K4837" s="18"/>
      <c r="L4837" s="18" t="str">
        <f t="shared" si="154"/>
        <v/>
      </c>
      <c r="N4837" t="str">
        <f>IF([1]线路!H4837="","",[1]线路!H4837)</f>
        <v/>
      </c>
    </row>
    <row r="4838" spans="7:14" x14ac:dyDescent="0.15">
      <c r="G4838" s="18"/>
      <c r="H4838" s="18"/>
      <c r="I4838" s="18"/>
      <c r="J4838" s="18"/>
      <c r="K4838" s="18"/>
      <c r="L4838" s="18" t="str">
        <f t="shared" si="154"/>
        <v/>
      </c>
      <c r="N4838" t="str">
        <f>IF([1]线路!H4838="","",[1]线路!H4838)</f>
        <v/>
      </c>
    </row>
    <row r="4839" spans="7:14" x14ac:dyDescent="0.15">
      <c r="G4839" s="18"/>
      <c r="H4839" s="18"/>
      <c r="I4839" s="18"/>
      <c r="J4839" s="18"/>
      <c r="K4839" s="18"/>
      <c r="L4839" s="18" t="str">
        <f t="shared" si="154"/>
        <v/>
      </c>
      <c r="N4839" t="str">
        <f>IF([1]线路!H4839="","",[1]线路!H4839)</f>
        <v/>
      </c>
    </row>
    <row r="4840" spans="7:14" x14ac:dyDescent="0.15">
      <c r="G4840" s="18"/>
      <c r="H4840" s="18"/>
      <c r="I4840" s="18"/>
      <c r="J4840" s="18"/>
      <c r="K4840" s="18"/>
      <c r="L4840" s="18" t="str">
        <f t="shared" si="154"/>
        <v/>
      </c>
      <c r="N4840" t="str">
        <f>IF([1]线路!H4840="","",[1]线路!H4840)</f>
        <v/>
      </c>
    </row>
    <row r="4841" spans="7:14" x14ac:dyDescent="0.15">
      <c r="G4841" s="18"/>
      <c r="H4841" s="18"/>
      <c r="I4841" s="18"/>
      <c r="J4841" s="18"/>
      <c r="K4841" s="18"/>
      <c r="L4841" s="18" t="str">
        <f t="shared" si="154"/>
        <v/>
      </c>
      <c r="N4841" t="str">
        <f>IF([1]线路!H4841="","",[1]线路!H4841)</f>
        <v/>
      </c>
    </row>
    <row r="4842" spans="7:14" x14ac:dyDescent="0.15">
      <c r="G4842" s="18"/>
      <c r="H4842" s="18"/>
      <c r="I4842" s="18"/>
      <c r="J4842" s="18"/>
      <c r="K4842" s="18"/>
      <c r="L4842" s="18" t="str">
        <f t="shared" si="154"/>
        <v/>
      </c>
      <c r="N4842" t="str">
        <f>IF([1]线路!H4842="","",[1]线路!H4842)</f>
        <v/>
      </c>
    </row>
    <row r="4843" spans="7:14" x14ac:dyDescent="0.15">
      <c r="G4843" s="18"/>
      <c r="H4843" s="18"/>
      <c r="I4843" s="18"/>
      <c r="J4843" s="18"/>
      <c r="K4843" s="18"/>
      <c r="L4843" s="18" t="str">
        <f t="shared" si="154"/>
        <v/>
      </c>
      <c r="N4843" t="str">
        <f>IF([1]线路!H4843="","",[1]线路!H4843)</f>
        <v/>
      </c>
    </row>
    <row r="4844" spans="7:14" x14ac:dyDescent="0.15">
      <c r="G4844" s="18"/>
      <c r="H4844" s="18"/>
      <c r="I4844" s="18"/>
      <c r="J4844" s="18"/>
      <c r="K4844" s="18"/>
      <c r="L4844" s="18" t="str">
        <f t="shared" si="154"/>
        <v/>
      </c>
      <c r="N4844" t="str">
        <f>IF([1]线路!H4844="","",[1]线路!H4844)</f>
        <v/>
      </c>
    </row>
    <row r="4845" spans="7:14" x14ac:dyDescent="0.15">
      <c r="G4845" s="18"/>
      <c r="H4845" s="18"/>
      <c r="I4845" s="18"/>
      <c r="J4845" s="18"/>
      <c r="K4845" s="18"/>
      <c r="L4845" s="18" t="str">
        <f t="shared" si="154"/>
        <v/>
      </c>
      <c r="N4845" t="str">
        <f>IF([1]线路!H4845="","",[1]线路!H4845)</f>
        <v/>
      </c>
    </row>
    <row r="4846" spans="7:14" x14ac:dyDescent="0.15">
      <c r="G4846" s="18"/>
      <c r="H4846" s="18"/>
      <c r="I4846" s="18"/>
      <c r="J4846" s="18"/>
      <c r="K4846" s="18"/>
      <c r="L4846" s="18" t="str">
        <f t="shared" si="154"/>
        <v/>
      </c>
      <c r="N4846" t="str">
        <f>IF([1]线路!H4846="","",[1]线路!H4846)</f>
        <v/>
      </c>
    </row>
    <row r="4847" spans="7:14" x14ac:dyDescent="0.15">
      <c r="G4847" s="18"/>
      <c r="H4847" s="18"/>
      <c r="I4847" s="18"/>
      <c r="J4847" s="18"/>
      <c r="K4847" s="18"/>
      <c r="L4847" s="18" t="str">
        <f t="shared" si="154"/>
        <v/>
      </c>
      <c r="N4847" t="str">
        <f>IF([1]线路!H4847="","",[1]线路!H4847)</f>
        <v/>
      </c>
    </row>
    <row r="4848" spans="7:14" x14ac:dyDescent="0.15">
      <c r="G4848" s="18"/>
      <c r="H4848" s="18"/>
      <c r="I4848" s="18"/>
      <c r="J4848" s="18"/>
      <c r="K4848" s="18"/>
      <c r="L4848" s="18" t="str">
        <f t="shared" si="154"/>
        <v/>
      </c>
      <c r="N4848" t="str">
        <f>IF([1]线路!H4848="","",[1]线路!H4848)</f>
        <v/>
      </c>
    </row>
    <row r="4849" spans="7:14" x14ac:dyDescent="0.15">
      <c r="G4849" s="18"/>
      <c r="H4849" s="18"/>
      <c r="I4849" s="18"/>
      <c r="J4849" s="18"/>
      <c r="K4849" s="18"/>
      <c r="L4849" s="18" t="str">
        <f t="shared" si="154"/>
        <v/>
      </c>
      <c r="N4849" t="str">
        <f>IF([1]线路!H4849="","",[1]线路!H4849)</f>
        <v/>
      </c>
    </row>
    <row r="4850" spans="7:14" x14ac:dyDescent="0.15">
      <c r="G4850" s="18"/>
      <c r="H4850" s="18"/>
      <c r="I4850" s="18"/>
      <c r="J4850" s="18"/>
      <c r="K4850" s="18"/>
      <c r="L4850" s="18" t="str">
        <f t="shared" si="154"/>
        <v/>
      </c>
      <c r="N4850" t="str">
        <f>IF([1]线路!H4850="","",[1]线路!H4850)</f>
        <v/>
      </c>
    </row>
    <row r="4851" spans="7:14" x14ac:dyDescent="0.15">
      <c r="G4851" s="18"/>
      <c r="H4851" s="18"/>
      <c r="I4851" s="18"/>
      <c r="J4851" s="18"/>
      <c r="K4851" s="18"/>
      <c r="L4851" s="18" t="str">
        <f t="shared" si="154"/>
        <v/>
      </c>
      <c r="N4851" t="str">
        <f>IF([1]线路!H4851="","",[1]线路!H4851)</f>
        <v/>
      </c>
    </row>
    <row r="4852" spans="7:14" x14ac:dyDescent="0.15">
      <c r="G4852" s="18"/>
      <c r="H4852" s="18"/>
      <c r="I4852" s="18"/>
      <c r="J4852" s="18"/>
      <c r="K4852" s="18"/>
      <c r="L4852" s="18" t="str">
        <f t="shared" si="154"/>
        <v/>
      </c>
      <c r="N4852" t="str">
        <f>IF([1]线路!H4852="","",[1]线路!H4852)</f>
        <v/>
      </c>
    </row>
    <row r="4853" spans="7:14" x14ac:dyDescent="0.15">
      <c r="G4853" s="18"/>
      <c r="H4853" s="18"/>
      <c r="I4853" s="18"/>
      <c r="J4853" s="18"/>
      <c r="K4853" s="18"/>
      <c r="L4853" s="18" t="str">
        <f t="shared" si="154"/>
        <v/>
      </c>
      <c r="N4853" t="str">
        <f>IF([1]线路!H4853="","",[1]线路!H4853)</f>
        <v/>
      </c>
    </row>
    <row r="4854" spans="7:14" x14ac:dyDescent="0.15">
      <c r="G4854" s="18"/>
      <c r="H4854" s="18"/>
      <c r="I4854" s="18"/>
      <c r="J4854" s="18"/>
      <c r="K4854" s="18"/>
      <c r="L4854" s="18" t="str">
        <f t="shared" si="154"/>
        <v/>
      </c>
      <c r="N4854" t="str">
        <f>IF([1]线路!H4854="","",[1]线路!H4854)</f>
        <v/>
      </c>
    </row>
    <row r="4855" spans="7:14" x14ac:dyDescent="0.15">
      <c r="G4855" s="18"/>
      <c r="H4855" s="18"/>
      <c r="I4855" s="18"/>
      <c r="J4855" s="18"/>
      <c r="K4855" s="18"/>
      <c r="L4855" s="18" t="str">
        <f t="shared" si="154"/>
        <v/>
      </c>
      <c r="N4855" t="str">
        <f>IF([1]线路!H4855="","",[1]线路!H4855)</f>
        <v/>
      </c>
    </row>
    <row r="4856" spans="7:14" x14ac:dyDescent="0.15">
      <c r="G4856" s="18"/>
      <c r="H4856" s="18"/>
      <c r="I4856" s="18"/>
      <c r="J4856" s="18"/>
      <c r="K4856" s="18"/>
      <c r="L4856" s="18" t="str">
        <f t="shared" si="154"/>
        <v/>
      </c>
      <c r="N4856" t="str">
        <f>IF([1]线路!H4856="","",[1]线路!H4856)</f>
        <v/>
      </c>
    </row>
    <row r="4857" spans="7:14" x14ac:dyDescent="0.15">
      <c r="G4857" s="18"/>
      <c r="H4857" s="18"/>
      <c r="I4857" s="18"/>
      <c r="J4857" s="18"/>
      <c r="K4857" s="18"/>
      <c r="L4857" s="18" t="str">
        <f t="shared" si="154"/>
        <v/>
      </c>
      <c r="N4857" t="str">
        <f>IF([1]线路!H4857="","",[1]线路!H4857)</f>
        <v/>
      </c>
    </row>
    <row r="4858" spans="7:14" x14ac:dyDescent="0.15">
      <c r="G4858" s="18"/>
      <c r="H4858" s="18"/>
      <c r="I4858" s="18"/>
      <c r="J4858" s="18"/>
      <c r="K4858" s="18"/>
      <c r="L4858" s="18" t="str">
        <f t="shared" si="154"/>
        <v/>
      </c>
      <c r="N4858" t="str">
        <f>IF([1]线路!H4858="","",[1]线路!H4858)</f>
        <v/>
      </c>
    </row>
    <row r="4859" spans="7:14" x14ac:dyDescent="0.15">
      <c r="G4859" s="18"/>
      <c r="H4859" s="18"/>
      <c r="I4859" s="18"/>
      <c r="J4859" s="18"/>
      <c r="K4859" s="18"/>
      <c r="L4859" s="18" t="str">
        <f t="shared" si="154"/>
        <v/>
      </c>
      <c r="N4859" t="str">
        <f>IF([1]线路!H4859="","",[1]线路!H4859)</f>
        <v/>
      </c>
    </row>
    <row r="4860" spans="7:14" x14ac:dyDescent="0.15">
      <c r="G4860" s="18"/>
      <c r="H4860" s="18"/>
      <c r="I4860" s="18"/>
      <c r="J4860" s="18"/>
      <c r="K4860" s="18"/>
      <c r="L4860" s="18" t="str">
        <f t="shared" si="154"/>
        <v/>
      </c>
      <c r="N4860" t="str">
        <f>IF([1]线路!H4860="","",[1]线路!H4860)</f>
        <v/>
      </c>
    </row>
    <row r="4861" spans="7:14" x14ac:dyDescent="0.15">
      <c r="G4861" s="18"/>
      <c r="H4861" s="18"/>
      <c r="I4861" s="18"/>
      <c r="J4861" s="18"/>
      <c r="K4861" s="18"/>
      <c r="L4861" s="18" t="str">
        <f t="shared" si="154"/>
        <v/>
      </c>
      <c r="N4861" t="str">
        <f>IF([1]线路!H4861="","",[1]线路!H4861)</f>
        <v/>
      </c>
    </row>
    <row r="4862" spans="7:14" x14ac:dyDescent="0.15">
      <c r="G4862" s="18"/>
      <c r="H4862" s="18"/>
      <c r="I4862" s="18"/>
      <c r="J4862" s="18"/>
      <c r="K4862" s="18"/>
      <c r="L4862" s="18" t="str">
        <f t="shared" si="154"/>
        <v/>
      </c>
      <c r="N4862" t="str">
        <f>IF([1]线路!H4862="","",[1]线路!H4862)</f>
        <v/>
      </c>
    </row>
    <row r="4863" spans="7:14" x14ac:dyDescent="0.15">
      <c r="G4863" s="18"/>
      <c r="H4863" s="18"/>
      <c r="I4863" s="18"/>
      <c r="J4863" s="18"/>
      <c r="K4863" s="18"/>
      <c r="L4863" s="18" t="str">
        <f t="shared" si="154"/>
        <v/>
      </c>
      <c r="N4863" t="str">
        <f>IF([1]线路!H4863="","",[1]线路!H4863)</f>
        <v/>
      </c>
    </row>
    <row r="4864" spans="7:14" x14ac:dyDescent="0.15">
      <c r="G4864" s="18"/>
      <c r="H4864" s="18"/>
      <c r="I4864" s="18"/>
      <c r="J4864" s="18"/>
      <c r="K4864" s="18"/>
      <c r="L4864" s="18" t="str">
        <f t="shared" si="154"/>
        <v/>
      </c>
      <c r="N4864" t="str">
        <f>IF([1]线路!H4864="","",[1]线路!H4864)</f>
        <v/>
      </c>
    </row>
    <row r="4865" spans="7:14" x14ac:dyDescent="0.15">
      <c r="G4865" s="18"/>
      <c r="H4865" s="18"/>
      <c r="I4865" s="18"/>
      <c r="J4865" s="18"/>
      <c r="K4865" s="18"/>
      <c r="L4865" s="18" t="str">
        <f t="shared" si="154"/>
        <v/>
      </c>
      <c r="N4865" t="str">
        <f>IF([1]线路!H4865="","",[1]线路!H4865)</f>
        <v/>
      </c>
    </row>
    <row r="4866" spans="7:14" x14ac:dyDescent="0.15">
      <c r="G4866" s="18"/>
      <c r="H4866" s="18"/>
      <c r="I4866" s="18"/>
      <c r="J4866" s="18"/>
      <c r="K4866" s="18"/>
      <c r="L4866" s="18" t="str">
        <f t="shared" si="154"/>
        <v/>
      </c>
      <c r="N4866" t="str">
        <f>IF([1]线路!H4866="","",[1]线路!H4866)</f>
        <v/>
      </c>
    </row>
    <row r="4867" spans="7:14" x14ac:dyDescent="0.15">
      <c r="G4867" s="18"/>
      <c r="H4867" s="18"/>
      <c r="I4867" s="18"/>
      <c r="J4867" s="18"/>
      <c r="K4867" s="18"/>
      <c r="L4867" s="18" t="str">
        <f t="shared" ref="L4867:L4930" si="155">IF(OR(I4867="",K4867=""),"",IF(I4867/(I4867+K4867)&gt;0.5,0,1))</f>
        <v/>
      </c>
      <c r="N4867" t="str">
        <f>IF([1]线路!H4867="","",[1]线路!H4867)</f>
        <v/>
      </c>
    </row>
    <row r="4868" spans="7:14" x14ac:dyDescent="0.15">
      <c r="G4868" s="18"/>
      <c r="H4868" s="18"/>
      <c r="I4868" s="18"/>
      <c r="J4868" s="18"/>
      <c r="K4868" s="18"/>
      <c r="L4868" s="18" t="str">
        <f t="shared" si="155"/>
        <v/>
      </c>
      <c r="N4868" t="str">
        <f>IF([1]线路!H4868="","",[1]线路!H4868)</f>
        <v/>
      </c>
    </row>
    <row r="4869" spans="7:14" x14ac:dyDescent="0.15">
      <c r="G4869" s="18"/>
      <c r="H4869" s="18"/>
      <c r="I4869" s="18"/>
      <c r="J4869" s="18"/>
      <c r="K4869" s="18"/>
      <c r="L4869" s="18" t="str">
        <f t="shared" si="155"/>
        <v/>
      </c>
      <c r="N4869" t="str">
        <f>IF([1]线路!H4869="","",[1]线路!H4869)</f>
        <v/>
      </c>
    </row>
    <row r="4870" spans="7:14" x14ac:dyDescent="0.15">
      <c r="G4870" s="18"/>
      <c r="H4870" s="18"/>
      <c r="I4870" s="18"/>
      <c r="J4870" s="18"/>
      <c r="K4870" s="18"/>
      <c r="L4870" s="18" t="str">
        <f t="shared" si="155"/>
        <v/>
      </c>
      <c r="N4870" t="str">
        <f>IF([1]线路!H4870="","",[1]线路!H4870)</f>
        <v/>
      </c>
    </row>
    <row r="4871" spans="7:14" x14ac:dyDescent="0.15">
      <c r="G4871" s="18"/>
      <c r="H4871" s="18"/>
      <c r="I4871" s="18"/>
      <c r="J4871" s="18"/>
      <c r="K4871" s="18"/>
      <c r="L4871" s="18" t="str">
        <f t="shared" si="155"/>
        <v/>
      </c>
      <c r="N4871" t="str">
        <f>IF([1]线路!H4871="","",[1]线路!H4871)</f>
        <v/>
      </c>
    </row>
    <row r="4872" spans="7:14" x14ac:dyDescent="0.15">
      <c r="G4872" s="18"/>
      <c r="H4872" s="18"/>
      <c r="I4872" s="18"/>
      <c r="J4872" s="18"/>
      <c r="K4872" s="18"/>
      <c r="L4872" s="18" t="str">
        <f t="shared" si="155"/>
        <v/>
      </c>
      <c r="N4872" t="str">
        <f>IF([1]线路!H4872="","",[1]线路!H4872)</f>
        <v/>
      </c>
    </row>
    <row r="4873" spans="7:14" x14ac:dyDescent="0.15">
      <c r="G4873" s="18"/>
      <c r="H4873" s="18"/>
      <c r="I4873" s="18"/>
      <c r="J4873" s="18"/>
      <c r="K4873" s="18"/>
      <c r="L4873" s="18" t="str">
        <f t="shared" si="155"/>
        <v/>
      </c>
      <c r="N4873" t="str">
        <f>IF([1]线路!H4873="","",[1]线路!H4873)</f>
        <v/>
      </c>
    </row>
    <row r="4874" spans="7:14" x14ac:dyDescent="0.15">
      <c r="G4874" s="18"/>
      <c r="H4874" s="18"/>
      <c r="I4874" s="18"/>
      <c r="J4874" s="18"/>
      <c r="K4874" s="18"/>
      <c r="L4874" s="18" t="str">
        <f t="shared" si="155"/>
        <v/>
      </c>
      <c r="N4874" t="str">
        <f>IF([1]线路!H4874="","",[1]线路!H4874)</f>
        <v/>
      </c>
    </row>
    <row r="4875" spans="7:14" x14ac:dyDescent="0.15">
      <c r="G4875" s="18"/>
      <c r="H4875" s="18"/>
      <c r="I4875" s="18"/>
      <c r="J4875" s="18"/>
      <c r="K4875" s="18"/>
      <c r="L4875" s="18" t="str">
        <f t="shared" si="155"/>
        <v/>
      </c>
      <c r="N4875" t="str">
        <f>IF([1]线路!H4875="","",[1]线路!H4875)</f>
        <v/>
      </c>
    </row>
    <row r="4876" spans="7:14" x14ac:dyDescent="0.15">
      <c r="G4876" s="18"/>
      <c r="H4876" s="18"/>
      <c r="I4876" s="18"/>
      <c r="J4876" s="18"/>
      <c r="K4876" s="18"/>
      <c r="L4876" s="18" t="str">
        <f t="shared" si="155"/>
        <v/>
      </c>
      <c r="N4876" t="str">
        <f>IF([1]线路!H4876="","",[1]线路!H4876)</f>
        <v/>
      </c>
    </row>
    <row r="4877" spans="7:14" x14ac:dyDescent="0.15">
      <c r="G4877" s="18"/>
      <c r="H4877" s="18"/>
      <c r="I4877" s="18"/>
      <c r="J4877" s="18"/>
      <c r="K4877" s="18"/>
      <c r="L4877" s="18" t="str">
        <f t="shared" si="155"/>
        <v/>
      </c>
      <c r="N4877" t="str">
        <f>IF([1]线路!H4877="","",[1]线路!H4877)</f>
        <v/>
      </c>
    </row>
    <row r="4878" spans="7:14" x14ac:dyDescent="0.15">
      <c r="G4878" s="18"/>
      <c r="H4878" s="18"/>
      <c r="I4878" s="18"/>
      <c r="J4878" s="18"/>
      <c r="K4878" s="18"/>
      <c r="L4878" s="18" t="str">
        <f t="shared" si="155"/>
        <v/>
      </c>
      <c r="N4878" t="str">
        <f>IF([1]线路!H4878="","",[1]线路!H4878)</f>
        <v/>
      </c>
    </row>
    <row r="4879" spans="7:14" x14ac:dyDescent="0.15">
      <c r="G4879" s="18"/>
      <c r="H4879" s="18"/>
      <c r="I4879" s="18"/>
      <c r="J4879" s="18"/>
      <c r="K4879" s="18"/>
      <c r="L4879" s="18" t="str">
        <f t="shared" si="155"/>
        <v/>
      </c>
      <c r="N4879" t="str">
        <f>IF([1]线路!H4879="","",[1]线路!H4879)</f>
        <v/>
      </c>
    </row>
    <row r="4880" spans="7:14" x14ac:dyDescent="0.15">
      <c r="G4880" s="18"/>
      <c r="H4880" s="18"/>
      <c r="I4880" s="18"/>
      <c r="J4880" s="18"/>
      <c r="K4880" s="18"/>
      <c r="L4880" s="18" t="str">
        <f t="shared" si="155"/>
        <v/>
      </c>
      <c r="N4880" t="str">
        <f>IF([1]线路!H4880="","",[1]线路!H4880)</f>
        <v/>
      </c>
    </row>
    <row r="4881" spans="7:14" x14ac:dyDescent="0.15">
      <c r="G4881" s="18"/>
      <c r="H4881" s="18"/>
      <c r="I4881" s="18"/>
      <c r="J4881" s="18"/>
      <c r="K4881" s="18"/>
      <c r="L4881" s="18" t="str">
        <f t="shared" si="155"/>
        <v/>
      </c>
      <c r="N4881" t="str">
        <f>IF([1]线路!H4881="","",[1]线路!H4881)</f>
        <v/>
      </c>
    </row>
    <row r="4882" spans="7:14" x14ac:dyDescent="0.15">
      <c r="G4882" s="18"/>
      <c r="H4882" s="18"/>
      <c r="I4882" s="18"/>
      <c r="J4882" s="18"/>
      <c r="K4882" s="18"/>
      <c r="L4882" s="18" t="str">
        <f t="shared" si="155"/>
        <v/>
      </c>
      <c r="N4882" t="str">
        <f>IF([1]线路!H4882="","",[1]线路!H4882)</f>
        <v/>
      </c>
    </row>
    <row r="4883" spans="7:14" x14ac:dyDescent="0.15">
      <c r="G4883" s="18"/>
      <c r="H4883" s="18"/>
      <c r="I4883" s="18"/>
      <c r="J4883" s="18"/>
      <c r="K4883" s="18"/>
      <c r="L4883" s="18" t="str">
        <f t="shared" si="155"/>
        <v/>
      </c>
      <c r="N4883" t="str">
        <f>IF([1]线路!H4883="","",[1]线路!H4883)</f>
        <v/>
      </c>
    </row>
    <row r="4884" spans="7:14" x14ac:dyDescent="0.15">
      <c r="G4884" s="18"/>
      <c r="H4884" s="18"/>
      <c r="I4884" s="18"/>
      <c r="J4884" s="18"/>
      <c r="K4884" s="18"/>
      <c r="L4884" s="18" t="str">
        <f t="shared" si="155"/>
        <v/>
      </c>
      <c r="N4884" t="str">
        <f>IF([1]线路!H4884="","",[1]线路!H4884)</f>
        <v/>
      </c>
    </row>
    <row r="4885" spans="7:14" x14ac:dyDescent="0.15">
      <c r="G4885" s="18"/>
      <c r="H4885" s="18"/>
      <c r="I4885" s="18"/>
      <c r="J4885" s="18"/>
      <c r="K4885" s="18"/>
      <c r="L4885" s="18" t="str">
        <f t="shared" si="155"/>
        <v/>
      </c>
      <c r="N4885" t="str">
        <f>IF([1]线路!H4885="","",[1]线路!H4885)</f>
        <v/>
      </c>
    </row>
    <row r="4886" spans="7:14" x14ac:dyDescent="0.15">
      <c r="G4886" s="18"/>
      <c r="H4886" s="18"/>
      <c r="I4886" s="18"/>
      <c r="J4886" s="18"/>
      <c r="K4886" s="18"/>
      <c r="L4886" s="18" t="str">
        <f t="shared" si="155"/>
        <v/>
      </c>
      <c r="N4886" t="str">
        <f>IF([1]线路!H4886="","",[1]线路!H4886)</f>
        <v/>
      </c>
    </row>
    <row r="4887" spans="7:14" x14ac:dyDescent="0.15">
      <c r="G4887" s="18"/>
      <c r="H4887" s="18"/>
      <c r="I4887" s="18"/>
      <c r="J4887" s="18"/>
      <c r="K4887" s="18"/>
      <c r="L4887" s="18" t="str">
        <f t="shared" si="155"/>
        <v/>
      </c>
      <c r="N4887" t="str">
        <f>IF([1]线路!H4887="","",[1]线路!H4887)</f>
        <v/>
      </c>
    </row>
    <row r="4888" spans="7:14" x14ac:dyDescent="0.15">
      <c r="G4888" s="18"/>
      <c r="H4888" s="18"/>
      <c r="I4888" s="18"/>
      <c r="J4888" s="18"/>
      <c r="K4888" s="18"/>
      <c r="L4888" s="18" t="str">
        <f t="shared" si="155"/>
        <v/>
      </c>
      <c r="N4888" t="str">
        <f>IF([1]线路!H4888="","",[1]线路!H4888)</f>
        <v/>
      </c>
    </row>
    <row r="4889" spans="7:14" x14ac:dyDescent="0.15">
      <c r="G4889" s="18"/>
      <c r="H4889" s="18"/>
      <c r="I4889" s="18"/>
      <c r="J4889" s="18"/>
      <c r="K4889" s="18"/>
      <c r="L4889" s="18" t="str">
        <f t="shared" si="155"/>
        <v/>
      </c>
      <c r="N4889" t="str">
        <f>IF([1]线路!H4889="","",[1]线路!H4889)</f>
        <v/>
      </c>
    </row>
    <row r="4890" spans="7:14" x14ac:dyDescent="0.15">
      <c r="G4890" s="18"/>
      <c r="H4890" s="18"/>
      <c r="I4890" s="18"/>
      <c r="J4890" s="18"/>
      <c r="K4890" s="18"/>
      <c r="L4890" s="18" t="str">
        <f t="shared" si="155"/>
        <v/>
      </c>
      <c r="N4890" t="str">
        <f>IF([1]线路!H4890="","",[1]线路!H4890)</f>
        <v/>
      </c>
    </row>
    <row r="4891" spans="7:14" x14ac:dyDescent="0.15">
      <c r="G4891" s="18"/>
      <c r="H4891" s="18"/>
      <c r="I4891" s="18"/>
      <c r="J4891" s="18"/>
      <c r="K4891" s="18"/>
      <c r="L4891" s="18" t="str">
        <f t="shared" si="155"/>
        <v/>
      </c>
      <c r="N4891" t="str">
        <f>IF([1]线路!H4891="","",[1]线路!H4891)</f>
        <v/>
      </c>
    </row>
    <row r="4892" spans="7:14" x14ac:dyDescent="0.15">
      <c r="G4892" s="18"/>
      <c r="H4892" s="18"/>
      <c r="I4892" s="18"/>
      <c r="J4892" s="18"/>
      <c r="K4892" s="18"/>
      <c r="L4892" s="18" t="str">
        <f t="shared" si="155"/>
        <v/>
      </c>
      <c r="N4892" t="str">
        <f>IF([1]线路!H4892="","",[1]线路!H4892)</f>
        <v/>
      </c>
    </row>
    <row r="4893" spans="7:14" x14ac:dyDescent="0.15">
      <c r="G4893" s="18"/>
      <c r="H4893" s="18"/>
      <c r="I4893" s="18"/>
      <c r="J4893" s="18"/>
      <c r="K4893" s="18"/>
      <c r="L4893" s="18" t="str">
        <f t="shared" si="155"/>
        <v/>
      </c>
      <c r="N4893" t="str">
        <f>IF([1]线路!H4893="","",[1]线路!H4893)</f>
        <v/>
      </c>
    </row>
    <row r="4894" spans="7:14" x14ac:dyDescent="0.15">
      <c r="G4894" s="18"/>
      <c r="H4894" s="18"/>
      <c r="I4894" s="18"/>
      <c r="J4894" s="18"/>
      <c r="K4894" s="18"/>
      <c r="L4894" s="18" t="str">
        <f t="shared" si="155"/>
        <v/>
      </c>
      <c r="N4894" t="str">
        <f>IF([1]线路!H4894="","",[1]线路!H4894)</f>
        <v/>
      </c>
    </row>
    <row r="4895" spans="7:14" x14ac:dyDescent="0.15">
      <c r="G4895" s="18"/>
      <c r="H4895" s="18"/>
      <c r="I4895" s="18"/>
      <c r="J4895" s="18"/>
      <c r="K4895" s="18"/>
      <c r="L4895" s="18" t="str">
        <f t="shared" si="155"/>
        <v/>
      </c>
      <c r="N4895" t="str">
        <f>IF([1]线路!H4895="","",[1]线路!H4895)</f>
        <v/>
      </c>
    </row>
    <row r="4896" spans="7:14" x14ac:dyDescent="0.15">
      <c r="G4896" s="18"/>
      <c r="H4896" s="18"/>
      <c r="I4896" s="18"/>
      <c r="J4896" s="18"/>
      <c r="K4896" s="18"/>
      <c r="L4896" s="18" t="str">
        <f t="shared" si="155"/>
        <v/>
      </c>
      <c r="N4896" t="str">
        <f>IF([1]线路!H4896="","",[1]线路!H4896)</f>
        <v/>
      </c>
    </row>
    <row r="4897" spans="7:14" x14ac:dyDescent="0.15">
      <c r="G4897" s="18"/>
      <c r="H4897" s="18"/>
      <c r="I4897" s="18"/>
      <c r="J4897" s="18"/>
      <c r="K4897" s="18"/>
      <c r="L4897" s="18" t="str">
        <f t="shared" si="155"/>
        <v/>
      </c>
      <c r="N4897" t="str">
        <f>IF([1]线路!H4897="","",[1]线路!H4897)</f>
        <v/>
      </c>
    </row>
    <row r="4898" spans="7:14" x14ac:dyDescent="0.15">
      <c r="G4898" s="18"/>
      <c r="H4898" s="18"/>
      <c r="I4898" s="18"/>
      <c r="J4898" s="18"/>
      <c r="K4898" s="18"/>
      <c r="L4898" s="18" t="str">
        <f t="shared" si="155"/>
        <v/>
      </c>
      <c r="N4898" t="str">
        <f>IF([1]线路!H4898="","",[1]线路!H4898)</f>
        <v/>
      </c>
    </row>
    <row r="4899" spans="7:14" x14ac:dyDescent="0.15">
      <c r="G4899" s="18"/>
      <c r="H4899" s="18"/>
      <c r="I4899" s="18"/>
      <c r="J4899" s="18"/>
      <c r="K4899" s="18"/>
      <c r="L4899" s="18" t="str">
        <f t="shared" si="155"/>
        <v/>
      </c>
      <c r="N4899" t="str">
        <f>IF([1]线路!H4899="","",[1]线路!H4899)</f>
        <v/>
      </c>
    </row>
    <row r="4900" spans="7:14" x14ac:dyDescent="0.15">
      <c r="G4900" s="18"/>
      <c r="H4900" s="18"/>
      <c r="I4900" s="18"/>
      <c r="J4900" s="18"/>
      <c r="K4900" s="18"/>
      <c r="L4900" s="18" t="str">
        <f t="shared" si="155"/>
        <v/>
      </c>
      <c r="N4900" t="str">
        <f>IF([1]线路!H4900="","",[1]线路!H4900)</f>
        <v/>
      </c>
    </row>
    <row r="4901" spans="7:14" x14ac:dyDescent="0.15">
      <c r="G4901" s="18"/>
      <c r="H4901" s="18"/>
      <c r="I4901" s="18"/>
      <c r="J4901" s="18"/>
      <c r="K4901" s="18"/>
      <c r="L4901" s="18" t="str">
        <f t="shared" si="155"/>
        <v/>
      </c>
      <c r="N4901" t="str">
        <f>IF([1]线路!H4901="","",[1]线路!H4901)</f>
        <v/>
      </c>
    </row>
    <row r="4902" spans="7:14" x14ac:dyDescent="0.15">
      <c r="G4902" s="18"/>
      <c r="H4902" s="18"/>
      <c r="I4902" s="18"/>
      <c r="J4902" s="18"/>
      <c r="K4902" s="18"/>
      <c r="L4902" s="18" t="str">
        <f t="shared" si="155"/>
        <v/>
      </c>
      <c r="N4902" t="str">
        <f>IF([1]线路!H4902="","",[1]线路!H4902)</f>
        <v/>
      </c>
    </row>
    <row r="4903" spans="7:14" x14ac:dyDescent="0.15">
      <c r="G4903" s="18"/>
      <c r="H4903" s="18"/>
      <c r="I4903" s="18"/>
      <c r="J4903" s="18"/>
      <c r="K4903" s="18"/>
      <c r="L4903" s="18" t="str">
        <f t="shared" si="155"/>
        <v/>
      </c>
      <c r="N4903" t="str">
        <f>IF([1]线路!H4903="","",[1]线路!H4903)</f>
        <v/>
      </c>
    </row>
    <row r="4904" spans="7:14" x14ac:dyDescent="0.15">
      <c r="G4904" s="18"/>
      <c r="H4904" s="18"/>
      <c r="I4904" s="18"/>
      <c r="J4904" s="18"/>
      <c r="K4904" s="18"/>
      <c r="L4904" s="18" t="str">
        <f t="shared" si="155"/>
        <v/>
      </c>
      <c r="N4904" t="str">
        <f>IF([1]线路!H4904="","",[1]线路!H4904)</f>
        <v/>
      </c>
    </row>
    <row r="4905" spans="7:14" x14ac:dyDescent="0.15">
      <c r="G4905" s="18"/>
      <c r="H4905" s="18"/>
      <c r="I4905" s="18"/>
      <c r="J4905" s="18"/>
      <c r="K4905" s="18"/>
      <c r="L4905" s="18" t="str">
        <f t="shared" si="155"/>
        <v/>
      </c>
      <c r="N4905" t="str">
        <f>IF([1]线路!H4905="","",[1]线路!H4905)</f>
        <v/>
      </c>
    </row>
    <row r="4906" spans="7:14" x14ac:dyDescent="0.15">
      <c r="G4906" s="18"/>
      <c r="H4906" s="18"/>
      <c r="I4906" s="18"/>
      <c r="J4906" s="18"/>
      <c r="K4906" s="18"/>
      <c r="L4906" s="18" t="str">
        <f t="shared" si="155"/>
        <v/>
      </c>
      <c r="N4906" t="str">
        <f>IF([1]线路!H4906="","",[1]线路!H4906)</f>
        <v/>
      </c>
    </row>
    <row r="4907" spans="7:14" x14ac:dyDescent="0.15">
      <c r="G4907" s="18"/>
      <c r="H4907" s="18"/>
      <c r="I4907" s="18"/>
      <c r="J4907" s="18"/>
      <c r="K4907" s="18"/>
      <c r="L4907" s="18" t="str">
        <f t="shared" si="155"/>
        <v/>
      </c>
      <c r="N4907" t="str">
        <f>IF([1]线路!H4907="","",[1]线路!H4907)</f>
        <v/>
      </c>
    </row>
    <row r="4908" spans="7:14" x14ac:dyDescent="0.15">
      <c r="G4908" s="18"/>
      <c r="H4908" s="18"/>
      <c r="I4908" s="18"/>
      <c r="J4908" s="18"/>
      <c r="K4908" s="18"/>
      <c r="L4908" s="18" t="str">
        <f t="shared" si="155"/>
        <v/>
      </c>
      <c r="N4908" t="str">
        <f>IF([1]线路!H4908="","",[1]线路!H4908)</f>
        <v/>
      </c>
    </row>
    <row r="4909" spans="7:14" x14ac:dyDescent="0.15">
      <c r="G4909" s="18"/>
      <c r="H4909" s="18"/>
      <c r="I4909" s="18"/>
      <c r="J4909" s="18"/>
      <c r="K4909" s="18"/>
      <c r="L4909" s="18" t="str">
        <f t="shared" si="155"/>
        <v/>
      </c>
      <c r="N4909" t="str">
        <f>IF([1]线路!H4909="","",[1]线路!H4909)</f>
        <v/>
      </c>
    </row>
    <row r="4910" spans="7:14" x14ac:dyDescent="0.15">
      <c r="G4910" s="18"/>
      <c r="H4910" s="18"/>
      <c r="I4910" s="18"/>
      <c r="J4910" s="18"/>
      <c r="K4910" s="18"/>
      <c r="L4910" s="18" t="str">
        <f t="shared" si="155"/>
        <v/>
      </c>
      <c r="N4910" t="str">
        <f>IF([1]线路!H4910="","",[1]线路!H4910)</f>
        <v/>
      </c>
    </row>
    <row r="4911" spans="7:14" x14ac:dyDescent="0.15">
      <c r="G4911" s="18"/>
      <c r="H4911" s="18"/>
      <c r="I4911" s="18"/>
      <c r="J4911" s="18"/>
      <c r="K4911" s="18"/>
      <c r="L4911" s="18" t="str">
        <f t="shared" si="155"/>
        <v/>
      </c>
      <c r="N4911" t="str">
        <f>IF([1]线路!H4911="","",[1]线路!H4911)</f>
        <v/>
      </c>
    </row>
    <row r="4912" spans="7:14" x14ac:dyDescent="0.15">
      <c r="G4912" s="18"/>
      <c r="H4912" s="18"/>
      <c r="I4912" s="18"/>
      <c r="J4912" s="18"/>
      <c r="K4912" s="18"/>
      <c r="L4912" s="18" t="str">
        <f t="shared" si="155"/>
        <v/>
      </c>
      <c r="N4912" t="str">
        <f>IF([1]线路!H4912="","",[1]线路!H4912)</f>
        <v/>
      </c>
    </row>
    <row r="4913" spans="7:14" x14ac:dyDescent="0.15">
      <c r="G4913" s="18"/>
      <c r="H4913" s="18"/>
      <c r="I4913" s="18"/>
      <c r="J4913" s="18"/>
      <c r="K4913" s="18"/>
      <c r="L4913" s="18" t="str">
        <f t="shared" si="155"/>
        <v/>
      </c>
      <c r="N4913" t="str">
        <f>IF([1]线路!H4913="","",[1]线路!H4913)</f>
        <v/>
      </c>
    </row>
    <row r="4914" spans="7:14" x14ac:dyDescent="0.15">
      <c r="G4914" s="18"/>
      <c r="H4914" s="18"/>
      <c r="I4914" s="18"/>
      <c r="J4914" s="18"/>
      <c r="K4914" s="18"/>
      <c r="L4914" s="18" t="str">
        <f t="shared" si="155"/>
        <v/>
      </c>
      <c r="N4914" t="str">
        <f>IF([1]线路!H4914="","",[1]线路!H4914)</f>
        <v/>
      </c>
    </row>
    <row r="4915" spans="7:14" x14ac:dyDescent="0.15">
      <c r="G4915" s="18"/>
      <c r="H4915" s="18"/>
      <c r="I4915" s="18"/>
      <c r="J4915" s="18"/>
      <c r="K4915" s="18"/>
      <c r="L4915" s="18" t="str">
        <f t="shared" si="155"/>
        <v/>
      </c>
      <c r="N4915" t="str">
        <f>IF([1]线路!H4915="","",[1]线路!H4915)</f>
        <v/>
      </c>
    </row>
    <row r="4916" spans="7:14" x14ac:dyDescent="0.15">
      <c r="G4916" s="18"/>
      <c r="H4916" s="18"/>
      <c r="I4916" s="18"/>
      <c r="J4916" s="18"/>
      <c r="K4916" s="18"/>
      <c r="L4916" s="18" t="str">
        <f t="shared" si="155"/>
        <v/>
      </c>
      <c r="N4916" t="str">
        <f>IF([1]线路!H4916="","",[1]线路!H4916)</f>
        <v/>
      </c>
    </row>
    <row r="4917" spans="7:14" x14ac:dyDescent="0.15">
      <c r="G4917" s="18"/>
      <c r="H4917" s="18"/>
      <c r="I4917" s="18"/>
      <c r="J4917" s="18"/>
      <c r="K4917" s="18"/>
      <c r="L4917" s="18" t="str">
        <f t="shared" si="155"/>
        <v/>
      </c>
      <c r="N4917" t="str">
        <f>IF([1]线路!H4917="","",[1]线路!H4917)</f>
        <v/>
      </c>
    </row>
    <row r="4918" spans="7:14" x14ac:dyDescent="0.15">
      <c r="G4918" s="18"/>
      <c r="H4918" s="18"/>
      <c r="I4918" s="18"/>
      <c r="J4918" s="18"/>
      <c r="K4918" s="18"/>
      <c r="L4918" s="18" t="str">
        <f t="shared" si="155"/>
        <v/>
      </c>
      <c r="N4918" t="str">
        <f>IF([1]线路!H4918="","",[1]线路!H4918)</f>
        <v/>
      </c>
    </row>
    <row r="4919" spans="7:14" x14ac:dyDescent="0.15">
      <c r="G4919" s="18"/>
      <c r="H4919" s="18"/>
      <c r="I4919" s="18"/>
      <c r="J4919" s="18"/>
      <c r="K4919" s="18"/>
      <c r="L4919" s="18" t="str">
        <f t="shared" si="155"/>
        <v/>
      </c>
      <c r="N4919" t="str">
        <f>IF([1]线路!H4919="","",[1]线路!H4919)</f>
        <v/>
      </c>
    </row>
    <row r="4920" spans="7:14" x14ac:dyDescent="0.15">
      <c r="G4920" s="18"/>
      <c r="H4920" s="18"/>
      <c r="I4920" s="18"/>
      <c r="J4920" s="18"/>
      <c r="K4920" s="18"/>
      <c r="L4920" s="18" t="str">
        <f t="shared" si="155"/>
        <v/>
      </c>
      <c r="N4920" t="str">
        <f>IF([1]线路!H4920="","",[1]线路!H4920)</f>
        <v/>
      </c>
    </row>
    <row r="4921" spans="7:14" x14ac:dyDescent="0.15">
      <c r="G4921" s="18"/>
      <c r="H4921" s="18"/>
      <c r="I4921" s="18"/>
      <c r="J4921" s="18"/>
      <c r="K4921" s="18"/>
      <c r="L4921" s="18" t="str">
        <f t="shared" si="155"/>
        <v/>
      </c>
      <c r="N4921" t="str">
        <f>IF([1]线路!H4921="","",[1]线路!H4921)</f>
        <v/>
      </c>
    </row>
    <row r="4922" spans="7:14" x14ac:dyDescent="0.15">
      <c r="G4922" s="18"/>
      <c r="H4922" s="18"/>
      <c r="I4922" s="18"/>
      <c r="J4922" s="18"/>
      <c r="K4922" s="18"/>
      <c r="L4922" s="18" t="str">
        <f t="shared" si="155"/>
        <v/>
      </c>
      <c r="N4922" t="str">
        <f>IF([1]线路!H4922="","",[1]线路!H4922)</f>
        <v/>
      </c>
    </row>
    <row r="4923" spans="7:14" x14ac:dyDescent="0.15">
      <c r="G4923" s="18"/>
      <c r="H4923" s="18"/>
      <c r="I4923" s="18"/>
      <c r="J4923" s="18"/>
      <c r="K4923" s="18"/>
      <c r="L4923" s="18" t="str">
        <f t="shared" si="155"/>
        <v/>
      </c>
      <c r="N4923" t="str">
        <f>IF([1]线路!H4923="","",[1]线路!H4923)</f>
        <v/>
      </c>
    </row>
    <row r="4924" spans="7:14" x14ac:dyDescent="0.15">
      <c r="G4924" s="18"/>
      <c r="H4924" s="18"/>
      <c r="I4924" s="18"/>
      <c r="J4924" s="18"/>
      <c r="K4924" s="18"/>
      <c r="L4924" s="18" t="str">
        <f t="shared" si="155"/>
        <v/>
      </c>
      <c r="N4924" t="str">
        <f>IF([1]线路!H4924="","",[1]线路!H4924)</f>
        <v/>
      </c>
    </row>
    <row r="4925" spans="7:14" x14ac:dyDescent="0.15">
      <c r="G4925" s="18"/>
      <c r="H4925" s="18"/>
      <c r="I4925" s="18"/>
      <c r="J4925" s="18"/>
      <c r="K4925" s="18"/>
      <c r="L4925" s="18" t="str">
        <f t="shared" si="155"/>
        <v/>
      </c>
      <c r="N4925" t="str">
        <f>IF([1]线路!H4925="","",[1]线路!H4925)</f>
        <v/>
      </c>
    </row>
    <row r="4926" spans="7:14" x14ac:dyDescent="0.15">
      <c r="G4926" s="18"/>
      <c r="H4926" s="18"/>
      <c r="I4926" s="18"/>
      <c r="J4926" s="18"/>
      <c r="K4926" s="18"/>
      <c r="L4926" s="18" t="str">
        <f t="shared" si="155"/>
        <v/>
      </c>
      <c r="N4926" t="str">
        <f>IF([1]线路!H4926="","",[1]线路!H4926)</f>
        <v/>
      </c>
    </row>
    <row r="4927" spans="7:14" x14ac:dyDescent="0.15">
      <c r="G4927" s="18"/>
      <c r="H4927" s="18"/>
      <c r="I4927" s="18"/>
      <c r="J4927" s="18"/>
      <c r="K4927" s="18"/>
      <c r="L4927" s="18" t="str">
        <f t="shared" si="155"/>
        <v/>
      </c>
      <c r="N4927" t="str">
        <f>IF([1]线路!H4927="","",[1]线路!H4927)</f>
        <v/>
      </c>
    </row>
    <row r="4928" spans="7:14" x14ac:dyDescent="0.15">
      <c r="G4928" s="18"/>
      <c r="H4928" s="18"/>
      <c r="I4928" s="18"/>
      <c r="J4928" s="18"/>
      <c r="K4928" s="18"/>
      <c r="L4928" s="18" t="str">
        <f t="shared" si="155"/>
        <v/>
      </c>
      <c r="N4928" t="str">
        <f>IF([1]线路!H4928="","",[1]线路!H4928)</f>
        <v/>
      </c>
    </row>
    <row r="4929" spans="7:14" x14ac:dyDescent="0.15">
      <c r="G4929" s="18"/>
      <c r="H4929" s="18"/>
      <c r="I4929" s="18"/>
      <c r="J4929" s="18"/>
      <c r="K4929" s="18"/>
      <c r="L4929" s="18" t="str">
        <f t="shared" si="155"/>
        <v/>
      </c>
      <c r="N4929" t="str">
        <f>IF([1]线路!H4929="","",[1]线路!H4929)</f>
        <v/>
      </c>
    </row>
    <row r="4930" spans="7:14" x14ac:dyDescent="0.15">
      <c r="G4930" s="18"/>
      <c r="H4930" s="18"/>
      <c r="I4930" s="18"/>
      <c r="J4930" s="18"/>
      <c r="K4930" s="18"/>
      <c r="L4930" s="18" t="str">
        <f t="shared" si="155"/>
        <v/>
      </c>
      <c r="N4930" t="str">
        <f>IF([1]线路!H4930="","",[1]线路!H4930)</f>
        <v/>
      </c>
    </row>
    <row r="4931" spans="7:14" x14ac:dyDescent="0.15">
      <c r="G4931" s="18"/>
      <c r="H4931" s="18"/>
      <c r="I4931" s="18"/>
      <c r="J4931" s="18"/>
      <c r="K4931" s="18"/>
      <c r="L4931" s="18" t="str">
        <f t="shared" ref="L4931:L4994" si="156">IF(OR(I4931="",K4931=""),"",IF(I4931/(I4931+K4931)&gt;0.5,0,1))</f>
        <v/>
      </c>
      <c r="N4931" t="str">
        <f>IF([1]线路!H4931="","",[1]线路!H4931)</f>
        <v/>
      </c>
    </row>
    <row r="4932" spans="7:14" x14ac:dyDescent="0.15">
      <c r="G4932" s="18"/>
      <c r="H4932" s="18"/>
      <c r="I4932" s="18"/>
      <c r="J4932" s="18"/>
      <c r="K4932" s="18"/>
      <c r="L4932" s="18" t="str">
        <f t="shared" si="156"/>
        <v/>
      </c>
      <c r="N4932" t="str">
        <f>IF([1]线路!H4932="","",[1]线路!H4932)</f>
        <v/>
      </c>
    </row>
    <row r="4933" spans="7:14" x14ac:dyDescent="0.15">
      <c r="G4933" s="18"/>
      <c r="H4933" s="18"/>
      <c r="I4933" s="18"/>
      <c r="J4933" s="18"/>
      <c r="K4933" s="18"/>
      <c r="L4933" s="18" t="str">
        <f t="shared" si="156"/>
        <v/>
      </c>
      <c r="N4933" t="str">
        <f>IF([1]线路!H4933="","",[1]线路!H4933)</f>
        <v/>
      </c>
    </row>
    <row r="4934" spans="7:14" x14ac:dyDescent="0.15">
      <c r="G4934" s="18"/>
      <c r="H4934" s="18"/>
      <c r="I4934" s="18"/>
      <c r="J4934" s="18"/>
      <c r="K4934" s="18"/>
      <c r="L4934" s="18" t="str">
        <f t="shared" si="156"/>
        <v/>
      </c>
      <c r="N4934" t="str">
        <f>IF([1]线路!H4934="","",[1]线路!H4934)</f>
        <v/>
      </c>
    </row>
    <row r="4935" spans="7:14" x14ac:dyDescent="0.15">
      <c r="G4935" s="18"/>
      <c r="H4935" s="18"/>
      <c r="I4935" s="18"/>
      <c r="J4935" s="18"/>
      <c r="K4935" s="18"/>
      <c r="L4935" s="18" t="str">
        <f t="shared" si="156"/>
        <v/>
      </c>
      <c r="N4935" t="str">
        <f>IF([1]线路!H4935="","",[1]线路!H4935)</f>
        <v/>
      </c>
    </row>
    <row r="4936" spans="7:14" x14ac:dyDescent="0.15">
      <c r="G4936" s="18"/>
      <c r="H4936" s="18"/>
      <c r="I4936" s="18"/>
      <c r="J4936" s="18"/>
      <c r="K4936" s="18"/>
      <c r="L4936" s="18" t="str">
        <f t="shared" si="156"/>
        <v/>
      </c>
      <c r="N4936" t="str">
        <f>IF([1]线路!H4936="","",[1]线路!H4936)</f>
        <v/>
      </c>
    </row>
    <row r="4937" spans="7:14" x14ac:dyDescent="0.15">
      <c r="G4937" s="18"/>
      <c r="H4937" s="18"/>
      <c r="I4937" s="18"/>
      <c r="J4937" s="18"/>
      <c r="K4937" s="18"/>
      <c r="L4937" s="18" t="str">
        <f t="shared" si="156"/>
        <v/>
      </c>
      <c r="N4937" t="str">
        <f>IF([1]线路!H4937="","",[1]线路!H4937)</f>
        <v/>
      </c>
    </row>
    <row r="4938" spans="7:14" x14ac:dyDescent="0.15">
      <c r="G4938" s="18"/>
      <c r="H4938" s="18"/>
      <c r="I4938" s="18"/>
      <c r="J4938" s="18"/>
      <c r="K4938" s="18"/>
      <c r="L4938" s="18" t="str">
        <f t="shared" si="156"/>
        <v/>
      </c>
      <c r="N4938" t="str">
        <f>IF([1]线路!H4938="","",[1]线路!H4938)</f>
        <v/>
      </c>
    </row>
    <row r="4939" spans="7:14" x14ac:dyDescent="0.15">
      <c r="G4939" s="18"/>
      <c r="H4939" s="18"/>
      <c r="I4939" s="18"/>
      <c r="J4939" s="18"/>
      <c r="K4939" s="18"/>
      <c r="L4939" s="18" t="str">
        <f t="shared" si="156"/>
        <v/>
      </c>
      <c r="N4939" t="str">
        <f>IF([1]线路!H4939="","",[1]线路!H4939)</f>
        <v/>
      </c>
    </row>
    <row r="4940" spans="7:14" x14ac:dyDescent="0.15">
      <c r="G4940" s="18"/>
      <c r="H4940" s="18"/>
      <c r="I4940" s="18"/>
      <c r="J4940" s="18"/>
      <c r="K4940" s="18"/>
      <c r="L4940" s="18" t="str">
        <f t="shared" si="156"/>
        <v/>
      </c>
      <c r="N4940" t="str">
        <f>IF([1]线路!H4940="","",[1]线路!H4940)</f>
        <v/>
      </c>
    </row>
    <row r="4941" spans="7:14" x14ac:dyDescent="0.15">
      <c r="G4941" s="18"/>
      <c r="H4941" s="18"/>
      <c r="I4941" s="18"/>
      <c r="J4941" s="18"/>
      <c r="K4941" s="18"/>
      <c r="L4941" s="18" t="str">
        <f t="shared" si="156"/>
        <v/>
      </c>
      <c r="N4941" t="str">
        <f>IF([1]线路!H4941="","",[1]线路!H4941)</f>
        <v/>
      </c>
    </row>
    <row r="4942" spans="7:14" x14ac:dyDescent="0.15">
      <c r="G4942" s="18"/>
      <c r="H4942" s="18"/>
      <c r="I4942" s="18"/>
      <c r="J4942" s="18"/>
      <c r="K4942" s="18"/>
      <c r="L4942" s="18" t="str">
        <f t="shared" si="156"/>
        <v/>
      </c>
      <c r="N4942" t="str">
        <f>IF([1]线路!H4942="","",[1]线路!H4942)</f>
        <v/>
      </c>
    </row>
    <row r="4943" spans="7:14" x14ac:dyDescent="0.15">
      <c r="G4943" s="18"/>
      <c r="H4943" s="18"/>
      <c r="I4943" s="18"/>
      <c r="J4943" s="18"/>
      <c r="K4943" s="18"/>
      <c r="L4943" s="18" t="str">
        <f t="shared" si="156"/>
        <v/>
      </c>
      <c r="N4943" t="str">
        <f>IF([1]线路!H4943="","",[1]线路!H4943)</f>
        <v/>
      </c>
    </row>
    <row r="4944" spans="7:14" x14ac:dyDescent="0.15">
      <c r="G4944" s="18"/>
      <c r="H4944" s="18"/>
      <c r="I4944" s="18"/>
      <c r="J4944" s="18"/>
      <c r="K4944" s="18"/>
      <c r="L4944" s="18" t="str">
        <f t="shared" si="156"/>
        <v/>
      </c>
      <c r="N4944" t="str">
        <f>IF([1]线路!H4944="","",[1]线路!H4944)</f>
        <v/>
      </c>
    </row>
    <row r="4945" spans="7:14" x14ac:dyDescent="0.15">
      <c r="G4945" s="18"/>
      <c r="H4945" s="18"/>
      <c r="I4945" s="18"/>
      <c r="J4945" s="18"/>
      <c r="K4945" s="18"/>
      <c r="L4945" s="18" t="str">
        <f t="shared" si="156"/>
        <v/>
      </c>
      <c r="N4945" t="str">
        <f>IF([1]线路!H4945="","",[1]线路!H4945)</f>
        <v/>
      </c>
    </row>
    <row r="4946" spans="7:14" x14ac:dyDescent="0.15">
      <c r="G4946" s="18"/>
      <c r="H4946" s="18"/>
      <c r="I4946" s="18"/>
      <c r="J4946" s="18"/>
      <c r="K4946" s="18"/>
      <c r="L4946" s="18" t="str">
        <f t="shared" si="156"/>
        <v/>
      </c>
      <c r="N4946" t="str">
        <f>IF([1]线路!H4946="","",[1]线路!H4946)</f>
        <v/>
      </c>
    </row>
    <row r="4947" spans="7:14" x14ac:dyDescent="0.15">
      <c r="G4947" s="18"/>
      <c r="H4947" s="18"/>
      <c r="I4947" s="18"/>
      <c r="J4947" s="18"/>
      <c r="K4947" s="18"/>
      <c r="L4947" s="18" t="str">
        <f t="shared" si="156"/>
        <v/>
      </c>
      <c r="N4947" t="str">
        <f>IF([1]线路!H4947="","",[1]线路!H4947)</f>
        <v/>
      </c>
    </row>
    <row r="4948" spans="7:14" x14ac:dyDescent="0.15">
      <c r="G4948" s="18"/>
      <c r="H4948" s="18"/>
      <c r="I4948" s="18"/>
      <c r="J4948" s="18"/>
      <c r="K4948" s="18"/>
      <c r="L4948" s="18" t="str">
        <f t="shared" si="156"/>
        <v/>
      </c>
      <c r="N4948" t="str">
        <f>IF([1]线路!H4948="","",[1]线路!H4948)</f>
        <v/>
      </c>
    </row>
    <row r="4949" spans="7:14" x14ac:dyDescent="0.15">
      <c r="G4949" s="18"/>
      <c r="H4949" s="18"/>
      <c r="I4949" s="18"/>
      <c r="J4949" s="18"/>
      <c r="K4949" s="18"/>
      <c r="L4949" s="18" t="str">
        <f t="shared" si="156"/>
        <v/>
      </c>
      <c r="N4949" t="str">
        <f>IF([1]线路!H4949="","",[1]线路!H4949)</f>
        <v/>
      </c>
    </row>
    <row r="4950" spans="7:14" x14ac:dyDescent="0.15">
      <c r="G4950" s="18"/>
      <c r="H4950" s="18"/>
      <c r="I4950" s="18"/>
      <c r="J4950" s="18"/>
      <c r="K4950" s="18"/>
      <c r="L4950" s="18" t="str">
        <f t="shared" si="156"/>
        <v/>
      </c>
      <c r="N4950" t="str">
        <f>IF([1]线路!H4950="","",[1]线路!H4950)</f>
        <v/>
      </c>
    </row>
    <row r="4951" spans="7:14" x14ac:dyDescent="0.15">
      <c r="G4951" s="18"/>
      <c r="H4951" s="18"/>
      <c r="I4951" s="18"/>
      <c r="J4951" s="18"/>
      <c r="K4951" s="18"/>
      <c r="L4951" s="18" t="str">
        <f t="shared" si="156"/>
        <v/>
      </c>
      <c r="N4951" t="str">
        <f>IF([1]线路!H4951="","",[1]线路!H4951)</f>
        <v/>
      </c>
    </row>
    <row r="4952" spans="7:14" x14ac:dyDescent="0.15">
      <c r="G4952" s="18"/>
      <c r="H4952" s="18"/>
      <c r="I4952" s="18"/>
      <c r="J4952" s="18"/>
      <c r="K4952" s="18"/>
      <c r="L4952" s="18" t="str">
        <f t="shared" si="156"/>
        <v/>
      </c>
      <c r="N4952" t="str">
        <f>IF([1]线路!H4952="","",[1]线路!H4952)</f>
        <v/>
      </c>
    </row>
    <row r="4953" spans="7:14" x14ac:dyDescent="0.15">
      <c r="G4953" s="18"/>
      <c r="H4953" s="18"/>
      <c r="I4953" s="18"/>
      <c r="J4953" s="18"/>
      <c r="K4953" s="18"/>
      <c r="L4953" s="18" t="str">
        <f t="shared" si="156"/>
        <v/>
      </c>
      <c r="N4953" t="str">
        <f>IF([1]线路!H4953="","",[1]线路!H4953)</f>
        <v/>
      </c>
    </row>
    <row r="4954" spans="7:14" x14ac:dyDescent="0.15">
      <c r="G4954" s="18"/>
      <c r="H4954" s="18"/>
      <c r="I4954" s="18"/>
      <c r="J4954" s="18"/>
      <c r="K4954" s="18"/>
      <c r="L4954" s="18" t="str">
        <f t="shared" si="156"/>
        <v/>
      </c>
      <c r="N4954" t="str">
        <f>IF([1]线路!H4954="","",[1]线路!H4954)</f>
        <v/>
      </c>
    </row>
    <row r="4955" spans="7:14" x14ac:dyDescent="0.15">
      <c r="G4955" s="18"/>
      <c r="H4955" s="18"/>
      <c r="I4955" s="18"/>
      <c r="J4955" s="18"/>
      <c r="K4955" s="18"/>
      <c r="L4955" s="18" t="str">
        <f t="shared" si="156"/>
        <v/>
      </c>
      <c r="N4955" t="str">
        <f>IF([1]线路!H4955="","",[1]线路!H4955)</f>
        <v/>
      </c>
    </row>
    <row r="4956" spans="7:14" x14ac:dyDescent="0.15">
      <c r="G4956" s="18"/>
      <c r="H4956" s="18"/>
      <c r="I4956" s="18"/>
      <c r="J4956" s="18"/>
      <c r="K4956" s="18"/>
      <c r="L4956" s="18" t="str">
        <f t="shared" si="156"/>
        <v/>
      </c>
      <c r="N4956" t="str">
        <f>IF([1]线路!H4956="","",[1]线路!H4956)</f>
        <v/>
      </c>
    </row>
    <row r="4957" spans="7:14" x14ac:dyDescent="0.15">
      <c r="G4957" s="18"/>
      <c r="H4957" s="18"/>
      <c r="I4957" s="18"/>
      <c r="J4957" s="18"/>
      <c r="K4957" s="18"/>
      <c r="L4957" s="18" t="str">
        <f t="shared" si="156"/>
        <v/>
      </c>
      <c r="N4957" t="str">
        <f>IF([1]线路!H4957="","",[1]线路!H4957)</f>
        <v/>
      </c>
    </row>
    <row r="4958" spans="7:14" x14ac:dyDescent="0.15">
      <c r="G4958" s="18"/>
      <c r="H4958" s="18"/>
      <c r="I4958" s="18"/>
      <c r="J4958" s="18"/>
      <c r="K4958" s="18"/>
      <c r="L4958" s="18" t="str">
        <f t="shared" si="156"/>
        <v/>
      </c>
      <c r="N4958" t="str">
        <f>IF([1]线路!H4958="","",[1]线路!H4958)</f>
        <v/>
      </c>
    </row>
    <row r="4959" spans="7:14" x14ac:dyDescent="0.15">
      <c r="G4959" s="18"/>
      <c r="H4959" s="18"/>
      <c r="I4959" s="18"/>
      <c r="J4959" s="18"/>
      <c r="K4959" s="18"/>
      <c r="L4959" s="18" t="str">
        <f t="shared" si="156"/>
        <v/>
      </c>
      <c r="N4959" t="str">
        <f>IF([1]线路!H4959="","",[1]线路!H4959)</f>
        <v/>
      </c>
    </row>
    <row r="4960" spans="7:14" x14ac:dyDescent="0.15">
      <c r="G4960" s="18"/>
      <c r="H4960" s="18"/>
      <c r="I4960" s="18"/>
      <c r="J4960" s="18"/>
      <c r="K4960" s="18"/>
      <c r="L4960" s="18" t="str">
        <f t="shared" si="156"/>
        <v/>
      </c>
      <c r="N4960" t="str">
        <f>IF([1]线路!H4960="","",[1]线路!H4960)</f>
        <v/>
      </c>
    </row>
    <row r="4961" spans="7:14" x14ac:dyDescent="0.15">
      <c r="G4961" s="18"/>
      <c r="H4961" s="18"/>
      <c r="I4961" s="18"/>
      <c r="J4961" s="18"/>
      <c r="K4961" s="18"/>
      <c r="L4961" s="18" t="str">
        <f t="shared" si="156"/>
        <v/>
      </c>
      <c r="N4961" t="str">
        <f>IF([1]线路!H4961="","",[1]线路!H4961)</f>
        <v/>
      </c>
    </row>
    <row r="4962" spans="7:14" x14ac:dyDescent="0.15">
      <c r="G4962" s="18"/>
      <c r="H4962" s="18"/>
      <c r="I4962" s="18"/>
      <c r="J4962" s="18"/>
      <c r="K4962" s="18"/>
      <c r="L4962" s="18" t="str">
        <f t="shared" si="156"/>
        <v/>
      </c>
      <c r="N4962" t="str">
        <f>IF([1]线路!H4962="","",[1]线路!H4962)</f>
        <v/>
      </c>
    </row>
    <row r="4963" spans="7:14" x14ac:dyDescent="0.15">
      <c r="G4963" s="18"/>
      <c r="H4963" s="18"/>
      <c r="I4963" s="18"/>
      <c r="J4963" s="18"/>
      <c r="K4963" s="18"/>
      <c r="L4963" s="18" t="str">
        <f t="shared" si="156"/>
        <v/>
      </c>
      <c r="N4963" t="str">
        <f>IF([1]线路!H4963="","",[1]线路!H4963)</f>
        <v/>
      </c>
    </row>
    <row r="4964" spans="7:14" x14ac:dyDescent="0.15">
      <c r="G4964" s="18"/>
      <c r="H4964" s="18"/>
      <c r="I4964" s="18"/>
      <c r="J4964" s="18"/>
      <c r="K4964" s="18"/>
      <c r="L4964" s="18" t="str">
        <f t="shared" si="156"/>
        <v/>
      </c>
      <c r="N4964" t="str">
        <f>IF([1]线路!H4964="","",[1]线路!H4964)</f>
        <v/>
      </c>
    </row>
    <row r="4965" spans="7:14" x14ac:dyDescent="0.15">
      <c r="G4965" s="18"/>
      <c r="H4965" s="18"/>
      <c r="I4965" s="18"/>
      <c r="J4965" s="18"/>
      <c r="K4965" s="18"/>
      <c r="L4965" s="18" t="str">
        <f t="shared" si="156"/>
        <v/>
      </c>
      <c r="N4965" t="str">
        <f>IF([1]线路!H4965="","",[1]线路!H4965)</f>
        <v/>
      </c>
    </row>
    <row r="4966" spans="7:14" x14ac:dyDescent="0.15">
      <c r="G4966" s="18"/>
      <c r="H4966" s="18"/>
      <c r="I4966" s="18"/>
      <c r="J4966" s="18"/>
      <c r="K4966" s="18"/>
      <c r="L4966" s="18" t="str">
        <f t="shared" si="156"/>
        <v/>
      </c>
      <c r="N4966" t="str">
        <f>IF([1]线路!H4966="","",[1]线路!H4966)</f>
        <v/>
      </c>
    </row>
    <row r="4967" spans="7:14" x14ac:dyDescent="0.15">
      <c r="G4967" s="18"/>
      <c r="H4967" s="18"/>
      <c r="I4967" s="18"/>
      <c r="J4967" s="18"/>
      <c r="K4967" s="18"/>
      <c r="L4967" s="18" t="str">
        <f t="shared" si="156"/>
        <v/>
      </c>
      <c r="N4967" t="str">
        <f>IF([1]线路!H4967="","",[1]线路!H4967)</f>
        <v/>
      </c>
    </row>
    <row r="4968" spans="7:14" x14ac:dyDescent="0.15">
      <c r="G4968" s="18"/>
      <c r="H4968" s="18"/>
      <c r="I4968" s="18"/>
      <c r="J4968" s="18"/>
      <c r="K4968" s="18"/>
      <c r="L4968" s="18" t="str">
        <f t="shared" si="156"/>
        <v/>
      </c>
      <c r="N4968" t="str">
        <f>IF([1]线路!H4968="","",[1]线路!H4968)</f>
        <v/>
      </c>
    </row>
    <row r="4969" spans="7:14" x14ac:dyDescent="0.15">
      <c r="G4969" s="18"/>
      <c r="H4969" s="18"/>
      <c r="I4969" s="18"/>
      <c r="J4969" s="18"/>
      <c r="K4969" s="18"/>
      <c r="L4969" s="18" t="str">
        <f t="shared" si="156"/>
        <v/>
      </c>
      <c r="N4969" t="str">
        <f>IF([1]线路!H4969="","",[1]线路!H4969)</f>
        <v/>
      </c>
    </row>
    <row r="4970" spans="7:14" x14ac:dyDescent="0.15">
      <c r="G4970" s="18"/>
      <c r="H4970" s="18"/>
      <c r="I4970" s="18"/>
      <c r="J4970" s="18"/>
      <c r="K4970" s="18"/>
      <c r="L4970" s="18" t="str">
        <f t="shared" si="156"/>
        <v/>
      </c>
      <c r="N4970" t="str">
        <f>IF([1]线路!H4970="","",[1]线路!H4970)</f>
        <v/>
      </c>
    </row>
    <row r="4971" spans="7:14" x14ac:dyDescent="0.15">
      <c r="G4971" s="18"/>
      <c r="H4971" s="18"/>
      <c r="I4971" s="18"/>
      <c r="J4971" s="18"/>
      <c r="K4971" s="18"/>
      <c r="L4971" s="18" t="str">
        <f t="shared" si="156"/>
        <v/>
      </c>
      <c r="N4971" t="str">
        <f>IF([1]线路!H4971="","",[1]线路!H4971)</f>
        <v/>
      </c>
    </row>
    <row r="4972" spans="7:14" x14ac:dyDescent="0.15">
      <c r="G4972" s="18"/>
      <c r="H4972" s="18"/>
      <c r="I4972" s="18"/>
      <c r="J4972" s="18"/>
      <c r="K4972" s="18"/>
      <c r="L4972" s="18" t="str">
        <f t="shared" si="156"/>
        <v/>
      </c>
      <c r="N4972" t="str">
        <f>IF([1]线路!H4972="","",[1]线路!H4972)</f>
        <v/>
      </c>
    </row>
    <row r="4973" spans="7:14" x14ac:dyDescent="0.15">
      <c r="G4973" s="18"/>
      <c r="H4973" s="18"/>
      <c r="I4973" s="18"/>
      <c r="J4973" s="18"/>
      <c r="K4973" s="18"/>
      <c r="L4973" s="18" t="str">
        <f t="shared" si="156"/>
        <v/>
      </c>
      <c r="N4973" t="str">
        <f>IF([1]线路!H4973="","",[1]线路!H4973)</f>
        <v/>
      </c>
    </row>
    <row r="4974" spans="7:14" x14ac:dyDescent="0.15">
      <c r="G4974" s="18"/>
      <c r="H4974" s="18"/>
      <c r="I4974" s="18"/>
      <c r="J4974" s="18"/>
      <c r="K4974" s="18"/>
      <c r="L4974" s="18" t="str">
        <f t="shared" si="156"/>
        <v/>
      </c>
      <c r="N4974" t="str">
        <f>IF([1]线路!H4974="","",[1]线路!H4974)</f>
        <v/>
      </c>
    </row>
    <row r="4975" spans="7:14" x14ac:dyDescent="0.15">
      <c r="G4975" s="18"/>
      <c r="H4975" s="18"/>
      <c r="I4975" s="18"/>
      <c r="J4975" s="18"/>
      <c r="K4975" s="18"/>
      <c r="L4975" s="18" t="str">
        <f t="shared" si="156"/>
        <v/>
      </c>
      <c r="N4975" t="str">
        <f>IF([1]线路!H4975="","",[1]线路!H4975)</f>
        <v/>
      </c>
    </row>
    <row r="4976" spans="7:14" x14ac:dyDescent="0.15">
      <c r="G4976" s="18"/>
      <c r="H4976" s="18"/>
      <c r="I4976" s="18"/>
      <c r="J4976" s="18"/>
      <c r="K4976" s="18"/>
      <c r="L4976" s="18" t="str">
        <f t="shared" si="156"/>
        <v/>
      </c>
      <c r="N4976" t="str">
        <f>IF([1]线路!H4976="","",[1]线路!H4976)</f>
        <v/>
      </c>
    </row>
    <row r="4977" spans="7:14" x14ac:dyDescent="0.15">
      <c r="G4977" s="18"/>
      <c r="H4977" s="18"/>
      <c r="I4977" s="18"/>
      <c r="J4977" s="18"/>
      <c r="K4977" s="18"/>
      <c r="L4977" s="18" t="str">
        <f t="shared" si="156"/>
        <v/>
      </c>
      <c r="N4977" t="str">
        <f>IF([1]线路!H4977="","",[1]线路!H4977)</f>
        <v/>
      </c>
    </row>
    <row r="4978" spans="7:14" x14ac:dyDescent="0.15">
      <c r="G4978" s="18"/>
      <c r="H4978" s="18"/>
      <c r="I4978" s="18"/>
      <c r="J4978" s="18"/>
      <c r="K4978" s="18"/>
      <c r="L4978" s="18" t="str">
        <f t="shared" si="156"/>
        <v/>
      </c>
      <c r="N4978" t="str">
        <f>IF([1]线路!H4978="","",[1]线路!H4978)</f>
        <v/>
      </c>
    </row>
    <row r="4979" spans="7:14" x14ac:dyDescent="0.15">
      <c r="G4979" s="18"/>
      <c r="H4979" s="18"/>
      <c r="I4979" s="18"/>
      <c r="J4979" s="18"/>
      <c r="K4979" s="18"/>
      <c r="L4979" s="18" t="str">
        <f t="shared" si="156"/>
        <v/>
      </c>
      <c r="N4979" t="str">
        <f>IF([1]线路!H4979="","",[1]线路!H4979)</f>
        <v/>
      </c>
    </row>
    <row r="4980" spans="7:14" x14ac:dyDescent="0.15">
      <c r="G4980" s="18"/>
      <c r="H4980" s="18"/>
      <c r="I4980" s="18"/>
      <c r="J4980" s="18"/>
      <c r="K4980" s="18"/>
      <c r="L4980" s="18" t="str">
        <f t="shared" si="156"/>
        <v/>
      </c>
      <c r="N4980" t="str">
        <f>IF([1]线路!H4980="","",[1]线路!H4980)</f>
        <v/>
      </c>
    </row>
    <row r="4981" spans="7:14" x14ac:dyDescent="0.15">
      <c r="G4981" s="18"/>
      <c r="H4981" s="18"/>
      <c r="I4981" s="18"/>
      <c r="J4981" s="18"/>
      <c r="K4981" s="18"/>
      <c r="L4981" s="18" t="str">
        <f t="shared" si="156"/>
        <v/>
      </c>
      <c r="N4981" t="str">
        <f>IF([1]线路!H4981="","",[1]线路!H4981)</f>
        <v/>
      </c>
    </row>
    <row r="4982" spans="7:14" x14ac:dyDescent="0.15">
      <c r="G4982" s="18"/>
      <c r="H4982" s="18"/>
      <c r="I4982" s="18"/>
      <c r="J4982" s="18"/>
      <c r="K4982" s="18"/>
      <c r="L4982" s="18" t="str">
        <f t="shared" si="156"/>
        <v/>
      </c>
      <c r="N4982" t="str">
        <f>IF([1]线路!H4982="","",[1]线路!H4982)</f>
        <v/>
      </c>
    </row>
    <row r="4983" spans="7:14" x14ac:dyDescent="0.15">
      <c r="G4983" s="18"/>
      <c r="H4983" s="18"/>
      <c r="I4983" s="18"/>
      <c r="J4983" s="18"/>
      <c r="K4983" s="18"/>
      <c r="L4983" s="18" t="str">
        <f t="shared" si="156"/>
        <v/>
      </c>
      <c r="N4983" t="str">
        <f>IF([1]线路!H4983="","",[1]线路!H4983)</f>
        <v/>
      </c>
    </row>
    <row r="4984" spans="7:14" x14ac:dyDescent="0.15">
      <c r="G4984" s="18"/>
      <c r="H4984" s="18"/>
      <c r="I4984" s="18"/>
      <c r="J4984" s="18"/>
      <c r="K4984" s="18"/>
      <c r="L4984" s="18" t="str">
        <f t="shared" si="156"/>
        <v/>
      </c>
      <c r="N4984" t="str">
        <f>IF([1]线路!H4984="","",[1]线路!H4984)</f>
        <v/>
      </c>
    </row>
    <row r="4985" spans="7:14" x14ac:dyDescent="0.15">
      <c r="G4985" s="18"/>
      <c r="H4985" s="18"/>
      <c r="I4985" s="18"/>
      <c r="J4985" s="18"/>
      <c r="K4985" s="18"/>
      <c r="L4985" s="18" t="str">
        <f t="shared" si="156"/>
        <v/>
      </c>
      <c r="N4985" t="str">
        <f>IF([1]线路!H4985="","",[1]线路!H4985)</f>
        <v/>
      </c>
    </row>
    <row r="4986" spans="7:14" x14ac:dyDescent="0.15">
      <c r="G4986" s="18"/>
      <c r="H4986" s="18"/>
      <c r="I4986" s="18"/>
      <c r="J4986" s="18"/>
      <c r="K4986" s="18"/>
      <c r="L4986" s="18" t="str">
        <f t="shared" si="156"/>
        <v/>
      </c>
      <c r="N4986" t="str">
        <f>IF([1]线路!H4986="","",[1]线路!H4986)</f>
        <v/>
      </c>
    </row>
    <row r="4987" spans="7:14" x14ac:dyDescent="0.15">
      <c r="G4987" s="18"/>
      <c r="H4987" s="18"/>
      <c r="I4987" s="18"/>
      <c r="J4987" s="18"/>
      <c r="K4987" s="18"/>
      <c r="L4987" s="18" t="str">
        <f t="shared" si="156"/>
        <v/>
      </c>
      <c r="N4987" t="str">
        <f>IF([1]线路!H4987="","",[1]线路!H4987)</f>
        <v/>
      </c>
    </row>
    <row r="4988" spans="7:14" x14ac:dyDescent="0.15">
      <c r="G4988" s="18"/>
      <c r="H4988" s="18"/>
      <c r="I4988" s="18"/>
      <c r="J4988" s="18"/>
      <c r="K4988" s="18"/>
      <c r="L4988" s="18" t="str">
        <f t="shared" si="156"/>
        <v/>
      </c>
      <c r="N4988" t="str">
        <f>IF([1]线路!H4988="","",[1]线路!H4988)</f>
        <v/>
      </c>
    </row>
    <row r="4989" spans="7:14" x14ac:dyDescent="0.15">
      <c r="G4989" s="18"/>
      <c r="H4989" s="18"/>
      <c r="I4989" s="18"/>
      <c r="J4989" s="18"/>
      <c r="K4989" s="18"/>
      <c r="L4989" s="18" t="str">
        <f t="shared" si="156"/>
        <v/>
      </c>
      <c r="N4989" t="str">
        <f>IF([1]线路!H4989="","",[1]线路!H4989)</f>
        <v/>
      </c>
    </row>
    <row r="4990" spans="7:14" x14ac:dyDescent="0.15">
      <c r="G4990" s="18"/>
      <c r="H4990" s="18"/>
      <c r="I4990" s="18"/>
      <c r="J4990" s="18"/>
      <c r="K4990" s="18"/>
      <c r="L4990" s="18" t="str">
        <f t="shared" si="156"/>
        <v/>
      </c>
      <c r="N4990" t="str">
        <f>IF([1]线路!H4990="","",[1]线路!H4990)</f>
        <v/>
      </c>
    </row>
    <row r="4991" spans="7:14" x14ac:dyDescent="0.15">
      <c r="G4991" s="18"/>
      <c r="H4991" s="18"/>
      <c r="I4991" s="18"/>
      <c r="J4991" s="18"/>
      <c r="K4991" s="18"/>
      <c r="L4991" s="18" t="str">
        <f t="shared" si="156"/>
        <v/>
      </c>
      <c r="N4991" t="str">
        <f>IF([1]线路!H4991="","",[1]线路!H4991)</f>
        <v/>
      </c>
    </row>
    <row r="4992" spans="7:14" x14ac:dyDescent="0.15">
      <c r="G4992" s="18"/>
      <c r="H4992" s="18"/>
      <c r="I4992" s="18"/>
      <c r="J4992" s="18"/>
      <c r="K4992" s="18"/>
      <c r="L4992" s="18" t="str">
        <f t="shared" si="156"/>
        <v/>
      </c>
      <c r="N4992" t="str">
        <f>IF([1]线路!H4992="","",[1]线路!H4992)</f>
        <v/>
      </c>
    </row>
    <row r="4993" spans="7:14" x14ac:dyDescent="0.15">
      <c r="G4993" s="18"/>
      <c r="H4993" s="18"/>
      <c r="I4993" s="18"/>
      <c r="J4993" s="18"/>
      <c r="K4993" s="18"/>
      <c r="L4993" s="18" t="str">
        <f t="shared" si="156"/>
        <v/>
      </c>
      <c r="N4993" t="str">
        <f>IF([1]线路!H4993="","",[1]线路!H4993)</f>
        <v/>
      </c>
    </row>
    <row r="4994" spans="7:14" x14ac:dyDescent="0.15">
      <c r="G4994" s="18"/>
      <c r="H4994" s="18"/>
      <c r="I4994" s="18"/>
      <c r="J4994" s="18"/>
      <c r="K4994" s="18"/>
      <c r="L4994" s="18" t="str">
        <f t="shared" si="156"/>
        <v/>
      </c>
      <c r="N4994" t="str">
        <f>IF([1]线路!H4994="","",[1]线路!H4994)</f>
        <v/>
      </c>
    </row>
    <row r="4995" spans="7:14" x14ac:dyDescent="0.15">
      <c r="G4995" s="18"/>
      <c r="H4995" s="18"/>
      <c r="I4995" s="18"/>
      <c r="J4995" s="18"/>
      <c r="K4995" s="18"/>
      <c r="L4995" s="18" t="str">
        <f t="shared" ref="L4995:L5058" si="157">IF(OR(I4995="",K4995=""),"",IF(I4995/(I4995+K4995)&gt;0.5,0,1))</f>
        <v/>
      </c>
      <c r="N4995" t="str">
        <f>IF([1]线路!H4995="","",[1]线路!H4995)</f>
        <v/>
      </c>
    </row>
    <row r="4996" spans="7:14" x14ac:dyDescent="0.15">
      <c r="G4996" s="18"/>
      <c r="H4996" s="18"/>
      <c r="I4996" s="18"/>
      <c r="J4996" s="18"/>
      <c r="K4996" s="18"/>
      <c r="L4996" s="18" t="str">
        <f t="shared" si="157"/>
        <v/>
      </c>
      <c r="N4996" t="str">
        <f>IF([1]线路!H4996="","",[1]线路!H4996)</f>
        <v/>
      </c>
    </row>
    <row r="4997" spans="7:14" x14ac:dyDescent="0.15">
      <c r="G4997" s="18"/>
      <c r="H4997" s="18"/>
      <c r="I4997" s="18"/>
      <c r="J4997" s="18"/>
      <c r="K4997" s="18"/>
      <c r="L4997" s="18" t="str">
        <f t="shared" si="157"/>
        <v/>
      </c>
      <c r="N4997" t="str">
        <f>IF([1]线路!H4997="","",[1]线路!H4997)</f>
        <v/>
      </c>
    </row>
    <row r="4998" spans="7:14" x14ac:dyDescent="0.15">
      <c r="G4998" s="18"/>
      <c r="H4998" s="18"/>
      <c r="I4998" s="18"/>
      <c r="J4998" s="18"/>
      <c r="K4998" s="18"/>
      <c r="L4998" s="18" t="str">
        <f t="shared" si="157"/>
        <v/>
      </c>
      <c r="N4998" t="str">
        <f>IF([1]线路!H4998="","",[1]线路!H4998)</f>
        <v/>
      </c>
    </row>
    <row r="4999" spans="7:14" x14ac:dyDescent="0.15">
      <c r="G4999" s="18"/>
      <c r="H4999" s="18"/>
      <c r="I4999" s="18"/>
      <c r="J4999" s="18"/>
      <c r="K4999" s="18"/>
      <c r="L4999" s="18" t="str">
        <f t="shared" si="157"/>
        <v/>
      </c>
      <c r="N4999" t="str">
        <f>IF([1]线路!H4999="","",[1]线路!H4999)</f>
        <v/>
      </c>
    </row>
    <row r="5000" spans="7:14" x14ac:dyDescent="0.15">
      <c r="G5000" s="18"/>
      <c r="H5000" s="18"/>
      <c r="I5000" s="18"/>
      <c r="J5000" s="18"/>
      <c r="K5000" s="18"/>
      <c r="L5000" s="18" t="str">
        <f t="shared" si="157"/>
        <v/>
      </c>
      <c r="N5000" t="str">
        <f>IF([1]线路!H5000="","",[1]线路!H5000)</f>
        <v/>
      </c>
    </row>
    <row r="5001" spans="7:14" x14ac:dyDescent="0.15">
      <c r="G5001" s="18"/>
      <c r="H5001" s="18"/>
      <c r="I5001" s="18"/>
      <c r="J5001" s="18"/>
      <c r="K5001" s="18"/>
      <c r="L5001" s="18" t="str">
        <f t="shared" si="157"/>
        <v/>
      </c>
      <c r="N5001" t="str">
        <f>IF([1]线路!H5001="","",[1]线路!H5001)</f>
        <v/>
      </c>
    </row>
    <row r="5002" spans="7:14" x14ac:dyDescent="0.15">
      <c r="G5002" s="18"/>
      <c r="H5002" s="18"/>
      <c r="I5002" s="18"/>
      <c r="J5002" s="18"/>
      <c r="K5002" s="18"/>
      <c r="L5002" s="18" t="str">
        <f t="shared" si="157"/>
        <v/>
      </c>
      <c r="N5002" t="str">
        <f>IF([1]线路!H5002="","",[1]线路!H5002)</f>
        <v/>
      </c>
    </row>
    <row r="5003" spans="7:14" x14ac:dyDescent="0.15">
      <c r="G5003" s="18"/>
      <c r="H5003" s="18"/>
      <c r="I5003" s="18"/>
      <c r="J5003" s="18"/>
      <c r="K5003" s="18"/>
      <c r="L5003" s="18" t="str">
        <f t="shared" si="157"/>
        <v/>
      </c>
      <c r="N5003" t="str">
        <f>IF([1]线路!H5003="","",[1]线路!H5003)</f>
        <v/>
      </c>
    </row>
    <row r="5004" spans="7:14" x14ac:dyDescent="0.15">
      <c r="G5004" s="18"/>
      <c r="H5004" s="18"/>
      <c r="I5004" s="18"/>
      <c r="J5004" s="18"/>
      <c r="K5004" s="18"/>
      <c r="L5004" s="18" t="str">
        <f t="shared" si="157"/>
        <v/>
      </c>
      <c r="N5004" t="str">
        <f>IF([1]线路!H5004="","",[1]线路!H5004)</f>
        <v/>
      </c>
    </row>
    <row r="5005" spans="7:14" x14ac:dyDescent="0.15">
      <c r="G5005" s="18"/>
      <c r="H5005" s="18"/>
      <c r="I5005" s="18"/>
      <c r="J5005" s="18"/>
      <c r="K5005" s="18"/>
      <c r="L5005" s="18" t="str">
        <f t="shared" si="157"/>
        <v/>
      </c>
      <c r="N5005" t="str">
        <f>IF([1]线路!H5005="","",[1]线路!H5005)</f>
        <v/>
      </c>
    </row>
    <row r="5006" spans="7:14" x14ac:dyDescent="0.15">
      <c r="G5006" s="18"/>
      <c r="H5006" s="18"/>
      <c r="I5006" s="18"/>
      <c r="J5006" s="18"/>
      <c r="K5006" s="18"/>
      <c r="L5006" s="18" t="str">
        <f t="shared" si="157"/>
        <v/>
      </c>
      <c r="N5006" t="str">
        <f>IF([1]线路!H5006="","",[1]线路!H5006)</f>
        <v/>
      </c>
    </row>
    <row r="5007" spans="7:14" x14ac:dyDescent="0.15">
      <c r="G5007" s="18"/>
      <c r="H5007" s="18"/>
      <c r="I5007" s="18"/>
      <c r="J5007" s="18"/>
      <c r="K5007" s="18"/>
      <c r="L5007" s="18" t="str">
        <f t="shared" si="157"/>
        <v/>
      </c>
      <c r="N5007" t="str">
        <f>IF([1]线路!H5007="","",[1]线路!H5007)</f>
        <v/>
      </c>
    </row>
    <row r="5008" spans="7:14" x14ac:dyDescent="0.15">
      <c r="G5008" s="18"/>
      <c r="H5008" s="18"/>
      <c r="I5008" s="18"/>
      <c r="J5008" s="18"/>
      <c r="K5008" s="18"/>
      <c r="L5008" s="18" t="str">
        <f t="shared" si="157"/>
        <v/>
      </c>
      <c r="N5008" t="str">
        <f>IF([1]线路!H5008="","",[1]线路!H5008)</f>
        <v/>
      </c>
    </row>
    <row r="5009" spans="7:14" x14ac:dyDescent="0.15">
      <c r="G5009" s="18"/>
      <c r="H5009" s="18"/>
      <c r="I5009" s="18"/>
      <c r="J5009" s="18"/>
      <c r="K5009" s="18"/>
      <c r="L5009" s="18" t="str">
        <f t="shared" si="157"/>
        <v/>
      </c>
      <c r="N5009" t="str">
        <f>IF([1]线路!H5009="","",[1]线路!H5009)</f>
        <v/>
      </c>
    </row>
    <row r="5010" spans="7:14" x14ac:dyDescent="0.15">
      <c r="G5010" s="18"/>
      <c r="H5010" s="18"/>
      <c r="I5010" s="18"/>
      <c r="J5010" s="18"/>
      <c r="K5010" s="18"/>
      <c r="L5010" s="18" t="str">
        <f t="shared" si="157"/>
        <v/>
      </c>
      <c r="N5010" t="str">
        <f>IF([1]线路!H5010="","",[1]线路!H5010)</f>
        <v/>
      </c>
    </row>
    <row r="5011" spans="7:14" x14ac:dyDescent="0.15">
      <c r="G5011" s="18"/>
      <c r="H5011" s="18"/>
      <c r="I5011" s="18"/>
      <c r="J5011" s="18"/>
      <c r="K5011" s="18"/>
      <c r="L5011" s="18" t="str">
        <f t="shared" si="157"/>
        <v/>
      </c>
      <c r="N5011" t="str">
        <f>IF([1]线路!H5011="","",[1]线路!H5011)</f>
        <v/>
      </c>
    </row>
    <row r="5012" spans="7:14" x14ac:dyDescent="0.15">
      <c r="G5012" s="18"/>
      <c r="H5012" s="18"/>
      <c r="I5012" s="18"/>
      <c r="J5012" s="18"/>
      <c r="K5012" s="18"/>
      <c r="L5012" s="18" t="str">
        <f t="shared" si="157"/>
        <v/>
      </c>
      <c r="N5012" t="str">
        <f>IF([1]线路!H5012="","",[1]线路!H5012)</f>
        <v/>
      </c>
    </row>
    <row r="5013" spans="7:14" x14ac:dyDescent="0.15">
      <c r="G5013" s="18"/>
      <c r="H5013" s="18"/>
      <c r="I5013" s="18"/>
      <c r="J5013" s="18"/>
      <c r="K5013" s="18"/>
      <c r="L5013" s="18" t="str">
        <f t="shared" si="157"/>
        <v/>
      </c>
      <c r="N5013" t="str">
        <f>IF([1]线路!H5013="","",[1]线路!H5013)</f>
        <v/>
      </c>
    </row>
    <row r="5014" spans="7:14" x14ac:dyDescent="0.15">
      <c r="G5014" s="18"/>
      <c r="H5014" s="18"/>
      <c r="I5014" s="18"/>
      <c r="J5014" s="18"/>
      <c r="K5014" s="18"/>
      <c r="L5014" s="18" t="str">
        <f t="shared" si="157"/>
        <v/>
      </c>
      <c r="N5014" t="str">
        <f>IF([1]线路!H5014="","",[1]线路!H5014)</f>
        <v/>
      </c>
    </row>
    <row r="5015" spans="7:14" x14ac:dyDescent="0.15">
      <c r="G5015" s="18"/>
      <c r="H5015" s="18"/>
      <c r="I5015" s="18"/>
      <c r="J5015" s="18"/>
      <c r="K5015" s="18"/>
      <c r="L5015" s="18" t="str">
        <f t="shared" si="157"/>
        <v/>
      </c>
      <c r="N5015" t="str">
        <f>IF([1]线路!H5015="","",[1]线路!H5015)</f>
        <v/>
      </c>
    </row>
    <row r="5016" spans="7:14" x14ac:dyDescent="0.15">
      <c r="G5016" s="18"/>
      <c r="H5016" s="18"/>
      <c r="I5016" s="18"/>
      <c r="J5016" s="18"/>
      <c r="K5016" s="18"/>
      <c r="L5016" s="18" t="str">
        <f t="shared" si="157"/>
        <v/>
      </c>
      <c r="N5016" t="str">
        <f>IF([1]线路!H5016="","",[1]线路!H5016)</f>
        <v/>
      </c>
    </row>
    <row r="5017" spans="7:14" x14ac:dyDescent="0.15">
      <c r="G5017" s="18"/>
      <c r="H5017" s="18"/>
      <c r="I5017" s="18"/>
      <c r="J5017" s="18"/>
      <c r="K5017" s="18"/>
      <c r="L5017" s="18" t="str">
        <f t="shared" si="157"/>
        <v/>
      </c>
      <c r="N5017" t="str">
        <f>IF([1]线路!H5017="","",[1]线路!H5017)</f>
        <v/>
      </c>
    </row>
    <row r="5018" spans="7:14" x14ac:dyDescent="0.15">
      <c r="G5018" s="18"/>
      <c r="H5018" s="18"/>
      <c r="I5018" s="18"/>
      <c r="J5018" s="18"/>
      <c r="K5018" s="18"/>
      <c r="L5018" s="18" t="str">
        <f t="shared" si="157"/>
        <v/>
      </c>
      <c r="N5018" t="str">
        <f>IF([1]线路!H5018="","",[1]线路!H5018)</f>
        <v/>
      </c>
    </row>
    <row r="5019" spans="7:14" x14ac:dyDescent="0.15">
      <c r="G5019" s="18"/>
      <c r="H5019" s="18"/>
      <c r="I5019" s="18"/>
      <c r="J5019" s="18"/>
      <c r="K5019" s="18"/>
      <c r="L5019" s="18" t="str">
        <f t="shared" si="157"/>
        <v/>
      </c>
      <c r="N5019" t="str">
        <f>IF([1]线路!H5019="","",[1]线路!H5019)</f>
        <v/>
      </c>
    </row>
    <row r="5020" spans="7:14" x14ac:dyDescent="0.15">
      <c r="G5020" s="18"/>
      <c r="H5020" s="18"/>
      <c r="I5020" s="18"/>
      <c r="J5020" s="18"/>
      <c r="K5020" s="18"/>
      <c r="L5020" s="18" t="str">
        <f t="shared" si="157"/>
        <v/>
      </c>
      <c r="N5020" t="str">
        <f>IF([1]线路!H5020="","",[1]线路!H5020)</f>
        <v/>
      </c>
    </row>
    <row r="5021" spans="7:14" x14ac:dyDescent="0.15">
      <c r="G5021" s="18"/>
      <c r="H5021" s="18"/>
      <c r="I5021" s="18"/>
      <c r="J5021" s="18"/>
      <c r="K5021" s="18"/>
      <c r="L5021" s="18" t="str">
        <f t="shared" si="157"/>
        <v/>
      </c>
      <c r="N5021" t="str">
        <f>IF([1]线路!H5021="","",[1]线路!H5021)</f>
        <v/>
      </c>
    </row>
    <row r="5022" spans="7:14" x14ac:dyDescent="0.15">
      <c r="G5022" s="18"/>
      <c r="H5022" s="18"/>
      <c r="I5022" s="18"/>
      <c r="J5022" s="18"/>
      <c r="K5022" s="18"/>
      <c r="L5022" s="18" t="str">
        <f t="shared" si="157"/>
        <v/>
      </c>
      <c r="N5022" t="str">
        <f>IF([1]线路!H5022="","",[1]线路!H5022)</f>
        <v/>
      </c>
    </row>
    <row r="5023" spans="7:14" x14ac:dyDescent="0.15">
      <c r="G5023" s="18"/>
      <c r="H5023" s="18"/>
      <c r="I5023" s="18"/>
      <c r="J5023" s="18"/>
      <c r="K5023" s="18"/>
      <c r="L5023" s="18" t="str">
        <f t="shared" si="157"/>
        <v/>
      </c>
      <c r="N5023" t="str">
        <f>IF([1]线路!H5023="","",[1]线路!H5023)</f>
        <v/>
      </c>
    </row>
    <row r="5024" spans="7:14" x14ac:dyDescent="0.15">
      <c r="G5024" s="18"/>
      <c r="H5024" s="18"/>
      <c r="I5024" s="18"/>
      <c r="J5024" s="18"/>
      <c r="K5024" s="18"/>
      <c r="L5024" s="18" t="str">
        <f t="shared" si="157"/>
        <v/>
      </c>
      <c r="N5024" t="str">
        <f>IF([1]线路!H5024="","",[1]线路!H5024)</f>
        <v/>
      </c>
    </row>
    <row r="5025" spans="7:14" x14ac:dyDescent="0.15">
      <c r="G5025" s="18"/>
      <c r="H5025" s="18"/>
      <c r="I5025" s="18"/>
      <c r="J5025" s="18"/>
      <c r="K5025" s="18"/>
      <c r="L5025" s="18" t="str">
        <f t="shared" si="157"/>
        <v/>
      </c>
      <c r="N5025" t="str">
        <f>IF([1]线路!H5025="","",[1]线路!H5025)</f>
        <v/>
      </c>
    </row>
    <row r="5026" spans="7:14" x14ac:dyDescent="0.15">
      <c r="G5026" s="18"/>
      <c r="H5026" s="18"/>
      <c r="I5026" s="18"/>
      <c r="J5026" s="18"/>
      <c r="K5026" s="18"/>
      <c r="L5026" s="18" t="str">
        <f t="shared" si="157"/>
        <v/>
      </c>
      <c r="N5026" t="str">
        <f>IF([1]线路!H5026="","",[1]线路!H5026)</f>
        <v/>
      </c>
    </row>
    <row r="5027" spans="7:14" x14ac:dyDescent="0.15">
      <c r="G5027" s="18"/>
      <c r="H5027" s="18"/>
      <c r="I5027" s="18"/>
      <c r="J5027" s="18"/>
      <c r="K5027" s="18"/>
      <c r="L5027" s="18" t="str">
        <f t="shared" si="157"/>
        <v/>
      </c>
      <c r="N5027" t="str">
        <f>IF([1]线路!H5027="","",[1]线路!H5027)</f>
        <v/>
      </c>
    </row>
    <row r="5028" spans="7:14" x14ac:dyDescent="0.15">
      <c r="G5028" s="18"/>
      <c r="H5028" s="18"/>
      <c r="I5028" s="18"/>
      <c r="J5028" s="18"/>
      <c r="K5028" s="18"/>
      <c r="L5028" s="18" t="str">
        <f t="shared" si="157"/>
        <v/>
      </c>
      <c r="N5028" t="str">
        <f>IF([1]线路!H5028="","",[1]线路!H5028)</f>
        <v/>
      </c>
    </row>
    <row r="5029" spans="7:14" x14ac:dyDescent="0.15">
      <c r="G5029" s="18"/>
      <c r="H5029" s="18"/>
      <c r="I5029" s="18"/>
      <c r="J5029" s="18"/>
      <c r="K5029" s="18"/>
      <c r="L5029" s="18" t="str">
        <f t="shared" si="157"/>
        <v/>
      </c>
      <c r="N5029" t="str">
        <f>IF([1]线路!H5029="","",[1]线路!H5029)</f>
        <v/>
      </c>
    </row>
    <row r="5030" spans="7:14" x14ac:dyDescent="0.15">
      <c r="G5030" s="18"/>
      <c r="H5030" s="18"/>
      <c r="I5030" s="18"/>
      <c r="J5030" s="18"/>
      <c r="K5030" s="18"/>
      <c r="L5030" s="18" t="str">
        <f t="shared" si="157"/>
        <v/>
      </c>
      <c r="N5030" t="str">
        <f>IF([1]线路!H5030="","",[1]线路!H5030)</f>
        <v/>
      </c>
    </row>
    <row r="5031" spans="7:14" x14ac:dyDescent="0.15">
      <c r="G5031" s="18"/>
      <c r="H5031" s="18"/>
      <c r="I5031" s="18"/>
      <c r="J5031" s="18"/>
      <c r="K5031" s="18"/>
      <c r="L5031" s="18" t="str">
        <f t="shared" si="157"/>
        <v/>
      </c>
      <c r="N5031" t="str">
        <f>IF([1]线路!H5031="","",[1]线路!H5031)</f>
        <v/>
      </c>
    </row>
    <row r="5032" spans="7:14" x14ac:dyDescent="0.15">
      <c r="G5032" s="18"/>
      <c r="H5032" s="18"/>
      <c r="I5032" s="18"/>
      <c r="J5032" s="18"/>
      <c r="K5032" s="18"/>
      <c r="L5032" s="18" t="str">
        <f t="shared" si="157"/>
        <v/>
      </c>
      <c r="N5032" t="str">
        <f>IF([1]线路!H5032="","",[1]线路!H5032)</f>
        <v/>
      </c>
    </row>
    <row r="5033" spans="7:14" x14ac:dyDescent="0.15">
      <c r="G5033" s="18"/>
      <c r="H5033" s="18"/>
      <c r="I5033" s="18"/>
      <c r="J5033" s="18"/>
      <c r="K5033" s="18"/>
      <c r="L5033" s="18" t="str">
        <f t="shared" si="157"/>
        <v/>
      </c>
      <c r="N5033" t="str">
        <f>IF([1]线路!H5033="","",[1]线路!H5033)</f>
        <v/>
      </c>
    </row>
    <row r="5034" spans="7:14" x14ac:dyDescent="0.15">
      <c r="G5034" s="18"/>
      <c r="H5034" s="18"/>
      <c r="I5034" s="18"/>
      <c r="J5034" s="18"/>
      <c r="K5034" s="18"/>
      <c r="L5034" s="18" t="str">
        <f t="shared" si="157"/>
        <v/>
      </c>
      <c r="N5034" t="str">
        <f>IF([1]线路!H5034="","",[1]线路!H5034)</f>
        <v/>
      </c>
    </row>
    <row r="5035" spans="7:14" x14ac:dyDescent="0.15">
      <c r="G5035" s="18"/>
      <c r="H5035" s="18"/>
      <c r="I5035" s="18"/>
      <c r="J5035" s="18"/>
      <c r="K5035" s="18"/>
      <c r="L5035" s="18" t="str">
        <f t="shared" si="157"/>
        <v/>
      </c>
      <c r="N5035" t="str">
        <f>IF([1]线路!H5035="","",[1]线路!H5035)</f>
        <v/>
      </c>
    </row>
    <row r="5036" spans="7:14" x14ac:dyDescent="0.15">
      <c r="G5036" s="18"/>
      <c r="H5036" s="18"/>
      <c r="I5036" s="18"/>
      <c r="J5036" s="18"/>
      <c r="K5036" s="18"/>
      <c r="L5036" s="18" t="str">
        <f t="shared" si="157"/>
        <v/>
      </c>
      <c r="N5036" t="str">
        <f>IF([1]线路!H5036="","",[1]线路!H5036)</f>
        <v/>
      </c>
    </row>
    <row r="5037" spans="7:14" x14ac:dyDescent="0.15">
      <c r="G5037" s="18"/>
      <c r="H5037" s="18"/>
      <c r="I5037" s="18"/>
      <c r="J5037" s="18"/>
      <c r="K5037" s="18"/>
      <c r="L5037" s="18" t="str">
        <f t="shared" si="157"/>
        <v/>
      </c>
      <c r="N5037" t="str">
        <f>IF([1]线路!H5037="","",[1]线路!H5037)</f>
        <v/>
      </c>
    </row>
    <row r="5038" spans="7:14" x14ac:dyDescent="0.15">
      <c r="G5038" s="18"/>
      <c r="H5038" s="18"/>
      <c r="I5038" s="18"/>
      <c r="J5038" s="18"/>
      <c r="K5038" s="18"/>
      <c r="L5038" s="18" t="str">
        <f t="shared" si="157"/>
        <v/>
      </c>
      <c r="N5038" t="str">
        <f>IF([1]线路!H5038="","",[1]线路!H5038)</f>
        <v/>
      </c>
    </row>
    <row r="5039" spans="7:14" x14ac:dyDescent="0.15">
      <c r="G5039" s="18"/>
      <c r="H5039" s="18"/>
      <c r="I5039" s="18"/>
      <c r="J5039" s="18"/>
      <c r="K5039" s="18"/>
      <c r="L5039" s="18" t="str">
        <f t="shared" si="157"/>
        <v/>
      </c>
      <c r="N5039" t="str">
        <f>IF([1]线路!H5039="","",[1]线路!H5039)</f>
        <v/>
      </c>
    </row>
    <row r="5040" spans="7:14" x14ac:dyDescent="0.15">
      <c r="G5040" s="18"/>
      <c r="H5040" s="18"/>
      <c r="I5040" s="18"/>
      <c r="J5040" s="18"/>
      <c r="K5040" s="18"/>
      <c r="L5040" s="18" t="str">
        <f t="shared" si="157"/>
        <v/>
      </c>
      <c r="N5040" t="str">
        <f>IF([1]线路!H5040="","",[1]线路!H5040)</f>
        <v/>
      </c>
    </row>
    <row r="5041" spans="7:14" x14ac:dyDescent="0.15">
      <c r="G5041" s="18"/>
      <c r="H5041" s="18"/>
      <c r="I5041" s="18"/>
      <c r="J5041" s="18"/>
      <c r="K5041" s="18"/>
      <c r="L5041" s="18" t="str">
        <f t="shared" si="157"/>
        <v/>
      </c>
      <c r="N5041" t="str">
        <f>IF([1]线路!H5041="","",[1]线路!H5041)</f>
        <v/>
      </c>
    </row>
    <row r="5042" spans="7:14" x14ac:dyDescent="0.15">
      <c r="G5042" s="18"/>
      <c r="H5042" s="18"/>
      <c r="I5042" s="18"/>
      <c r="J5042" s="18"/>
      <c r="K5042" s="18"/>
      <c r="L5042" s="18" t="str">
        <f t="shared" si="157"/>
        <v/>
      </c>
      <c r="N5042" t="str">
        <f>IF([1]线路!H5042="","",[1]线路!H5042)</f>
        <v/>
      </c>
    </row>
    <row r="5043" spans="7:14" x14ac:dyDescent="0.15">
      <c r="G5043" s="18"/>
      <c r="H5043" s="18"/>
      <c r="I5043" s="18"/>
      <c r="J5043" s="18"/>
      <c r="K5043" s="18"/>
      <c r="L5043" s="18" t="str">
        <f t="shared" si="157"/>
        <v/>
      </c>
      <c r="N5043" t="str">
        <f>IF([1]线路!H5043="","",[1]线路!H5043)</f>
        <v/>
      </c>
    </row>
    <row r="5044" spans="7:14" x14ac:dyDescent="0.15">
      <c r="G5044" s="18"/>
      <c r="H5044" s="18"/>
      <c r="I5044" s="18"/>
      <c r="J5044" s="18"/>
      <c r="K5044" s="18"/>
      <c r="L5044" s="18" t="str">
        <f t="shared" si="157"/>
        <v/>
      </c>
      <c r="N5044" t="str">
        <f>IF([1]线路!H5044="","",[1]线路!H5044)</f>
        <v/>
      </c>
    </row>
    <row r="5045" spans="7:14" x14ac:dyDescent="0.15">
      <c r="G5045" s="18"/>
      <c r="H5045" s="18"/>
      <c r="I5045" s="18"/>
      <c r="J5045" s="18"/>
      <c r="K5045" s="18"/>
      <c r="L5045" s="18" t="str">
        <f t="shared" si="157"/>
        <v/>
      </c>
      <c r="N5045" t="str">
        <f>IF([1]线路!H5045="","",[1]线路!H5045)</f>
        <v/>
      </c>
    </row>
    <row r="5046" spans="7:14" x14ac:dyDescent="0.15">
      <c r="G5046" s="18"/>
      <c r="H5046" s="18"/>
      <c r="I5046" s="18"/>
      <c r="J5046" s="18"/>
      <c r="K5046" s="18"/>
      <c r="L5046" s="18" t="str">
        <f t="shared" si="157"/>
        <v/>
      </c>
      <c r="N5046" t="str">
        <f>IF([1]线路!H5046="","",[1]线路!H5046)</f>
        <v/>
      </c>
    </row>
    <row r="5047" spans="7:14" x14ac:dyDescent="0.15">
      <c r="G5047" s="18"/>
      <c r="H5047" s="18"/>
      <c r="I5047" s="18"/>
      <c r="J5047" s="18"/>
      <c r="K5047" s="18"/>
      <c r="L5047" s="18" t="str">
        <f t="shared" si="157"/>
        <v/>
      </c>
      <c r="N5047" t="str">
        <f>IF([1]线路!H5047="","",[1]线路!H5047)</f>
        <v/>
      </c>
    </row>
    <row r="5048" spans="7:14" x14ac:dyDescent="0.15">
      <c r="G5048" s="18"/>
      <c r="H5048" s="18"/>
      <c r="I5048" s="18"/>
      <c r="J5048" s="18"/>
      <c r="K5048" s="18"/>
      <c r="L5048" s="18" t="str">
        <f t="shared" si="157"/>
        <v/>
      </c>
      <c r="N5048" t="str">
        <f>IF([1]线路!H5048="","",[1]线路!H5048)</f>
        <v/>
      </c>
    </row>
    <row r="5049" spans="7:14" x14ac:dyDescent="0.15">
      <c r="G5049" s="18"/>
      <c r="H5049" s="18"/>
      <c r="I5049" s="18"/>
      <c r="J5049" s="18"/>
      <c r="K5049" s="18"/>
      <c r="L5049" s="18" t="str">
        <f t="shared" si="157"/>
        <v/>
      </c>
      <c r="N5049" t="str">
        <f>IF([1]线路!H5049="","",[1]线路!H5049)</f>
        <v/>
      </c>
    </row>
    <row r="5050" spans="7:14" x14ac:dyDescent="0.15">
      <c r="G5050" s="18"/>
      <c r="H5050" s="18"/>
      <c r="I5050" s="18"/>
      <c r="J5050" s="18"/>
      <c r="K5050" s="18"/>
      <c r="L5050" s="18" t="str">
        <f t="shared" si="157"/>
        <v/>
      </c>
      <c r="N5050" t="str">
        <f>IF([1]线路!H5050="","",[1]线路!H5050)</f>
        <v/>
      </c>
    </row>
    <row r="5051" spans="7:14" x14ac:dyDescent="0.15">
      <c r="G5051" s="18"/>
      <c r="H5051" s="18"/>
      <c r="I5051" s="18"/>
      <c r="J5051" s="18"/>
      <c r="K5051" s="18"/>
      <c r="L5051" s="18" t="str">
        <f t="shared" si="157"/>
        <v/>
      </c>
      <c r="N5051" t="str">
        <f>IF([1]线路!H5051="","",[1]线路!H5051)</f>
        <v/>
      </c>
    </row>
    <row r="5052" spans="7:14" x14ac:dyDescent="0.15">
      <c r="G5052" s="18"/>
      <c r="H5052" s="18"/>
      <c r="I5052" s="18"/>
      <c r="J5052" s="18"/>
      <c r="K5052" s="18"/>
      <c r="L5052" s="18" t="str">
        <f t="shared" si="157"/>
        <v/>
      </c>
      <c r="N5052" t="str">
        <f>IF([1]线路!H5052="","",[1]线路!H5052)</f>
        <v/>
      </c>
    </row>
    <row r="5053" spans="7:14" x14ac:dyDescent="0.15">
      <c r="G5053" s="18"/>
      <c r="H5053" s="18"/>
      <c r="I5053" s="18"/>
      <c r="J5053" s="18"/>
      <c r="K5053" s="18"/>
      <c r="L5053" s="18" t="str">
        <f t="shared" si="157"/>
        <v/>
      </c>
      <c r="N5053" t="str">
        <f>IF([1]线路!H5053="","",[1]线路!H5053)</f>
        <v/>
      </c>
    </row>
    <row r="5054" spans="7:14" x14ac:dyDescent="0.15">
      <c r="G5054" s="18"/>
      <c r="H5054" s="18"/>
      <c r="I5054" s="18"/>
      <c r="J5054" s="18"/>
      <c r="K5054" s="18"/>
      <c r="L5054" s="18" t="str">
        <f t="shared" si="157"/>
        <v/>
      </c>
      <c r="N5054" t="str">
        <f>IF([1]线路!H5054="","",[1]线路!H5054)</f>
        <v/>
      </c>
    </row>
    <row r="5055" spans="7:14" x14ac:dyDescent="0.15">
      <c r="G5055" s="18"/>
      <c r="H5055" s="18"/>
      <c r="I5055" s="18"/>
      <c r="J5055" s="18"/>
      <c r="K5055" s="18"/>
      <c r="L5055" s="18" t="str">
        <f t="shared" si="157"/>
        <v/>
      </c>
      <c r="N5055" t="str">
        <f>IF([1]线路!H5055="","",[1]线路!H5055)</f>
        <v/>
      </c>
    </row>
    <row r="5056" spans="7:14" x14ac:dyDescent="0.15">
      <c r="G5056" s="18"/>
      <c r="H5056" s="18"/>
      <c r="I5056" s="18"/>
      <c r="J5056" s="18"/>
      <c r="K5056" s="18"/>
      <c r="L5056" s="18" t="str">
        <f t="shared" si="157"/>
        <v/>
      </c>
      <c r="N5056" t="str">
        <f>IF([1]线路!H5056="","",[1]线路!H5056)</f>
        <v/>
      </c>
    </row>
    <row r="5057" spans="7:14" x14ac:dyDescent="0.15">
      <c r="G5057" s="18"/>
      <c r="H5057" s="18"/>
      <c r="I5057" s="18"/>
      <c r="J5057" s="18"/>
      <c r="K5057" s="18"/>
      <c r="L5057" s="18" t="str">
        <f t="shared" si="157"/>
        <v/>
      </c>
      <c r="N5057" t="str">
        <f>IF([1]线路!H5057="","",[1]线路!H5057)</f>
        <v/>
      </c>
    </row>
    <row r="5058" spans="7:14" x14ac:dyDescent="0.15">
      <c r="G5058" s="18"/>
      <c r="H5058" s="18"/>
      <c r="I5058" s="18"/>
      <c r="J5058" s="18"/>
      <c r="K5058" s="18"/>
      <c r="L5058" s="18" t="str">
        <f t="shared" si="157"/>
        <v/>
      </c>
      <c r="N5058" t="str">
        <f>IF([1]线路!H5058="","",[1]线路!H5058)</f>
        <v/>
      </c>
    </row>
    <row r="5059" spans="7:14" x14ac:dyDescent="0.15">
      <c r="G5059" s="18"/>
      <c r="H5059" s="18"/>
      <c r="I5059" s="18"/>
      <c r="J5059" s="18"/>
      <c r="K5059" s="18"/>
      <c r="L5059" s="18" t="str">
        <f t="shared" ref="L5059:L5122" si="158">IF(OR(I5059="",K5059=""),"",IF(I5059/(I5059+K5059)&gt;0.5,0,1))</f>
        <v/>
      </c>
      <c r="N5059" t="str">
        <f>IF([1]线路!H5059="","",[1]线路!H5059)</f>
        <v/>
      </c>
    </row>
    <row r="5060" spans="7:14" x14ac:dyDescent="0.15">
      <c r="G5060" s="18"/>
      <c r="H5060" s="18"/>
      <c r="I5060" s="18"/>
      <c r="J5060" s="18"/>
      <c r="K5060" s="18"/>
      <c r="L5060" s="18" t="str">
        <f t="shared" si="158"/>
        <v/>
      </c>
      <c r="N5060" t="str">
        <f>IF([1]线路!H5060="","",[1]线路!H5060)</f>
        <v/>
      </c>
    </row>
    <row r="5061" spans="7:14" x14ac:dyDescent="0.15">
      <c r="G5061" s="18"/>
      <c r="H5061" s="18"/>
      <c r="I5061" s="18"/>
      <c r="J5061" s="18"/>
      <c r="K5061" s="18"/>
      <c r="L5061" s="18" t="str">
        <f t="shared" si="158"/>
        <v/>
      </c>
      <c r="N5061" t="str">
        <f>IF([1]线路!H5061="","",[1]线路!H5061)</f>
        <v/>
      </c>
    </row>
    <row r="5062" spans="7:14" x14ac:dyDescent="0.15">
      <c r="G5062" s="18"/>
      <c r="H5062" s="18"/>
      <c r="I5062" s="18"/>
      <c r="J5062" s="18"/>
      <c r="K5062" s="18"/>
      <c r="L5062" s="18" t="str">
        <f t="shared" si="158"/>
        <v/>
      </c>
      <c r="N5062" t="str">
        <f>IF([1]线路!H5062="","",[1]线路!H5062)</f>
        <v/>
      </c>
    </row>
    <row r="5063" spans="7:14" x14ac:dyDescent="0.15">
      <c r="G5063" s="18"/>
      <c r="H5063" s="18"/>
      <c r="I5063" s="18"/>
      <c r="J5063" s="18"/>
      <c r="K5063" s="18"/>
      <c r="L5063" s="18" t="str">
        <f t="shared" si="158"/>
        <v/>
      </c>
      <c r="N5063" t="str">
        <f>IF([1]线路!H5063="","",[1]线路!H5063)</f>
        <v/>
      </c>
    </row>
    <row r="5064" spans="7:14" x14ac:dyDescent="0.15">
      <c r="G5064" s="18"/>
      <c r="H5064" s="18"/>
      <c r="I5064" s="18"/>
      <c r="J5064" s="18"/>
      <c r="K5064" s="18"/>
      <c r="L5064" s="18" t="str">
        <f t="shared" si="158"/>
        <v/>
      </c>
      <c r="N5064" t="str">
        <f>IF([1]线路!H5064="","",[1]线路!H5064)</f>
        <v/>
      </c>
    </row>
    <row r="5065" spans="7:14" x14ac:dyDescent="0.15">
      <c r="G5065" s="18"/>
      <c r="H5065" s="18"/>
      <c r="I5065" s="18"/>
      <c r="J5065" s="18"/>
      <c r="K5065" s="18"/>
      <c r="L5065" s="18" t="str">
        <f t="shared" si="158"/>
        <v/>
      </c>
      <c r="N5065" t="str">
        <f>IF([1]线路!H5065="","",[1]线路!H5065)</f>
        <v/>
      </c>
    </row>
    <row r="5066" spans="7:14" x14ac:dyDescent="0.15">
      <c r="G5066" s="18"/>
      <c r="H5066" s="18"/>
      <c r="I5066" s="18"/>
      <c r="J5066" s="18"/>
      <c r="K5066" s="18"/>
      <c r="L5066" s="18" t="str">
        <f t="shared" si="158"/>
        <v/>
      </c>
      <c r="N5066" t="str">
        <f>IF([1]线路!H5066="","",[1]线路!H5066)</f>
        <v/>
      </c>
    </row>
    <row r="5067" spans="7:14" x14ac:dyDescent="0.15">
      <c r="G5067" s="18"/>
      <c r="H5067" s="18"/>
      <c r="I5067" s="18"/>
      <c r="J5067" s="18"/>
      <c r="K5067" s="18"/>
      <c r="L5067" s="18" t="str">
        <f t="shared" si="158"/>
        <v/>
      </c>
      <c r="N5067" t="str">
        <f>IF([1]线路!H5067="","",[1]线路!H5067)</f>
        <v/>
      </c>
    </row>
    <row r="5068" spans="7:14" x14ac:dyDescent="0.15">
      <c r="G5068" s="18"/>
      <c r="H5068" s="18"/>
      <c r="I5068" s="18"/>
      <c r="J5068" s="18"/>
      <c r="K5068" s="18"/>
      <c r="L5068" s="18" t="str">
        <f t="shared" si="158"/>
        <v/>
      </c>
      <c r="N5068" t="str">
        <f>IF([1]线路!H5068="","",[1]线路!H5068)</f>
        <v/>
      </c>
    </row>
    <row r="5069" spans="7:14" x14ac:dyDescent="0.15">
      <c r="G5069" s="18"/>
      <c r="H5069" s="18"/>
      <c r="I5069" s="18"/>
      <c r="J5069" s="18"/>
      <c r="K5069" s="18"/>
      <c r="L5069" s="18" t="str">
        <f t="shared" si="158"/>
        <v/>
      </c>
      <c r="N5069" t="str">
        <f>IF([1]线路!H5069="","",[1]线路!H5069)</f>
        <v/>
      </c>
    </row>
    <row r="5070" spans="7:14" x14ac:dyDescent="0.15">
      <c r="G5070" s="18"/>
      <c r="H5070" s="18"/>
      <c r="I5070" s="18"/>
      <c r="J5070" s="18"/>
      <c r="K5070" s="18"/>
      <c r="L5070" s="18" t="str">
        <f t="shared" si="158"/>
        <v/>
      </c>
      <c r="N5070" t="str">
        <f>IF([1]线路!H5070="","",[1]线路!H5070)</f>
        <v/>
      </c>
    </row>
    <row r="5071" spans="7:14" x14ac:dyDescent="0.15">
      <c r="G5071" s="18"/>
      <c r="H5071" s="18"/>
      <c r="I5071" s="18"/>
      <c r="J5071" s="18"/>
      <c r="K5071" s="18"/>
      <c r="L5071" s="18" t="str">
        <f t="shared" si="158"/>
        <v/>
      </c>
      <c r="N5071" t="str">
        <f>IF([1]线路!H5071="","",[1]线路!H5071)</f>
        <v/>
      </c>
    </row>
    <row r="5072" spans="7:14" x14ac:dyDescent="0.15">
      <c r="G5072" s="18"/>
      <c r="H5072" s="18"/>
      <c r="I5072" s="18"/>
      <c r="J5072" s="18"/>
      <c r="K5072" s="18"/>
      <c r="L5072" s="18" t="str">
        <f t="shared" si="158"/>
        <v/>
      </c>
      <c r="N5072" t="str">
        <f>IF([1]线路!H5072="","",[1]线路!H5072)</f>
        <v/>
      </c>
    </row>
    <row r="5073" spans="7:14" x14ac:dyDescent="0.15">
      <c r="G5073" s="18"/>
      <c r="H5073" s="18"/>
      <c r="I5073" s="18"/>
      <c r="J5073" s="18"/>
      <c r="K5073" s="18"/>
      <c r="L5073" s="18" t="str">
        <f t="shared" si="158"/>
        <v/>
      </c>
      <c r="N5073" t="str">
        <f>IF([1]线路!H5073="","",[1]线路!H5073)</f>
        <v/>
      </c>
    </row>
    <row r="5074" spans="7:14" x14ac:dyDescent="0.15">
      <c r="G5074" s="18"/>
      <c r="H5074" s="18"/>
      <c r="I5074" s="18"/>
      <c r="J5074" s="18"/>
      <c r="K5074" s="18"/>
      <c r="L5074" s="18" t="str">
        <f t="shared" si="158"/>
        <v/>
      </c>
      <c r="N5074" t="str">
        <f>IF([1]线路!H5074="","",[1]线路!H5074)</f>
        <v/>
      </c>
    </row>
    <row r="5075" spans="7:14" x14ac:dyDescent="0.15">
      <c r="G5075" s="18"/>
      <c r="H5075" s="18"/>
      <c r="I5075" s="18"/>
      <c r="J5075" s="18"/>
      <c r="K5075" s="18"/>
      <c r="L5075" s="18" t="str">
        <f t="shared" si="158"/>
        <v/>
      </c>
      <c r="N5075" t="str">
        <f>IF([1]线路!H5075="","",[1]线路!H5075)</f>
        <v/>
      </c>
    </row>
    <row r="5076" spans="7:14" x14ac:dyDescent="0.15">
      <c r="G5076" s="18"/>
      <c r="H5076" s="18"/>
      <c r="I5076" s="18"/>
      <c r="J5076" s="18"/>
      <c r="K5076" s="18"/>
      <c r="L5076" s="18" t="str">
        <f t="shared" si="158"/>
        <v/>
      </c>
      <c r="N5076" t="str">
        <f>IF([1]线路!H5076="","",[1]线路!H5076)</f>
        <v/>
      </c>
    </row>
    <row r="5077" spans="7:14" x14ac:dyDescent="0.15">
      <c r="G5077" s="18"/>
      <c r="H5077" s="18"/>
      <c r="I5077" s="18"/>
      <c r="J5077" s="18"/>
      <c r="K5077" s="18"/>
      <c r="L5077" s="18" t="str">
        <f t="shared" si="158"/>
        <v/>
      </c>
      <c r="N5077" t="str">
        <f>IF([1]线路!H5077="","",[1]线路!H5077)</f>
        <v/>
      </c>
    </row>
    <row r="5078" spans="7:14" x14ac:dyDescent="0.15">
      <c r="G5078" s="18"/>
      <c r="H5078" s="18"/>
      <c r="I5078" s="18"/>
      <c r="J5078" s="18"/>
      <c r="K5078" s="18"/>
      <c r="L5078" s="18" t="str">
        <f t="shared" si="158"/>
        <v/>
      </c>
      <c r="N5078" t="str">
        <f>IF([1]线路!H5078="","",[1]线路!H5078)</f>
        <v/>
      </c>
    </row>
    <row r="5079" spans="7:14" x14ac:dyDescent="0.15">
      <c r="G5079" s="18"/>
      <c r="H5079" s="18"/>
      <c r="I5079" s="18"/>
      <c r="J5079" s="18"/>
      <c r="K5079" s="18"/>
      <c r="L5079" s="18" t="str">
        <f t="shared" si="158"/>
        <v/>
      </c>
      <c r="N5079" t="str">
        <f>IF([1]线路!H5079="","",[1]线路!H5079)</f>
        <v/>
      </c>
    </row>
    <row r="5080" spans="7:14" x14ac:dyDescent="0.15">
      <c r="G5080" s="18"/>
      <c r="H5080" s="18"/>
      <c r="I5080" s="18"/>
      <c r="J5080" s="18"/>
      <c r="K5080" s="18"/>
      <c r="L5080" s="18" t="str">
        <f t="shared" si="158"/>
        <v/>
      </c>
      <c r="N5080" t="str">
        <f>IF([1]线路!H5080="","",[1]线路!H5080)</f>
        <v/>
      </c>
    </row>
    <row r="5081" spans="7:14" x14ac:dyDescent="0.15">
      <c r="G5081" s="18"/>
      <c r="H5081" s="18"/>
      <c r="I5081" s="18"/>
      <c r="J5081" s="18"/>
      <c r="K5081" s="18"/>
      <c r="L5081" s="18" t="str">
        <f t="shared" si="158"/>
        <v/>
      </c>
      <c r="N5081" t="str">
        <f>IF([1]线路!H5081="","",[1]线路!H5081)</f>
        <v/>
      </c>
    </row>
    <row r="5082" spans="7:14" x14ac:dyDescent="0.15">
      <c r="G5082" s="18"/>
      <c r="H5082" s="18"/>
      <c r="I5082" s="18"/>
      <c r="J5082" s="18"/>
      <c r="K5082" s="18"/>
      <c r="L5082" s="18" t="str">
        <f t="shared" si="158"/>
        <v/>
      </c>
      <c r="N5082" t="str">
        <f>IF([1]线路!H5082="","",[1]线路!H5082)</f>
        <v/>
      </c>
    </row>
    <row r="5083" spans="7:14" x14ac:dyDescent="0.15">
      <c r="G5083" s="18"/>
      <c r="H5083" s="18"/>
      <c r="I5083" s="18"/>
      <c r="J5083" s="18"/>
      <c r="K5083" s="18"/>
      <c r="L5083" s="18" t="str">
        <f t="shared" si="158"/>
        <v/>
      </c>
      <c r="N5083" t="str">
        <f>IF([1]线路!H5083="","",[1]线路!H5083)</f>
        <v/>
      </c>
    </row>
    <row r="5084" spans="7:14" x14ac:dyDescent="0.15">
      <c r="G5084" s="18"/>
      <c r="H5084" s="18"/>
      <c r="I5084" s="18"/>
      <c r="J5084" s="18"/>
      <c r="K5084" s="18"/>
      <c r="L5084" s="18" t="str">
        <f t="shared" si="158"/>
        <v/>
      </c>
      <c r="N5084" t="str">
        <f>IF([1]线路!H5084="","",[1]线路!H5084)</f>
        <v/>
      </c>
    </row>
    <row r="5085" spans="7:14" x14ac:dyDescent="0.15">
      <c r="G5085" s="18"/>
      <c r="H5085" s="18"/>
      <c r="I5085" s="18"/>
      <c r="J5085" s="18"/>
      <c r="K5085" s="18"/>
      <c r="L5085" s="18" t="str">
        <f t="shared" si="158"/>
        <v/>
      </c>
      <c r="N5085" t="str">
        <f>IF([1]线路!H5085="","",[1]线路!H5085)</f>
        <v/>
      </c>
    </row>
    <row r="5086" spans="7:14" x14ac:dyDescent="0.15">
      <c r="G5086" s="18"/>
      <c r="H5086" s="18"/>
      <c r="I5086" s="18"/>
      <c r="J5086" s="18"/>
      <c r="K5086" s="18"/>
      <c r="L5086" s="18" t="str">
        <f t="shared" si="158"/>
        <v/>
      </c>
      <c r="N5086" t="str">
        <f>IF([1]线路!H5086="","",[1]线路!H5086)</f>
        <v/>
      </c>
    </row>
    <row r="5087" spans="7:14" x14ac:dyDescent="0.15">
      <c r="G5087" s="18"/>
      <c r="H5087" s="18"/>
      <c r="I5087" s="18"/>
      <c r="J5087" s="18"/>
      <c r="K5087" s="18"/>
      <c r="L5087" s="18" t="str">
        <f t="shared" si="158"/>
        <v/>
      </c>
      <c r="N5087" t="str">
        <f>IF([1]线路!H5087="","",[1]线路!H5087)</f>
        <v/>
      </c>
    </row>
    <row r="5088" spans="7:14" x14ac:dyDescent="0.15">
      <c r="G5088" s="18"/>
      <c r="H5088" s="18"/>
      <c r="I5088" s="18"/>
      <c r="J5088" s="18"/>
      <c r="K5088" s="18"/>
      <c r="L5088" s="18" t="str">
        <f t="shared" si="158"/>
        <v/>
      </c>
      <c r="N5088" t="str">
        <f>IF([1]线路!H5088="","",[1]线路!H5088)</f>
        <v/>
      </c>
    </row>
    <row r="5089" spans="7:14" x14ac:dyDescent="0.15">
      <c r="G5089" s="18"/>
      <c r="H5089" s="18"/>
      <c r="I5089" s="18"/>
      <c r="J5089" s="18"/>
      <c r="K5089" s="18"/>
      <c r="L5089" s="18" t="str">
        <f t="shared" si="158"/>
        <v/>
      </c>
      <c r="N5089" t="str">
        <f>IF([1]线路!H5089="","",[1]线路!H5089)</f>
        <v/>
      </c>
    </row>
    <row r="5090" spans="7:14" x14ac:dyDescent="0.15">
      <c r="G5090" s="18"/>
      <c r="H5090" s="18"/>
      <c r="I5090" s="18"/>
      <c r="J5090" s="18"/>
      <c r="K5090" s="18"/>
      <c r="L5090" s="18" t="str">
        <f t="shared" si="158"/>
        <v/>
      </c>
      <c r="N5090" t="str">
        <f>IF([1]线路!H5090="","",[1]线路!H5090)</f>
        <v/>
      </c>
    </row>
    <row r="5091" spans="7:14" x14ac:dyDescent="0.15">
      <c r="G5091" s="18"/>
      <c r="H5091" s="18"/>
      <c r="I5091" s="18"/>
      <c r="J5091" s="18"/>
      <c r="K5091" s="18"/>
      <c r="L5091" s="18" t="str">
        <f t="shared" si="158"/>
        <v/>
      </c>
      <c r="N5091" t="str">
        <f>IF([1]线路!H5091="","",[1]线路!H5091)</f>
        <v/>
      </c>
    </row>
    <row r="5092" spans="7:14" x14ac:dyDescent="0.15">
      <c r="G5092" s="18"/>
      <c r="H5092" s="18"/>
      <c r="I5092" s="18"/>
      <c r="J5092" s="18"/>
      <c r="K5092" s="18"/>
      <c r="L5092" s="18" t="str">
        <f t="shared" si="158"/>
        <v/>
      </c>
      <c r="N5092" t="str">
        <f>IF([1]线路!H5092="","",[1]线路!H5092)</f>
        <v/>
      </c>
    </row>
    <row r="5093" spans="7:14" x14ac:dyDescent="0.15">
      <c r="G5093" s="18"/>
      <c r="H5093" s="18"/>
      <c r="I5093" s="18"/>
      <c r="J5093" s="18"/>
      <c r="K5093" s="18"/>
      <c r="L5093" s="18" t="str">
        <f t="shared" si="158"/>
        <v/>
      </c>
      <c r="N5093" t="str">
        <f>IF([1]线路!H5093="","",[1]线路!H5093)</f>
        <v/>
      </c>
    </row>
    <row r="5094" spans="7:14" x14ac:dyDescent="0.15">
      <c r="G5094" s="18"/>
      <c r="H5094" s="18"/>
      <c r="I5094" s="18"/>
      <c r="J5094" s="18"/>
      <c r="K5094" s="18"/>
      <c r="L5094" s="18" t="str">
        <f t="shared" si="158"/>
        <v/>
      </c>
      <c r="N5094" t="str">
        <f>IF([1]线路!H5094="","",[1]线路!H5094)</f>
        <v/>
      </c>
    </row>
    <row r="5095" spans="7:14" x14ac:dyDescent="0.15">
      <c r="G5095" s="18"/>
      <c r="H5095" s="18"/>
      <c r="I5095" s="18"/>
      <c r="J5095" s="18"/>
      <c r="K5095" s="18"/>
      <c r="L5095" s="18" t="str">
        <f t="shared" si="158"/>
        <v/>
      </c>
      <c r="N5095" t="str">
        <f>IF([1]线路!H5095="","",[1]线路!H5095)</f>
        <v/>
      </c>
    </row>
    <row r="5096" spans="7:14" x14ac:dyDescent="0.15">
      <c r="G5096" s="18"/>
      <c r="H5096" s="18"/>
      <c r="I5096" s="18"/>
      <c r="J5096" s="18"/>
      <c r="K5096" s="18"/>
      <c r="L5096" s="18" t="str">
        <f t="shared" si="158"/>
        <v/>
      </c>
      <c r="N5096" t="str">
        <f>IF([1]线路!H5096="","",[1]线路!H5096)</f>
        <v/>
      </c>
    </row>
    <row r="5097" spans="7:14" x14ac:dyDescent="0.15">
      <c r="G5097" s="18"/>
      <c r="H5097" s="18"/>
      <c r="I5097" s="18"/>
      <c r="J5097" s="18"/>
      <c r="K5097" s="18"/>
      <c r="L5097" s="18" t="str">
        <f t="shared" si="158"/>
        <v/>
      </c>
      <c r="N5097" t="str">
        <f>IF([1]线路!H5097="","",[1]线路!H5097)</f>
        <v/>
      </c>
    </row>
    <row r="5098" spans="7:14" x14ac:dyDescent="0.15">
      <c r="G5098" s="18"/>
      <c r="H5098" s="18"/>
      <c r="I5098" s="18"/>
      <c r="J5098" s="18"/>
      <c r="K5098" s="18"/>
      <c r="L5098" s="18" t="str">
        <f t="shared" si="158"/>
        <v/>
      </c>
      <c r="N5098" t="str">
        <f>IF([1]线路!H5098="","",[1]线路!H5098)</f>
        <v/>
      </c>
    </row>
    <row r="5099" spans="7:14" x14ac:dyDescent="0.15">
      <c r="G5099" s="18"/>
      <c r="H5099" s="18"/>
      <c r="I5099" s="18"/>
      <c r="J5099" s="18"/>
      <c r="K5099" s="18"/>
      <c r="L5099" s="18" t="str">
        <f t="shared" si="158"/>
        <v/>
      </c>
      <c r="N5099" t="str">
        <f>IF([1]线路!H5099="","",[1]线路!H5099)</f>
        <v/>
      </c>
    </row>
    <row r="5100" spans="7:14" x14ac:dyDescent="0.15">
      <c r="G5100" s="18"/>
      <c r="H5100" s="18"/>
      <c r="I5100" s="18"/>
      <c r="J5100" s="18"/>
      <c r="K5100" s="18"/>
      <c r="L5100" s="18" t="str">
        <f t="shared" si="158"/>
        <v/>
      </c>
      <c r="N5100" t="str">
        <f>IF([1]线路!H5100="","",[1]线路!H5100)</f>
        <v/>
      </c>
    </row>
    <row r="5101" spans="7:14" x14ac:dyDescent="0.15">
      <c r="G5101" s="18"/>
      <c r="H5101" s="18"/>
      <c r="I5101" s="18"/>
      <c r="J5101" s="18"/>
      <c r="K5101" s="18"/>
      <c r="L5101" s="18" t="str">
        <f t="shared" si="158"/>
        <v/>
      </c>
      <c r="N5101" t="str">
        <f>IF([1]线路!H5101="","",[1]线路!H5101)</f>
        <v/>
      </c>
    </row>
    <row r="5102" spans="7:14" x14ac:dyDescent="0.15">
      <c r="G5102" s="18"/>
      <c r="H5102" s="18"/>
      <c r="I5102" s="18"/>
      <c r="J5102" s="18"/>
      <c r="K5102" s="18"/>
      <c r="L5102" s="18" t="str">
        <f t="shared" si="158"/>
        <v/>
      </c>
      <c r="N5102" t="str">
        <f>IF([1]线路!H5102="","",[1]线路!H5102)</f>
        <v/>
      </c>
    </row>
    <row r="5103" spans="7:14" x14ac:dyDescent="0.15">
      <c r="G5103" s="18"/>
      <c r="H5103" s="18"/>
      <c r="I5103" s="18"/>
      <c r="J5103" s="18"/>
      <c r="K5103" s="18"/>
      <c r="L5103" s="18" t="str">
        <f t="shared" si="158"/>
        <v/>
      </c>
      <c r="N5103" t="str">
        <f>IF([1]线路!H5103="","",[1]线路!H5103)</f>
        <v/>
      </c>
    </row>
    <row r="5104" spans="7:14" x14ac:dyDescent="0.15">
      <c r="G5104" s="18"/>
      <c r="H5104" s="18"/>
      <c r="I5104" s="18"/>
      <c r="J5104" s="18"/>
      <c r="K5104" s="18"/>
      <c r="L5104" s="18" t="str">
        <f t="shared" si="158"/>
        <v/>
      </c>
      <c r="N5104" t="str">
        <f>IF([1]线路!H5104="","",[1]线路!H5104)</f>
        <v/>
      </c>
    </row>
    <row r="5105" spans="7:14" x14ac:dyDescent="0.15">
      <c r="G5105" s="18"/>
      <c r="H5105" s="18"/>
      <c r="I5105" s="18"/>
      <c r="J5105" s="18"/>
      <c r="K5105" s="18"/>
      <c r="L5105" s="18" t="str">
        <f t="shared" si="158"/>
        <v/>
      </c>
      <c r="N5105" t="str">
        <f>IF([1]线路!H5105="","",[1]线路!H5105)</f>
        <v/>
      </c>
    </row>
    <row r="5106" spans="7:14" x14ac:dyDescent="0.15">
      <c r="G5106" s="18"/>
      <c r="H5106" s="18"/>
      <c r="I5106" s="18"/>
      <c r="J5106" s="18"/>
      <c r="K5106" s="18"/>
      <c r="L5106" s="18" t="str">
        <f t="shared" si="158"/>
        <v/>
      </c>
      <c r="N5106" t="str">
        <f>IF([1]线路!H5106="","",[1]线路!H5106)</f>
        <v/>
      </c>
    </row>
    <row r="5107" spans="7:14" x14ac:dyDescent="0.15">
      <c r="G5107" s="18"/>
      <c r="H5107" s="18"/>
      <c r="I5107" s="18"/>
      <c r="J5107" s="18"/>
      <c r="K5107" s="18"/>
      <c r="L5107" s="18" t="str">
        <f t="shared" si="158"/>
        <v/>
      </c>
      <c r="N5107" t="str">
        <f>IF([1]线路!H5107="","",[1]线路!H5107)</f>
        <v/>
      </c>
    </row>
    <row r="5108" spans="7:14" x14ac:dyDescent="0.15">
      <c r="G5108" s="18"/>
      <c r="H5108" s="18"/>
      <c r="I5108" s="18"/>
      <c r="J5108" s="18"/>
      <c r="K5108" s="18"/>
      <c r="L5108" s="18" t="str">
        <f t="shared" si="158"/>
        <v/>
      </c>
      <c r="N5108" t="str">
        <f>IF([1]线路!H5108="","",[1]线路!H5108)</f>
        <v/>
      </c>
    </row>
    <row r="5109" spans="7:14" x14ac:dyDescent="0.15">
      <c r="G5109" s="18"/>
      <c r="H5109" s="18"/>
      <c r="I5109" s="18"/>
      <c r="J5109" s="18"/>
      <c r="K5109" s="18"/>
      <c r="L5109" s="18" t="str">
        <f t="shared" si="158"/>
        <v/>
      </c>
      <c r="N5109" t="str">
        <f>IF([1]线路!H5109="","",[1]线路!H5109)</f>
        <v/>
      </c>
    </row>
    <row r="5110" spans="7:14" x14ac:dyDescent="0.15">
      <c r="G5110" s="18"/>
      <c r="H5110" s="18"/>
      <c r="I5110" s="18"/>
      <c r="J5110" s="18"/>
      <c r="K5110" s="18"/>
      <c r="L5110" s="18" t="str">
        <f t="shared" si="158"/>
        <v/>
      </c>
      <c r="N5110" t="str">
        <f>IF([1]线路!H5110="","",[1]线路!H5110)</f>
        <v/>
      </c>
    </row>
    <row r="5111" spans="7:14" x14ac:dyDescent="0.15">
      <c r="G5111" s="18"/>
      <c r="H5111" s="18"/>
      <c r="I5111" s="18"/>
      <c r="J5111" s="18"/>
      <c r="K5111" s="18"/>
      <c r="L5111" s="18" t="str">
        <f t="shared" si="158"/>
        <v/>
      </c>
      <c r="N5111" t="str">
        <f>IF([1]线路!H5111="","",[1]线路!H5111)</f>
        <v/>
      </c>
    </row>
    <row r="5112" spans="7:14" x14ac:dyDescent="0.15">
      <c r="G5112" s="18"/>
      <c r="H5112" s="18"/>
      <c r="I5112" s="18"/>
      <c r="J5112" s="18"/>
      <c r="K5112" s="18"/>
      <c r="L5112" s="18" t="str">
        <f t="shared" si="158"/>
        <v/>
      </c>
      <c r="N5112" t="str">
        <f>IF([1]线路!H5112="","",[1]线路!H5112)</f>
        <v/>
      </c>
    </row>
    <row r="5113" spans="7:14" x14ac:dyDescent="0.15">
      <c r="G5113" s="18"/>
      <c r="H5113" s="18"/>
      <c r="I5113" s="18"/>
      <c r="J5113" s="18"/>
      <c r="K5113" s="18"/>
      <c r="L5113" s="18" t="str">
        <f t="shared" si="158"/>
        <v/>
      </c>
      <c r="N5113" t="str">
        <f>IF([1]线路!H5113="","",[1]线路!H5113)</f>
        <v/>
      </c>
    </row>
    <row r="5114" spans="7:14" x14ac:dyDescent="0.15">
      <c r="G5114" s="18"/>
      <c r="H5114" s="18"/>
      <c r="I5114" s="18"/>
      <c r="J5114" s="18"/>
      <c r="K5114" s="18"/>
      <c r="L5114" s="18" t="str">
        <f t="shared" si="158"/>
        <v/>
      </c>
      <c r="N5114" t="str">
        <f>IF([1]线路!H5114="","",[1]线路!H5114)</f>
        <v/>
      </c>
    </row>
    <row r="5115" spans="7:14" x14ac:dyDescent="0.15">
      <c r="G5115" s="18"/>
      <c r="H5115" s="18"/>
      <c r="I5115" s="18"/>
      <c r="J5115" s="18"/>
      <c r="K5115" s="18"/>
      <c r="L5115" s="18" t="str">
        <f t="shared" si="158"/>
        <v/>
      </c>
      <c r="N5115" t="str">
        <f>IF([1]线路!H5115="","",[1]线路!H5115)</f>
        <v/>
      </c>
    </row>
    <row r="5116" spans="7:14" x14ac:dyDescent="0.15">
      <c r="G5116" s="18"/>
      <c r="H5116" s="18"/>
      <c r="I5116" s="18"/>
      <c r="J5116" s="18"/>
      <c r="K5116" s="18"/>
      <c r="L5116" s="18" t="str">
        <f t="shared" si="158"/>
        <v/>
      </c>
      <c r="N5116" t="str">
        <f>IF([1]线路!H5116="","",[1]线路!H5116)</f>
        <v/>
      </c>
    </row>
    <row r="5117" spans="7:14" x14ac:dyDescent="0.15">
      <c r="G5117" s="18"/>
      <c r="H5117" s="18"/>
      <c r="I5117" s="18"/>
      <c r="J5117" s="18"/>
      <c r="K5117" s="18"/>
      <c r="L5117" s="18" t="str">
        <f t="shared" si="158"/>
        <v/>
      </c>
      <c r="N5117" t="str">
        <f>IF([1]线路!H5117="","",[1]线路!H5117)</f>
        <v/>
      </c>
    </row>
    <row r="5118" spans="7:14" x14ac:dyDescent="0.15">
      <c r="G5118" s="18"/>
      <c r="H5118" s="18"/>
      <c r="I5118" s="18"/>
      <c r="J5118" s="18"/>
      <c r="K5118" s="18"/>
      <c r="L5118" s="18" t="str">
        <f t="shared" si="158"/>
        <v/>
      </c>
      <c r="N5118" t="str">
        <f>IF([1]线路!H5118="","",[1]线路!H5118)</f>
        <v/>
      </c>
    </row>
    <row r="5119" spans="7:14" x14ac:dyDescent="0.15">
      <c r="G5119" s="18"/>
      <c r="H5119" s="18"/>
      <c r="I5119" s="18"/>
      <c r="J5119" s="18"/>
      <c r="K5119" s="18"/>
      <c r="L5119" s="18" t="str">
        <f t="shared" si="158"/>
        <v/>
      </c>
      <c r="N5119" t="str">
        <f>IF([1]线路!H5119="","",[1]线路!H5119)</f>
        <v/>
      </c>
    </row>
    <row r="5120" spans="7:14" x14ac:dyDescent="0.15">
      <c r="G5120" s="18"/>
      <c r="H5120" s="18"/>
      <c r="I5120" s="18"/>
      <c r="J5120" s="18"/>
      <c r="K5120" s="18"/>
      <c r="L5120" s="18" t="str">
        <f t="shared" si="158"/>
        <v/>
      </c>
      <c r="N5120" t="str">
        <f>IF([1]线路!H5120="","",[1]线路!H5120)</f>
        <v/>
      </c>
    </row>
    <row r="5121" spans="7:14" x14ac:dyDescent="0.15">
      <c r="G5121" s="18"/>
      <c r="H5121" s="18"/>
      <c r="I5121" s="18"/>
      <c r="J5121" s="18"/>
      <c r="K5121" s="18"/>
      <c r="L5121" s="18" t="str">
        <f t="shared" si="158"/>
        <v/>
      </c>
      <c r="N5121" t="str">
        <f>IF([1]线路!H5121="","",[1]线路!H5121)</f>
        <v/>
      </c>
    </row>
    <row r="5122" spans="7:14" x14ac:dyDescent="0.15">
      <c r="G5122" s="18"/>
      <c r="H5122" s="18"/>
      <c r="I5122" s="18"/>
      <c r="J5122" s="18"/>
      <c r="K5122" s="18"/>
      <c r="L5122" s="18" t="str">
        <f t="shared" si="158"/>
        <v/>
      </c>
      <c r="N5122" t="str">
        <f>IF([1]线路!H5122="","",[1]线路!H5122)</f>
        <v/>
      </c>
    </row>
    <row r="5123" spans="7:14" x14ac:dyDescent="0.15">
      <c r="G5123" s="18"/>
      <c r="H5123" s="18"/>
      <c r="I5123" s="18"/>
      <c r="J5123" s="18"/>
      <c r="K5123" s="18"/>
      <c r="L5123" s="18" t="str">
        <f t="shared" ref="L5123:L5186" si="159">IF(OR(I5123="",K5123=""),"",IF(I5123/(I5123+K5123)&gt;0.5,0,1))</f>
        <v/>
      </c>
      <c r="N5123" t="str">
        <f>IF([1]线路!H5123="","",[1]线路!H5123)</f>
        <v/>
      </c>
    </row>
    <row r="5124" spans="7:14" x14ac:dyDescent="0.15">
      <c r="G5124" s="18"/>
      <c r="H5124" s="18"/>
      <c r="I5124" s="18"/>
      <c r="J5124" s="18"/>
      <c r="K5124" s="18"/>
      <c r="L5124" s="18" t="str">
        <f t="shared" si="159"/>
        <v/>
      </c>
      <c r="N5124" t="str">
        <f>IF([1]线路!H5124="","",[1]线路!H5124)</f>
        <v/>
      </c>
    </row>
    <row r="5125" spans="7:14" x14ac:dyDescent="0.15">
      <c r="G5125" s="18"/>
      <c r="H5125" s="18"/>
      <c r="I5125" s="18"/>
      <c r="J5125" s="18"/>
      <c r="K5125" s="18"/>
      <c r="L5125" s="18" t="str">
        <f t="shared" si="159"/>
        <v/>
      </c>
      <c r="N5125" t="str">
        <f>IF([1]线路!H5125="","",[1]线路!H5125)</f>
        <v/>
      </c>
    </row>
    <row r="5126" spans="7:14" x14ac:dyDescent="0.15">
      <c r="G5126" s="18"/>
      <c r="H5126" s="18"/>
      <c r="I5126" s="18"/>
      <c r="J5126" s="18"/>
      <c r="K5126" s="18"/>
      <c r="L5126" s="18" t="str">
        <f t="shared" si="159"/>
        <v/>
      </c>
      <c r="N5126" t="str">
        <f>IF([1]线路!H5126="","",[1]线路!H5126)</f>
        <v/>
      </c>
    </row>
    <row r="5127" spans="7:14" x14ac:dyDescent="0.15">
      <c r="G5127" s="18"/>
      <c r="H5127" s="18"/>
      <c r="I5127" s="18"/>
      <c r="J5127" s="18"/>
      <c r="K5127" s="18"/>
      <c r="L5127" s="18" t="str">
        <f t="shared" si="159"/>
        <v/>
      </c>
      <c r="N5127" t="str">
        <f>IF([1]线路!H5127="","",[1]线路!H5127)</f>
        <v/>
      </c>
    </row>
    <row r="5128" spans="7:14" x14ac:dyDescent="0.15">
      <c r="G5128" s="18"/>
      <c r="H5128" s="18"/>
      <c r="I5128" s="18"/>
      <c r="J5128" s="18"/>
      <c r="K5128" s="18"/>
      <c r="L5128" s="18" t="str">
        <f t="shared" si="159"/>
        <v/>
      </c>
      <c r="N5128" t="str">
        <f>IF([1]线路!H5128="","",[1]线路!H5128)</f>
        <v/>
      </c>
    </row>
    <row r="5129" spans="7:14" x14ac:dyDescent="0.15">
      <c r="G5129" s="18"/>
      <c r="H5129" s="18"/>
      <c r="I5129" s="18"/>
      <c r="J5129" s="18"/>
      <c r="K5129" s="18"/>
      <c r="L5129" s="18" t="str">
        <f t="shared" si="159"/>
        <v/>
      </c>
      <c r="N5129" t="str">
        <f>IF([1]线路!H5129="","",[1]线路!H5129)</f>
        <v/>
      </c>
    </row>
    <row r="5130" spans="7:14" x14ac:dyDescent="0.15">
      <c r="G5130" s="18"/>
      <c r="H5130" s="18"/>
      <c r="I5130" s="18"/>
      <c r="J5130" s="18"/>
      <c r="K5130" s="18"/>
      <c r="L5130" s="18" t="str">
        <f t="shared" si="159"/>
        <v/>
      </c>
      <c r="N5130" t="str">
        <f>IF([1]线路!H5130="","",[1]线路!H5130)</f>
        <v/>
      </c>
    </row>
    <row r="5131" spans="7:14" x14ac:dyDescent="0.15">
      <c r="G5131" s="18"/>
      <c r="H5131" s="18"/>
      <c r="I5131" s="18"/>
      <c r="J5131" s="18"/>
      <c r="K5131" s="18"/>
      <c r="L5131" s="18" t="str">
        <f t="shared" si="159"/>
        <v/>
      </c>
      <c r="N5131" t="str">
        <f>IF([1]线路!H5131="","",[1]线路!H5131)</f>
        <v/>
      </c>
    </row>
    <row r="5132" spans="7:14" x14ac:dyDescent="0.15">
      <c r="G5132" s="18"/>
      <c r="H5132" s="18"/>
      <c r="I5132" s="18"/>
      <c r="J5132" s="18"/>
      <c r="K5132" s="18"/>
      <c r="L5132" s="18" t="str">
        <f t="shared" si="159"/>
        <v/>
      </c>
      <c r="N5132" t="str">
        <f>IF([1]线路!H5132="","",[1]线路!H5132)</f>
        <v/>
      </c>
    </row>
    <row r="5133" spans="7:14" x14ac:dyDescent="0.15">
      <c r="G5133" s="18"/>
      <c r="H5133" s="18"/>
      <c r="I5133" s="18"/>
      <c r="J5133" s="18"/>
      <c r="K5133" s="18"/>
      <c r="L5133" s="18" t="str">
        <f t="shared" si="159"/>
        <v/>
      </c>
      <c r="N5133" t="str">
        <f>IF([1]线路!H5133="","",[1]线路!H5133)</f>
        <v/>
      </c>
    </row>
    <row r="5134" spans="7:14" x14ac:dyDescent="0.15">
      <c r="G5134" s="18"/>
      <c r="H5134" s="18"/>
      <c r="I5134" s="18"/>
      <c r="J5134" s="18"/>
      <c r="K5134" s="18"/>
      <c r="L5134" s="18" t="str">
        <f t="shared" si="159"/>
        <v/>
      </c>
      <c r="N5134" t="str">
        <f>IF([1]线路!H5134="","",[1]线路!H5134)</f>
        <v/>
      </c>
    </row>
    <row r="5135" spans="7:14" x14ac:dyDescent="0.15">
      <c r="G5135" s="18"/>
      <c r="H5135" s="18"/>
      <c r="I5135" s="18"/>
      <c r="J5135" s="18"/>
      <c r="K5135" s="18"/>
      <c r="L5135" s="18" t="str">
        <f t="shared" si="159"/>
        <v/>
      </c>
      <c r="N5135" t="str">
        <f>IF([1]线路!H5135="","",[1]线路!H5135)</f>
        <v/>
      </c>
    </row>
    <row r="5136" spans="7:14" x14ac:dyDescent="0.15">
      <c r="G5136" s="18"/>
      <c r="H5136" s="18"/>
      <c r="I5136" s="18"/>
      <c r="J5136" s="18"/>
      <c r="K5136" s="18"/>
      <c r="L5136" s="18" t="str">
        <f t="shared" si="159"/>
        <v/>
      </c>
      <c r="N5136" t="str">
        <f>IF([1]线路!H5136="","",[1]线路!H5136)</f>
        <v/>
      </c>
    </row>
    <row r="5137" spans="7:14" x14ac:dyDescent="0.15">
      <c r="G5137" s="18"/>
      <c r="H5137" s="18"/>
      <c r="I5137" s="18"/>
      <c r="J5137" s="18"/>
      <c r="K5137" s="18"/>
      <c r="L5137" s="18" t="str">
        <f t="shared" si="159"/>
        <v/>
      </c>
      <c r="N5137" t="str">
        <f>IF([1]线路!H5137="","",[1]线路!H5137)</f>
        <v/>
      </c>
    </row>
    <row r="5138" spans="7:14" x14ac:dyDescent="0.15">
      <c r="G5138" s="18"/>
      <c r="H5138" s="18"/>
      <c r="I5138" s="18"/>
      <c r="J5138" s="18"/>
      <c r="K5138" s="18"/>
      <c r="L5138" s="18" t="str">
        <f t="shared" si="159"/>
        <v/>
      </c>
      <c r="N5138" t="str">
        <f>IF([1]线路!H5138="","",[1]线路!H5138)</f>
        <v/>
      </c>
    </row>
    <row r="5139" spans="7:14" x14ac:dyDescent="0.15">
      <c r="G5139" s="18"/>
      <c r="H5139" s="18"/>
      <c r="I5139" s="18"/>
      <c r="J5139" s="18"/>
      <c r="K5139" s="18"/>
      <c r="L5139" s="18" t="str">
        <f t="shared" si="159"/>
        <v/>
      </c>
      <c r="N5139" t="str">
        <f>IF([1]线路!H5139="","",[1]线路!H5139)</f>
        <v/>
      </c>
    </row>
    <row r="5140" spans="7:14" x14ac:dyDescent="0.15">
      <c r="G5140" s="18"/>
      <c r="H5140" s="18"/>
      <c r="I5140" s="18"/>
      <c r="J5140" s="18"/>
      <c r="K5140" s="18"/>
      <c r="L5140" s="18" t="str">
        <f t="shared" si="159"/>
        <v/>
      </c>
      <c r="N5140" t="str">
        <f>IF([1]线路!H5140="","",[1]线路!H5140)</f>
        <v/>
      </c>
    </row>
    <row r="5141" spans="7:14" x14ac:dyDescent="0.15">
      <c r="G5141" s="18"/>
      <c r="H5141" s="18"/>
      <c r="I5141" s="18"/>
      <c r="J5141" s="18"/>
      <c r="K5141" s="18"/>
      <c r="L5141" s="18" t="str">
        <f t="shared" si="159"/>
        <v/>
      </c>
      <c r="N5141" t="str">
        <f>IF([1]线路!H5141="","",[1]线路!H5141)</f>
        <v/>
      </c>
    </row>
    <row r="5142" spans="7:14" x14ac:dyDescent="0.15">
      <c r="G5142" s="18"/>
      <c r="H5142" s="18"/>
      <c r="I5142" s="18"/>
      <c r="J5142" s="18"/>
      <c r="K5142" s="18"/>
      <c r="L5142" s="18" t="str">
        <f t="shared" si="159"/>
        <v/>
      </c>
      <c r="N5142" t="str">
        <f>IF([1]线路!H5142="","",[1]线路!H5142)</f>
        <v/>
      </c>
    </row>
    <row r="5143" spans="7:14" x14ac:dyDescent="0.15">
      <c r="G5143" s="18"/>
      <c r="H5143" s="18"/>
      <c r="I5143" s="18"/>
      <c r="J5143" s="18"/>
      <c r="K5143" s="18"/>
      <c r="L5143" s="18" t="str">
        <f t="shared" si="159"/>
        <v/>
      </c>
      <c r="N5143" t="str">
        <f>IF([1]线路!H5143="","",[1]线路!H5143)</f>
        <v/>
      </c>
    </row>
    <row r="5144" spans="7:14" x14ac:dyDescent="0.15">
      <c r="G5144" s="18"/>
      <c r="H5144" s="18"/>
      <c r="I5144" s="18"/>
      <c r="J5144" s="18"/>
      <c r="K5144" s="18"/>
      <c r="L5144" s="18" t="str">
        <f t="shared" si="159"/>
        <v/>
      </c>
      <c r="N5144" t="str">
        <f>IF([1]线路!H5144="","",[1]线路!H5144)</f>
        <v/>
      </c>
    </row>
    <row r="5145" spans="7:14" x14ac:dyDescent="0.15">
      <c r="G5145" s="18"/>
      <c r="H5145" s="18"/>
      <c r="I5145" s="18"/>
      <c r="J5145" s="18"/>
      <c r="K5145" s="18"/>
      <c r="L5145" s="18" t="str">
        <f t="shared" si="159"/>
        <v/>
      </c>
      <c r="N5145" t="str">
        <f>IF([1]线路!H5145="","",[1]线路!H5145)</f>
        <v/>
      </c>
    </row>
    <row r="5146" spans="7:14" x14ac:dyDescent="0.15">
      <c r="G5146" s="18"/>
      <c r="H5146" s="18"/>
      <c r="I5146" s="18"/>
      <c r="J5146" s="18"/>
      <c r="K5146" s="18"/>
      <c r="L5146" s="18" t="str">
        <f t="shared" si="159"/>
        <v/>
      </c>
      <c r="N5146" t="str">
        <f>IF([1]线路!H5146="","",[1]线路!H5146)</f>
        <v/>
      </c>
    </row>
    <row r="5147" spans="7:14" x14ac:dyDescent="0.15">
      <c r="G5147" s="18"/>
      <c r="H5147" s="18"/>
      <c r="I5147" s="18"/>
      <c r="J5147" s="18"/>
      <c r="K5147" s="18"/>
      <c r="L5147" s="18" t="str">
        <f t="shared" si="159"/>
        <v/>
      </c>
      <c r="N5147" t="str">
        <f>IF([1]线路!H5147="","",[1]线路!H5147)</f>
        <v/>
      </c>
    </row>
    <row r="5148" spans="7:14" x14ac:dyDescent="0.15">
      <c r="G5148" s="18"/>
      <c r="H5148" s="18"/>
      <c r="I5148" s="18"/>
      <c r="J5148" s="18"/>
      <c r="K5148" s="18"/>
      <c r="L5148" s="18" t="str">
        <f t="shared" si="159"/>
        <v/>
      </c>
      <c r="N5148" t="str">
        <f>IF([1]线路!H5148="","",[1]线路!H5148)</f>
        <v/>
      </c>
    </row>
    <row r="5149" spans="7:14" x14ac:dyDescent="0.15">
      <c r="G5149" s="18"/>
      <c r="H5149" s="18"/>
      <c r="I5149" s="18"/>
      <c r="J5149" s="18"/>
      <c r="K5149" s="18"/>
      <c r="L5149" s="18" t="str">
        <f t="shared" si="159"/>
        <v/>
      </c>
      <c r="N5149" t="str">
        <f>IF([1]线路!H5149="","",[1]线路!H5149)</f>
        <v/>
      </c>
    </row>
    <row r="5150" spans="7:14" x14ac:dyDescent="0.15">
      <c r="G5150" s="18"/>
      <c r="H5150" s="18"/>
      <c r="I5150" s="18"/>
      <c r="J5150" s="18"/>
      <c r="K5150" s="18"/>
      <c r="L5150" s="18" t="str">
        <f t="shared" si="159"/>
        <v/>
      </c>
      <c r="N5150" t="str">
        <f>IF([1]线路!H5150="","",[1]线路!H5150)</f>
        <v/>
      </c>
    </row>
    <row r="5151" spans="7:14" x14ac:dyDescent="0.15">
      <c r="G5151" s="18"/>
      <c r="H5151" s="18"/>
      <c r="I5151" s="18"/>
      <c r="J5151" s="18"/>
      <c r="K5151" s="18"/>
      <c r="L5151" s="18" t="str">
        <f t="shared" si="159"/>
        <v/>
      </c>
      <c r="N5151" t="str">
        <f>IF([1]线路!H5151="","",[1]线路!H5151)</f>
        <v/>
      </c>
    </row>
    <row r="5152" spans="7:14" x14ac:dyDescent="0.15">
      <c r="G5152" s="18"/>
      <c r="H5152" s="18"/>
      <c r="I5152" s="18"/>
      <c r="J5152" s="18"/>
      <c r="K5152" s="18"/>
      <c r="L5152" s="18" t="str">
        <f t="shared" si="159"/>
        <v/>
      </c>
      <c r="N5152" t="str">
        <f>IF([1]线路!H5152="","",[1]线路!H5152)</f>
        <v/>
      </c>
    </row>
    <row r="5153" spans="7:14" x14ac:dyDescent="0.15">
      <c r="G5153" s="18"/>
      <c r="H5153" s="18"/>
      <c r="I5153" s="18"/>
      <c r="J5153" s="18"/>
      <c r="K5153" s="18"/>
      <c r="L5153" s="18" t="str">
        <f t="shared" si="159"/>
        <v/>
      </c>
      <c r="N5153" t="str">
        <f>IF([1]线路!H5153="","",[1]线路!H5153)</f>
        <v/>
      </c>
    </row>
    <row r="5154" spans="7:14" x14ac:dyDescent="0.15">
      <c r="G5154" s="18"/>
      <c r="H5154" s="18"/>
      <c r="I5154" s="18"/>
      <c r="J5154" s="18"/>
      <c r="K5154" s="18"/>
      <c r="L5154" s="18" t="str">
        <f t="shared" si="159"/>
        <v/>
      </c>
      <c r="N5154" t="str">
        <f>IF([1]线路!H5154="","",[1]线路!H5154)</f>
        <v/>
      </c>
    </row>
    <row r="5155" spans="7:14" x14ac:dyDescent="0.15">
      <c r="G5155" s="18"/>
      <c r="H5155" s="18"/>
      <c r="I5155" s="18"/>
      <c r="J5155" s="18"/>
      <c r="K5155" s="18"/>
      <c r="L5155" s="18" t="str">
        <f t="shared" si="159"/>
        <v/>
      </c>
      <c r="N5155" t="str">
        <f>IF([1]线路!H5155="","",[1]线路!H5155)</f>
        <v/>
      </c>
    </row>
    <row r="5156" spans="7:14" x14ac:dyDescent="0.15">
      <c r="G5156" s="18"/>
      <c r="H5156" s="18"/>
      <c r="I5156" s="18"/>
      <c r="J5156" s="18"/>
      <c r="K5156" s="18"/>
      <c r="L5156" s="18" t="str">
        <f t="shared" si="159"/>
        <v/>
      </c>
      <c r="N5156" t="str">
        <f>IF([1]线路!H5156="","",[1]线路!H5156)</f>
        <v/>
      </c>
    </row>
    <row r="5157" spans="7:14" x14ac:dyDescent="0.15">
      <c r="G5157" s="18"/>
      <c r="H5157" s="18"/>
      <c r="I5157" s="18"/>
      <c r="J5157" s="18"/>
      <c r="K5157" s="18"/>
      <c r="L5157" s="18" t="str">
        <f t="shared" si="159"/>
        <v/>
      </c>
      <c r="N5157" t="str">
        <f>IF([1]线路!H5157="","",[1]线路!H5157)</f>
        <v/>
      </c>
    </row>
    <row r="5158" spans="7:14" x14ac:dyDescent="0.15">
      <c r="G5158" s="18"/>
      <c r="H5158" s="18"/>
      <c r="I5158" s="18"/>
      <c r="J5158" s="18"/>
      <c r="K5158" s="18"/>
      <c r="L5158" s="18" t="str">
        <f t="shared" si="159"/>
        <v/>
      </c>
      <c r="N5158" t="str">
        <f>IF([1]线路!H5158="","",[1]线路!H5158)</f>
        <v/>
      </c>
    </row>
    <row r="5159" spans="7:14" x14ac:dyDescent="0.15">
      <c r="G5159" s="18"/>
      <c r="H5159" s="18"/>
      <c r="I5159" s="18"/>
      <c r="J5159" s="18"/>
      <c r="K5159" s="18"/>
      <c r="L5159" s="18" t="str">
        <f t="shared" si="159"/>
        <v/>
      </c>
      <c r="N5159" t="str">
        <f>IF([1]线路!H5159="","",[1]线路!H5159)</f>
        <v/>
      </c>
    </row>
    <row r="5160" spans="7:14" x14ac:dyDescent="0.15">
      <c r="G5160" s="18"/>
      <c r="H5160" s="18"/>
      <c r="I5160" s="18"/>
      <c r="J5160" s="18"/>
      <c r="K5160" s="18"/>
      <c r="L5160" s="18" t="str">
        <f t="shared" si="159"/>
        <v/>
      </c>
      <c r="N5160" t="str">
        <f>IF([1]线路!H5160="","",[1]线路!H5160)</f>
        <v/>
      </c>
    </row>
    <row r="5161" spans="7:14" x14ac:dyDescent="0.15">
      <c r="G5161" s="18"/>
      <c r="H5161" s="18"/>
      <c r="I5161" s="18"/>
      <c r="J5161" s="18"/>
      <c r="K5161" s="18"/>
      <c r="L5161" s="18" t="str">
        <f t="shared" si="159"/>
        <v/>
      </c>
      <c r="N5161" t="str">
        <f>IF([1]线路!H5161="","",[1]线路!H5161)</f>
        <v/>
      </c>
    </row>
    <row r="5162" spans="7:14" x14ac:dyDescent="0.15">
      <c r="G5162" s="18"/>
      <c r="H5162" s="18"/>
      <c r="I5162" s="18"/>
      <c r="J5162" s="18"/>
      <c r="K5162" s="18"/>
      <c r="L5162" s="18" t="str">
        <f t="shared" si="159"/>
        <v/>
      </c>
      <c r="N5162" t="str">
        <f>IF([1]线路!H5162="","",[1]线路!H5162)</f>
        <v/>
      </c>
    </row>
    <row r="5163" spans="7:14" x14ac:dyDescent="0.15">
      <c r="G5163" s="18"/>
      <c r="H5163" s="18"/>
      <c r="I5163" s="18"/>
      <c r="J5163" s="18"/>
      <c r="K5163" s="18"/>
      <c r="L5163" s="18" t="str">
        <f t="shared" si="159"/>
        <v/>
      </c>
      <c r="N5163" t="str">
        <f>IF([1]线路!H5163="","",[1]线路!H5163)</f>
        <v/>
      </c>
    </row>
    <row r="5164" spans="7:14" x14ac:dyDescent="0.15">
      <c r="G5164" s="18"/>
      <c r="H5164" s="18"/>
      <c r="I5164" s="18"/>
      <c r="J5164" s="18"/>
      <c r="K5164" s="18"/>
      <c r="L5164" s="18" t="str">
        <f t="shared" si="159"/>
        <v/>
      </c>
      <c r="N5164" t="str">
        <f>IF([1]线路!H5164="","",[1]线路!H5164)</f>
        <v/>
      </c>
    </row>
    <row r="5165" spans="7:14" x14ac:dyDescent="0.15">
      <c r="G5165" s="18"/>
      <c r="H5165" s="18"/>
      <c r="I5165" s="18"/>
      <c r="J5165" s="18"/>
      <c r="K5165" s="18"/>
      <c r="L5165" s="18" t="str">
        <f t="shared" si="159"/>
        <v/>
      </c>
      <c r="N5165" t="str">
        <f>IF([1]线路!H5165="","",[1]线路!H5165)</f>
        <v/>
      </c>
    </row>
    <row r="5166" spans="7:14" x14ac:dyDescent="0.15">
      <c r="G5166" s="18"/>
      <c r="H5166" s="18"/>
      <c r="I5166" s="18"/>
      <c r="J5166" s="18"/>
      <c r="K5166" s="18"/>
      <c r="L5166" s="18" t="str">
        <f t="shared" si="159"/>
        <v/>
      </c>
      <c r="N5166" t="str">
        <f>IF([1]线路!H5166="","",[1]线路!H5166)</f>
        <v/>
      </c>
    </row>
    <row r="5167" spans="7:14" x14ac:dyDescent="0.15">
      <c r="G5167" s="18"/>
      <c r="H5167" s="18"/>
      <c r="I5167" s="18"/>
      <c r="J5167" s="18"/>
      <c r="K5167" s="18"/>
      <c r="L5167" s="18" t="str">
        <f t="shared" si="159"/>
        <v/>
      </c>
      <c r="N5167" t="str">
        <f>IF([1]线路!H5167="","",[1]线路!H5167)</f>
        <v/>
      </c>
    </row>
    <row r="5168" spans="7:14" x14ac:dyDescent="0.15">
      <c r="G5168" s="18"/>
      <c r="H5168" s="18"/>
      <c r="I5168" s="18"/>
      <c r="J5168" s="18"/>
      <c r="K5168" s="18"/>
      <c r="L5168" s="18" t="str">
        <f t="shared" si="159"/>
        <v/>
      </c>
      <c r="N5168" t="str">
        <f>IF([1]线路!H5168="","",[1]线路!H5168)</f>
        <v/>
      </c>
    </row>
    <row r="5169" spans="7:14" x14ac:dyDescent="0.15">
      <c r="G5169" s="18"/>
      <c r="H5169" s="18"/>
      <c r="I5169" s="18"/>
      <c r="J5169" s="18"/>
      <c r="K5169" s="18"/>
      <c r="L5169" s="18" t="str">
        <f t="shared" si="159"/>
        <v/>
      </c>
      <c r="N5169" t="str">
        <f>IF([1]线路!H5169="","",[1]线路!H5169)</f>
        <v/>
      </c>
    </row>
    <row r="5170" spans="7:14" x14ac:dyDescent="0.15">
      <c r="G5170" s="18"/>
      <c r="H5170" s="18"/>
      <c r="I5170" s="18"/>
      <c r="J5170" s="18"/>
      <c r="K5170" s="18"/>
      <c r="L5170" s="18" t="str">
        <f t="shared" si="159"/>
        <v/>
      </c>
      <c r="N5170" t="str">
        <f>IF([1]线路!H5170="","",[1]线路!H5170)</f>
        <v/>
      </c>
    </row>
    <row r="5171" spans="7:14" x14ac:dyDescent="0.15">
      <c r="G5171" s="18"/>
      <c r="H5171" s="18"/>
      <c r="I5171" s="18"/>
      <c r="J5171" s="18"/>
      <c r="K5171" s="18"/>
      <c r="L5171" s="18" t="str">
        <f t="shared" si="159"/>
        <v/>
      </c>
      <c r="N5171" t="str">
        <f>IF([1]线路!H5171="","",[1]线路!H5171)</f>
        <v/>
      </c>
    </row>
    <row r="5172" spans="7:14" x14ac:dyDescent="0.15">
      <c r="G5172" s="18"/>
      <c r="H5172" s="18"/>
      <c r="I5172" s="18"/>
      <c r="J5172" s="18"/>
      <c r="K5172" s="18"/>
      <c r="L5172" s="18" t="str">
        <f t="shared" si="159"/>
        <v/>
      </c>
      <c r="N5172" t="str">
        <f>IF([1]线路!H5172="","",[1]线路!H5172)</f>
        <v/>
      </c>
    </row>
    <row r="5173" spans="7:14" x14ac:dyDescent="0.15">
      <c r="G5173" s="18"/>
      <c r="H5173" s="18"/>
      <c r="I5173" s="18"/>
      <c r="J5173" s="18"/>
      <c r="K5173" s="18"/>
      <c r="L5173" s="18" t="str">
        <f t="shared" si="159"/>
        <v/>
      </c>
      <c r="N5173" t="str">
        <f>IF([1]线路!H5173="","",[1]线路!H5173)</f>
        <v/>
      </c>
    </row>
    <row r="5174" spans="7:14" x14ac:dyDescent="0.15">
      <c r="G5174" s="18"/>
      <c r="H5174" s="18"/>
      <c r="I5174" s="18"/>
      <c r="J5174" s="18"/>
      <c r="K5174" s="18"/>
      <c r="L5174" s="18" t="str">
        <f t="shared" si="159"/>
        <v/>
      </c>
      <c r="N5174" t="str">
        <f>IF([1]线路!H5174="","",[1]线路!H5174)</f>
        <v/>
      </c>
    </row>
    <row r="5175" spans="7:14" x14ac:dyDescent="0.15">
      <c r="G5175" s="18"/>
      <c r="H5175" s="18"/>
      <c r="I5175" s="18"/>
      <c r="J5175" s="18"/>
      <c r="K5175" s="18"/>
      <c r="L5175" s="18" t="str">
        <f t="shared" si="159"/>
        <v/>
      </c>
      <c r="N5175" t="str">
        <f>IF([1]线路!H5175="","",[1]线路!H5175)</f>
        <v/>
      </c>
    </row>
    <row r="5176" spans="7:14" x14ac:dyDescent="0.15">
      <c r="G5176" s="18"/>
      <c r="H5176" s="18"/>
      <c r="I5176" s="18"/>
      <c r="J5176" s="18"/>
      <c r="K5176" s="18"/>
      <c r="L5176" s="18" t="str">
        <f t="shared" si="159"/>
        <v/>
      </c>
      <c r="N5176" t="str">
        <f>IF([1]线路!H5176="","",[1]线路!H5176)</f>
        <v/>
      </c>
    </row>
    <row r="5177" spans="7:14" x14ac:dyDescent="0.15">
      <c r="G5177" s="18"/>
      <c r="H5177" s="18"/>
      <c r="I5177" s="18"/>
      <c r="J5177" s="18"/>
      <c r="K5177" s="18"/>
      <c r="L5177" s="18" t="str">
        <f t="shared" si="159"/>
        <v/>
      </c>
      <c r="N5177" t="str">
        <f>IF([1]线路!H5177="","",[1]线路!H5177)</f>
        <v/>
      </c>
    </row>
    <row r="5178" spans="7:14" x14ac:dyDescent="0.15">
      <c r="G5178" s="18"/>
      <c r="H5178" s="18"/>
      <c r="I5178" s="18"/>
      <c r="J5178" s="18"/>
      <c r="K5178" s="18"/>
      <c r="L5178" s="18" t="str">
        <f t="shared" si="159"/>
        <v/>
      </c>
      <c r="N5178" t="str">
        <f>IF([1]线路!H5178="","",[1]线路!H5178)</f>
        <v/>
      </c>
    </row>
    <row r="5179" spans="7:14" x14ac:dyDescent="0.15">
      <c r="G5179" s="18"/>
      <c r="H5179" s="18"/>
      <c r="I5179" s="18"/>
      <c r="J5179" s="18"/>
      <c r="K5179" s="18"/>
      <c r="L5179" s="18" t="str">
        <f t="shared" si="159"/>
        <v/>
      </c>
      <c r="N5179" t="str">
        <f>IF([1]线路!H5179="","",[1]线路!H5179)</f>
        <v/>
      </c>
    </row>
    <row r="5180" spans="7:14" x14ac:dyDescent="0.15">
      <c r="G5180" s="18"/>
      <c r="H5180" s="18"/>
      <c r="I5180" s="18"/>
      <c r="J5180" s="18"/>
      <c r="K5180" s="18"/>
      <c r="L5180" s="18" t="str">
        <f t="shared" si="159"/>
        <v/>
      </c>
      <c r="N5180" t="str">
        <f>IF([1]线路!H5180="","",[1]线路!H5180)</f>
        <v/>
      </c>
    </row>
    <row r="5181" spans="7:14" x14ac:dyDescent="0.15">
      <c r="G5181" s="18"/>
      <c r="H5181" s="18"/>
      <c r="I5181" s="18"/>
      <c r="J5181" s="18"/>
      <c r="K5181" s="18"/>
      <c r="L5181" s="18" t="str">
        <f t="shared" si="159"/>
        <v/>
      </c>
      <c r="N5181" t="str">
        <f>IF([1]线路!H5181="","",[1]线路!H5181)</f>
        <v/>
      </c>
    </row>
    <row r="5182" spans="7:14" x14ac:dyDescent="0.15">
      <c r="G5182" s="18"/>
      <c r="H5182" s="18"/>
      <c r="I5182" s="18"/>
      <c r="J5182" s="18"/>
      <c r="K5182" s="18"/>
      <c r="L5182" s="18" t="str">
        <f t="shared" si="159"/>
        <v/>
      </c>
      <c r="N5182" t="str">
        <f>IF([1]线路!H5182="","",[1]线路!H5182)</f>
        <v/>
      </c>
    </row>
    <row r="5183" spans="7:14" x14ac:dyDescent="0.15">
      <c r="G5183" s="18"/>
      <c r="H5183" s="18"/>
      <c r="I5183" s="18"/>
      <c r="J5183" s="18"/>
      <c r="K5183" s="18"/>
      <c r="L5183" s="18" t="str">
        <f t="shared" si="159"/>
        <v/>
      </c>
      <c r="N5183" t="str">
        <f>IF([1]线路!H5183="","",[1]线路!H5183)</f>
        <v/>
      </c>
    </row>
    <row r="5184" spans="7:14" x14ac:dyDescent="0.15">
      <c r="G5184" s="18"/>
      <c r="H5184" s="18"/>
      <c r="I5184" s="18"/>
      <c r="J5184" s="18"/>
      <c r="K5184" s="18"/>
      <c r="L5184" s="18" t="str">
        <f t="shared" si="159"/>
        <v/>
      </c>
      <c r="N5184" t="str">
        <f>IF([1]线路!H5184="","",[1]线路!H5184)</f>
        <v/>
      </c>
    </row>
    <row r="5185" spans="7:14" x14ac:dyDescent="0.15">
      <c r="G5185" s="18"/>
      <c r="H5185" s="18"/>
      <c r="I5185" s="18"/>
      <c r="J5185" s="18"/>
      <c r="K5185" s="18"/>
      <c r="L5185" s="18" t="str">
        <f t="shared" si="159"/>
        <v/>
      </c>
      <c r="N5185" t="str">
        <f>IF([1]线路!H5185="","",[1]线路!H5185)</f>
        <v/>
      </c>
    </row>
    <row r="5186" spans="7:14" x14ac:dyDescent="0.15">
      <c r="G5186" s="18"/>
      <c r="H5186" s="18"/>
      <c r="I5186" s="18"/>
      <c r="J5186" s="18"/>
      <c r="K5186" s="18"/>
      <c r="L5186" s="18" t="str">
        <f t="shared" si="159"/>
        <v/>
      </c>
      <c r="N5186" t="str">
        <f>IF([1]线路!H5186="","",[1]线路!H5186)</f>
        <v/>
      </c>
    </row>
    <row r="5187" spans="7:14" x14ac:dyDescent="0.15">
      <c r="G5187" s="18"/>
      <c r="H5187" s="18"/>
      <c r="I5187" s="18"/>
      <c r="J5187" s="18"/>
      <c r="K5187" s="18"/>
      <c r="L5187" s="18" t="str">
        <f t="shared" ref="L5187:L5250" si="160">IF(OR(I5187="",K5187=""),"",IF(I5187/(I5187+K5187)&gt;0.5,0,1))</f>
        <v/>
      </c>
      <c r="N5187" t="str">
        <f>IF([1]线路!H5187="","",[1]线路!H5187)</f>
        <v/>
      </c>
    </row>
    <row r="5188" spans="7:14" x14ac:dyDescent="0.15">
      <c r="G5188" s="18"/>
      <c r="H5188" s="18"/>
      <c r="I5188" s="18"/>
      <c r="J5188" s="18"/>
      <c r="K5188" s="18"/>
      <c r="L5188" s="18" t="str">
        <f t="shared" si="160"/>
        <v/>
      </c>
      <c r="N5188" t="str">
        <f>IF([1]线路!H5188="","",[1]线路!H5188)</f>
        <v/>
      </c>
    </row>
    <row r="5189" spans="7:14" x14ac:dyDescent="0.15">
      <c r="G5189" s="18"/>
      <c r="H5189" s="18"/>
      <c r="I5189" s="18"/>
      <c r="J5189" s="18"/>
      <c r="K5189" s="18"/>
      <c r="L5189" s="18" t="str">
        <f t="shared" si="160"/>
        <v/>
      </c>
      <c r="N5189" t="str">
        <f>IF([1]线路!H5189="","",[1]线路!H5189)</f>
        <v/>
      </c>
    </row>
    <row r="5190" spans="7:14" x14ac:dyDescent="0.15">
      <c r="G5190" s="18"/>
      <c r="H5190" s="18"/>
      <c r="I5190" s="18"/>
      <c r="J5190" s="18"/>
      <c r="K5190" s="18"/>
      <c r="L5190" s="18" t="str">
        <f t="shared" si="160"/>
        <v/>
      </c>
      <c r="N5190" t="str">
        <f>IF([1]线路!H5190="","",[1]线路!H5190)</f>
        <v/>
      </c>
    </row>
    <row r="5191" spans="7:14" x14ac:dyDescent="0.15">
      <c r="G5191" s="18"/>
      <c r="H5191" s="18"/>
      <c r="I5191" s="18"/>
      <c r="J5191" s="18"/>
      <c r="K5191" s="18"/>
      <c r="L5191" s="18" t="str">
        <f t="shared" si="160"/>
        <v/>
      </c>
      <c r="N5191" t="str">
        <f>IF([1]线路!H5191="","",[1]线路!H5191)</f>
        <v/>
      </c>
    </row>
    <row r="5192" spans="7:14" x14ac:dyDescent="0.15">
      <c r="G5192" s="18"/>
      <c r="H5192" s="18"/>
      <c r="I5192" s="18"/>
      <c r="J5192" s="18"/>
      <c r="K5192" s="18"/>
      <c r="L5192" s="18" t="str">
        <f t="shared" si="160"/>
        <v/>
      </c>
      <c r="N5192" t="str">
        <f>IF([1]线路!H5192="","",[1]线路!H5192)</f>
        <v/>
      </c>
    </row>
    <row r="5193" spans="7:14" x14ac:dyDescent="0.15">
      <c r="G5193" s="18"/>
      <c r="H5193" s="18"/>
      <c r="I5193" s="18"/>
      <c r="J5193" s="18"/>
      <c r="K5193" s="18"/>
      <c r="L5193" s="18" t="str">
        <f t="shared" si="160"/>
        <v/>
      </c>
      <c r="N5193" t="str">
        <f>IF([1]线路!H5193="","",[1]线路!H5193)</f>
        <v/>
      </c>
    </row>
    <row r="5194" spans="7:14" x14ac:dyDescent="0.15">
      <c r="G5194" s="18"/>
      <c r="H5194" s="18"/>
      <c r="I5194" s="18"/>
      <c r="J5194" s="18"/>
      <c r="K5194" s="18"/>
      <c r="L5194" s="18" t="str">
        <f t="shared" si="160"/>
        <v/>
      </c>
      <c r="N5194" t="str">
        <f>IF([1]线路!H5194="","",[1]线路!H5194)</f>
        <v/>
      </c>
    </row>
    <row r="5195" spans="7:14" x14ac:dyDescent="0.15">
      <c r="G5195" s="18"/>
      <c r="H5195" s="18"/>
      <c r="I5195" s="18"/>
      <c r="J5195" s="18"/>
      <c r="K5195" s="18"/>
      <c r="L5195" s="18" t="str">
        <f t="shared" si="160"/>
        <v/>
      </c>
      <c r="N5195" t="str">
        <f>IF([1]线路!H5195="","",[1]线路!H5195)</f>
        <v/>
      </c>
    </row>
    <row r="5196" spans="7:14" x14ac:dyDescent="0.15">
      <c r="G5196" s="18"/>
      <c r="H5196" s="18"/>
      <c r="I5196" s="18"/>
      <c r="J5196" s="18"/>
      <c r="K5196" s="18"/>
      <c r="L5196" s="18" t="str">
        <f t="shared" si="160"/>
        <v/>
      </c>
      <c r="N5196" t="str">
        <f>IF([1]线路!H5196="","",[1]线路!H5196)</f>
        <v/>
      </c>
    </row>
    <row r="5197" spans="7:14" x14ac:dyDescent="0.15">
      <c r="G5197" s="18"/>
      <c r="H5197" s="18"/>
      <c r="I5197" s="18"/>
      <c r="J5197" s="18"/>
      <c r="K5197" s="18"/>
      <c r="L5197" s="18" t="str">
        <f t="shared" si="160"/>
        <v/>
      </c>
      <c r="N5197" t="str">
        <f>IF([1]线路!H5197="","",[1]线路!H5197)</f>
        <v/>
      </c>
    </row>
    <row r="5198" spans="7:14" x14ac:dyDescent="0.15">
      <c r="G5198" s="18"/>
      <c r="H5198" s="18"/>
      <c r="I5198" s="18"/>
      <c r="J5198" s="18"/>
      <c r="K5198" s="18"/>
      <c r="L5198" s="18" t="str">
        <f t="shared" si="160"/>
        <v/>
      </c>
      <c r="N5198" t="str">
        <f>IF([1]线路!H5198="","",[1]线路!H5198)</f>
        <v/>
      </c>
    </row>
    <row r="5199" spans="7:14" x14ac:dyDescent="0.15">
      <c r="G5199" s="18"/>
      <c r="H5199" s="18"/>
      <c r="I5199" s="18"/>
      <c r="J5199" s="18"/>
      <c r="K5199" s="18"/>
      <c r="L5199" s="18" t="str">
        <f t="shared" si="160"/>
        <v/>
      </c>
      <c r="N5199" t="str">
        <f>IF([1]线路!H5199="","",[1]线路!H5199)</f>
        <v/>
      </c>
    </row>
    <row r="5200" spans="7:14" x14ac:dyDescent="0.15">
      <c r="G5200" s="18"/>
      <c r="H5200" s="18"/>
      <c r="I5200" s="18"/>
      <c r="J5200" s="18"/>
      <c r="K5200" s="18"/>
      <c r="L5200" s="18" t="str">
        <f t="shared" si="160"/>
        <v/>
      </c>
      <c r="N5200" t="str">
        <f>IF([1]线路!H5200="","",[1]线路!H5200)</f>
        <v/>
      </c>
    </row>
    <row r="5201" spans="7:14" x14ac:dyDescent="0.15">
      <c r="G5201" s="18"/>
      <c r="H5201" s="18"/>
      <c r="I5201" s="18"/>
      <c r="J5201" s="18"/>
      <c r="K5201" s="18"/>
      <c r="L5201" s="18" t="str">
        <f t="shared" si="160"/>
        <v/>
      </c>
      <c r="N5201" t="str">
        <f>IF([1]线路!H5201="","",[1]线路!H5201)</f>
        <v/>
      </c>
    </row>
    <row r="5202" spans="7:14" x14ac:dyDescent="0.15">
      <c r="G5202" s="18"/>
      <c r="H5202" s="18"/>
      <c r="I5202" s="18"/>
      <c r="J5202" s="18"/>
      <c r="K5202" s="18"/>
      <c r="L5202" s="18" t="str">
        <f t="shared" si="160"/>
        <v/>
      </c>
      <c r="N5202" t="str">
        <f>IF([1]线路!H5202="","",[1]线路!H5202)</f>
        <v/>
      </c>
    </row>
    <row r="5203" spans="7:14" x14ac:dyDescent="0.15">
      <c r="G5203" s="18"/>
      <c r="H5203" s="18"/>
      <c r="I5203" s="18"/>
      <c r="J5203" s="18"/>
      <c r="K5203" s="18"/>
      <c r="L5203" s="18" t="str">
        <f t="shared" si="160"/>
        <v/>
      </c>
      <c r="N5203" t="str">
        <f>IF([1]线路!H5203="","",[1]线路!H5203)</f>
        <v/>
      </c>
    </row>
    <row r="5204" spans="7:14" x14ac:dyDescent="0.15">
      <c r="G5204" s="18"/>
      <c r="H5204" s="18"/>
      <c r="I5204" s="18"/>
      <c r="J5204" s="18"/>
      <c r="K5204" s="18"/>
      <c r="L5204" s="18" t="str">
        <f t="shared" si="160"/>
        <v/>
      </c>
      <c r="N5204" t="str">
        <f>IF([1]线路!H5204="","",[1]线路!H5204)</f>
        <v/>
      </c>
    </row>
    <row r="5205" spans="7:14" x14ac:dyDescent="0.15">
      <c r="G5205" s="18"/>
      <c r="H5205" s="18"/>
      <c r="I5205" s="18"/>
      <c r="J5205" s="18"/>
      <c r="K5205" s="18"/>
      <c r="L5205" s="18" t="str">
        <f t="shared" si="160"/>
        <v/>
      </c>
      <c r="N5205" t="str">
        <f>IF([1]线路!H5205="","",[1]线路!H5205)</f>
        <v/>
      </c>
    </row>
    <row r="5206" spans="7:14" x14ac:dyDescent="0.15">
      <c r="G5206" s="18"/>
      <c r="H5206" s="18"/>
      <c r="I5206" s="18"/>
      <c r="J5206" s="18"/>
      <c r="K5206" s="18"/>
      <c r="L5206" s="18" t="str">
        <f t="shared" si="160"/>
        <v/>
      </c>
      <c r="N5206" t="str">
        <f>IF([1]线路!H5206="","",[1]线路!H5206)</f>
        <v/>
      </c>
    </row>
    <row r="5207" spans="7:14" x14ac:dyDescent="0.15">
      <c r="G5207" s="18"/>
      <c r="H5207" s="18"/>
      <c r="I5207" s="18"/>
      <c r="J5207" s="18"/>
      <c r="K5207" s="18"/>
      <c r="L5207" s="18" t="str">
        <f t="shared" si="160"/>
        <v/>
      </c>
      <c r="N5207" t="str">
        <f>IF([1]线路!H5207="","",[1]线路!H5207)</f>
        <v/>
      </c>
    </row>
    <row r="5208" spans="7:14" x14ac:dyDescent="0.15">
      <c r="G5208" s="18"/>
      <c r="H5208" s="18"/>
      <c r="I5208" s="18"/>
      <c r="J5208" s="18"/>
      <c r="K5208" s="18"/>
      <c r="L5208" s="18" t="str">
        <f t="shared" si="160"/>
        <v/>
      </c>
      <c r="N5208" t="str">
        <f>IF([1]线路!H5208="","",[1]线路!H5208)</f>
        <v/>
      </c>
    </row>
    <row r="5209" spans="7:14" x14ac:dyDescent="0.15">
      <c r="G5209" s="18"/>
      <c r="H5209" s="18"/>
      <c r="I5209" s="18"/>
      <c r="J5209" s="18"/>
      <c r="K5209" s="18"/>
      <c r="L5209" s="18" t="str">
        <f t="shared" si="160"/>
        <v/>
      </c>
      <c r="N5209" t="str">
        <f>IF([1]线路!H5209="","",[1]线路!H5209)</f>
        <v/>
      </c>
    </row>
    <row r="5210" spans="7:14" x14ac:dyDescent="0.15">
      <c r="G5210" s="18"/>
      <c r="H5210" s="18"/>
      <c r="I5210" s="18"/>
      <c r="J5210" s="18"/>
      <c r="K5210" s="18"/>
      <c r="L5210" s="18" t="str">
        <f t="shared" si="160"/>
        <v/>
      </c>
      <c r="N5210" t="str">
        <f>IF([1]线路!H5210="","",[1]线路!H5210)</f>
        <v/>
      </c>
    </row>
    <row r="5211" spans="7:14" x14ac:dyDescent="0.15">
      <c r="G5211" s="18"/>
      <c r="H5211" s="18"/>
      <c r="I5211" s="18"/>
      <c r="J5211" s="18"/>
      <c r="K5211" s="18"/>
      <c r="L5211" s="18" t="str">
        <f t="shared" si="160"/>
        <v/>
      </c>
      <c r="N5211" t="str">
        <f>IF([1]线路!H5211="","",[1]线路!H5211)</f>
        <v/>
      </c>
    </row>
    <row r="5212" spans="7:14" x14ac:dyDescent="0.15">
      <c r="G5212" s="18"/>
      <c r="H5212" s="18"/>
      <c r="I5212" s="18"/>
      <c r="J5212" s="18"/>
      <c r="K5212" s="18"/>
      <c r="L5212" s="18" t="str">
        <f t="shared" si="160"/>
        <v/>
      </c>
      <c r="N5212" t="str">
        <f>IF([1]线路!H5212="","",[1]线路!H5212)</f>
        <v/>
      </c>
    </row>
    <row r="5213" spans="7:14" x14ac:dyDescent="0.15">
      <c r="G5213" s="18"/>
      <c r="H5213" s="18"/>
      <c r="I5213" s="18"/>
      <c r="J5213" s="18"/>
      <c r="K5213" s="18"/>
      <c r="L5213" s="18" t="str">
        <f t="shared" si="160"/>
        <v/>
      </c>
      <c r="N5213" t="str">
        <f>IF([1]线路!H5213="","",[1]线路!H5213)</f>
        <v/>
      </c>
    </row>
    <row r="5214" spans="7:14" x14ac:dyDescent="0.15">
      <c r="G5214" s="18"/>
      <c r="H5214" s="18"/>
      <c r="I5214" s="18"/>
      <c r="J5214" s="18"/>
      <c r="K5214" s="18"/>
      <c r="L5214" s="18" t="str">
        <f t="shared" si="160"/>
        <v/>
      </c>
      <c r="N5214" t="str">
        <f>IF([1]线路!H5214="","",[1]线路!H5214)</f>
        <v/>
      </c>
    </row>
    <row r="5215" spans="7:14" x14ac:dyDescent="0.15">
      <c r="G5215" s="18"/>
      <c r="H5215" s="18"/>
      <c r="I5215" s="18"/>
      <c r="J5215" s="18"/>
      <c r="K5215" s="18"/>
      <c r="L5215" s="18" t="str">
        <f t="shared" si="160"/>
        <v/>
      </c>
      <c r="N5215" t="str">
        <f>IF([1]线路!H5215="","",[1]线路!H5215)</f>
        <v/>
      </c>
    </row>
    <row r="5216" spans="7:14" x14ac:dyDescent="0.15">
      <c r="G5216" s="18"/>
      <c r="H5216" s="18"/>
      <c r="I5216" s="18"/>
      <c r="J5216" s="18"/>
      <c r="K5216" s="18"/>
      <c r="L5216" s="18" t="str">
        <f t="shared" si="160"/>
        <v/>
      </c>
      <c r="N5216" t="str">
        <f>IF([1]线路!H5216="","",[1]线路!H5216)</f>
        <v/>
      </c>
    </row>
    <row r="5217" spans="7:14" x14ac:dyDescent="0.15">
      <c r="G5217" s="18"/>
      <c r="H5217" s="18"/>
      <c r="I5217" s="18"/>
      <c r="J5217" s="18"/>
      <c r="K5217" s="18"/>
      <c r="L5217" s="18" t="str">
        <f t="shared" si="160"/>
        <v/>
      </c>
      <c r="N5217" t="str">
        <f>IF([1]线路!H5217="","",[1]线路!H5217)</f>
        <v/>
      </c>
    </row>
    <row r="5218" spans="7:14" x14ac:dyDescent="0.15">
      <c r="G5218" s="18"/>
      <c r="H5218" s="18"/>
      <c r="I5218" s="18"/>
      <c r="J5218" s="18"/>
      <c r="K5218" s="18"/>
      <c r="L5218" s="18" t="str">
        <f t="shared" si="160"/>
        <v/>
      </c>
      <c r="N5218" t="str">
        <f>IF([1]线路!H5218="","",[1]线路!H5218)</f>
        <v/>
      </c>
    </row>
    <row r="5219" spans="7:14" x14ac:dyDescent="0.15">
      <c r="G5219" s="18"/>
      <c r="H5219" s="18"/>
      <c r="I5219" s="18"/>
      <c r="J5219" s="18"/>
      <c r="K5219" s="18"/>
      <c r="L5219" s="18" t="str">
        <f t="shared" si="160"/>
        <v/>
      </c>
      <c r="N5219" t="str">
        <f>IF([1]线路!H5219="","",[1]线路!H5219)</f>
        <v/>
      </c>
    </row>
    <row r="5220" spans="7:14" x14ac:dyDescent="0.15">
      <c r="G5220" s="18"/>
      <c r="H5220" s="18"/>
      <c r="I5220" s="18"/>
      <c r="J5220" s="18"/>
      <c r="K5220" s="18"/>
      <c r="L5220" s="18" t="str">
        <f t="shared" si="160"/>
        <v/>
      </c>
      <c r="N5220" t="str">
        <f>IF([1]线路!H5220="","",[1]线路!H5220)</f>
        <v/>
      </c>
    </row>
    <row r="5221" spans="7:14" x14ac:dyDescent="0.15">
      <c r="G5221" s="18"/>
      <c r="H5221" s="18"/>
      <c r="I5221" s="18"/>
      <c r="J5221" s="18"/>
      <c r="K5221" s="18"/>
      <c r="L5221" s="18" t="str">
        <f t="shared" si="160"/>
        <v/>
      </c>
      <c r="N5221" t="str">
        <f>IF([1]线路!H5221="","",[1]线路!H5221)</f>
        <v/>
      </c>
    </row>
    <row r="5222" spans="7:14" x14ac:dyDescent="0.15">
      <c r="G5222" s="18"/>
      <c r="H5222" s="18"/>
      <c r="I5222" s="18"/>
      <c r="J5222" s="18"/>
      <c r="K5222" s="18"/>
      <c r="L5222" s="18" t="str">
        <f t="shared" si="160"/>
        <v/>
      </c>
      <c r="N5222" t="str">
        <f>IF([1]线路!H5222="","",[1]线路!H5222)</f>
        <v/>
      </c>
    </row>
    <row r="5223" spans="7:14" x14ac:dyDescent="0.15">
      <c r="G5223" s="18"/>
      <c r="H5223" s="18"/>
      <c r="I5223" s="18"/>
      <c r="J5223" s="18"/>
      <c r="K5223" s="18"/>
      <c r="L5223" s="18" t="str">
        <f t="shared" si="160"/>
        <v/>
      </c>
      <c r="N5223" t="str">
        <f>IF([1]线路!H5223="","",[1]线路!H5223)</f>
        <v/>
      </c>
    </row>
    <row r="5224" spans="7:14" x14ac:dyDescent="0.15">
      <c r="G5224" s="18"/>
      <c r="H5224" s="18"/>
      <c r="I5224" s="18"/>
      <c r="J5224" s="18"/>
      <c r="K5224" s="18"/>
      <c r="L5224" s="18" t="str">
        <f t="shared" si="160"/>
        <v/>
      </c>
      <c r="N5224" t="str">
        <f>IF([1]线路!H5224="","",[1]线路!H5224)</f>
        <v/>
      </c>
    </row>
    <row r="5225" spans="7:14" x14ac:dyDescent="0.15">
      <c r="G5225" s="18"/>
      <c r="H5225" s="18"/>
      <c r="I5225" s="18"/>
      <c r="J5225" s="18"/>
      <c r="K5225" s="18"/>
      <c r="L5225" s="18" t="str">
        <f t="shared" si="160"/>
        <v/>
      </c>
      <c r="N5225" t="str">
        <f>IF([1]线路!H5225="","",[1]线路!H5225)</f>
        <v/>
      </c>
    </row>
    <row r="5226" spans="7:14" x14ac:dyDescent="0.15">
      <c r="G5226" s="18"/>
      <c r="H5226" s="18"/>
      <c r="I5226" s="18"/>
      <c r="J5226" s="18"/>
      <c r="K5226" s="18"/>
      <c r="L5226" s="18" t="str">
        <f t="shared" si="160"/>
        <v/>
      </c>
      <c r="N5226" t="str">
        <f>IF([1]线路!H5226="","",[1]线路!H5226)</f>
        <v/>
      </c>
    </row>
    <row r="5227" spans="7:14" x14ac:dyDescent="0.15">
      <c r="G5227" s="18"/>
      <c r="H5227" s="18"/>
      <c r="I5227" s="18"/>
      <c r="J5227" s="18"/>
      <c r="K5227" s="18"/>
      <c r="L5227" s="18" t="str">
        <f t="shared" si="160"/>
        <v/>
      </c>
      <c r="N5227" t="str">
        <f>IF([1]线路!H5227="","",[1]线路!H5227)</f>
        <v/>
      </c>
    </row>
    <row r="5228" spans="7:14" x14ac:dyDescent="0.15">
      <c r="G5228" s="18"/>
      <c r="H5228" s="18"/>
      <c r="I5228" s="18"/>
      <c r="J5228" s="18"/>
      <c r="K5228" s="18"/>
      <c r="L5228" s="18" t="str">
        <f t="shared" si="160"/>
        <v/>
      </c>
      <c r="N5228" t="str">
        <f>IF([1]线路!H5228="","",[1]线路!H5228)</f>
        <v/>
      </c>
    </row>
    <row r="5229" spans="7:14" x14ac:dyDescent="0.15">
      <c r="G5229" s="18"/>
      <c r="H5229" s="18"/>
      <c r="I5229" s="18"/>
      <c r="J5229" s="18"/>
      <c r="K5229" s="18"/>
      <c r="L5229" s="18" t="str">
        <f t="shared" si="160"/>
        <v/>
      </c>
      <c r="N5229" t="str">
        <f>IF([1]线路!H5229="","",[1]线路!H5229)</f>
        <v/>
      </c>
    </row>
    <row r="5230" spans="7:14" x14ac:dyDescent="0.15">
      <c r="G5230" s="18"/>
      <c r="H5230" s="18"/>
      <c r="I5230" s="18"/>
      <c r="J5230" s="18"/>
      <c r="K5230" s="18"/>
      <c r="L5230" s="18" t="str">
        <f t="shared" si="160"/>
        <v/>
      </c>
      <c r="N5230" t="str">
        <f>IF([1]线路!H5230="","",[1]线路!H5230)</f>
        <v/>
      </c>
    </row>
    <row r="5231" spans="7:14" x14ac:dyDescent="0.15">
      <c r="G5231" s="18"/>
      <c r="H5231" s="18"/>
      <c r="I5231" s="18"/>
      <c r="J5231" s="18"/>
      <c r="K5231" s="18"/>
      <c r="L5231" s="18" t="str">
        <f t="shared" si="160"/>
        <v/>
      </c>
      <c r="N5231" t="str">
        <f>IF([1]线路!H5231="","",[1]线路!H5231)</f>
        <v/>
      </c>
    </row>
    <row r="5232" spans="7:14" x14ac:dyDescent="0.15">
      <c r="G5232" s="18"/>
      <c r="H5232" s="18"/>
      <c r="I5232" s="18"/>
      <c r="J5232" s="18"/>
      <c r="K5232" s="18"/>
      <c r="L5232" s="18" t="str">
        <f t="shared" si="160"/>
        <v/>
      </c>
      <c r="N5232" t="str">
        <f>IF([1]线路!H5232="","",[1]线路!H5232)</f>
        <v/>
      </c>
    </row>
    <row r="5233" spans="7:14" x14ac:dyDescent="0.15">
      <c r="G5233" s="18"/>
      <c r="H5233" s="18"/>
      <c r="I5233" s="18"/>
      <c r="J5233" s="18"/>
      <c r="K5233" s="18"/>
      <c r="L5233" s="18" t="str">
        <f t="shared" si="160"/>
        <v/>
      </c>
      <c r="N5233" t="str">
        <f>IF([1]线路!H5233="","",[1]线路!H5233)</f>
        <v/>
      </c>
    </row>
    <row r="5234" spans="7:14" x14ac:dyDescent="0.15">
      <c r="G5234" s="18"/>
      <c r="H5234" s="18"/>
      <c r="I5234" s="18"/>
      <c r="J5234" s="18"/>
      <c r="K5234" s="18"/>
      <c r="L5234" s="18" t="str">
        <f t="shared" si="160"/>
        <v/>
      </c>
      <c r="N5234" t="str">
        <f>IF([1]线路!H5234="","",[1]线路!H5234)</f>
        <v/>
      </c>
    </row>
    <row r="5235" spans="7:14" x14ac:dyDescent="0.15">
      <c r="G5235" s="18"/>
      <c r="H5235" s="18"/>
      <c r="I5235" s="18"/>
      <c r="J5235" s="18"/>
      <c r="K5235" s="18"/>
      <c r="L5235" s="18" t="str">
        <f t="shared" si="160"/>
        <v/>
      </c>
      <c r="N5235" t="str">
        <f>IF([1]线路!H5235="","",[1]线路!H5235)</f>
        <v/>
      </c>
    </row>
    <row r="5236" spans="7:14" x14ac:dyDescent="0.15">
      <c r="G5236" s="18"/>
      <c r="H5236" s="18"/>
      <c r="I5236" s="18"/>
      <c r="J5236" s="18"/>
      <c r="K5236" s="18"/>
      <c r="L5236" s="18" t="str">
        <f t="shared" si="160"/>
        <v/>
      </c>
      <c r="N5236" t="str">
        <f>IF([1]线路!H5236="","",[1]线路!H5236)</f>
        <v/>
      </c>
    </row>
    <row r="5237" spans="7:14" x14ac:dyDescent="0.15">
      <c r="G5237" s="18"/>
      <c r="H5237" s="18"/>
      <c r="I5237" s="18"/>
      <c r="J5237" s="18"/>
      <c r="K5237" s="18"/>
      <c r="L5237" s="18" t="str">
        <f t="shared" si="160"/>
        <v/>
      </c>
      <c r="N5237" t="str">
        <f>IF([1]线路!H5237="","",[1]线路!H5237)</f>
        <v/>
      </c>
    </row>
    <row r="5238" spans="7:14" x14ac:dyDescent="0.15">
      <c r="G5238" s="18"/>
      <c r="H5238" s="18"/>
      <c r="I5238" s="18"/>
      <c r="J5238" s="18"/>
      <c r="K5238" s="18"/>
      <c r="L5238" s="18" t="str">
        <f t="shared" si="160"/>
        <v/>
      </c>
      <c r="N5238" t="str">
        <f>IF([1]线路!H5238="","",[1]线路!H5238)</f>
        <v/>
      </c>
    </row>
    <row r="5239" spans="7:14" x14ac:dyDescent="0.15">
      <c r="G5239" s="18"/>
      <c r="H5239" s="18"/>
      <c r="I5239" s="18"/>
      <c r="J5239" s="18"/>
      <c r="K5239" s="18"/>
      <c r="L5239" s="18" t="str">
        <f t="shared" si="160"/>
        <v/>
      </c>
      <c r="N5239" t="str">
        <f>IF([1]线路!H5239="","",[1]线路!H5239)</f>
        <v/>
      </c>
    </row>
    <row r="5240" spans="7:14" x14ac:dyDescent="0.15">
      <c r="G5240" s="18"/>
      <c r="H5240" s="18"/>
      <c r="I5240" s="18"/>
      <c r="J5240" s="18"/>
      <c r="K5240" s="18"/>
      <c r="L5240" s="18" t="str">
        <f t="shared" si="160"/>
        <v/>
      </c>
      <c r="N5240" t="str">
        <f>IF([1]线路!H5240="","",[1]线路!H5240)</f>
        <v/>
      </c>
    </row>
    <row r="5241" spans="7:14" x14ac:dyDescent="0.15">
      <c r="G5241" s="18"/>
      <c r="H5241" s="18"/>
      <c r="I5241" s="18"/>
      <c r="J5241" s="18"/>
      <c r="K5241" s="18"/>
      <c r="L5241" s="18" t="str">
        <f t="shared" si="160"/>
        <v/>
      </c>
      <c r="N5241" t="str">
        <f>IF([1]线路!H5241="","",[1]线路!H5241)</f>
        <v/>
      </c>
    </row>
    <row r="5242" spans="7:14" x14ac:dyDescent="0.15">
      <c r="G5242" s="18"/>
      <c r="H5242" s="18"/>
      <c r="I5242" s="18"/>
      <c r="J5242" s="18"/>
      <c r="K5242" s="18"/>
      <c r="L5242" s="18" t="str">
        <f t="shared" si="160"/>
        <v/>
      </c>
      <c r="N5242" t="str">
        <f>IF([1]线路!H5242="","",[1]线路!H5242)</f>
        <v/>
      </c>
    </row>
    <row r="5243" spans="7:14" x14ac:dyDescent="0.15">
      <c r="G5243" s="18"/>
      <c r="H5243" s="18"/>
      <c r="I5243" s="18"/>
      <c r="J5243" s="18"/>
      <c r="K5243" s="18"/>
      <c r="L5243" s="18" t="str">
        <f t="shared" si="160"/>
        <v/>
      </c>
      <c r="N5243" t="str">
        <f>IF([1]线路!H5243="","",[1]线路!H5243)</f>
        <v/>
      </c>
    </row>
    <row r="5244" spans="7:14" x14ac:dyDescent="0.15">
      <c r="G5244" s="18"/>
      <c r="H5244" s="18"/>
      <c r="I5244" s="18"/>
      <c r="J5244" s="18"/>
      <c r="K5244" s="18"/>
      <c r="L5244" s="18" t="str">
        <f t="shared" si="160"/>
        <v/>
      </c>
      <c r="N5244" t="str">
        <f>IF([1]线路!H5244="","",[1]线路!H5244)</f>
        <v/>
      </c>
    </row>
    <row r="5245" spans="7:14" x14ac:dyDescent="0.15">
      <c r="G5245" s="18"/>
      <c r="H5245" s="18"/>
      <c r="I5245" s="18"/>
      <c r="J5245" s="18"/>
      <c r="K5245" s="18"/>
      <c r="L5245" s="18" t="str">
        <f t="shared" si="160"/>
        <v/>
      </c>
      <c r="N5245" t="str">
        <f>IF([1]线路!H5245="","",[1]线路!H5245)</f>
        <v/>
      </c>
    </row>
    <row r="5246" spans="7:14" x14ac:dyDescent="0.15">
      <c r="G5246" s="18"/>
      <c r="H5246" s="18"/>
      <c r="I5246" s="18"/>
      <c r="J5246" s="18"/>
      <c r="K5246" s="18"/>
      <c r="L5246" s="18" t="str">
        <f t="shared" si="160"/>
        <v/>
      </c>
      <c r="N5246" t="str">
        <f>IF([1]线路!H5246="","",[1]线路!H5246)</f>
        <v/>
      </c>
    </row>
    <row r="5247" spans="7:14" x14ac:dyDescent="0.15">
      <c r="G5247" s="18"/>
      <c r="H5247" s="18"/>
      <c r="I5247" s="18"/>
      <c r="J5247" s="18"/>
      <c r="K5247" s="18"/>
      <c r="L5247" s="18" t="str">
        <f t="shared" si="160"/>
        <v/>
      </c>
      <c r="N5247" t="str">
        <f>IF([1]线路!H5247="","",[1]线路!H5247)</f>
        <v/>
      </c>
    </row>
    <row r="5248" spans="7:14" x14ac:dyDescent="0.15">
      <c r="G5248" s="18"/>
      <c r="H5248" s="18"/>
      <c r="I5248" s="18"/>
      <c r="J5248" s="18"/>
      <c r="K5248" s="18"/>
      <c r="L5248" s="18" t="str">
        <f t="shared" si="160"/>
        <v/>
      </c>
      <c r="N5248" t="str">
        <f>IF([1]线路!H5248="","",[1]线路!H5248)</f>
        <v/>
      </c>
    </row>
    <row r="5249" spans="7:14" x14ac:dyDescent="0.15">
      <c r="G5249" s="18"/>
      <c r="H5249" s="18"/>
      <c r="I5249" s="18"/>
      <c r="J5249" s="18"/>
      <c r="K5249" s="18"/>
      <c r="L5249" s="18" t="str">
        <f t="shared" si="160"/>
        <v/>
      </c>
      <c r="N5249" t="str">
        <f>IF([1]线路!H5249="","",[1]线路!H5249)</f>
        <v/>
      </c>
    </row>
    <row r="5250" spans="7:14" x14ac:dyDescent="0.15">
      <c r="G5250" s="18"/>
      <c r="H5250" s="18"/>
      <c r="I5250" s="18"/>
      <c r="J5250" s="18"/>
      <c r="K5250" s="18"/>
      <c r="L5250" s="18" t="str">
        <f t="shared" si="160"/>
        <v/>
      </c>
      <c r="N5250" t="str">
        <f>IF([1]线路!H5250="","",[1]线路!H5250)</f>
        <v/>
      </c>
    </row>
    <row r="5251" spans="7:14" x14ac:dyDescent="0.15">
      <c r="G5251" s="18"/>
      <c r="H5251" s="18"/>
      <c r="I5251" s="18"/>
      <c r="J5251" s="18"/>
      <c r="K5251" s="18"/>
      <c r="L5251" s="18" t="str">
        <f t="shared" ref="L5251:L5314" si="161">IF(OR(I5251="",K5251=""),"",IF(I5251/(I5251+K5251)&gt;0.5,0,1))</f>
        <v/>
      </c>
      <c r="N5251" t="str">
        <f>IF([1]线路!H5251="","",[1]线路!H5251)</f>
        <v/>
      </c>
    </row>
    <row r="5252" spans="7:14" x14ac:dyDescent="0.15">
      <c r="G5252" s="18"/>
      <c r="H5252" s="18"/>
      <c r="I5252" s="18"/>
      <c r="J5252" s="18"/>
      <c r="K5252" s="18"/>
      <c r="L5252" s="18" t="str">
        <f t="shared" si="161"/>
        <v/>
      </c>
      <c r="N5252" t="str">
        <f>IF([1]线路!H5252="","",[1]线路!H5252)</f>
        <v/>
      </c>
    </row>
    <row r="5253" spans="7:14" x14ac:dyDescent="0.15">
      <c r="G5253" s="18"/>
      <c r="H5253" s="18"/>
      <c r="I5253" s="18"/>
      <c r="J5253" s="18"/>
      <c r="K5253" s="18"/>
      <c r="L5253" s="18" t="str">
        <f t="shared" si="161"/>
        <v/>
      </c>
      <c r="N5253" t="str">
        <f>IF([1]线路!H5253="","",[1]线路!H5253)</f>
        <v/>
      </c>
    </row>
    <row r="5254" spans="7:14" x14ac:dyDescent="0.15">
      <c r="G5254" s="18"/>
      <c r="H5254" s="18"/>
      <c r="I5254" s="18"/>
      <c r="J5254" s="18"/>
      <c r="K5254" s="18"/>
      <c r="L5254" s="18" t="str">
        <f t="shared" si="161"/>
        <v/>
      </c>
      <c r="N5254" t="str">
        <f>IF([1]线路!H5254="","",[1]线路!H5254)</f>
        <v/>
      </c>
    </row>
    <row r="5255" spans="7:14" x14ac:dyDescent="0.15">
      <c r="G5255" s="18"/>
      <c r="H5255" s="18"/>
      <c r="I5255" s="18"/>
      <c r="J5255" s="18"/>
      <c r="K5255" s="18"/>
      <c r="L5255" s="18" t="str">
        <f t="shared" si="161"/>
        <v/>
      </c>
      <c r="N5255" t="str">
        <f>IF([1]线路!H5255="","",[1]线路!H5255)</f>
        <v/>
      </c>
    </row>
    <row r="5256" spans="7:14" x14ac:dyDescent="0.15">
      <c r="G5256" s="18"/>
      <c r="H5256" s="18"/>
      <c r="I5256" s="18"/>
      <c r="J5256" s="18"/>
      <c r="K5256" s="18"/>
      <c r="L5256" s="18" t="str">
        <f t="shared" si="161"/>
        <v/>
      </c>
      <c r="N5256" t="str">
        <f>IF([1]线路!H5256="","",[1]线路!H5256)</f>
        <v/>
      </c>
    </row>
    <row r="5257" spans="7:14" x14ac:dyDescent="0.15">
      <c r="G5257" s="18"/>
      <c r="H5257" s="18"/>
      <c r="I5257" s="18"/>
      <c r="J5257" s="18"/>
      <c r="K5257" s="18"/>
      <c r="L5257" s="18" t="str">
        <f t="shared" si="161"/>
        <v/>
      </c>
      <c r="N5257" t="str">
        <f>IF([1]线路!H5257="","",[1]线路!H5257)</f>
        <v/>
      </c>
    </row>
    <row r="5258" spans="7:14" x14ac:dyDescent="0.15">
      <c r="G5258" s="18"/>
      <c r="H5258" s="18"/>
      <c r="I5258" s="18"/>
      <c r="J5258" s="18"/>
      <c r="K5258" s="18"/>
      <c r="L5258" s="18" t="str">
        <f t="shared" si="161"/>
        <v/>
      </c>
      <c r="N5258" t="str">
        <f>IF([1]线路!H5258="","",[1]线路!H5258)</f>
        <v/>
      </c>
    </row>
    <row r="5259" spans="7:14" x14ac:dyDescent="0.15">
      <c r="G5259" s="18"/>
      <c r="H5259" s="18"/>
      <c r="I5259" s="18"/>
      <c r="J5259" s="18"/>
      <c r="K5259" s="18"/>
      <c r="L5259" s="18" t="str">
        <f t="shared" si="161"/>
        <v/>
      </c>
      <c r="N5259" t="str">
        <f>IF([1]线路!H5259="","",[1]线路!H5259)</f>
        <v/>
      </c>
    </row>
    <row r="5260" spans="7:14" x14ac:dyDescent="0.15">
      <c r="G5260" s="18"/>
      <c r="H5260" s="18"/>
      <c r="I5260" s="18"/>
      <c r="J5260" s="18"/>
      <c r="K5260" s="18"/>
      <c r="L5260" s="18" t="str">
        <f t="shared" si="161"/>
        <v/>
      </c>
      <c r="N5260" t="str">
        <f>IF([1]线路!H5260="","",[1]线路!H5260)</f>
        <v/>
      </c>
    </row>
    <row r="5261" spans="7:14" x14ac:dyDescent="0.15">
      <c r="G5261" s="18"/>
      <c r="H5261" s="18"/>
      <c r="I5261" s="18"/>
      <c r="J5261" s="18"/>
      <c r="K5261" s="18"/>
      <c r="L5261" s="18" t="str">
        <f t="shared" si="161"/>
        <v/>
      </c>
      <c r="N5261" t="str">
        <f>IF([1]线路!H5261="","",[1]线路!H5261)</f>
        <v/>
      </c>
    </row>
    <row r="5262" spans="7:14" x14ac:dyDescent="0.15">
      <c r="G5262" s="18"/>
      <c r="H5262" s="18"/>
      <c r="I5262" s="18"/>
      <c r="J5262" s="18"/>
      <c r="K5262" s="18"/>
      <c r="L5262" s="18" t="str">
        <f t="shared" si="161"/>
        <v/>
      </c>
      <c r="N5262" t="str">
        <f>IF([1]线路!H5262="","",[1]线路!H5262)</f>
        <v/>
      </c>
    </row>
    <row r="5263" spans="7:14" x14ac:dyDescent="0.15">
      <c r="G5263" s="18"/>
      <c r="H5263" s="18"/>
      <c r="I5263" s="18"/>
      <c r="J5263" s="18"/>
      <c r="K5263" s="18"/>
      <c r="L5263" s="18" t="str">
        <f t="shared" si="161"/>
        <v/>
      </c>
      <c r="N5263" t="str">
        <f>IF([1]线路!H5263="","",[1]线路!H5263)</f>
        <v/>
      </c>
    </row>
    <row r="5264" spans="7:14" x14ac:dyDescent="0.15">
      <c r="G5264" s="18"/>
      <c r="H5264" s="18"/>
      <c r="I5264" s="18"/>
      <c r="J5264" s="18"/>
      <c r="K5264" s="18"/>
      <c r="L5264" s="18" t="str">
        <f t="shared" si="161"/>
        <v/>
      </c>
      <c r="N5264" t="str">
        <f>IF([1]线路!H5264="","",[1]线路!H5264)</f>
        <v/>
      </c>
    </row>
    <row r="5265" spans="7:14" x14ac:dyDescent="0.15">
      <c r="G5265" s="18"/>
      <c r="H5265" s="18"/>
      <c r="I5265" s="18"/>
      <c r="J5265" s="18"/>
      <c r="K5265" s="18"/>
      <c r="L5265" s="18" t="str">
        <f t="shared" si="161"/>
        <v/>
      </c>
      <c r="N5265" t="str">
        <f>IF([1]线路!H5265="","",[1]线路!H5265)</f>
        <v/>
      </c>
    </row>
    <row r="5266" spans="7:14" x14ac:dyDescent="0.15">
      <c r="G5266" s="18"/>
      <c r="H5266" s="18"/>
      <c r="I5266" s="18"/>
      <c r="J5266" s="18"/>
      <c r="K5266" s="18"/>
      <c r="L5266" s="18" t="str">
        <f t="shared" si="161"/>
        <v/>
      </c>
      <c r="N5266" t="str">
        <f>IF([1]线路!H5266="","",[1]线路!H5266)</f>
        <v/>
      </c>
    </row>
    <row r="5267" spans="7:14" x14ac:dyDescent="0.15">
      <c r="G5267" s="18"/>
      <c r="H5267" s="18"/>
      <c r="I5267" s="18"/>
      <c r="J5267" s="18"/>
      <c r="K5267" s="18"/>
      <c r="L5267" s="18" t="str">
        <f t="shared" si="161"/>
        <v/>
      </c>
      <c r="N5267" t="str">
        <f>IF([1]线路!H5267="","",[1]线路!H5267)</f>
        <v/>
      </c>
    </row>
    <row r="5268" spans="7:14" x14ac:dyDescent="0.15">
      <c r="G5268" s="18"/>
      <c r="H5268" s="18"/>
      <c r="I5268" s="18"/>
      <c r="J5268" s="18"/>
      <c r="K5268" s="18"/>
      <c r="L5268" s="18" t="str">
        <f t="shared" si="161"/>
        <v/>
      </c>
      <c r="N5268" t="str">
        <f>IF([1]线路!H5268="","",[1]线路!H5268)</f>
        <v/>
      </c>
    </row>
    <row r="5269" spans="7:14" x14ac:dyDescent="0.15">
      <c r="G5269" s="18"/>
      <c r="H5269" s="18"/>
      <c r="I5269" s="18"/>
      <c r="J5269" s="18"/>
      <c r="K5269" s="18"/>
      <c r="L5269" s="18" t="str">
        <f t="shared" si="161"/>
        <v/>
      </c>
      <c r="N5269" t="str">
        <f>IF([1]线路!H5269="","",[1]线路!H5269)</f>
        <v/>
      </c>
    </row>
    <row r="5270" spans="7:14" x14ac:dyDescent="0.15">
      <c r="G5270" s="18"/>
      <c r="H5270" s="18"/>
      <c r="I5270" s="18"/>
      <c r="J5270" s="18"/>
      <c r="K5270" s="18"/>
      <c r="L5270" s="18" t="str">
        <f t="shared" si="161"/>
        <v/>
      </c>
      <c r="N5270" t="str">
        <f>IF([1]线路!H5270="","",[1]线路!H5270)</f>
        <v/>
      </c>
    </row>
    <row r="5271" spans="7:14" x14ac:dyDescent="0.15">
      <c r="G5271" s="18"/>
      <c r="H5271" s="18"/>
      <c r="I5271" s="18"/>
      <c r="J5271" s="18"/>
      <c r="K5271" s="18"/>
      <c r="L5271" s="18" t="str">
        <f t="shared" si="161"/>
        <v/>
      </c>
      <c r="N5271" t="str">
        <f>IF([1]线路!H5271="","",[1]线路!H5271)</f>
        <v/>
      </c>
    </row>
    <row r="5272" spans="7:14" x14ac:dyDescent="0.15">
      <c r="G5272" s="18"/>
      <c r="H5272" s="18"/>
      <c r="I5272" s="18"/>
      <c r="J5272" s="18"/>
      <c r="K5272" s="18"/>
      <c r="L5272" s="18" t="str">
        <f t="shared" si="161"/>
        <v/>
      </c>
      <c r="N5272" t="str">
        <f>IF([1]线路!H5272="","",[1]线路!H5272)</f>
        <v/>
      </c>
    </row>
    <row r="5273" spans="7:14" x14ac:dyDescent="0.15">
      <c r="G5273" s="18"/>
      <c r="H5273" s="18"/>
      <c r="I5273" s="18"/>
      <c r="J5273" s="18"/>
      <c r="K5273" s="18"/>
      <c r="L5273" s="18" t="str">
        <f t="shared" si="161"/>
        <v/>
      </c>
      <c r="N5273" t="str">
        <f>IF([1]线路!H5273="","",[1]线路!H5273)</f>
        <v/>
      </c>
    </row>
    <row r="5274" spans="7:14" x14ac:dyDescent="0.15">
      <c r="G5274" s="18"/>
      <c r="H5274" s="18"/>
      <c r="I5274" s="18"/>
      <c r="J5274" s="18"/>
      <c r="K5274" s="18"/>
      <c r="L5274" s="18" t="str">
        <f t="shared" si="161"/>
        <v/>
      </c>
      <c r="N5274" t="str">
        <f>IF([1]线路!H5274="","",[1]线路!H5274)</f>
        <v/>
      </c>
    </row>
    <row r="5275" spans="7:14" x14ac:dyDescent="0.15">
      <c r="G5275" s="18"/>
      <c r="H5275" s="18"/>
      <c r="I5275" s="18"/>
      <c r="J5275" s="18"/>
      <c r="K5275" s="18"/>
      <c r="L5275" s="18" t="str">
        <f t="shared" si="161"/>
        <v/>
      </c>
      <c r="N5275" t="str">
        <f>IF([1]线路!H5275="","",[1]线路!H5275)</f>
        <v/>
      </c>
    </row>
    <row r="5276" spans="7:14" x14ac:dyDescent="0.15">
      <c r="G5276" s="18"/>
      <c r="H5276" s="18"/>
      <c r="I5276" s="18"/>
      <c r="J5276" s="18"/>
      <c r="K5276" s="18"/>
      <c r="L5276" s="18" t="str">
        <f t="shared" si="161"/>
        <v/>
      </c>
      <c r="N5276" t="str">
        <f>IF([1]线路!H5276="","",[1]线路!H5276)</f>
        <v/>
      </c>
    </row>
    <row r="5277" spans="7:14" x14ac:dyDescent="0.15">
      <c r="G5277" s="18"/>
      <c r="H5277" s="18"/>
      <c r="I5277" s="18"/>
      <c r="J5277" s="18"/>
      <c r="K5277" s="18"/>
      <c r="L5277" s="18" t="str">
        <f t="shared" si="161"/>
        <v/>
      </c>
      <c r="N5277" t="str">
        <f>IF([1]线路!H5277="","",[1]线路!H5277)</f>
        <v/>
      </c>
    </row>
    <row r="5278" spans="7:14" x14ac:dyDescent="0.15">
      <c r="G5278" s="18"/>
      <c r="H5278" s="18"/>
      <c r="I5278" s="18"/>
      <c r="J5278" s="18"/>
      <c r="K5278" s="18"/>
      <c r="L5278" s="18" t="str">
        <f t="shared" si="161"/>
        <v/>
      </c>
      <c r="N5278" t="str">
        <f>IF([1]线路!H5278="","",[1]线路!H5278)</f>
        <v/>
      </c>
    </row>
    <row r="5279" spans="7:14" x14ac:dyDescent="0.15">
      <c r="G5279" s="18"/>
      <c r="H5279" s="18"/>
      <c r="I5279" s="18"/>
      <c r="J5279" s="18"/>
      <c r="K5279" s="18"/>
      <c r="L5279" s="18" t="str">
        <f t="shared" si="161"/>
        <v/>
      </c>
      <c r="N5279" t="str">
        <f>IF([1]线路!H5279="","",[1]线路!H5279)</f>
        <v/>
      </c>
    </row>
    <row r="5280" spans="7:14" x14ac:dyDescent="0.15">
      <c r="G5280" s="18"/>
      <c r="H5280" s="18"/>
      <c r="I5280" s="18"/>
      <c r="J5280" s="18"/>
      <c r="K5280" s="18"/>
      <c r="L5280" s="18" t="str">
        <f t="shared" si="161"/>
        <v/>
      </c>
      <c r="N5280" t="str">
        <f>IF([1]线路!H5280="","",[1]线路!H5280)</f>
        <v/>
      </c>
    </row>
    <row r="5281" spans="7:14" x14ac:dyDescent="0.15">
      <c r="G5281" s="18"/>
      <c r="H5281" s="18"/>
      <c r="I5281" s="18"/>
      <c r="J5281" s="18"/>
      <c r="K5281" s="18"/>
      <c r="L5281" s="18" t="str">
        <f t="shared" si="161"/>
        <v/>
      </c>
      <c r="N5281" t="str">
        <f>IF([1]线路!H5281="","",[1]线路!H5281)</f>
        <v/>
      </c>
    </row>
    <row r="5282" spans="7:14" x14ac:dyDescent="0.15">
      <c r="G5282" s="18"/>
      <c r="H5282" s="18"/>
      <c r="I5282" s="18"/>
      <c r="J5282" s="18"/>
      <c r="K5282" s="18"/>
      <c r="L5282" s="18" t="str">
        <f t="shared" si="161"/>
        <v/>
      </c>
      <c r="N5282" t="str">
        <f>IF([1]线路!H5282="","",[1]线路!H5282)</f>
        <v/>
      </c>
    </row>
    <row r="5283" spans="7:14" x14ac:dyDescent="0.15">
      <c r="G5283" s="18"/>
      <c r="H5283" s="18"/>
      <c r="I5283" s="18"/>
      <c r="J5283" s="18"/>
      <c r="K5283" s="18"/>
      <c r="L5283" s="18" t="str">
        <f t="shared" si="161"/>
        <v/>
      </c>
      <c r="N5283" t="str">
        <f>IF([1]线路!H5283="","",[1]线路!H5283)</f>
        <v/>
      </c>
    </row>
    <row r="5284" spans="7:14" x14ac:dyDescent="0.15">
      <c r="G5284" s="18"/>
      <c r="H5284" s="18"/>
      <c r="I5284" s="18"/>
      <c r="J5284" s="18"/>
      <c r="K5284" s="18"/>
      <c r="L5284" s="18" t="str">
        <f t="shared" si="161"/>
        <v/>
      </c>
      <c r="N5284" t="str">
        <f>IF([1]线路!H5284="","",[1]线路!H5284)</f>
        <v/>
      </c>
    </row>
    <row r="5285" spans="7:14" x14ac:dyDescent="0.15">
      <c r="G5285" s="18"/>
      <c r="H5285" s="18"/>
      <c r="I5285" s="18"/>
      <c r="J5285" s="18"/>
      <c r="K5285" s="18"/>
      <c r="L5285" s="18" t="str">
        <f t="shared" si="161"/>
        <v/>
      </c>
      <c r="N5285" t="str">
        <f>IF([1]线路!H5285="","",[1]线路!H5285)</f>
        <v/>
      </c>
    </row>
    <row r="5286" spans="7:14" x14ac:dyDescent="0.15">
      <c r="G5286" s="18"/>
      <c r="H5286" s="18"/>
      <c r="I5286" s="18"/>
      <c r="J5286" s="18"/>
      <c r="K5286" s="18"/>
      <c r="L5286" s="18" t="str">
        <f t="shared" si="161"/>
        <v/>
      </c>
      <c r="N5286" t="str">
        <f>IF([1]线路!H5286="","",[1]线路!H5286)</f>
        <v/>
      </c>
    </row>
    <row r="5287" spans="7:14" x14ac:dyDescent="0.15">
      <c r="G5287" s="18"/>
      <c r="H5287" s="18"/>
      <c r="I5287" s="18"/>
      <c r="J5287" s="18"/>
      <c r="K5287" s="18"/>
      <c r="L5287" s="18" t="str">
        <f t="shared" si="161"/>
        <v/>
      </c>
      <c r="N5287" t="str">
        <f>IF([1]线路!H5287="","",[1]线路!H5287)</f>
        <v/>
      </c>
    </row>
    <row r="5288" spans="7:14" x14ac:dyDescent="0.15">
      <c r="G5288" s="18"/>
      <c r="H5288" s="18"/>
      <c r="I5288" s="18"/>
      <c r="J5288" s="18"/>
      <c r="K5288" s="18"/>
      <c r="L5288" s="18" t="str">
        <f t="shared" si="161"/>
        <v/>
      </c>
      <c r="N5288" t="str">
        <f>IF([1]线路!H5288="","",[1]线路!H5288)</f>
        <v/>
      </c>
    </row>
    <row r="5289" spans="7:14" x14ac:dyDescent="0.15">
      <c r="G5289" s="18"/>
      <c r="H5289" s="18"/>
      <c r="I5289" s="18"/>
      <c r="J5289" s="18"/>
      <c r="K5289" s="18"/>
      <c r="L5289" s="18" t="str">
        <f t="shared" si="161"/>
        <v/>
      </c>
      <c r="N5289" t="str">
        <f>IF([1]线路!H5289="","",[1]线路!H5289)</f>
        <v/>
      </c>
    </row>
    <row r="5290" spans="7:14" x14ac:dyDescent="0.15">
      <c r="G5290" s="18"/>
      <c r="H5290" s="18"/>
      <c r="I5290" s="18"/>
      <c r="J5290" s="18"/>
      <c r="K5290" s="18"/>
      <c r="L5290" s="18" t="str">
        <f t="shared" si="161"/>
        <v/>
      </c>
      <c r="N5290" t="str">
        <f>IF([1]线路!H5290="","",[1]线路!H5290)</f>
        <v/>
      </c>
    </row>
    <row r="5291" spans="7:14" x14ac:dyDescent="0.15">
      <c r="G5291" s="18"/>
      <c r="H5291" s="18"/>
      <c r="I5291" s="18"/>
      <c r="J5291" s="18"/>
      <c r="K5291" s="18"/>
      <c r="L5291" s="18" t="str">
        <f t="shared" si="161"/>
        <v/>
      </c>
      <c r="N5291" t="str">
        <f>IF([1]线路!H5291="","",[1]线路!H5291)</f>
        <v/>
      </c>
    </row>
    <row r="5292" spans="7:14" x14ac:dyDescent="0.15">
      <c r="G5292" s="18"/>
      <c r="H5292" s="18"/>
      <c r="I5292" s="18"/>
      <c r="J5292" s="18"/>
      <c r="K5292" s="18"/>
      <c r="L5292" s="18" t="str">
        <f t="shared" si="161"/>
        <v/>
      </c>
      <c r="N5292" t="str">
        <f>IF([1]线路!H5292="","",[1]线路!H5292)</f>
        <v/>
      </c>
    </row>
    <row r="5293" spans="7:14" x14ac:dyDescent="0.15">
      <c r="G5293" s="18"/>
      <c r="H5293" s="18"/>
      <c r="I5293" s="18"/>
      <c r="J5293" s="18"/>
      <c r="K5293" s="18"/>
      <c r="L5293" s="18" t="str">
        <f t="shared" si="161"/>
        <v/>
      </c>
      <c r="N5293" t="str">
        <f>IF([1]线路!H5293="","",[1]线路!H5293)</f>
        <v/>
      </c>
    </row>
    <row r="5294" spans="7:14" x14ac:dyDescent="0.15">
      <c r="G5294" s="18"/>
      <c r="H5294" s="18"/>
      <c r="I5294" s="18"/>
      <c r="J5294" s="18"/>
      <c r="K5294" s="18"/>
      <c r="L5294" s="18" t="str">
        <f t="shared" si="161"/>
        <v/>
      </c>
      <c r="N5294" t="str">
        <f>IF([1]线路!H5294="","",[1]线路!H5294)</f>
        <v/>
      </c>
    </row>
    <row r="5295" spans="7:14" x14ac:dyDescent="0.15">
      <c r="G5295" s="18"/>
      <c r="H5295" s="18"/>
      <c r="I5295" s="18"/>
      <c r="J5295" s="18"/>
      <c r="K5295" s="18"/>
      <c r="L5295" s="18" t="str">
        <f t="shared" si="161"/>
        <v/>
      </c>
      <c r="N5295" t="str">
        <f>IF([1]线路!H5295="","",[1]线路!H5295)</f>
        <v/>
      </c>
    </row>
    <row r="5296" spans="7:14" x14ac:dyDescent="0.15">
      <c r="G5296" s="18"/>
      <c r="H5296" s="18"/>
      <c r="I5296" s="18"/>
      <c r="J5296" s="18"/>
      <c r="K5296" s="18"/>
      <c r="L5296" s="18" t="str">
        <f t="shared" si="161"/>
        <v/>
      </c>
      <c r="N5296" t="str">
        <f>IF([1]线路!H5296="","",[1]线路!H5296)</f>
        <v/>
      </c>
    </row>
    <row r="5297" spans="7:14" x14ac:dyDescent="0.15">
      <c r="G5297" s="18"/>
      <c r="H5297" s="18"/>
      <c r="I5297" s="18"/>
      <c r="J5297" s="18"/>
      <c r="K5297" s="18"/>
      <c r="L5297" s="18" t="str">
        <f t="shared" si="161"/>
        <v/>
      </c>
      <c r="N5297" t="str">
        <f>IF([1]线路!H5297="","",[1]线路!H5297)</f>
        <v/>
      </c>
    </row>
    <row r="5298" spans="7:14" x14ac:dyDescent="0.15">
      <c r="G5298" s="18"/>
      <c r="H5298" s="18"/>
      <c r="I5298" s="18"/>
      <c r="J5298" s="18"/>
      <c r="K5298" s="18"/>
      <c r="L5298" s="18" t="str">
        <f t="shared" si="161"/>
        <v/>
      </c>
      <c r="N5298" t="str">
        <f>IF([1]线路!H5298="","",[1]线路!H5298)</f>
        <v/>
      </c>
    </row>
    <row r="5299" spans="7:14" x14ac:dyDescent="0.15">
      <c r="G5299" s="18"/>
      <c r="H5299" s="18"/>
      <c r="I5299" s="18"/>
      <c r="J5299" s="18"/>
      <c r="K5299" s="18"/>
      <c r="L5299" s="18" t="str">
        <f t="shared" si="161"/>
        <v/>
      </c>
      <c r="N5299" t="str">
        <f>IF([1]线路!H5299="","",[1]线路!H5299)</f>
        <v/>
      </c>
    </row>
    <row r="5300" spans="7:14" x14ac:dyDescent="0.15">
      <c r="G5300" s="18"/>
      <c r="H5300" s="18"/>
      <c r="I5300" s="18"/>
      <c r="J5300" s="18"/>
      <c r="K5300" s="18"/>
      <c r="L5300" s="18" t="str">
        <f t="shared" si="161"/>
        <v/>
      </c>
      <c r="N5300" t="str">
        <f>IF([1]线路!H5300="","",[1]线路!H5300)</f>
        <v/>
      </c>
    </row>
    <row r="5301" spans="7:14" x14ac:dyDescent="0.15">
      <c r="G5301" s="18"/>
      <c r="H5301" s="18"/>
      <c r="I5301" s="18"/>
      <c r="J5301" s="18"/>
      <c r="K5301" s="18"/>
      <c r="L5301" s="18" t="str">
        <f t="shared" si="161"/>
        <v/>
      </c>
      <c r="N5301" t="str">
        <f>IF([1]线路!H5301="","",[1]线路!H5301)</f>
        <v/>
      </c>
    </row>
    <row r="5302" spans="7:14" x14ac:dyDescent="0.15">
      <c r="G5302" s="18"/>
      <c r="H5302" s="18"/>
      <c r="I5302" s="18"/>
      <c r="J5302" s="18"/>
      <c r="K5302" s="18"/>
      <c r="L5302" s="18" t="str">
        <f t="shared" si="161"/>
        <v/>
      </c>
      <c r="N5302" t="str">
        <f>IF([1]线路!H5302="","",[1]线路!H5302)</f>
        <v/>
      </c>
    </row>
    <row r="5303" spans="7:14" x14ac:dyDescent="0.15">
      <c r="G5303" s="18"/>
      <c r="H5303" s="18"/>
      <c r="I5303" s="18"/>
      <c r="J5303" s="18"/>
      <c r="K5303" s="18"/>
      <c r="L5303" s="18" t="str">
        <f t="shared" si="161"/>
        <v/>
      </c>
      <c r="N5303" t="str">
        <f>IF([1]线路!H5303="","",[1]线路!H5303)</f>
        <v/>
      </c>
    </row>
    <row r="5304" spans="7:14" x14ac:dyDescent="0.15">
      <c r="G5304" s="18"/>
      <c r="H5304" s="18"/>
      <c r="I5304" s="18"/>
      <c r="J5304" s="18"/>
      <c r="K5304" s="18"/>
      <c r="L5304" s="18" t="str">
        <f t="shared" si="161"/>
        <v/>
      </c>
      <c r="N5304" t="str">
        <f>IF([1]线路!H5304="","",[1]线路!H5304)</f>
        <v/>
      </c>
    </row>
    <row r="5305" spans="7:14" x14ac:dyDescent="0.15">
      <c r="G5305" s="18"/>
      <c r="H5305" s="18"/>
      <c r="I5305" s="18"/>
      <c r="J5305" s="18"/>
      <c r="K5305" s="18"/>
      <c r="L5305" s="18" t="str">
        <f t="shared" si="161"/>
        <v/>
      </c>
      <c r="N5305" t="str">
        <f>IF([1]线路!H5305="","",[1]线路!H5305)</f>
        <v/>
      </c>
    </row>
    <row r="5306" spans="7:14" x14ac:dyDescent="0.15">
      <c r="G5306" s="18"/>
      <c r="H5306" s="18"/>
      <c r="I5306" s="18"/>
      <c r="J5306" s="18"/>
      <c r="K5306" s="18"/>
      <c r="L5306" s="18" t="str">
        <f t="shared" si="161"/>
        <v/>
      </c>
      <c r="N5306" t="str">
        <f>IF([1]线路!H5306="","",[1]线路!H5306)</f>
        <v/>
      </c>
    </row>
    <row r="5307" spans="7:14" x14ac:dyDescent="0.15">
      <c r="G5307" s="18"/>
      <c r="H5307" s="18"/>
      <c r="I5307" s="18"/>
      <c r="J5307" s="18"/>
      <c r="K5307" s="18"/>
      <c r="L5307" s="18" t="str">
        <f t="shared" si="161"/>
        <v/>
      </c>
      <c r="N5307" t="str">
        <f>IF([1]线路!H5307="","",[1]线路!H5307)</f>
        <v/>
      </c>
    </row>
    <row r="5308" spans="7:14" x14ac:dyDescent="0.15">
      <c r="G5308" s="18"/>
      <c r="H5308" s="18"/>
      <c r="I5308" s="18"/>
      <c r="J5308" s="18"/>
      <c r="K5308" s="18"/>
      <c r="L5308" s="18" t="str">
        <f t="shared" si="161"/>
        <v/>
      </c>
      <c r="N5308" t="str">
        <f>IF([1]线路!H5308="","",[1]线路!H5308)</f>
        <v/>
      </c>
    </row>
    <row r="5309" spans="7:14" x14ac:dyDescent="0.15">
      <c r="G5309" s="18"/>
      <c r="H5309" s="18"/>
      <c r="I5309" s="18"/>
      <c r="J5309" s="18"/>
      <c r="K5309" s="18"/>
      <c r="L5309" s="18" t="str">
        <f t="shared" si="161"/>
        <v/>
      </c>
      <c r="N5309" t="str">
        <f>IF([1]线路!H5309="","",[1]线路!H5309)</f>
        <v/>
      </c>
    </row>
    <row r="5310" spans="7:14" x14ac:dyDescent="0.15">
      <c r="G5310" s="18"/>
      <c r="H5310" s="18"/>
      <c r="I5310" s="18"/>
      <c r="J5310" s="18"/>
      <c r="K5310" s="18"/>
      <c r="L5310" s="18" t="str">
        <f t="shared" si="161"/>
        <v/>
      </c>
      <c r="N5310" t="str">
        <f>IF([1]线路!H5310="","",[1]线路!H5310)</f>
        <v/>
      </c>
    </row>
    <row r="5311" spans="7:14" x14ac:dyDescent="0.15">
      <c r="G5311" s="18"/>
      <c r="H5311" s="18"/>
      <c r="I5311" s="18"/>
      <c r="J5311" s="18"/>
      <c r="K5311" s="18"/>
      <c r="L5311" s="18" t="str">
        <f t="shared" si="161"/>
        <v/>
      </c>
      <c r="N5311" t="str">
        <f>IF([1]线路!H5311="","",[1]线路!H5311)</f>
        <v/>
      </c>
    </row>
    <row r="5312" spans="7:14" x14ac:dyDescent="0.15">
      <c r="G5312" s="18"/>
      <c r="H5312" s="18"/>
      <c r="I5312" s="18"/>
      <c r="J5312" s="18"/>
      <c r="K5312" s="18"/>
      <c r="L5312" s="18" t="str">
        <f t="shared" si="161"/>
        <v/>
      </c>
      <c r="N5312" t="str">
        <f>IF([1]线路!H5312="","",[1]线路!H5312)</f>
        <v/>
      </c>
    </row>
    <row r="5313" spans="7:14" x14ac:dyDescent="0.15">
      <c r="G5313" s="18"/>
      <c r="H5313" s="18"/>
      <c r="I5313" s="18"/>
      <c r="J5313" s="18"/>
      <c r="K5313" s="18"/>
      <c r="L5313" s="18" t="str">
        <f t="shared" si="161"/>
        <v/>
      </c>
      <c r="N5313" t="str">
        <f>IF([1]线路!H5313="","",[1]线路!H5313)</f>
        <v/>
      </c>
    </row>
    <row r="5314" spans="7:14" x14ac:dyDescent="0.15">
      <c r="G5314" s="18"/>
      <c r="H5314" s="18"/>
      <c r="I5314" s="18"/>
      <c r="J5314" s="18"/>
      <c r="K5314" s="18"/>
      <c r="L5314" s="18" t="str">
        <f t="shared" si="161"/>
        <v/>
      </c>
      <c r="N5314" t="str">
        <f>IF([1]线路!H5314="","",[1]线路!H5314)</f>
        <v/>
      </c>
    </row>
    <row r="5315" spans="7:14" x14ac:dyDescent="0.15">
      <c r="G5315" s="18"/>
      <c r="H5315" s="18"/>
      <c r="I5315" s="18"/>
      <c r="J5315" s="18"/>
      <c r="K5315" s="18"/>
      <c r="L5315" s="18" t="str">
        <f t="shared" ref="L5315:L5378" si="162">IF(OR(I5315="",K5315=""),"",IF(I5315/(I5315+K5315)&gt;0.5,0,1))</f>
        <v/>
      </c>
      <c r="N5315" t="str">
        <f>IF([1]线路!H5315="","",[1]线路!H5315)</f>
        <v/>
      </c>
    </row>
    <row r="5316" spans="7:14" x14ac:dyDescent="0.15">
      <c r="G5316" s="18"/>
      <c r="H5316" s="18"/>
      <c r="I5316" s="18"/>
      <c r="J5316" s="18"/>
      <c r="K5316" s="18"/>
      <c r="L5316" s="18" t="str">
        <f t="shared" si="162"/>
        <v/>
      </c>
      <c r="N5316" t="str">
        <f>IF([1]线路!H5316="","",[1]线路!H5316)</f>
        <v/>
      </c>
    </row>
    <row r="5317" spans="7:14" x14ac:dyDescent="0.15">
      <c r="G5317" s="18"/>
      <c r="H5317" s="18"/>
      <c r="I5317" s="18"/>
      <c r="J5317" s="18"/>
      <c r="K5317" s="18"/>
      <c r="L5317" s="18" t="str">
        <f t="shared" si="162"/>
        <v/>
      </c>
      <c r="N5317" t="str">
        <f>IF([1]线路!H5317="","",[1]线路!H5317)</f>
        <v/>
      </c>
    </row>
    <row r="5318" spans="7:14" x14ac:dyDescent="0.15">
      <c r="G5318" s="18"/>
      <c r="H5318" s="18"/>
      <c r="I5318" s="18"/>
      <c r="J5318" s="18"/>
      <c r="K5318" s="18"/>
      <c r="L5318" s="18" t="str">
        <f t="shared" si="162"/>
        <v/>
      </c>
      <c r="N5318" t="str">
        <f>IF([1]线路!H5318="","",[1]线路!H5318)</f>
        <v/>
      </c>
    </row>
    <row r="5319" spans="7:14" x14ac:dyDescent="0.15">
      <c r="G5319" s="18"/>
      <c r="H5319" s="18"/>
      <c r="I5319" s="18"/>
      <c r="J5319" s="18"/>
      <c r="K5319" s="18"/>
      <c r="L5319" s="18" t="str">
        <f t="shared" si="162"/>
        <v/>
      </c>
      <c r="N5319" t="str">
        <f>IF([1]线路!H5319="","",[1]线路!H5319)</f>
        <v/>
      </c>
    </row>
    <row r="5320" spans="7:14" x14ac:dyDescent="0.15">
      <c r="G5320" s="18"/>
      <c r="H5320" s="18"/>
      <c r="I5320" s="18"/>
      <c r="J5320" s="18"/>
      <c r="K5320" s="18"/>
      <c r="L5320" s="18" t="str">
        <f t="shared" si="162"/>
        <v/>
      </c>
      <c r="N5320" t="str">
        <f>IF([1]线路!H5320="","",[1]线路!H5320)</f>
        <v/>
      </c>
    </row>
    <row r="5321" spans="7:14" x14ac:dyDescent="0.15">
      <c r="G5321" s="18"/>
      <c r="H5321" s="18"/>
      <c r="I5321" s="18"/>
      <c r="J5321" s="18"/>
      <c r="K5321" s="18"/>
      <c r="L5321" s="18" t="str">
        <f t="shared" si="162"/>
        <v/>
      </c>
      <c r="N5321" t="str">
        <f>IF([1]线路!H5321="","",[1]线路!H5321)</f>
        <v/>
      </c>
    </row>
    <row r="5322" spans="7:14" x14ac:dyDescent="0.15">
      <c r="G5322" s="18"/>
      <c r="H5322" s="18"/>
      <c r="I5322" s="18"/>
      <c r="J5322" s="18"/>
      <c r="K5322" s="18"/>
      <c r="L5322" s="18" t="str">
        <f t="shared" si="162"/>
        <v/>
      </c>
      <c r="N5322" t="str">
        <f>IF([1]线路!H5322="","",[1]线路!H5322)</f>
        <v/>
      </c>
    </row>
    <row r="5323" spans="7:14" x14ac:dyDescent="0.15">
      <c r="G5323" s="18"/>
      <c r="H5323" s="18"/>
      <c r="I5323" s="18"/>
      <c r="J5323" s="18"/>
      <c r="K5323" s="18"/>
      <c r="L5323" s="18" t="str">
        <f t="shared" si="162"/>
        <v/>
      </c>
      <c r="N5323" t="str">
        <f>IF([1]线路!H5323="","",[1]线路!H5323)</f>
        <v/>
      </c>
    </row>
    <row r="5324" spans="7:14" x14ac:dyDescent="0.15">
      <c r="G5324" s="18"/>
      <c r="H5324" s="18"/>
      <c r="I5324" s="18"/>
      <c r="J5324" s="18"/>
      <c r="K5324" s="18"/>
      <c r="L5324" s="18" t="str">
        <f t="shared" si="162"/>
        <v/>
      </c>
      <c r="N5324" t="str">
        <f>IF([1]线路!H5324="","",[1]线路!H5324)</f>
        <v/>
      </c>
    </row>
    <row r="5325" spans="7:14" x14ac:dyDescent="0.15">
      <c r="G5325" s="18"/>
      <c r="H5325" s="18"/>
      <c r="I5325" s="18"/>
      <c r="J5325" s="18"/>
      <c r="K5325" s="18"/>
      <c r="L5325" s="18" t="str">
        <f t="shared" si="162"/>
        <v/>
      </c>
      <c r="N5325" t="str">
        <f>IF([1]线路!H5325="","",[1]线路!H5325)</f>
        <v/>
      </c>
    </row>
    <row r="5326" spans="7:14" x14ac:dyDescent="0.15">
      <c r="G5326" s="18"/>
      <c r="H5326" s="18"/>
      <c r="I5326" s="18"/>
      <c r="J5326" s="18"/>
      <c r="K5326" s="18"/>
      <c r="L5326" s="18" t="str">
        <f t="shared" si="162"/>
        <v/>
      </c>
      <c r="N5326" t="str">
        <f>IF([1]线路!H5326="","",[1]线路!H5326)</f>
        <v/>
      </c>
    </row>
    <row r="5327" spans="7:14" x14ac:dyDescent="0.15">
      <c r="G5327" s="18"/>
      <c r="H5327" s="18"/>
      <c r="I5327" s="18"/>
      <c r="J5327" s="18"/>
      <c r="K5327" s="18"/>
      <c r="L5327" s="18" t="str">
        <f t="shared" si="162"/>
        <v/>
      </c>
      <c r="N5327" t="str">
        <f>IF([1]线路!H5327="","",[1]线路!H5327)</f>
        <v/>
      </c>
    </row>
    <row r="5328" spans="7:14" x14ac:dyDescent="0.15">
      <c r="G5328" s="18"/>
      <c r="H5328" s="18"/>
      <c r="I5328" s="18"/>
      <c r="J5328" s="18"/>
      <c r="K5328" s="18"/>
      <c r="L5328" s="18" t="str">
        <f t="shared" si="162"/>
        <v/>
      </c>
      <c r="N5328" t="str">
        <f>IF([1]线路!H5328="","",[1]线路!H5328)</f>
        <v/>
      </c>
    </row>
    <row r="5329" spans="7:14" x14ac:dyDescent="0.15">
      <c r="G5329" s="18"/>
      <c r="H5329" s="18"/>
      <c r="I5329" s="18"/>
      <c r="J5329" s="18"/>
      <c r="K5329" s="18"/>
      <c r="L5329" s="18" t="str">
        <f t="shared" si="162"/>
        <v/>
      </c>
      <c r="N5329" t="str">
        <f>IF([1]线路!H5329="","",[1]线路!H5329)</f>
        <v/>
      </c>
    </row>
    <row r="5330" spans="7:14" x14ac:dyDescent="0.15">
      <c r="G5330" s="18"/>
      <c r="H5330" s="18"/>
      <c r="I5330" s="18"/>
      <c r="J5330" s="18"/>
      <c r="K5330" s="18"/>
      <c r="L5330" s="18" t="str">
        <f t="shared" si="162"/>
        <v/>
      </c>
      <c r="N5330" t="str">
        <f>IF([1]线路!H5330="","",[1]线路!H5330)</f>
        <v/>
      </c>
    </row>
    <row r="5331" spans="7:14" x14ac:dyDescent="0.15">
      <c r="G5331" s="18"/>
      <c r="H5331" s="18"/>
      <c r="I5331" s="18"/>
      <c r="J5331" s="18"/>
      <c r="K5331" s="18"/>
      <c r="L5331" s="18" t="str">
        <f t="shared" si="162"/>
        <v/>
      </c>
      <c r="N5331" t="str">
        <f>IF([1]线路!H5331="","",[1]线路!H5331)</f>
        <v/>
      </c>
    </row>
    <row r="5332" spans="7:14" x14ac:dyDescent="0.15">
      <c r="G5332" s="18"/>
      <c r="H5332" s="18"/>
      <c r="I5332" s="18"/>
      <c r="J5332" s="18"/>
      <c r="K5332" s="18"/>
      <c r="L5332" s="18" t="str">
        <f t="shared" si="162"/>
        <v/>
      </c>
      <c r="N5332" t="str">
        <f>IF([1]线路!H5332="","",[1]线路!H5332)</f>
        <v/>
      </c>
    </row>
    <row r="5333" spans="7:14" x14ac:dyDescent="0.15">
      <c r="G5333" s="18"/>
      <c r="H5333" s="18"/>
      <c r="I5333" s="18"/>
      <c r="J5333" s="18"/>
      <c r="K5333" s="18"/>
      <c r="L5333" s="18" t="str">
        <f t="shared" si="162"/>
        <v/>
      </c>
      <c r="N5333" t="str">
        <f>IF([1]线路!H5333="","",[1]线路!H5333)</f>
        <v/>
      </c>
    </row>
    <row r="5334" spans="7:14" x14ac:dyDescent="0.15">
      <c r="G5334" s="18"/>
      <c r="H5334" s="18"/>
      <c r="I5334" s="18"/>
      <c r="J5334" s="18"/>
      <c r="K5334" s="18"/>
      <c r="L5334" s="18" t="str">
        <f t="shared" si="162"/>
        <v/>
      </c>
      <c r="N5334" t="str">
        <f>IF([1]线路!H5334="","",[1]线路!H5334)</f>
        <v/>
      </c>
    </row>
    <row r="5335" spans="7:14" x14ac:dyDescent="0.15">
      <c r="G5335" s="18"/>
      <c r="H5335" s="18"/>
      <c r="I5335" s="18"/>
      <c r="J5335" s="18"/>
      <c r="K5335" s="18"/>
      <c r="L5335" s="18" t="str">
        <f t="shared" si="162"/>
        <v/>
      </c>
      <c r="N5335" t="str">
        <f>IF([1]线路!H5335="","",[1]线路!H5335)</f>
        <v/>
      </c>
    </row>
    <row r="5336" spans="7:14" x14ac:dyDescent="0.15">
      <c r="G5336" s="18"/>
      <c r="H5336" s="18"/>
      <c r="I5336" s="18"/>
      <c r="J5336" s="18"/>
      <c r="K5336" s="18"/>
      <c r="L5336" s="18" t="str">
        <f t="shared" si="162"/>
        <v/>
      </c>
      <c r="N5336" t="str">
        <f>IF([1]线路!H5336="","",[1]线路!H5336)</f>
        <v/>
      </c>
    </row>
    <row r="5337" spans="7:14" x14ac:dyDescent="0.15">
      <c r="G5337" s="18"/>
      <c r="H5337" s="18"/>
      <c r="I5337" s="18"/>
      <c r="J5337" s="18"/>
      <c r="K5337" s="18"/>
      <c r="L5337" s="18" t="str">
        <f t="shared" si="162"/>
        <v/>
      </c>
      <c r="N5337" t="str">
        <f>IF([1]线路!H5337="","",[1]线路!H5337)</f>
        <v/>
      </c>
    </row>
    <row r="5338" spans="7:14" x14ac:dyDescent="0.15">
      <c r="G5338" s="18"/>
      <c r="H5338" s="18"/>
      <c r="I5338" s="18"/>
      <c r="J5338" s="18"/>
      <c r="K5338" s="18"/>
      <c r="L5338" s="18" t="str">
        <f t="shared" si="162"/>
        <v/>
      </c>
      <c r="N5338" t="str">
        <f>IF([1]线路!H5338="","",[1]线路!H5338)</f>
        <v/>
      </c>
    </row>
    <row r="5339" spans="7:14" x14ac:dyDescent="0.15">
      <c r="G5339" s="18"/>
      <c r="H5339" s="18"/>
      <c r="I5339" s="18"/>
      <c r="J5339" s="18"/>
      <c r="K5339" s="18"/>
      <c r="L5339" s="18" t="str">
        <f t="shared" si="162"/>
        <v/>
      </c>
      <c r="N5339" t="str">
        <f>IF([1]线路!H5339="","",[1]线路!H5339)</f>
        <v/>
      </c>
    </row>
    <row r="5340" spans="7:14" x14ac:dyDescent="0.15">
      <c r="G5340" s="18"/>
      <c r="H5340" s="18"/>
      <c r="I5340" s="18"/>
      <c r="J5340" s="18"/>
      <c r="K5340" s="18"/>
      <c r="L5340" s="18" t="str">
        <f t="shared" si="162"/>
        <v/>
      </c>
      <c r="N5340" t="str">
        <f>IF([1]线路!H5340="","",[1]线路!H5340)</f>
        <v/>
      </c>
    </row>
    <row r="5341" spans="7:14" x14ac:dyDescent="0.15">
      <c r="G5341" s="18"/>
      <c r="H5341" s="18"/>
      <c r="I5341" s="18"/>
      <c r="J5341" s="18"/>
      <c r="K5341" s="18"/>
      <c r="L5341" s="18" t="str">
        <f t="shared" si="162"/>
        <v/>
      </c>
      <c r="N5341" t="str">
        <f>IF([1]线路!H5341="","",[1]线路!H5341)</f>
        <v/>
      </c>
    </row>
    <row r="5342" spans="7:14" x14ac:dyDescent="0.15">
      <c r="G5342" s="18"/>
      <c r="H5342" s="18"/>
      <c r="I5342" s="18"/>
      <c r="J5342" s="18"/>
      <c r="K5342" s="18"/>
      <c r="L5342" s="18" t="str">
        <f t="shared" si="162"/>
        <v/>
      </c>
      <c r="N5342" t="str">
        <f>IF([1]线路!H5342="","",[1]线路!H5342)</f>
        <v/>
      </c>
    </row>
    <row r="5343" spans="7:14" x14ac:dyDescent="0.15">
      <c r="G5343" s="18"/>
      <c r="H5343" s="18"/>
      <c r="I5343" s="18"/>
      <c r="J5343" s="18"/>
      <c r="K5343" s="18"/>
      <c r="L5343" s="18" t="str">
        <f t="shared" si="162"/>
        <v/>
      </c>
      <c r="N5343" t="str">
        <f>IF([1]线路!H5343="","",[1]线路!H5343)</f>
        <v/>
      </c>
    </row>
    <row r="5344" spans="7:14" x14ac:dyDescent="0.15">
      <c r="G5344" s="18"/>
      <c r="H5344" s="18"/>
      <c r="I5344" s="18"/>
      <c r="J5344" s="18"/>
      <c r="K5344" s="18"/>
      <c r="L5344" s="18" t="str">
        <f t="shared" si="162"/>
        <v/>
      </c>
      <c r="N5344" t="str">
        <f>IF([1]线路!H5344="","",[1]线路!H5344)</f>
        <v/>
      </c>
    </row>
    <row r="5345" spans="7:14" x14ac:dyDescent="0.15">
      <c r="G5345" s="18"/>
      <c r="H5345" s="18"/>
      <c r="I5345" s="18"/>
      <c r="J5345" s="18"/>
      <c r="K5345" s="18"/>
      <c r="L5345" s="18" t="str">
        <f t="shared" si="162"/>
        <v/>
      </c>
      <c r="N5345" t="str">
        <f>IF([1]线路!H5345="","",[1]线路!H5345)</f>
        <v/>
      </c>
    </row>
    <row r="5346" spans="7:14" x14ac:dyDescent="0.15">
      <c r="G5346" s="18"/>
      <c r="H5346" s="18"/>
      <c r="I5346" s="18"/>
      <c r="J5346" s="18"/>
      <c r="K5346" s="18"/>
      <c r="L5346" s="18" t="str">
        <f t="shared" si="162"/>
        <v/>
      </c>
      <c r="N5346" t="str">
        <f>IF([1]线路!H5346="","",[1]线路!H5346)</f>
        <v/>
      </c>
    </row>
    <row r="5347" spans="7:14" x14ac:dyDescent="0.15">
      <c r="G5347" s="18"/>
      <c r="H5347" s="18"/>
      <c r="I5347" s="18"/>
      <c r="J5347" s="18"/>
      <c r="K5347" s="18"/>
      <c r="L5347" s="18" t="str">
        <f t="shared" si="162"/>
        <v/>
      </c>
      <c r="N5347" t="str">
        <f>IF([1]线路!H5347="","",[1]线路!H5347)</f>
        <v/>
      </c>
    </row>
    <row r="5348" spans="7:14" x14ac:dyDescent="0.15">
      <c r="G5348" s="18"/>
      <c r="H5348" s="18"/>
      <c r="I5348" s="18"/>
      <c r="J5348" s="18"/>
      <c r="K5348" s="18"/>
      <c r="L5348" s="18" t="str">
        <f t="shared" si="162"/>
        <v/>
      </c>
      <c r="N5348" t="str">
        <f>IF([1]线路!H5348="","",[1]线路!H5348)</f>
        <v/>
      </c>
    </row>
    <row r="5349" spans="7:14" x14ac:dyDescent="0.15">
      <c r="G5349" s="18"/>
      <c r="H5349" s="18"/>
      <c r="I5349" s="18"/>
      <c r="J5349" s="18"/>
      <c r="K5349" s="18"/>
      <c r="L5349" s="18" t="str">
        <f t="shared" si="162"/>
        <v/>
      </c>
      <c r="N5349" t="str">
        <f>IF([1]线路!H5349="","",[1]线路!H5349)</f>
        <v/>
      </c>
    </row>
    <row r="5350" spans="7:14" x14ac:dyDescent="0.15">
      <c r="G5350" s="18"/>
      <c r="H5350" s="18"/>
      <c r="I5350" s="18"/>
      <c r="J5350" s="18"/>
      <c r="K5350" s="18"/>
      <c r="L5350" s="18" t="str">
        <f t="shared" si="162"/>
        <v/>
      </c>
      <c r="N5350" t="str">
        <f>IF([1]线路!H5350="","",[1]线路!H5350)</f>
        <v/>
      </c>
    </row>
    <row r="5351" spans="7:14" x14ac:dyDescent="0.15">
      <c r="G5351" s="18"/>
      <c r="H5351" s="18"/>
      <c r="I5351" s="18"/>
      <c r="J5351" s="18"/>
      <c r="K5351" s="18"/>
      <c r="L5351" s="18" t="str">
        <f t="shared" si="162"/>
        <v/>
      </c>
      <c r="N5351" t="str">
        <f>IF([1]线路!H5351="","",[1]线路!H5351)</f>
        <v/>
      </c>
    </row>
    <row r="5352" spans="7:14" x14ac:dyDescent="0.15">
      <c r="G5352" s="18"/>
      <c r="H5352" s="18"/>
      <c r="I5352" s="18"/>
      <c r="J5352" s="18"/>
      <c r="K5352" s="18"/>
      <c r="L5352" s="18" t="str">
        <f t="shared" si="162"/>
        <v/>
      </c>
      <c r="N5352" t="str">
        <f>IF([1]线路!H5352="","",[1]线路!H5352)</f>
        <v/>
      </c>
    </row>
    <row r="5353" spans="7:14" x14ac:dyDescent="0.15">
      <c r="G5353" s="18"/>
      <c r="H5353" s="18"/>
      <c r="I5353" s="18"/>
      <c r="J5353" s="18"/>
      <c r="K5353" s="18"/>
      <c r="L5353" s="18" t="str">
        <f t="shared" si="162"/>
        <v/>
      </c>
      <c r="N5353" t="str">
        <f>IF([1]线路!H5353="","",[1]线路!H5353)</f>
        <v/>
      </c>
    </row>
    <row r="5354" spans="7:14" x14ac:dyDescent="0.15">
      <c r="G5354" s="18"/>
      <c r="H5354" s="18"/>
      <c r="I5354" s="18"/>
      <c r="J5354" s="18"/>
      <c r="K5354" s="18"/>
      <c r="L5354" s="18" t="str">
        <f t="shared" si="162"/>
        <v/>
      </c>
      <c r="N5354" t="str">
        <f>IF([1]线路!H5354="","",[1]线路!H5354)</f>
        <v/>
      </c>
    </row>
    <row r="5355" spans="7:14" x14ac:dyDescent="0.15">
      <c r="G5355" s="18"/>
      <c r="H5355" s="18"/>
      <c r="I5355" s="18"/>
      <c r="J5355" s="18"/>
      <c r="K5355" s="18"/>
      <c r="L5355" s="18" t="str">
        <f t="shared" si="162"/>
        <v/>
      </c>
      <c r="N5355" t="str">
        <f>IF([1]线路!H5355="","",[1]线路!H5355)</f>
        <v/>
      </c>
    </row>
    <row r="5356" spans="7:14" x14ac:dyDescent="0.15">
      <c r="G5356" s="18"/>
      <c r="H5356" s="18"/>
      <c r="I5356" s="18"/>
      <c r="J5356" s="18"/>
      <c r="K5356" s="18"/>
      <c r="L5356" s="18" t="str">
        <f t="shared" si="162"/>
        <v/>
      </c>
      <c r="N5356" t="str">
        <f>IF([1]线路!H5356="","",[1]线路!H5356)</f>
        <v/>
      </c>
    </row>
    <row r="5357" spans="7:14" x14ac:dyDescent="0.15">
      <c r="G5357" s="18"/>
      <c r="H5357" s="18"/>
      <c r="I5357" s="18"/>
      <c r="J5357" s="18"/>
      <c r="K5357" s="18"/>
      <c r="L5357" s="18" t="str">
        <f t="shared" si="162"/>
        <v/>
      </c>
      <c r="N5357" t="str">
        <f>IF([1]线路!H5357="","",[1]线路!H5357)</f>
        <v/>
      </c>
    </row>
    <row r="5358" spans="7:14" x14ac:dyDescent="0.15">
      <c r="G5358" s="18"/>
      <c r="H5358" s="18"/>
      <c r="I5358" s="18"/>
      <c r="J5358" s="18"/>
      <c r="K5358" s="18"/>
      <c r="L5358" s="18" t="str">
        <f t="shared" si="162"/>
        <v/>
      </c>
      <c r="N5358" t="str">
        <f>IF([1]线路!H5358="","",[1]线路!H5358)</f>
        <v/>
      </c>
    </row>
    <row r="5359" spans="7:14" x14ac:dyDescent="0.15">
      <c r="G5359" s="18"/>
      <c r="H5359" s="18"/>
      <c r="I5359" s="18"/>
      <c r="J5359" s="18"/>
      <c r="K5359" s="18"/>
      <c r="L5359" s="18" t="str">
        <f t="shared" si="162"/>
        <v/>
      </c>
      <c r="N5359" t="str">
        <f>IF([1]线路!H5359="","",[1]线路!H5359)</f>
        <v/>
      </c>
    </row>
    <row r="5360" spans="7:14" x14ac:dyDescent="0.15">
      <c r="G5360" s="18"/>
      <c r="H5360" s="18"/>
      <c r="I5360" s="18"/>
      <c r="J5360" s="18"/>
      <c r="K5360" s="18"/>
      <c r="L5360" s="18" t="str">
        <f t="shared" si="162"/>
        <v/>
      </c>
      <c r="N5360" t="str">
        <f>IF([1]线路!H5360="","",[1]线路!H5360)</f>
        <v/>
      </c>
    </row>
    <row r="5361" spans="7:14" x14ac:dyDescent="0.15">
      <c r="G5361" s="18"/>
      <c r="H5361" s="18"/>
      <c r="I5361" s="18"/>
      <c r="J5361" s="18"/>
      <c r="K5361" s="18"/>
      <c r="L5361" s="18" t="str">
        <f t="shared" si="162"/>
        <v/>
      </c>
      <c r="N5361" t="str">
        <f>IF([1]线路!H5361="","",[1]线路!H5361)</f>
        <v/>
      </c>
    </row>
    <row r="5362" spans="7:14" x14ac:dyDescent="0.15">
      <c r="G5362" s="18"/>
      <c r="H5362" s="18"/>
      <c r="I5362" s="18"/>
      <c r="J5362" s="18"/>
      <c r="K5362" s="18"/>
      <c r="L5362" s="18" t="str">
        <f t="shared" si="162"/>
        <v/>
      </c>
      <c r="N5362" t="str">
        <f>IF([1]线路!H5362="","",[1]线路!H5362)</f>
        <v/>
      </c>
    </row>
    <row r="5363" spans="7:14" x14ac:dyDescent="0.15">
      <c r="G5363" s="18"/>
      <c r="H5363" s="18"/>
      <c r="I5363" s="18"/>
      <c r="J5363" s="18"/>
      <c r="K5363" s="18"/>
      <c r="L5363" s="18" t="str">
        <f t="shared" si="162"/>
        <v/>
      </c>
      <c r="N5363" t="str">
        <f>IF([1]线路!H5363="","",[1]线路!H5363)</f>
        <v/>
      </c>
    </row>
    <row r="5364" spans="7:14" x14ac:dyDescent="0.15">
      <c r="G5364" s="18"/>
      <c r="H5364" s="18"/>
      <c r="I5364" s="18"/>
      <c r="J5364" s="18"/>
      <c r="K5364" s="18"/>
      <c r="L5364" s="18" t="str">
        <f t="shared" si="162"/>
        <v/>
      </c>
      <c r="N5364" t="str">
        <f>IF([1]线路!H5364="","",[1]线路!H5364)</f>
        <v/>
      </c>
    </row>
    <row r="5365" spans="7:14" x14ac:dyDescent="0.15">
      <c r="G5365" s="18"/>
      <c r="H5365" s="18"/>
      <c r="I5365" s="18"/>
      <c r="J5365" s="18"/>
      <c r="K5365" s="18"/>
      <c r="L5365" s="18" t="str">
        <f t="shared" si="162"/>
        <v/>
      </c>
      <c r="N5365" t="str">
        <f>IF([1]线路!H5365="","",[1]线路!H5365)</f>
        <v/>
      </c>
    </row>
    <row r="5366" spans="7:14" x14ac:dyDescent="0.15">
      <c r="G5366" s="18"/>
      <c r="H5366" s="18"/>
      <c r="I5366" s="18"/>
      <c r="J5366" s="18"/>
      <c r="K5366" s="18"/>
      <c r="L5366" s="18" t="str">
        <f t="shared" si="162"/>
        <v/>
      </c>
      <c r="N5366" t="str">
        <f>IF([1]线路!H5366="","",[1]线路!H5366)</f>
        <v/>
      </c>
    </row>
    <row r="5367" spans="7:14" x14ac:dyDescent="0.15">
      <c r="G5367" s="18"/>
      <c r="H5367" s="18"/>
      <c r="I5367" s="18"/>
      <c r="J5367" s="18"/>
      <c r="K5367" s="18"/>
      <c r="L5367" s="18" t="str">
        <f t="shared" si="162"/>
        <v/>
      </c>
      <c r="N5367" t="str">
        <f>IF([1]线路!H5367="","",[1]线路!H5367)</f>
        <v/>
      </c>
    </row>
    <row r="5368" spans="7:14" x14ac:dyDescent="0.15">
      <c r="G5368" s="18"/>
      <c r="H5368" s="18"/>
      <c r="I5368" s="18"/>
      <c r="J5368" s="18"/>
      <c r="K5368" s="18"/>
      <c r="L5368" s="18" t="str">
        <f t="shared" si="162"/>
        <v/>
      </c>
      <c r="N5368" t="str">
        <f>IF([1]线路!H5368="","",[1]线路!H5368)</f>
        <v/>
      </c>
    </row>
    <row r="5369" spans="7:14" x14ac:dyDescent="0.15">
      <c r="G5369" s="18"/>
      <c r="H5369" s="18"/>
      <c r="I5369" s="18"/>
      <c r="J5369" s="18"/>
      <c r="K5369" s="18"/>
      <c r="L5369" s="18" t="str">
        <f t="shared" si="162"/>
        <v/>
      </c>
      <c r="N5369" t="str">
        <f>IF([1]线路!H5369="","",[1]线路!H5369)</f>
        <v/>
      </c>
    </row>
    <row r="5370" spans="7:14" x14ac:dyDescent="0.15">
      <c r="G5370" s="18"/>
      <c r="H5370" s="18"/>
      <c r="I5370" s="18"/>
      <c r="J5370" s="18"/>
      <c r="K5370" s="18"/>
      <c r="L5370" s="18" t="str">
        <f t="shared" si="162"/>
        <v/>
      </c>
      <c r="N5370" t="str">
        <f>IF([1]线路!H5370="","",[1]线路!H5370)</f>
        <v/>
      </c>
    </row>
    <row r="5371" spans="7:14" x14ac:dyDescent="0.15">
      <c r="G5371" s="18"/>
      <c r="H5371" s="18"/>
      <c r="I5371" s="18"/>
      <c r="J5371" s="18"/>
      <c r="K5371" s="18"/>
      <c r="L5371" s="18" t="str">
        <f t="shared" si="162"/>
        <v/>
      </c>
      <c r="N5371" t="str">
        <f>IF([1]线路!H5371="","",[1]线路!H5371)</f>
        <v/>
      </c>
    </row>
    <row r="5372" spans="7:14" x14ac:dyDescent="0.15">
      <c r="G5372" s="18"/>
      <c r="H5372" s="18"/>
      <c r="I5372" s="18"/>
      <c r="J5372" s="18"/>
      <c r="K5372" s="18"/>
      <c r="L5372" s="18" t="str">
        <f t="shared" si="162"/>
        <v/>
      </c>
      <c r="N5372" t="str">
        <f>IF([1]线路!H5372="","",[1]线路!H5372)</f>
        <v/>
      </c>
    </row>
    <row r="5373" spans="7:14" x14ac:dyDescent="0.15">
      <c r="G5373" s="18"/>
      <c r="H5373" s="18"/>
      <c r="I5373" s="18"/>
      <c r="J5373" s="18"/>
      <c r="K5373" s="18"/>
      <c r="L5373" s="18" t="str">
        <f t="shared" si="162"/>
        <v/>
      </c>
      <c r="N5373" t="str">
        <f>IF([1]线路!H5373="","",[1]线路!H5373)</f>
        <v/>
      </c>
    </row>
    <row r="5374" spans="7:14" x14ac:dyDescent="0.15">
      <c r="G5374" s="18"/>
      <c r="H5374" s="18"/>
      <c r="I5374" s="18"/>
      <c r="J5374" s="18"/>
      <c r="K5374" s="18"/>
      <c r="L5374" s="18" t="str">
        <f t="shared" si="162"/>
        <v/>
      </c>
      <c r="N5374" t="str">
        <f>IF([1]线路!H5374="","",[1]线路!H5374)</f>
        <v/>
      </c>
    </row>
    <row r="5375" spans="7:14" x14ac:dyDescent="0.15">
      <c r="G5375" s="18"/>
      <c r="H5375" s="18"/>
      <c r="I5375" s="18"/>
      <c r="J5375" s="18"/>
      <c r="K5375" s="18"/>
      <c r="L5375" s="18" t="str">
        <f t="shared" si="162"/>
        <v/>
      </c>
      <c r="N5375" t="str">
        <f>IF([1]线路!H5375="","",[1]线路!H5375)</f>
        <v/>
      </c>
    </row>
    <row r="5376" spans="7:14" x14ac:dyDescent="0.15">
      <c r="G5376" s="18"/>
      <c r="H5376" s="18"/>
      <c r="I5376" s="18"/>
      <c r="J5376" s="18"/>
      <c r="K5376" s="18"/>
      <c r="L5376" s="18" t="str">
        <f t="shared" si="162"/>
        <v/>
      </c>
      <c r="N5376" t="str">
        <f>IF([1]线路!H5376="","",[1]线路!H5376)</f>
        <v/>
      </c>
    </row>
    <row r="5377" spans="7:14" x14ac:dyDescent="0.15">
      <c r="G5377" s="18"/>
      <c r="H5377" s="18"/>
      <c r="I5377" s="18"/>
      <c r="J5377" s="18"/>
      <c r="K5377" s="18"/>
      <c r="L5377" s="18" t="str">
        <f t="shared" si="162"/>
        <v/>
      </c>
      <c r="N5377" t="str">
        <f>IF([1]线路!H5377="","",[1]线路!H5377)</f>
        <v/>
      </c>
    </row>
    <row r="5378" spans="7:14" x14ac:dyDescent="0.15">
      <c r="G5378" s="18"/>
      <c r="H5378" s="18"/>
      <c r="I5378" s="18"/>
      <c r="J5378" s="18"/>
      <c r="K5378" s="18"/>
      <c r="L5378" s="18" t="str">
        <f t="shared" si="162"/>
        <v/>
      </c>
      <c r="N5378" t="str">
        <f>IF([1]线路!H5378="","",[1]线路!H5378)</f>
        <v/>
      </c>
    </row>
    <row r="5379" spans="7:14" x14ac:dyDescent="0.15">
      <c r="G5379" s="18"/>
      <c r="H5379" s="18"/>
      <c r="I5379" s="18"/>
      <c r="J5379" s="18"/>
      <c r="K5379" s="18"/>
      <c r="L5379" s="18" t="str">
        <f t="shared" ref="L5379:L5442" si="163">IF(OR(I5379="",K5379=""),"",IF(I5379/(I5379+K5379)&gt;0.5,0,1))</f>
        <v/>
      </c>
      <c r="N5379" t="str">
        <f>IF([1]线路!H5379="","",[1]线路!H5379)</f>
        <v/>
      </c>
    </row>
    <row r="5380" spans="7:14" x14ac:dyDescent="0.15">
      <c r="G5380" s="18"/>
      <c r="H5380" s="18"/>
      <c r="I5380" s="18"/>
      <c r="J5380" s="18"/>
      <c r="K5380" s="18"/>
      <c r="L5380" s="18" t="str">
        <f t="shared" si="163"/>
        <v/>
      </c>
      <c r="N5380" t="str">
        <f>IF([1]线路!H5380="","",[1]线路!H5380)</f>
        <v/>
      </c>
    </row>
    <row r="5381" spans="7:14" x14ac:dyDescent="0.15">
      <c r="G5381" s="18"/>
      <c r="H5381" s="18"/>
      <c r="I5381" s="18"/>
      <c r="J5381" s="18"/>
      <c r="K5381" s="18"/>
      <c r="L5381" s="18" t="str">
        <f t="shared" si="163"/>
        <v/>
      </c>
      <c r="N5381" t="str">
        <f>IF([1]线路!H5381="","",[1]线路!H5381)</f>
        <v/>
      </c>
    </row>
    <row r="5382" spans="7:14" x14ac:dyDescent="0.15">
      <c r="G5382" s="18"/>
      <c r="H5382" s="18"/>
      <c r="I5382" s="18"/>
      <c r="J5382" s="18"/>
      <c r="K5382" s="18"/>
      <c r="L5382" s="18" t="str">
        <f t="shared" si="163"/>
        <v/>
      </c>
      <c r="N5382" t="str">
        <f>IF([1]线路!H5382="","",[1]线路!H5382)</f>
        <v/>
      </c>
    </row>
    <row r="5383" spans="7:14" x14ac:dyDescent="0.15">
      <c r="G5383" s="18"/>
      <c r="H5383" s="18"/>
      <c r="I5383" s="18"/>
      <c r="J5383" s="18"/>
      <c r="K5383" s="18"/>
      <c r="L5383" s="18" t="str">
        <f t="shared" si="163"/>
        <v/>
      </c>
      <c r="N5383" t="str">
        <f>IF([1]线路!H5383="","",[1]线路!H5383)</f>
        <v/>
      </c>
    </row>
    <row r="5384" spans="7:14" x14ac:dyDescent="0.15">
      <c r="G5384" s="18"/>
      <c r="H5384" s="18"/>
      <c r="I5384" s="18"/>
      <c r="J5384" s="18"/>
      <c r="K5384" s="18"/>
      <c r="L5384" s="18" t="str">
        <f t="shared" si="163"/>
        <v/>
      </c>
      <c r="N5384" t="str">
        <f>IF([1]线路!H5384="","",[1]线路!H5384)</f>
        <v/>
      </c>
    </row>
    <row r="5385" spans="7:14" x14ac:dyDescent="0.15">
      <c r="G5385" s="18"/>
      <c r="H5385" s="18"/>
      <c r="I5385" s="18"/>
      <c r="J5385" s="18"/>
      <c r="K5385" s="18"/>
      <c r="L5385" s="18" t="str">
        <f t="shared" si="163"/>
        <v/>
      </c>
      <c r="N5385" t="str">
        <f>IF([1]线路!H5385="","",[1]线路!H5385)</f>
        <v/>
      </c>
    </row>
    <row r="5386" spans="7:14" x14ac:dyDescent="0.15">
      <c r="G5386" s="18"/>
      <c r="H5386" s="18"/>
      <c r="I5386" s="18"/>
      <c r="J5386" s="18"/>
      <c r="K5386" s="18"/>
      <c r="L5386" s="18" t="str">
        <f t="shared" si="163"/>
        <v/>
      </c>
      <c r="N5386" t="str">
        <f>IF([1]线路!H5386="","",[1]线路!H5386)</f>
        <v/>
      </c>
    </row>
    <row r="5387" spans="7:14" x14ac:dyDescent="0.15">
      <c r="G5387" s="18"/>
      <c r="H5387" s="18"/>
      <c r="I5387" s="18"/>
      <c r="J5387" s="18"/>
      <c r="K5387" s="18"/>
      <c r="L5387" s="18" t="str">
        <f t="shared" si="163"/>
        <v/>
      </c>
      <c r="N5387" t="str">
        <f>IF([1]线路!H5387="","",[1]线路!H5387)</f>
        <v/>
      </c>
    </row>
    <row r="5388" spans="7:14" x14ac:dyDescent="0.15">
      <c r="G5388" s="18"/>
      <c r="H5388" s="18"/>
      <c r="I5388" s="18"/>
      <c r="J5388" s="18"/>
      <c r="K5388" s="18"/>
      <c r="L5388" s="18" t="str">
        <f t="shared" si="163"/>
        <v/>
      </c>
      <c r="N5388" t="str">
        <f>IF([1]线路!H5388="","",[1]线路!H5388)</f>
        <v/>
      </c>
    </row>
    <row r="5389" spans="7:14" x14ac:dyDescent="0.15">
      <c r="G5389" s="18"/>
      <c r="H5389" s="18"/>
      <c r="I5389" s="18"/>
      <c r="J5389" s="18"/>
      <c r="K5389" s="18"/>
      <c r="L5389" s="18" t="str">
        <f t="shared" si="163"/>
        <v/>
      </c>
      <c r="N5389" t="str">
        <f>IF([1]线路!H5389="","",[1]线路!H5389)</f>
        <v/>
      </c>
    </row>
    <row r="5390" spans="7:14" x14ac:dyDescent="0.15">
      <c r="G5390" s="18"/>
      <c r="H5390" s="18"/>
      <c r="I5390" s="18"/>
      <c r="J5390" s="18"/>
      <c r="K5390" s="18"/>
      <c r="L5390" s="18" t="str">
        <f t="shared" si="163"/>
        <v/>
      </c>
      <c r="N5390" t="str">
        <f>IF([1]线路!H5390="","",[1]线路!H5390)</f>
        <v/>
      </c>
    </row>
    <row r="5391" spans="7:14" x14ac:dyDescent="0.15">
      <c r="G5391" s="18"/>
      <c r="H5391" s="18"/>
      <c r="I5391" s="18"/>
      <c r="J5391" s="18"/>
      <c r="K5391" s="18"/>
      <c r="L5391" s="18" t="str">
        <f t="shared" si="163"/>
        <v/>
      </c>
      <c r="N5391" t="str">
        <f>IF([1]线路!H5391="","",[1]线路!H5391)</f>
        <v/>
      </c>
    </row>
    <row r="5392" spans="7:14" x14ac:dyDescent="0.15">
      <c r="G5392" s="18"/>
      <c r="H5392" s="18"/>
      <c r="I5392" s="18"/>
      <c r="J5392" s="18"/>
      <c r="K5392" s="18"/>
      <c r="L5392" s="18" t="str">
        <f t="shared" si="163"/>
        <v/>
      </c>
      <c r="N5392" t="str">
        <f>IF([1]线路!H5392="","",[1]线路!H5392)</f>
        <v/>
      </c>
    </row>
    <row r="5393" spans="7:14" x14ac:dyDescent="0.15">
      <c r="G5393" s="18"/>
      <c r="H5393" s="18"/>
      <c r="I5393" s="18"/>
      <c r="J5393" s="18"/>
      <c r="K5393" s="18"/>
      <c r="L5393" s="18" t="str">
        <f t="shared" si="163"/>
        <v/>
      </c>
      <c r="N5393" t="str">
        <f>IF([1]线路!H5393="","",[1]线路!H5393)</f>
        <v/>
      </c>
    </row>
    <row r="5394" spans="7:14" x14ac:dyDescent="0.15">
      <c r="G5394" s="18"/>
      <c r="H5394" s="18"/>
      <c r="I5394" s="18"/>
      <c r="J5394" s="18"/>
      <c r="K5394" s="18"/>
      <c r="L5394" s="18" t="str">
        <f t="shared" si="163"/>
        <v/>
      </c>
      <c r="N5394" t="str">
        <f>IF([1]线路!H5394="","",[1]线路!H5394)</f>
        <v/>
      </c>
    </row>
    <row r="5395" spans="7:14" x14ac:dyDescent="0.15">
      <c r="G5395" s="18"/>
      <c r="H5395" s="18"/>
      <c r="I5395" s="18"/>
      <c r="J5395" s="18"/>
      <c r="K5395" s="18"/>
      <c r="L5395" s="18" t="str">
        <f t="shared" si="163"/>
        <v/>
      </c>
      <c r="N5395" t="str">
        <f>IF([1]线路!H5395="","",[1]线路!H5395)</f>
        <v/>
      </c>
    </row>
    <row r="5396" spans="7:14" x14ac:dyDescent="0.15">
      <c r="G5396" s="18"/>
      <c r="H5396" s="18"/>
      <c r="I5396" s="18"/>
      <c r="J5396" s="18"/>
      <c r="K5396" s="18"/>
      <c r="L5396" s="18" t="str">
        <f t="shared" si="163"/>
        <v/>
      </c>
      <c r="N5396" t="str">
        <f>IF([1]线路!H5396="","",[1]线路!H5396)</f>
        <v/>
      </c>
    </row>
    <row r="5397" spans="7:14" x14ac:dyDescent="0.15">
      <c r="G5397" s="18"/>
      <c r="H5397" s="18"/>
      <c r="I5397" s="18"/>
      <c r="J5397" s="18"/>
      <c r="K5397" s="18"/>
      <c r="L5397" s="18" t="str">
        <f t="shared" si="163"/>
        <v/>
      </c>
      <c r="N5397" t="str">
        <f>IF([1]线路!H5397="","",[1]线路!H5397)</f>
        <v/>
      </c>
    </row>
    <row r="5398" spans="7:14" x14ac:dyDescent="0.15">
      <c r="G5398" s="18"/>
      <c r="H5398" s="18"/>
      <c r="I5398" s="18"/>
      <c r="J5398" s="18"/>
      <c r="K5398" s="18"/>
      <c r="L5398" s="18" t="str">
        <f t="shared" si="163"/>
        <v/>
      </c>
      <c r="N5398" t="str">
        <f>IF([1]线路!H5398="","",[1]线路!H5398)</f>
        <v/>
      </c>
    </row>
    <row r="5399" spans="7:14" x14ac:dyDescent="0.15">
      <c r="G5399" s="18"/>
      <c r="H5399" s="18"/>
      <c r="I5399" s="18"/>
      <c r="J5399" s="18"/>
      <c r="K5399" s="18"/>
      <c r="L5399" s="18" t="str">
        <f t="shared" si="163"/>
        <v/>
      </c>
      <c r="N5399" t="str">
        <f>IF([1]线路!H5399="","",[1]线路!H5399)</f>
        <v/>
      </c>
    </row>
    <row r="5400" spans="7:14" x14ac:dyDescent="0.15">
      <c r="G5400" s="18"/>
      <c r="H5400" s="18"/>
      <c r="I5400" s="18"/>
      <c r="J5400" s="18"/>
      <c r="K5400" s="18"/>
      <c r="L5400" s="18" t="str">
        <f t="shared" si="163"/>
        <v/>
      </c>
      <c r="N5400" t="str">
        <f>IF([1]线路!H5400="","",[1]线路!H5400)</f>
        <v/>
      </c>
    </row>
    <row r="5401" spans="7:14" x14ac:dyDescent="0.15">
      <c r="G5401" s="18"/>
      <c r="H5401" s="18"/>
      <c r="I5401" s="18"/>
      <c r="J5401" s="18"/>
      <c r="K5401" s="18"/>
      <c r="L5401" s="18" t="str">
        <f t="shared" si="163"/>
        <v/>
      </c>
      <c r="N5401" t="str">
        <f>IF([1]线路!H5401="","",[1]线路!H5401)</f>
        <v/>
      </c>
    </row>
    <row r="5402" spans="7:14" x14ac:dyDescent="0.15">
      <c r="G5402" s="18"/>
      <c r="H5402" s="18"/>
      <c r="I5402" s="18"/>
      <c r="J5402" s="18"/>
      <c r="K5402" s="18"/>
      <c r="L5402" s="18" t="str">
        <f t="shared" si="163"/>
        <v/>
      </c>
      <c r="N5402" t="str">
        <f>IF([1]线路!H5402="","",[1]线路!H5402)</f>
        <v/>
      </c>
    </row>
    <row r="5403" spans="7:14" x14ac:dyDescent="0.15">
      <c r="G5403" s="18"/>
      <c r="H5403" s="18"/>
      <c r="I5403" s="18"/>
      <c r="J5403" s="18"/>
      <c r="K5403" s="18"/>
      <c r="L5403" s="18" t="str">
        <f t="shared" si="163"/>
        <v/>
      </c>
      <c r="N5403" t="str">
        <f>IF([1]线路!H5403="","",[1]线路!H5403)</f>
        <v/>
      </c>
    </row>
    <row r="5404" spans="7:14" x14ac:dyDescent="0.15">
      <c r="G5404" s="18"/>
      <c r="H5404" s="18"/>
      <c r="I5404" s="18"/>
      <c r="J5404" s="18"/>
      <c r="K5404" s="18"/>
      <c r="L5404" s="18" t="str">
        <f t="shared" si="163"/>
        <v/>
      </c>
      <c r="N5404" t="str">
        <f>IF([1]线路!H5404="","",[1]线路!H5404)</f>
        <v/>
      </c>
    </row>
    <row r="5405" spans="7:14" x14ac:dyDescent="0.15">
      <c r="G5405" s="18"/>
      <c r="H5405" s="18"/>
      <c r="I5405" s="18"/>
      <c r="J5405" s="18"/>
      <c r="K5405" s="18"/>
      <c r="L5405" s="18" t="str">
        <f t="shared" si="163"/>
        <v/>
      </c>
      <c r="N5405" t="str">
        <f>IF([1]线路!H5405="","",[1]线路!H5405)</f>
        <v/>
      </c>
    </row>
    <row r="5406" spans="7:14" x14ac:dyDescent="0.15">
      <c r="G5406" s="18"/>
      <c r="H5406" s="18"/>
      <c r="I5406" s="18"/>
      <c r="J5406" s="18"/>
      <c r="K5406" s="18"/>
      <c r="L5406" s="18" t="str">
        <f t="shared" si="163"/>
        <v/>
      </c>
      <c r="N5406" t="str">
        <f>IF([1]线路!H5406="","",[1]线路!H5406)</f>
        <v/>
      </c>
    </row>
    <row r="5407" spans="7:14" x14ac:dyDescent="0.15">
      <c r="G5407" s="18"/>
      <c r="H5407" s="18"/>
      <c r="I5407" s="18"/>
      <c r="J5407" s="18"/>
      <c r="K5407" s="18"/>
      <c r="L5407" s="18" t="str">
        <f t="shared" si="163"/>
        <v/>
      </c>
      <c r="N5407" t="str">
        <f>IF([1]线路!H5407="","",[1]线路!H5407)</f>
        <v/>
      </c>
    </row>
    <row r="5408" spans="7:14" x14ac:dyDescent="0.15">
      <c r="G5408" s="18"/>
      <c r="H5408" s="18"/>
      <c r="I5408" s="18"/>
      <c r="J5408" s="18"/>
      <c r="K5408" s="18"/>
      <c r="L5408" s="18" t="str">
        <f t="shared" si="163"/>
        <v/>
      </c>
      <c r="N5408" t="str">
        <f>IF([1]线路!H5408="","",[1]线路!H5408)</f>
        <v/>
      </c>
    </row>
    <row r="5409" spans="7:14" x14ac:dyDescent="0.15">
      <c r="G5409" s="18"/>
      <c r="H5409" s="18"/>
      <c r="I5409" s="18"/>
      <c r="J5409" s="18"/>
      <c r="K5409" s="18"/>
      <c r="L5409" s="18" t="str">
        <f t="shared" si="163"/>
        <v/>
      </c>
      <c r="N5409" t="str">
        <f>IF([1]线路!H5409="","",[1]线路!H5409)</f>
        <v/>
      </c>
    </row>
    <row r="5410" spans="7:14" x14ac:dyDescent="0.15">
      <c r="G5410" s="18"/>
      <c r="H5410" s="18"/>
      <c r="I5410" s="18"/>
      <c r="J5410" s="18"/>
      <c r="K5410" s="18"/>
      <c r="L5410" s="18" t="str">
        <f t="shared" si="163"/>
        <v/>
      </c>
      <c r="N5410" t="str">
        <f>IF([1]线路!H5410="","",[1]线路!H5410)</f>
        <v/>
      </c>
    </row>
    <row r="5411" spans="7:14" x14ac:dyDescent="0.15">
      <c r="G5411" s="18"/>
      <c r="H5411" s="18"/>
      <c r="I5411" s="18"/>
      <c r="J5411" s="18"/>
      <c r="K5411" s="18"/>
      <c r="L5411" s="18" t="str">
        <f t="shared" si="163"/>
        <v/>
      </c>
      <c r="N5411" t="str">
        <f>IF([1]线路!H5411="","",[1]线路!H5411)</f>
        <v/>
      </c>
    </row>
    <row r="5412" spans="7:14" x14ac:dyDescent="0.15">
      <c r="G5412" s="18"/>
      <c r="H5412" s="18"/>
      <c r="I5412" s="18"/>
      <c r="J5412" s="18"/>
      <c r="K5412" s="18"/>
      <c r="L5412" s="18" t="str">
        <f t="shared" si="163"/>
        <v/>
      </c>
      <c r="N5412" t="str">
        <f>IF([1]线路!H5412="","",[1]线路!H5412)</f>
        <v/>
      </c>
    </row>
    <row r="5413" spans="7:14" x14ac:dyDescent="0.15">
      <c r="G5413" s="18"/>
      <c r="H5413" s="18"/>
      <c r="I5413" s="18"/>
      <c r="J5413" s="18"/>
      <c r="K5413" s="18"/>
      <c r="L5413" s="18" t="str">
        <f t="shared" si="163"/>
        <v/>
      </c>
      <c r="N5413" t="str">
        <f>IF([1]线路!H5413="","",[1]线路!H5413)</f>
        <v/>
      </c>
    </row>
    <row r="5414" spans="7:14" x14ac:dyDescent="0.15">
      <c r="G5414" s="18"/>
      <c r="H5414" s="18"/>
      <c r="I5414" s="18"/>
      <c r="J5414" s="18"/>
      <c r="K5414" s="18"/>
      <c r="L5414" s="18" t="str">
        <f t="shared" si="163"/>
        <v/>
      </c>
      <c r="N5414" t="str">
        <f>IF([1]线路!H5414="","",[1]线路!H5414)</f>
        <v/>
      </c>
    </row>
    <row r="5415" spans="7:14" x14ac:dyDescent="0.15">
      <c r="G5415" s="18"/>
      <c r="H5415" s="18"/>
      <c r="I5415" s="18"/>
      <c r="J5415" s="18"/>
      <c r="K5415" s="18"/>
      <c r="L5415" s="18" t="str">
        <f t="shared" si="163"/>
        <v/>
      </c>
      <c r="N5415" t="str">
        <f>IF([1]线路!H5415="","",[1]线路!H5415)</f>
        <v/>
      </c>
    </row>
    <row r="5416" spans="7:14" x14ac:dyDescent="0.15">
      <c r="G5416" s="18"/>
      <c r="H5416" s="18"/>
      <c r="I5416" s="18"/>
      <c r="J5416" s="18"/>
      <c r="K5416" s="18"/>
      <c r="L5416" s="18" t="str">
        <f t="shared" si="163"/>
        <v/>
      </c>
      <c r="N5416" t="str">
        <f>IF([1]线路!H5416="","",[1]线路!H5416)</f>
        <v/>
      </c>
    </row>
    <row r="5417" spans="7:14" x14ac:dyDescent="0.15">
      <c r="G5417" s="18"/>
      <c r="H5417" s="18"/>
      <c r="I5417" s="18"/>
      <c r="J5417" s="18"/>
      <c r="K5417" s="18"/>
      <c r="L5417" s="18" t="str">
        <f t="shared" si="163"/>
        <v/>
      </c>
      <c r="N5417" t="str">
        <f>IF([1]线路!H5417="","",[1]线路!H5417)</f>
        <v/>
      </c>
    </row>
    <row r="5418" spans="7:14" x14ac:dyDescent="0.15">
      <c r="G5418" s="18"/>
      <c r="H5418" s="18"/>
      <c r="I5418" s="18"/>
      <c r="J5418" s="18"/>
      <c r="K5418" s="18"/>
      <c r="L5418" s="18" t="str">
        <f t="shared" si="163"/>
        <v/>
      </c>
      <c r="N5418" t="str">
        <f>IF([1]线路!H5418="","",[1]线路!H5418)</f>
        <v/>
      </c>
    </row>
    <row r="5419" spans="7:14" x14ac:dyDescent="0.15">
      <c r="G5419" s="18"/>
      <c r="H5419" s="18"/>
      <c r="I5419" s="18"/>
      <c r="J5419" s="18"/>
      <c r="K5419" s="18"/>
      <c r="L5419" s="18" t="str">
        <f t="shared" si="163"/>
        <v/>
      </c>
      <c r="N5419" t="str">
        <f>IF([1]线路!H5419="","",[1]线路!H5419)</f>
        <v/>
      </c>
    </row>
    <row r="5420" spans="7:14" x14ac:dyDescent="0.15">
      <c r="G5420" s="18"/>
      <c r="H5420" s="18"/>
      <c r="I5420" s="18"/>
      <c r="J5420" s="18"/>
      <c r="K5420" s="18"/>
      <c r="L5420" s="18" t="str">
        <f t="shared" si="163"/>
        <v/>
      </c>
      <c r="N5420" t="str">
        <f>IF([1]线路!H5420="","",[1]线路!H5420)</f>
        <v/>
      </c>
    </row>
    <row r="5421" spans="7:14" x14ac:dyDescent="0.15">
      <c r="G5421" s="18"/>
      <c r="H5421" s="18"/>
      <c r="I5421" s="18"/>
      <c r="J5421" s="18"/>
      <c r="K5421" s="18"/>
      <c r="L5421" s="18" t="str">
        <f t="shared" si="163"/>
        <v/>
      </c>
      <c r="N5421" t="str">
        <f>IF([1]线路!H5421="","",[1]线路!H5421)</f>
        <v/>
      </c>
    </row>
    <row r="5422" spans="7:14" x14ac:dyDescent="0.15">
      <c r="G5422" s="18"/>
      <c r="H5422" s="18"/>
      <c r="I5422" s="18"/>
      <c r="J5422" s="18"/>
      <c r="K5422" s="18"/>
      <c r="L5422" s="18" t="str">
        <f t="shared" si="163"/>
        <v/>
      </c>
      <c r="N5422" t="str">
        <f>IF([1]线路!H5422="","",[1]线路!H5422)</f>
        <v/>
      </c>
    </row>
    <row r="5423" spans="7:14" x14ac:dyDescent="0.15">
      <c r="G5423" s="18"/>
      <c r="H5423" s="18"/>
      <c r="I5423" s="18"/>
      <c r="J5423" s="18"/>
      <c r="K5423" s="18"/>
      <c r="L5423" s="18" t="str">
        <f t="shared" si="163"/>
        <v/>
      </c>
      <c r="N5423" t="str">
        <f>IF([1]线路!H5423="","",[1]线路!H5423)</f>
        <v/>
      </c>
    </row>
    <row r="5424" spans="7:14" x14ac:dyDescent="0.15">
      <c r="G5424" s="18"/>
      <c r="H5424" s="18"/>
      <c r="I5424" s="18"/>
      <c r="J5424" s="18"/>
      <c r="K5424" s="18"/>
      <c r="L5424" s="18" t="str">
        <f t="shared" si="163"/>
        <v/>
      </c>
      <c r="N5424" t="str">
        <f>IF([1]线路!H5424="","",[1]线路!H5424)</f>
        <v/>
      </c>
    </row>
    <row r="5425" spans="7:14" x14ac:dyDescent="0.15">
      <c r="G5425" s="18"/>
      <c r="H5425" s="18"/>
      <c r="I5425" s="18"/>
      <c r="J5425" s="18"/>
      <c r="K5425" s="18"/>
      <c r="L5425" s="18" t="str">
        <f t="shared" si="163"/>
        <v/>
      </c>
      <c r="N5425" t="str">
        <f>IF([1]线路!H5425="","",[1]线路!H5425)</f>
        <v/>
      </c>
    </row>
    <row r="5426" spans="7:14" x14ac:dyDescent="0.15">
      <c r="G5426" s="18"/>
      <c r="H5426" s="18"/>
      <c r="I5426" s="18"/>
      <c r="J5426" s="18"/>
      <c r="K5426" s="18"/>
      <c r="L5426" s="18" t="str">
        <f t="shared" si="163"/>
        <v/>
      </c>
      <c r="N5426" t="str">
        <f>IF([1]线路!H5426="","",[1]线路!H5426)</f>
        <v/>
      </c>
    </row>
    <row r="5427" spans="7:14" x14ac:dyDescent="0.15">
      <c r="G5427" s="18"/>
      <c r="H5427" s="18"/>
      <c r="I5427" s="18"/>
      <c r="J5427" s="18"/>
      <c r="K5427" s="18"/>
      <c r="L5427" s="18" t="str">
        <f t="shared" si="163"/>
        <v/>
      </c>
      <c r="N5427" t="str">
        <f>IF([1]线路!H5427="","",[1]线路!H5427)</f>
        <v/>
      </c>
    </row>
    <row r="5428" spans="7:14" x14ac:dyDescent="0.15">
      <c r="G5428" s="18"/>
      <c r="H5428" s="18"/>
      <c r="I5428" s="18"/>
      <c r="J5428" s="18"/>
      <c r="K5428" s="18"/>
      <c r="L5428" s="18" t="str">
        <f t="shared" si="163"/>
        <v/>
      </c>
      <c r="N5428" t="str">
        <f>IF([1]线路!H5428="","",[1]线路!H5428)</f>
        <v/>
      </c>
    </row>
    <row r="5429" spans="7:14" x14ac:dyDescent="0.15">
      <c r="G5429" s="18"/>
      <c r="H5429" s="18"/>
      <c r="I5429" s="18"/>
      <c r="J5429" s="18"/>
      <c r="K5429" s="18"/>
      <c r="L5429" s="18" t="str">
        <f t="shared" si="163"/>
        <v/>
      </c>
      <c r="N5429" t="str">
        <f>IF([1]线路!H5429="","",[1]线路!H5429)</f>
        <v/>
      </c>
    </row>
    <row r="5430" spans="7:14" x14ac:dyDescent="0.15">
      <c r="G5430" s="18"/>
      <c r="H5430" s="18"/>
      <c r="I5430" s="18"/>
      <c r="J5430" s="18"/>
      <c r="K5430" s="18"/>
      <c r="L5430" s="18" t="str">
        <f t="shared" si="163"/>
        <v/>
      </c>
      <c r="N5430" t="str">
        <f>IF([1]线路!H5430="","",[1]线路!H5430)</f>
        <v/>
      </c>
    </row>
    <row r="5431" spans="7:14" x14ac:dyDescent="0.15">
      <c r="G5431" s="18"/>
      <c r="H5431" s="18"/>
      <c r="I5431" s="18"/>
      <c r="J5431" s="18"/>
      <c r="K5431" s="18"/>
      <c r="L5431" s="18" t="str">
        <f t="shared" si="163"/>
        <v/>
      </c>
      <c r="N5431" t="str">
        <f>IF([1]线路!H5431="","",[1]线路!H5431)</f>
        <v/>
      </c>
    </row>
    <row r="5432" spans="7:14" x14ac:dyDescent="0.15">
      <c r="G5432" s="18"/>
      <c r="H5432" s="18"/>
      <c r="I5432" s="18"/>
      <c r="J5432" s="18"/>
      <c r="K5432" s="18"/>
      <c r="L5432" s="18" t="str">
        <f t="shared" si="163"/>
        <v/>
      </c>
      <c r="N5432" t="str">
        <f>IF([1]线路!H5432="","",[1]线路!H5432)</f>
        <v/>
      </c>
    </row>
    <row r="5433" spans="7:14" x14ac:dyDescent="0.15">
      <c r="G5433" s="18"/>
      <c r="H5433" s="18"/>
      <c r="I5433" s="18"/>
      <c r="J5433" s="18"/>
      <c r="K5433" s="18"/>
      <c r="L5433" s="18" t="str">
        <f t="shared" si="163"/>
        <v/>
      </c>
      <c r="N5433" t="str">
        <f>IF([1]线路!H5433="","",[1]线路!H5433)</f>
        <v/>
      </c>
    </row>
    <row r="5434" spans="7:14" x14ac:dyDescent="0.15">
      <c r="G5434" s="18"/>
      <c r="H5434" s="18"/>
      <c r="I5434" s="18"/>
      <c r="J5434" s="18"/>
      <c r="K5434" s="18"/>
      <c r="L5434" s="18" t="str">
        <f t="shared" si="163"/>
        <v/>
      </c>
      <c r="N5434" t="str">
        <f>IF([1]线路!H5434="","",[1]线路!H5434)</f>
        <v/>
      </c>
    </row>
    <row r="5435" spans="7:14" x14ac:dyDescent="0.15">
      <c r="G5435" s="18"/>
      <c r="H5435" s="18"/>
      <c r="I5435" s="18"/>
      <c r="J5435" s="18"/>
      <c r="K5435" s="18"/>
      <c r="L5435" s="18" t="str">
        <f t="shared" si="163"/>
        <v/>
      </c>
      <c r="N5435" t="str">
        <f>IF([1]线路!H5435="","",[1]线路!H5435)</f>
        <v/>
      </c>
    </row>
    <row r="5436" spans="7:14" x14ac:dyDescent="0.15">
      <c r="G5436" s="18"/>
      <c r="H5436" s="18"/>
      <c r="I5436" s="18"/>
      <c r="J5436" s="18"/>
      <c r="K5436" s="18"/>
      <c r="L5436" s="18" t="str">
        <f t="shared" si="163"/>
        <v/>
      </c>
      <c r="N5436" t="str">
        <f>IF([1]线路!H5436="","",[1]线路!H5436)</f>
        <v/>
      </c>
    </row>
    <row r="5437" spans="7:14" x14ac:dyDescent="0.15">
      <c r="G5437" s="18"/>
      <c r="H5437" s="18"/>
      <c r="I5437" s="18"/>
      <c r="J5437" s="18"/>
      <c r="K5437" s="18"/>
      <c r="L5437" s="18" t="str">
        <f t="shared" si="163"/>
        <v/>
      </c>
      <c r="N5437" t="str">
        <f>IF([1]线路!H5437="","",[1]线路!H5437)</f>
        <v/>
      </c>
    </row>
    <row r="5438" spans="7:14" x14ac:dyDescent="0.15">
      <c r="G5438" s="18"/>
      <c r="H5438" s="18"/>
      <c r="I5438" s="18"/>
      <c r="J5438" s="18"/>
      <c r="K5438" s="18"/>
      <c r="L5438" s="18" t="str">
        <f t="shared" si="163"/>
        <v/>
      </c>
      <c r="N5438" t="str">
        <f>IF([1]线路!H5438="","",[1]线路!H5438)</f>
        <v/>
      </c>
    </row>
    <row r="5439" spans="7:14" x14ac:dyDescent="0.15">
      <c r="G5439" s="18"/>
      <c r="H5439" s="18"/>
      <c r="I5439" s="18"/>
      <c r="J5439" s="18"/>
      <c r="K5439" s="18"/>
      <c r="L5439" s="18" t="str">
        <f t="shared" si="163"/>
        <v/>
      </c>
      <c r="N5439" t="str">
        <f>IF([1]线路!H5439="","",[1]线路!H5439)</f>
        <v/>
      </c>
    </row>
    <row r="5440" spans="7:14" x14ac:dyDescent="0.15">
      <c r="G5440" s="18"/>
      <c r="H5440" s="18"/>
      <c r="I5440" s="18"/>
      <c r="J5440" s="18"/>
      <c r="K5440" s="18"/>
      <c r="L5440" s="18" t="str">
        <f t="shared" si="163"/>
        <v/>
      </c>
      <c r="N5440" t="str">
        <f>IF([1]线路!H5440="","",[1]线路!H5440)</f>
        <v/>
      </c>
    </row>
    <row r="5441" spans="7:14" x14ac:dyDescent="0.15">
      <c r="G5441" s="18"/>
      <c r="H5441" s="18"/>
      <c r="I5441" s="18"/>
      <c r="J5441" s="18"/>
      <c r="K5441" s="18"/>
      <c r="L5441" s="18" t="str">
        <f t="shared" si="163"/>
        <v/>
      </c>
      <c r="N5441" t="str">
        <f>IF([1]线路!H5441="","",[1]线路!H5441)</f>
        <v/>
      </c>
    </row>
    <row r="5442" spans="7:14" x14ac:dyDescent="0.15">
      <c r="G5442" s="18"/>
      <c r="H5442" s="18"/>
      <c r="I5442" s="18"/>
      <c r="J5442" s="18"/>
      <c r="K5442" s="18"/>
      <c r="L5442" s="18" t="str">
        <f t="shared" si="163"/>
        <v/>
      </c>
      <c r="N5442" t="str">
        <f>IF([1]线路!H5442="","",[1]线路!H5442)</f>
        <v/>
      </c>
    </row>
    <row r="5443" spans="7:14" x14ac:dyDescent="0.15">
      <c r="G5443" s="18"/>
      <c r="H5443" s="18"/>
      <c r="I5443" s="18"/>
      <c r="J5443" s="18"/>
      <c r="K5443" s="18"/>
      <c r="L5443" s="18" t="str">
        <f t="shared" ref="L5443:L5506" si="164">IF(OR(I5443="",K5443=""),"",IF(I5443/(I5443+K5443)&gt;0.5,0,1))</f>
        <v/>
      </c>
      <c r="N5443" t="str">
        <f>IF([1]线路!H5443="","",[1]线路!H5443)</f>
        <v/>
      </c>
    </row>
    <row r="5444" spans="7:14" x14ac:dyDescent="0.15">
      <c r="G5444" s="18"/>
      <c r="H5444" s="18"/>
      <c r="I5444" s="18"/>
      <c r="J5444" s="18"/>
      <c r="K5444" s="18"/>
      <c r="L5444" s="18" t="str">
        <f t="shared" si="164"/>
        <v/>
      </c>
      <c r="N5444" t="str">
        <f>IF([1]线路!H5444="","",[1]线路!H5444)</f>
        <v/>
      </c>
    </row>
    <row r="5445" spans="7:14" x14ac:dyDescent="0.15">
      <c r="G5445" s="18"/>
      <c r="H5445" s="18"/>
      <c r="I5445" s="18"/>
      <c r="J5445" s="18"/>
      <c r="K5445" s="18"/>
      <c r="L5445" s="18" t="str">
        <f t="shared" si="164"/>
        <v/>
      </c>
      <c r="N5445" t="str">
        <f>IF([1]线路!H5445="","",[1]线路!H5445)</f>
        <v/>
      </c>
    </row>
    <row r="5446" spans="7:14" x14ac:dyDescent="0.15">
      <c r="G5446" s="18"/>
      <c r="H5446" s="18"/>
      <c r="I5446" s="18"/>
      <c r="J5446" s="18"/>
      <c r="K5446" s="18"/>
      <c r="L5446" s="18" t="str">
        <f t="shared" si="164"/>
        <v/>
      </c>
      <c r="N5446" t="str">
        <f>IF([1]线路!H5446="","",[1]线路!H5446)</f>
        <v/>
      </c>
    </row>
    <row r="5447" spans="7:14" x14ac:dyDescent="0.15">
      <c r="G5447" s="18"/>
      <c r="H5447" s="18"/>
      <c r="I5447" s="18"/>
      <c r="J5447" s="18"/>
      <c r="K5447" s="18"/>
      <c r="L5447" s="18" t="str">
        <f t="shared" si="164"/>
        <v/>
      </c>
      <c r="N5447" t="str">
        <f>IF([1]线路!H5447="","",[1]线路!H5447)</f>
        <v/>
      </c>
    </row>
    <row r="5448" spans="7:14" x14ac:dyDescent="0.15">
      <c r="G5448" s="18"/>
      <c r="H5448" s="18"/>
      <c r="I5448" s="18"/>
      <c r="J5448" s="18"/>
      <c r="K5448" s="18"/>
      <c r="L5448" s="18" t="str">
        <f t="shared" si="164"/>
        <v/>
      </c>
      <c r="N5448" t="str">
        <f>IF([1]线路!H5448="","",[1]线路!H5448)</f>
        <v/>
      </c>
    </row>
    <row r="5449" spans="7:14" x14ac:dyDescent="0.15">
      <c r="G5449" s="18"/>
      <c r="H5449" s="18"/>
      <c r="I5449" s="18"/>
      <c r="J5449" s="18"/>
      <c r="K5449" s="18"/>
      <c r="L5449" s="18" t="str">
        <f t="shared" si="164"/>
        <v/>
      </c>
      <c r="N5449" t="str">
        <f>IF([1]线路!H5449="","",[1]线路!H5449)</f>
        <v/>
      </c>
    </row>
    <row r="5450" spans="7:14" x14ac:dyDescent="0.15">
      <c r="G5450" s="18"/>
      <c r="H5450" s="18"/>
      <c r="I5450" s="18"/>
      <c r="J5450" s="18"/>
      <c r="K5450" s="18"/>
      <c r="L5450" s="18" t="str">
        <f t="shared" si="164"/>
        <v/>
      </c>
      <c r="N5450" t="str">
        <f>IF([1]线路!H5450="","",[1]线路!H5450)</f>
        <v/>
      </c>
    </row>
    <row r="5451" spans="7:14" x14ac:dyDescent="0.15">
      <c r="G5451" s="18"/>
      <c r="H5451" s="18"/>
      <c r="I5451" s="18"/>
      <c r="J5451" s="18"/>
      <c r="K5451" s="18"/>
      <c r="L5451" s="18" t="str">
        <f t="shared" si="164"/>
        <v/>
      </c>
      <c r="N5451" t="str">
        <f>IF([1]线路!H5451="","",[1]线路!H5451)</f>
        <v/>
      </c>
    </row>
    <row r="5452" spans="7:14" x14ac:dyDescent="0.15">
      <c r="G5452" s="18"/>
      <c r="H5452" s="18"/>
      <c r="I5452" s="18"/>
      <c r="J5452" s="18"/>
      <c r="K5452" s="18"/>
      <c r="L5452" s="18" t="str">
        <f t="shared" si="164"/>
        <v/>
      </c>
      <c r="N5452" t="str">
        <f>IF([1]线路!H5452="","",[1]线路!H5452)</f>
        <v/>
      </c>
    </row>
    <row r="5453" spans="7:14" x14ac:dyDescent="0.15">
      <c r="G5453" s="18"/>
      <c r="H5453" s="18"/>
      <c r="I5453" s="18"/>
      <c r="J5453" s="18"/>
      <c r="K5453" s="18"/>
      <c r="L5453" s="18" t="str">
        <f t="shared" si="164"/>
        <v/>
      </c>
      <c r="N5453" t="str">
        <f>IF([1]线路!H5453="","",[1]线路!H5453)</f>
        <v/>
      </c>
    </row>
    <row r="5454" spans="7:14" x14ac:dyDescent="0.15">
      <c r="G5454" s="18"/>
      <c r="H5454" s="18"/>
      <c r="I5454" s="18"/>
      <c r="J5454" s="18"/>
      <c r="K5454" s="18"/>
      <c r="L5454" s="18" t="str">
        <f t="shared" si="164"/>
        <v/>
      </c>
      <c r="N5454" t="str">
        <f>IF([1]线路!H5454="","",[1]线路!H5454)</f>
        <v/>
      </c>
    </row>
    <row r="5455" spans="7:14" x14ac:dyDescent="0.15">
      <c r="G5455" s="18"/>
      <c r="H5455" s="18"/>
      <c r="I5455" s="18"/>
      <c r="J5455" s="18"/>
      <c r="K5455" s="18"/>
      <c r="L5455" s="18" t="str">
        <f t="shared" si="164"/>
        <v/>
      </c>
      <c r="N5455" t="str">
        <f>IF([1]线路!H5455="","",[1]线路!H5455)</f>
        <v/>
      </c>
    </row>
    <row r="5456" spans="7:14" x14ac:dyDescent="0.15">
      <c r="G5456" s="18"/>
      <c r="H5456" s="18"/>
      <c r="I5456" s="18"/>
      <c r="J5456" s="18"/>
      <c r="K5456" s="18"/>
      <c r="L5456" s="18" t="str">
        <f t="shared" si="164"/>
        <v/>
      </c>
      <c r="N5456" t="str">
        <f>IF([1]线路!H5456="","",[1]线路!H5456)</f>
        <v/>
      </c>
    </row>
    <row r="5457" spans="7:14" x14ac:dyDescent="0.15">
      <c r="G5457" s="18"/>
      <c r="H5457" s="18"/>
      <c r="I5457" s="18"/>
      <c r="J5457" s="18"/>
      <c r="K5457" s="18"/>
      <c r="L5457" s="18" t="str">
        <f t="shared" si="164"/>
        <v/>
      </c>
      <c r="N5457" t="str">
        <f>IF([1]线路!H5457="","",[1]线路!H5457)</f>
        <v/>
      </c>
    </row>
    <row r="5458" spans="7:14" x14ac:dyDescent="0.15">
      <c r="G5458" s="18"/>
      <c r="H5458" s="18"/>
      <c r="I5458" s="18"/>
      <c r="J5458" s="18"/>
      <c r="K5458" s="18"/>
      <c r="L5458" s="18" t="str">
        <f t="shared" si="164"/>
        <v/>
      </c>
      <c r="N5458" t="str">
        <f>IF([1]线路!H5458="","",[1]线路!H5458)</f>
        <v/>
      </c>
    </row>
    <row r="5459" spans="7:14" x14ac:dyDescent="0.15">
      <c r="G5459" s="18"/>
      <c r="H5459" s="18"/>
      <c r="I5459" s="18"/>
      <c r="J5459" s="18"/>
      <c r="K5459" s="18"/>
      <c r="L5459" s="18" t="str">
        <f t="shared" si="164"/>
        <v/>
      </c>
      <c r="N5459" t="str">
        <f>IF([1]线路!H5459="","",[1]线路!H5459)</f>
        <v/>
      </c>
    </row>
    <row r="5460" spans="7:14" x14ac:dyDescent="0.15">
      <c r="G5460" s="18"/>
      <c r="H5460" s="18"/>
      <c r="I5460" s="18"/>
      <c r="J5460" s="18"/>
      <c r="K5460" s="18"/>
      <c r="L5460" s="18" t="str">
        <f t="shared" si="164"/>
        <v/>
      </c>
      <c r="N5460" t="str">
        <f>IF([1]线路!H5460="","",[1]线路!H5460)</f>
        <v/>
      </c>
    </row>
    <row r="5461" spans="7:14" x14ac:dyDescent="0.15">
      <c r="G5461" s="18"/>
      <c r="H5461" s="18"/>
      <c r="I5461" s="18"/>
      <c r="J5461" s="18"/>
      <c r="K5461" s="18"/>
      <c r="L5461" s="18" t="str">
        <f t="shared" si="164"/>
        <v/>
      </c>
      <c r="N5461" t="str">
        <f>IF([1]线路!H5461="","",[1]线路!H5461)</f>
        <v/>
      </c>
    </row>
    <row r="5462" spans="7:14" x14ac:dyDescent="0.15">
      <c r="G5462" s="18"/>
      <c r="H5462" s="18"/>
      <c r="I5462" s="18"/>
      <c r="J5462" s="18"/>
      <c r="K5462" s="18"/>
      <c r="L5462" s="18" t="str">
        <f t="shared" si="164"/>
        <v/>
      </c>
      <c r="N5462" t="str">
        <f>IF([1]线路!H5462="","",[1]线路!H5462)</f>
        <v/>
      </c>
    </row>
    <row r="5463" spans="7:14" x14ac:dyDescent="0.15">
      <c r="G5463" s="18"/>
      <c r="H5463" s="18"/>
      <c r="I5463" s="18"/>
      <c r="J5463" s="18"/>
      <c r="K5463" s="18"/>
      <c r="L5463" s="18" t="str">
        <f t="shared" si="164"/>
        <v/>
      </c>
      <c r="N5463" t="str">
        <f>IF([1]线路!H5463="","",[1]线路!H5463)</f>
        <v/>
      </c>
    </row>
    <row r="5464" spans="7:14" x14ac:dyDescent="0.15">
      <c r="G5464" s="18"/>
      <c r="H5464" s="18"/>
      <c r="I5464" s="18"/>
      <c r="J5464" s="18"/>
      <c r="K5464" s="18"/>
      <c r="L5464" s="18" t="str">
        <f t="shared" si="164"/>
        <v/>
      </c>
      <c r="N5464" t="str">
        <f>IF([1]线路!H5464="","",[1]线路!H5464)</f>
        <v/>
      </c>
    </row>
    <row r="5465" spans="7:14" x14ac:dyDescent="0.15">
      <c r="G5465" s="18"/>
      <c r="H5465" s="18"/>
      <c r="I5465" s="18"/>
      <c r="J5465" s="18"/>
      <c r="K5465" s="18"/>
      <c r="L5465" s="18" t="str">
        <f t="shared" si="164"/>
        <v/>
      </c>
      <c r="N5465" t="str">
        <f>IF([1]线路!H5465="","",[1]线路!H5465)</f>
        <v/>
      </c>
    </row>
    <row r="5466" spans="7:14" x14ac:dyDescent="0.15">
      <c r="G5466" s="18"/>
      <c r="H5466" s="18"/>
      <c r="I5466" s="18"/>
      <c r="J5466" s="18"/>
      <c r="K5466" s="18"/>
      <c r="L5466" s="18" t="str">
        <f t="shared" si="164"/>
        <v/>
      </c>
      <c r="N5466" t="str">
        <f>IF([1]线路!H5466="","",[1]线路!H5466)</f>
        <v/>
      </c>
    </row>
    <row r="5467" spans="7:14" x14ac:dyDescent="0.15">
      <c r="G5467" s="18"/>
      <c r="H5467" s="18"/>
      <c r="I5467" s="18"/>
      <c r="J5467" s="18"/>
      <c r="K5467" s="18"/>
      <c r="L5467" s="18" t="str">
        <f t="shared" si="164"/>
        <v/>
      </c>
      <c r="N5467" t="str">
        <f>IF([1]线路!H5467="","",[1]线路!H5467)</f>
        <v/>
      </c>
    </row>
    <row r="5468" spans="7:14" x14ac:dyDescent="0.15">
      <c r="G5468" s="18"/>
      <c r="H5468" s="18"/>
      <c r="I5468" s="18"/>
      <c r="J5468" s="18"/>
      <c r="K5468" s="18"/>
      <c r="L5468" s="18" t="str">
        <f t="shared" si="164"/>
        <v/>
      </c>
      <c r="N5468" t="str">
        <f>IF([1]线路!H5468="","",[1]线路!H5468)</f>
        <v/>
      </c>
    </row>
    <row r="5469" spans="7:14" x14ac:dyDescent="0.15">
      <c r="G5469" s="18"/>
      <c r="H5469" s="18"/>
      <c r="I5469" s="18"/>
      <c r="J5469" s="18"/>
      <c r="K5469" s="18"/>
      <c r="L5469" s="18" t="str">
        <f t="shared" si="164"/>
        <v/>
      </c>
      <c r="N5469" t="str">
        <f>IF([1]线路!H5469="","",[1]线路!H5469)</f>
        <v/>
      </c>
    </row>
    <row r="5470" spans="7:14" x14ac:dyDescent="0.15">
      <c r="G5470" s="18"/>
      <c r="H5470" s="18"/>
      <c r="I5470" s="18"/>
      <c r="J5470" s="18"/>
      <c r="K5470" s="18"/>
      <c r="L5470" s="18" t="str">
        <f t="shared" si="164"/>
        <v/>
      </c>
      <c r="N5470" t="str">
        <f>IF([1]线路!H5470="","",[1]线路!H5470)</f>
        <v/>
      </c>
    </row>
    <row r="5471" spans="7:14" x14ac:dyDescent="0.15">
      <c r="G5471" s="18"/>
      <c r="H5471" s="18"/>
      <c r="I5471" s="18"/>
      <c r="J5471" s="18"/>
      <c r="K5471" s="18"/>
      <c r="L5471" s="18" t="str">
        <f t="shared" si="164"/>
        <v/>
      </c>
      <c r="N5471" t="str">
        <f>IF([1]线路!H5471="","",[1]线路!H5471)</f>
        <v/>
      </c>
    </row>
    <row r="5472" spans="7:14" x14ac:dyDescent="0.15">
      <c r="G5472" s="18"/>
      <c r="H5472" s="18"/>
      <c r="I5472" s="18"/>
      <c r="J5472" s="18"/>
      <c r="K5472" s="18"/>
      <c r="L5472" s="18" t="str">
        <f t="shared" si="164"/>
        <v/>
      </c>
      <c r="N5472" t="str">
        <f>IF([1]线路!H5472="","",[1]线路!H5472)</f>
        <v/>
      </c>
    </row>
    <row r="5473" spans="7:14" x14ac:dyDescent="0.15">
      <c r="G5473" s="18"/>
      <c r="H5473" s="18"/>
      <c r="I5473" s="18"/>
      <c r="J5473" s="18"/>
      <c r="K5473" s="18"/>
      <c r="L5473" s="18" t="str">
        <f t="shared" si="164"/>
        <v/>
      </c>
      <c r="N5473" t="str">
        <f>IF([1]线路!H5473="","",[1]线路!H5473)</f>
        <v/>
      </c>
    </row>
    <row r="5474" spans="7:14" x14ac:dyDescent="0.15">
      <c r="G5474" s="18"/>
      <c r="H5474" s="18"/>
      <c r="I5474" s="18"/>
      <c r="J5474" s="18"/>
      <c r="K5474" s="18"/>
      <c r="L5474" s="18" t="str">
        <f t="shared" si="164"/>
        <v/>
      </c>
      <c r="N5474" t="str">
        <f>IF([1]线路!H5474="","",[1]线路!H5474)</f>
        <v/>
      </c>
    </row>
    <row r="5475" spans="7:14" x14ac:dyDescent="0.15">
      <c r="G5475" s="18"/>
      <c r="H5475" s="18"/>
      <c r="I5475" s="18"/>
      <c r="J5475" s="18"/>
      <c r="K5475" s="18"/>
      <c r="L5475" s="18" t="str">
        <f t="shared" si="164"/>
        <v/>
      </c>
      <c r="N5475" t="str">
        <f>IF([1]线路!H5475="","",[1]线路!H5475)</f>
        <v/>
      </c>
    </row>
    <row r="5476" spans="7:14" x14ac:dyDescent="0.15">
      <c r="G5476" s="18"/>
      <c r="H5476" s="18"/>
      <c r="I5476" s="18"/>
      <c r="J5476" s="18"/>
      <c r="K5476" s="18"/>
      <c r="L5476" s="18" t="str">
        <f t="shared" si="164"/>
        <v/>
      </c>
      <c r="N5476" t="str">
        <f>IF([1]线路!H5476="","",[1]线路!H5476)</f>
        <v/>
      </c>
    </row>
    <row r="5477" spans="7:14" x14ac:dyDescent="0.15">
      <c r="G5477" s="18"/>
      <c r="H5477" s="18"/>
      <c r="I5477" s="18"/>
      <c r="J5477" s="18"/>
      <c r="K5477" s="18"/>
      <c r="L5477" s="18" t="str">
        <f t="shared" si="164"/>
        <v/>
      </c>
      <c r="N5477" t="str">
        <f>IF([1]线路!H5477="","",[1]线路!H5477)</f>
        <v/>
      </c>
    </row>
    <row r="5478" spans="7:14" x14ac:dyDescent="0.15">
      <c r="G5478" s="18"/>
      <c r="H5478" s="18"/>
      <c r="I5478" s="18"/>
      <c r="J5478" s="18"/>
      <c r="K5478" s="18"/>
      <c r="L5478" s="18" t="str">
        <f t="shared" si="164"/>
        <v/>
      </c>
      <c r="N5478" t="str">
        <f>IF([1]线路!H5478="","",[1]线路!H5478)</f>
        <v/>
      </c>
    </row>
    <row r="5479" spans="7:14" x14ac:dyDescent="0.15">
      <c r="G5479" s="18"/>
      <c r="H5479" s="18"/>
      <c r="I5479" s="18"/>
      <c r="J5479" s="18"/>
      <c r="K5479" s="18"/>
      <c r="L5479" s="18" t="str">
        <f t="shared" si="164"/>
        <v/>
      </c>
      <c r="N5479" t="str">
        <f>IF([1]线路!H5479="","",[1]线路!H5479)</f>
        <v/>
      </c>
    </row>
    <row r="5480" spans="7:14" x14ac:dyDescent="0.15">
      <c r="G5480" s="18"/>
      <c r="H5480" s="18"/>
      <c r="I5480" s="18"/>
      <c r="J5480" s="18"/>
      <c r="K5480" s="18"/>
      <c r="L5480" s="18" t="str">
        <f t="shared" si="164"/>
        <v/>
      </c>
      <c r="N5480" t="str">
        <f>IF([1]线路!H5480="","",[1]线路!H5480)</f>
        <v/>
      </c>
    </row>
    <row r="5481" spans="7:14" x14ac:dyDescent="0.15">
      <c r="G5481" s="18"/>
      <c r="H5481" s="18"/>
      <c r="I5481" s="18"/>
      <c r="J5481" s="18"/>
      <c r="K5481" s="18"/>
      <c r="L5481" s="18" t="str">
        <f t="shared" si="164"/>
        <v/>
      </c>
      <c r="N5481" t="str">
        <f>IF([1]线路!H5481="","",[1]线路!H5481)</f>
        <v/>
      </c>
    </row>
    <row r="5482" spans="7:14" x14ac:dyDescent="0.15">
      <c r="G5482" s="18"/>
      <c r="H5482" s="18"/>
      <c r="I5482" s="18"/>
      <c r="J5482" s="18"/>
      <c r="K5482" s="18"/>
      <c r="L5482" s="18" t="str">
        <f t="shared" si="164"/>
        <v/>
      </c>
      <c r="N5482" t="str">
        <f>IF([1]线路!H5482="","",[1]线路!H5482)</f>
        <v/>
      </c>
    </row>
    <row r="5483" spans="7:14" x14ac:dyDescent="0.15">
      <c r="G5483" s="18"/>
      <c r="H5483" s="18"/>
      <c r="I5483" s="18"/>
      <c r="J5483" s="18"/>
      <c r="K5483" s="18"/>
      <c r="L5483" s="18" t="str">
        <f t="shared" si="164"/>
        <v/>
      </c>
      <c r="N5483" t="str">
        <f>IF([1]线路!H5483="","",[1]线路!H5483)</f>
        <v/>
      </c>
    </row>
    <row r="5484" spans="7:14" x14ac:dyDescent="0.15">
      <c r="G5484" s="18"/>
      <c r="H5484" s="18"/>
      <c r="I5484" s="18"/>
      <c r="J5484" s="18"/>
      <c r="K5484" s="18"/>
      <c r="L5484" s="18" t="str">
        <f t="shared" si="164"/>
        <v/>
      </c>
      <c r="N5484" t="str">
        <f>IF([1]线路!H5484="","",[1]线路!H5484)</f>
        <v/>
      </c>
    </row>
    <row r="5485" spans="7:14" x14ac:dyDescent="0.15">
      <c r="G5485" s="18"/>
      <c r="H5485" s="18"/>
      <c r="I5485" s="18"/>
      <c r="J5485" s="18"/>
      <c r="K5485" s="18"/>
      <c r="L5485" s="18" t="str">
        <f t="shared" si="164"/>
        <v/>
      </c>
      <c r="N5485" t="str">
        <f>IF([1]线路!H5485="","",[1]线路!H5485)</f>
        <v/>
      </c>
    </row>
    <row r="5486" spans="7:14" x14ac:dyDescent="0.15">
      <c r="G5486" s="18"/>
      <c r="H5486" s="18"/>
      <c r="I5486" s="18"/>
      <c r="J5486" s="18"/>
      <c r="K5486" s="18"/>
      <c r="L5486" s="18" t="str">
        <f t="shared" si="164"/>
        <v/>
      </c>
      <c r="N5486" t="str">
        <f>IF([1]线路!H5486="","",[1]线路!H5486)</f>
        <v/>
      </c>
    </row>
    <row r="5487" spans="7:14" x14ac:dyDescent="0.15">
      <c r="G5487" s="18"/>
      <c r="H5487" s="18"/>
      <c r="I5487" s="18"/>
      <c r="J5487" s="18"/>
      <c r="K5487" s="18"/>
      <c r="L5487" s="18" t="str">
        <f t="shared" si="164"/>
        <v/>
      </c>
      <c r="N5487" t="str">
        <f>IF([1]线路!H5487="","",[1]线路!H5487)</f>
        <v/>
      </c>
    </row>
    <row r="5488" spans="7:14" x14ac:dyDescent="0.15">
      <c r="G5488" s="18"/>
      <c r="H5488" s="18"/>
      <c r="I5488" s="18"/>
      <c r="J5488" s="18"/>
      <c r="K5488" s="18"/>
      <c r="L5488" s="18" t="str">
        <f t="shared" si="164"/>
        <v/>
      </c>
      <c r="N5488" t="str">
        <f>IF([1]线路!H5488="","",[1]线路!H5488)</f>
        <v/>
      </c>
    </row>
    <row r="5489" spans="7:14" x14ac:dyDescent="0.15">
      <c r="G5489" s="18"/>
      <c r="H5489" s="18"/>
      <c r="I5489" s="18"/>
      <c r="J5489" s="18"/>
      <c r="K5489" s="18"/>
      <c r="L5489" s="18" t="str">
        <f t="shared" si="164"/>
        <v/>
      </c>
      <c r="N5489" t="str">
        <f>IF([1]线路!H5489="","",[1]线路!H5489)</f>
        <v/>
      </c>
    </row>
    <row r="5490" spans="7:14" x14ac:dyDescent="0.15">
      <c r="G5490" s="18"/>
      <c r="H5490" s="18"/>
      <c r="I5490" s="18"/>
      <c r="J5490" s="18"/>
      <c r="K5490" s="18"/>
      <c r="L5490" s="18" t="str">
        <f t="shared" si="164"/>
        <v/>
      </c>
      <c r="N5490" t="str">
        <f>IF([1]线路!H5490="","",[1]线路!H5490)</f>
        <v/>
      </c>
    </row>
    <row r="5491" spans="7:14" x14ac:dyDescent="0.15">
      <c r="G5491" s="18"/>
      <c r="H5491" s="18"/>
      <c r="I5491" s="18"/>
      <c r="J5491" s="18"/>
      <c r="K5491" s="18"/>
      <c r="L5491" s="18" t="str">
        <f t="shared" si="164"/>
        <v/>
      </c>
      <c r="N5491" t="str">
        <f>IF([1]线路!H5491="","",[1]线路!H5491)</f>
        <v/>
      </c>
    </row>
    <row r="5492" spans="7:14" x14ac:dyDescent="0.15">
      <c r="G5492" s="18"/>
      <c r="H5492" s="18"/>
      <c r="I5492" s="18"/>
      <c r="J5492" s="18"/>
      <c r="K5492" s="18"/>
      <c r="L5492" s="18" t="str">
        <f t="shared" si="164"/>
        <v/>
      </c>
      <c r="N5492" t="str">
        <f>IF([1]线路!H5492="","",[1]线路!H5492)</f>
        <v/>
      </c>
    </row>
    <row r="5493" spans="7:14" x14ac:dyDescent="0.15">
      <c r="G5493" s="18"/>
      <c r="H5493" s="18"/>
      <c r="I5493" s="18"/>
      <c r="J5493" s="18"/>
      <c r="K5493" s="18"/>
      <c r="L5493" s="18" t="str">
        <f t="shared" si="164"/>
        <v/>
      </c>
      <c r="N5493" t="str">
        <f>IF([1]线路!H5493="","",[1]线路!H5493)</f>
        <v/>
      </c>
    </row>
    <row r="5494" spans="7:14" x14ac:dyDescent="0.15">
      <c r="G5494" s="18"/>
      <c r="H5494" s="18"/>
      <c r="I5494" s="18"/>
      <c r="J5494" s="18"/>
      <c r="K5494" s="18"/>
      <c r="L5494" s="18" t="str">
        <f t="shared" si="164"/>
        <v/>
      </c>
      <c r="N5494" t="str">
        <f>IF([1]线路!H5494="","",[1]线路!H5494)</f>
        <v/>
      </c>
    </row>
    <row r="5495" spans="7:14" x14ac:dyDescent="0.15">
      <c r="G5495" s="18"/>
      <c r="H5495" s="18"/>
      <c r="I5495" s="18"/>
      <c r="J5495" s="18"/>
      <c r="K5495" s="18"/>
      <c r="L5495" s="18" t="str">
        <f t="shared" si="164"/>
        <v/>
      </c>
      <c r="N5495" t="str">
        <f>IF([1]线路!H5495="","",[1]线路!H5495)</f>
        <v/>
      </c>
    </row>
    <row r="5496" spans="7:14" x14ac:dyDescent="0.15">
      <c r="G5496" s="18"/>
      <c r="H5496" s="18"/>
      <c r="I5496" s="18"/>
      <c r="J5496" s="18"/>
      <c r="K5496" s="18"/>
      <c r="L5496" s="18" t="str">
        <f t="shared" si="164"/>
        <v/>
      </c>
      <c r="N5496" t="str">
        <f>IF([1]线路!H5496="","",[1]线路!H5496)</f>
        <v/>
      </c>
    </row>
    <row r="5497" spans="7:14" x14ac:dyDescent="0.15">
      <c r="G5497" s="18"/>
      <c r="H5497" s="18"/>
      <c r="I5497" s="18"/>
      <c r="J5497" s="18"/>
      <c r="K5497" s="18"/>
      <c r="L5497" s="18" t="str">
        <f t="shared" si="164"/>
        <v/>
      </c>
      <c r="N5497" t="str">
        <f>IF([1]线路!H5497="","",[1]线路!H5497)</f>
        <v/>
      </c>
    </row>
    <row r="5498" spans="7:14" x14ac:dyDescent="0.15">
      <c r="G5498" s="18"/>
      <c r="H5498" s="18"/>
      <c r="I5498" s="18"/>
      <c r="J5498" s="18"/>
      <c r="K5498" s="18"/>
      <c r="L5498" s="18" t="str">
        <f t="shared" si="164"/>
        <v/>
      </c>
      <c r="N5498" t="str">
        <f>IF([1]线路!H5498="","",[1]线路!H5498)</f>
        <v/>
      </c>
    </row>
    <row r="5499" spans="7:14" x14ac:dyDescent="0.15">
      <c r="G5499" s="18"/>
      <c r="H5499" s="18"/>
      <c r="I5499" s="18"/>
      <c r="J5499" s="18"/>
      <c r="K5499" s="18"/>
      <c r="L5499" s="18" t="str">
        <f t="shared" si="164"/>
        <v/>
      </c>
      <c r="N5499" t="str">
        <f>IF([1]线路!H5499="","",[1]线路!H5499)</f>
        <v/>
      </c>
    </row>
    <row r="5500" spans="7:14" x14ac:dyDescent="0.15">
      <c r="G5500" s="18"/>
      <c r="H5500" s="18"/>
      <c r="I5500" s="18"/>
      <c r="J5500" s="18"/>
      <c r="K5500" s="18"/>
      <c r="L5500" s="18" t="str">
        <f t="shared" si="164"/>
        <v/>
      </c>
      <c r="N5500" t="str">
        <f>IF([1]线路!H5500="","",[1]线路!H5500)</f>
        <v/>
      </c>
    </row>
    <row r="5501" spans="7:14" x14ac:dyDescent="0.15">
      <c r="G5501" s="18"/>
      <c r="H5501" s="18"/>
      <c r="I5501" s="18"/>
      <c r="J5501" s="18"/>
      <c r="K5501" s="18"/>
      <c r="L5501" s="18" t="str">
        <f t="shared" si="164"/>
        <v/>
      </c>
      <c r="N5501" t="str">
        <f>IF([1]线路!H5501="","",[1]线路!H5501)</f>
        <v/>
      </c>
    </row>
    <row r="5502" spans="7:14" x14ac:dyDescent="0.15">
      <c r="G5502" s="18"/>
      <c r="H5502" s="18"/>
      <c r="I5502" s="18"/>
      <c r="J5502" s="18"/>
      <c r="K5502" s="18"/>
      <c r="L5502" s="18" t="str">
        <f t="shared" si="164"/>
        <v/>
      </c>
      <c r="N5502" t="str">
        <f>IF([1]线路!H5502="","",[1]线路!H5502)</f>
        <v/>
      </c>
    </row>
    <row r="5503" spans="7:14" x14ac:dyDescent="0.15">
      <c r="G5503" s="18"/>
      <c r="H5503" s="18"/>
      <c r="I5503" s="18"/>
      <c r="J5503" s="18"/>
      <c r="K5503" s="18"/>
      <c r="L5503" s="18" t="str">
        <f t="shared" si="164"/>
        <v/>
      </c>
      <c r="N5503" t="str">
        <f>IF([1]线路!H5503="","",[1]线路!H5503)</f>
        <v/>
      </c>
    </row>
    <row r="5504" spans="7:14" x14ac:dyDescent="0.15">
      <c r="G5504" s="18"/>
      <c r="H5504" s="18"/>
      <c r="I5504" s="18"/>
      <c r="J5504" s="18"/>
      <c r="K5504" s="18"/>
      <c r="L5504" s="18" t="str">
        <f t="shared" si="164"/>
        <v/>
      </c>
      <c r="N5504" t="str">
        <f>IF([1]线路!H5504="","",[1]线路!H5504)</f>
        <v/>
      </c>
    </row>
    <row r="5505" spans="7:14" x14ac:dyDescent="0.15">
      <c r="G5505" s="18"/>
      <c r="H5505" s="18"/>
      <c r="I5505" s="18"/>
      <c r="J5505" s="18"/>
      <c r="K5505" s="18"/>
      <c r="L5505" s="18" t="str">
        <f t="shared" si="164"/>
        <v/>
      </c>
      <c r="N5505" t="str">
        <f>IF([1]线路!H5505="","",[1]线路!H5505)</f>
        <v/>
      </c>
    </row>
    <row r="5506" spans="7:14" x14ac:dyDescent="0.15">
      <c r="G5506" s="18"/>
      <c r="H5506" s="18"/>
      <c r="I5506" s="18"/>
      <c r="J5506" s="18"/>
      <c r="K5506" s="18"/>
      <c r="L5506" s="18" t="str">
        <f t="shared" si="164"/>
        <v/>
      </c>
      <c r="N5506" t="str">
        <f>IF([1]线路!H5506="","",[1]线路!H5506)</f>
        <v/>
      </c>
    </row>
    <row r="5507" spans="7:14" x14ac:dyDescent="0.15">
      <c r="G5507" s="18"/>
      <c r="H5507" s="18"/>
      <c r="I5507" s="18"/>
      <c r="J5507" s="18"/>
      <c r="K5507" s="18"/>
      <c r="L5507" s="18" t="str">
        <f t="shared" ref="L5507:L5570" si="165">IF(OR(I5507="",K5507=""),"",IF(I5507/(I5507+K5507)&gt;0.5,0,1))</f>
        <v/>
      </c>
      <c r="N5507" t="str">
        <f>IF([1]线路!H5507="","",[1]线路!H5507)</f>
        <v/>
      </c>
    </row>
    <row r="5508" spans="7:14" x14ac:dyDescent="0.15">
      <c r="G5508" s="18"/>
      <c r="H5508" s="18"/>
      <c r="I5508" s="18"/>
      <c r="J5508" s="18"/>
      <c r="K5508" s="18"/>
      <c r="L5508" s="18" t="str">
        <f t="shared" si="165"/>
        <v/>
      </c>
      <c r="N5508" t="str">
        <f>IF([1]线路!H5508="","",[1]线路!H5508)</f>
        <v/>
      </c>
    </row>
    <row r="5509" spans="7:14" x14ac:dyDescent="0.15">
      <c r="G5509" s="18"/>
      <c r="H5509" s="18"/>
      <c r="I5509" s="18"/>
      <c r="J5509" s="18"/>
      <c r="K5509" s="18"/>
      <c r="L5509" s="18" t="str">
        <f t="shared" si="165"/>
        <v/>
      </c>
      <c r="N5509" t="str">
        <f>IF([1]线路!H5509="","",[1]线路!H5509)</f>
        <v/>
      </c>
    </row>
    <row r="5510" spans="7:14" x14ac:dyDescent="0.15">
      <c r="G5510" s="18"/>
      <c r="H5510" s="18"/>
      <c r="I5510" s="18"/>
      <c r="J5510" s="18"/>
      <c r="K5510" s="18"/>
      <c r="L5510" s="18" t="str">
        <f t="shared" si="165"/>
        <v/>
      </c>
      <c r="N5510" t="str">
        <f>IF([1]线路!H5510="","",[1]线路!H5510)</f>
        <v/>
      </c>
    </row>
    <row r="5511" spans="7:14" x14ac:dyDescent="0.15">
      <c r="G5511" s="18"/>
      <c r="H5511" s="18"/>
      <c r="I5511" s="18"/>
      <c r="J5511" s="18"/>
      <c r="K5511" s="18"/>
      <c r="L5511" s="18" t="str">
        <f t="shared" si="165"/>
        <v/>
      </c>
      <c r="N5511" t="str">
        <f>IF([1]线路!H5511="","",[1]线路!H5511)</f>
        <v/>
      </c>
    </row>
    <row r="5512" spans="7:14" x14ac:dyDescent="0.15">
      <c r="G5512" s="18"/>
      <c r="H5512" s="18"/>
      <c r="I5512" s="18"/>
      <c r="J5512" s="18"/>
      <c r="K5512" s="18"/>
      <c r="L5512" s="18" t="str">
        <f t="shared" si="165"/>
        <v/>
      </c>
      <c r="N5512" t="str">
        <f>IF([1]线路!H5512="","",[1]线路!H5512)</f>
        <v/>
      </c>
    </row>
    <row r="5513" spans="7:14" x14ac:dyDescent="0.15">
      <c r="G5513" s="18"/>
      <c r="H5513" s="18"/>
      <c r="I5513" s="18"/>
      <c r="J5513" s="18"/>
      <c r="K5513" s="18"/>
      <c r="L5513" s="18" t="str">
        <f t="shared" si="165"/>
        <v/>
      </c>
      <c r="N5513" t="str">
        <f>IF([1]线路!H5513="","",[1]线路!H5513)</f>
        <v/>
      </c>
    </row>
    <row r="5514" spans="7:14" x14ac:dyDescent="0.15">
      <c r="G5514" s="18"/>
      <c r="H5514" s="18"/>
      <c r="I5514" s="18"/>
      <c r="J5514" s="18"/>
      <c r="K5514" s="18"/>
      <c r="L5514" s="18" t="str">
        <f t="shared" si="165"/>
        <v/>
      </c>
      <c r="N5514" t="str">
        <f>IF([1]线路!H5514="","",[1]线路!H5514)</f>
        <v/>
      </c>
    </row>
    <row r="5515" spans="7:14" x14ac:dyDescent="0.15">
      <c r="G5515" s="18"/>
      <c r="H5515" s="18"/>
      <c r="I5515" s="18"/>
      <c r="J5515" s="18"/>
      <c r="K5515" s="18"/>
      <c r="L5515" s="18" t="str">
        <f t="shared" si="165"/>
        <v/>
      </c>
      <c r="N5515" t="str">
        <f>IF([1]线路!H5515="","",[1]线路!H5515)</f>
        <v/>
      </c>
    </row>
    <row r="5516" spans="7:14" x14ac:dyDescent="0.15">
      <c r="G5516" s="18"/>
      <c r="H5516" s="18"/>
      <c r="I5516" s="18"/>
      <c r="J5516" s="18"/>
      <c r="K5516" s="18"/>
      <c r="L5516" s="18" t="str">
        <f t="shared" si="165"/>
        <v/>
      </c>
      <c r="N5516" t="str">
        <f>IF([1]线路!H5516="","",[1]线路!H5516)</f>
        <v/>
      </c>
    </row>
    <row r="5517" spans="7:14" x14ac:dyDescent="0.15">
      <c r="G5517" s="18"/>
      <c r="H5517" s="18"/>
      <c r="I5517" s="18"/>
      <c r="J5517" s="18"/>
      <c r="K5517" s="18"/>
      <c r="L5517" s="18" t="str">
        <f t="shared" si="165"/>
        <v/>
      </c>
      <c r="N5517" t="str">
        <f>IF([1]线路!H5517="","",[1]线路!H5517)</f>
        <v/>
      </c>
    </row>
    <row r="5518" spans="7:14" x14ac:dyDescent="0.15">
      <c r="G5518" s="18"/>
      <c r="H5518" s="18"/>
      <c r="I5518" s="18"/>
      <c r="J5518" s="18"/>
      <c r="K5518" s="18"/>
      <c r="L5518" s="18" t="str">
        <f t="shared" si="165"/>
        <v/>
      </c>
      <c r="N5518" t="str">
        <f>IF([1]线路!H5518="","",[1]线路!H5518)</f>
        <v/>
      </c>
    </row>
    <row r="5519" spans="7:14" x14ac:dyDescent="0.15">
      <c r="G5519" s="18"/>
      <c r="H5519" s="18"/>
      <c r="I5519" s="18"/>
      <c r="J5519" s="18"/>
      <c r="K5519" s="18"/>
      <c r="L5519" s="18" t="str">
        <f t="shared" si="165"/>
        <v/>
      </c>
      <c r="N5519" t="str">
        <f>IF([1]线路!H5519="","",[1]线路!H5519)</f>
        <v/>
      </c>
    </row>
    <row r="5520" spans="7:14" x14ac:dyDescent="0.15">
      <c r="G5520" s="18"/>
      <c r="H5520" s="18"/>
      <c r="I5520" s="18"/>
      <c r="J5520" s="18"/>
      <c r="K5520" s="18"/>
      <c r="L5520" s="18" t="str">
        <f t="shared" si="165"/>
        <v/>
      </c>
      <c r="N5520" t="str">
        <f>IF([1]线路!H5520="","",[1]线路!H5520)</f>
        <v/>
      </c>
    </row>
    <row r="5521" spans="7:14" x14ac:dyDescent="0.15">
      <c r="G5521" s="18"/>
      <c r="H5521" s="18"/>
      <c r="I5521" s="18"/>
      <c r="J5521" s="18"/>
      <c r="K5521" s="18"/>
      <c r="L5521" s="18" t="str">
        <f t="shared" si="165"/>
        <v/>
      </c>
      <c r="N5521" t="str">
        <f>IF([1]线路!H5521="","",[1]线路!H5521)</f>
        <v/>
      </c>
    </row>
    <row r="5522" spans="7:14" x14ac:dyDescent="0.15">
      <c r="G5522" s="18"/>
      <c r="H5522" s="18"/>
      <c r="I5522" s="18"/>
      <c r="J5522" s="18"/>
      <c r="K5522" s="18"/>
      <c r="L5522" s="18" t="str">
        <f t="shared" si="165"/>
        <v/>
      </c>
      <c r="N5522" t="str">
        <f>IF([1]线路!H5522="","",[1]线路!H5522)</f>
        <v/>
      </c>
    </row>
    <row r="5523" spans="7:14" x14ac:dyDescent="0.15">
      <c r="G5523" s="18"/>
      <c r="H5523" s="18"/>
      <c r="I5523" s="18"/>
      <c r="J5523" s="18"/>
      <c r="K5523" s="18"/>
      <c r="L5523" s="18" t="str">
        <f t="shared" si="165"/>
        <v/>
      </c>
      <c r="N5523" t="str">
        <f>IF([1]线路!H5523="","",[1]线路!H5523)</f>
        <v/>
      </c>
    </row>
    <row r="5524" spans="7:14" x14ac:dyDescent="0.15">
      <c r="G5524" s="18"/>
      <c r="H5524" s="18"/>
      <c r="I5524" s="18"/>
      <c r="J5524" s="18"/>
      <c r="K5524" s="18"/>
      <c r="L5524" s="18" t="str">
        <f t="shared" si="165"/>
        <v/>
      </c>
      <c r="N5524" t="str">
        <f>IF([1]线路!H5524="","",[1]线路!H5524)</f>
        <v/>
      </c>
    </row>
    <row r="5525" spans="7:14" x14ac:dyDescent="0.15">
      <c r="G5525" s="18"/>
      <c r="H5525" s="18"/>
      <c r="I5525" s="18"/>
      <c r="J5525" s="18"/>
      <c r="K5525" s="18"/>
      <c r="L5525" s="18" t="str">
        <f t="shared" si="165"/>
        <v/>
      </c>
      <c r="N5525" t="str">
        <f>IF([1]线路!H5525="","",[1]线路!H5525)</f>
        <v/>
      </c>
    </row>
    <row r="5526" spans="7:14" x14ac:dyDescent="0.15">
      <c r="G5526" s="18"/>
      <c r="H5526" s="18"/>
      <c r="I5526" s="18"/>
      <c r="J5526" s="18"/>
      <c r="K5526" s="18"/>
      <c r="L5526" s="18" t="str">
        <f t="shared" si="165"/>
        <v/>
      </c>
      <c r="N5526" t="str">
        <f>IF([1]线路!H5526="","",[1]线路!H5526)</f>
        <v/>
      </c>
    </row>
    <row r="5527" spans="7:14" x14ac:dyDescent="0.15">
      <c r="G5527" s="18"/>
      <c r="H5527" s="18"/>
      <c r="I5527" s="18"/>
      <c r="J5527" s="18"/>
      <c r="K5527" s="18"/>
      <c r="L5527" s="18" t="str">
        <f t="shared" si="165"/>
        <v/>
      </c>
      <c r="N5527" t="str">
        <f>IF([1]线路!H5527="","",[1]线路!H5527)</f>
        <v/>
      </c>
    </row>
    <row r="5528" spans="7:14" x14ac:dyDescent="0.15">
      <c r="G5528" s="18"/>
      <c r="H5528" s="18"/>
      <c r="I5528" s="18"/>
      <c r="J5528" s="18"/>
      <c r="K5528" s="18"/>
      <c r="L5528" s="18" t="str">
        <f t="shared" si="165"/>
        <v/>
      </c>
      <c r="N5528" t="str">
        <f>IF([1]线路!H5528="","",[1]线路!H5528)</f>
        <v/>
      </c>
    </row>
    <row r="5529" spans="7:14" x14ac:dyDescent="0.15">
      <c r="G5529" s="18"/>
      <c r="H5529" s="18"/>
      <c r="I5529" s="18"/>
      <c r="J5529" s="18"/>
      <c r="K5529" s="18"/>
      <c r="L5529" s="18" t="str">
        <f t="shared" si="165"/>
        <v/>
      </c>
      <c r="N5529" t="str">
        <f>IF([1]线路!H5529="","",[1]线路!H5529)</f>
        <v/>
      </c>
    </row>
    <row r="5530" spans="7:14" x14ac:dyDescent="0.15">
      <c r="G5530" s="18"/>
      <c r="H5530" s="18"/>
      <c r="I5530" s="18"/>
      <c r="J5530" s="18"/>
      <c r="K5530" s="18"/>
      <c r="L5530" s="18" t="str">
        <f t="shared" si="165"/>
        <v/>
      </c>
      <c r="N5530" t="str">
        <f>IF([1]线路!H5530="","",[1]线路!H5530)</f>
        <v/>
      </c>
    </row>
    <row r="5531" spans="7:14" x14ac:dyDescent="0.15">
      <c r="G5531" s="18"/>
      <c r="H5531" s="18"/>
      <c r="I5531" s="18"/>
      <c r="J5531" s="18"/>
      <c r="K5531" s="18"/>
      <c r="L5531" s="18" t="str">
        <f t="shared" si="165"/>
        <v/>
      </c>
      <c r="N5531" t="str">
        <f>IF([1]线路!H5531="","",[1]线路!H5531)</f>
        <v/>
      </c>
    </row>
    <row r="5532" spans="7:14" x14ac:dyDescent="0.15">
      <c r="G5532" s="18"/>
      <c r="H5532" s="18"/>
      <c r="I5532" s="18"/>
      <c r="J5532" s="18"/>
      <c r="K5532" s="18"/>
      <c r="L5532" s="18" t="str">
        <f t="shared" si="165"/>
        <v/>
      </c>
      <c r="N5532" t="str">
        <f>IF([1]线路!H5532="","",[1]线路!H5532)</f>
        <v/>
      </c>
    </row>
    <row r="5533" spans="7:14" x14ac:dyDescent="0.15">
      <c r="G5533" s="18"/>
      <c r="H5533" s="18"/>
      <c r="I5533" s="18"/>
      <c r="J5533" s="18"/>
      <c r="K5533" s="18"/>
      <c r="L5533" s="18" t="str">
        <f t="shared" si="165"/>
        <v/>
      </c>
      <c r="N5533" t="str">
        <f>IF([1]线路!H5533="","",[1]线路!H5533)</f>
        <v/>
      </c>
    </row>
    <row r="5534" spans="7:14" x14ac:dyDescent="0.15">
      <c r="G5534" s="18"/>
      <c r="H5534" s="18"/>
      <c r="I5534" s="18"/>
      <c r="J5534" s="18"/>
      <c r="K5534" s="18"/>
      <c r="L5534" s="18" t="str">
        <f t="shared" si="165"/>
        <v/>
      </c>
      <c r="N5534" t="str">
        <f>IF([1]线路!H5534="","",[1]线路!H5534)</f>
        <v/>
      </c>
    </row>
    <row r="5535" spans="7:14" x14ac:dyDescent="0.15">
      <c r="G5535" s="18"/>
      <c r="H5535" s="18"/>
      <c r="I5535" s="18"/>
      <c r="J5535" s="18"/>
      <c r="K5535" s="18"/>
      <c r="L5535" s="18" t="str">
        <f t="shared" si="165"/>
        <v/>
      </c>
      <c r="N5535" t="str">
        <f>IF([1]线路!H5535="","",[1]线路!H5535)</f>
        <v/>
      </c>
    </row>
    <row r="5536" spans="7:14" x14ac:dyDescent="0.15">
      <c r="G5536" s="18"/>
      <c r="H5536" s="18"/>
      <c r="I5536" s="18"/>
      <c r="J5536" s="18"/>
      <c r="K5536" s="18"/>
      <c r="L5536" s="18" t="str">
        <f t="shared" si="165"/>
        <v/>
      </c>
      <c r="N5536" t="str">
        <f>IF([1]线路!H5536="","",[1]线路!H5536)</f>
        <v/>
      </c>
    </row>
    <row r="5537" spans="7:14" x14ac:dyDescent="0.15">
      <c r="G5537" s="18"/>
      <c r="H5537" s="18"/>
      <c r="I5537" s="18"/>
      <c r="J5537" s="18"/>
      <c r="K5537" s="18"/>
      <c r="L5537" s="18" t="str">
        <f t="shared" si="165"/>
        <v/>
      </c>
      <c r="N5537" t="str">
        <f>IF([1]线路!H5537="","",[1]线路!H5537)</f>
        <v/>
      </c>
    </row>
    <row r="5538" spans="7:14" x14ac:dyDescent="0.15">
      <c r="G5538" s="18"/>
      <c r="H5538" s="18"/>
      <c r="I5538" s="18"/>
      <c r="J5538" s="18"/>
      <c r="K5538" s="18"/>
      <c r="L5538" s="18" t="str">
        <f t="shared" si="165"/>
        <v/>
      </c>
      <c r="N5538" t="str">
        <f>IF([1]线路!H5538="","",[1]线路!H5538)</f>
        <v/>
      </c>
    </row>
    <row r="5539" spans="7:14" x14ac:dyDescent="0.15">
      <c r="G5539" s="18"/>
      <c r="H5539" s="18"/>
      <c r="I5539" s="18"/>
      <c r="J5539" s="18"/>
      <c r="K5539" s="18"/>
      <c r="L5539" s="18" t="str">
        <f t="shared" si="165"/>
        <v/>
      </c>
      <c r="N5539" t="str">
        <f>IF([1]线路!H5539="","",[1]线路!H5539)</f>
        <v/>
      </c>
    </row>
    <row r="5540" spans="7:14" x14ac:dyDescent="0.15">
      <c r="G5540" s="18"/>
      <c r="H5540" s="18"/>
      <c r="I5540" s="18"/>
      <c r="J5540" s="18"/>
      <c r="K5540" s="18"/>
      <c r="L5540" s="18" t="str">
        <f t="shared" si="165"/>
        <v/>
      </c>
      <c r="N5540" t="str">
        <f>IF([1]线路!H5540="","",[1]线路!H5540)</f>
        <v/>
      </c>
    </row>
    <row r="5541" spans="7:14" x14ac:dyDescent="0.15">
      <c r="G5541" s="18"/>
      <c r="H5541" s="18"/>
      <c r="I5541" s="18"/>
      <c r="J5541" s="18"/>
      <c r="K5541" s="18"/>
      <c r="L5541" s="18" t="str">
        <f t="shared" si="165"/>
        <v/>
      </c>
      <c r="N5541" t="str">
        <f>IF([1]线路!H5541="","",[1]线路!H5541)</f>
        <v/>
      </c>
    </row>
    <row r="5542" spans="7:14" x14ac:dyDescent="0.15">
      <c r="G5542" s="18"/>
      <c r="H5542" s="18"/>
      <c r="I5542" s="18"/>
      <c r="J5542" s="18"/>
      <c r="K5542" s="18"/>
      <c r="L5542" s="18" t="str">
        <f t="shared" si="165"/>
        <v/>
      </c>
      <c r="N5542" t="str">
        <f>IF([1]线路!H5542="","",[1]线路!H5542)</f>
        <v/>
      </c>
    </row>
    <row r="5543" spans="7:14" x14ac:dyDescent="0.15">
      <c r="G5543" s="18"/>
      <c r="H5543" s="18"/>
      <c r="I5543" s="18"/>
      <c r="J5543" s="18"/>
      <c r="K5543" s="18"/>
      <c r="L5543" s="18" t="str">
        <f t="shared" si="165"/>
        <v/>
      </c>
      <c r="N5543" t="str">
        <f>IF([1]线路!H5543="","",[1]线路!H5543)</f>
        <v/>
      </c>
    </row>
    <row r="5544" spans="7:14" x14ac:dyDescent="0.15">
      <c r="G5544" s="18"/>
      <c r="H5544" s="18"/>
      <c r="I5544" s="18"/>
      <c r="J5544" s="18"/>
      <c r="K5544" s="18"/>
      <c r="L5544" s="18" t="str">
        <f t="shared" si="165"/>
        <v/>
      </c>
      <c r="N5544" t="str">
        <f>IF([1]线路!H5544="","",[1]线路!H5544)</f>
        <v/>
      </c>
    </row>
    <row r="5545" spans="7:14" x14ac:dyDescent="0.15">
      <c r="G5545" s="18"/>
      <c r="H5545" s="18"/>
      <c r="I5545" s="18"/>
      <c r="J5545" s="18"/>
      <c r="K5545" s="18"/>
      <c r="L5545" s="18" t="str">
        <f t="shared" si="165"/>
        <v/>
      </c>
      <c r="N5545" t="str">
        <f>IF([1]线路!H5545="","",[1]线路!H5545)</f>
        <v/>
      </c>
    </row>
    <row r="5546" spans="7:14" x14ac:dyDescent="0.15">
      <c r="G5546" s="18"/>
      <c r="H5546" s="18"/>
      <c r="I5546" s="18"/>
      <c r="J5546" s="18"/>
      <c r="K5546" s="18"/>
      <c r="L5546" s="18" t="str">
        <f t="shared" si="165"/>
        <v/>
      </c>
      <c r="N5546" t="str">
        <f>IF([1]线路!H5546="","",[1]线路!H5546)</f>
        <v/>
      </c>
    </row>
    <row r="5547" spans="7:14" x14ac:dyDescent="0.15">
      <c r="G5547" s="18"/>
      <c r="H5547" s="18"/>
      <c r="I5547" s="18"/>
      <c r="J5547" s="18"/>
      <c r="K5547" s="18"/>
      <c r="L5547" s="18" t="str">
        <f t="shared" si="165"/>
        <v/>
      </c>
      <c r="N5547" t="str">
        <f>IF([1]线路!H5547="","",[1]线路!H5547)</f>
        <v/>
      </c>
    </row>
    <row r="5548" spans="7:14" x14ac:dyDescent="0.15">
      <c r="G5548" s="18"/>
      <c r="H5548" s="18"/>
      <c r="I5548" s="18"/>
      <c r="J5548" s="18"/>
      <c r="K5548" s="18"/>
      <c r="L5548" s="18" t="str">
        <f t="shared" si="165"/>
        <v/>
      </c>
      <c r="N5548" t="str">
        <f>IF([1]线路!H5548="","",[1]线路!H5548)</f>
        <v/>
      </c>
    </row>
    <row r="5549" spans="7:14" x14ac:dyDescent="0.15">
      <c r="G5549" s="18"/>
      <c r="H5549" s="18"/>
      <c r="I5549" s="18"/>
      <c r="J5549" s="18"/>
      <c r="K5549" s="18"/>
      <c r="L5549" s="18" t="str">
        <f t="shared" si="165"/>
        <v/>
      </c>
      <c r="N5549" t="str">
        <f>IF([1]线路!H5549="","",[1]线路!H5549)</f>
        <v/>
      </c>
    </row>
    <row r="5550" spans="7:14" x14ac:dyDescent="0.15">
      <c r="G5550" s="18"/>
      <c r="H5550" s="18"/>
      <c r="I5550" s="18"/>
      <c r="J5550" s="18"/>
      <c r="K5550" s="18"/>
      <c r="L5550" s="18" t="str">
        <f t="shared" si="165"/>
        <v/>
      </c>
      <c r="N5550" t="str">
        <f>IF([1]线路!H5550="","",[1]线路!H5550)</f>
        <v/>
      </c>
    </row>
    <row r="5551" spans="7:14" x14ac:dyDescent="0.15">
      <c r="G5551" s="18"/>
      <c r="H5551" s="18"/>
      <c r="I5551" s="18"/>
      <c r="J5551" s="18"/>
      <c r="K5551" s="18"/>
      <c r="L5551" s="18" t="str">
        <f t="shared" si="165"/>
        <v/>
      </c>
      <c r="N5551" t="str">
        <f>IF([1]线路!H5551="","",[1]线路!H5551)</f>
        <v/>
      </c>
    </row>
    <row r="5552" spans="7:14" x14ac:dyDescent="0.15">
      <c r="G5552" s="18"/>
      <c r="H5552" s="18"/>
      <c r="I5552" s="18"/>
      <c r="J5552" s="18"/>
      <c r="K5552" s="18"/>
      <c r="L5552" s="18" t="str">
        <f t="shared" si="165"/>
        <v/>
      </c>
      <c r="N5552" t="str">
        <f>IF([1]线路!H5552="","",[1]线路!H5552)</f>
        <v/>
      </c>
    </row>
    <row r="5553" spans="7:14" x14ac:dyDescent="0.15">
      <c r="G5553" s="18"/>
      <c r="H5553" s="18"/>
      <c r="I5553" s="18"/>
      <c r="J5553" s="18"/>
      <c r="K5553" s="18"/>
      <c r="L5553" s="18" t="str">
        <f t="shared" si="165"/>
        <v/>
      </c>
      <c r="N5553" t="str">
        <f>IF([1]线路!H5553="","",[1]线路!H5553)</f>
        <v/>
      </c>
    </row>
    <row r="5554" spans="7:14" x14ac:dyDescent="0.15">
      <c r="G5554" s="18"/>
      <c r="H5554" s="18"/>
      <c r="I5554" s="18"/>
      <c r="J5554" s="18"/>
      <c r="K5554" s="18"/>
      <c r="L5554" s="18" t="str">
        <f t="shared" si="165"/>
        <v/>
      </c>
      <c r="N5554" t="str">
        <f>IF([1]线路!H5554="","",[1]线路!H5554)</f>
        <v/>
      </c>
    </row>
    <row r="5555" spans="7:14" x14ac:dyDescent="0.15">
      <c r="G5555" s="18"/>
      <c r="H5555" s="18"/>
      <c r="I5555" s="18"/>
      <c r="J5555" s="18"/>
      <c r="K5555" s="18"/>
      <c r="L5555" s="18" t="str">
        <f t="shared" si="165"/>
        <v/>
      </c>
      <c r="N5555" t="str">
        <f>IF([1]线路!H5555="","",[1]线路!H5555)</f>
        <v/>
      </c>
    </row>
    <row r="5556" spans="7:14" x14ac:dyDescent="0.15">
      <c r="G5556" s="18"/>
      <c r="H5556" s="18"/>
      <c r="I5556" s="18"/>
      <c r="J5556" s="18"/>
      <c r="K5556" s="18"/>
      <c r="L5556" s="18" t="str">
        <f t="shared" si="165"/>
        <v/>
      </c>
      <c r="N5556" t="str">
        <f>IF([1]线路!H5556="","",[1]线路!H5556)</f>
        <v/>
      </c>
    </row>
    <row r="5557" spans="7:14" x14ac:dyDescent="0.15">
      <c r="G5557" s="18"/>
      <c r="H5557" s="18"/>
      <c r="I5557" s="18"/>
      <c r="J5557" s="18"/>
      <c r="K5557" s="18"/>
      <c r="L5557" s="18" t="str">
        <f t="shared" si="165"/>
        <v/>
      </c>
      <c r="N5557" t="str">
        <f>IF([1]线路!H5557="","",[1]线路!H5557)</f>
        <v/>
      </c>
    </row>
    <row r="5558" spans="7:14" x14ac:dyDescent="0.15">
      <c r="G5558" s="18"/>
      <c r="H5558" s="18"/>
      <c r="I5558" s="18"/>
      <c r="J5558" s="18"/>
      <c r="K5558" s="18"/>
      <c r="L5558" s="18" t="str">
        <f t="shared" si="165"/>
        <v/>
      </c>
      <c r="N5558" t="str">
        <f>IF([1]线路!H5558="","",[1]线路!H5558)</f>
        <v/>
      </c>
    </row>
    <row r="5559" spans="7:14" x14ac:dyDescent="0.15">
      <c r="G5559" s="18"/>
      <c r="H5559" s="18"/>
      <c r="I5559" s="18"/>
      <c r="J5559" s="18"/>
      <c r="K5559" s="18"/>
      <c r="L5559" s="18" t="str">
        <f t="shared" si="165"/>
        <v/>
      </c>
      <c r="N5559" t="str">
        <f>IF([1]线路!H5559="","",[1]线路!H5559)</f>
        <v/>
      </c>
    </row>
    <row r="5560" spans="7:14" x14ac:dyDescent="0.15">
      <c r="G5560" s="18"/>
      <c r="H5560" s="18"/>
      <c r="I5560" s="18"/>
      <c r="J5560" s="18"/>
      <c r="K5560" s="18"/>
      <c r="L5560" s="18" t="str">
        <f t="shared" si="165"/>
        <v/>
      </c>
      <c r="N5560" t="str">
        <f>IF([1]线路!H5560="","",[1]线路!H5560)</f>
        <v/>
      </c>
    </row>
    <row r="5561" spans="7:14" x14ac:dyDescent="0.15">
      <c r="G5561" s="18"/>
      <c r="H5561" s="18"/>
      <c r="I5561" s="18"/>
      <c r="J5561" s="18"/>
      <c r="K5561" s="18"/>
      <c r="L5561" s="18" t="str">
        <f t="shared" si="165"/>
        <v/>
      </c>
      <c r="N5561" t="str">
        <f>IF([1]线路!H5561="","",[1]线路!H5561)</f>
        <v/>
      </c>
    </row>
    <row r="5562" spans="7:14" x14ac:dyDescent="0.15">
      <c r="G5562" s="18"/>
      <c r="H5562" s="18"/>
      <c r="I5562" s="18"/>
      <c r="J5562" s="18"/>
      <c r="K5562" s="18"/>
      <c r="L5562" s="18" t="str">
        <f t="shared" si="165"/>
        <v/>
      </c>
      <c r="N5562" t="str">
        <f>IF([1]线路!H5562="","",[1]线路!H5562)</f>
        <v/>
      </c>
    </row>
    <row r="5563" spans="7:14" x14ac:dyDescent="0.15">
      <c r="G5563" s="18"/>
      <c r="H5563" s="18"/>
      <c r="I5563" s="18"/>
      <c r="J5563" s="18"/>
      <c r="K5563" s="18"/>
      <c r="L5563" s="18" t="str">
        <f t="shared" si="165"/>
        <v/>
      </c>
      <c r="N5563" t="str">
        <f>IF([1]线路!H5563="","",[1]线路!H5563)</f>
        <v/>
      </c>
    </row>
    <row r="5564" spans="7:14" x14ac:dyDescent="0.15">
      <c r="G5564" s="18"/>
      <c r="H5564" s="18"/>
      <c r="I5564" s="18"/>
      <c r="J5564" s="18"/>
      <c r="K5564" s="18"/>
      <c r="L5564" s="18" t="str">
        <f t="shared" si="165"/>
        <v/>
      </c>
      <c r="N5564" t="str">
        <f>IF([1]线路!H5564="","",[1]线路!H5564)</f>
        <v/>
      </c>
    </row>
    <row r="5565" spans="7:14" x14ac:dyDescent="0.15">
      <c r="G5565" s="18"/>
      <c r="H5565" s="18"/>
      <c r="I5565" s="18"/>
      <c r="J5565" s="18"/>
      <c r="K5565" s="18"/>
      <c r="L5565" s="18" t="str">
        <f t="shared" si="165"/>
        <v/>
      </c>
      <c r="N5565" t="str">
        <f>IF([1]线路!H5565="","",[1]线路!H5565)</f>
        <v/>
      </c>
    </row>
    <row r="5566" spans="7:14" x14ac:dyDescent="0.15">
      <c r="G5566" s="18"/>
      <c r="H5566" s="18"/>
      <c r="I5566" s="18"/>
      <c r="J5566" s="18"/>
      <c r="K5566" s="18"/>
      <c r="L5566" s="18" t="str">
        <f t="shared" si="165"/>
        <v/>
      </c>
      <c r="N5566" t="str">
        <f>IF([1]线路!H5566="","",[1]线路!H5566)</f>
        <v/>
      </c>
    </row>
    <row r="5567" spans="7:14" x14ac:dyDescent="0.15">
      <c r="G5567" s="18"/>
      <c r="H5567" s="18"/>
      <c r="I5567" s="18"/>
      <c r="J5567" s="18"/>
      <c r="K5567" s="18"/>
      <c r="L5567" s="18" t="str">
        <f t="shared" si="165"/>
        <v/>
      </c>
      <c r="N5567" t="str">
        <f>IF([1]线路!H5567="","",[1]线路!H5567)</f>
        <v/>
      </c>
    </row>
    <row r="5568" spans="7:14" x14ac:dyDescent="0.15">
      <c r="G5568" s="18"/>
      <c r="H5568" s="18"/>
      <c r="I5568" s="18"/>
      <c r="J5568" s="18"/>
      <c r="K5568" s="18"/>
      <c r="L5568" s="18" t="str">
        <f t="shared" si="165"/>
        <v/>
      </c>
      <c r="N5568" t="str">
        <f>IF([1]线路!H5568="","",[1]线路!H5568)</f>
        <v/>
      </c>
    </row>
    <row r="5569" spans="7:14" x14ac:dyDescent="0.15">
      <c r="G5569" s="18"/>
      <c r="H5569" s="18"/>
      <c r="I5569" s="18"/>
      <c r="J5569" s="18"/>
      <c r="K5569" s="18"/>
      <c r="L5569" s="18" t="str">
        <f t="shared" si="165"/>
        <v/>
      </c>
      <c r="N5569" t="str">
        <f>IF([1]线路!H5569="","",[1]线路!H5569)</f>
        <v/>
      </c>
    </row>
    <row r="5570" spans="7:14" x14ac:dyDescent="0.15">
      <c r="G5570" s="18"/>
      <c r="H5570" s="18"/>
      <c r="I5570" s="18"/>
      <c r="J5570" s="18"/>
      <c r="K5570" s="18"/>
      <c r="L5570" s="18" t="str">
        <f t="shared" si="165"/>
        <v/>
      </c>
      <c r="N5570" t="str">
        <f>IF([1]线路!H5570="","",[1]线路!H5570)</f>
        <v/>
      </c>
    </row>
    <row r="5571" spans="7:14" x14ac:dyDescent="0.15">
      <c r="G5571" s="18"/>
      <c r="H5571" s="18"/>
      <c r="I5571" s="18"/>
      <c r="J5571" s="18"/>
      <c r="K5571" s="18"/>
      <c r="L5571" s="18" t="str">
        <f t="shared" ref="L5571:L5634" si="166">IF(OR(I5571="",K5571=""),"",IF(I5571/(I5571+K5571)&gt;0.5,0,1))</f>
        <v/>
      </c>
      <c r="N5571" t="str">
        <f>IF([1]线路!H5571="","",[1]线路!H5571)</f>
        <v/>
      </c>
    </row>
    <row r="5572" spans="7:14" x14ac:dyDescent="0.15">
      <c r="G5572" s="18"/>
      <c r="H5572" s="18"/>
      <c r="I5572" s="18"/>
      <c r="J5572" s="18"/>
      <c r="K5572" s="18"/>
      <c r="L5572" s="18" t="str">
        <f t="shared" si="166"/>
        <v/>
      </c>
      <c r="N5572" t="str">
        <f>IF([1]线路!H5572="","",[1]线路!H5572)</f>
        <v/>
      </c>
    </row>
    <row r="5573" spans="7:14" x14ac:dyDescent="0.15">
      <c r="G5573" s="18"/>
      <c r="H5573" s="18"/>
      <c r="I5573" s="18"/>
      <c r="J5573" s="18"/>
      <c r="K5573" s="18"/>
      <c r="L5573" s="18" t="str">
        <f t="shared" si="166"/>
        <v/>
      </c>
      <c r="N5573" t="str">
        <f>IF([1]线路!H5573="","",[1]线路!H5573)</f>
        <v/>
      </c>
    </row>
    <row r="5574" spans="7:14" x14ac:dyDescent="0.15">
      <c r="G5574" s="18"/>
      <c r="H5574" s="18"/>
      <c r="I5574" s="18"/>
      <c r="J5574" s="18"/>
      <c r="K5574" s="18"/>
      <c r="L5574" s="18" t="str">
        <f t="shared" si="166"/>
        <v/>
      </c>
      <c r="N5574" t="str">
        <f>IF([1]线路!H5574="","",[1]线路!H5574)</f>
        <v/>
      </c>
    </row>
    <row r="5575" spans="7:14" x14ac:dyDescent="0.15">
      <c r="G5575" s="18"/>
      <c r="H5575" s="18"/>
      <c r="I5575" s="18"/>
      <c r="J5575" s="18"/>
      <c r="K5575" s="18"/>
      <c r="L5575" s="18" t="str">
        <f t="shared" si="166"/>
        <v/>
      </c>
      <c r="N5575" t="str">
        <f>IF([1]线路!H5575="","",[1]线路!H5575)</f>
        <v/>
      </c>
    </row>
    <row r="5576" spans="7:14" x14ac:dyDescent="0.15">
      <c r="G5576" s="18"/>
      <c r="H5576" s="18"/>
      <c r="I5576" s="18"/>
      <c r="J5576" s="18"/>
      <c r="K5576" s="18"/>
      <c r="L5576" s="18" t="str">
        <f t="shared" si="166"/>
        <v/>
      </c>
      <c r="N5576" t="str">
        <f>IF([1]线路!H5576="","",[1]线路!H5576)</f>
        <v/>
      </c>
    </row>
    <row r="5577" spans="7:14" x14ac:dyDescent="0.15">
      <c r="G5577" s="18"/>
      <c r="H5577" s="18"/>
      <c r="I5577" s="18"/>
      <c r="J5577" s="18"/>
      <c r="K5577" s="18"/>
      <c r="L5577" s="18" t="str">
        <f t="shared" si="166"/>
        <v/>
      </c>
      <c r="N5577" t="str">
        <f>IF([1]线路!H5577="","",[1]线路!H5577)</f>
        <v/>
      </c>
    </row>
    <row r="5578" spans="7:14" x14ac:dyDescent="0.15">
      <c r="G5578" s="18"/>
      <c r="H5578" s="18"/>
      <c r="I5578" s="18"/>
      <c r="J5578" s="18"/>
      <c r="K5578" s="18"/>
      <c r="L5578" s="18" t="str">
        <f t="shared" si="166"/>
        <v/>
      </c>
      <c r="N5578" t="str">
        <f>IF([1]线路!H5578="","",[1]线路!H5578)</f>
        <v/>
      </c>
    </row>
    <row r="5579" spans="7:14" x14ac:dyDescent="0.15">
      <c r="G5579" s="18"/>
      <c r="H5579" s="18"/>
      <c r="I5579" s="18"/>
      <c r="J5579" s="18"/>
      <c r="K5579" s="18"/>
      <c r="L5579" s="18" t="str">
        <f t="shared" si="166"/>
        <v/>
      </c>
      <c r="N5579" t="str">
        <f>IF([1]线路!H5579="","",[1]线路!H5579)</f>
        <v/>
      </c>
    </row>
    <row r="5580" spans="7:14" x14ac:dyDescent="0.15">
      <c r="G5580" s="18"/>
      <c r="H5580" s="18"/>
      <c r="I5580" s="18"/>
      <c r="J5580" s="18"/>
      <c r="K5580" s="18"/>
      <c r="L5580" s="18" t="str">
        <f t="shared" si="166"/>
        <v/>
      </c>
      <c r="N5580" t="str">
        <f>IF([1]线路!H5580="","",[1]线路!H5580)</f>
        <v/>
      </c>
    </row>
    <row r="5581" spans="7:14" x14ac:dyDescent="0.15">
      <c r="G5581" s="18"/>
      <c r="H5581" s="18"/>
      <c r="I5581" s="18"/>
      <c r="J5581" s="18"/>
      <c r="K5581" s="18"/>
      <c r="L5581" s="18" t="str">
        <f t="shared" si="166"/>
        <v/>
      </c>
      <c r="N5581" t="str">
        <f>IF([1]线路!H5581="","",[1]线路!H5581)</f>
        <v/>
      </c>
    </row>
    <row r="5582" spans="7:14" x14ac:dyDescent="0.15">
      <c r="G5582" s="18"/>
      <c r="H5582" s="18"/>
      <c r="I5582" s="18"/>
      <c r="J5582" s="18"/>
      <c r="K5582" s="18"/>
      <c r="L5582" s="18" t="str">
        <f t="shared" si="166"/>
        <v/>
      </c>
      <c r="N5582" t="str">
        <f>IF([1]线路!H5582="","",[1]线路!H5582)</f>
        <v/>
      </c>
    </row>
    <row r="5583" spans="7:14" x14ac:dyDescent="0.15">
      <c r="G5583" s="18"/>
      <c r="H5583" s="18"/>
      <c r="I5583" s="18"/>
      <c r="J5583" s="18"/>
      <c r="K5583" s="18"/>
      <c r="L5583" s="18" t="str">
        <f t="shared" si="166"/>
        <v/>
      </c>
      <c r="N5583" t="str">
        <f>IF([1]线路!H5583="","",[1]线路!H5583)</f>
        <v/>
      </c>
    </row>
    <row r="5584" spans="7:14" x14ac:dyDescent="0.15">
      <c r="G5584" s="18"/>
      <c r="H5584" s="18"/>
      <c r="I5584" s="18"/>
      <c r="J5584" s="18"/>
      <c r="K5584" s="18"/>
      <c r="L5584" s="18" t="str">
        <f t="shared" si="166"/>
        <v/>
      </c>
      <c r="N5584" t="str">
        <f>IF([1]线路!H5584="","",[1]线路!H5584)</f>
        <v/>
      </c>
    </row>
    <row r="5585" spans="7:14" x14ac:dyDescent="0.15">
      <c r="G5585" s="18"/>
      <c r="H5585" s="18"/>
      <c r="I5585" s="18"/>
      <c r="J5585" s="18"/>
      <c r="K5585" s="18"/>
      <c r="L5585" s="18" t="str">
        <f t="shared" si="166"/>
        <v/>
      </c>
      <c r="N5585" t="str">
        <f>IF([1]线路!H5585="","",[1]线路!H5585)</f>
        <v/>
      </c>
    </row>
    <row r="5586" spans="7:14" x14ac:dyDescent="0.15">
      <c r="G5586" s="18"/>
      <c r="H5586" s="18"/>
      <c r="I5586" s="18"/>
      <c r="J5586" s="18"/>
      <c r="K5586" s="18"/>
      <c r="L5586" s="18" t="str">
        <f t="shared" si="166"/>
        <v/>
      </c>
      <c r="N5586" t="str">
        <f>IF([1]线路!H5586="","",[1]线路!H5586)</f>
        <v/>
      </c>
    </row>
    <row r="5587" spans="7:14" x14ac:dyDescent="0.15">
      <c r="G5587" s="18"/>
      <c r="H5587" s="18"/>
      <c r="I5587" s="18"/>
      <c r="J5587" s="18"/>
      <c r="K5587" s="18"/>
      <c r="L5587" s="18" t="str">
        <f t="shared" si="166"/>
        <v/>
      </c>
      <c r="N5587" t="str">
        <f>IF([1]线路!H5587="","",[1]线路!H5587)</f>
        <v/>
      </c>
    </row>
    <row r="5588" spans="7:14" x14ac:dyDescent="0.15">
      <c r="G5588" s="18"/>
      <c r="H5588" s="18"/>
      <c r="I5588" s="18"/>
      <c r="J5588" s="18"/>
      <c r="K5588" s="18"/>
      <c r="L5588" s="18" t="str">
        <f t="shared" si="166"/>
        <v/>
      </c>
      <c r="N5588" t="str">
        <f>IF([1]线路!H5588="","",[1]线路!H5588)</f>
        <v/>
      </c>
    </row>
    <row r="5589" spans="7:14" x14ac:dyDescent="0.15">
      <c r="G5589" s="18"/>
      <c r="H5589" s="18"/>
      <c r="I5589" s="18"/>
      <c r="J5589" s="18"/>
      <c r="K5589" s="18"/>
      <c r="L5589" s="18" t="str">
        <f t="shared" si="166"/>
        <v/>
      </c>
      <c r="N5589" t="str">
        <f>IF([1]线路!H5589="","",[1]线路!H5589)</f>
        <v/>
      </c>
    </row>
    <row r="5590" spans="7:14" x14ac:dyDescent="0.15">
      <c r="G5590" s="18"/>
      <c r="H5590" s="18"/>
      <c r="I5590" s="18"/>
      <c r="J5590" s="18"/>
      <c r="K5590" s="18"/>
      <c r="L5590" s="18" t="str">
        <f t="shared" si="166"/>
        <v/>
      </c>
      <c r="N5590" t="str">
        <f>IF([1]线路!H5590="","",[1]线路!H5590)</f>
        <v/>
      </c>
    </row>
    <row r="5591" spans="7:14" x14ac:dyDescent="0.15">
      <c r="G5591" s="18"/>
      <c r="H5591" s="18"/>
      <c r="I5591" s="18"/>
      <c r="J5591" s="18"/>
      <c r="K5591" s="18"/>
      <c r="L5591" s="18" t="str">
        <f t="shared" si="166"/>
        <v/>
      </c>
      <c r="N5591" t="str">
        <f>IF([1]线路!H5591="","",[1]线路!H5591)</f>
        <v/>
      </c>
    </row>
    <row r="5592" spans="7:14" x14ac:dyDescent="0.15">
      <c r="G5592" s="18"/>
      <c r="H5592" s="18"/>
      <c r="I5592" s="18"/>
      <c r="J5592" s="18"/>
      <c r="K5592" s="18"/>
      <c r="L5592" s="18" t="str">
        <f t="shared" si="166"/>
        <v/>
      </c>
      <c r="N5592" t="str">
        <f>IF([1]线路!H5592="","",[1]线路!H5592)</f>
        <v/>
      </c>
    </row>
    <row r="5593" spans="7:14" x14ac:dyDescent="0.15">
      <c r="G5593" s="18"/>
      <c r="H5593" s="18"/>
      <c r="I5593" s="18"/>
      <c r="J5593" s="18"/>
      <c r="K5593" s="18"/>
      <c r="L5593" s="18" t="str">
        <f t="shared" si="166"/>
        <v/>
      </c>
      <c r="N5593" t="str">
        <f>IF([1]线路!H5593="","",[1]线路!H5593)</f>
        <v/>
      </c>
    </row>
    <row r="5594" spans="7:14" x14ac:dyDescent="0.15">
      <c r="G5594" s="18"/>
      <c r="H5594" s="18"/>
      <c r="I5594" s="18"/>
      <c r="J5594" s="18"/>
      <c r="K5594" s="18"/>
      <c r="L5594" s="18" t="str">
        <f t="shared" si="166"/>
        <v/>
      </c>
      <c r="N5594" t="str">
        <f>IF([1]线路!H5594="","",[1]线路!H5594)</f>
        <v/>
      </c>
    </row>
    <row r="5595" spans="7:14" x14ac:dyDescent="0.15">
      <c r="G5595" s="18"/>
      <c r="H5595" s="18"/>
      <c r="I5595" s="18"/>
      <c r="J5595" s="18"/>
      <c r="K5595" s="18"/>
      <c r="L5595" s="18" t="str">
        <f t="shared" si="166"/>
        <v/>
      </c>
      <c r="N5595" t="str">
        <f>IF([1]线路!H5595="","",[1]线路!H5595)</f>
        <v/>
      </c>
    </row>
    <row r="5596" spans="7:14" x14ac:dyDescent="0.15">
      <c r="G5596" s="18"/>
      <c r="H5596" s="18"/>
      <c r="I5596" s="18"/>
      <c r="J5596" s="18"/>
      <c r="K5596" s="18"/>
      <c r="L5596" s="18" t="str">
        <f t="shared" si="166"/>
        <v/>
      </c>
      <c r="N5596" t="str">
        <f>IF([1]线路!H5596="","",[1]线路!H5596)</f>
        <v/>
      </c>
    </row>
    <row r="5597" spans="7:14" x14ac:dyDescent="0.15">
      <c r="G5597" s="18"/>
      <c r="H5597" s="18"/>
      <c r="I5597" s="18"/>
      <c r="J5597" s="18"/>
      <c r="K5597" s="18"/>
      <c r="L5597" s="18" t="str">
        <f t="shared" si="166"/>
        <v/>
      </c>
      <c r="N5597" t="str">
        <f>IF([1]线路!H5597="","",[1]线路!H5597)</f>
        <v/>
      </c>
    </row>
    <row r="5598" spans="7:14" x14ac:dyDescent="0.15">
      <c r="G5598" s="18"/>
      <c r="H5598" s="18"/>
      <c r="I5598" s="18"/>
      <c r="J5598" s="18"/>
      <c r="K5598" s="18"/>
      <c r="L5598" s="18" t="str">
        <f t="shared" si="166"/>
        <v/>
      </c>
      <c r="N5598" t="str">
        <f>IF([1]线路!H5598="","",[1]线路!H5598)</f>
        <v/>
      </c>
    </row>
    <row r="5599" spans="7:14" x14ac:dyDescent="0.15">
      <c r="G5599" s="18"/>
      <c r="H5599" s="18"/>
      <c r="I5599" s="18"/>
      <c r="J5599" s="18"/>
      <c r="K5599" s="18"/>
      <c r="L5599" s="18" t="str">
        <f t="shared" si="166"/>
        <v/>
      </c>
      <c r="N5599" t="str">
        <f>IF([1]线路!H5599="","",[1]线路!H5599)</f>
        <v/>
      </c>
    </row>
    <row r="5600" spans="7:14" x14ac:dyDescent="0.15">
      <c r="G5600" s="18"/>
      <c r="H5600" s="18"/>
      <c r="I5600" s="18"/>
      <c r="J5600" s="18"/>
      <c r="K5600" s="18"/>
      <c r="L5600" s="18" t="str">
        <f t="shared" si="166"/>
        <v/>
      </c>
      <c r="N5600" t="str">
        <f>IF([1]线路!H5600="","",[1]线路!H5600)</f>
        <v/>
      </c>
    </row>
    <row r="5601" spans="7:14" x14ac:dyDescent="0.15">
      <c r="G5601" s="18"/>
      <c r="H5601" s="18"/>
      <c r="I5601" s="18"/>
      <c r="J5601" s="18"/>
      <c r="K5601" s="18"/>
      <c r="L5601" s="18" t="str">
        <f t="shared" si="166"/>
        <v/>
      </c>
      <c r="N5601" t="str">
        <f>IF([1]线路!H5601="","",[1]线路!H5601)</f>
        <v/>
      </c>
    </row>
    <row r="5602" spans="7:14" x14ac:dyDescent="0.15">
      <c r="G5602" s="18"/>
      <c r="H5602" s="18"/>
      <c r="I5602" s="18"/>
      <c r="J5602" s="18"/>
      <c r="K5602" s="18"/>
      <c r="L5602" s="18" t="str">
        <f t="shared" si="166"/>
        <v/>
      </c>
      <c r="N5602" t="str">
        <f>IF([1]线路!H5602="","",[1]线路!H5602)</f>
        <v/>
      </c>
    </row>
    <row r="5603" spans="7:14" x14ac:dyDescent="0.15">
      <c r="G5603" s="18"/>
      <c r="H5603" s="18"/>
      <c r="I5603" s="18"/>
      <c r="J5603" s="18"/>
      <c r="K5603" s="18"/>
      <c r="L5603" s="18" t="str">
        <f t="shared" si="166"/>
        <v/>
      </c>
      <c r="N5603" t="str">
        <f>IF([1]线路!H5603="","",[1]线路!H5603)</f>
        <v/>
      </c>
    </row>
    <row r="5604" spans="7:14" x14ac:dyDescent="0.15">
      <c r="G5604" s="18"/>
      <c r="H5604" s="18"/>
      <c r="I5604" s="18"/>
      <c r="J5604" s="18"/>
      <c r="K5604" s="18"/>
      <c r="L5604" s="18" t="str">
        <f t="shared" si="166"/>
        <v/>
      </c>
      <c r="N5604" t="str">
        <f>IF([1]线路!H5604="","",[1]线路!H5604)</f>
        <v/>
      </c>
    </row>
    <row r="5605" spans="7:14" x14ac:dyDescent="0.15">
      <c r="G5605" s="18"/>
      <c r="H5605" s="18"/>
      <c r="I5605" s="18"/>
      <c r="J5605" s="18"/>
      <c r="K5605" s="18"/>
      <c r="L5605" s="18" t="str">
        <f t="shared" si="166"/>
        <v/>
      </c>
      <c r="N5605" t="str">
        <f>IF([1]线路!H5605="","",[1]线路!H5605)</f>
        <v/>
      </c>
    </row>
    <row r="5606" spans="7:14" x14ac:dyDescent="0.15">
      <c r="G5606" s="18"/>
      <c r="H5606" s="18"/>
      <c r="I5606" s="18"/>
      <c r="J5606" s="18"/>
      <c r="K5606" s="18"/>
      <c r="L5606" s="18" t="str">
        <f t="shared" si="166"/>
        <v/>
      </c>
      <c r="N5606" t="str">
        <f>IF([1]线路!H5606="","",[1]线路!H5606)</f>
        <v/>
      </c>
    </row>
    <row r="5607" spans="7:14" x14ac:dyDescent="0.15">
      <c r="G5607" s="18"/>
      <c r="H5607" s="18"/>
      <c r="I5607" s="18"/>
      <c r="J5607" s="18"/>
      <c r="K5607" s="18"/>
      <c r="L5607" s="18" t="str">
        <f t="shared" si="166"/>
        <v/>
      </c>
      <c r="N5607" t="str">
        <f>IF([1]线路!H5607="","",[1]线路!H5607)</f>
        <v/>
      </c>
    </row>
    <row r="5608" spans="7:14" x14ac:dyDescent="0.15">
      <c r="G5608" s="18"/>
      <c r="H5608" s="18"/>
      <c r="I5608" s="18"/>
      <c r="J5608" s="18"/>
      <c r="K5608" s="18"/>
      <c r="L5608" s="18" t="str">
        <f t="shared" si="166"/>
        <v/>
      </c>
      <c r="N5608" t="str">
        <f>IF([1]线路!H5608="","",[1]线路!H5608)</f>
        <v/>
      </c>
    </row>
    <row r="5609" spans="7:14" x14ac:dyDescent="0.15">
      <c r="G5609" s="18"/>
      <c r="H5609" s="18"/>
      <c r="I5609" s="18"/>
      <c r="J5609" s="18"/>
      <c r="K5609" s="18"/>
      <c r="L5609" s="18" t="str">
        <f t="shared" si="166"/>
        <v/>
      </c>
      <c r="N5609" t="str">
        <f>IF([1]线路!H5609="","",[1]线路!H5609)</f>
        <v/>
      </c>
    </row>
    <row r="5610" spans="7:14" x14ac:dyDescent="0.15">
      <c r="G5610" s="18"/>
      <c r="H5610" s="18"/>
      <c r="I5610" s="18"/>
      <c r="J5610" s="18"/>
      <c r="K5610" s="18"/>
      <c r="L5610" s="18" t="str">
        <f t="shared" si="166"/>
        <v/>
      </c>
      <c r="N5610" t="str">
        <f>IF([1]线路!H5610="","",[1]线路!H5610)</f>
        <v/>
      </c>
    </row>
    <row r="5611" spans="7:14" x14ac:dyDescent="0.15">
      <c r="G5611" s="18"/>
      <c r="H5611" s="18"/>
      <c r="I5611" s="18"/>
      <c r="J5611" s="18"/>
      <c r="K5611" s="18"/>
      <c r="L5611" s="18" t="str">
        <f t="shared" si="166"/>
        <v/>
      </c>
      <c r="N5611" t="str">
        <f>IF([1]线路!H5611="","",[1]线路!H5611)</f>
        <v/>
      </c>
    </row>
    <row r="5612" spans="7:14" x14ac:dyDescent="0.15">
      <c r="G5612" s="18"/>
      <c r="H5612" s="18"/>
      <c r="I5612" s="18"/>
      <c r="J5612" s="18"/>
      <c r="K5612" s="18"/>
      <c r="L5612" s="18" t="str">
        <f t="shared" si="166"/>
        <v/>
      </c>
      <c r="N5612" t="str">
        <f>IF([1]线路!H5612="","",[1]线路!H5612)</f>
        <v/>
      </c>
    </row>
    <row r="5613" spans="7:14" x14ac:dyDescent="0.15">
      <c r="G5613" s="18"/>
      <c r="H5613" s="18"/>
      <c r="I5613" s="18"/>
      <c r="J5613" s="18"/>
      <c r="K5613" s="18"/>
      <c r="L5613" s="18" t="str">
        <f t="shared" si="166"/>
        <v/>
      </c>
      <c r="N5613" t="str">
        <f>IF([1]线路!H5613="","",[1]线路!H5613)</f>
        <v/>
      </c>
    </row>
    <row r="5614" spans="7:14" x14ac:dyDescent="0.15">
      <c r="G5614" s="18"/>
      <c r="H5614" s="18"/>
      <c r="I5614" s="18"/>
      <c r="J5614" s="18"/>
      <c r="K5614" s="18"/>
      <c r="L5614" s="18" t="str">
        <f t="shared" si="166"/>
        <v/>
      </c>
      <c r="N5614" t="str">
        <f>IF([1]线路!H5614="","",[1]线路!H5614)</f>
        <v/>
      </c>
    </row>
    <row r="5615" spans="7:14" x14ac:dyDescent="0.15">
      <c r="G5615" s="18"/>
      <c r="H5615" s="18"/>
      <c r="I5615" s="18"/>
      <c r="J5615" s="18"/>
      <c r="K5615" s="18"/>
      <c r="L5615" s="18" t="str">
        <f t="shared" si="166"/>
        <v/>
      </c>
      <c r="N5615" t="str">
        <f>IF([1]线路!H5615="","",[1]线路!H5615)</f>
        <v/>
      </c>
    </row>
    <row r="5616" spans="7:14" x14ac:dyDescent="0.15">
      <c r="G5616" s="18"/>
      <c r="H5616" s="18"/>
      <c r="I5616" s="18"/>
      <c r="J5616" s="18"/>
      <c r="K5616" s="18"/>
      <c r="L5616" s="18" t="str">
        <f t="shared" si="166"/>
        <v/>
      </c>
      <c r="N5616" t="str">
        <f>IF([1]线路!H5616="","",[1]线路!H5616)</f>
        <v/>
      </c>
    </row>
    <row r="5617" spans="7:14" x14ac:dyDescent="0.15">
      <c r="G5617" s="18"/>
      <c r="H5617" s="18"/>
      <c r="I5617" s="18"/>
      <c r="J5617" s="18"/>
      <c r="K5617" s="18"/>
      <c r="L5617" s="18" t="str">
        <f t="shared" si="166"/>
        <v/>
      </c>
      <c r="N5617" t="str">
        <f>IF([1]线路!H5617="","",[1]线路!H5617)</f>
        <v/>
      </c>
    </row>
    <row r="5618" spans="7:14" x14ac:dyDescent="0.15">
      <c r="G5618" s="18"/>
      <c r="H5618" s="18"/>
      <c r="I5618" s="18"/>
      <c r="J5618" s="18"/>
      <c r="K5618" s="18"/>
      <c r="L5618" s="18" t="str">
        <f t="shared" si="166"/>
        <v/>
      </c>
      <c r="N5618" t="str">
        <f>IF([1]线路!H5618="","",[1]线路!H5618)</f>
        <v/>
      </c>
    </row>
    <row r="5619" spans="7:14" x14ac:dyDescent="0.15">
      <c r="G5619" s="18"/>
      <c r="H5619" s="18"/>
      <c r="I5619" s="18"/>
      <c r="J5619" s="18"/>
      <c r="K5619" s="18"/>
      <c r="L5619" s="18" t="str">
        <f t="shared" si="166"/>
        <v/>
      </c>
      <c r="N5619" t="str">
        <f>IF([1]线路!H5619="","",[1]线路!H5619)</f>
        <v/>
      </c>
    </row>
    <row r="5620" spans="7:14" x14ac:dyDescent="0.15">
      <c r="G5620" s="18"/>
      <c r="H5620" s="18"/>
      <c r="I5620" s="18"/>
      <c r="J5620" s="18"/>
      <c r="K5620" s="18"/>
      <c r="L5620" s="18" t="str">
        <f t="shared" si="166"/>
        <v/>
      </c>
      <c r="N5620" t="str">
        <f>IF([1]线路!H5620="","",[1]线路!H5620)</f>
        <v/>
      </c>
    </row>
    <row r="5621" spans="7:14" x14ac:dyDescent="0.15">
      <c r="G5621" s="18"/>
      <c r="H5621" s="18"/>
      <c r="I5621" s="18"/>
      <c r="J5621" s="18"/>
      <c r="K5621" s="18"/>
      <c r="L5621" s="18" t="str">
        <f t="shared" si="166"/>
        <v/>
      </c>
      <c r="N5621" t="str">
        <f>IF([1]线路!H5621="","",[1]线路!H5621)</f>
        <v/>
      </c>
    </row>
    <row r="5622" spans="7:14" x14ac:dyDescent="0.15">
      <c r="G5622" s="18"/>
      <c r="H5622" s="18"/>
      <c r="I5622" s="18"/>
      <c r="J5622" s="18"/>
      <c r="K5622" s="18"/>
      <c r="L5622" s="18" t="str">
        <f t="shared" si="166"/>
        <v/>
      </c>
      <c r="N5622" t="str">
        <f>IF([1]线路!H5622="","",[1]线路!H5622)</f>
        <v/>
      </c>
    </row>
    <row r="5623" spans="7:14" x14ac:dyDescent="0.15">
      <c r="G5623" s="18"/>
      <c r="H5623" s="18"/>
      <c r="I5623" s="18"/>
      <c r="J5623" s="18"/>
      <c r="K5623" s="18"/>
      <c r="L5623" s="18" t="str">
        <f t="shared" si="166"/>
        <v/>
      </c>
      <c r="N5623" t="str">
        <f>IF([1]线路!H5623="","",[1]线路!H5623)</f>
        <v/>
      </c>
    </row>
    <row r="5624" spans="7:14" x14ac:dyDescent="0.15">
      <c r="G5624" s="18"/>
      <c r="H5624" s="18"/>
      <c r="I5624" s="18"/>
      <c r="J5624" s="18"/>
      <c r="K5624" s="18"/>
      <c r="L5624" s="18" t="str">
        <f t="shared" si="166"/>
        <v/>
      </c>
      <c r="N5624" t="str">
        <f>IF([1]线路!H5624="","",[1]线路!H5624)</f>
        <v/>
      </c>
    </row>
    <row r="5625" spans="7:14" x14ac:dyDescent="0.15">
      <c r="G5625" s="18"/>
      <c r="H5625" s="18"/>
      <c r="I5625" s="18"/>
      <c r="J5625" s="18"/>
      <c r="K5625" s="18"/>
      <c r="L5625" s="18" t="str">
        <f t="shared" si="166"/>
        <v/>
      </c>
      <c r="N5625" t="str">
        <f>IF([1]线路!H5625="","",[1]线路!H5625)</f>
        <v/>
      </c>
    </row>
    <row r="5626" spans="7:14" x14ac:dyDescent="0.15">
      <c r="G5626" s="18"/>
      <c r="H5626" s="18"/>
      <c r="I5626" s="18"/>
      <c r="J5626" s="18"/>
      <c r="K5626" s="18"/>
      <c r="L5626" s="18" t="str">
        <f t="shared" si="166"/>
        <v/>
      </c>
      <c r="N5626" t="str">
        <f>IF([1]线路!H5626="","",[1]线路!H5626)</f>
        <v/>
      </c>
    </row>
    <row r="5627" spans="7:14" x14ac:dyDescent="0.15">
      <c r="G5627" s="18"/>
      <c r="H5627" s="18"/>
      <c r="I5627" s="18"/>
      <c r="J5627" s="18"/>
      <c r="K5627" s="18"/>
      <c r="L5627" s="18" t="str">
        <f t="shared" si="166"/>
        <v/>
      </c>
      <c r="N5627" t="str">
        <f>IF([1]线路!H5627="","",[1]线路!H5627)</f>
        <v/>
      </c>
    </row>
    <row r="5628" spans="7:14" x14ac:dyDescent="0.15">
      <c r="G5628" s="18"/>
      <c r="H5628" s="18"/>
      <c r="I5628" s="18"/>
      <c r="J5628" s="18"/>
      <c r="K5628" s="18"/>
      <c r="L5628" s="18" t="str">
        <f t="shared" si="166"/>
        <v/>
      </c>
      <c r="N5628" t="str">
        <f>IF([1]线路!H5628="","",[1]线路!H5628)</f>
        <v/>
      </c>
    </row>
    <row r="5629" spans="7:14" x14ac:dyDescent="0.15">
      <c r="G5629" s="18"/>
      <c r="H5629" s="18"/>
      <c r="I5629" s="18"/>
      <c r="J5629" s="18"/>
      <c r="K5629" s="18"/>
      <c r="L5629" s="18" t="str">
        <f t="shared" si="166"/>
        <v/>
      </c>
      <c r="N5629" t="str">
        <f>IF([1]线路!H5629="","",[1]线路!H5629)</f>
        <v/>
      </c>
    </row>
    <row r="5630" spans="7:14" x14ac:dyDescent="0.15">
      <c r="G5630" s="18"/>
      <c r="H5630" s="18"/>
      <c r="I5630" s="18"/>
      <c r="J5630" s="18"/>
      <c r="K5630" s="18"/>
      <c r="L5630" s="18" t="str">
        <f t="shared" si="166"/>
        <v/>
      </c>
      <c r="N5630" t="str">
        <f>IF([1]线路!H5630="","",[1]线路!H5630)</f>
        <v/>
      </c>
    </row>
    <row r="5631" spans="7:14" x14ac:dyDescent="0.15">
      <c r="G5631" s="18"/>
      <c r="H5631" s="18"/>
      <c r="I5631" s="18"/>
      <c r="J5631" s="18"/>
      <c r="K5631" s="18"/>
      <c r="L5631" s="18" t="str">
        <f t="shared" si="166"/>
        <v/>
      </c>
      <c r="N5631" t="str">
        <f>IF([1]线路!H5631="","",[1]线路!H5631)</f>
        <v/>
      </c>
    </row>
    <row r="5632" spans="7:14" x14ac:dyDescent="0.15">
      <c r="G5632" s="18"/>
      <c r="H5632" s="18"/>
      <c r="I5632" s="18"/>
      <c r="J5632" s="18"/>
      <c r="K5632" s="18"/>
      <c r="L5632" s="18" t="str">
        <f t="shared" si="166"/>
        <v/>
      </c>
      <c r="N5632" t="str">
        <f>IF([1]线路!H5632="","",[1]线路!H5632)</f>
        <v/>
      </c>
    </row>
    <row r="5633" spans="7:14" x14ac:dyDescent="0.15">
      <c r="G5633" s="18"/>
      <c r="H5633" s="18"/>
      <c r="I5633" s="18"/>
      <c r="J5633" s="18"/>
      <c r="K5633" s="18"/>
      <c r="L5633" s="18" t="str">
        <f t="shared" si="166"/>
        <v/>
      </c>
      <c r="N5633" t="str">
        <f>IF([1]线路!H5633="","",[1]线路!H5633)</f>
        <v/>
      </c>
    </row>
    <row r="5634" spans="7:14" x14ac:dyDescent="0.15">
      <c r="G5634" s="18"/>
      <c r="H5634" s="18"/>
      <c r="I5634" s="18"/>
      <c r="J5634" s="18"/>
      <c r="K5634" s="18"/>
      <c r="L5634" s="18" t="str">
        <f t="shared" si="166"/>
        <v/>
      </c>
      <c r="N5634" t="str">
        <f>IF([1]线路!H5634="","",[1]线路!H5634)</f>
        <v/>
      </c>
    </row>
    <row r="5635" spans="7:14" x14ac:dyDescent="0.15">
      <c r="G5635" s="18"/>
      <c r="H5635" s="18"/>
      <c r="I5635" s="18"/>
      <c r="J5635" s="18"/>
      <c r="K5635" s="18"/>
      <c r="L5635" s="18" t="str">
        <f t="shared" ref="L5635:L5698" si="167">IF(OR(I5635="",K5635=""),"",IF(I5635/(I5635+K5635)&gt;0.5,0,1))</f>
        <v/>
      </c>
      <c r="N5635" t="str">
        <f>IF([1]线路!H5635="","",[1]线路!H5635)</f>
        <v/>
      </c>
    </row>
    <row r="5636" spans="7:14" x14ac:dyDescent="0.15">
      <c r="G5636" s="18"/>
      <c r="H5636" s="18"/>
      <c r="I5636" s="18"/>
      <c r="J5636" s="18"/>
      <c r="K5636" s="18"/>
      <c r="L5636" s="18" t="str">
        <f t="shared" si="167"/>
        <v/>
      </c>
      <c r="N5636" t="str">
        <f>IF([1]线路!H5636="","",[1]线路!H5636)</f>
        <v/>
      </c>
    </row>
    <row r="5637" spans="7:14" x14ac:dyDescent="0.15">
      <c r="G5637" s="18"/>
      <c r="H5637" s="18"/>
      <c r="I5637" s="18"/>
      <c r="J5637" s="18"/>
      <c r="K5637" s="18"/>
      <c r="L5637" s="18" t="str">
        <f t="shared" si="167"/>
        <v/>
      </c>
      <c r="N5637" t="str">
        <f>IF([1]线路!H5637="","",[1]线路!H5637)</f>
        <v/>
      </c>
    </row>
    <row r="5638" spans="7:14" x14ac:dyDescent="0.15">
      <c r="G5638" s="18"/>
      <c r="H5638" s="18"/>
      <c r="I5638" s="18"/>
      <c r="J5638" s="18"/>
      <c r="K5638" s="18"/>
      <c r="L5638" s="18" t="str">
        <f t="shared" si="167"/>
        <v/>
      </c>
      <c r="N5638" t="str">
        <f>IF([1]线路!H5638="","",[1]线路!H5638)</f>
        <v/>
      </c>
    </row>
    <row r="5639" spans="7:14" x14ac:dyDescent="0.15">
      <c r="G5639" s="18"/>
      <c r="H5639" s="18"/>
      <c r="I5639" s="18"/>
      <c r="J5639" s="18"/>
      <c r="K5639" s="18"/>
      <c r="L5639" s="18" t="str">
        <f t="shared" si="167"/>
        <v/>
      </c>
      <c r="N5639" t="str">
        <f>IF([1]线路!H5639="","",[1]线路!H5639)</f>
        <v/>
      </c>
    </row>
    <row r="5640" spans="7:14" x14ac:dyDescent="0.15">
      <c r="G5640" s="18"/>
      <c r="H5640" s="18"/>
      <c r="I5640" s="18"/>
      <c r="J5640" s="18"/>
      <c r="K5640" s="18"/>
      <c r="L5640" s="18" t="str">
        <f t="shared" si="167"/>
        <v/>
      </c>
      <c r="N5640" t="str">
        <f>IF([1]线路!H5640="","",[1]线路!H5640)</f>
        <v/>
      </c>
    </row>
    <row r="5641" spans="7:14" x14ac:dyDescent="0.15">
      <c r="G5641" s="18"/>
      <c r="H5641" s="18"/>
      <c r="I5641" s="18"/>
      <c r="J5641" s="18"/>
      <c r="K5641" s="18"/>
      <c r="L5641" s="18" t="str">
        <f t="shared" si="167"/>
        <v/>
      </c>
      <c r="N5641" t="str">
        <f>IF([1]线路!H5641="","",[1]线路!H5641)</f>
        <v/>
      </c>
    </row>
    <row r="5642" spans="7:14" x14ac:dyDescent="0.15">
      <c r="G5642" s="18"/>
      <c r="H5642" s="18"/>
      <c r="I5642" s="18"/>
      <c r="J5642" s="18"/>
      <c r="K5642" s="18"/>
      <c r="L5642" s="18" t="str">
        <f t="shared" si="167"/>
        <v/>
      </c>
      <c r="N5642" t="str">
        <f>IF([1]线路!H5642="","",[1]线路!H5642)</f>
        <v/>
      </c>
    </row>
    <row r="5643" spans="7:14" x14ac:dyDescent="0.15">
      <c r="G5643" s="18"/>
      <c r="H5643" s="18"/>
      <c r="I5643" s="18"/>
      <c r="J5643" s="18"/>
      <c r="K5643" s="18"/>
      <c r="L5643" s="18" t="str">
        <f t="shared" si="167"/>
        <v/>
      </c>
      <c r="N5643" t="str">
        <f>IF([1]线路!H5643="","",[1]线路!H5643)</f>
        <v/>
      </c>
    </row>
    <row r="5644" spans="7:14" x14ac:dyDescent="0.15">
      <c r="G5644" s="18"/>
      <c r="H5644" s="18"/>
      <c r="I5644" s="18"/>
      <c r="J5644" s="18"/>
      <c r="K5644" s="18"/>
      <c r="L5644" s="18" t="str">
        <f t="shared" si="167"/>
        <v/>
      </c>
      <c r="N5644" t="str">
        <f>IF([1]线路!H5644="","",[1]线路!H5644)</f>
        <v/>
      </c>
    </row>
    <row r="5645" spans="7:14" x14ac:dyDescent="0.15">
      <c r="G5645" s="18"/>
      <c r="H5645" s="18"/>
      <c r="I5645" s="18"/>
      <c r="J5645" s="18"/>
      <c r="K5645" s="18"/>
      <c r="L5645" s="18" t="str">
        <f t="shared" si="167"/>
        <v/>
      </c>
      <c r="N5645" t="str">
        <f>IF([1]线路!H5645="","",[1]线路!H5645)</f>
        <v/>
      </c>
    </row>
    <row r="5646" spans="7:14" x14ac:dyDescent="0.15">
      <c r="G5646" s="18"/>
      <c r="H5646" s="18"/>
      <c r="I5646" s="18"/>
      <c r="J5646" s="18"/>
      <c r="K5646" s="18"/>
      <c r="L5646" s="18" t="str">
        <f t="shared" si="167"/>
        <v/>
      </c>
      <c r="N5646" t="str">
        <f>IF([1]线路!H5646="","",[1]线路!H5646)</f>
        <v/>
      </c>
    </row>
    <row r="5647" spans="7:14" x14ac:dyDescent="0.15">
      <c r="G5647" s="18"/>
      <c r="H5647" s="18"/>
      <c r="I5647" s="18"/>
      <c r="J5647" s="18"/>
      <c r="K5647" s="18"/>
      <c r="L5647" s="18" t="str">
        <f t="shared" si="167"/>
        <v/>
      </c>
      <c r="N5647" t="str">
        <f>IF([1]线路!H5647="","",[1]线路!H5647)</f>
        <v/>
      </c>
    </row>
    <row r="5648" spans="7:14" x14ac:dyDescent="0.15">
      <c r="G5648" s="18"/>
      <c r="H5648" s="18"/>
      <c r="I5648" s="18"/>
      <c r="J5648" s="18"/>
      <c r="K5648" s="18"/>
      <c r="L5648" s="18" t="str">
        <f t="shared" si="167"/>
        <v/>
      </c>
      <c r="N5648" t="str">
        <f>IF([1]线路!H5648="","",[1]线路!H5648)</f>
        <v/>
      </c>
    </row>
    <row r="5649" spans="7:14" x14ac:dyDescent="0.15">
      <c r="G5649" s="18"/>
      <c r="H5649" s="18"/>
      <c r="I5649" s="18"/>
      <c r="J5649" s="18"/>
      <c r="K5649" s="18"/>
      <c r="L5649" s="18" t="str">
        <f t="shared" si="167"/>
        <v/>
      </c>
      <c r="N5649" t="str">
        <f>IF([1]线路!H5649="","",[1]线路!H5649)</f>
        <v/>
      </c>
    </row>
    <row r="5650" spans="7:14" x14ac:dyDescent="0.15">
      <c r="G5650" s="18"/>
      <c r="H5650" s="18"/>
      <c r="I5650" s="18"/>
      <c r="J5650" s="18"/>
      <c r="K5650" s="18"/>
      <c r="L5650" s="18" t="str">
        <f t="shared" si="167"/>
        <v/>
      </c>
      <c r="N5650" t="str">
        <f>IF([1]线路!H5650="","",[1]线路!H5650)</f>
        <v/>
      </c>
    </row>
    <row r="5651" spans="7:14" x14ac:dyDescent="0.15">
      <c r="G5651" s="18"/>
      <c r="H5651" s="18"/>
      <c r="I5651" s="18"/>
      <c r="J5651" s="18"/>
      <c r="K5651" s="18"/>
      <c r="L5651" s="18" t="str">
        <f t="shared" si="167"/>
        <v/>
      </c>
      <c r="N5651" t="str">
        <f>IF([1]线路!H5651="","",[1]线路!H5651)</f>
        <v/>
      </c>
    </row>
    <row r="5652" spans="7:14" x14ac:dyDescent="0.15">
      <c r="G5652" s="18"/>
      <c r="H5652" s="18"/>
      <c r="I5652" s="18"/>
      <c r="J5652" s="18"/>
      <c r="K5652" s="18"/>
      <c r="L5652" s="18" t="str">
        <f t="shared" si="167"/>
        <v/>
      </c>
      <c r="N5652" t="str">
        <f>IF([1]线路!H5652="","",[1]线路!H5652)</f>
        <v/>
      </c>
    </row>
    <row r="5653" spans="7:14" x14ac:dyDescent="0.15">
      <c r="G5653" s="18"/>
      <c r="H5653" s="18"/>
      <c r="I5653" s="18"/>
      <c r="J5653" s="18"/>
      <c r="K5653" s="18"/>
      <c r="L5653" s="18" t="str">
        <f t="shared" si="167"/>
        <v/>
      </c>
      <c r="N5653" t="str">
        <f>IF([1]线路!H5653="","",[1]线路!H5653)</f>
        <v/>
      </c>
    </row>
    <row r="5654" spans="7:14" x14ac:dyDescent="0.15">
      <c r="G5654" s="18"/>
      <c r="H5654" s="18"/>
      <c r="I5654" s="18"/>
      <c r="J5654" s="18"/>
      <c r="K5654" s="18"/>
      <c r="L5654" s="18" t="str">
        <f t="shared" si="167"/>
        <v/>
      </c>
      <c r="N5654" t="str">
        <f>IF([1]线路!H5654="","",[1]线路!H5654)</f>
        <v/>
      </c>
    </row>
    <row r="5655" spans="7:14" x14ac:dyDescent="0.15">
      <c r="G5655" s="18"/>
      <c r="H5655" s="18"/>
      <c r="I5655" s="18"/>
      <c r="J5655" s="18"/>
      <c r="K5655" s="18"/>
      <c r="L5655" s="18" t="str">
        <f t="shared" si="167"/>
        <v/>
      </c>
      <c r="N5655" t="str">
        <f>IF([1]线路!H5655="","",[1]线路!H5655)</f>
        <v/>
      </c>
    </row>
    <row r="5656" spans="7:14" x14ac:dyDescent="0.15">
      <c r="G5656" s="18"/>
      <c r="H5656" s="18"/>
      <c r="I5656" s="18"/>
      <c r="J5656" s="18"/>
      <c r="K5656" s="18"/>
      <c r="L5656" s="18" t="str">
        <f t="shared" si="167"/>
        <v/>
      </c>
      <c r="N5656" t="str">
        <f>IF([1]线路!H5656="","",[1]线路!H5656)</f>
        <v/>
      </c>
    </row>
    <row r="5657" spans="7:14" x14ac:dyDescent="0.15">
      <c r="G5657" s="18"/>
      <c r="H5657" s="18"/>
      <c r="I5657" s="18"/>
      <c r="J5657" s="18"/>
      <c r="K5657" s="18"/>
      <c r="L5657" s="18" t="str">
        <f t="shared" si="167"/>
        <v/>
      </c>
      <c r="N5657" t="str">
        <f>IF([1]线路!H5657="","",[1]线路!H5657)</f>
        <v/>
      </c>
    </row>
    <row r="5658" spans="7:14" x14ac:dyDescent="0.15">
      <c r="G5658" s="18"/>
      <c r="H5658" s="18"/>
      <c r="I5658" s="18"/>
      <c r="J5658" s="18"/>
      <c r="K5658" s="18"/>
      <c r="L5658" s="18" t="str">
        <f t="shared" si="167"/>
        <v/>
      </c>
      <c r="N5658" t="str">
        <f>IF([1]线路!H5658="","",[1]线路!H5658)</f>
        <v/>
      </c>
    </row>
    <row r="5659" spans="7:14" x14ac:dyDescent="0.15">
      <c r="G5659" s="18"/>
      <c r="H5659" s="18"/>
      <c r="I5659" s="18"/>
      <c r="J5659" s="18"/>
      <c r="K5659" s="18"/>
      <c r="L5659" s="18" t="str">
        <f t="shared" si="167"/>
        <v/>
      </c>
      <c r="N5659" t="str">
        <f>IF([1]线路!H5659="","",[1]线路!H5659)</f>
        <v/>
      </c>
    </row>
    <row r="5660" spans="7:14" x14ac:dyDescent="0.15">
      <c r="G5660" s="18"/>
      <c r="H5660" s="18"/>
      <c r="I5660" s="18"/>
      <c r="J5660" s="18"/>
      <c r="K5660" s="18"/>
      <c r="L5660" s="18" t="str">
        <f t="shared" si="167"/>
        <v/>
      </c>
      <c r="N5660" t="str">
        <f>IF([1]线路!H5660="","",[1]线路!H5660)</f>
        <v/>
      </c>
    </row>
    <row r="5661" spans="7:14" x14ac:dyDescent="0.15">
      <c r="G5661" s="18"/>
      <c r="H5661" s="18"/>
      <c r="I5661" s="18"/>
      <c r="J5661" s="18"/>
      <c r="K5661" s="18"/>
      <c r="L5661" s="18" t="str">
        <f t="shared" si="167"/>
        <v/>
      </c>
      <c r="N5661" t="str">
        <f>IF([1]线路!H5661="","",[1]线路!H5661)</f>
        <v/>
      </c>
    </row>
    <row r="5662" spans="7:14" x14ac:dyDescent="0.15">
      <c r="G5662" s="18"/>
      <c r="H5662" s="18"/>
      <c r="I5662" s="18"/>
      <c r="J5662" s="18"/>
      <c r="K5662" s="18"/>
      <c r="L5662" s="18" t="str">
        <f t="shared" si="167"/>
        <v/>
      </c>
      <c r="N5662" t="str">
        <f>IF([1]线路!H5662="","",[1]线路!H5662)</f>
        <v/>
      </c>
    </row>
    <row r="5663" spans="7:14" x14ac:dyDescent="0.15">
      <c r="G5663" s="18"/>
      <c r="H5663" s="18"/>
      <c r="I5663" s="18"/>
      <c r="J5663" s="18"/>
      <c r="K5663" s="18"/>
      <c r="L5663" s="18" t="str">
        <f t="shared" si="167"/>
        <v/>
      </c>
      <c r="N5663" t="str">
        <f>IF([1]线路!H5663="","",[1]线路!H5663)</f>
        <v/>
      </c>
    </row>
    <row r="5664" spans="7:14" x14ac:dyDescent="0.15">
      <c r="G5664" s="18"/>
      <c r="H5664" s="18"/>
      <c r="I5664" s="18"/>
      <c r="J5664" s="18"/>
      <c r="K5664" s="18"/>
      <c r="L5664" s="18" t="str">
        <f t="shared" si="167"/>
        <v/>
      </c>
      <c r="N5664" t="str">
        <f>IF([1]线路!H5664="","",[1]线路!H5664)</f>
        <v/>
      </c>
    </row>
    <row r="5665" spans="7:14" x14ac:dyDescent="0.15">
      <c r="G5665" s="18"/>
      <c r="H5665" s="18"/>
      <c r="I5665" s="18"/>
      <c r="J5665" s="18"/>
      <c r="K5665" s="18"/>
      <c r="L5665" s="18" t="str">
        <f t="shared" si="167"/>
        <v/>
      </c>
      <c r="N5665" t="str">
        <f>IF([1]线路!H5665="","",[1]线路!H5665)</f>
        <v/>
      </c>
    </row>
    <row r="5666" spans="7:14" x14ac:dyDescent="0.15">
      <c r="G5666" s="18"/>
      <c r="H5666" s="18"/>
      <c r="I5666" s="18"/>
      <c r="J5666" s="18"/>
      <c r="K5666" s="18"/>
      <c r="L5666" s="18" t="str">
        <f t="shared" si="167"/>
        <v/>
      </c>
      <c r="N5666" t="str">
        <f>IF([1]线路!H5666="","",[1]线路!H5666)</f>
        <v/>
      </c>
    </row>
    <row r="5667" spans="7:14" x14ac:dyDescent="0.15">
      <c r="G5667" s="18"/>
      <c r="H5667" s="18"/>
      <c r="I5667" s="18"/>
      <c r="J5667" s="18"/>
      <c r="K5667" s="18"/>
      <c r="L5667" s="18" t="str">
        <f t="shared" si="167"/>
        <v/>
      </c>
      <c r="N5667" t="str">
        <f>IF([1]线路!H5667="","",[1]线路!H5667)</f>
        <v/>
      </c>
    </row>
    <row r="5668" spans="7:14" x14ac:dyDescent="0.15">
      <c r="G5668" s="18"/>
      <c r="H5668" s="18"/>
      <c r="I5668" s="18"/>
      <c r="J5668" s="18"/>
      <c r="K5668" s="18"/>
      <c r="L5668" s="18" t="str">
        <f t="shared" si="167"/>
        <v/>
      </c>
      <c r="N5668" t="str">
        <f>IF([1]线路!H5668="","",[1]线路!H5668)</f>
        <v/>
      </c>
    </row>
    <row r="5669" spans="7:14" x14ac:dyDescent="0.15">
      <c r="G5669" s="18"/>
      <c r="H5669" s="18"/>
      <c r="I5669" s="18"/>
      <c r="J5669" s="18"/>
      <c r="K5669" s="18"/>
      <c r="L5669" s="18" t="str">
        <f t="shared" si="167"/>
        <v/>
      </c>
      <c r="N5669" t="str">
        <f>IF([1]线路!H5669="","",[1]线路!H5669)</f>
        <v/>
      </c>
    </row>
    <row r="5670" spans="7:14" x14ac:dyDescent="0.15">
      <c r="G5670" s="18"/>
      <c r="H5670" s="18"/>
      <c r="I5670" s="18"/>
      <c r="J5670" s="18"/>
      <c r="K5670" s="18"/>
      <c r="L5670" s="18" t="str">
        <f t="shared" si="167"/>
        <v/>
      </c>
      <c r="N5670" t="str">
        <f>IF([1]线路!H5670="","",[1]线路!H5670)</f>
        <v/>
      </c>
    </row>
    <row r="5671" spans="7:14" x14ac:dyDescent="0.15">
      <c r="G5671" s="18"/>
      <c r="H5671" s="18"/>
      <c r="I5671" s="18"/>
      <c r="J5671" s="18"/>
      <c r="K5671" s="18"/>
      <c r="L5671" s="18" t="str">
        <f t="shared" si="167"/>
        <v/>
      </c>
      <c r="N5671" t="str">
        <f>IF([1]线路!H5671="","",[1]线路!H5671)</f>
        <v/>
      </c>
    </row>
    <row r="5672" spans="7:14" x14ac:dyDescent="0.15">
      <c r="G5672" s="18"/>
      <c r="H5672" s="18"/>
      <c r="I5672" s="18"/>
      <c r="J5672" s="18"/>
      <c r="K5672" s="18"/>
      <c r="L5672" s="18" t="str">
        <f t="shared" si="167"/>
        <v/>
      </c>
      <c r="N5672" t="str">
        <f>IF([1]线路!H5672="","",[1]线路!H5672)</f>
        <v/>
      </c>
    </row>
    <row r="5673" spans="7:14" x14ac:dyDescent="0.15">
      <c r="G5673" s="18"/>
      <c r="H5673" s="18"/>
      <c r="I5673" s="18"/>
      <c r="J5673" s="18"/>
      <c r="K5673" s="18"/>
      <c r="L5673" s="18" t="str">
        <f t="shared" si="167"/>
        <v/>
      </c>
      <c r="N5673" t="str">
        <f>IF([1]线路!H5673="","",[1]线路!H5673)</f>
        <v/>
      </c>
    </row>
    <row r="5674" spans="7:14" x14ac:dyDescent="0.15">
      <c r="G5674" s="18"/>
      <c r="H5674" s="18"/>
      <c r="I5674" s="18"/>
      <c r="J5674" s="18"/>
      <c r="K5674" s="18"/>
      <c r="L5674" s="18" t="str">
        <f t="shared" si="167"/>
        <v/>
      </c>
      <c r="N5674" t="str">
        <f>IF([1]线路!H5674="","",[1]线路!H5674)</f>
        <v/>
      </c>
    </row>
    <row r="5675" spans="7:14" x14ac:dyDescent="0.15">
      <c r="G5675" s="18"/>
      <c r="H5675" s="18"/>
      <c r="I5675" s="18"/>
      <c r="J5675" s="18"/>
      <c r="K5675" s="18"/>
      <c r="L5675" s="18" t="str">
        <f t="shared" si="167"/>
        <v/>
      </c>
      <c r="N5675" t="str">
        <f>IF([1]线路!H5675="","",[1]线路!H5675)</f>
        <v/>
      </c>
    </row>
    <row r="5676" spans="7:14" x14ac:dyDescent="0.15">
      <c r="G5676" s="18"/>
      <c r="H5676" s="18"/>
      <c r="I5676" s="18"/>
      <c r="J5676" s="18"/>
      <c r="K5676" s="18"/>
      <c r="L5676" s="18" t="str">
        <f t="shared" si="167"/>
        <v/>
      </c>
      <c r="N5676" t="str">
        <f>IF([1]线路!H5676="","",[1]线路!H5676)</f>
        <v/>
      </c>
    </row>
    <row r="5677" spans="7:14" x14ac:dyDescent="0.15">
      <c r="G5677" s="18"/>
      <c r="H5677" s="18"/>
      <c r="I5677" s="18"/>
      <c r="J5677" s="18"/>
      <c r="K5677" s="18"/>
      <c r="L5677" s="18" t="str">
        <f t="shared" si="167"/>
        <v/>
      </c>
      <c r="N5677" t="str">
        <f>IF([1]线路!H5677="","",[1]线路!H5677)</f>
        <v/>
      </c>
    </row>
    <row r="5678" spans="7:14" x14ac:dyDescent="0.15">
      <c r="G5678" s="18"/>
      <c r="H5678" s="18"/>
      <c r="I5678" s="18"/>
      <c r="J5678" s="18"/>
      <c r="K5678" s="18"/>
      <c r="L5678" s="18" t="str">
        <f t="shared" si="167"/>
        <v/>
      </c>
      <c r="N5678" t="str">
        <f>IF([1]线路!H5678="","",[1]线路!H5678)</f>
        <v/>
      </c>
    </row>
    <row r="5679" spans="7:14" x14ac:dyDescent="0.15">
      <c r="G5679" s="18"/>
      <c r="H5679" s="18"/>
      <c r="I5679" s="18"/>
      <c r="J5679" s="18"/>
      <c r="K5679" s="18"/>
      <c r="L5679" s="18" t="str">
        <f t="shared" si="167"/>
        <v/>
      </c>
      <c r="N5679" t="str">
        <f>IF([1]线路!H5679="","",[1]线路!H5679)</f>
        <v/>
      </c>
    </row>
    <row r="5680" spans="7:14" x14ac:dyDescent="0.15">
      <c r="G5680" s="18"/>
      <c r="H5680" s="18"/>
      <c r="I5680" s="18"/>
      <c r="J5680" s="18"/>
      <c r="K5680" s="18"/>
      <c r="L5680" s="18" t="str">
        <f t="shared" si="167"/>
        <v/>
      </c>
      <c r="N5680" t="str">
        <f>IF([1]线路!H5680="","",[1]线路!H5680)</f>
        <v/>
      </c>
    </row>
    <row r="5681" spans="7:14" x14ac:dyDescent="0.15">
      <c r="G5681" s="18"/>
      <c r="H5681" s="18"/>
      <c r="I5681" s="18"/>
      <c r="J5681" s="18"/>
      <c r="K5681" s="18"/>
      <c r="L5681" s="18" t="str">
        <f t="shared" si="167"/>
        <v/>
      </c>
      <c r="N5681" t="str">
        <f>IF([1]线路!H5681="","",[1]线路!H5681)</f>
        <v/>
      </c>
    </row>
    <row r="5682" spans="7:14" x14ac:dyDescent="0.15">
      <c r="G5682" s="18"/>
      <c r="H5682" s="18"/>
      <c r="I5682" s="18"/>
      <c r="J5682" s="18"/>
      <c r="K5682" s="18"/>
      <c r="L5682" s="18" t="str">
        <f t="shared" si="167"/>
        <v/>
      </c>
      <c r="N5682" t="str">
        <f>IF([1]线路!H5682="","",[1]线路!H5682)</f>
        <v/>
      </c>
    </row>
    <row r="5683" spans="7:14" x14ac:dyDescent="0.15">
      <c r="G5683" s="18"/>
      <c r="H5683" s="18"/>
      <c r="I5683" s="18"/>
      <c r="J5683" s="18"/>
      <c r="K5683" s="18"/>
      <c r="L5683" s="18" t="str">
        <f t="shared" si="167"/>
        <v/>
      </c>
      <c r="N5683" t="str">
        <f>IF([1]线路!H5683="","",[1]线路!H5683)</f>
        <v/>
      </c>
    </row>
    <row r="5684" spans="7:14" x14ac:dyDescent="0.15">
      <c r="G5684" s="18"/>
      <c r="H5684" s="18"/>
      <c r="I5684" s="18"/>
      <c r="J5684" s="18"/>
      <c r="K5684" s="18"/>
      <c r="L5684" s="18" t="str">
        <f t="shared" si="167"/>
        <v/>
      </c>
      <c r="N5684" t="str">
        <f>IF([1]线路!H5684="","",[1]线路!H5684)</f>
        <v/>
      </c>
    </row>
    <row r="5685" spans="7:14" x14ac:dyDescent="0.15">
      <c r="G5685" s="18"/>
      <c r="H5685" s="18"/>
      <c r="I5685" s="18"/>
      <c r="J5685" s="18"/>
      <c r="K5685" s="18"/>
      <c r="L5685" s="18" t="str">
        <f t="shared" si="167"/>
        <v/>
      </c>
      <c r="N5685" t="str">
        <f>IF([1]线路!H5685="","",[1]线路!H5685)</f>
        <v/>
      </c>
    </row>
    <row r="5686" spans="7:14" x14ac:dyDescent="0.15">
      <c r="G5686" s="18"/>
      <c r="H5686" s="18"/>
      <c r="I5686" s="18"/>
      <c r="J5686" s="18"/>
      <c r="K5686" s="18"/>
      <c r="L5686" s="18" t="str">
        <f t="shared" si="167"/>
        <v/>
      </c>
      <c r="N5686" t="str">
        <f>IF([1]线路!H5686="","",[1]线路!H5686)</f>
        <v/>
      </c>
    </row>
    <row r="5687" spans="7:14" x14ac:dyDescent="0.15">
      <c r="G5687" s="18"/>
      <c r="H5687" s="18"/>
      <c r="I5687" s="18"/>
      <c r="J5687" s="18"/>
      <c r="K5687" s="18"/>
      <c r="L5687" s="18" t="str">
        <f t="shared" si="167"/>
        <v/>
      </c>
      <c r="N5687" t="str">
        <f>IF([1]线路!H5687="","",[1]线路!H5687)</f>
        <v/>
      </c>
    </row>
    <row r="5688" spans="7:14" x14ac:dyDescent="0.15">
      <c r="G5688" s="18"/>
      <c r="H5688" s="18"/>
      <c r="I5688" s="18"/>
      <c r="J5688" s="18"/>
      <c r="K5688" s="18"/>
      <c r="L5688" s="18" t="str">
        <f t="shared" si="167"/>
        <v/>
      </c>
      <c r="N5688" t="str">
        <f>IF([1]线路!H5688="","",[1]线路!H5688)</f>
        <v/>
      </c>
    </row>
    <row r="5689" spans="7:14" x14ac:dyDescent="0.15">
      <c r="G5689" s="18"/>
      <c r="H5689" s="18"/>
      <c r="I5689" s="18"/>
      <c r="J5689" s="18"/>
      <c r="K5689" s="18"/>
      <c r="L5689" s="18" t="str">
        <f t="shared" si="167"/>
        <v/>
      </c>
      <c r="N5689" t="str">
        <f>IF([1]线路!H5689="","",[1]线路!H5689)</f>
        <v/>
      </c>
    </row>
    <row r="5690" spans="7:14" x14ac:dyDescent="0.15">
      <c r="G5690" s="18"/>
      <c r="H5690" s="18"/>
      <c r="I5690" s="18"/>
      <c r="J5690" s="18"/>
      <c r="K5690" s="18"/>
      <c r="L5690" s="18" t="str">
        <f t="shared" si="167"/>
        <v/>
      </c>
      <c r="N5690" t="str">
        <f>IF([1]线路!H5690="","",[1]线路!H5690)</f>
        <v/>
      </c>
    </row>
    <row r="5691" spans="7:14" x14ac:dyDescent="0.15">
      <c r="G5691" s="18"/>
      <c r="H5691" s="18"/>
      <c r="I5691" s="18"/>
      <c r="J5691" s="18"/>
      <c r="K5691" s="18"/>
      <c r="L5691" s="18" t="str">
        <f t="shared" si="167"/>
        <v/>
      </c>
      <c r="N5691" t="str">
        <f>IF([1]线路!H5691="","",[1]线路!H5691)</f>
        <v/>
      </c>
    </row>
    <row r="5692" spans="7:14" x14ac:dyDescent="0.15">
      <c r="G5692" s="18"/>
      <c r="H5692" s="18"/>
      <c r="I5692" s="18"/>
      <c r="J5692" s="18"/>
      <c r="K5692" s="18"/>
      <c r="L5692" s="18" t="str">
        <f t="shared" si="167"/>
        <v/>
      </c>
      <c r="N5692" t="str">
        <f>IF([1]线路!H5692="","",[1]线路!H5692)</f>
        <v/>
      </c>
    </row>
    <row r="5693" spans="7:14" x14ac:dyDescent="0.15">
      <c r="G5693" s="18"/>
      <c r="H5693" s="18"/>
      <c r="I5693" s="18"/>
      <c r="J5693" s="18"/>
      <c r="K5693" s="18"/>
      <c r="L5693" s="18" t="str">
        <f t="shared" si="167"/>
        <v/>
      </c>
      <c r="N5693" t="str">
        <f>IF([1]线路!H5693="","",[1]线路!H5693)</f>
        <v/>
      </c>
    </row>
    <row r="5694" spans="7:14" x14ac:dyDescent="0.15">
      <c r="G5694" s="18"/>
      <c r="H5694" s="18"/>
      <c r="I5694" s="18"/>
      <c r="J5694" s="18"/>
      <c r="K5694" s="18"/>
      <c r="L5694" s="18" t="str">
        <f t="shared" si="167"/>
        <v/>
      </c>
      <c r="N5694" t="str">
        <f>IF([1]线路!H5694="","",[1]线路!H5694)</f>
        <v/>
      </c>
    </row>
    <row r="5695" spans="7:14" x14ac:dyDescent="0.15">
      <c r="G5695" s="18"/>
      <c r="H5695" s="18"/>
      <c r="I5695" s="18"/>
      <c r="J5695" s="18"/>
      <c r="K5695" s="18"/>
      <c r="L5695" s="18" t="str">
        <f t="shared" si="167"/>
        <v/>
      </c>
      <c r="N5695" t="str">
        <f>IF([1]线路!H5695="","",[1]线路!H5695)</f>
        <v/>
      </c>
    </row>
    <row r="5696" spans="7:14" x14ac:dyDescent="0.15">
      <c r="G5696" s="18"/>
      <c r="H5696" s="18"/>
      <c r="I5696" s="18"/>
      <c r="J5696" s="18"/>
      <c r="K5696" s="18"/>
      <c r="L5696" s="18" t="str">
        <f t="shared" si="167"/>
        <v/>
      </c>
      <c r="N5696" t="str">
        <f>IF([1]线路!H5696="","",[1]线路!H5696)</f>
        <v/>
      </c>
    </row>
    <row r="5697" spans="7:14" x14ac:dyDescent="0.15">
      <c r="G5697" s="18"/>
      <c r="H5697" s="18"/>
      <c r="I5697" s="18"/>
      <c r="J5697" s="18"/>
      <c r="K5697" s="18"/>
      <c r="L5697" s="18" t="str">
        <f t="shared" si="167"/>
        <v/>
      </c>
      <c r="N5697" t="str">
        <f>IF([1]线路!H5697="","",[1]线路!H5697)</f>
        <v/>
      </c>
    </row>
    <row r="5698" spans="7:14" x14ac:dyDescent="0.15">
      <c r="G5698" s="18"/>
      <c r="H5698" s="18"/>
      <c r="I5698" s="18"/>
      <c r="J5698" s="18"/>
      <c r="K5698" s="18"/>
      <c r="L5698" s="18" t="str">
        <f t="shared" si="167"/>
        <v/>
      </c>
      <c r="N5698" t="str">
        <f>IF([1]线路!H5698="","",[1]线路!H5698)</f>
        <v/>
      </c>
    </row>
    <row r="5699" spans="7:14" x14ac:dyDescent="0.15">
      <c r="G5699" s="18"/>
      <c r="H5699" s="18"/>
      <c r="I5699" s="18"/>
      <c r="J5699" s="18"/>
      <c r="K5699" s="18"/>
      <c r="L5699" s="18" t="str">
        <f t="shared" ref="L5699:L5762" si="168">IF(OR(I5699="",K5699=""),"",IF(I5699/(I5699+K5699)&gt;0.5,0,1))</f>
        <v/>
      </c>
      <c r="N5699" t="str">
        <f>IF([1]线路!H5699="","",[1]线路!H5699)</f>
        <v/>
      </c>
    </row>
    <row r="5700" spans="7:14" x14ac:dyDescent="0.15">
      <c r="G5700" s="18"/>
      <c r="H5700" s="18"/>
      <c r="I5700" s="18"/>
      <c r="J5700" s="18"/>
      <c r="K5700" s="18"/>
      <c r="L5700" s="18" t="str">
        <f t="shared" si="168"/>
        <v/>
      </c>
      <c r="N5700" t="str">
        <f>IF([1]线路!H5700="","",[1]线路!H5700)</f>
        <v/>
      </c>
    </row>
    <row r="5701" spans="7:14" x14ac:dyDescent="0.15">
      <c r="G5701" s="18"/>
      <c r="H5701" s="18"/>
      <c r="I5701" s="18"/>
      <c r="J5701" s="18"/>
      <c r="K5701" s="18"/>
      <c r="L5701" s="18" t="str">
        <f t="shared" si="168"/>
        <v/>
      </c>
      <c r="N5701" t="str">
        <f>IF([1]线路!H5701="","",[1]线路!H5701)</f>
        <v/>
      </c>
    </row>
    <row r="5702" spans="7:14" x14ac:dyDescent="0.15">
      <c r="G5702" s="18"/>
      <c r="H5702" s="18"/>
      <c r="I5702" s="18"/>
      <c r="J5702" s="18"/>
      <c r="K5702" s="18"/>
      <c r="L5702" s="18" t="str">
        <f t="shared" si="168"/>
        <v/>
      </c>
      <c r="N5702" t="str">
        <f>IF([1]线路!H5702="","",[1]线路!H5702)</f>
        <v/>
      </c>
    </row>
    <row r="5703" spans="7:14" x14ac:dyDescent="0.15">
      <c r="G5703" s="18"/>
      <c r="H5703" s="18"/>
      <c r="I5703" s="18"/>
      <c r="J5703" s="18"/>
      <c r="K5703" s="18"/>
      <c r="L5703" s="18" t="str">
        <f t="shared" si="168"/>
        <v/>
      </c>
      <c r="N5703" t="str">
        <f>IF([1]线路!H5703="","",[1]线路!H5703)</f>
        <v/>
      </c>
    </row>
    <row r="5704" spans="7:14" x14ac:dyDescent="0.15">
      <c r="G5704" s="18"/>
      <c r="H5704" s="18"/>
      <c r="I5704" s="18"/>
      <c r="J5704" s="18"/>
      <c r="K5704" s="18"/>
      <c r="L5704" s="18" t="str">
        <f t="shared" si="168"/>
        <v/>
      </c>
      <c r="N5704" t="str">
        <f>IF([1]线路!H5704="","",[1]线路!H5704)</f>
        <v/>
      </c>
    </row>
    <row r="5705" spans="7:14" x14ac:dyDescent="0.15">
      <c r="G5705" s="18"/>
      <c r="H5705" s="18"/>
      <c r="I5705" s="18"/>
      <c r="J5705" s="18"/>
      <c r="K5705" s="18"/>
      <c r="L5705" s="18" t="str">
        <f t="shared" si="168"/>
        <v/>
      </c>
      <c r="N5705" t="str">
        <f>IF([1]线路!H5705="","",[1]线路!H5705)</f>
        <v/>
      </c>
    </row>
    <row r="5706" spans="7:14" x14ac:dyDescent="0.15">
      <c r="G5706" s="18"/>
      <c r="H5706" s="18"/>
      <c r="I5706" s="18"/>
      <c r="J5706" s="18"/>
      <c r="K5706" s="18"/>
      <c r="L5706" s="18" t="str">
        <f t="shared" si="168"/>
        <v/>
      </c>
      <c r="N5706" t="str">
        <f>IF([1]线路!H5706="","",[1]线路!H5706)</f>
        <v/>
      </c>
    </row>
    <row r="5707" spans="7:14" x14ac:dyDescent="0.15">
      <c r="G5707" s="18"/>
      <c r="H5707" s="18"/>
      <c r="I5707" s="18"/>
      <c r="J5707" s="18"/>
      <c r="K5707" s="18"/>
      <c r="L5707" s="18" t="str">
        <f t="shared" si="168"/>
        <v/>
      </c>
      <c r="N5707" t="str">
        <f>IF([1]线路!H5707="","",[1]线路!H5707)</f>
        <v/>
      </c>
    </row>
    <row r="5708" spans="7:14" x14ac:dyDescent="0.15">
      <c r="G5708" s="18"/>
      <c r="H5708" s="18"/>
      <c r="I5708" s="18"/>
      <c r="J5708" s="18"/>
      <c r="K5708" s="18"/>
      <c r="L5708" s="18" t="str">
        <f t="shared" si="168"/>
        <v/>
      </c>
      <c r="N5708" t="str">
        <f>IF([1]线路!H5708="","",[1]线路!H5708)</f>
        <v/>
      </c>
    </row>
    <row r="5709" spans="7:14" x14ac:dyDescent="0.15">
      <c r="G5709" s="18"/>
      <c r="H5709" s="18"/>
      <c r="I5709" s="18"/>
      <c r="J5709" s="18"/>
      <c r="K5709" s="18"/>
      <c r="L5709" s="18" t="str">
        <f t="shared" si="168"/>
        <v/>
      </c>
      <c r="N5709" t="str">
        <f>IF([1]线路!H5709="","",[1]线路!H5709)</f>
        <v/>
      </c>
    </row>
    <row r="5710" spans="7:14" x14ac:dyDescent="0.15">
      <c r="G5710" s="18"/>
      <c r="H5710" s="18"/>
      <c r="I5710" s="18"/>
      <c r="J5710" s="18"/>
      <c r="K5710" s="18"/>
      <c r="L5710" s="18" t="str">
        <f t="shared" si="168"/>
        <v/>
      </c>
      <c r="N5710" t="str">
        <f>IF([1]线路!H5710="","",[1]线路!H5710)</f>
        <v/>
      </c>
    </row>
    <row r="5711" spans="7:14" x14ac:dyDescent="0.15">
      <c r="G5711" s="18"/>
      <c r="H5711" s="18"/>
      <c r="I5711" s="18"/>
      <c r="J5711" s="18"/>
      <c r="K5711" s="18"/>
      <c r="L5711" s="18" t="str">
        <f t="shared" si="168"/>
        <v/>
      </c>
      <c r="N5711" t="str">
        <f>IF([1]线路!H5711="","",[1]线路!H5711)</f>
        <v/>
      </c>
    </row>
    <row r="5712" spans="7:14" x14ac:dyDescent="0.15">
      <c r="G5712" s="18"/>
      <c r="H5712" s="18"/>
      <c r="I5712" s="18"/>
      <c r="J5712" s="18"/>
      <c r="K5712" s="18"/>
      <c r="L5712" s="18" t="str">
        <f t="shared" si="168"/>
        <v/>
      </c>
      <c r="N5712" t="str">
        <f>IF([1]线路!H5712="","",[1]线路!H5712)</f>
        <v/>
      </c>
    </row>
    <row r="5713" spans="7:14" x14ac:dyDescent="0.15">
      <c r="G5713" s="18"/>
      <c r="H5713" s="18"/>
      <c r="I5713" s="18"/>
      <c r="J5713" s="18"/>
      <c r="K5713" s="18"/>
      <c r="L5713" s="18" t="str">
        <f t="shared" si="168"/>
        <v/>
      </c>
      <c r="N5713" t="str">
        <f>IF([1]线路!H5713="","",[1]线路!H5713)</f>
        <v/>
      </c>
    </row>
    <row r="5714" spans="7:14" x14ac:dyDescent="0.15">
      <c r="G5714" s="18"/>
      <c r="H5714" s="18"/>
      <c r="I5714" s="18"/>
      <c r="J5714" s="18"/>
      <c r="K5714" s="18"/>
      <c r="L5714" s="18" t="str">
        <f t="shared" si="168"/>
        <v/>
      </c>
      <c r="N5714" t="str">
        <f>IF([1]线路!H5714="","",[1]线路!H5714)</f>
        <v/>
      </c>
    </row>
    <row r="5715" spans="7:14" x14ac:dyDescent="0.15">
      <c r="G5715" s="18"/>
      <c r="H5715" s="18"/>
      <c r="I5715" s="18"/>
      <c r="J5715" s="18"/>
      <c r="K5715" s="18"/>
      <c r="L5715" s="18" t="str">
        <f t="shared" si="168"/>
        <v/>
      </c>
      <c r="N5715" t="str">
        <f>IF([1]线路!H5715="","",[1]线路!H5715)</f>
        <v/>
      </c>
    </row>
    <row r="5716" spans="7:14" x14ac:dyDescent="0.15">
      <c r="G5716" s="18"/>
      <c r="H5716" s="18"/>
      <c r="I5716" s="18"/>
      <c r="J5716" s="18"/>
      <c r="K5716" s="18"/>
      <c r="L5716" s="18" t="str">
        <f t="shared" si="168"/>
        <v/>
      </c>
      <c r="N5716" t="str">
        <f>IF([1]线路!H5716="","",[1]线路!H5716)</f>
        <v/>
      </c>
    </row>
    <row r="5717" spans="7:14" x14ac:dyDescent="0.15">
      <c r="G5717" s="18"/>
      <c r="H5717" s="18"/>
      <c r="I5717" s="18"/>
      <c r="J5717" s="18"/>
      <c r="K5717" s="18"/>
      <c r="L5717" s="18" t="str">
        <f t="shared" si="168"/>
        <v/>
      </c>
      <c r="N5717" t="str">
        <f>IF([1]线路!H5717="","",[1]线路!H5717)</f>
        <v/>
      </c>
    </row>
    <row r="5718" spans="7:14" x14ac:dyDescent="0.15">
      <c r="G5718" s="18"/>
      <c r="H5718" s="18"/>
      <c r="I5718" s="18"/>
      <c r="J5718" s="18"/>
      <c r="K5718" s="18"/>
      <c r="L5718" s="18" t="str">
        <f t="shared" si="168"/>
        <v/>
      </c>
      <c r="N5718" t="str">
        <f>IF([1]线路!H5718="","",[1]线路!H5718)</f>
        <v/>
      </c>
    </row>
    <row r="5719" spans="7:14" x14ac:dyDescent="0.15">
      <c r="G5719" s="18"/>
      <c r="H5719" s="18"/>
      <c r="I5719" s="18"/>
      <c r="J5719" s="18"/>
      <c r="K5719" s="18"/>
      <c r="L5719" s="18" t="str">
        <f t="shared" si="168"/>
        <v/>
      </c>
      <c r="N5719" t="str">
        <f>IF([1]线路!H5719="","",[1]线路!H5719)</f>
        <v/>
      </c>
    </row>
    <row r="5720" spans="7:14" x14ac:dyDescent="0.15">
      <c r="G5720" s="18"/>
      <c r="H5720" s="18"/>
      <c r="I5720" s="18"/>
      <c r="J5720" s="18"/>
      <c r="K5720" s="18"/>
      <c r="L5720" s="18" t="str">
        <f t="shared" si="168"/>
        <v/>
      </c>
      <c r="N5720" t="str">
        <f>IF([1]线路!H5720="","",[1]线路!H5720)</f>
        <v/>
      </c>
    </row>
    <row r="5721" spans="7:14" x14ac:dyDescent="0.15">
      <c r="G5721" s="18"/>
      <c r="H5721" s="18"/>
      <c r="I5721" s="18"/>
      <c r="J5721" s="18"/>
      <c r="K5721" s="18"/>
      <c r="L5721" s="18" t="str">
        <f t="shared" si="168"/>
        <v/>
      </c>
      <c r="N5721" t="str">
        <f>IF([1]线路!H5721="","",[1]线路!H5721)</f>
        <v/>
      </c>
    </row>
    <row r="5722" spans="7:14" x14ac:dyDescent="0.15">
      <c r="G5722" s="18"/>
      <c r="H5722" s="18"/>
      <c r="I5722" s="18"/>
      <c r="J5722" s="18"/>
      <c r="K5722" s="18"/>
      <c r="L5722" s="18" t="str">
        <f t="shared" si="168"/>
        <v/>
      </c>
      <c r="N5722" t="str">
        <f>IF([1]线路!H5722="","",[1]线路!H5722)</f>
        <v/>
      </c>
    </row>
    <row r="5723" spans="7:14" x14ac:dyDescent="0.15">
      <c r="G5723" s="18"/>
      <c r="H5723" s="18"/>
      <c r="I5723" s="18"/>
      <c r="J5723" s="18"/>
      <c r="K5723" s="18"/>
      <c r="L5723" s="18" t="str">
        <f t="shared" si="168"/>
        <v/>
      </c>
      <c r="N5723" t="str">
        <f>IF([1]线路!H5723="","",[1]线路!H5723)</f>
        <v/>
      </c>
    </row>
    <row r="5724" spans="7:14" x14ac:dyDescent="0.15">
      <c r="G5724" s="18"/>
      <c r="H5724" s="18"/>
      <c r="I5724" s="18"/>
      <c r="J5724" s="18"/>
      <c r="K5724" s="18"/>
      <c r="L5724" s="18" t="str">
        <f t="shared" si="168"/>
        <v/>
      </c>
      <c r="N5724" t="str">
        <f>IF([1]线路!H5724="","",[1]线路!H5724)</f>
        <v/>
      </c>
    </row>
    <row r="5725" spans="7:14" x14ac:dyDescent="0.15">
      <c r="G5725" s="18"/>
      <c r="H5725" s="18"/>
      <c r="I5725" s="18"/>
      <c r="J5725" s="18"/>
      <c r="K5725" s="18"/>
      <c r="L5725" s="18" t="str">
        <f t="shared" si="168"/>
        <v/>
      </c>
      <c r="N5725" t="str">
        <f>IF([1]线路!H5725="","",[1]线路!H5725)</f>
        <v/>
      </c>
    </row>
    <row r="5726" spans="7:14" x14ac:dyDescent="0.15">
      <c r="G5726" s="18"/>
      <c r="H5726" s="18"/>
      <c r="I5726" s="18"/>
      <c r="J5726" s="18"/>
      <c r="K5726" s="18"/>
      <c r="L5726" s="18" t="str">
        <f t="shared" si="168"/>
        <v/>
      </c>
      <c r="N5726" t="str">
        <f>IF([1]线路!H5726="","",[1]线路!H5726)</f>
        <v/>
      </c>
    </row>
    <row r="5727" spans="7:14" x14ac:dyDescent="0.15">
      <c r="G5727" s="18"/>
      <c r="H5727" s="18"/>
      <c r="I5727" s="18"/>
      <c r="J5727" s="18"/>
      <c r="K5727" s="18"/>
      <c r="L5727" s="18" t="str">
        <f t="shared" si="168"/>
        <v/>
      </c>
      <c r="N5727" t="str">
        <f>IF([1]线路!H5727="","",[1]线路!H5727)</f>
        <v/>
      </c>
    </row>
    <row r="5728" spans="7:14" x14ac:dyDescent="0.15">
      <c r="G5728" s="18"/>
      <c r="H5728" s="18"/>
      <c r="I5728" s="18"/>
      <c r="J5728" s="18"/>
      <c r="K5728" s="18"/>
      <c r="L5728" s="18" t="str">
        <f t="shared" si="168"/>
        <v/>
      </c>
      <c r="N5728" t="str">
        <f>IF([1]线路!H5728="","",[1]线路!H5728)</f>
        <v/>
      </c>
    </row>
    <row r="5729" spans="7:14" x14ac:dyDescent="0.15">
      <c r="G5729" s="18"/>
      <c r="H5729" s="18"/>
      <c r="I5729" s="18"/>
      <c r="J5729" s="18"/>
      <c r="K5729" s="18"/>
      <c r="L5729" s="18" t="str">
        <f t="shared" si="168"/>
        <v/>
      </c>
      <c r="N5729" t="str">
        <f>IF([1]线路!H5729="","",[1]线路!H5729)</f>
        <v/>
      </c>
    </row>
    <row r="5730" spans="7:14" x14ac:dyDescent="0.15">
      <c r="G5730" s="18"/>
      <c r="H5730" s="18"/>
      <c r="I5730" s="18"/>
      <c r="J5730" s="18"/>
      <c r="K5730" s="18"/>
      <c r="L5730" s="18" t="str">
        <f t="shared" si="168"/>
        <v/>
      </c>
      <c r="N5730" t="str">
        <f>IF([1]线路!H5730="","",[1]线路!H5730)</f>
        <v/>
      </c>
    </row>
    <row r="5731" spans="7:14" x14ac:dyDescent="0.15">
      <c r="G5731" s="18"/>
      <c r="H5731" s="18"/>
      <c r="I5731" s="18"/>
      <c r="J5731" s="18"/>
      <c r="K5731" s="18"/>
      <c r="L5731" s="18" t="str">
        <f t="shared" si="168"/>
        <v/>
      </c>
      <c r="N5731" t="str">
        <f>IF([1]线路!H5731="","",[1]线路!H5731)</f>
        <v/>
      </c>
    </row>
    <row r="5732" spans="7:14" x14ac:dyDescent="0.15">
      <c r="G5732" s="18"/>
      <c r="H5732" s="18"/>
      <c r="I5732" s="18"/>
      <c r="J5732" s="18"/>
      <c r="K5732" s="18"/>
      <c r="L5732" s="18" t="str">
        <f t="shared" si="168"/>
        <v/>
      </c>
      <c r="N5732" t="str">
        <f>IF([1]线路!H5732="","",[1]线路!H5732)</f>
        <v/>
      </c>
    </row>
    <row r="5733" spans="7:14" x14ac:dyDescent="0.15">
      <c r="G5733" s="18"/>
      <c r="H5733" s="18"/>
      <c r="I5733" s="18"/>
      <c r="J5733" s="18"/>
      <c r="K5733" s="18"/>
      <c r="L5733" s="18" t="str">
        <f t="shared" si="168"/>
        <v/>
      </c>
      <c r="N5733" t="str">
        <f>IF([1]线路!H5733="","",[1]线路!H5733)</f>
        <v/>
      </c>
    </row>
    <row r="5734" spans="7:14" x14ac:dyDescent="0.15">
      <c r="G5734" s="18"/>
      <c r="H5734" s="18"/>
      <c r="I5734" s="18"/>
      <c r="J5734" s="18"/>
      <c r="K5734" s="18"/>
      <c r="L5734" s="18" t="str">
        <f t="shared" si="168"/>
        <v/>
      </c>
      <c r="N5734" t="str">
        <f>IF([1]线路!H5734="","",[1]线路!H5734)</f>
        <v/>
      </c>
    </row>
    <row r="5735" spans="7:14" x14ac:dyDescent="0.15">
      <c r="G5735" s="18"/>
      <c r="H5735" s="18"/>
      <c r="I5735" s="18"/>
      <c r="J5735" s="18"/>
      <c r="K5735" s="18"/>
      <c r="L5735" s="18" t="str">
        <f t="shared" si="168"/>
        <v/>
      </c>
      <c r="N5735" t="str">
        <f>IF([1]线路!H5735="","",[1]线路!H5735)</f>
        <v/>
      </c>
    </row>
    <row r="5736" spans="7:14" x14ac:dyDescent="0.15">
      <c r="G5736" s="18"/>
      <c r="H5736" s="18"/>
      <c r="I5736" s="18"/>
      <c r="J5736" s="18"/>
      <c r="K5736" s="18"/>
      <c r="L5736" s="18" t="str">
        <f t="shared" si="168"/>
        <v/>
      </c>
      <c r="N5736" t="str">
        <f>IF([1]线路!H5736="","",[1]线路!H5736)</f>
        <v/>
      </c>
    </row>
    <row r="5737" spans="7:14" x14ac:dyDescent="0.15">
      <c r="G5737" s="18"/>
      <c r="H5737" s="18"/>
      <c r="I5737" s="18"/>
      <c r="J5737" s="18"/>
      <c r="K5737" s="18"/>
      <c r="L5737" s="18" t="str">
        <f t="shared" si="168"/>
        <v/>
      </c>
      <c r="N5737" t="str">
        <f>IF([1]线路!H5737="","",[1]线路!H5737)</f>
        <v/>
      </c>
    </row>
    <row r="5738" spans="7:14" x14ac:dyDescent="0.15">
      <c r="G5738" s="18"/>
      <c r="H5738" s="18"/>
      <c r="I5738" s="18"/>
      <c r="J5738" s="18"/>
      <c r="K5738" s="18"/>
      <c r="L5738" s="18" t="str">
        <f t="shared" si="168"/>
        <v/>
      </c>
      <c r="N5738" t="str">
        <f>IF([1]线路!H5738="","",[1]线路!H5738)</f>
        <v/>
      </c>
    </row>
    <row r="5739" spans="7:14" x14ac:dyDescent="0.15">
      <c r="G5739" s="18"/>
      <c r="H5739" s="18"/>
      <c r="I5739" s="18"/>
      <c r="J5739" s="18"/>
      <c r="K5739" s="18"/>
      <c r="L5739" s="18" t="str">
        <f t="shared" si="168"/>
        <v/>
      </c>
      <c r="N5739" t="str">
        <f>IF([1]线路!H5739="","",[1]线路!H5739)</f>
        <v/>
      </c>
    </row>
    <row r="5740" spans="7:14" x14ac:dyDescent="0.15">
      <c r="G5740" s="18"/>
      <c r="H5740" s="18"/>
      <c r="I5740" s="18"/>
      <c r="J5740" s="18"/>
      <c r="K5740" s="18"/>
      <c r="L5740" s="18" t="str">
        <f t="shared" si="168"/>
        <v/>
      </c>
      <c r="N5740" t="str">
        <f>IF([1]线路!H5740="","",[1]线路!H5740)</f>
        <v/>
      </c>
    </row>
    <row r="5741" spans="7:14" x14ac:dyDescent="0.15">
      <c r="G5741" s="18"/>
      <c r="H5741" s="18"/>
      <c r="I5741" s="18"/>
      <c r="J5741" s="18"/>
      <c r="K5741" s="18"/>
      <c r="L5741" s="18" t="str">
        <f t="shared" si="168"/>
        <v/>
      </c>
      <c r="N5741" t="str">
        <f>IF([1]线路!H5741="","",[1]线路!H5741)</f>
        <v/>
      </c>
    </row>
    <row r="5742" spans="7:14" x14ac:dyDescent="0.15">
      <c r="G5742" s="18"/>
      <c r="H5742" s="18"/>
      <c r="I5742" s="18"/>
      <c r="J5742" s="18"/>
      <c r="K5742" s="18"/>
      <c r="L5742" s="18" t="str">
        <f t="shared" si="168"/>
        <v/>
      </c>
      <c r="N5742" t="str">
        <f>IF([1]线路!H5742="","",[1]线路!H5742)</f>
        <v/>
      </c>
    </row>
    <row r="5743" spans="7:14" x14ac:dyDescent="0.15">
      <c r="G5743" s="18"/>
      <c r="H5743" s="18"/>
      <c r="I5743" s="18"/>
      <c r="J5743" s="18"/>
      <c r="K5743" s="18"/>
      <c r="L5743" s="18" t="str">
        <f t="shared" si="168"/>
        <v/>
      </c>
      <c r="N5743" t="str">
        <f>IF([1]线路!H5743="","",[1]线路!H5743)</f>
        <v/>
      </c>
    </row>
    <row r="5744" spans="7:14" x14ac:dyDescent="0.15">
      <c r="G5744" s="18"/>
      <c r="H5744" s="18"/>
      <c r="I5744" s="18"/>
      <c r="J5744" s="18"/>
      <c r="K5744" s="18"/>
      <c r="L5744" s="18" t="str">
        <f t="shared" si="168"/>
        <v/>
      </c>
      <c r="N5744" t="str">
        <f>IF([1]线路!H5744="","",[1]线路!H5744)</f>
        <v/>
      </c>
    </row>
    <row r="5745" spans="7:14" x14ac:dyDescent="0.15">
      <c r="G5745" s="18"/>
      <c r="H5745" s="18"/>
      <c r="I5745" s="18"/>
      <c r="J5745" s="18"/>
      <c r="K5745" s="18"/>
      <c r="L5745" s="18" t="str">
        <f t="shared" si="168"/>
        <v/>
      </c>
      <c r="N5745" t="str">
        <f>IF([1]线路!H5745="","",[1]线路!H5745)</f>
        <v/>
      </c>
    </row>
    <row r="5746" spans="7:14" x14ac:dyDescent="0.15">
      <c r="G5746" s="18"/>
      <c r="H5746" s="18"/>
      <c r="I5746" s="18"/>
      <c r="J5746" s="18"/>
      <c r="K5746" s="18"/>
      <c r="L5746" s="18" t="str">
        <f t="shared" si="168"/>
        <v/>
      </c>
      <c r="N5746" t="str">
        <f>IF([1]线路!H5746="","",[1]线路!H5746)</f>
        <v/>
      </c>
    </row>
    <row r="5747" spans="7:14" x14ac:dyDescent="0.15">
      <c r="G5747" s="18"/>
      <c r="H5747" s="18"/>
      <c r="I5747" s="18"/>
      <c r="J5747" s="18"/>
      <c r="K5747" s="18"/>
      <c r="L5747" s="18" t="str">
        <f t="shared" si="168"/>
        <v/>
      </c>
      <c r="N5747" t="str">
        <f>IF([1]线路!H5747="","",[1]线路!H5747)</f>
        <v/>
      </c>
    </row>
    <row r="5748" spans="7:14" x14ac:dyDescent="0.15">
      <c r="G5748" s="18"/>
      <c r="H5748" s="18"/>
      <c r="I5748" s="18"/>
      <c r="J5748" s="18"/>
      <c r="K5748" s="18"/>
      <c r="L5748" s="18" t="str">
        <f t="shared" si="168"/>
        <v/>
      </c>
      <c r="N5748" t="str">
        <f>IF([1]线路!H5748="","",[1]线路!H5748)</f>
        <v/>
      </c>
    </row>
    <row r="5749" spans="7:14" x14ac:dyDescent="0.15">
      <c r="G5749" s="18"/>
      <c r="H5749" s="18"/>
      <c r="I5749" s="18"/>
      <c r="J5749" s="18"/>
      <c r="K5749" s="18"/>
      <c r="L5749" s="18" t="str">
        <f t="shared" si="168"/>
        <v/>
      </c>
      <c r="N5749" t="str">
        <f>IF([1]线路!H5749="","",[1]线路!H5749)</f>
        <v/>
      </c>
    </row>
    <row r="5750" spans="7:14" x14ac:dyDescent="0.15">
      <c r="G5750" s="18"/>
      <c r="H5750" s="18"/>
      <c r="I5750" s="18"/>
      <c r="J5750" s="18"/>
      <c r="K5750" s="18"/>
      <c r="L5750" s="18" t="str">
        <f t="shared" si="168"/>
        <v/>
      </c>
      <c r="N5750" t="str">
        <f>IF([1]线路!H5750="","",[1]线路!H5750)</f>
        <v/>
      </c>
    </row>
    <row r="5751" spans="7:14" x14ac:dyDescent="0.15">
      <c r="G5751" s="18"/>
      <c r="H5751" s="18"/>
      <c r="I5751" s="18"/>
      <c r="J5751" s="18"/>
      <c r="K5751" s="18"/>
      <c r="L5751" s="18" t="str">
        <f t="shared" si="168"/>
        <v/>
      </c>
      <c r="N5751" t="str">
        <f>IF([1]线路!H5751="","",[1]线路!H5751)</f>
        <v/>
      </c>
    </row>
    <row r="5752" spans="7:14" x14ac:dyDescent="0.15">
      <c r="G5752" s="18"/>
      <c r="H5752" s="18"/>
      <c r="I5752" s="18"/>
      <c r="J5752" s="18"/>
      <c r="K5752" s="18"/>
      <c r="L5752" s="18" t="str">
        <f t="shared" si="168"/>
        <v/>
      </c>
      <c r="N5752" t="str">
        <f>IF([1]线路!H5752="","",[1]线路!H5752)</f>
        <v/>
      </c>
    </row>
    <row r="5753" spans="7:14" x14ac:dyDescent="0.15">
      <c r="G5753" s="18"/>
      <c r="H5753" s="18"/>
      <c r="I5753" s="18"/>
      <c r="J5753" s="18"/>
      <c r="K5753" s="18"/>
      <c r="L5753" s="18" t="str">
        <f t="shared" si="168"/>
        <v/>
      </c>
      <c r="N5753" t="str">
        <f>IF([1]线路!H5753="","",[1]线路!H5753)</f>
        <v/>
      </c>
    </row>
    <row r="5754" spans="7:14" x14ac:dyDescent="0.15">
      <c r="G5754" s="18"/>
      <c r="H5754" s="18"/>
      <c r="I5754" s="18"/>
      <c r="J5754" s="18"/>
      <c r="K5754" s="18"/>
      <c r="L5754" s="18" t="str">
        <f t="shared" si="168"/>
        <v/>
      </c>
      <c r="N5754" t="str">
        <f>IF([1]线路!H5754="","",[1]线路!H5754)</f>
        <v/>
      </c>
    </row>
    <row r="5755" spans="7:14" x14ac:dyDescent="0.15">
      <c r="G5755" s="18"/>
      <c r="H5755" s="18"/>
      <c r="I5755" s="18"/>
      <c r="J5755" s="18"/>
      <c r="K5755" s="18"/>
      <c r="L5755" s="18" t="str">
        <f t="shared" si="168"/>
        <v/>
      </c>
      <c r="N5755" t="str">
        <f>IF([1]线路!H5755="","",[1]线路!H5755)</f>
        <v/>
      </c>
    </row>
    <row r="5756" spans="7:14" x14ac:dyDescent="0.15">
      <c r="G5756" s="18"/>
      <c r="H5756" s="18"/>
      <c r="I5756" s="18"/>
      <c r="J5756" s="18"/>
      <c r="K5756" s="18"/>
      <c r="L5756" s="18" t="str">
        <f t="shared" si="168"/>
        <v/>
      </c>
      <c r="N5756" t="str">
        <f>IF([1]线路!H5756="","",[1]线路!H5756)</f>
        <v/>
      </c>
    </row>
    <row r="5757" spans="7:14" x14ac:dyDescent="0.15">
      <c r="G5757" s="18"/>
      <c r="H5757" s="18"/>
      <c r="I5757" s="18"/>
      <c r="J5757" s="18"/>
      <c r="K5757" s="18"/>
      <c r="L5757" s="18" t="str">
        <f t="shared" si="168"/>
        <v/>
      </c>
      <c r="N5757" t="str">
        <f>IF([1]线路!H5757="","",[1]线路!H5757)</f>
        <v/>
      </c>
    </row>
    <row r="5758" spans="7:14" x14ac:dyDescent="0.15">
      <c r="G5758" s="18"/>
      <c r="H5758" s="18"/>
      <c r="I5758" s="18"/>
      <c r="J5758" s="18"/>
      <c r="K5758" s="18"/>
      <c r="L5758" s="18" t="str">
        <f t="shared" si="168"/>
        <v/>
      </c>
      <c r="N5758" t="str">
        <f>IF([1]线路!H5758="","",[1]线路!H5758)</f>
        <v/>
      </c>
    </row>
    <row r="5759" spans="7:14" x14ac:dyDescent="0.15">
      <c r="G5759" s="18"/>
      <c r="H5759" s="18"/>
      <c r="I5759" s="18"/>
      <c r="J5759" s="18"/>
      <c r="K5759" s="18"/>
      <c r="L5759" s="18" t="str">
        <f t="shared" si="168"/>
        <v/>
      </c>
      <c r="N5759" t="str">
        <f>IF([1]线路!H5759="","",[1]线路!H5759)</f>
        <v/>
      </c>
    </row>
    <row r="5760" spans="7:14" x14ac:dyDescent="0.15">
      <c r="G5760" s="18"/>
      <c r="H5760" s="18"/>
      <c r="I5760" s="18"/>
      <c r="J5760" s="18"/>
      <c r="K5760" s="18"/>
      <c r="L5760" s="18" t="str">
        <f t="shared" si="168"/>
        <v/>
      </c>
      <c r="N5760" t="str">
        <f>IF([1]线路!H5760="","",[1]线路!H5760)</f>
        <v/>
      </c>
    </row>
    <row r="5761" spans="7:14" x14ac:dyDescent="0.15">
      <c r="G5761" s="18"/>
      <c r="H5761" s="18"/>
      <c r="I5761" s="18"/>
      <c r="J5761" s="18"/>
      <c r="K5761" s="18"/>
      <c r="L5761" s="18" t="str">
        <f t="shared" si="168"/>
        <v/>
      </c>
      <c r="N5761" t="str">
        <f>IF([1]线路!H5761="","",[1]线路!H5761)</f>
        <v/>
      </c>
    </row>
    <row r="5762" spans="7:14" x14ac:dyDescent="0.15">
      <c r="G5762" s="18"/>
      <c r="H5762" s="18"/>
      <c r="I5762" s="18"/>
      <c r="J5762" s="18"/>
      <c r="K5762" s="18"/>
      <c r="L5762" s="18" t="str">
        <f t="shared" si="168"/>
        <v/>
      </c>
      <c r="N5762" t="str">
        <f>IF([1]线路!H5762="","",[1]线路!H5762)</f>
        <v/>
      </c>
    </row>
    <row r="5763" spans="7:14" x14ac:dyDescent="0.15">
      <c r="G5763" s="18"/>
      <c r="H5763" s="18"/>
      <c r="I5763" s="18"/>
      <c r="J5763" s="18"/>
      <c r="K5763" s="18"/>
      <c r="L5763" s="18" t="str">
        <f t="shared" ref="L5763:L5826" si="169">IF(OR(I5763="",K5763=""),"",IF(I5763/(I5763+K5763)&gt;0.5,0,1))</f>
        <v/>
      </c>
      <c r="N5763" t="str">
        <f>IF([1]线路!H5763="","",[1]线路!H5763)</f>
        <v/>
      </c>
    </row>
    <row r="5764" spans="7:14" x14ac:dyDescent="0.15">
      <c r="G5764" s="18"/>
      <c r="H5764" s="18"/>
      <c r="I5764" s="18"/>
      <c r="J5764" s="18"/>
      <c r="K5764" s="18"/>
      <c r="L5764" s="18" t="str">
        <f t="shared" si="169"/>
        <v/>
      </c>
      <c r="N5764" t="str">
        <f>IF([1]线路!H5764="","",[1]线路!H5764)</f>
        <v/>
      </c>
    </row>
    <row r="5765" spans="7:14" x14ac:dyDescent="0.15">
      <c r="G5765" s="18"/>
      <c r="H5765" s="18"/>
      <c r="I5765" s="18"/>
      <c r="J5765" s="18"/>
      <c r="K5765" s="18"/>
      <c r="L5765" s="18" t="str">
        <f t="shared" si="169"/>
        <v/>
      </c>
      <c r="N5765" t="str">
        <f>IF([1]线路!H5765="","",[1]线路!H5765)</f>
        <v/>
      </c>
    </row>
    <row r="5766" spans="7:14" x14ac:dyDescent="0.15">
      <c r="G5766" s="18"/>
      <c r="H5766" s="18"/>
      <c r="I5766" s="18"/>
      <c r="J5766" s="18"/>
      <c r="K5766" s="18"/>
      <c r="L5766" s="18" t="str">
        <f t="shared" si="169"/>
        <v/>
      </c>
      <c r="N5766" t="str">
        <f>IF([1]线路!H5766="","",[1]线路!H5766)</f>
        <v/>
      </c>
    </row>
    <row r="5767" spans="7:14" x14ac:dyDescent="0.15">
      <c r="G5767" s="18"/>
      <c r="H5767" s="18"/>
      <c r="I5767" s="18"/>
      <c r="J5767" s="18"/>
      <c r="K5767" s="18"/>
      <c r="L5767" s="18" t="str">
        <f t="shared" si="169"/>
        <v/>
      </c>
      <c r="N5767" t="str">
        <f>IF([1]线路!H5767="","",[1]线路!H5767)</f>
        <v/>
      </c>
    </row>
    <row r="5768" spans="7:14" x14ac:dyDescent="0.15">
      <c r="G5768" s="18"/>
      <c r="H5768" s="18"/>
      <c r="I5768" s="18"/>
      <c r="J5768" s="18"/>
      <c r="K5768" s="18"/>
      <c r="L5768" s="18" t="str">
        <f t="shared" si="169"/>
        <v/>
      </c>
      <c r="N5768" t="str">
        <f>IF([1]线路!H5768="","",[1]线路!H5768)</f>
        <v/>
      </c>
    </row>
    <row r="5769" spans="7:14" x14ac:dyDescent="0.15">
      <c r="G5769" s="18"/>
      <c r="H5769" s="18"/>
      <c r="I5769" s="18"/>
      <c r="J5769" s="18"/>
      <c r="K5769" s="18"/>
      <c r="L5769" s="18" t="str">
        <f t="shared" si="169"/>
        <v/>
      </c>
      <c r="N5769" t="str">
        <f>IF([1]线路!H5769="","",[1]线路!H5769)</f>
        <v/>
      </c>
    </row>
    <row r="5770" spans="7:14" x14ac:dyDescent="0.15">
      <c r="G5770" s="18"/>
      <c r="H5770" s="18"/>
      <c r="I5770" s="18"/>
      <c r="J5770" s="18"/>
      <c r="K5770" s="18"/>
      <c r="L5770" s="18" t="str">
        <f t="shared" si="169"/>
        <v/>
      </c>
      <c r="N5770" t="str">
        <f>IF([1]线路!H5770="","",[1]线路!H5770)</f>
        <v/>
      </c>
    </row>
    <row r="5771" spans="7:14" x14ac:dyDescent="0.15">
      <c r="G5771" s="18"/>
      <c r="H5771" s="18"/>
      <c r="I5771" s="18"/>
      <c r="J5771" s="18"/>
      <c r="K5771" s="18"/>
      <c r="L5771" s="18" t="str">
        <f t="shared" si="169"/>
        <v/>
      </c>
      <c r="N5771" t="str">
        <f>IF([1]线路!H5771="","",[1]线路!H5771)</f>
        <v/>
      </c>
    </row>
    <row r="5772" spans="7:14" x14ac:dyDescent="0.15">
      <c r="G5772" s="18"/>
      <c r="H5772" s="18"/>
      <c r="I5772" s="18"/>
      <c r="J5772" s="18"/>
      <c r="K5772" s="18"/>
      <c r="L5772" s="18" t="str">
        <f t="shared" si="169"/>
        <v/>
      </c>
      <c r="N5772" t="str">
        <f>IF([1]线路!H5772="","",[1]线路!H5772)</f>
        <v/>
      </c>
    </row>
    <row r="5773" spans="7:14" x14ac:dyDescent="0.15">
      <c r="G5773" s="18"/>
      <c r="H5773" s="18"/>
      <c r="I5773" s="18"/>
      <c r="J5773" s="18"/>
      <c r="K5773" s="18"/>
      <c r="L5773" s="18" t="str">
        <f t="shared" si="169"/>
        <v/>
      </c>
      <c r="N5773" t="str">
        <f>IF([1]线路!H5773="","",[1]线路!H5773)</f>
        <v/>
      </c>
    </row>
    <row r="5774" spans="7:14" x14ac:dyDescent="0.15">
      <c r="G5774" s="18"/>
      <c r="H5774" s="18"/>
      <c r="I5774" s="18"/>
      <c r="J5774" s="18"/>
      <c r="K5774" s="18"/>
      <c r="L5774" s="18" t="str">
        <f t="shared" si="169"/>
        <v/>
      </c>
      <c r="N5774" t="str">
        <f>IF([1]线路!H5774="","",[1]线路!H5774)</f>
        <v/>
      </c>
    </row>
    <row r="5775" spans="7:14" x14ac:dyDescent="0.15">
      <c r="G5775" s="18"/>
      <c r="H5775" s="18"/>
      <c r="I5775" s="18"/>
      <c r="J5775" s="18"/>
      <c r="K5775" s="18"/>
      <c r="L5775" s="18" t="str">
        <f t="shared" si="169"/>
        <v/>
      </c>
      <c r="N5775" t="str">
        <f>IF([1]线路!H5775="","",[1]线路!H5775)</f>
        <v/>
      </c>
    </row>
    <row r="5776" spans="7:14" x14ac:dyDescent="0.15">
      <c r="G5776" s="18"/>
      <c r="H5776" s="18"/>
      <c r="I5776" s="18"/>
      <c r="J5776" s="18"/>
      <c r="K5776" s="18"/>
      <c r="L5776" s="18" t="str">
        <f t="shared" si="169"/>
        <v/>
      </c>
      <c r="N5776" t="str">
        <f>IF([1]线路!H5776="","",[1]线路!H5776)</f>
        <v/>
      </c>
    </row>
    <row r="5777" spans="7:14" x14ac:dyDescent="0.15">
      <c r="G5777" s="18"/>
      <c r="H5777" s="18"/>
      <c r="I5777" s="18"/>
      <c r="J5777" s="18"/>
      <c r="K5777" s="18"/>
      <c r="L5777" s="18" t="str">
        <f t="shared" si="169"/>
        <v/>
      </c>
      <c r="N5777" t="str">
        <f>IF([1]线路!H5777="","",[1]线路!H5777)</f>
        <v/>
      </c>
    </row>
    <row r="5778" spans="7:14" x14ac:dyDescent="0.15">
      <c r="G5778" s="18"/>
      <c r="H5778" s="18"/>
      <c r="I5778" s="18"/>
      <c r="J5778" s="18"/>
      <c r="K5778" s="18"/>
      <c r="L5778" s="18" t="str">
        <f t="shared" si="169"/>
        <v/>
      </c>
      <c r="N5778" t="str">
        <f>IF([1]线路!H5778="","",[1]线路!H5778)</f>
        <v/>
      </c>
    </row>
    <row r="5779" spans="7:14" x14ac:dyDescent="0.15">
      <c r="G5779" s="18"/>
      <c r="H5779" s="18"/>
      <c r="I5779" s="18"/>
      <c r="J5779" s="18"/>
      <c r="K5779" s="18"/>
      <c r="L5779" s="18" t="str">
        <f t="shared" si="169"/>
        <v/>
      </c>
      <c r="N5779" t="str">
        <f>IF([1]线路!H5779="","",[1]线路!H5779)</f>
        <v/>
      </c>
    </row>
    <row r="5780" spans="7:14" x14ac:dyDescent="0.15">
      <c r="G5780" s="18"/>
      <c r="H5780" s="18"/>
      <c r="I5780" s="18"/>
      <c r="J5780" s="18"/>
      <c r="K5780" s="18"/>
      <c r="L5780" s="18" t="str">
        <f t="shared" si="169"/>
        <v/>
      </c>
      <c r="N5780" t="str">
        <f>IF([1]线路!H5780="","",[1]线路!H5780)</f>
        <v/>
      </c>
    </row>
    <row r="5781" spans="7:14" x14ac:dyDescent="0.15">
      <c r="G5781" s="18"/>
      <c r="H5781" s="18"/>
      <c r="I5781" s="18"/>
      <c r="J5781" s="18"/>
      <c r="K5781" s="18"/>
      <c r="L5781" s="18" t="str">
        <f t="shared" si="169"/>
        <v/>
      </c>
      <c r="N5781" t="str">
        <f>IF([1]线路!H5781="","",[1]线路!H5781)</f>
        <v/>
      </c>
    </row>
    <row r="5782" spans="7:14" x14ac:dyDescent="0.15">
      <c r="G5782" s="18"/>
      <c r="H5782" s="18"/>
      <c r="I5782" s="18"/>
      <c r="J5782" s="18"/>
      <c r="K5782" s="18"/>
      <c r="L5782" s="18" t="str">
        <f t="shared" si="169"/>
        <v/>
      </c>
      <c r="N5782" t="str">
        <f>IF([1]线路!H5782="","",[1]线路!H5782)</f>
        <v/>
      </c>
    </row>
    <row r="5783" spans="7:14" x14ac:dyDescent="0.15">
      <c r="G5783" s="18"/>
      <c r="H5783" s="18"/>
      <c r="I5783" s="18"/>
      <c r="J5783" s="18"/>
      <c r="K5783" s="18"/>
      <c r="L5783" s="18" t="str">
        <f t="shared" si="169"/>
        <v/>
      </c>
      <c r="N5783" t="str">
        <f>IF([1]线路!H5783="","",[1]线路!H5783)</f>
        <v/>
      </c>
    </row>
    <row r="5784" spans="7:14" x14ac:dyDescent="0.15">
      <c r="G5784" s="18"/>
      <c r="H5784" s="18"/>
      <c r="I5784" s="18"/>
      <c r="J5784" s="18"/>
      <c r="K5784" s="18"/>
      <c r="L5784" s="18" t="str">
        <f t="shared" si="169"/>
        <v/>
      </c>
      <c r="N5784" t="str">
        <f>IF([1]线路!H5784="","",[1]线路!H5784)</f>
        <v/>
      </c>
    </row>
    <row r="5785" spans="7:14" x14ac:dyDescent="0.15">
      <c r="G5785" s="18"/>
      <c r="H5785" s="18"/>
      <c r="I5785" s="18"/>
      <c r="J5785" s="18"/>
      <c r="K5785" s="18"/>
      <c r="L5785" s="18" t="str">
        <f t="shared" si="169"/>
        <v/>
      </c>
      <c r="N5785" t="str">
        <f>IF([1]线路!H5785="","",[1]线路!H5785)</f>
        <v/>
      </c>
    </row>
    <row r="5786" spans="7:14" x14ac:dyDescent="0.15">
      <c r="G5786" s="18"/>
      <c r="H5786" s="18"/>
      <c r="I5786" s="18"/>
      <c r="J5786" s="18"/>
      <c r="K5786" s="18"/>
      <c r="L5786" s="18" t="str">
        <f t="shared" si="169"/>
        <v/>
      </c>
      <c r="N5786" t="str">
        <f>IF([1]线路!H5786="","",[1]线路!H5786)</f>
        <v/>
      </c>
    </row>
    <row r="5787" spans="7:14" x14ac:dyDescent="0.15">
      <c r="G5787" s="18"/>
      <c r="H5787" s="18"/>
      <c r="I5787" s="18"/>
      <c r="J5787" s="18"/>
      <c r="K5787" s="18"/>
      <c r="L5787" s="18" t="str">
        <f t="shared" si="169"/>
        <v/>
      </c>
      <c r="N5787" t="str">
        <f>IF([1]线路!H5787="","",[1]线路!H5787)</f>
        <v/>
      </c>
    </row>
    <row r="5788" spans="7:14" x14ac:dyDescent="0.15">
      <c r="G5788" s="18"/>
      <c r="H5788" s="18"/>
      <c r="I5788" s="18"/>
      <c r="J5788" s="18"/>
      <c r="K5788" s="18"/>
      <c r="L5788" s="18" t="str">
        <f t="shared" si="169"/>
        <v/>
      </c>
      <c r="N5788" t="str">
        <f>IF([1]线路!H5788="","",[1]线路!H5788)</f>
        <v/>
      </c>
    </row>
    <row r="5789" spans="7:14" x14ac:dyDescent="0.15">
      <c r="G5789" s="18"/>
      <c r="H5789" s="18"/>
      <c r="I5789" s="18"/>
      <c r="J5789" s="18"/>
      <c r="K5789" s="18"/>
      <c r="L5789" s="18" t="str">
        <f t="shared" si="169"/>
        <v/>
      </c>
      <c r="N5789" t="str">
        <f>IF([1]线路!H5789="","",[1]线路!H5789)</f>
        <v/>
      </c>
    </row>
    <row r="5790" spans="7:14" x14ac:dyDescent="0.15">
      <c r="G5790" s="18"/>
      <c r="H5790" s="18"/>
      <c r="I5790" s="18"/>
      <c r="J5790" s="18"/>
      <c r="K5790" s="18"/>
      <c r="L5790" s="18" t="str">
        <f t="shared" si="169"/>
        <v/>
      </c>
      <c r="N5790" t="str">
        <f>IF([1]线路!H5790="","",[1]线路!H5790)</f>
        <v/>
      </c>
    </row>
    <row r="5791" spans="7:14" x14ac:dyDescent="0.15">
      <c r="G5791" s="18"/>
      <c r="H5791" s="18"/>
      <c r="I5791" s="18"/>
      <c r="J5791" s="18"/>
      <c r="K5791" s="18"/>
      <c r="L5791" s="18" t="str">
        <f t="shared" si="169"/>
        <v/>
      </c>
      <c r="N5791" t="str">
        <f>IF([1]线路!H5791="","",[1]线路!H5791)</f>
        <v/>
      </c>
    </row>
    <row r="5792" spans="7:14" x14ac:dyDescent="0.15">
      <c r="G5792" s="18"/>
      <c r="H5792" s="18"/>
      <c r="I5792" s="18"/>
      <c r="J5792" s="18"/>
      <c r="K5792" s="18"/>
      <c r="L5792" s="18" t="str">
        <f t="shared" si="169"/>
        <v/>
      </c>
      <c r="N5792" t="str">
        <f>IF([1]线路!H5792="","",[1]线路!H5792)</f>
        <v/>
      </c>
    </row>
    <row r="5793" spans="7:14" x14ac:dyDescent="0.15">
      <c r="G5793" s="18"/>
      <c r="H5793" s="18"/>
      <c r="I5793" s="18"/>
      <c r="J5793" s="18"/>
      <c r="K5793" s="18"/>
      <c r="L5793" s="18" t="str">
        <f t="shared" si="169"/>
        <v/>
      </c>
      <c r="N5793" t="str">
        <f>IF([1]线路!H5793="","",[1]线路!H5793)</f>
        <v/>
      </c>
    </row>
    <row r="5794" spans="7:14" x14ac:dyDescent="0.15">
      <c r="G5794" s="18"/>
      <c r="H5794" s="18"/>
      <c r="I5794" s="18"/>
      <c r="J5794" s="18"/>
      <c r="K5794" s="18"/>
      <c r="L5794" s="18" t="str">
        <f t="shared" si="169"/>
        <v/>
      </c>
      <c r="N5794" t="str">
        <f>IF([1]线路!H5794="","",[1]线路!H5794)</f>
        <v/>
      </c>
    </row>
    <row r="5795" spans="7:14" x14ac:dyDescent="0.15">
      <c r="G5795" s="18"/>
      <c r="H5795" s="18"/>
      <c r="I5795" s="18"/>
      <c r="J5795" s="18"/>
      <c r="K5795" s="18"/>
      <c r="L5795" s="18" t="str">
        <f t="shared" si="169"/>
        <v/>
      </c>
      <c r="N5795" t="str">
        <f>IF([1]线路!H5795="","",[1]线路!H5795)</f>
        <v/>
      </c>
    </row>
    <row r="5796" spans="7:14" x14ac:dyDescent="0.15">
      <c r="G5796" s="18"/>
      <c r="H5796" s="18"/>
      <c r="I5796" s="18"/>
      <c r="J5796" s="18"/>
      <c r="K5796" s="18"/>
      <c r="L5796" s="18" t="str">
        <f t="shared" si="169"/>
        <v/>
      </c>
      <c r="N5796" t="str">
        <f>IF([1]线路!H5796="","",[1]线路!H5796)</f>
        <v/>
      </c>
    </row>
    <row r="5797" spans="7:14" x14ac:dyDescent="0.15">
      <c r="G5797" s="18"/>
      <c r="H5797" s="18"/>
      <c r="I5797" s="18"/>
      <c r="J5797" s="18"/>
      <c r="K5797" s="18"/>
      <c r="L5797" s="18" t="str">
        <f t="shared" si="169"/>
        <v/>
      </c>
      <c r="N5797" t="str">
        <f>IF([1]线路!H5797="","",[1]线路!H5797)</f>
        <v/>
      </c>
    </row>
    <row r="5798" spans="7:14" x14ac:dyDescent="0.15">
      <c r="G5798" s="18"/>
      <c r="H5798" s="18"/>
      <c r="I5798" s="18"/>
      <c r="J5798" s="18"/>
      <c r="K5798" s="18"/>
      <c r="L5798" s="18" t="str">
        <f t="shared" si="169"/>
        <v/>
      </c>
      <c r="N5798" t="str">
        <f>IF([1]线路!H5798="","",[1]线路!H5798)</f>
        <v/>
      </c>
    </row>
    <row r="5799" spans="7:14" x14ac:dyDescent="0.15">
      <c r="G5799" s="18"/>
      <c r="H5799" s="18"/>
      <c r="I5799" s="18"/>
      <c r="J5799" s="18"/>
      <c r="K5799" s="18"/>
      <c r="L5799" s="18" t="str">
        <f t="shared" si="169"/>
        <v/>
      </c>
      <c r="N5799" t="str">
        <f>IF([1]线路!H5799="","",[1]线路!H5799)</f>
        <v/>
      </c>
    </row>
    <row r="5800" spans="7:14" x14ac:dyDescent="0.15">
      <c r="G5800" s="18"/>
      <c r="H5800" s="18"/>
      <c r="I5800" s="18"/>
      <c r="J5800" s="18"/>
      <c r="K5800" s="18"/>
      <c r="L5800" s="18" t="str">
        <f t="shared" si="169"/>
        <v/>
      </c>
      <c r="N5800" t="str">
        <f>IF([1]线路!H5800="","",[1]线路!H5800)</f>
        <v/>
      </c>
    </row>
    <row r="5801" spans="7:14" x14ac:dyDescent="0.15">
      <c r="G5801" s="18"/>
      <c r="H5801" s="18"/>
      <c r="I5801" s="18"/>
      <c r="J5801" s="18"/>
      <c r="K5801" s="18"/>
      <c r="L5801" s="18" t="str">
        <f t="shared" si="169"/>
        <v/>
      </c>
      <c r="N5801" t="str">
        <f>IF([1]线路!H5801="","",[1]线路!H5801)</f>
        <v/>
      </c>
    </row>
    <row r="5802" spans="7:14" x14ac:dyDescent="0.15">
      <c r="G5802" s="18"/>
      <c r="H5802" s="18"/>
      <c r="I5802" s="18"/>
      <c r="J5802" s="18"/>
      <c r="K5802" s="18"/>
      <c r="L5802" s="18" t="str">
        <f t="shared" si="169"/>
        <v/>
      </c>
      <c r="N5802" t="str">
        <f>IF([1]线路!H5802="","",[1]线路!H5802)</f>
        <v/>
      </c>
    </row>
    <row r="5803" spans="7:14" x14ac:dyDescent="0.15">
      <c r="G5803" s="18"/>
      <c r="H5803" s="18"/>
      <c r="I5803" s="18"/>
      <c r="J5803" s="18"/>
      <c r="K5803" s="18"/>
      <c r="L5803" s="18" t="str">
        <f t="shared" si="169"/>
        <v/>
      </c>
      <c r="N5803" t="str">
        <f>IF([1]线路!H5803="","",[1]线路!H5803)</f>
        <v/>
      </c>
    </row>
    <row r="5804" spans="7:14" x14ac:dyDescent="0.15">
      <c r="G5804" s="18"/>
      <c r="H5804" s="18"/>
      <c r="I5804" s="18"/>
      <c r="J5804" s="18"/>
      <c r="K5804" s="18"/>
      <c r="L5804" s="18" t="str">
        <f t="shared" si="169"/>
        <v/>
      </c>
      <c r="N5804" t="str">
        <f>IF([1]线路!H5804="","",[1]线路!H5804)</f>
        <v/>
      </c>
    </row>
    <row r="5805" spans="7:14" x14ac:dyDescent="0.15">
      <c r="G5805" s="18"/>
      <c r="H5805" s="18"/>
      <c r="I5805" s="18"/>
      <c r="J5805" s="18"/>
      <c r="K5805" s="18"/>
      <c r="L5805" s="18" t="str">
        <f t="shared" si="169"/>
        <v/>
      </c>
      <c r="N5805" t="str">
        <f>IF([1]线路!H5805="","",[1]线路!H5805)</f>
        <v/>
      </c>
    </row>
    <row r="5806" spans="7:14" x14ac:dyDescent="0.15">
      <c r="G5806" s="18"/>
      <c r="H5806" s="18"/>
      <c r="I5806" s="18"/>
      <c r="J5806" s="18"/>
      <c r="K5806" s="18"/>
      <c r="L5806" s="18" t="str">
        <f t="shared" si="169"/>
        <v/>
      </c>
      <c r="N5806" t="str">
        <f>IF([1]线路!H5806="","",[1]线路!H5806)</f>
        <v/>
      </c>
    </row>
    <row r="5807" spans="7:14" x14ac:dyDescent="0.15">
      <c r="G5807" s="18"/>
      <c r="H5807" s="18"/>
      <c r="I5807" s="18"/>
      <c r="J5807" s="18"/>
      <c r="K5807" s="18"/>
      <c r="L5807" s="18" t="str">
        <f t="shared" si="169"/>
        <v/>
      </c>
      <c r="N5807" t="str">
        <f>IF([1]线路!H5807="","",[1]线路!H5807)</f>
        <v/>
      </c>
    </row>
    <row r="5808" spans="7:14" x14ac:dyDescent="0.15">
      <c r="G5808" s="18"/>
      <c r="H5808" s="18"/>
      <c r="I5808" s="18"/>
      <c r="J5808" s="18"/>
      <c r="K5808" s="18"/>
      <c r="L5808" s="18" t="str">
        <f t="shared" si="169"/>
        <v/>
      </c>
      <c r="N5808" t="str">
        <f>IF([1]线路!H5808="","",[1]线路!H5808)</f>
        <v/>
      </c>
    </row>
    <row r="5809" spans="7:14" x14ac:dyDescent="0.15">
      <c r="G5809" s="18"/>
      <c r="H5809" s="18"/>
      <c r="I5809" s="18"/>
      <c r="J5809" s="18"/>
      <c r="K5809" s="18"/>
      <c r="L5809" s="18" t="str">
        <f t="shared" si="169"/>
        <v/>
      </c>
      <c r="N5809" t="str">
        <f>IF([1]线路!H5809="","",[1]线路!H5809)</f>
        <v/>
      </c>
    </row>
    <row r="5810" spans="7:14" x14ac:dyDescent="0.15">
      <c r="G5810" s="18"/>
      <c r="H5810" s="18"/>
      <c r="I5810" s="18"/>
      <c r="J5810" s="18"/>
      <c r="K5810" s="18"/>
      <c r="L5810" s="18" t="str">
        <f t="shared" si="169"/>
        <v/>
      </c>
      <c r="N5810" t="str">
        <f>IF([1]线路!H5810="","",[1]线路!H5810)</f>
        <v/>
      </c>
    </row>
    <row r="5811" spans="7:14" x14ac:dyDescent="0.15">
      <c r="G5811" s="18"/>
      <c r="H5811" s="18"/>
      <c r="I5811" s="18"/>
      <c r="J5811" s="18"/>
      <c r="K5811" s="18"/>
      <c r="L5811" s="18" t="str">
        <f t="shared" si="169"/>
        <v/>
      </c>
      <c r="N5811" t="str">
        <f>IF([1]线路!H5811="","",[1]线路!H5811)</f>
        <v/>
      </c>
    </row>
    <row r="5812" spans="7:14" x14ac:dyDescent="0.15">
      <c r="G5812" s="18"/>
      <c r="H5812" s="18"/>
      <c r="I5812" s="18"/>
      <c r="J5812" s="18"/>
      <c r="K5812" s="18"/>
      <c r="L5812" s="18" t="str">
        <f t="shared" si="169"/>
        <v/>
      </c>
      <c r="N5812" t="str">
        <f>IF([1]线路!H5812="","",[1]线路!H5812)</f>
        <v/>
      </c>
    </row>
    <row r="5813" spans="7:14" x14ac:dyDescent="0.15">
      <c r="G5813" s="18"/>
      <c r="H5813" s="18"/>
      <c r="I5813" s="18"/>
      <c r="J5813" s="18"/>
      <c r="K5813" s="18"/>
      <c r="L5813" s="18" t="str">
        <f t="shared" si="169"/>
        <v/>
      </c>
      <c r="N5813" t="str">
        <f>IF([1]线路!H5813="","",[1]线路!H5813)</f>
        <v/>
      </c>
    </row>
    <row r="5814" spans="7:14" x14ac:dyDescent="0.15">
      <c r="G5814" s="18"/>
      <c r="H5814" s="18"/>
      <c r="I5814" s="18"/>
      <c r="J5814" s="18"/>
      <c r="K5814" s="18"/>
      <c r="L5814" s="18" t="str">
        <f t="shared" si="169"/>
        <v/>
      </c>
      <c r="N5814" t="str">
        <f>IF([1]线路!H5814="","",[1]线路!H5814)</f>
        <v/>
      </c>
    </row>
    <row r="5815" spans="7:14" x14ac:dyDescent="0.15">
      <c r="G5815" s="18"/>
      <c r="H5815" s="18"/>
      <c r="I5815" s="18"/>
      <c r="J5815" s="18"/>
      <c r="K5815" s="18"/>
      <c r="L5815" s="18" t="str">
        <f t="shared" si="169"/>
        <v/>
      </c>
      <c r="N5815" t="str">
        <f>IF([1]线路!H5815="","",[1]线路!H5815)</f>
        <v/>
      </c>
    </row>
    <row r="5816" spans="7:14" x14ac:dyDescent="0.15">
      <c r="G5816" s="18"/>
      <c r="H5816" s="18"/>
      <c r="I5816" s="18"/>
      <c r="J5816" s="18"/>
      <c r="K5816" s="18"/>
      <c r="L5816" s="18" t="str">
        <f t="shared" si="169"/>
        <v/>
      </c>
      <c r="N5816" t="str">
        <f>IF([1]线路!H5816="","",[1]线路!H5816)</f>
        <v/>
      </c>
    </row>
    <row r="5817" spans="7:14" x14ac:dyDescent="0.15">
      <c r="G5817" s="18"/>
      <c r="H5817" s="18"/>
      <c r="I5817" s="18"/>
      <c r="J5817" s="18"/>
      <c r="K5817" s="18"/>
      <c r="L5817" s="18" t="str">
        <f t="shared" si="169"/>
        <v/>
      </c>
      <c r="N5817" t="str">
        <f>IF([1]线路!H5817="","",[1]线路!H5817)</f>
        <v/>
      </c>
    </row>
    <row r="5818" spans="7:14" x14ac:dyDescent="0.15">
      <c r="G5818" s="18"/>
      <c r="H5818" s="18"/>
      <c r="I5818" s="18"/>
      <c r="J5818" s="18"/>
      <c r="K5818" s="18"/>
      <c r="L5818" s="18" t="str">
        <f t="shared" si="169"/>
        <v/>
      </c>
      <c r="N5818" t="str">
        <f>IF([1]线路!H5818="","",[1]线路!H5818)</f>
        <v/>
      </c>
    </row>
    <row r="5819" spans="7:14" x14ac:dyDescent="0.15">
      <c r="G5819" s="18"/>
      <c r="H5819" s="18"/>
      <c r="I5819" s="18"/>
      <c r="J5819" s="18"/>
      <c r="K5819" s="18"/>
      <c r="L5819" s="18" t="str">
        <f t="shared" si="169"/>
        <v/>
      </c>
      <c r="N5819" t="str">
        <f>IF([1]线路!H5819="","",[1]线路!H5819)</f>
        <v/>
      </c>
    </row>
    <row r="5820" spans="7:14" x14ac:dyDescent="0.15">
      <c r="G5820" s="18"/>
      <c r="H5820" s="18"/>
      <c r="I5820" s="18"/>
      <c r="J5820" s="18"/>
      <c r="K5820" s="18"/>
      <c r="L5820" s="18" t="str">
        <f t="shared" si="169"/>
        <v/>
      </c>
      <c r="N5820" t="str">
        <f>IF([1]线路!H5820="","",[1]线路!H5820)</f>
        <v/>
      </c>
    </row>
    <row r="5821" spans="7:14" x14ac:dyDescent="0.15">
      <c r="G5821" s="18"/>
      <c r="H5821" s="18"/>
      <c r="I5821" s="18"/>
      <c r="J5821" s="18"/>
      <c r="K5821" s="18"/>
      <c r="L5821" s="18" t="str">
        <f t="shared" si="169"/>
        <v/>
      </c>
      <c r="N5821" t="str">
        <f>IF([1]线路!H5821="","",[1]线路!H5821)</f>
        <v/>
      </c>
    </row>
    <row r="5822" spans="7:14" x14ac:dyDescent="0.15">
      <c r="G5822" s="18"/>
      <c r="H5822" s="18"/>
      <c r="I5822" s="18"/>
      <c r="J5822" s="18"/>
      <c r="K5822" s="18"/>
      <c r="L5822" s="18" t="str">
        <f t="shared" si="169"/>
        <v/>
      </c>
      <c r="N5822" t="str">
        <f>IF([1]线路!H5822="","",[1]线路!H5822)</f>
        <v/>
      </c>
    </row>
    <row r="5823" spans="7:14" x14ac:dyDescent="0.15">
      <c r="G5823" s="18"/>
      <c r="H5823" s="18"/>
      <c r="I5823" s="18"/>
      <c r="J5823" s="18"/>
      <c r="K5823" s="18"/>
      <c r="L5823" s="18" t="str">
        <f t="shared" si="169"/>
        <v/>
      </c>
      <c r="N5823" t="str">
        <f>IF([1]线路!H5823="","",[1]线路!H5823)</f>
        <v/>
      </c>
    </row>
    <row r="5824" spans="7:14" x14ac:dyDescent="0.15">
      <c r="G5824" s="18"/>
      <c r="H5824" s="18"/>
      <c r="I5824" s="18"/>
      <c r="J5824" s="18"/>
      <c r="K5824" s="18"/>
      <c r="L5824" s="18" t="str">
        <f t="shared" si="169"/>
        <v/>
      </c>
      <c r="N5824" t="str">
        <f>IF([1]线路!H5824="","",[1]线路!H5824)</f>
        <v/>
      </c>
    </row>
    <row r="5825" spans="7:14" x14ac:dyDescent="0.15">
      <c r="G5825" s="18"/>
      <c r="H5825" s="18"/>
      <c r="I5825" s="18"/>
      <c r="J5825" s="18"/>
      <c r="K5825" s="18"/>
      <c r="L5825" s="18" t="str">
        <f t="shared" si="169"/>
        <v/>
      </c>
      <c r="N5825" t="str">
        <f>IF([1]线路!H5825="","",[1]线路!H5825)</f>
        <v/>
      </c>
    </row>
    <row r="5826" spans="7:14" x14ac:dyDescent="0.15">
      <c r="G5826" s="18"/>
      <c r="H5826" s="18"/>
      <c r="I5826" s="18"/>
      <c r="J5826" s="18"/>
      <c r="K5826" s="18"/>
      <c r="L5826" s="18" t="str">
        <f t="shared" si="169"/>
        <v/>
      </c>
      <c r="N5826" t="str">
        <f>IF([1]线路!H5826="","",[1]线路!H5826)</f>
        <v/>
      </c>
    </row>
    <row r="5827" spans="7:14" x14ac:dyDescent="0.15">
      <c r="G5827" s="18"/>
      <c r="H5827" s="18"/>
      <c r="I5827" s="18"/>
      <c r="J5827" s="18"/>
      <c r="K5827" s="18"/>
      <c r="L5827" s="18" t="str">
        <f t="shared" ref="L5827:L5890" si="170">IF(OR(I5827="",K5827=""),"",IF(I5827/(I5827+K5827)&gt;0.5,0,1))</f>
        <v/>
      </c>
      <c r="N5827" t="str">
        <f>IF([1]线路!H5827="","",[1]线路!H5827)</f>
        <v/>
      </c>
    </row>
    <row r="5828" spans="7:14" x14ac:dyDescent="0.15">
      <c r="G5828" s="18"/>
      <c r="H5828" s="18"/>
      <c r="I5828" s="18"/>
      <c r="J5828" s="18"/>
      <c r="K5828" s="18"/>
      <c r="L5828" s="18" t="str">
        <f t="shared" si="170"/>
        <v/>
      </c>
      <c r="N5828" t="str">
        <f>IF([1]线路!H5828="","",[1]线路!H5828)</f>
        <v/>
      </c>
    </row>
    <row r="5829" spans="7:14" x14ac:dyDescent="0.15">
      <c r="G5829" s="18"/>
      <c r="H5829" s="18"/>
      <c r="I5829" s="18"/>
      <c r="J5829" s="18"/>
      <c r="K5829" s="18"/>
      <c r="L5829" s="18" t="str">
        <f t="shared" si="170"/>
        <v/>
      </c>
      <c r="N5829" t="str">
        <f>IF([1]线路!H5829="","",[1]线路!H5829)</f>
        <v/>
      </c>
    </row>
    <row r="5830" spans="7:14" x14ac:dyDescent="0.15">
      <c r="G5830" s="18"/>
      <c r="H5830" s="18"/>
      <c r="I5830" s="18"/>
      <c r="J5830" s="18"/>
      <c r="K5830" s="18"/>
      <c r="L5830" s="18" t="str">
        <f t="shared" si="170"/>
        <v/>
      </c>
      <c r="N5830" t="str">
        <f>IF([1]线路!H5830="","",[1]线路!H5830)</f>
        <v/>
      </c>
    </row>
    <row r="5831" spans="7:14" x14ac:dyDescent="0.15">
      <c r="G5831" s="18"/>
      <c r="H5831" s="18"/>
      <c r="I5831" s="18"/>
      <c r="J5831" s="18"/>
      <c r="K5831" s="18"/>
      <c r="L5831" s="18" t="str">
        <f t="shared" si="170"/>
        <v/>
      </c>
      <c r="N5831" t="str">
        <f>IF([1]线路!H5831="","",[1]线路!H5831)</f>
        <v/>
      </c>
    </row>
    <row r="5832" spans="7:14" x14ac:dyDescent="0.15">
      <c r="G5832" s="18"/>
      <c r="H5832" s="18"/>
      <c r="I5832" s="18"/>
      <c r="J5832" s="18"/>
      <c r="K5832" s="18"/>
      <c r="L5832" s="18" t="str">
        <f t="shared" si="170"/>
        <v/>
      </c>
      <c r="N5832" t="str">
        <f>IF([1]线路!H5832="","",[1]线路!H5832)</f>
        <v/>
      </c>
    </row>
    <row r="5833" spans="7:14" x14ac:dyDescent="0.15">
      <c r="G5833" s="18"/>
      <c r="H5833" s="18"/>
      <c r="I5833" s="18"/>
      <c r="J5833" s="18"/>
      <c r="K5833" s="18"/>
      <c r="L5833" s="18" t="str">
        <f t="shared" si="170"/>
        <v/>
      </c>
      <c r="N5833" t="str">
        <f>IF([1]线路!H5833="","",[1]线路!H5833)</f>
        <v/>
      </c>
    </row>
    <row r="5834" spans="7:14" x14ac:dyDescent="0.15">
      <c r="G5834" s="18"/>
      <c r="H5834" s="18"/>
      <c r="I5834" s="18"/>
      <c r="J5834" s="18"/>
      <c r="K5834" s="18"/>
      <c r="L5834" s="18" t="str">
        <f t="shared" si="170"/>
        <v/>
      </c>
      <c r="N5834" t="str">
        <f>IF([1]线路!H5834="","",[1]线路!H5834)</f>
        <v/>
      </c>
    </row>
    <row r="5835" spans="7:14" x14ac:dyDescent="0.15">
      <c r="G5835" s="18"/>
      <c r="H5835" s="18"/>
      <c r="I5835" s="18"/>
      <c r="J5835" s="18"/>
      <c r="K5835" s="18"/>
      <c r="L5835" s="18" t="str">
        <f t="shared" si="170"/>
        <v/>
      </c>
      <c r="N5835" t="str">
        <f>IF([1]线路!H5835="","",[1]线路!H5835)</f>
        <v/>
      </c>
    </row>
    <row r="5836" spans="7:14" x14ac:dyDescent="0.15">
      <c r="G5836" s="18"/>
      <c r="H5836" s="18"/>
      <c r="I5836" s="18"/>
      <c r="J5836" s="18"/>
      <c r="K5836" s="18"/>
      <c r="L5836" s="18" t="str">
        <f t="shared" si="170"/>
        <v/>
      </c>
      <c r="N5836" t="str">
        <f>IF([1]线路!H5836="","",[1]线路!H5836)</f>
        <v/>
      </c>
    </row>
    <row r="5837" spans="7:14" x14ac:dyDescent="0.15">
      <c r="G5837" s="18"/>
      <c r="H5837" s="18"/>
      <c r="I5837" s="18"/>
      <c r="J5837" s="18"/>
      <c r="K5837" s="18"/>
      <c r="L5837" s="18" t="str">
        <f t="shared" si="170"/>
        <v/>
      </c>
      <c r="N5837" t="str">
        <f>IF([1]线路!H5837="","",[1]线路!H5837)</f>
        <v/>
      </c>
    </row>
    <row r="5838" spans="7:14" x14ac:dyDescent="0.15">
      <c r="G5838" s="18"/>
      <c r="H5838" s="18"/>
      <c r="I5838" s="18"/>
      <c r="J5838" s="18"/>
      <c r="K5838" s="18"/>
      <c r="L5838" s="18" t="str">
        <f t="shared" si="170"/>
        <v/>
      </c>
      <c r="N5838" t="str">
        <f>IF([1]线路!H5838="","",[1]线路!H5838)</f>
        <v/>
      </c>
    </row>
    <row r="5839" spans="7:14" x14ac:dyDescent="0.15">
      <c r="G5839" s="18"/>
      <c r="H5839" s="18"/>
      <c r="I5839" s="18"/>
      <c r="J5839" s="18"/>
      <c r="K5839" s="18"/>
      <c r="L5839" s="18" t="str">
        <f t="shared" si="170"/>
        <v/>
      </c>
      <c r="N5839" t="str">
        <f>IF([1]线路!H5839="","",[1]线路!H5839)</f>
        <v/>
      </c>
    </row>
    <row r="5840" spans="7:14" x14ac:dyDescent="0.15">
      <c r="G5840" s="18"/>
      <c r="H5840" s="18"/>
      <c r="I5840" s="18"/>
      <c r="J5840" s="18"/>
      <c r="K5840" s="18"/>
      <c r="L5840" s="18" t="str">
        <f t="shared" si="170"/>
        <v/>
      </c>
      <c r="N5840" t="str">
        <f>IF([1]线路!H5840="","",[1]线路!H5840)</f>
        <v/>
      </c>
    </row>
    <row r="5841" spans="7:14" x14ac:dyDescent="0.15">
      <c r="G5841" s="18"/>
      <c r="H5841" s="18"/>
      <c r="I5841" s="18"/>
      <c r="J5841" s="18"/>
      <c r="K5841" s="18"/>
      <c r="L5841" s="18" t="str">
        <f t="shared" si="170"/>
        <v/>
      </c>
      <c r="N5841" t="str">
        <f>IF([1]线路!H5841="","",[1]线路!H5841)</f>
        <v/>
      </c>
    </row>
    <row r="5842" spans="7:14" x14ac:dyDescent="0.15">
      <c r="G5842" s="18"/>
      <c r="H5842" s="18"/>
      <c r="I5842" s="18"/>
      <c r="J5842" s="18"/>
      <c r="K5842" s="18"/>
      <c r="L5842" s="18" t="str">
        <f t="shared" si="170"/>
        <v/>
      </c>
      <c r="N5842" t="str">
        <f>IF([1]线路!H5842="","",[1]线路!H5842)</f>
        <v/>
      </c>
    </row>
    <row r="5843" spans="7:14" x14ac:dyDescent="0.15">
      <c r="G5843" s="18"/>
      <c r="H5843" s="18"/>
      <c r="I5843" s="18"/>
      <c r="J5843" s="18"/>
      <c r="K5843" s="18"/>
      <c r="L5843" s="18" t="str">
        <f t="shared" si="170"/>
        <v/>
      </c>
      <c r="N5843" t="str">
        <f>IF([1]线路!H5843="","",[1]线路!H5843)</f>
        <v/>
      </c>
    </row>
    <row r="5844" spans="7:14" x14ac:dyDescent="0.15">
      <c r="G5844" s="18"/>
      <c r="H5844" s="18"/>
      <c r="I5844" s="18"/>
      <c r="J5844" s="18"/>
      <c r="K5844" s="18"/>
      <c r="L5844" s="18" t="str">
        <f t="shared" si="170"/>
        <v/>
      </c>
      <c r="N5844" t="str">
        <f>IF([1]线路!H5844="","",[1]线路!H5844)</f>
        <v/>
      </c>
    </row>
    <row r="5845" spans="7:14" x14ac:dyDescent="0.15">
      <c r="G5845" s="18"/>
      <c r="H5845" s="18"/>
      <c r="I5845" s="18"/>
      <c r="J5845" s="18"/>
      <c r="K5845" s="18"/>
      <c r="L5845" s="18" t="str">
        <f t="shared" si="170"/>
        <v/>
      </c>
      <c r="N5845" t="str">
        <f>IF([1]线路!H5845="","",[1]线路!H5845)</f>
        <v/>
      </c>
    </row>
    <row r="5846" spans="7:14" x14ac:dyDescent="0.15">
      <c r="G5846" s="18"/>
      <c r="H5846" s="18"/>
      <c r="I5846" s="18"/>
      <c r="J5846" s="18"/>
      <c r="K5846" s="18"/>
      <c r="L5846" s="18" t="str">
        <f t="shared" si="170"/>
        <v/>
      </c>
      <c r="N5846" t="str">
        <f>IF([1]线路!H5846="","",[1]线路!H5846)</f>
        <v/>
      </c>
    </row>
    <row r="5847" spans="7:14" x14ac:dyDescent="0.15">
      <c r="G5847" s="18"/>
      <c r="H5847" s="18"/>
      <c r="I5847" s="18"/>
      <c r="J5847" s="18"/>
      <c r="K5847" s="18"/>
      <c r="L5847" s="18" t="str">
        <f t="shared" si="170"/>
        <v/>
      </c>
      <c r="N5847" t="str">
        <f>IF([1]线路!H5847="","",[1]线路!H5847)</f>
        <v/>
      </c>
    </row>
    <row r="5848" spans="7:14" x14ac:dyDescent="0.15">
      <c r="G5848" s="18"/>
      <c r="H5848" s="18"/>
      <c r="I5848" s="18"/>
      <c r="J5848" s="18"/>
      <c r="K5848" s="18"/>
      <c r="L5848" s="18" t="str">
        <f t="shared" si="170"/>
        <v/>
      </c>
      <c r="N5848" t="str">
        <f>IF([1]线路!H5848="","",[1]线路!H5848)</f>
        <v/>
      </c>
    </row>
    <row r="5849" spans="7:14" x14ac:dyDescent="0.15">
      <c r="G5849" s="18"/>
      <c r="H5849" s="18"/>
      <c r="I5849" s="18"/>
      <c r="J5849" s="18"/>
      <c r="K5849" s="18"/>
      <c r="L5849" s="18" t="str">
        <f t="shared" si="170"/>
        <v/>
      </c>
      <c r="N5849" t="str">
        <f>IF([1]线路!H5849="","",[1]线路!H5849)</f>
        <v/>
      </c>
    </row>
    <row r="5850" spans="7:14" x14ac:dyDescent="0.15">
      <c r="G5850" s="18"/>
      <c r="H5850" s="18"/>
      <c r="I5850" s="18"/>
      <c r="J5850" s="18"/>
      <c r="K5850" s="18"/>
      <c r="L5850" s="18" t="str">
        <f t="shared" si="170"/>
        <v/>
      </c>
      <c r="N5850" t="str">
        <f>IF([1]线路!H5850="","",[1]线路!H5850)</f>
        <v/>
      </c>
    </row>
    <row r="5851" spans="7:14" x14ac:dyDescent="0.15">
      <c r="G5851" s="18"/>
      <c r="H5851" s="18"/>
      <c r="I5851" s="18"/>
      <c r="J5851" s="18"/>
      <c r="K5851" s="18"/>
      <c r="L5851" s="18" t="str">
        <f t="shared" si="170"/>
        <v/>
      </c>
      <c r="N5851" t="str">
        <f>IF([1]线路!H5851="","",[1]线路!H5851)</f>
        <v/>
      </c>
    </row>
    <row r="5852" spans="7:14" x14ac:dyDescent="0.15">
      <c r="G5852" s="18"/>
      <c r="H5852" s="18"/>
      <c r="I5852" s="18"/>
      <c r="J5852" s="18"/>
      <c r="K5852" s="18"/>
      <c r="L5852" s="18" t="str">
        <f t="shared" si="170"/>
        <v/>
      </c>
      <c r="N5852" t="str">
        <f>IF([1]线路!H5852="","",[1]线路!H5852)</f>
        <v/>
      </c>
    </row>
    <row r="5853" spans="7:14" x14ac:dyDescent="0.15">
      <c r="G5853" s="18"/>
      <c r="H5853" s="18"/>
      <c r="I5853" s="18"/>
      <c r="J5853" s="18"/>
      <c r="K5853" s="18"/>
      <c r="L5853" s="18" t="str">
        <f t="shared" si="170"/>
        <v/>
      </c>
      <c r="N5853" t="str">
        <f>IF([1]线路!H5853="","",[1]线路!H5853)</f>
        <v/>
      </c>
    </row>
    <row r="5854" spans="7:14" x14ac:dyDescent="0.15">
      <c r="G5854" s="18"/>
      <c r="H5854" s="18"/>
      <c r="I5854" s="18"/>
      <c r="J5854" s="18"/>
      <c r="K5854" s="18"/>
      <c r="L5854" s="18" t="str">
        <f t="shared" si="170"/>
        <v/>
      </c>
      <c r="N5854" t="str">
        <f>IF([1]线路!H5854="","",[1]线路!H5854)</f>
        <v/>
      </c>
    </row>
    <row r="5855" spans="7:14" x14ac:dyDescent="0.15">
      <c r="G5855" s="18"/>
      <c r="H5855" s="18"/>
      <c r="I5855" s="18"/>
      <c r="J5855" s="18"/>
      <c r="K5855" s="18"/>
      <c r="L5855" s="18" t="str">
        <f t="shared" si="170"/>
        <v/>
      </c>
      <c r="N5855" t="str">
        <f>IF([1]线路!H5855="","",[1]线路!H5855)</f>
        <v/>
      </c>
    </row>
    <row r="5856" spans="7:14" x14ac:dyDescent="0.15">
      <c r="G5856" s="18"/>
      <c r="H5856" s="18"/>
      <c r="I5856" s="18"/>
      <c r="J5856" s="18"/>
      <c r="K5856" s="18"/>
      <c r="L5856" s="18" t="str">
        <f t="shared" si="170"/>
        <v/>
      </c>
      <c r="N5856" t="str">
        <f>IF([1]线路!H5856="","",[1]线路!H5856)</f>
        <v/>
      </c>
    </row>
    <row r="5857" spans="7:14" x14ac:dyDescent="0.15">
      <c r="G5857" s="18"/>
      <c r="H5857" s="18"/>
      <c r="I5857" s="18"/>
      <c r="J5857" s="18"/>
      <c r="K5857" s="18"/>
      <c r="L5857" s="18" t="str">
        <f t="shared" si="170"/>
        <v/>
      </c>
      <c r="N5857" t="str">
        <f>IF([1]线路!H5857="","",[1]线路!H5857)</f>
        <v/>
      </c>
    </row>
    <row r="5858" spans="7:14" x14ac:dyDescent="0.15">
      <c r="G5858" s="18"/>
      <c r="H5858" s="18"/>
      <c r="I5858" s="18"/>
      <c r="J5858" s="18"/>
      <c r="K5858" s="18"/>
      <c r="L5858" s="18" t="str">
        <f t="shared" si="170"/>
        <v/>
      </c>
      <c r="N5858" t="str">
        <f>IF([1]线路!H5858="","",[1]线路!H5858)</f>
        <v/>
      </c>
    </row>
    <row r="5859" spans="7:14" x14ac:dyDescent="0.15">
      <c r="G5859" s="18"/>
      <c r="H5859" s="18"/>
      <c r="I5859" s="18"/>
      <c r="J5859" s="18"/>
      <c r="K5859" s="18"/>
      <c r="L5859" s="18" t="str">
        <f t="shared" si="170"/>
        <v/>
      </c>
      <c r="N5859" t="str">
        <f>IF([1]线路!H5859="","",[1]线路!H5859)</f>
        <v/>
      </c>
    </row>
    <row r="5860" spans="7:14" x14ac:dyDescent="0.15">
      <c r="G5860" s="18"/>
      <c r="H5860" s="18"/>
      <c r="I5860" s="18"/>
      <c r="J5860" s="18"/>
      <c r="K5860" s="18"/>
      <c r="L5860" s="18" t="str">
        <f t="shared" si="170"/>
        <v/>
      </c>
      <c r="N5860" t="str">
        <f>IF([1]线路!H5860="","",[1]线路!H5860)</f>
        <v/>
      </c>
    </row>
    <row r="5861" spans="7:14" x14ac:dyDescent="0.15">
      <c r="G5861" s="18"/>
      <c r="H5861" s="18"/>
      <c r="I5861" s="18"/>
      <c r="J5861" s="18"/>
      <c r="K5861" s="18"/>
      <c r="L5861" s="18" t="str">
        <f t="shared" si="170"/>
        <v/>
      </c>
      <c r="N5861" t="str">
        <f>IF([1]线路!H5861="","",[1]线路!H5861)</f>
        <v/>
      </c>
    </row>
    <row r="5862" spans="7:14" x14ac:dyDescent="0.15">
      <c r="G5862" s="18"/>
      <c r="H5862" s="18"/>
      <c r="I5862" s="18"/>
      <c r="J5862" s="18"/>
      <c r="K5862" s="18"/>
      <c r="L5862" s="18" t="str">
        <f t="shared" si="170"/>
        <v/>
      </c>
      <c r="N5862" t="str">
        <f>IF([1]线路!H5862="","",[1]线路!H5862)</f>
        <v/>
      </c>
    </row>
    <row r="5863" spans="7:14" x14ac:dyDescent="0.15">
      <c r="G5863" s="18"/>
      <c r="H5863" s="18"/>
      <c r="I5863" s="18"/>
      <c r="J5863" s="18"/>
      <c r="K5863" s="18"/>
      <c r="L5863" s="18" t="str">
        <f t="shared" si="170"/>
        <v/>
      </c>
      <c r="N5863" t="str">
        <f>IF([1]线路!H5863="","",[1]线路!H5863)</f>
        <v/>
      </c>
    </row>
    <row r="5864" spans="7:14" x14ac:dyDescent="0.15">
      <c r="G5864" s="18"/>
      <c r="H5864" s="18"/>
      <c r="I5864" s="18"/>
      <c r="J5864" s="18"/>
      <c r="K5864" s="18"/>
      <c r="L5864" s="18" t="str">
        <f t="shared" si="170"/>
        <v/>
      </c>
      <c r="N5864" t="str">
        <f>IF([1]线路!H5864="","",[1]线路!H5864)</f>
        <v/>
      </c>
    </row>
    <row r="5865" spans="7:14" x14ac:dyDescent="0.15">
      <c r="G5865" s="18"/>
      <c r="H5865" s="18"/>
      <c r="I5865" s="18"/>
      <c r="J5865" s="18"/>
      <c r="K5865" s="18"/>
      <c r="L5865" s="18" t="str">
        <f t="shared" si="170"/>
        <v/>
      </c>
      <c r="N5865" t="str">
        <f>IF([1]线路!H5865="","",[1]线路!H5865)</f>
        <v/>
      </c>
    </row>
    <row r="5866" spans="7:14" x14ac:dyDescent="0.15">
      <c r="G5866" s="18"/>
      <c r="H5866" s="18"/>
      <c r="I5866" s="18"/>
      <c r="J5866" s="18"/>
      <c r="K5866" s="18"/>
      <c r="L5866" s="18" t="str">
        <f t="shared" si="170"/>
        <v/>
      </c>
      <c r="N5866" t="str">
        <f>IF([1]线路!H5866="","",[1]线路!H5866)</f>
        <v/>
      </c>
    </row>
    <row r="5867" spans="7:14" x14ac:dyDescent="0.15">
      <c r="G5867" s="18"/>
      <c r="H5867" s="18"/>
      <c r="I5867" s="18"/>
      <c r="J5867" s="18"/>
      <c r="K5867" s="18"/>
      <c r="L5867" s="18" t="str">
        <f t="shared" si="170"/>
        <v/>
      </c>
      <c r="N5867" t="str">
        <f>IF([1]线路!H5867="","",[1]线路!H5867)</f>
        <v/>
      </c>
    </row>
    <row r="5868" spans="7:14" x14ac:dyDescent="0.15">
      <c r="G5868" s="18"/>
      <c r="H5868" s="18"/>
      <c r="I5868" s="18"/>
      <c r="J5868" s="18"/>
      <c r="K5868" s="18"/>
      <c r="L5868" s="18" t="str">
        <f t="shared" si="170"/>
        <v/>
      </c>
      <c r="N5868" t="str">
        <f>IF([1]线路!H5868="","",[1]线路!H5868)</f>
        <v/>
      </c>
    </row>
    <row r="5869" spans="7:14" x14ac:dyDescent="0.15">
      <c r="G5869" s="18"/>
      <c r="H5869" s="18"/>
      <c r="I5869" s="18"/>
      <c r="J5869" s="18"/>
      <c r="K5869" s="18"/>
      <c r="L5869" s="18" t="str">
        <f t="shared" si="170"/>
        <v/>
      </c>
      <c r="N5869" t="str">
        <f>IF([1]线路!H5869="","",[1]线路!H5869)</f>
        <v/>
      </c>
    </row>
    <row r="5870" spans="7:14" x14ac:dyDescent="0.15">
      <c r="G5870" s="18"/>
      <c r="H5870" s="18"/>
      <c r="I5870" s="18"/>
      <c r="J5870" s="18"/>
      <c r="K5870" s="18"/>
      <c r="L5870" s="18" t="str">
        <f t="shared" si="170"/>
        <v/>
      </c>
      <c r="N5870" t="str">
        <f>IF([1]线路!H5870="","",[1]线路!H5870)</f>
        <v/>
      </c>
    </row>
    <row r="5871" spans="7:14" x14ac:dyDescent="0.15">
      <c r="G5871" s="18"/>
      <c r="H5871" s="18"/>
      <c r="I5871" s="18"/>
      <c r="J5871" s="18"/>
      <c r="K5871" s="18"/>
      <c r="L5871" s="18" t="str">
        <f t="shared" si="170"/>
        <v/>
      </c>
      <c r="N5871" t="str">
        <f>IF([1]线路!H5871="","",[1]线路!H5871)</f>
        <v/>
      </c>
    </row>
    <row r="5872" spans="7:14" x14ac:dyDescent="0.15">
      <c r="G5872" s="18"/>
      <c r="H5872" s="18"/>
      <c r="I5872" s="18"/>
      <c r="J5872" s="18"/>
      <c r="K5872" s="18"/>
      <c r="L5872" s="18" t="str">
        <f t="shared" si="170"/>
        <v/>
      </c>
      <c r="N5872" t="str">
        <f>IF([1]线路!H5872="","",[1]线路!H5872)</f>
        <v/>
      </c>
    </row>
    <row r="5873" spans="7:14" x14ac:dyDescent="0.15">
      <c r="G5873" s="18"/>
      <c r="H5873" s="18"/>
      <c r="I5873" s="18"/>
      <c r="J5873" s="18"/>
      <c r="K5873" s="18"/>
      <c r="L5873" s="18" t="str">
        <f t="shared" si="170"/>
        <v/>
      </c>
      <c r="N5873" t="str">
        <f>IF([1]线路!H5873="","",[1]线路!H5873)</f>
        <v/>
      </c>
    </row>
    <row r="5874" spans="7:14" x14ac:dyDescent="0.15">
      <c r="G5874" s="18"/>
      <c r="H5874" s="18"/>
      <c r="I5874" s="18"/>
      <c r="J5874" s="18"/>
      <c r="K5874" s="18"/>
      <c r="L5874" s="18" t="str">
        <f t="shared" si="170"/>
        <v/>
      </c>
      <c r="N5874" t="str">
        <f>IF([1]线路!H5874="","",[1]线路!H5874)</f>
        <v/>
      </c>
    </row>
    <row r="5875" spans="7:14" x14ac:dyDescent="0.15">
      <c r="G5875" s="18"/>
      <c r="H5875" s="18"/>
      <c r="I5875" s="18"/>
      <c r="J5875" s="18"/>
      <c r="K5875" s="18"/>
      <c r="L5875" s="18" t="str">
        <f t="shared" si="170"/>
        <v/>
      </c>
      <c r="N5875" t="str">
        <f>IF([1]线路!H5875="","",[1]线路!H5875)</f>
        <v/>
      </c>
    </row>
    <row r="5876" spans="7:14" x14ac:dyDescent="0.15">
      <c r="G5876" s="18"/>
      <c r="H5876" s="18"/>
      <c r="I5876" s="18"/>
      <c r="J5876" s="18"/>
      <c r="K5876" s="18"/>
      <c r="L5876" s="18" t="str">
        <f t="shared" si="170"/>
        <v/>
      </c>
      <c r="N5876" t="str">
        <f>IF([1]线路!H5876="","",[1]线路!H5876)</f>
        <v/>
      </c>
    </row>
    <row r="5877" spans="7:14" x14ac:dyDescent="0.15">
      <c r="G5877" s="18"/>
      <c r="H5877" s="18"/>
      <c r="I5877" s="18"/>
      <c r="J5877" s="18"/>
      <c r="K5877" s="18"/>
      <c r="L5877" s="18" t="str">
        <f t="shared" si="170"/>
        <v/>
      </c>
      <c r="N5877" t="str">
        <f>IF([1]线路!H5877="","",[1]线路!H5877)</f>
        <v/>
      </c>
    </row>
    <row r="5878" spans="7:14" x14ac:dyDescent="0.15">
      <c r="G5878" s="18"/>
      <c r="H5878" s="18"/>
      <c r="I5878" s="18"/>
      <c r="J5878" s="18"/>
      <c r="K5878" s="18"/>
      <c r="L5878" s="18" t="str">
        <f t="shared" si="170"/>
        <v/>
      </c>
      <c r="N5878" t="str">
        <f>IF([1]线路!H5878="","",[1]线路!H5878)</f>
        <v/>
      </c>
    </row>
    <row r="5879" spans="7:14" x14ac:dyDescent="0.15">
      <c r="G5879" s="18"/>
      <c r="H5879" s="18"/>
      <c r="I5879" s="18"/>
      <c r="J5879" s="18"/>
      <c r="K5879" s="18"/>
      <c r="L5879" s="18" t="str">
        <f t="shared" si="170"/>
        <v/>
      </c>
      <c r="N5879" t="str">
        <f>IF([1]线路!H5879="","",[1]线路!H5879)</f>
        <v/>
      </c>
    </row>
    <row r="5880" spans="7:14" x14ac:dyDescent="0.15">
      <c r="G5880" s="18"/>
      <c r="H5880" s="18"/>
      <c r="I5880" s="18"/>
      <c r="J5880" s="18"/>
      <c r="K5880" s="18"/>
      <c r="L5880" s="18" t="str">
        <f t="shared" si="170"/>
        <v/>
      </c>
      <c r="N5880" t="str">
        <f>IF([1]线路!H5880="","",[1]线路!H5880)</f>
        <v/>
      </c>
    </row>
    <row r="5881" spans="7:14" x14ac:dyDescent="0.15">
      <c r="G5881" s="18"/>
      <c r="H5881" s="18"/>
      <c r="I5881" s="18"/>
      <c r="J5881" s="18"/>
      <c r="K5881" s="18"/>
      <c r="L5881" s="18" t="str">
        <f t="shared" si="170"/>
        <v/>
      </c>
      <c r="N5881" t="str">
        <f>IF([1]线路!H5881="","",[1]线路!H5881)</f>
        <v/>
      </c>
    </row>
    <row r="5882" spans="7:14" x14ac:dyDescent="0.15">
      <c r="G5882" s="18"/>
      <c r="H5882" s="18"/>
      <c r="I5882" s="18"/>
      <c r="J5882" s="18"/>
      <c r="K5882" s="18"/>
      <c r="L5882" s="18" t="str">
        <f t="shared" si="170"/>
        <v/>
      </c>
      <c r="N5882" t="str">
        <f>IF([1]线路!H5882="","",[1]线路!H5882)</f>
        <v/>
      </c>
    </row>
    <row r="5883" spans="7:14" x14ac:dyDescent="0.15">
      <c r="G5883" s="18"/>
      <c r="H5883" s="18"/>
      <c r="I5883" s="18"/>
      <c r="J5883" s="18"/>
      <c r="K5883" s="18"/>
      <c r="L5883" s="18" t="str">
        <f t="shared" si="170"/>
        <v/>
      </c>
      <c r="N5883" t="str">
        <f>IF([1]线路!H5883="","",[1]线路!H5883)</f>
        <v/>
      </c>
    </row>
    <row r="5884" spans="7:14" x14ac:dyDescent="0.15">
      <c r="G5884" s="18"/>
      <c r="H5884" s="18"/>
      <c r="I5884" s="18"/>
      <c r="J5884" s="18"/>
      <c r="K5884" s="18"/>
      <c r="L5884" s="18" t="str">
        <f t="shared" si="170"/>
        <v/>
      </c>
      <c r="N5884" t="str">
        <f>IF([1]线路!H5884="","",[1]线路!H5884)</f>
        <v/>
      </c>
    </row>
    <row r="5885" spans="7:14" x14ac:dyDescent="0.15">
      <c r="G5885" s="18"/>
      <c r="H5885" s="18"/>
      <c r="I5885" s="18"/>
      <c r="J5885" s="18"/>
      <c r="K5885" s="18"/>
      <c r="L5885" s="18" t="str">
        <f t="shared" si="170"/>
        <v/>
      </c>
      <c r="N5885" t="str">
        <f>IF([1]线路!H5885="","",[1]线路!H5885)</f>
        <v/>
      </c>
    </row>
    <row r="5886" spans="7:14" x14ac:dyDescent="0.15">
      <c r="G5886" s="18"/>
      <c r="H5886" s="18"/>
      <c r="I5886" s="18"/>
      <c r="J5886" s="18"/>
      <c r="K5886" s="18"/>
      <c r="L5886" s="18" t="str">
        <f t="shared" si="170"/>
        <v/>
      </c>
      <c r="N5886" t="str">
        <f>IF([1]线路!H5886="","",[1]线路!H5886)</f>
        <v/>
      </c>
    </row>
    <row r="5887" spans="7:14" x14ac:dyDescent="0.15">
      <c r="G5887" s="18"/>
      <c r="H5887" s="18"/>
      <c r="I5887" s="18"/>
      <c r="J5887" s="18"/>
      <c r="K5887" s="18"/>
      <c r="L5887" s="18" t="str">
        <f t="shared" si="170"/>
        <v/>
      </c>
      <c r="N5887" t="str">
        <f>IF([1]线路!H5887="","",[1]线路!H5887)</f>
        <v/>
      </c>
    </row>
    <row r="5888" spans="7:14" x14ac:dyDescent="0.15">
      <c r="G5888" s="18"/>
      <c r="H5888" s="18"/>
      <c r="I5888" s="18"/>
      <c r="J5888" s="18"/>
      <c r="K5888" s="18"/>
      <c r="L5888" s="18" t="str">
        <f t="shared" si="170"/>
        <v/>
      </c>
      <c r="N5888" t="str">
        <f>IF([1]线路!H5888="","",[1]线路!H5888)</f>
        <v/>
      </c>
    </row>
    <row r="5889" spans="7:14" x14ac:dyDescent="0.15">
      <c r="G5889" s="18"/>
      <c r="H5889" s="18"/>
      <c r="I5889" s="18"/>
      <c r="J5889" s="18"/>
      <c r="K5889" s="18"/>
      <c r="L5889" s="18" t="str">
        <f t="shared" si="170"/>
        <v/>
      </c>
      <c r="N5889" t="str">
        <f>IF([1]线路!H5889="","",[1]线路!H5889)</f>
        <v/>
      </c>
    </row>
    <row r="5890" spans="7:14" x14ac:dyDescent="0.15">
      <c r="G5890" s="18"/>
      <c r="H5890" s="18"/>
      <c r="I5890" s="18"/>
      <c r="J5890" s="18"/>
      <c r="K5890" s="18"/>
      <c r="L5890" s="18" t="str">
        <f t="shared" si="170"/>
        <v/>
      </c>
      <c r="N5890" t="str">
        <f>IF([1]线路!H5890="","",[1]线路!H5890)</f>
        <v/>
      </c>
    </row>
    <row r="5891" spans="7:14" x14ac:dyDescent="0.15">
      <c r="G5891" s="18"/>
      <c r="H5891" s="18"/>
      <c r="I5891" s="18"/>
      <c r="J5891" s="18"/>
      <c r="K5891" s="18"/>
      <c r="L5891" s="18" t="str">
        <f t="shared" ref="L5891:L5954" si="171">IF(OR(I5891="",K5891=""),"",IF(I5891/(I5891+K5891)&gt;0.5,0,1))</f>
        <v/>
      </c>
      <c r="N5891" t="str">
        <f>IF([1]线路!H5891="","",[1]线路!H5891)</f>
        <v/>
      </c>
    </row>
    <row r="5892" spans="7:14" x14ac:dyDescent="0.15">
      <c r="G5892" s="18"/>
      <c r="H5892" s="18"/>
      <c r="I5892" s="18"/>
      <c r="J5892" s="18"/>
      <c r="K5892" s="18"/>
      <c r="L5892" s="18" t="str">
        <f t="shared" si="171"/>
        <v/>
      </c>
      <c r="N5892" t="str">
        <f>IF([1]线路!H5892="","",[1]线路!H5892)</f>
        <v/>
      </c>
    </row>
    <row r="5893" spans="7:14" x14ac:dyDescent="0.15">
      <c r="G5893" s="18"/>
      <c r="H5893" s="18"/>
      <c r="I5893" s="18"/>
      <c r="J5893" s="18"/>
      <c r="K5893" s="18"/>
      <c r="L5893" s="18" t="str">
        <f t="shared" si="171"/>
        <v/>
      </c>
      <c r="N5893" t="str">
        <f>IF([1]线路!H5893="","",[1]线路!H5893)</f>
        <v/>
      </c>
    </row>
    <row r="5894" spans="7:14" x14ac:dyDescent="0.15">
      <c r="G5894" s="18"/>
      <c r="H5894" s="18"/>
      <c r="I5894" s="18"/>
      <c r="J5894" s="18"/>
      <c r="K5894" s="18"/>
      <c r="L5894" s="18" t="str">
        <f t="shared" si="171"/>
        <v/>
      </c>
      <c r="N5894" t="str">
        <f>IF([1]线路!H5894="","",[1]线路!H5894)</f>
        <v/>
      </c>
    </row>
    <row r="5895" spans="7:14" x14ac:dyDescent="0.15">
      <c r="G5895" s="18"/>
      <c r="H5895" s="18"/>
      <c r="I5895" s="18"/>
      <c r="J5895" s="18"/>
      <c r="K5895" s="18"/>
      <c r="L5895" s="18" t="str">
        <f t="shared" si="171"/>
        <v/>
      </c>
      <c r="N5895" t="str">
        <f>IF([1]线路!H5895="","",[1]线路!H5895)</f>
        <v/>
      </c>
    </row>
    <row r="5896" spans="7:14" x14ac:dyDescent="0.15">
      <c r="G5896" s="18"/>
      <c r="H5896" s="18"/>
      <c r="I5896" s="18"/>
      <c r="J5896" s="18"/>
      <c r="K5896" s="18"/>
      <c r="L5896" s="18" t="str">
        <f t="shared" si="171"/>
        <v/>
      </c>
      <c r="N5896" t="str">
        <f>IF([1]线路!H5896="","",[1]线路!H5896)</f>
        <v/>
      </c>
    </row>
    <row r="5897" spans="7:14" x14ac:dyDescent="0.15">
      <c r="G5897" s="18"/>
      <c r="H5897" s="18"/>
      <c r="I5897" s="18"/>
      <c r="J5897" s="18"/>
      <c r="K5897" s="18"/>
      <c r="L5897" s="18" t="str">
        <f t="shared" si="171"/>
        <v/>
      </c>
      <c r="N5897" t="str">
        <f>IF([1]线路!H5897="","",[1]线路!H5897)</f>
        <v/>
      </c>
    </row>
    <row r="5898" spans="7:14" x14ac:dyDescent="0.15">
      <c r="G5898" s="18"/>
      <c r="H5898" s="18"/>
      <c r="I5898" s="18"/>
      <c r="J5898" s="18"/>
      <c r="K5898" s="18"/>
      <c r="L5898" s="18" t="str">
        <f t="shared" si="171"/>
        <v/>
      </c>
      <c r="N5898" t="str">
        <f>IF([1]线路!H5898="","",[1]线路!H5898)</f>
        <v/>
      </c>
    </row>
    <row r="5899" spans="7:14" x14ac:dyDescent="0.15">
      <c r="G5899" s="18"/>
      <c r="H5899" s="18"/>
      <c r="I5899" s="18"/>
      <c r="J5899" s="18"/>
      <c r="K5899" s="18"/>
      <c r="L5899" s="18" t="str">
        <f t="shared" si="171"/>
        <v/>
      </c>
      <c r="N5899" t="str">
        <f>IF([1]线路!H5899="","",[1]线路!H5899)</f>
        <v/>
      </c>
    </row>
    <row r="5900" spans="7:14" x14ac:dyDescent="0.15">
      <c r="G5900" s="18"/>
      <c r="H5900" s="18"/>
      <c r="I5900" s="18"/>
      <c r="J5900" s="18"/>
      <c r="K5900" s="18"/>
      <c r="L5900" s="18" t="str">
        <f t="shared" si="171"/>
        <v/>
      </c>
      <c r="N5900" t="str">
        <f>IF([1]线路!H5900="","",[1]线路!H5900)</f>
        <v/>
      </c>
    </row>
    <row r="5901" spans="7:14" x14ac:dyDescent="0.15">
      <c r="G5901" s="18"/>
      <c r="H5901" s="18"/>
      <c r="I5901" s="18"/>
      <c r="J5901" s="18"/>
      <c r="K5901" s="18"/>
      <c r="L5901" s="18" t="str">
        <f t="shared" si="171"/>
        <v/>
      </c>
      <c r="N5901" t="str">
        <f>IF([1]线路!H5901="","",[1]线路!H5901)</f>
        <v/>
      </c>
    </row>
    <row r="5902" spans="7:14" x14ac:dyDescent="0.15">
      <c r="G5902" s="18"/>
      <c r="H5902" s="18"/>
      <c r="I5902" s="18"/>
      <c r="J5902" s="18"/>
      <c r="K5902" s="18"/>
      <c r="L5902" s="18" t="str">
        <f t="shared" si="171"/>
        <v/>
      </c>
      <c r="N5902" t="str">
        <f>IF([1]线路!H5902="","",[1]线路!H5902)</f>
        <v/>
      </c>
    </row>
    <row r="5903" spans="7:14" x14ac:dyDescent="0.15">
      <c r="G5903" s="18"/>
      <c r="H5903" s="18"/>
      <c r="I5903" s="18"/>
      <c r="J5903" s="18"/>
      <c r="K5903" s="18"/>
      <c r="L5903" s="18" t="str">
        <f t="shared" si="171"/>
        <v/>
      </c>
      <c r="N5903" t="str">
        <f>IF([1]线路!H5903="","",[1]线路!H5903)</f>
        <v/>
      </c>
    </row>
    <row r="5904" spans="7:14" x14ac:dyDescent="0.15">
      <c r="G5904" s="18"/>
      <c r="H5904" s="18"/>
      <c r="I5904" s="18"/>
      <c r="J5904" s="18"/>
      <c r="K5904" s="18"/>
      <c r="L5904" s="18" t="str">
        <f t="shared" si="171"/>
        <v/>
      </c>
      <c r="N5904" t="str">
        <f>IF([1]线路!H5904="","",[1]线路!H5904)</f>
        <v/>
      </c>
    </row>
    <row r="5905" spans="7:14" x14ac:dyDescent="0.15">
      <c r="G5905" s="18"/>
      <c r="H5905" s="18"/>
      <c r="I5905" s="18"/>
      <c r="J5905" s="18"/>
      <c r="K5905" s="18"/>
      <c r="L5905" s="18" t="str">
        <f t="shared" si="171"/>
        <v/>
      </c>
      <c r="N5905" t="str">
        <f>IF([1]线路!H5905="","",[1]线路!H5905)</f>
        <v/>
      </c>
    </row>
    <row r="5906" spans="7:14" x14ac:dyDescent="0.15">
      <c r="G5906" s="18"/>
      <c r="H5906" s="18"/>
      <c r="I5906" s="18"/>
      <c r="J5906" s="18"/>
      <c r="K5906" s="18"/>
      <c r="L5906" s="18" t="str">
        <f t="shared" si="171"/>
        <v/>
      </c>
      <c r="N5906" t="str">
        <f>IF([1]线路!H5906="","",[1]线路!H5906)</f>
        <v/>
      </c>
    </row>
    <row r="5907" spans="7:14" x14ac:dyDescent="0.15">
      <c r="G5907" s="18"/>
      <c r="H5907" s="18"/>
      <c r="I5907" s="18"/>
      <c r="J5907" s="18"/>
      <c r="K5907" s="18"/>
      <c r="L5907" s="18" t="str">
        <f t="shared" si="171"/>
        <v/>
      </c>
      <c r="N5907" t="str">
        <f>IF([1]线路!H5907="","",[1]线路!H5907)</f>
        <v/>
      </c>
    </row>
    <row r="5908" spans="7:14" x14ac:dyDescent="0.15">
      <c r="G5908" s="18"/>
      <c r="H5908" s="18"/>
      <c r="I5908" s="18"/>
      <c r="J5908" s="18"/>
      <c r="K5908" s="18"/>
      <c r="L5908" s="18" t="str">
        <f t="shared" si="171"/>
        <v/>
      </c>
      <c r="N5908" t="str">
        <f>IF([1]线路!H5908="","",[1]线路!H5908)</f>
        <v/>
      </c>
    </row>
    <row r="5909" spans="7:14" x14ac:dyDescent="0.15">
      <c r="G5909" s="18"/>
      <c r="H5909" s="18"/>
      <c r="I5909" s="18"/>
      <c r="J5909" s="18"/>
      <c r="K5909" s="18"/>
      <c r="L5909" s="18" t="str">
        <f t="shared" si="171"/>
        <v/>
      </c>
      <c r="N5909" t="str">
        <f>IF([1]线路!H5909="","",[1]线路!H5909)</f>
        <v/>
      </c>
    </row>
    <row r="5910" spans="7:14" x14ac:dyDescent="0.15">
      <c r="G5910" s="18"/>
      <c r="H5910" s="18"/>
      <c r="I5910" s="18"/>
      <c r="J5910" s="18"/>
      <c r="K5910" s="18"/>
      <c r="L5910" s="18" t="str">
        <f t="shared" si="171"/>
        <v/>
      </c>
      <c r="N5910" t="str">
        <f>IF([1]线路!H5910="","",[1]线路!H5910)</f>
        <v/>
      </c>
    </row>
    <row r="5911" spans="7:14" x14ac:dyDescent="0.15">
      <c r="G5911" s="18"/>
      <c r="H5911" s="18"/>
      <c r="I5911" s="18"/>
      <c r="J5911" s="18"/>
      <c r="K5911" s="18"/>
      <c r="L5911" s="18" t="str">
        <f t="shared" si="171"/>
        <v/>
      </c>
      <c r="N5911" t="str">
        <f>IF([1]线路!H5911="","",[1]线路!H5911)</f>
        <v/>
      </c>
    </row>
    <row r="5912" spans="7:14" x14ac:dyDescent="0.15">
      <c r="G5912" s="18"/>
      <c r="H5912" s="18"/>
      <c r="I5912" s="18"/>
      <c r="J5912" s="18"/>
      <c r="K5912" s="18"/>
      <c r="L5912" s="18" t="str">
        <f t="shared" si="171"/>
        <v/>
      </c>
      <c r="N5912" t="str">
        <f>IF([1]线路!H5912="","",[1]线路!H5912)</f>
        <v/>
      </c>
    </row>
    <row r="5913" spans="7:14" x14ac:dyDescent="0.15">
      <c r="G5913" s="18"/>
      <c r="H5913" s="18"/>
      <c r="I5913" s="18"/>
      <c r="J5913" s="18"/>
      <c r="K5913" s="18"/>
      <c r="L5913" s="18" t="str">
        <f t="shared" si="171"/>
        <v/>
      </c>
      <c r="N5913" t="str">
        <f>IF([1]线路!H5913="","",[1]线路!H5913)</f>
        <v/>
      </c>
    </row>
    <row r="5914" spans="7:14" x14ac:dyDescent="0.15">
      <c r="G5914" s="18"/>
      <c r="H5914" s="18"/>
      <c r="I5914" s="18"/>
      <c r="J5914" s="18"/>
      <c r="K5914" s="18"/>
      <c r="L5914" s="18" t="str">
        <f t="shared" si="171"/>
        <v/>
      </c>
      <c r="N5914" t="str">
        <f>IF([1]线路!H5914="","",[1]线路!H5914)</f>
        <v/>
      </c>
    </row>
    <row r="5915" spans="7:14" x14ac:dyDescent="0.15">
      <c r="G5915" s="18"/>
      <c r="H5915" s="18"/>
      <c r="I5915" s="18"/>
      <c r="J5915" s="18"/>
      <c r="K5915" s="18"/>
      <c r="L5915" s="18" t="str">
        <f t="shared" si="171"/>
        <v/>
      </c>
      <c r="N5915" t="str">
        <f>IF([1]线路!H5915="","",[1]线路!H5915)</f>
        <v/>
      </c>
    </row>
    <row r="5916" spans="7:14" x14ac:dyDescent="0.15">
      <c r="G5916" s="18"/>
      <c r="H5916" s="18"/>
      <c r="I5916" s="18"/>
      <c r="J5916" s="18"/>
      <c r="K5916" s="18"/>
      <c r="L5916" s="18" t="str">
        <f t="shared" si="171"/>
        <v/>
      </c>
      <c r="N5916" t="str">
        <f>IF([1]线路!H5916="","",[1]线路!H5916)</f>
        <v/>
      </c>
    </row>
    <row r="5917" spans="7:14" x14ac:dyDescent="0.15">
      <c r="G5917" s="18"/>
      <c r="H5917" s="18"/>
      <c r="I5917" s="18"/>
      <c r="J5917" s="18"/>
      <c r="K5917" s="18"/>
      <c r="L5917" s="18" t="str">
        <f t="shared" si="171"/>
        <v/>
      </c>
      <c r="N5917" t="str">
        <f>IF([1]线路!H5917="","",[1]线路!H5917)</f>
        <v/>
      </c>
    </row>
    <row r="5918" spans="7:14" x14ac:dyDescent="0.15">
      <c r="G5918" s="18"/>
      <c r="H5918" s="18"/>
      <c r="I5918" s="18"/>
      <c r="J5918" s="18"/>
      <c r="K5918" s="18"/>
      <c r="L5918" s="18" t="str">
        <f t="shared" si="171"/>
        <v/>
      </c>
      <c r="N5918" t="str">
        <f>IF([1]线路!H5918="","",[1]线路!H5918)</f>
        <v/>
      </c>
    </row>
    <row r="5919" spans="7:14" x14ac:dyDescent="0.15">
      <c r="G5919" s="18"/>
      <c r="H5919" s="18"/>
      <c r="I5919" s="18"/>
      <c r="J5919" s="18"/>
      <c r="K5919" s="18"/>
      <c r="L5919" s="18" t="str">
        <f t="shared" si="171"/>
        <v/>
      </c>
      <c r="N5919" t="str">
        <f>IF([1]线路!H5919="","",[1]线路!H5919)</f>
        <v/>
      </c>
    </row>
    <row r="5920" spans="7:14" x14ac:dyDescent="0.15">
      <c r="G5920" s="18"/>
      <c r="H5920" s="18"/>
      <c r="I5920" s="18"/>
      <c r="J5920" s="18"/>
      <c r="K5920" s="18"/>
      <c r="L5920" s="18" t="str">
        <f t="shared" si="171"/>
        <v/>
      </c>
      <c r="N5920" t="str">
        <f>IF([1]线路!H5920="","",[1]线路!H5920)</f>
        <v/>
      </c>
    </row>
    <row r="5921" spans="7:14" x14ac:dyDescent="0.15">
      <c r="G5921" s="18"/>
      <c r="H5921" s="18"/>
      <c r="I5921" s="18"/>
      <c r="J5921" s="18"/>
      <c r="K5921" s="18"/>
      <c r="L5921" s="18" t="str">
        <f t="shared" si="171"/>
        <v/>
      </c>
      <c r="N5921" t="str">
        <f>IF([1]线路!H5921="","",[1]线路!H5921)</f>
        <v/>
      </c>
    </row>
    <row r="5922" spans="7:14" x14ac:dyDescent="0.15">
      <c r="G5922" s="18"/>
      <c r="H5922" s="18"/>
      <c r="I5922" s="18"/>
      <c r="J5922" s="18"/>
      <c r="K5922" s="18"/>
      <c r="L5922" s="18" t="str">
        <f t="shared" si="171"/>
        <v/>
      </c>
      <c r="N5922" t="str">
        <f>IF([1]线路!H5922="","",[1]线路!H5922)</f>
        <v/>
      </c>
    </row>
    <row r="5923" spans="7:14" x14ac:dyDescent="0.15">
      <c r="G5923" s="18"/>
      <c r="H5923" s="18"/>
      <c r="I5923" s="18"/>
      <c r="J5923" s="18"/>
      <c r="K5923" s="18"/>
      <c r="L5923" s="18" t="str">
        <f t="shared" si="171"/>
        <v/>
      </c>
      <c r="N5923" t="str">
        <f>IF([1]线路!H5923="","",[1]线路!H5923)</f>
        <v/>
      </c>
    </row>
    <row r="5924" spans="7:14" x14ac:dyDescent="0.15">
      <c r="G5924" s="18"/>
      <c r="H5924" s="18"/>
      <c r="I5924" s="18"/>
      <c r="J5924" s="18"/>
      <c r="K5924" s="18"/>
      <c r="L5924" s="18" t="str">
        <f t="shared" si="171"/>
        <v/>
      </c>
      <c r="N5924" t="str">
        <f>IF([1]线路!H5924="","",[1]线路!H5924)</f>
        <v/>
      </c>
    </row>
    <row r="5925" spans="7:14" x14ac:dyDescent="0.15">
      <c r="G5925" s="18"/>
      <c r="H5925" s="18"/>
      <c r="I5925" s="18"/>
      <c r="J5925" s="18"/>
      <c r="K5925" s="18"/>
      <c r="L5925" s="18" t="str">
        <f t="shared" si="171"/>
        <v/>
      </c>
      <c r="N5925" t="str">
        <f>IF([1]线路!H5925="","",[1]线路!H5925)</f>
        <v/>
      </c>
    </row>
    <row r="5926" spans="7:14" x14ac:dyDescent="0.15">
      <c r="G5926" s="18"/>
      <c r="H5926" s="18"/>
      <c r="I5926" s="18"/>
      <c r="J5926" s="18"/>
      <c r="K5926" s="18"/>
      <c r="L5926" s="18" t="str">
        <f t="shared" si="171"/>
        <v/>
      </c>
      <c r="N5926" t="str">
        <f>IF([1]线路!H5926="","",[1]线路!H5926)</f>
        <v/>
      </c>
    </row>
    <row r="5927" spans="7:14" x14ac:dyDescent="0.15">
      <c r="G5927" s="18"/>
      <c r="H5927" s="18"/>
      <c r="I5927" s="18"/>
      <c r="J5927" s="18"/>
      <c r="K5927" s="18"/>
      <c r="L5927" s="18" t="str">
        <f t="shared" si="171"/>
        <v/>
      </c>
      <c r="N5927" t="str">
        <f>IF([1]线路!H5927="","",[1]线路!H5927)</f>
        <v/>
      </c>
    </row>
    <row r="5928" spans="7:14" x14ac:dyDescent="0.15">
      <c r="G5928" s="18"/>
      <c r="H5928" s="18"/>
      <c r="I5928" s="18"/>
      <c r="J5928" s="18"/>
      <c r="K5928" s="18"/>
      <c r="L5928" s="18" t="str">
        <f t="shared" si="171"/>
        <v/>
      </c>
      <c r="N5928" t="str">
        <f>IF([1]线路!H5928="","",[1]线路!H5928)</f>
        <v/>
      </c>
    </row>
    <row r="5929" spans="7:14" x14ac:dyDescent="0.15">
      <c r="G5929" s="18"/>
      <c r="H5929" s="18"/>
      <c r="I5929" s="18"/>
      <c r="J5929" s="18"/>
      <c r="K5929" s="18"/>
      <c r="L5929" s="18" t="str">
        <f t="shared" si="171"/>
        <v/>
      </c>
      <c r="N5929" t="str">
        <f>IF([1]线路!H5929="","",[1]线路!H5929)</f>
        <v/>
      </c>
    </row>
    <row r="5930" spans="7:14" x14ac:dyDescent="0.15">
      <c r="G5930" s="18"/>
      <c r="H5930" s="18"/>
      <c r="I5930" s="18"/>
      <c r="J5930" s="18"/>
      <c r="K5930" s="18"/>
      <c r="L5930" s="18" t="str">
        <f t="shared" si="171"/>
        <v/>
      </c>
      <c r="N5930" t="str">
        <f>IF([1]线路!H5930="","",[1]线路!H5930)</f>
        <v/>
      </c>
    </row>
    <row r="5931" spans="7:14" x14ac:dyDescent="0.15">
      <c r="G5931" s="18"/>
      <c r="H5931" s="18"/>
      <c r="I5931" s="18"/>
      <c r="J5931" s="18"/>
      <c r="K5931" s="18"/>
      <c r="L5931" s="18" t="str">
        <f t="shared" si="171"/>
        <v/>
      </c>
      <c r="N5931" t="str">
        <f>IF([1]线路!H5931="","",[1]线路!H5931)</f>
        <v/>
      </c>
    </row>
    <row r="5932" spans="7:14" x14ac:dyDescent="0.15">
      <c r="G5932" s="18"/>
      <c r="H5932" s="18"/>
      <c r="I5932" s="18"/>
      <c r="J5932" s="18"/>
      <c r="K5932" s="18"/>
      <c r="L5932" s="18" t="str">
        <f t="shared" si="171"/>
        <v/>
      </c>
      <c r="N5932" t="str">
        <f>IF([1]线路!H5932="","",[1]线路!H5932)</f>
        <v/>
      </c>
    </row>
    <row r="5933" spans="7:14" x14ac:dyDescent="0.15">
      <c r="G5933" s="18"/>
      <c r="H5933" s="18"/>
      <c r="I5933" s="18"/>
      <c r="J5933" s="18"/>
      <c r="K5933" s="18"/>
      <c r="L5933" s="18" t="str">
        <f t="shared" si="171"/>
        <v/>
      </c>
      <c r="N5933" t="str">
        <f>IF([1]线路!H5933="","",[1]线路!H5933)</f>
        <v/>
      </c>
    </row>
    <row r="5934" spans="7:14" x14ac:dyDescent="0.15">
      <c r="G5934" s="18"/>
      <c r="H5934" s="18"/>
      <c r="I5934" s="18"/>
      <c r="J5934" s="18"/>
      <c r="K5934" s="18"/>
      <c r="L5934" s="18" t="str">
        <f t="shared" si="171"/>
        <v/>
      </c>
      <c r="N5934" t="str">
        <f>IF([1]线路!H5934="","",[1]线路!H5934)</f>
        <v/>
      </c>
    </row>
    <row r="5935" spans="7:14" x14ac:dyDescent="0.15">
      <c r="G5935" s="18"/>
      <c r="H5935" s="18"/>
      <c r="I5935" s="18"/>
      <c r="J5935" s="18"/>
      <c r="K5935" s="18"/>
      <c r="L5935" s="18" t="str">
        <f t="shared" si="171"/>
        <v/>
      </c>
      <c r="N5935" t="str">
        <f>IF([1]线路!H5935="","",[1]线路!H5935)</f>
        <v/>
      </c>
    </row>
    <row r="5936" spans="7:14" x14ac:dyDescent="0.15">
      <c r="G5936" s="18"/>
      <c r="H5936" s="18"/>
      <c r="I5936" s="18"/>
      <c r="J5936" s="18"/>
      <c r="K5936" s="18"/>
      <c r="L5936" s="18" t="str">
        <f t="shared" si="171"/>
        <v/>
      </c>
      <c r="N5936" t="str">
        <f>IF([1]线路!H5936="","",[1]线路!H5936)</f>
        <v/>
      </c>
    </row>
    <row r="5937" spans="7:14" x14ac:dyDescent="0.15">
      <c r="G5937" s="18"/>
      <c r="H5937" s="18"/>
      <c r="I5937" s="18"/>
      <c r="J5937" s="18"/>
      <c r="K5937" s="18"/>
      <c r="L5937" s="18" t="str">
        <f t="shared" si="171"/>
        <v/>
      </c>
      <c r="N5937" t="str">
        <f>IF([1]线路!H5937="","",[1]线路!H5937)</f>
        <v/>
      </c>
    </row>
    <row r="5938" spans="7:14" x14ac:dyDescent="0.15">
      <c r="G5938" s="18"/>
      <c r="H5938" s="18"/>
      <c r="I5938" s="18"/>
      <c r="J5938" s="18"/>
      <c r="K5938" s="18"/>
      <c r="L5938" s="18" t="str">
        <f t="shared" si="171"/>
        <v/>
      </c>
      <c r="N5938" t="str">
        <f>IF([1]线路!H5938="","",[1]线路!H5938)</f>
        <v/>
      </c>
    </row>
    <row r="5939" spans="7:14" x14ac:dyDescent="0.15">
      <c r="G5939" s="18"/>
      <c r="H5939" s="18"/>
      <c r="I5939" s="18"/>
      <c r="J5939" s="18"/>
      <c r="K5939" s="18"/>
      <c r="L5939" s="18" t="str">
        <f t="shared" si="171"/>
        <v/>
      </c>
      <c r="N5939" t="str">
        <f>IF([1]线路!H5939="","",[1]线路!H5939)</f>
        <v/>
      </c>
    </row>
    <row r="5940" spans="7:14" x14ac:dyDescent="0.15">
      <c r="G5940" s="18"/>
      <c r="H5940" s="18"/>
      <c r="I5940" s="18"/>
      <c r="J5940" s="18"/>
      <c r="K5940" s="18"/>
      <c r="L5940" s="18" t="str">
        <f t="shared" si="171"/>
        <v/>
      </c>
      <c r="N5940" t="str">
        <f>IF([1]线路!H5940="","",[1]线路!H5940)</f>
        <v/>
      </c>
    </row>
    <row r="5941" spans="7:14" x14ac:dyDescent="0.15">
      <c r="G5941" s="18"/>
      <c r="H5941" s="18"/>
      <c r="I5941" s="18"/>
      <c r="J5941" s="18"/>
      <c r="K5941" s="18"/>
      <c r="L5941" s="18" t="str">
        <f t="shared" si="171"/>
        <v/>
      </c>
      <c r="N5941" t="str">
        <f>IF([1]线路!H5941="","",[1]线路!H5941)</f>
        <v/>
      </c>
    </row>
    <row r="5942" spans="7:14" x14ac:dyDescent="0.15">
      <c r="G5942" s="18"/>
      <c r="H5942" s="18"/>
      <c r="I5942" s="18"/>
      <c r="J5942" s="18"/>
      <c r="K5942" s="18"/>
      <c r="L5942" s="18" t="str">
        <f t="shared" si="171"/>
        <v/>
      </c>
      <c r="N5942" t="str">
        <f>IF([1]线路!H5942="","",[1]线路!H5942)</f>
        <v/>
      </c>
    </row>
    <row r="5943" spans="7:14" x14ac:dyDescent="0.15">
      <c r="G5943" s="18"/>
      <c r="H5943" s="18"/>
      <c r="I5943" s="18"/>
      <c r="J5943" s="18"/>
      <c r="K5943" s="18"/>
      <c r="L5943" s="18" t="str">
        <f t="shared" si="171"/>
        <v/>
      </c>
      <c r="N5943" t="str">
        <f>IF([1]线路!H5943="","",[1]线路!H5943)</f>
        <v/>
      </c>
    </row>
    <row r="5944" spans="7:14" x14ac:dyDescent="0.15">
      <c r="G5944" s="18"/>
      <c r="H5944" s="18"/>
      <c r="I5944" s="18"/>
      <c r="J5944" s="18"/>
      <c r="K5944" s="18"/>
      <c r="L5944" s="18" t="str">
        <f t="shared" si="171"/>
        <v/>
      </c>
      <c r="N5944" t="str">
        <f>IF([1]线路!H5944="","",[1]线路!H5944)</f>
        <v/>
      </c>
    </row>
    <row r="5945" spans="7:14" x14ac:dyDescent="0.15">
      <c r="G5945" s="18"/>
      <c r="H5945" s="18"/>
      <c r="I5945" s="18"/>
      <c r="J5945" s="18"/>
      <c r="K5945" s="18"/>
      <c r="L5945" s="18" t="str">
        <f t="shared" si="171"/>
        <v/>
      </c>
      <c r="N5945" t="str">
        <f>IF([1]线路!H5945="","",[1]线路!H5945)</f>
        <v/>
      </c>
    </row>
    <row r="5946" spans="7:14" x14ac:dyDescent="0.15">
      <c r="G5946" s="18"/>
      <c r="H5946" s="18"/>
      <c r="I5946" s="18"/>
      <c r="J5946" s="18"/>
      <c r="K5946" s="18"/>
      <c r="L5946" s="18" t="str">
        <f t="shared" si="171"/>
        <v/>
      </c>
      <c r="N5946" t="str">
        <f>IF([1]线路!H5946="","",[1]线路!H5946)</f>
        <v/>
      </c>
    </row>
    <row r="5947" spans="7:14" x14ac:dyDescent="0.15">
      <c r="G5947" s="18"/>
      <c r="H5947" s="18"/>
      <c r="I5947" s="18"/>
      <c r="J5947" s="18"/>
      <c r="K5947" s="18"/>
      <c r="L5947" s="18" t="str">
        <f t="shared" si="171"/>
        <v/>
      </c>
      <c r="N5947" t="str">
        <f>IF([1]线路!H5947="","",[1]线路!H5947)</f>
        <v/>
      </c>
    </row>
    <row r="5948" spans="7:14" x14ac:dyDescent="0.15">
      <c r="G5948" s="18"/>
      <c r="H5948" s="18"/>
      <c r="I5948" s="18"/>
      <c r="J5948" s="18"/>
      <c r="K5948" s="18"/>
      <c r="L5948" s="18" t="str">
        <f t="shared" si="171"/>
        <v/>
      </c>
      <c r="N5948" t="str">
        <f>IF([1]线路!H5948="","",[1]线路!H5948)</f>
        <v/>
      </c>
    </row>
    <row r="5949" spans="7:14" x14ac:dyDescent="0.15">
      <c r="G5949" s="18"/>
      <c r="H5949" s="18"/>
      <c r="I5949" s="18"/>
      <c r="J5949" s="18"/>
      <c r="K5949" s="18"/>
      <c r="L5949" s="18" t="str">
        <f t="shared" si="171"/>
        <v/>
      </c>
      <c r="N5949" t="str">
        <f>IF([1]线路!H5949="","",[1]线路!H5949)</f>
        <v/>
      </c>
    </row>
    <row r="5950" spans="7:14" x14ac:dyDescent="0.15">
      <c r="G5950" s="18"/>
      <c r="H5950" s="18"/>
      <c r="I5950" s="18"/>
      <c r="J5950" s="18"/>
      <c r="K5950" s="18"/>
      <c r="L5950" s="18" t="str">
        <f t="shared" si="171"/>
        <v/>
      </c>
      <c r="N5950" t="str">
        <f>IF([1]线路!H5950="","",[1]线路!H5950)</f>
        <v/>
      </c>
    </row>
    <row r="5951" spans="7:14" x14ac:dyDescent="0.15">
      <c r="G5951" s="18"/>
      <c r="H5951" s="18"/>
      <c r="I5951" s="18"/>
      <c r="J5951" s="18"/>
      <c r="K5951" s="18"/>
      <c r="L5951" s="18" t="str">
        <f t="shared" si="171"/>
        <v/>
      </c>
      <c r="N5951" t="str">
        <f>IF([1]线路!H5951="","",[1]线路!H5951)</f>
        <v/>
      </c>
    </row>
    <row r="5952" spans="7:14" x14ac:dyDescent="0.15">
      <c r="G5952" s="18"/>
      <c r="H5952" s="18"/>
      <c r="I5952" s="18"/>
      <c r="J5952" s="18"/>
      <c r="K5952" s="18"/>
      <c r="L5952" s="18" t="str">
        <f t="shared" si="171"/>
        <v/>
      </c>
      <c r="N5952" t="str">
        <f>IF([1]线路!H5952="","",[1]线路!H5952)</f>
        <v/>
      </c>
    </row>
    <row r="5953" spans="7:14" x14ac:dyDescent="0.15">
      <c r="G5953" s="18"/>
      <c r="H5953" s="18"/>
      <c r="I5953" s="18"/>
      <c r="J5953" s="18"/>
      <c r="K5953" s="18"/>
      <c r="L5953" s="18" t="str">
        <f t="shared" si="171"/>
        <v/>
      </c>
      <c r="N5953" t="str">
        <f>IF([1]线路!H5953="","",[1]线路!H5953)</f>
        <v/>
      </c>
    </row>
    <row r="5954" spans="7:14" x14ac:dyDescent="0.15">
      <c r="G5954" s="18"/>
      <c r="H5954" s="18"/>
      <c r="I5954" s="18"/>
      <c r="J5954" s="18"/>
      <c r="K5954" s="18"/>
      <c r="L5954" s="18" t="str">
        <f t="shared" si="171"/>
        <v/>
      </c>
      <c r="N5954" t="str">
        <f>IF([1]线路!H5954="","",[1]线路!H5954)</f>
        <v/>
      </c>
    </row>
    <row r="5955" spans="7:14" x14ac:dyDescent="0.15">
      <c r="G5955" s="18"/>
      <c r="H5955" s="18"/>
      <c r="I5955" s="18"/>
      <c r="J5955" s="18"/>
      <c r="K5955" s="18"/>
      <c r="L5955" s="18" t="str">
        <f t="shared" ref="L5955:L6018" si="172">IF(OR(I5955="",K5955=""),"",IF(I5955/(I5955+K5955)&gt;0.5,0,1))</f>
        <v/>
      </c>
      <c r="N5955" t="str">
        <f>IF([1]线路!H5955="","",[1]线路!H5955)</f>
        <v/>
      </c>
    </row>
    <row r="5956" spans="7:14" x14ac:dyDescent="0.15">
      <c r="G5956" s="18"/>
      <c r="H5956" s="18"/>
      <c r="I5956" s="18"/>
      <c r="J5956" s="18"/>
      <c r="K5956" s="18"/>
      <c r="L5956" s="18" t="str">
        <f t="shared" si="172"/>
        <v/>
      </c>
      <c r="N5956" t="str">
        <f>IF([1]线路!H5956="","",[1]线路!H5956)</f>
        <v/>
      </c>
    </row>
    <row r="5957" spans="7:14" x14ac:dyDescent="0.15">
      <c r="G5957" s="18"/>
      <c r="H5957" s="18"/>
      <c r="I5957" s="18"/>
      <c r="J5957" s="18"/>
      <c r="K5957" s="18"/>
      <c r="L5957" s="18" t="str">
        <f t="shared" si="172"/>
        <v/>
      </c>
      <c r="N5957" t="str">
        <f>IF([1]线路!H5957="","",[1]线路!H5957)</f>
        <v/>
      </c>
    </row>
    <row r="5958" spans="7:14" x14ac:dyDescent="0.15">
      <c r="G5958" s="18"/>
      <c r="H5958" s="18"/>
      <c r="I5958" s="18"/>
      <c r="J5958" s="18"/>
      <c r="K5958" s="18"/>
      <c r="L5958" s="18" t="str">
        <f t="shared" si="172"/>
        <v/>
      </c>
      <c r="N5958" t="str">
        <f>IF([1]线路!H5958="","",[1]线路!H5958)</f>
        <v/>
      </c>
    </row>
    <row r="5959" spans="7:14" x14ac:dyDescent="0.15">
      <c r="G5959" s="18"/>
      <c r="H5959" s="18"/>
      <c r="I5959" s="18"/>
      <c r="J5959" s="18"/>
      <c r="K5959" s="18"/>
      <c r="L5959" s="18" t="str">
        <f t="shared" si="172"/>
        <v/>
      </c>
      <c r="N5959" t="str">
        <f>IF([1]线路!H5959="","",[1]线路!H5959)</f>
        <v/>
      </c>
    </row>
    <row r="5960" spans="7:14" x14ac:dyDescent="0.15">
      <c r="G5960" s="18"/>
      <c r="H5960" s="18"/>
      <c r="I5960" s="18"/>
      <c r="J5960" s="18"/>
      <c r="K5960" s="18"/>
      <c r="L5960" s="18" t="str">
        <f t="shared" si="172"/>
        <v/>
      </c>
      <c r="N5960" t="str">
        <f>IF([1]线路!H5960="","",[1]线路!H5960)</f>
        <v/>
      </c>
    </row>
    <row r="5961" spans="7:14" x14ac:dyDescent="0.15">
      <c r="G5961" s="18"/>
      <c r="H5961" s="18"/>
      <c r="I5961" s="18"/>
      <c r="J5961" s="18"/>
      <c r="K5961" s="18"/>
      <c r="L5961" s="18" t="str">
        <f t="shared" si="172"/>
        <v/>
      </c>
      <c r="N5961" t="str">
        <f>IF([1]线路!H5961="","",[1]线路!H5961)</f>
        <v/>
      </c>
    </row>
    <row r="5962" spans="7:14" x14ac:dyDescent="0.15">
      <c r="G5962" s="18"/>
      <c r="H5962" s="18"/>
      <c r="I5962" s="18"/>
      <c r="J5962" s="18"/>
      <c r="K5962" s="18"/>
      <c r="L5962" s="18" t="str">
        <f t="shared" si="172"/>
        <v/>
      </c>
      <c r="N5962" t="str">
        <f>IF([1]线路!H5962="","",[1]线路!H5962)</f>
        <v/>
      </c>
    </row>
    <row r="5963" spans="7:14" x14ac:dyDescent="0.15">
      <c r="G5963" s="18"/>
      <c r="H5963" s="18"/>
      <c r="I5963" s="18"/>
      <c r="J5963" s="18"/>
      <c r="K5963" s="18"/>
      <c r="L5963" s="18" t="str">
        <f t="shared" si="172"/>
        <v/>
      </c>
      <c r="N5963" t="str">
        <f>IF([1]线路!H5963="","",[1]线路!H5963)</f>
        <v/>
      </c>
    </row>
    <row r="5964" spans="7:14" x14ac:dyDescent="0.15">
      <c r="G5964" s="18"/>
      <c r="H5964" s="18"/>
      <c r="I5964" s="18"/>
      <c r="J5964" s="18"/>
      <c r="K5964" s="18"/>
      <c r="L5964" s="18" t="str">
        <f t="shared" si="172"/>
        <v/>
      </c>
      <c r="N5964" t="str">
        <f>IF([1]线路!H5964="","",[1]线路!H5964)</f>
        <v/>
      </c>
    </row>
    <row r="5965" spans="7:14" x14ac:dyDescent="0.15">
      <c r="G5965" s="18"/>
      <c r="H5965" s="18"/>
      <c r="I5965" s="18"/>
      <c r="J5965" s="18"/>
      <c r="K5965" s="18"/>
      <c r="L5965" s="18" t="str">
        <f t="shared" si="172"/>
        <v/>
      </c>
      <c r="N5965" t="str">
        <f>IF([1]线路!H5965="","",[1]线路!H5965)</f>
        <v/>
      </c>
    </row>
    <row r="5966" spans="7:14" x14ac:dyDescent="0.15">
      <c r="G5966" s="18"/>
      <c r="H5966" s="18"/>
      <c r="I5966" s="18"/>
      <c r="J5966" s="18"/>
      <c r="K5966" s="18"/>
      <c r="L5966" s="18" t="str">
        <f t="shared" si="172"/>
        <v/>
      </c>
      <c r="N5966" t="str">
        <f>IF([1]线路!H5966="","",[1]线路!H5966)</f>
        <v/>
      </c>
    </row>
    <row r="5967" spans="7:14" x14ac:dyDescent="0.15">
      <c r="G5967" s="18"/>
      <c r="H5967" s="18"/>
      <c r="I5967" s="18"/>
      <c r="J5967" s="18"/>
      <c r="K5967" s="18"/>
      <c r="L5967" s="18" t="str">
        <f t="shared" si="172"/>
        <v/>
      </c>
      <c r="N5967" t="str">
        <f>IF([1]线路!H5967="","",[1]线路!H5967)</f>
        <v/>
      </c>
    </row>
    <row r="5968" spans="7:14" x14ac:dyDescent="0.15">
      <c r="G5968" s="18"/>
      <c r="H5968" s="18"/>
      <c r="I5968" s="18"/>
      <c r="J5968" s="18"/>
      <c r="K5968" s="18"/>
      <c r="L5968" s="18" t="str">
        <f t="shared" si="172"/>
        <v/>
      </c>
      <c r="N5968" t="str">
        <f>IF([1]线路!H5968="","",[1]线路!H5968)</f>
        <v/>
      </c>
    </row>
    <row r="5969" spans="7:14" x14ac:dyDescent="0.15">
      <c r="G5969" s="18"/>
      <c r="H5969" s="18"/>
      <c r="I5969" s="18"/>
      <c r="J5969" s="18"/>
      <c r="K5969" s="18"/>
      <c r="L5969" s="18" t="str">
        <f t="shared" si="172"/>
        <v/>
      </c>
      <c r="N5969" t="str">
        <f>IF([1]线路!H5969="","",[1]线路!H5969)</f>
        <v/>
      </c>
    </row>
    <row r="5970" spans="7:14" x14ac:dyDescent="0.15">
      <c r="G5970" s="18"/>
      <c r="H5970" s="18"/>
      <c r="I5970" s="18"/>
      <c r="J5970" s="18"/>
      <c r="K5970" s="18"/>
      <c r="L5970" s="18" t="str">
        <f t="shared" si="172"/>
        <v/>
      </c>
      <c r="N5970" t="str">
        <f>IF([1]线路!H5970="","",[1]线路!H5970)</f>
        <v/>
      </c>
    </row>
    <row r="5971" spans="7:14" x14ac:dyDescent="0.15">
      <c r="G5971" s="18"/>
      <c r="H5971" s="18"/>
      <c r="I5971" s="18"/>
      <c r="J5971" s="18"/>
      <c r="K5971" s="18"/>
      <c r="L5971" s="18" t="str">
        <f t="shared" si="172"/>
        <v/>
      </c>
      <c r="N5971" t="str">
        <f>IF([1]线路!H5971="","",[1]线路!H5971)</f>
        <v/>
      </c>
    </row>
    <row r="5972" spans="7:14" x14ac:dyDescent="0.15">
      <c r="G5972" s="18"/>
      <c r="H5972" s="18"/>
      <c r="I5972" s="18"/>
      <c r="J5972" s="18"/>
      <c r="K5972" s="18"/>
      <c r="L5972" s="18" t="str">
        <f t="shared" si="172"/>
        <v/>
      </c>
      <c r="N5972" t="str">
        <f>IF([1]线路!H5972="","",[1]线路!H5972)</f>
        <v/>
      </c>
    </row>
    <row r="5973" spans="7:14" x14ac:dyDescent="0.15">
      <c r="G5973" s="18"/>
      <c r="H5973" s="18"/>
      <c r="I5973" s="18"/>
      <c r="J5973" s="18"/>
      <c r="K5973" s="18"/>
      <c r="L5973" s="18" t="str">
        <f t="shared" si="172"/>
        <v/>
      </c>
      <c r="N5973" t="str">
        <f>IF([1]线路!H5973="","",[1]线路!H5973)</f>
        <v/>
      </c>
    </row>
    <row r="5974" spans="7:14" x14ac:dyDescent="0.15">
      <c r="G5974" s="18"/>
      <c r="H5974" s="18"/>
      <c r="I5974" s="18"/>
      <c r="J5974" s="18"/>
      <c r="K5974" s="18"/>
      <c r="L5974" s="18" t="str">
        <f t="shared" si="172"/>
        <v/>
      </c>
      <c r="N5974" t="str">
        <f>IF([1]线路!H5974="","",[1]线路!H5974)</f>
        <v/>
      </c>
    </row>
    <row r="5975" spans="7:14" x14ac:dyDescent="0.15">
      <c r="G5975" s="18"/>
      <c r="H5975" s="18"/>
      <c r="I5975" s="18"/>
      <c r="J5975" s="18"/>
      <c r="K5975" s="18"/>
      <c r="L5975" s="18" t="str">
        <f t="shared" si="172"/>
        <v/>
      </c>
      <c r="N5975" t="str">
        <f>IF([1]线路!H5975="","",[1]线路!H5975)</f>
        <v/>
      </c>
    </row>
    <row r="5976" spans="7:14" x14ac:dyDescent="0.15">
      <c r="G5976" s="18"/>
      <c r="H5976" s="18"/>
      <c r="I5976" s="18"/>
      <c r="J5976" s="18"/>
      <c r="K5976" s="18"/>
      <c r="L5976" s="18" t="str">
        <f t="shared" si="172"/>
        <v/>
      </c>
      <c r="N5976" t="str">
        <f>IF([1]线路!H5976="","",[1]线路!H5976)</f>
        <v/>
      </c>
    </row>
    <row r="5977" spans="7:14" x14ac:dyDescent="0.15">
      <c r="G5977" s="18"/>
      <c r="H5977" s="18"/>
      <c r="I5977" s="18"/>
      <c r="J5977" s="18"/>
      <c r="K5977" s="18"/>
      <c r="L5977" s="18" t="str">
        <f t="shared" si="172"/>
        <v/>
      </c>
      <c r="N5977" t="str">
        <f>IF([1]线路!H5977="","",[1]线路!H5977)</f>
        <v/>
      </c>
    </row>
    <row r="5978" spans="7:14" x14ac:dyDescent="0.15">
      <c r="G5978" s="18"/>
      <c r="H5978" s="18"/>
      <c r="I5978" s="18"/>
      <c r="J5978" s="18"/>
      <c r="K5978" s="18"/>
      <c r="L5978" s="18" t="str">
        <f t="shared" si="172"/>
        <v/>
      </c>
      <c r="N5978" t="str">
        <f>IF([1]线路!H5978="","",[1]线路!H5978)</f>
        <v/>
      </c>
    </row>
    <row r="5979" spans="7:14" x14ac:dyDescent="0.15">
      <c r="G5979" s="18"/>
      <c r="H5979" s="18"/>
      <c r="I5979" s="18"/>
      <c r="J5979" s="18"/>
      <c r="K5979" s="18"/>
      <c r="L5979" s="18" t="str">
        <f t="shared" si="172"/>
        <v/>
      </c>
      <c r="N5979" t="str">
        <f>IF([1]线路!H5979="","",[1]线路!H5979)</f>
        <v/>
      </c>
    </row>
    <row r="5980" spans="7:14" x14ac:dyDescent="0.15">
      <c r="G5980" s="18"/>
      <c r="H5980" s="18"/>
      <c r="I5980" s="18"/>
      <c r="J5980" s="18"/>
      <c r="K5980" s="18"/>
      <c r="L5980" s="18" t="str">
        <f t="shared" si="172"/>
        <v/>
      </c>
      <c r="N5980" t="str">
        <f>IF([1]线路!H5980="","",[1]线路!H5980)</f>
        <v/>
      </c>
    </row>
    <row r="5981" spans="7:14" x14ac:dyDescent="0.15">
      <c r="G5981" s="18"/>
      <c r="H5981" s="18"/>
      <c r="I5981" s="18"/>
      <c r="J5981" s="18"/>
      <c r="K5981" s="18"/>
      <c r="L5981" s="18" t="str">
        <f t="shared" si="172"/>
        <v/>
      </c>
      <c r="N5981" t="str">
        <f>IF([1]线路!H5981="","",[1]线路!H5981)</f>
        <v/>
      </c>
    </row>
    <row r="5982" spans="7:14" x14ac:dyDescent="0.15">
      <c r="G5982" s="18"/>
      <c r="H5982" s="18"/>
      <c r="I5982" s="18"/>
      <c r="J5982" s="18"/>
      <c r="K5982" s="18"/>
      <c r="L5982" s="18" t="str">
        <f t="shared" si="172"/>
        <v/>
      </c>
      <c r="N5982" t="str">
        <f>IF([1]线路!H5982="","",[1]线路!H5982)</f>
        <v/>
      </c>
    </row>
    <row r="5983" spans="7:14" x14ac:dyDescent="0.15">
      <c r="G5983" s="18"/>
      <c r="H5983" s="18"/>
      <c r="I5983" s="18"/>
      <c r="J5983" s="18"/>
      <c r="K5983" s="18"/>
      <c r="L5983" s="18" t="str">
        <f t="shared" si="172"/>
        <v/>
      </c>
      <c r="N5983" t="str">
        <f>IF([1]线路!H5983="","",[1]线路!H5983)</f>
        <v/>
      </c>
    </row>
    <row r="5984" spans="7:14" x14ac:dyDescent="0.15">
      <c r="G5984" s="18"/>
      <c r="H5984" s="18"/>
      <c r="I5984" s="18"/>
      <c r="J5984" s="18"/>
      <c r="K5984" s="18"/>
      <c r="L5984" s="18" t="str">
        <f t="shared" si="172"/>
        <v/>
      </c>
      <c r="N5984" t="str">
        <f>IF([1]线路!H5984="","",[1]线路!H5984)</f>
        <v/>
      </c>
    </row>
    <row r="5985" spans="7:14" x14ac:dyDescent="0.15">
      <c r="G5985" s="18"/>
      <c r="H5985" s="18"/>
      <c r="I5985" s="18"/>
      <c r="J5985" s="18"/>
      <c r="K5985" s="18"/>
      <c r="L5985" s="18" t="str">
        <f t="shared" si="172"/>
        <v/>
      </c>
      <c r="N5985" t="str">
        <f>IF([1]线路!H5985="","",[1]线路!H5985)</f>
        <v/>
      </c>
    </row>
    <row r="5986" spans="7:14" x14ac:dyDescent="0.15">
      <c r="G5986" s="18"/>
      <c r="H5986" s="18"/>
      <c r="I5986" s="18"/>
      <c r="J5986" s="18"/>
      <c r="K5986" s="18"/>
      <c r="L5986" s="18" t="str">
        <f t="shared" si="172"/>
        <v/>
      </c>
      <c r="N5986" t="str">
        <f>IF([1]线路!H5986="","",[1]线路!H5986)</f>
        <v/>
      </c>
    </row>
    <row r="5987" spans="7:14" x14ac:dyDescent="0.15">
      <c r="G5987" s="18"/>
      <c r="H5987" s="18"/>
      <c r="I5987" s="18"/>
      <c r="J5987" s="18"/>
      <c r="K5987" s="18"/>
      <c r="L5987" s="18" t="str">
        <f t="shared" si="172"/>
        <v/>
      </c>
      <c r="N5987" t="str">
        <f>IF([1]线路!H5987="","",[1]线路!H5987)</f>
        <v/>
      </c>
    </row>
    <row r="5988" spans="7:14" x14ac:dyDescent="0.15">
      <c r="G5988" s="18"/>
      <c r="H5988" s="18"/>
      <c r="I5988" s="18"/>
      <c r="J5988" s="18"/>
      <c r="K5988" s="18"/>
      <c r="L5988" s="18" t="str">
        <f t="shared" si="172"/>
        <v/>
      </c>
      <c r="N5988" t="str">
        <f>IF([1]线路!H5988="","",[1]线路!H5988)</f>
        <v/>
      </c>
    </row>
    <row r="5989" spans="7:14" x14ac:dyDescent="0.15">
      <c r="G5989" s="18"/>
      <c r="H5989" s="18"/>
      <c r="I5989" s="18"/>
      <c r="J5989" s="18"/>
      <c r="K5989" s="18"/>
      <c r="L5989" s="18" t="str">
        <f t="shared" si="172"/>
        <v/>
      </c>
      <c r="N5989" t="str">
        <f>IF([1]线路!H5989="","",[1]线路!H5989)</f>
        <v/>
      </c>
    </row>
    <row r="5990" spans="7:14" x14ac:dyDescent="0.15">
      <c r="G5990" s="18"/>
      <c r="H5990" s="18"/>
      <c r="I5990" s="18"/>
      <c r="J5990" s="18"/>
      <c r="K5990" s="18"/>
      <c r="L5990" s="18" t="str">
        <f t="shared" si="172"/>
        <v/>
      </c>
      <c r="N5990" t="str">
        <f>IF([1]线路!H5990="","",[1]线路!H5990)</f>
        <v/>
      </c>
    </row>
    <row r="5991" spans="7:14" x14ac:dyDescent="0.15">
      <c r="G5991" s="18"/>
      <c r="H5991" s="18"/>
      <c r="I5991" s="18"/>
      <c r="J5991" s="18"/>
      <c r="K5991" s="18"/>
      <c r="L5991" s="18" t="str">
        <f t="shared" si="172"/>
        <v/>
      </c>
      <c r="N5991" t="str">
        <f>IF([1]线路!H5991="","",[1]线路!H5991)</f>
        <v/>
      </c>
    </row>
    <row r="5992" spans="7:14" x14ac:dyDescent="0.15">
      <c r="G5992" s="18"/>
      <c r="H5992" s="18"/>
      <c r="I5992" s="18"/>
      <c r="J5992" s="18"/>
      <c r="K5992" s="18"/>
      <c r="L5992" s="18" t="str">
        <f t="shared" si="172"/>
        <v/>
      </c>
      <c r="N5992" t="str">
        <f>IF([1]线路!H5992="","",[1]线路!H5992)</f>
        <v/>
      </c>
    </row>
    <row r="5993" spans="7:14" x14ac:dyDescent="0.15">
      <c r="G5993" s="18"/>
      <c r="H5993" s="18"/>
      <c r="I5993" s="18"/>
      <c r="J5993" s="18"/>
      <c r="K5993" s="18"/>
      <c r="L5993" s="18" t="str">
        <f t="shared" si="172"/>
        <v/>
      </c>
      <c r="N5993" t="str">
        <f>IF([1]线路!H5993="","",[1]线路!H5993)</f>
        <v/>
      </c>
    </row>
    <row r="5994" spans="7:14" x14ac:dyDescent="0.15">
      <c r="G5994" s="18"/>
      <c r="H5994" s="18"/>
      <c r="I5994" s="18"/>
      <c r="J5994" s="18"/>
      <c r="K5994" s="18"/>
      <c r="L5994" s="18" t="str">
        <f t="shared" si="172"/>
        <v/>
      </c>
      <c r="N5994" t="str">
        <f>IF([1]线路!H5994="","",[1]线路!H5994)</f>
        <v/>
      </c>
    </row>
    <row r="5995" spans="7:14" x14ac:dyDescent="0.15">
      <c r="G5995" s="18"/>
      <c r="H5995" s="18"/>
      <c r="I5995" s="18"/>
      <c r="J5995" s="18"/>
      <c r="K5995" s="18"/>
      <c r="L5995" s="18" t="str">
        <f t="shared" si="172"/>
        <v/>
      </c>
      <c r="N5995" t="str">
        <f>IF([1]线路!H5995="","",[1]线路!H5995)</f>
        <v/>
      </c>
    </row>
    <row r="5996" spans="7:14" x14ac:dyDescent="0.15">
      <c r="G5996" s="18"/>
      <c r="H5996" s="18"/>
      <c r="I5996" s="18"/>
      <c r="J5996" s="18"/>
      <c r="K5996" s="18"/>
      <c r="L5996" s="18" t="str">
        <f t="shared" si="172"/>
        <v/>
      </c>
      <c r="N5996" t="str">
        <f>IF([1]线路!H5996="","",[1]线路!H5996)</f>
        <v/>
      </c>
    </row>
    <row r="5997" spans="7:14" x14ac:dyDescent="0.15">
      <c r="G5997" s="18"/>
      <c r="H5997" s="18"/>
      <c r="I5997" s="18"/>
      <c r="J5997" s="18"/>
      <c r="K5997" s="18"/>
      <c r="L5997" s="18" t="str">
        <f t="shared" si="172"/>
        <v/>
      </c>
      <c r="N5997" t="str">
        <f>IF([1]线路!H5997="","",[1]线路!H5997)</f>
        <v/>
      </c>
    </row>
    <row r="5998" spans="7:14" x14ac:dyDescent="0.15">
      <c r="G5998" s="18"/>
      <c r="H5998" s="18"/>
      <c r="I5998" s="18"/>
      <c r="J5998" s="18"/>
      <c r="K5998" s="18"/>
      <c r="L5998" s="18" t="str">
        <f t="shared" si="172"/>
        <v/>
      </c>
      <c r="N5998" t="str">
        <f>IF([1]线路!H5998="","",[1]线路!H5998)</f>
        <v/>
      </c>
    </row>
    <row r="5999" spans="7:14" x14ac:dyDescent="0.15">
      <c r="G5999" s="18"/>
      <c r="H5999" s="18"/>
      <c r="I5999" s="18"/>
      <c r="J5999" s="18"/>
      <c r="K5999" s="18"/>
      <c r="L5999" s="18" t="str">
        <f t="shared" si="172"/>
        <v/>
      </c>
      <c r="N5999" t="str">
        <f>IF([1]线路!H5999="","",[1]线路!H5999)</f>
        <v/>
      </c>
    </row>
    <row r="6000" spans="7:14" x14ac:dyDescent="0.15">
      <c r="G6000" s="18"/>
      <c r="H6000" s="18"/>
      <c r="I6000" s="18"/>
      <c r="J6000" s="18"/>
      <c r="K6000" s="18"/>
      <c r="L6000" s="18" t="str">
        <f t="shared" si="172"/>
        <v/>
      </c>
      <c r="N6000" t="str">
        <f>IF([1]线路!H6000="","",[1]线路!H6000)</f>
        <v/>
      </c>
    </row>
    <row r="6001" spans="7:14" x14ac:dyDescent="0.15">
      <c r="G6001" s="18"/>
      <c r="H6001" s="18"/>
      <c r="I6001" s="18"/>
      <c r="J6001" s="18"/>
      <c r="K6001" s="18"/>
      <c r="L6001" s="18" t="str">
        <f t="shared" si="172"/>
        <v/>
      </c>
      <c r="N6001" t="str">
        <f>IF([1]线路!H6001="","",[1]线路!H6001)</f>
        <v/>
      </c>
    </row>
    <row r="6002" spans="7:14" x14ac:dyDescent="0.15">
      <c r="G6002" s="18"/>
      <c r="H6002" s="18"/>
      <c r="I6002" s="18"/>
      <c r="J6002" s="18"/>
      <c r="K6002" s="18"/>
      <c r="L6002" s="18" t="str">
        <f t="shared" si="172"/>
        <v/>
      </c>
      <c r="N6002" t="str">
        <f>IF([1]线路!H6002="","",[1]线路!H6002)</f>
        <v/>
      </c>
    </row>
    <row r="6003" spans="7:14" x14ac:dyDescent="0.15">
      <c r="G6003" s="18"/>
      <c r="H6003" s="18"/>
      <c r="I6003" s="18"/>
      <c r="J6003" s="18"/>
      <c r="K6003" s="18"/>
      <c r="L6003" s="18" t="str">
        <f t="shared" si="172"/>
        <v/>
      </c>
      <c r="N6003" t="str">
        <f>IF([1]线路!H6003="","",[1]线路!H6003)</f>
        <v/>
      </c>
    </row>
    <row r="6004" spans="7:14" x14ac:dyDescent="0.15">
      <c r="G6004" s="18"/>
      <c r="H6004" s="18"/>
      <c r="I6004" s="18"/>
      <c r="J6004" s="18"/>
      <c r="K6004" s="18"/>
      <c r="L6004" s="18" t="str">
        <f t="shared" si="172"/>
        <v/>
      </c>
      <c r="N6004" t="str">
        <f>IF([1]线路!H6004="","",[1]线路!H6004)</f>
        <v/>
      </c>
    </row>
    <row r="6005" spans="7:14" x14ac:dyDescent="0.15">
      <c r="G6005" s="18"/>
      <c r="H6005" s="18"/>
      <c r="I6005" s="18"/>
      <c r="J6005" s="18"/>
      <c r="K6005" s="18"/>
      <c r="L6005" s="18" t="str">
        <f t="shared" si="172"/>
        <v/>
      </c>
      <c r="N6005" t="str">
        <f>IF([1]线路!H6005="","",[1]线路!H6005)</f>
        <v/>
      </c>
    </row>
    <row r="6006" spans="7:14" x14ac:dyDescent="0.15">
      <c r="G6006" s="18"/>
      <c r="H6006" s="18"/>
      <c r="I6006" s="18"/>
      <c r="J6006" s="18"/>
      <c r="K6006" s="18"/>
      <c r="L6006" s="18" t="str">
        <f t="shared" si="172"/>
        <v/>
      </c>
      <c r="N6006" t="str">
        <f>IF([1]线路!H6006="","",[1]线路!H6006)</f>
        <v/>
      </c>
    </row>
    <row r="6007" spans="7:14" x14ac:dyDescent="0.15">
      <c r="G6007" s="18"/>
      <c r="H6007" s="18"/>
      <c r="I6007" s="18"/>
      <c r="J6007" s="18"/>
      <c r="K6007" s="18"/>
      <c r="L6007" s="18" t="str">
        <f t="shared" si="172"/>
        <v/>
      </c>
      <c r="N6007" t="str">
        <f>IF([1]线路!H6007="","",[1]线路!H6007)</f>
        <v/>
      </c>
    </row>
    <row r="6008" spans="7:14" x14ac:dyDescent="0.15">
      <c r="G6008" s="18"/>
      <c r="H6008" s="18"/>
      <c r="I6008" s="18"/>
      <c r="J6008" s="18"/>
      <c r="K6008" s="18"/>
      <c r="L6008" s="18" t="str">
        <f t="shared" si="172"/>
        <v/>
      </c>
      <c r="N6008" t="str">
        <f>IF([1]线路!H6008="","",[1]线路!H6008)</f>
        <v/>
      </c>
    </row>
    <row r="6009" spans="7:14" x14ac:dyDescent="0.15">
      <c r="G6009" s="18"/>
      <c r="H6009" s="18"/>
      <c r="I6009" s="18"/>
      <c r="J6009" s="18"/>
      <c r="K6009" s="18"/>
      <c r="L6009" s="18" t="str">
        <f t="shared" si="172"/>
        <v/>
      </c>
      <c r="N6009" t="str">
        <f>IF([1]线路!H6009="","",[1]线路!H6009)</f>
        <v/>
      </c>
    </row>
    <row r="6010" spans="7:14" x14ac:dyDescent="0.15">
      <c r="G6010" s="18"/>
      <c r="H6010" s="18"/>
      <c r="I6010" s="18"/>
      <c r="J6010" s="18"/>
      <c r="K6010" s="18"/>
      <c r="L6010" s="18" t="str">
        <f t="shared" si="172"/>
        <v/>
      </c>
      <c r="N6010" t="str">
        <f>IF([1]线路!H6010="","",[1]线路!H6010)</f>
        <v/>
      </c>
    </row>
    <row r="6011" spans="7:14" x14ac:dyDescent="0.15">
      <c r="G6011" s="18"/>
      <c r="H6011" s="18"/>
      <c r="I6011" s="18"/>
      <c r="J6011" s="18"/>
      <c r="K6011" s="18"/>
      <c r="L6011" s="18" t="str">
        <f t="shared" si="172"/>
        <v/>
      </c>
      <c r="N6011" t="str">
        <f>IF([1]线路!H6011="","",[1]线路!H6011)</f>
        <v/>
      </c>
    </row>
    <row r="6012" spans="7:14" x14ac:dyDescent="0.15">
      <c r="G6012" s="18"/>
      <c r="H6012" s="18"/>
      <c r="I6012" s="18"/>
      <c r="J6012" s="18"/>
      <c r="K6012" s="18"/>
      <c r="L6012" s="18" t="str">
        <f t="shared" si="172"/>
        <v/>
      </c>
      <c r="N6012" t="str">
        <f>IF([1]线路!H6012="","",[1]线路!H6012)</f>
        <v/>
      </c>
    </row>
    <row r="6013" spans="7:14" x14ac:dyDescent="0.15">
      <c r="G6013" s="18"/>
      <c r="H6013" s="18"/>
      <c r="I6013" s="18"/>
      <c r="J6013" s="18"/>
      <c r="K6013" s="18"/>
      <c r="L6013" s="18" t="str">
        <f t="shared" si="172"/>
        <v/>
      </c>
      <c r="N6013" t="str">
        <f>IF([1]线路!H6013="","",[1]线路!H6013)</f>
        <v/>
      </c>
    </row>
    <row r="6014" spans="7:14" x14ac:dyDescent="0.15">
      <c r="G6014" s="18"/>
      <c r="H6014" s="18"/>
      <c r="I6014" s="18"/>
      <c r="J6014" s="18"/>
      <c r="K6014" s="18"/>
      <c r="L6014" s="18" t="str">
        <f t="shared" si="172"/>
        <v/>
      </c>
      <c r="N6014" t="str">
        <f>IF([1]线路!H6014="","",[1]线路!H6014)</f>
        <v/>
      </c>
    </row>
    <row r="6015" spans="7:14" x14ac:dyDescent="0.15">
      <c r="G6015" s="18"/>
      <c r="H6015" s="18"/>
      <c r="I6015" s="18"/>
      <c r="J6015" s="18"/>
      <c r="K6015" s="18"/>
      <c r="L6015" s="18" t="str">
        <f t="shared" si="172"/>
        <v/>
      </c>
      <c r="N6015" t="str">
        <f>IF([1]线路!H6015="","",[1]线路!H6015)</f>
        <v/>
      </c>
    </row>
    <row r="6016" spans="7:14" x14ac:dyDescent="0.15">
      <c r="G6016" s="18"/>
      <c r="H6016" s="18"/>
      <c r="I6016" s="18"/>
      <c r="J6016" s="18"/>
      <c r="K6016" s="18"/>
      <c r="L6016" s="18" t="str">
        <f t="shared" si="172"/>
        <v/>
      </c>
      <c r="N6016" t="str">
        <f>IF([1]线路!H6016="","",[1]线路!H6016)</f>
        <v/>
      </c>
    </row>
    <row r="6017" spans="7:14" x14ac:dyDescent="0.15">
      <c r="G6017" s="18"/>
      <c r="H6017" s="18"/>
      <c r="I6017" s="18"/>
      <c r="J6017" s="18"/>
      <c r="K6017" s="18"/>
      <c r="L6017" s="18" t="str">
        <f t="shared" si="172"/>
        <v/>
      </c>
      <c r="N6017" t="str">
        <f>IF([1]线路!H6017="","",[1]线路!H6017)</f>
        <v/>
      </c>
    </row>
    <row r="6018" spans="7:14" x14ac:dyDescent="0.15">
      <c r="G6018" s="18"/>
      <c r="H6018" s="18"/>
      <c r="I6018" s="18"/>
      <c r="J6018" s="18"/>
      <c r="K6018" s="18"/>
      <c r="L6018" s="18" t="str">
        <f t="shared" si="172"/>
        <v/>
      </c>
      <c r="N6018" t="str">
        <f>IF([1]线路!H6018="","",[1]线路!H6018)</f>
        <v/>
      </c>
    </row>
    <row r="6019" spans="7:14" x14ac:dyDescent="0.15">
      <c r="G6019" s="18"/>
      <c r="H6019" s="18"/>
      <c r="I6019" s="18"/>
      <c r="J6019" s="18"/>
      <c r="K6019" s="18"/>
      <c r="L6019" s="18" t="str">
        <f t="shared" ref="L6019:L6082" si="173">IF(OR(I6019="",K6019=""),"",IF(I6019/(I6019+K6019)&gt;0.5,0,1))</f>
        <v/>
      </c>
      <c r="N6019" t="str">
        <f>IF([1]线路!H6019="","",[1]线路!H6019)</f>
        <v/>
      </c>
    </row>
    <row r="6020" spans="7:14" x14ac:dyDescent="0.15">
      <c r="G6020" s="18"/>
      <c r="H6020" s="18"/>
      <c r="I6020" s="18"/>
      <c r="J6020" s="18"/>
      <c r="K6020" s="18"/>
      <c r="L6020" s="18" t="str">
        <f t="shared" si="173"/>
        <v/>
      </c>
      <c r="N6020" t="str">
        <f>IF([1]线路!H6020="","",[1]线路!H6020)</f>
        <v/>
      </c>
    </row>
    <row r="6021" spans="7:14" x14ac:dyDescent="0.15">
      <c r="G6021" s="18"/>
      <c r="H6021" s="18"/>
      <c r="I6021" s="18"/>
      <c r="J6021" s="18"/>
      <c r="K6021" s="18"/>
      <c r="L6021" s="18" t="str">
        <f t="shared" si="173"/>
        <v/>
      </c>
      <c r="N6021" t="str">
        <f>IF([1]线路!H6021="","",[1]线路!H6021)</f>
        <v/>
      </c>
    </row>
    <row r="6022" spans="7:14" x14ac:dyDescent="0.15">
      <c r="G6022" s="18"/>
      <c r="H6022" s="18"/>
      <c r="I6022" s="18"/>
      <c r="J6022" s="18"/>
      <c r="K6022" s="18"/>
      <c r="L6022" s="18" t="str">
        <f t="shared" si="173"/>
        <v/>
      </c>
      <c r="N6022" t="str">
        <f>IF([1]线路!H6022="","",[1]线路!H6022)</f>
        <v/>
      </c>
    </row>
    <row r="6023" spans="7:14" x14ac:dyDescent="0.15">
      <c r="G6023" s="18"/>
      <c r="H6023" s="18"/>
      <c r="I6023" s="18"/>
      <c r="J6023" s="18"/>
      <c r="K6023" s="18"/>
      <c r="L6023" s="18" t="str">
        <f t="shared" si="173"/>
        <v/>
      </c>
      <c r="N6023" t="str">
        <f>IF([1]线路!H6023="","",[1]线路!H6023)</f>
        <v/>
      </c>
    </row>
    <row r="6024" spans="7:14" x14ac:dyDescent="0.15">
      <c r="G6024" s="18"/>
      <c r="H6024" s="18"/>
      <c r="I6024" s="18"/>
      <c r="J6024" s="18"/>
      <c r="K6024" s="18"/>
      <c r="L6024" s="18" t="str">
        <f t="shared" si="173"/>
        <v/>
      </c>
      <c r="N6024" t="str">
        <f>IF([1]线路!H6024="","",[1]线路!H6024)</f>
        <v/>
      </c>
    </row>
    <row r="6025" spans="7:14" x14ac:dyDescent="0.15">
      <c r="G6025" s="18"/>
      <c r="H6025" s="18"/>
      <c r="I6025" s="18"/>
      <c r="J6025" s="18"/>
      <c r="K6025" s="18"/>
      <c r="L6025" s="18" t="str">
        <f t="shared" si="173"/>
        <v/>
      </c>
      <c r="N6025" t="str">
        <f>IF([1]线路!H6025="","",[1]线路!H6025)</f>
        <v/>
      </c>
    </row>
    <row r="6026" spans="7:14" x14ac:dyDescent="0.15">
      <c r="G6026" s="18"/>
      <c r="H6026" s="18"/>
      <c r="I6026" s="18"/>
      <c r="J6026" s="18"/>
      <c r="K6026" s="18"/>
      <c r="L6026" s="18" t="str">
        <f t="shared" si="173"/>
        <v/>
      </c>
      <c r="N6026" t="str">
        <f>IF([1]线路!H6026="","",[1]线路!H6026)</f>
        <v/>
      </c>
    </row>
    <row r="6027" spans="7:14" x14ac:dyDescent="0.15">
      <c r="G6027" s="18"/>
      <c r="H6027" s="18"/>
      <c r="I6027" s="18"/>
      <c r="J6027" s="18"/>
      <c r="K6027" s="18"/>
      <c r="L6027" s="18" t="str">
        <f t="shared" si="173"/>
        <v/>
      </c>
      <c r="N6027" t="str">
        <f>IF([1]线路!H6027="","",[1]线路!H6027)</f>
        <v/>
      </c>
    </row>
    <row r="6028" spans="7:14" x14ac:dyDescent="0.15">
      <c r="G6028" s="18"/>
      <c r="H6028" s="18"/>
      <c r="I6028" s="18"/>
      <c r="J6028" s="18"/>
      <c r="K6028" s="18"/>
      <c r="L6028" s="18" t="str">
        <f t="shared" si="173"/>
        <v/>
      </c>
      <c r="N6028" t="str">
        <f>IF([1]线路!H6028="","",[1]线路!H6028)</f>
        <v/>
      </c>
    </row>
    <row r="6029" spans="7:14" x14ac:dyDescent="0.15">
      <c r="G6029" s="18"/>
      <c r="H6029" s="18"/>
      <c r="I6029" s="18"/>
      <c r="J6029" s="18"/>
      <c r="K6029" s="18"/>
      <c r="L6029" s="18" t="str">
        <f t="shared" si="173"/>
        <v/>
      </c>
      <c r="N6029" t="str">
        <f>IF([1]线路!H6029="","",[1]线路!H6029)</f>
        <v/>
      </c>
    </row>
    <row r="6030" spans="7:14" x14ac:dyDescent="0.15">
      <c r="G6030" s="18"/>
      <c r="H6030" s="18"/>
      <c r="I6030" s="18"/>
      <c r="J6030" s="18"/>
      <c r="K6030" s="18"/>
      <c r="L6030" s="18" t="str">
        <f t="shared" si="173"/>
        <v/>
      </c>
      <c r="N6030" t="str">
        <f>IF([1]线路!H6030="","",[1]线路!H6030)</f>
        <v/>
      </c>
    </row>
    <row r="6031" spans="7:14" x14ac:dyDescent="0.15">
      <c r="G6031" s="18"/>
      <c r="H6031" s="18"/>
      <c r="I6031" s="18"/>
      <c r="J6031" s="18"/>
      <c r="K6031" s="18"/>
      <c r="L6031" s="18" t="str">
        <f t="shared" si="173"/>
        <v/>
      </c>
      <c r="N6031" t="str">
        <f>IF([1]线路!H6031="","",[1]线路!H6031)</f>
        <v/>
      </c>
    </row>
    <row r="6032" spans="7:14" x14ac:dyDescent="0.15">
      <c r="G6032" s="18"/>
      <c r="H6032" s="18"/>
      <c r="I6032" s="18"/>
      <c r="J6032" s="18"/>
      <c r="K6032" s="18"/>
      <c r="L6032" s="18" t="str">
        <f t="shared" si="173"/>
        <v/>
      </c>
      <c r="N6032" t="str">
        <f>IF([1]线路!H6032="","",[1]线路!H6032)</f>
        <v/>
      </c>
    </row>
    <row r="6033" spans="7:14" x14ac:dyDescent="0.15">
      <c r="G6033" s="18"/>
      <c r="H6033" s="18"/>
      <c r="I6033" s="18"/>
      <c r="J6033" s="18"/>
      <c r="K6033" s="18"/>
      <c r="L6033" s="18" t="str">
        <f t="shared" si="173"/>
        <v/>
      </c>
      <c r="N6033" t="str">
        <f>IF([1]线路!H6033="","",[1]线路!H6033)</f>
        <v/>
      </c>
    </row>
    <row r="6034" spans="7:14" x14ac:dyDescent="0.15">
      <c r="G6034" s="18"/>
      <c r="H6034" s="18"/>
      <c r="I6034" s="18"/>
      <c r="J6034" s="18"/>
      <c r="K6034" s="18"/>
      <c r="L6034" s="18" t="str">
        <f t="shared" si="173"/>
        <v/>
      </c>
      <c r="N6034" t="str">
        <f>IF([1]线路!H6034="","",[1]线路!H6034)</f>
        <v/>
      </c>
    </row>
    <row r="6035" spans="7:14" x14ac:dyDescent="0.15">
      <c r="G6035" s="18"/>
      <c r="H6035" s="18"/>
      <c r="I6035" s="18"/>
      <c r="J6035" s="18"/>
      <c r="K6035" s="18"/>
      <c r="L6035" s="18" t="str">
        <f t="shared" si="173"/>
        <v/>
      </c>
      <c r="N6035" t="str">
        <f>IF([1]线路!H6035="","",[1]线路!H6035)</f>
        <v/>
      </c>
    </row>
    <row r="6036" spans="7:14" x14ac:dyDescent="0.15">
      <c r="G6036" s="18"/>
      <c r="H6036" s="18"/>
      <c r="I6036" s="18"/>
      <c r="J6036" s="18"/>
      <c r="K6036" s="18"/>
      <c r="L6036" s="18" t="str">
        <f t="shared" si="173"/>
        <v/>
      </c>
      <c r="N6036" t="str">
        <f>IF([1]线路!H6036="","",[1]线路!H6036)</f>
        <v/>
      </c>
    </row>
    <row r="6037" spans="7:14" x14ac:dyDescent="0.15">
      <c r="G6037" s="18"/>
      <c r="H6037" s="18"/>
      <c r="I6037" s="18"/>
      <c r="J6037" s="18"/>
      <c r="K6037" s="18"/>
      <c r="L6037" s="18" t="str">
        <f t="shared" si="173"/>
        <v/>
      </c>
      <c r="N6037" t="str">
        <f>IF([1]线路!H6037="","",[1]线路!H6037)</f>
        <v/>
      </c>
    </row>
    <row r="6038" spans="7:14" x14ac:dyDescent="0.15">
      <c r="G6038" s="18"/>
      <c r="H6038" s="18"/>
      <c r="I6038" s="18"/>
      <c r="J6038" s="18"/>
      <c r="K6038" s="18"/>
      <c r="L6038" s="18" t="str">
        <f t="shared" si="173"/>
        <v/>
      </c>
      <c r="N6038" t="str">
        <f>IF([1]线路!H6038="","",[1]线路!H6038)</f>
        <v/>
      </c>
    </row>
    <row r="6039" spans="7:14" x14ac:dyDescent="0.15">
      <c r="G6039" s="18"/>
      <c r="H6039" s="18"/>
      <c r="I6039" s="18"/>
      <c r="J6039" s="18"/>
      <c r="K6039" s="18"/>
      <c r="L6039" s="18" t="str">
        <f t="shared" si="173"/>
        <v/>
      </c>
      <c r="N6039" t="str">
        <f>IF([1]线路!H6039="","",[1]线路!H6039)</f>
        <v/>
      </c>
    </row>
    <row r="6040" spans="7:14" x14ac:dyDescent="0.15">
      <c r="G6040" s="18"/>
      <c r="H6040" s="18"/>
      <c r="I6040" s="18"/>
      <c r="J6040" s="18"/>
      <c r="K6040" s="18"/>
      <c r="L6040" s="18" t="str">
        <f t="shared" si="173"/>
        <v/>
      </c>
      <c r="N6040" t="str">
        <f>IF([1]线路!H6040="","",[1]线路!H6040)</f>
        <v/>
      </c>
    </row>
    <row r="6041" spans="7:14" x14ac:dyDescent="0.15">
      <c r="G6041" s="18"/>
      <c r="H6041" s="18"/>
      <c r="I6041" s="18"/>
      <c r="J6041" s="18"/>
      <c r="K6041" s="18"/>
      <c r="L6041" s="18" t="str">
        <f t="shared" si="173"/>
        <v/>
      </c>
      <c r="N6041" t="str">
        <f>IF([1]线路!H6041="","",[1]线路!H6041)</f>
        <v/>
      </c>
    </row>
    <row r="6042" spans="7:14" x14ac:dyDescent="0.15">
      <c r="G6042" s="18"/>
      <c r="H6042" s="18"/>
      <c r="I6042" s="18"/>
      <c r="J6042" s="18"/>
      <c r="K6042" s="18"/>
      <c r="L6042" s="18" t="str">
        <f t="shared" si="173"/>
        <v/>
      </c>
      <c r="N6042" t="str">
        <f>IF([1]线路!H6042="","",[1]线路!H6042)</f>
        <v/>
      </c>
    </row>
    <row r="6043" spans="7:14" x14ac:dyDescent="0.15">
      <c r="G6043" s="18"/>
      <c r="H6043" s="18"/>
      <c r="I6043" s="18"/>
      <c r="J6043" s="18"/>
      <c r="K6043" s="18"/>
      <c r="L6043" s="18" t="str">
        <f t="shared" si="173"/>
        <v/>
      </c>
      <c r="N6043" t="str">
        <f>IF([1]线路!H6043="","",[1]线路!H6043)</f>
        <v/>
      </c>
    </row>
    <row r="6044" spans="7:14" x14ac:dyDescent="0.15">
      <c r="G6044" s="18"/>
      <c r="H6044" s="18"/>
      <c r="I6044" s="18"/>
      <c r="J6044" s="18"/>
      <c r="K6044" s="18"/>
      <c r="L6044" s="18" t="str">
        <f t="shared" si="173"/>
        <v/>
      </c>
      <c r="N6044" t="str">
        <f>IF([1]线路!H6044="","",[1]线路!H6044)</f>
        <v/>
      </c>
    </row>
    <row r="6045" spans="7:14" x14ac:dyDescent="0.15">
      <c r="G6045" s="18"/>
      <c r="H6045" s="18"/>
      <c r="I6045" s="18"/>
      <c r="J6045" s="18"/>
      <c r="K6045" s="18"/>
      <c r="L6045" s="18" t="str">
        <f t="shared" si="173"/>
        <v/>
      </c>
      <c r="N6045" t="str">
        <f>IF([1]线路!H6045="","",[1]线路!H6045)</f>
        <v/>
      </c>
    </row>
    <row r="6046" spans="7:14" x14ac:dyDescent="0.15">
      <c r="G6046" s="18"/>
      <c r="H6046" s="18"/>
      <c r="I6046" s="18"/>
      <c r="J6046" s="18"/>
      <c r="K6046" s="18"/>
      <c r="L6046" s="18" t="str">
        <f t="shared" si="173"/>
        <v/>
      </c>
      <c r="N6046" t="str">
        <f>IF([1]线路!H6046="","",[1]线路!H6046)</f>
        <v/>
      </c>
    </row>
    <row r="6047" spans="7:14" x14ac:dyDescent="0.15">
      <c r="G6047" s="18"/>
      <c r="H6047" s="18"/>
      <c r="I6047" s="18"/>
      <c r="J6047" s="18"/>
      <c r="K6047" s="18"/>
      <c r="L6047" s="18" t="str">
        <f t="shared" si="173"/>
        <v/>
      </c>
      <c r="N6047" t="str">
        <f>IF([1]线路!H6047="","",[1]线路!H6047)</f>
        <v/>
      </c>
    </row>
    <row r="6048" spans="7:14" x14ac:dyDescent="0.15">
      <c r="G6048" s="18"/>
      <c r="H6048" s="18"/>
      <c r="I6048" s="18"/>
      <c r="J6048" s="18"/>
      <c r="K6048" s="18"/>
      <c r="L6048" s="18" t="str">
        <f t="shared" si="173"/>
        <v/>
      </c>
      <c r="N6048" t="str">
        <f>IF([1]线路!H6048="","",[1]线路!H6048)</f>
        <v/>
      </c>
    </row>
    <row r="6049" spans="7:14" x14ac:dyDescent="0.15">
      <c r="G6049" s="18"/>
      <c r="H6049" s="18"/>
      <c r="I6049" s="18"/>
      <c r="J6049" s="18"/>
      <c r="K6049" s="18"/>
      <c r="L6049" s="18" t="str">
        <f t="shared" si="173"/>
        <v/>
      </c>
      <c r="N6049" t="str">
        <f>IF([1]线路!H6049="","",[1]线路!H6049)</f>
        <v/>
      </c>
    </row>
    <row r="6050" spans="7:14" x14ac:dyDescent="0.15">
      <c r="G6050" s="18"/>
      <c r="H6050" s="18"/>
      <c r="I6050" s="18"/>
      <c r="J6050" s="18"/>
      <c r="K6050" s="18"/>
      <c r="L6050" s="18" t="str">
        <f t="shared" si="173"/>
        <v/>
      </c>
      <c r="N6050" t="str">
        <f>IF([1]线路!H6050="","",[1]线路!H6050)</f>
        <v/>
      </c>
    </row>
    <row r="6051" spans="7:14" x14ac:dyDescent="0.15">
      <c r="G6051" s="18"/>
      <c r="H6051" s="18"/>
      <c r="I6051" s="18"/>
      <c r="J6051" s="18"/>
      <c r="K6051" s="18"/>
      <c r="L6051" s="18" t="str">
        <f t="shared" si="173"/>
        <v/>
      </c>
      <c r="N6051" t="str">
        <f>IF([1]线路!H6051="","",[1]线路!H6051)</f>
        <v/>
      </c>
    </row>
    <row r="6052" spans="7:14" x14ac:dyDescent="0.15">
      <c r="G6052" s="18"/>
      <c r="H6052" s="18"/>
      <c r="I6052" s="18"/>
      <c r="J6052" s="18"/>
      <c r="K6052" s="18"/>
      <c r="L6052" s="18" t="str">
        <f t="shared" si="173"/>
        <v/>
      </c>
      <c r="N6052" t="str">
        <f>IF([1]线路!H6052="","",[1]线路!H6052)</f>
        <v/>
      </c>
    </row>
    <row r="6053" spans="7:14" x14ac:dyDescent="0.15">
      <c r="G6053" s="18"/>
      <c r="H6053" s="18"/>
      <c r="I6053" s="18"/>
      <c r="J6053" s="18"/>
      <c r="K6053" s="18"/>
      <c r="L6053" s="18" t="str">
        <f t="shared" si="173"/>
        <v/>
      </c>
      <c r="N6053" t="str">
        <f>IF([1]线路!H6053="","",[1]线路!H6053)</f>
        <v/>
      </c>
    </row>
    <row r="6054" spans="7:14" x14ac:dyDescent="0.15">
      <c r="G6054" s="18"/>
      <c r="H6054" s="18"/>
      <c r="I6054" s="18"/>
      <c r="J6054" s="18"/>
      <c r="K6054" s="18"/>
      <c r="L6054" s="18" t="str">
        <f t="shared" si="173"/>
        <v/>
      </c>
      <c r="N6054" t="str">
        <f>IF([1]线路!H6054="","",[1]线路!H6054)</f>
        <v/>
      </c>
    </row>
    <row r="6055" spans="7:14" x14ac:dyDescent="0.15">
      <c r="G6055" s="18"/>
      <c r="H6055" s="18"/>
      <c r="I6055" s="18"/>
      <c r="J6055" s="18"/>
      <c r="K6055" s="18"/>
      <c r="L6055" s="18" t="str">
        <f t="shared" si="173"/>
        <v/>
      </c>
      <c r="N6055" t="str">
        <f>IF([1]线路!H6055="","",[1]线路!H6055)</f>
        <v/>
      </c>
    </row>
    <row r="6056" spans="7:14" x14ac:dyDescent="0.15">
      <c r="G6056" s="18"/>
      <c r="H6056" s="18"/>
      <c r="I6056" s="18"/>
      <c r="J6056" s="18"/>
      <c r="K6056" s="18"/>
      <c r="L6056" s="18" t="str">
        <f t="shared" si="173"/>
        <v/>
      </c>
      <c r="N6056" t="str">
        <f>IF([1]线路!H6056="","",[1]线路!H6056)</f>
        <v/>
      </c>
    </row>
    <row r="6057" spans="7:14" x14ac:dyDescent="0.15">
      <c r="G6057" s="18"/>
      <c r="H6057" s="18"/>
      <c r="I6057" s="18"/>
      <c r="J6057" s="18"/>
      <c r="K6057" s="18"/>
      <c r="L6057" s="18" t="str">
        <f t="shared" si="173"/>
        <v/>
      </c>
      <c r="N6057" t="str">
        <f>IF([1]线路!H6057="","",[1]线路!H6057)</f>
        <v/>
      </c>
    </row>
    <row r="6058" spans="7:14" x14ac:dyDescent="0.15">
      <c r="G6058" s="18"/>
      <c r="H6058" s="18"/>
      <c r="I6058" s="18"/>
      <c r="J6058" s="18"/>
      <c r="K6058" s="18"/>
      <c r="L6058" s="18" t="str">
        <f t="shared" si="173"/>
        <v/>
      </c>
      <c r="N6058" t="str">
        <f>IF([1]线路!H6058="","",[1]线路!H6058)</f>
        <v/>
      </c>
    </row>
    <row r="6059" spans="7:14" x14ac:dyDescent="0.15">
      <c r="G6059" s="18"/>
      <c r="H6059" s="18"/>
      <c r="I6059" s="18"/>
      <c r="J6059" s="18"/>
      <c r="K6059" s="18"/>
      <c r="L6059" s="18" t="str">
        <f t="shared" si="173"/>
        <v/>
      </c>
      <c r="N6059" t="str">
        <f>IF([1]线路!H6059="","",[1]线路!H6059)</f>
        <v/>
      </c>
    </row>
    <row r="6060" spans="7:14" x14ac:dyDescent="0.15">
      <c r="G6060" s="18"/>
      <c r="H6060" s="18"/>
      <c r="I6060" s="18"/>
      <c r="J6060" s="18"/>
      <c r="K6060" s="18"/>
      <c r="L6060" s="18" t="str">
        <f t="shared" si="173"/>
        <v/>
      </c>
      <c r="N6060" t="str">
        <f>IF([1]线路!H6060="","",[1]线路!H6060)</f>
        <v/>
      </c>
    </row>
    <row r="6061" spans="7:14" x14ac:dyDescent="0.15">
      <c r="G6061" s="18"/>
      <c r="H6061" s="18"/>
      <c r="I6061" s="18"/>
      <c r="J6061" s="18"/>
      <c r="K6061" s="18"/>
      <c r="L6061" s="18" t="str">
        <f t="shared" si="173"/>
        <v/>
      </c>
      <c r="N6061" t="str">
        <f>IF([1]线路!H6061="","",[1]线路!H6061)</f>
        <v/>
      </c>
    </row>
    <row r="6062" spans="7:14" x14ac:dyDescent="0.15">
      <c r="G6062" s="18"/>
      <c r="H6062" s="18"/>
      <c r="I6062" s="18"/>
      <c r="J6062" s="18"/>
      <c r="K6062" s="18"/>
      <c r="L6062" s="18" t="str">
        <f t="shared" si="173"/>
        <v/>
      </c>
      <c r="N6062" t="str">
        <f>IF([1]线路!H6062="","",[1]线路!H6062)</f>
        <v/>
      </c>
    </row>
    <row r="6063" spans="7:14" x14ac:dyDescent="0.15">
      <c r="G6063" s="18"/>
      <c r="H6063" s="18"/>
      <c r="I6063" s="18"/>
      <c r="J6063" s="18"/>
      <c r="K6063" s="18"/>
      <c r="L6063" s="18" t="str">
        <f t="shared" si="173"/>
        <v/>
      </c>
      <c r="N6063" t="str">
        <f>IF([1]线路!H6063="","",[1]线路!H6063)</f>
        <v/>
      </c>
    </row>
    <row r="6064" spans="7:14" x14ac:dyDescent="0.15">
      <c r="G6064" s="18"/>
      <c r="H6064" s="18"/>
      <c r="I6064" s="18"/>
      <c r="J6064" s="18"/>
      <c r="K6064" s="18"/>
      <c r="L6064" s="18" t="str">
        <f t="shared" si="173"/>
        <v/>
      </c>
      <c r="N6064" t="str">
        <f>IF([1]线路!H6064="","",[1]线路!H6064)</f>
        <v/>
      </c>
    </row>
    <row r="6065" spans="7:14" x14ac:dyDescent="0.15">
      <c r="G6065" s="18"/>
      <c r="H6065" s="18"/>
      <c r="I6065" s="18"/>
      <c r="J6065" s="18"/>
      <c r="K6065" s="18"/>
      <c r="L6065" s="18" t="str">
        <f t="shared" si="173"/>
        <v/>
      </c>
      <c r="N6065" t="str">
        <f>IF([1]线路!H6065="","",[1]线路!H6065)</f>
        <v/>
      </c>
    </row>
    <row r="6066" spans="7:14" x14ac:dyDescent="0.15">
      <c r="G6066" s="18"/>
      <c r="H6066" s="18"/>
      <c r="I6066" s="18"/>
      <c r="J6066" s="18"/>
      <c r="K6066" s="18"/>
      <c r="L6066" s="18" t="str">
        <f t="shared" si="173"/>
        <v/>
      </c>
      <c r="N6066" t="str">
        <f>IF([1]线路!H6066="","",[1]线路!H6066)</f>
        <v/>
      </c>
    </row>
    <row r="6067" spans="7:14" x14ac:dyDescent="0.15">
      <c r="G6067" s="18"/>
      <c r="H6067" s="18"/>
      <c r="I6067" s="18"/>
      <c r="J6067" s="18"/>
      <c r="K6067" s="18"/>
      <c r="L6067" s="18" t="str">
        <f t="shared" si="173"/>
        <v/>
      </c>
      <c r="N6067" t="str">
        <f>IF([1]线路!H6067="","",[1]线路!H6067)</f>
        <v/>
      </c>
    </row>
    <row r="6068" spans="7:14" x14ac:dyDescent="0.15">
      <c r="G6068" s="18"/>
      <c r="H6068" s="18"/>
      <c r="I6068" s="18"/>
      <c r="J6068" s="18"/>
      <c r="K6068" s="18"/>
      <c r="L6068" s="18" t="str">
        <f t="shared" si="173"/>
        <v/>
      </c>
      <c r="N6068" t="str">
        <f>IF([1]线路!H6068="","",[1]线路!H6068)</f>
        <v/>
      </c>
    </row>
    <row r="6069" spans="7:14" x14ac:dyDescent="0.15">
      <c r="G6069" s="18"/>
      <c r="H6069" s="18"/>
      <c r="I6069" s="18"/>
      <c r="J6069" s="18"/>
      <c r="K6069" s="18"/>
      <c r="L6069" s="18" t="str">
        <f t="shared" si="173"/>
        <v/>
      </c>
      <c r="N6069" t="str">
        <f>IF([1]线路!H6069="","",[1]线路!H6069)</f>
        <v/>
      </c>
    </row>
    <row r="6070" spans="7:14" x14ac:dyDescent="0.15">
      <c r="G6070" s="18"/>
      <c r="H6070" s="18"/>
      <c r="I6070" s="18"/>
      <c r="J6070" s="18"/>
      <c r="K6070" s="18"/>
      <c r="L6070" s="18" t="str">
        <f t="shared" si="173"/>
        <v/>
      </c>
      <c r="N6070" t="str">
        <f>IF([1]线路!H6070="","",[1]线路!H6070)</f>
        <v/>
      </c>
    </row>
    <row r="6071" spans="7:14" x14ac:dyDescent="0.15">
      <c r="G6071" s="18"/>
      <c r="H6071" s="18"/>
      <c r="I6071" s="18"/>
      <c r="J6071" s="18"/>
      <c r="K6071" s="18"/>
      <c r="L6071" s="18" t="str">
        <f t="shared" si="173"/>
        <v/>
      </c>
      <c r="N6071" t="str">
        <f>IF([1]线路!H6071="","",[1]线路!H6071)</f>
        <v/>
      </c>
    </row>
    <row r="6072" spans="7:14" x14ac:dyDescent="0.15">
      <c r="G6072" s="18"/>
      <c r="H6072" s="18"/>
      <c r="I6072" s="18"/>
      <c r="J6072" s="18"/>
      <c r="K6072" s="18"/>
      <c r="L6072" s="18" t="str">
        <f t="shared" si="173"/>
        <v/>
      </c>
      <c r="N6072" t="str">
        <f>IF([1]线路!H6072="","",[1]线路!H6072)</f>
        <v/>
      </c>
    </row>
    <row r="6073" spans="7:14" x14ac:dyDescent="0.15">
      <c r="G6073" s="18"/>
      <c r="H6073" s="18"/>
      <c r="I6073" s="18"/>
      <c r="J6073" s="18"/>
      <c r="K6073" s="18"/>
      <c r="L6073" s="18" t="str">
        <f t="shared" si="173"/>
        <v/>
      </c>
      <c r="N6073" t="str">
        <f>IF([1]线路!H6073="","",[1]线路!H6073)</f>
        <v/>
      </c>
    </row>
    <row r="6074" spans="7:14" x14ac:dyDescent="0.15">
      <c r="G6074" s="18"/>
      <c r="H6074" s="18"/>
      <c r="I6074" s="18"/>
      <c r="J6074" s="18"/>
      <c r="K6074" s="18"/>
      <c r="L6074" s="18" t="str">
        <f t="shared" si="173"/>
        <v/>
      </c>
      <c r="N6074" t="str">
        <f>IF([1]线路!H6074="","",[1]线路!H6074)</f>
        <v/>
      </c>
    </row>
    <row r="6075" spans="7:14" x14ac:dyDescent="0.15">
      <c r="G6075" s="18"/>
      <c r="H6075" s="18"/>
      <c r="I6075" s="18"/>
      <c r="J6075" s="18"/>
      <c r="K6075" s="18"/>
      <c r="L6075" s="18" t="str">
        <f t="shared" si="173"/>
        <v/>
      </c>
      <c r="N6075" t="str">
        <f>IF([1]线路!H6075="","",[1]线路!H6075)</f>
        <v/>
      </c>
    </row>
    <row r="6076" spans="7:14" x14ac:dyDescent="0.15">
      <c r="G6076" s="18"/>
      <c r="H6076" s="18"/>
      <c r="I6076" s="18"/>
      <c r="J6076" s="18"/>
      <c r="K6076" s="18"/>
      <c r="L6076" s="18" t="str">
        <f t="shared" si="173"/>
        <v/>
      </c>
      <c r="N6076" t="str">
        <f>IF([1]线路!H6076="","",[1]线路!H6076)</f>
        <v/>
      </c>
    </row>
    <row r="6077" spans="7:14" x14ac:dyDescent="0.15">
      <c r="G6077" s="18"/>
      <c r="H6077" s="18"/>
      <c r="I6077" s="18"/>
      <c r="J6077" s="18"/>
      <c r="K6077" s="18"/>
      <c r="L6077" s="18" t="str">
        <f t="shared" si="173"/>
        <v/>
      </c>
      <c r="N6077" t="str">
        <f>IF([1]线路!H6077="","",[1]线路!H6077)</f>
        <v/>
      </c>
    </row>
    <row r="6078" spans="7:14" x14ac:dyDescent="0.15">
      <c r="G6078" s="18"/>
      <c r="H6078" s="18"/>
      <c r="I6078" s="18"/>
      <c r="J6078" s="18"/>
      <c r="K6078" s="18"/>
      <c r="L6078" s="18" t="str">
        <f t="shared" si="173"/>
        <v/>
      </c>
      <c r="N6078" t="str">
        <f>IF([1]线路!H6078="","",[1]线路!H6078)</f>
        <v/>
      </c>
    </row>
    <row r="6079" spans="7:14" x14ac:dyDescent="0.15">
      <c r="G6079" s="18"/>
      <c r="H6079" s="18"/>
      <c r="I6079" s="18"/>
      <c r="J6079" s="18"/>
      <c r="K6079" s="18"/>
      <c r="L6079" s="18" t="str">
        <f t="shared" si="173"/>
        <v/>
      </c>
      <c r="N6079" t="str">
        <f>IF([1]线路!H6079="","",[1]线路!H6079)</f>
        <v/>
      </c>
    </row>
    <row r="6080" spans="7:14" x14ac:dyDescent="0.15">
      <c r="G6080" s="18"/>
      <c r="H6080" s="18"/>
      <c r="I6080" s="18"/>
      <c r="J6080" s="18"/>
      <c r="K6080" s="18"/>
      <c r="L6080" s="18" t="str">
        <f t="shared" si="173"/>
        <v/>
      </c>
      <c r="N6080" t="str">
        <f>IF([1]线路!H6080="","",[1]线路!H6080)</f>
        <v/>
      </c>
    </row>
    <row r="6081" spans="7:14" x14ac:dyDescent="0.15">
      <c r="G6081" s="18"/>
      <c r="H6081" s="18"/>
      <c r="I6081" s="18"/>
      <c r="J6081" s="18"/>
      <c r="K6081" s="18"/>
      <c r="L6081" s="18" t="str">
        <f t="shared" si="173"/>
        <v/>
      </c>
      <c r="N6081" t="str">
        <f>IF([1]线路!H6081="","",[1]线路!H6081)</f>
        <v/>
      </c>
    </row>
    <row r="6082" spans="7:14" x14ac:dyDescent="0.15">
      <c r="G6082" s="18"/>
      <c r="H6082" s="18"/>
      <c r="I6082" s="18"/>
      <c r="J6082" s="18"/>
      <c r="K6082" s="18"/>
      <c r="L6082" s="18" t="str">
        <f t="shared" si="173"/>
        <v/>
      </c>
      <c r="N6082" t="str">
        <f>IF([1]线路!H6082="","",[1]线路!H6082)</f>
        <v/>
      </c>
    </row>
    <row r="6083" spans="7:14" x14ac:dyDescent="0.15">
      <c r="G6083" s="18"/>
      <c r="H6083" s="18"/>
      <c r="I6083" s="18"/>
      <c r="J6083" s="18"/>
      <c r="K6083" s="18"/>
      <c r="L6083" s="18" t="str">
        <f t="shared" ref="L6083:L6146" si="174">IF(OR(I6083="",K6083=""),"",IF(I6083/(I6083+K6083)&gt;0.5,0,1))</f>
        <v/>
      </c>
      <c r="N6083" t="str">
        <f>IF([1]线路!H6083="","",[1]线路!H6083)</f>
        <v/>
      </c>
    </row>
    <row r="6084" spans="7:14" x14ac:dyDescent="0.15">
      <c r="G6084" s="18"/>
      <c r="H6084" s="18"/>
      <c r="I6084" s="18"/>
      <c r="J6084" s="18"/>
      <c r="K6084" s="18"/>
      <c r="L6084" s="18" t="str">
        <f t="shared" si="174"/>
        <v/>
      </c>
      <c r="N6084" t="str">
        <f>IF([1]线路!H6084="","",[1]线路!H6084)</f>
        <v/>
      </c>
    </row>
    <row r="6085" spans="7:14" x14ac:dyDescent="0.15">
      <c r="G6085" s="18"/>
      <c r="H6085" s="18"/>
      <c r="I6085" s="18"/>
      <c r="J6085" s="18"/>
      <c r="K6085" s="18"/>
      <c r="L6085" s="18" t="str">
        <f t="shared" si="174"/>
        <v/>
      </c>
      <c r="N6085" t="str">
        <f>IF([1]线路!H6085="","",[1]线路!H6085)</f>
        <v/>
      </c>
    </row>
    <row r="6086" spans="7:14" x14ac:dyDescent="0.15">
      <c r="G6086" s="18"/>
      <c r="H6086" s="18"/>
      <c r="I6086" s="18"/>
      <c r="J6086" s="18"/>
      <c r="K6086" s="18"/>
      <c r="L6086" s="18" t="str">
        <f t="shared" si="174"/>
        <v/>
      </c>
      <c r="N6086" t="str">
        <f>IF([1]线路!H6086="","",[1]线路!H6086)</f>
        <v/>
      </c>
    </row>
    <row r="6087" spans="7:14" x14ac:dyDescent="0.15">
      <c r="G6087" s="18"/>
      <c r="H6087" s="18"/>
      <c r="I6087" s="18"/>
      <c r="J6087" s="18"/>
      <c r="K6087" s="18"/>
      <c r="L6087" s="18" t="str">
        <f t="shared" si="174"/>
        <v/>
      </c>
      <c r="N6087" t="str">
        <f>IF([1]线路!H6087="","",[1]线路!H6087)</f>
        <v/>
      </c>
    </row>
    <row r="6088" spans="7:14" x14ac:dyDescent="0.15">
      <c r="G6088" s="18"/>
      <c r="H6088" s="18"/>
      <c r="I6088" s="18"/>
      <c r="J6088" s="18"/>
      <c r="K6088" s="18"/>
      <c r="L6088" s="18" t="str">
        <f t="shared" si="174"/>
        <v/>
      </c>
      <c r="N6088" t="str">
        <f>IF([1]线路!H6088="","",[1]线路!H6088)</f>
        <v/>
      </c>
    </row>
    <row r="6089" spans="7:14" x14ac:dyDescent="0.15">
      <c r="G6089" s="18"/>
      <c r="H6089" s="18"/>
      <c r="I6089" s="18"/>
      <c r="J6089" s="18"/>
      <c r="K6089" s="18"/>
      <c r="L6089" s="18" t="str">
        <f t="shared" si="174"/>
        <v/>
      </c>
      <c r="N6089" t="str">
        <f>IF([1]线路!H6089="","",[1]线路!H6089)</f>
        <v/>
      </c>
    </row>
    <row r="6090" spans="7:14" x14ac:dyDescent="0.15">
      <c r="G6090" s="18"/>
      <c r="H6090" s="18"/>
      <c r="I6090" s="18"/>
      <c r="J6090" s="18"/>
      <c r="K6090" s="18"/>
      <c r="L6090" s="18" t="str">
        <f t="shared" si="174"/>
        <v/>
      </c>
      <c r="N6090" t="str">
        <f>IF([1]线路!H6090="","",[1]线路!H6090)</f>
        <v/>
      </c>
    </row>
    <row r="6091" spans="7:14" x14ac:dyDescent="0.15">
      <c r="G6091" s="18"/>
      <c r="H6091" s="18"/>
      <c r="I6091" s="18"/>
      <c r="J6091" s="18"/>
      <c r="K6091" s="18"/>
      <c r="L6091" s="18" t="str">
        <f t="shared" si="174"/>
        <v/>
      </c>
      <c r="N6091" t="str">
        <f>IF([1]线路!H6091="","",[1]线路!H6091)</f>
        <v/>
      </c>
    </row>
    <row r="6092" spans="7:14" x14ac:dyDescent="0.15">
      <c r="G6092" s="18"/>
      <c r="H6092" s="18"/>
      <c r="I6092" s="18"/>
      <c r="J6092" s="18"/>
      <c r="K6092" s="18"/>
      <c r="L6092" s="18" t="str">
        <f t="shared" si="174"/>
        <v/>
      </c>
      <c r="N6092" t="str">
        <f>IF([1]线路!H6092="","",[1]线路!H6092)</f>
        <v/>
      </c>
    </row>
    <row r="6093" spans="7:14" x14ac:dyDescent="0.15">
      <c r="G6093" s="18"/>
      <c r="H6093" s="18"/>
      <c r="I6093" s="18"/>
      <c r="J6093" s="18"/>
      <c r="K6093" s="18"/>
      <c r="L6093" s="18" t="str">
        <f t="shared" si="174"/>
        <v/>
      </c>
      <c r="N6093" t="str">
        <f>IF([1]线路!H6093="","",[1]线路!H6093)</f>
        <v/>
      </c>
    </row>
    <row r="6094" spans="7:14" x14ac:dyDescent="0.15">
      <c r="G6094" s="18"/>
      <c r="H6094" s="18"/>
      <c r="I6094" s="18"/>
      <c r="J6094" s="18"/>
      <c r="K6094" s="18"/>
      <c r="L6094" s="18" t="str">
        <f t="shared" si="174"/>
        <v/>
      </c>
      <c r="N6094" t="str">
        <f>IF([1]线路!H6094="","",[1]线路!H6094)</f>
        <v/>
      </c>
    </row>
    <row r="6095" spans="7:14" x14ac:dyDescent="0.15">
      <c r="G6095" s="18"/>
      <c r="H6095" s="18"/>
      <c r="I6095" s="18"/>
      <c r="J6095" s="18"/>
      <c r="K6095" s="18"/>
      <c r="L6095" s="18" t="str">
        <f t="shared" si="174"/>
        <v/>
      </c>
      <c r="N6095" t="str">
        <f>IF([1]线路!H6095="","",[1]线路!H6095)</f>
        <v/>
      </c>
    </row>
    <row r="6096" spans="7:14" x14ac:dyDescent="0.15">
      <c r="G6096" s="18"/>
      <c r="H6096" s="18"/>
      <c r="I6096" s="18"/>
      <c r="J6096" s="18"/>
      <c r="K6096" s="18"/>
      <c r="L6096" s="18" t="str">
        <f t="shared" si="174"/>
        <v/>
      </c>
      <c r="N6096" t="str">
        <f>IF([1]线路!H6096="","",[1]线路!H6096)</f>
        <v/>
      </c>
    </row>
    <row r="6097" spans="7:14" x14ac:dyDescent="0.15">
      <c r="G6097" s="18"/>
      <c r="H6097" s="18"/>
      <c r="I6097" s="18"/>
      <c r="J6097" s="18"/>
      <c r="K6097" s="18"/>
      <c r="L6097" s="18" t="str">
        <f t="shared" si="174"/>
        <v/>
      </c>
      <c r="N6097" t="str">
        <f>IF([1]线路!H6097="","",[1]线路!H6097)</f>
        <v/>
      </c>
    </row>
    <row r="6098" spans="7:14" x14ac:dyDescent="0.15">
      <c r="G6098" s="18"/>
      <c r="H6098" s="18"/>
      <c r="I6098" s="18"/>
      <c r="J6098" s="18"/>
      <c r="K6098" s="18"/>
      <c r="L6098" s="18" t="str">
        <f t="shared" si="174"/>
        <v/>
      </c>
      <c r="N6098" t="str">
        <f>IF([1]线路!H6098="","",[1]线路!H6098)</f>
        <v/>
      </c>
    </row>
    <row r="6099" spans="7:14" x14ac:dyDescent="0.15">
      <c r="G6099" s="18"/>
      <c r="H6099" s="18"/>
      <c r="I6099" s="18"/>
      <c r="J6099" s="18"/>
      <c r="K6099" s="18"/>
      <c r="L6099" s="18" t="str">
        <f t="shared" si="174"/>
        <v/>
      </c>
      <c r="N6099" t="str">
        <f>IF([1]线路!H6099="","",[1]线路!H6099)</f>
        <v/>
      </c>
    </row>
    <row r="6100" spans="7:14" x14ac:dyDescent="0.15">
      <c r="G6100" s="18"/>
      <c r="H6100" s="18"/>
      <c r="I6100" s="18"/>
      <c r="J6100" s="18"/>
      <c r="K6100" s="18"/>
      <c r="L6100" s="18" t="str">
        <f t="shared" si="174"/>
        <v/>
      </c>
      <c r="N6100" t="str">
        <f>IF([1]线路!H6100="","",[1]线路!H6100)</f>
        <v/>
      </c>
    </row>
    <row r="6101" spans="7:14" x14ac:dyDescent="0.15">
      <c r="G6101" s="18"/>
      <c r="H6101" s="18"/>
      <c r="I6101" s="18"/>
      <c r="J6101" s="18"/>
      <c r="K6101" s="18"/>
      <c r="L6101" s="18" t="str">
        <f t="shared" si="174"/>
        <v/>
      </c>
      <c r="N6101" t="str">
        <f>IF([1]线路!H6101="","",[1]线路!H6101)</f>
        <v/>
      </c>
    </row>
    <row r="6102" spans="7:14" x14ac:dyDescent="0.15">
      <c r="G6102" s="18"/>
      <c r="H6102" s="18"/>
      <c r="I6102" s="18"/>
      <c r="J6102" s="18"/>
      <c r="K6102" s="18"/>
      <c r="L6102" s="18" t="str">
        <f t="shared" si="174"/>
        <v/>
      </c>
      <c r="N6102" t="str">
        <f>IF([1]线路!H6102="","",[1]线路!H6102)</f>
        <v/>
      </c>
    </row>
    <row r="6103" spans="7:14" x14ac:dyDescent="0.15">
      <c r="G6103" s="18"/>
      <c r="H6103" s="18"/>
      <c r="I6103" s="18"/>
      <c r="J6103" s="18"/>
      <c r="K6103" s="18"/>
      <c r="L6103" s="18" t="str">
        <f t="shared" si="174"/>
        <v/>
      </c>
      <c r="N6103" t="str">
        <f>IF([1]线路!H6103="","",[1]线路!H6103)</f>
        <v/>
      </c>
    </row>
    <row r="6104" spans="7:14" x14ac:dyDescent="0.15">
      <c r="G6104" s="18"/>
      <c r="H6104" s="18"/>
      <c r="I6104" s="18"/>
      <c r="J6104" s="18"/>
      <c r="K6104" s="18"/>
      <c r="L6104" s="18" t="str">
        <f t="shared" si="174"/>
        <v/>
      </c>
      <c r="N6104" t="str">
        <f>IF([1]线路!H6104="","",[1]线路!H6104)</f>
        <v/>
      </c>
    </row>
    <row r="6105" spans="7:14" x14ac:dyDescent="0.15">
      <c r="G6105" s="18"/>
      <c r="H6105" s="18"/>
      <c r="I6105" s="18"/>
      <c r="J6105" s="18"/>
      <c r="K6105" s="18"/>
      <c r="L6105" s="18" t="str">
        <f t="shared" si="174"/>
        <v/>
      </c>
      <c r="N6105" t="str">
        <f>IF([1]线路!H6105="","",[1]线路!H6105)</f>
        <v/>
      </c>
    </row>
    <row r="6106" spans="7:14" x14ac:dyDescent="0.15">
      <c r="G6106" s="18"/>
      <c r="H6106" s="18"/>
      <c r="I6106" s="18"/>
      <c r="J6106" s="18"/>
      <c r="K6106" s="18"/>
      <c r="L6106" s="18" t="str">
        <f t="shared" si="174"/>
        <v/>
      </c>
      <c r="N6106" t="str">
        <f>IF([1]线路!H6106="","",[1]线路!H6106)</f>
        <v/>
      </c>
    </row>
    <row r="6107" spans="7:14" x14ac:dyDescent="0.15">
      <c r="G6107" s="18"/>
      <c r="H6107" s="18"/>
      <c r="I6107" s="18"/>
      <c r="J6107" s="18"/>
      <c r="K6107" s="18"/>
      <c r="L6107" s="18" t="str">
        <f t="shared" si="174"/>
        <v/>
      </c>
      <c r="N6107" t="str">
        <f>IF([1]线路!H6107="","",[1]线路!H6107)</f>
        <v/>
      </c>
    </row>
    <row r="6108" spans="7:14" x14ac:dyDescent="0.15">
      <c r="G6108" s="18"/>
      <c r="H6108" s="18"/>
      <c r="I6108" s="18"/>
      <c r="J6108" s="18"/>
      <c r="K6108" s="18"/>
      <c r="L6108" s="18" t="str">
        <f t="shared" si="174"/>
        <v/>
      </c>
      <c r="N6108" t="str">
        <f>IF([1]线路!H6108="","",[1]线路!H6108)</f>
        <v/>
      </c>
    </row>
    <row r="6109" spans="7:14" x14ac:dyDescent="0.15">
      <c r="G6109" s="18"/>
      <c r="H6109" s="18"/>
      <c r="I6109" s="18"/>
      <c r="J6109" s="18"/>
      <c r="K6109" s="18"/>
      <c r="L6109" s="18" t="str">
        <f t="shared" si="174"/>
        <v/>
      </c>
      <c r="N6109" t="str">
        <f>IF([1]线路!H6109="","",[1]线路!H6109)</f>
        <v/>
      </c>
    </row>
    <row r="6110" spans="7:14" x14ac:dyDescent="0.15">
      <c r="G6110" s="18"/>
      <c r="H6110" s="18"/>
      <c r="I6110" s="18"/>
      <c r="J6110" s="18"/>
      <c r="K6110" s="18"/>
      <c r="L6110" s="18" t="str">
        <f t="shared" si="174"/>
        <v/>
      </c>
      <c r="N6110" t="str">
        <f>IF([1]线路!H6110="","",[1]线路!H6110)</f>
        <v/>
      </c>
    </row>
    <row r="6111" spans="7:14" x14ac:dyDescent="0.15">
      <c r="G6111" s="18"/>
      <c r="H6111" s="18"/>
      <c r="I6111" s="18"/>
      <c r="J6111" s="18"/>
      <c r="K6111" s="18"/>
      <c r="L6111" s="18" t="str">
        <f t="shared" si="174"/>
        <v/>
      </c>
      <c r="N6111" t="str">
        <f>IF([1]线路!H6111="","",[1]线路!H6111)</f>
        <v/>
      </c>
    </row>
    <row r="6112" spans="7:14" x14ac:dyDescent="0.15">
      <c r="G6112" s="18"/>
      <c r="H6112" s="18"/>
      <c r="I6112" s="18"/>
      <c r="J6112" s="18"/>
      <c r="K6112" s="18"/>
      <c r="L6112" s="18" t="str">
        <f t="shared" si="174"/>
        <v/>
      </c>
      <c r="N6112" t="str">
        <f>IF([1]线路!H6112="","",[1]线路!H6112)</f>
        <v/>
      </c>
    </row>
    <row r="6113" spans="7:14" x14ac:dyDescent="0.15">
      <c r="G6113" s="18"/>
      <c r="H6113" s="18"/>
      <c r="I6113" s="18"/>
      <c r="J6113" s="18"/>
      <c r="K6113" s="18"/>
      <c r="L6113" s="18" t="str">
        <f t="shared" si="174"/>
        <v/>
      </c>
      <c r="N6113" t="str">
        <f>IF([1]线路!H6113="","",[1]线路!H6113)</f>
        <v/>
      </c>
    </row>
    <row r="6114" spans="7:14" x14ac:dyDescent="0.15">
      <c r="G6114" s="18"/>
      <c r="H6114" s="18"/>
      <c r="I6114" s="18"/>
      <c r="J6114" s="18"/>
      <c r="K6114" s="18"/>
      <c r="L6114" s="18" t="str">
        <f t="shared" si="174"/>
        <v/>
      </c>
      <c r="N6114" t="str">
        <f>IF([1]线路!H6114="","",[1]线路!H6114)</f>
        <v/>
      </c>
    </row>
    <row r="6115" spans="7:14" x14ac:dyDescent="0.15">
      <c r="G6115" s="18"/>
      <c r="H6115" s="18"/>
      <c r="I6115" s="18"/>
      <c r="J6115" s="18"/>
      <c r="K6115" s="18"/>
      <c r="L6115" s="18" t="str">
        <f t="shared" si="174"/>
        <v/>
      </c>
      <c r="N6115" t="str">
        <f>IF([1]线路!H6115="","",[1]线路!H6115)</f>
        <v/>
      </c>
    </row>
    <row r="6116" spans="7:14" x14ac:dyDescent="0.15">
      <c r="G6116" s="18"/>
      <c r="H6116" s="18"/>
      <c r="I6116" s="18"/>
      <c r="J6116" s="18"/>
      <c r="K6116" s="18"/>
      <c r="L6116" s="18" t="str">
        <f t="shared" si="174"/>
        <v/>
      </c>
      <c r="N6116" t="str">
        <f>IF([1]线路!H6116="","",[1]线路!H6116)</f>
        <v/>
      </c>
    </row>
    <row r="6117" spans="7:14" x14ac:dyDescent="0.15">
      <c r="G6117" s="18"/>
      <c r="H6117" s="18"/>
      <c r="I6117" s="18"/>
      <c r="J6117" s="18"/>
      <c r="K6117" s="18"/>
      <c r="L6117" s="18" t="str">
        <f t="shared" si="174"/>
        <v/>
      </c>
      <c r="N6117" t="str">
        <f>IF([1]线路!H6117="","",[1]线路!H6117)</f>
        <v/>
      </c>
    </row>
    <row r="6118" spans="7:14" x14ac:dyDescent="0.15">
      <c r="G6118" s="18"/>
      <c r="H6118" s="18"/>
      <c r="I6118" s="18"/>
      <c r="J6118" s="18"/>
      <c r="K6118" s="18"/>
      <c r="L6118" s="18" t="str">
        <f t="shared" si="174"/>
        <v/>
      </c>
      <c r="N6118" t="str">
        <f>IF([1]线路!H6118="","",[1]线路!H6118)</f>
        <v/>
      </c>
    </row>
    <row r="6119" spans="7:14" x14ac:dyDescent="0.15">
      <c r="G6119" s="18"/>
      <c r="H6119" s="18"/>
      <c r="I6119" s="18"/>
      <c r="J6119" s="18"/>
      <c r="K6119" s="18"/>
      <c r="L6119" s="18" t="str">
        <f t="shared" si="174"/>
        <v/>
      </c>
      <c r="N6119" t="str">
        <f>IF([1]线路!H6119="","",[1]线路!H6119)</f>
        <v/>
      </c>
    </row>
    <row r="6120" spans="7:14" x14ac:dyDescent="0.15">
      <c r="G6120" s="18"/>
      <c r="H6120" s="18"/>
      <c r="I6120" s="18"/>
      <c r="J6120" s="18"/>
      <c r="K6120" s="18"/>
      <c r="L6120" s="18" t="str">
        <f t="shared" si="174"/>
        <v/>
      </c>
      <c r="N6120" t="str">
        <f>IF([1]线路!H6120="","",[1]线路!H6120)</f>
        <v/>
      </c>
    </row>
    <row r="6121" spans="7:14" x14ac:dyDescent="0.15">
      <c r="G6121" s="18"/>
      <c r="H6121" s="18"/>
      <c r="I6121" s="18"/>
      <c r="J6121" s="18"/>
      <c r="K6121" s="18"/>
      <c r="L6121" s="18" t="str">
        <f t="shared" si="174"/>
        <v/>
      </c>
      <c r="N6121" t="str">
        <f>IF([1]线路!H6121="","",[1]线路!H6121)</f>
        <v/>
      </c>
    </row>
    <row r="6122" spans="7:14" x14ac:dyDescent="0.15">
      <c r="G6122" s="18"/>
      <c r="H6122" s="18"/>
      <c r="I6122" s="18"/>
      <c r="J6122" s="18"/>
      <c r="K6122" s="18"/>
      <c r="L6122" s="18" t="str">
        <f t="shared" si="174"/>
        <v/>
      </c>
      <c r="N6122" t="str">
        <f>IF([1]线路!H6122="","",[1]线路!H6122)</f>
        <v/>
      </c>
    </row>
    <row r="6123" spans="7:14" x14ac:dyDescent="0.15">
      <c r="G6123" s="18"/>
      <c r="H6123" s="18"/>
      <c r="I6123" s="18"/>
      <c r="J6123" s="18"/>
      <c r="K6123" s="18"/>
      <c r="L6123" s="18" t="str">
        <f t="shared" si="174"/>
        <v/>
      </c>
      <c r="N6123" t="str">
        <f>IF([1]线路!H6123="","",[1]线路!H6123)</f>
        <v/>
      </c>
    </row>
    <row r="6124" spans="7:14" x14ac:dyDescent="0.15">
      <c r="G6124" s="18"/>
      <c r="H6124" s="18"/>
      <c r="I6124" s="18"/>
      <c r="J6124" s="18"/>
      <c r="K6124" s="18"/>
      <c r="L6124" s="18" t="str">
        <f t="shared" si="174"/>
        <v/>
      </c>
      <c r="N6124" t="str">
        <f>IF([1]线路!H6124="","",[1]线路!H6124)</f>
        <v/>
      </c>
    </row>
    <row r="6125" spans="7:14" x14ac:dyDescent="0.15">
      <c r="G6125" s="18"/>
      <c r="H6125" s="18"/>
      <c r="I6125" s="18"/>
      <c r="J6125" s="18"/>
      <c r="K6125" s="18"/>
      <c r="L6125" s="18" t="str">
        <f t="shared" si="174"/>
        <v/>
      </c>
      <c r="N6125" t="str">
        <f>IF([1]线路!H6125="","",[1]线路!H6125)</f>
        <v/>
      </c>
    </row>
    <row r="6126" spans="7:14" x14ac:dyDescent="0.15">
      <c r="G6126" s="18"/>
      <c r="H6126" s="18"/>
      <c r="I6126" s="18"/>
      <c r="J6126" s="18"/>
      <c r="K6126" s="18"/>
      <c r="L6126" s="18" t="str">
        <f t="shared" si="174"/>
        <v/>
      </c>
      <c r="N6126" t="str">
        <f>IF([1]线路!H6126="","",[1]线路!H6126)</f>
        <v/>
      </c>
    </row>
    <row r="6127" spans="7:14" x14ac:dyDescent="0.15">
      <c r="G6127" s="18"/>
      <c r="H6127" s="18"/>
      <c r="I6127" s="18"/>
      <c r="J6127" s="18"/>
      <c r="K6127" s="18"/>
      <c r="L6127" s="18" t="str">
        <f t="shared" si="174"/>
        <v/>
      </c>
      <c r="N6127" t="str">
        <f>IF([1]线路!H6127="","",[1]线路!H6127)</f>
        <v/>
      </c>
    </row>
    <row r="6128" spans="7:14" x14ac:dyDescent="0.15">
      <c r="G6128" s="18"/>
      <c r="H6128" s="18"/>
      <c r="I6128" s="18"/>
      <c r="J6128" s="18"/>
      <c r="K6128" s="18"/>
      <c r="L6128" s="18" t="str">
        <f t="shared" si="174"/>
        <v/>
      </c>
      <c r="N6128" t="str">
        <f>IF([1]线路!H6128="","",[1]线路!H6128)</f>
        <v/>
      </c>
    </row>
    <row r="6129" spans="7:14" x14ac:dyDescent="0.15">
      <c r="G6129" s="18"/>
      <c r="H6129" s="18"/>
      <c r="I6129" s="18"/>
      <c r="J6129" s="18"/>
      <c r="K6129" s="18"/>
      <c r="L6129" s="18" t="str">
        <f t="shared" si="174"/>
        <v/>
      </c>
      <c r="N6129" t="str">
        <f>IF([1]线路!H6129="","",[1]线路!H6129)</f>
        <v/>
      </c>
    </row>
    <row r="6130" spans="7:14" x14ac:dyDescent="0.15">
      <c r="G6130" s="18"/>
      <c r="H6130" s="18"/>
      <c r="I6130" s="18"/>
      <c r="J6130" s="18"/>
      <c r="K6130" s="18"/>
      <c r="L6130" s="18" t="str">
        <f t="shared" si="174"/>
        <v/>
      </c>
      <c r="N6130" t="str">
        <f>IF([1]线路!H6130="","",[1]线路!H6130)</f>
        <v/>
      </c>
    </row>
    <row r="6131" spans="7:14" x14ac:dyDescent="0.15">
      <c r="G6131" s="18"/>
      <c r="H6131" s="18"/>
      <c r="I6131" s="18"/>
      <c r="J6131" s="18"/>
      <c r="K6131" s="18"/>
      <c r="L6131" s="18" t="str">
        <f t="shared" si="174"/>
        <v/>
      </c>
      <c r="N6131" t="str">
        <f>IF([1]线路!H6131="","",[1]线路!H6131)</f>
        <v/>
      </c>
    </row>
    <row r="6132" spans="7:14" x14ac:dyDescent="0.15">
      <c r="G6132" s="18"/>
      <c r="H6132" s="18"/>
      <c r="I6132" s="18"/>
      <c r="J6132" s="18"/>
      <c r="K6132" s="18"/>
      <c r="L6132" s="18" t="str">
        <f t="shared" si="174"/>
        <v/>
      </c>
      <c r="N6132" t="str">
        <f>IF([1]线路!H6132="","",[1]线路!H6132)</f>
        <v/>
      </c>
    </row>
    <row r="6133" spans="7:14" x14ac:dyDescent="0.15">
      <c r="G6133" s="18"/>
      <c r="H6133" s="18"/>
      <c r="I6133" s="18"/>
      <c r="J6133" s="18"/>
      <c r="K6133" s="18"/>
      <c r="L6133" s="18" t="str">
        <f t="shared" si="174"/>
        <v/>
      </c>
      <c r="N6133" t="str">
        <f>IF([1]线路!H6133="","",[1]线路!H6133)</f>
        <v/>
      </c>
    </row>
    <row r="6134" spans="7:14" x14ac:dyDescent="0.15">
      <c r="G6134" s="18"/>
      <c r="H6134" s="18"/>
      <c r="I6134" s="18"/>
      <c r="J6134" s="18"/>
      <c r="K6134" s="18"/>
      <c r="L6134" s="18" t="str">
        <f t="shared" si="174"/>
        <v/>
      </c>
      <c r="N6134" t="str">
        <f>IF([1]线路!H6134="","",[1]线路!H6134)</f>
        <v/>
      </c>
    </row>
    <row r="6135" spans="7:14" x14ac:dyDescent="0.15">
      <c r="G6135" s="18"/>
      <c r="H6135" s="18"/>
      <c r="I6135" s="18"/>
      <c r="J6135" s="18"/>
      <c r="K6135" s="18"/>
      <c r="L6135" s="18" t="str">
        <f t="shared" si="174"/>
        <v/>
      </c>
      <c r="N6135" t="str">
        <f>IF([1]线路!H6135="","",[1]线路!H6135)</f>
        <v/>
      </c>
    </row>
    <row r="6136" spans="7:14" x14ac:dyDescent="0.15">
      <c r="G6136" s="18"/>
      <c r="H6136" s="18"/>
      <c r="I6136" s="18"/>
      <c r="J6136" s="18"/>
      <c r="K6136" s="18"/>
      <c r="L6136" s="18" t="str">
        <f t="shared" si="174"/>
        <v/>
      </c>
      <c r="N6136" t="str">
        <f>IF([1]线路!H6136="","",[1]线路!H6136)</f>
        <v/>
      </c>
    </row>
    <row r="6137" spans="7:14" x14ac:dyDescent="0.15">
      <c r="G6137" s="18"/>
      <c r="H6137" s="18"/>
      <c r="I6137" s="18"/>
      <c r="J6137" s="18"/>
      <c r="K6137" s="18"/>
      <c r="L6137" s="18" t="str">
        <f t="shared" si="174"/>
        <v/>
      </c>
      <c r="N6137" t="str">
        <f>IF([1]线路!H6137="","",[1]线路!H6137)</f>
        <v/>
      </c>
    </row>
    <row r="6138" spans="7:14" x14ac:dyDescent="0.15">
      <c r="G6138" s="18"/>
      <c r="H6138" s="18"/>
      <c r="I6138" s="18"/>
      <c r="J6138" s="18"/>
      <c r="K6138" s="18"/>
      <c r="L6138" s="18" t="str">
        <f t="shared" si="174"/>
        <v/>
      </c>
      <c r="N6138" t="str">
        <f>IF([1]线路!H6138="","",[1]线路!H6138)</f>
        <v/>
      </c>
    </row>
    <row r="6139" spans="7:14" x14ac:dyDescent="0.15">
      <c r="G6139" s="18"/>
      <c r="H6139" s="18"/>
      <c r="I6139" s="18"/>
      <c r="J6139" s="18"/>
      <c r="K6139" s="18"/>
      <c r="L6139" s="18" t="str">
        <f t="shared" si="174"/>
        <v/>
      </c>
      <c r="N6139" t="str">
        <f>IF([1]线路!H6139="","",[1]线路!H6139)</f>
        <v/>
      </c>
    </row>
    <row r="6140" spans="7:14" x14ac:dyDescent="0.15">
      <c r="G6140" s="18"/>
      <c r="H6140" s="18"/>
      <c r="I6140" s="18"/>
      <c r="J6140" s="18"/>
      <c r="K6140" s="18"/>
      <c r="L6140" s="18" t="str">
        <f t="shared" si="174"/>
        <v/>
      </c>
      <c r="N6140" t="str">
        <f>IF([1]线路!H6140="","",[1]线路!H6140)</f>
        <v/>
      </c>
    </row>
    <row r="6141" spans="7:14" x14ac:dyDescent="0.15">
      <c r="G6141" s="18"/>
      <c r="H6141" s="18"/>
      <c r="I6141" s="18"/>
      <c r="J6141" s="18"/>
      <c r="K6141" s="18"/>
      <c r="L6141" s="18" t="str">
        <f t="shared" si="174"/>
        <v/>
      </c>
      <c r="N6141" t="str">
        <f>IF([1]线路!H6141="","",[1]线路!H6141)</f>
        <v/>
      </c>
    </row>
    <row r="6142" spans="7:14" x14ac:dyDescent="0.15">
      <c r="G6142" s="18"/>
      <c r="H6142" s="18"/>
      <c r="I6142" s="18"/>
      <c r="J6142" s="18"/>
      <c r="K6142" s="18"/>
      <c r="L6142" s="18" t="str">
        <f t="shared" si="174"/>
        <v/>
      </c>
      <c r="N6142" t="str">
        <f>IF([1]线路!H6142="","",[1]线路!H6142)</f>
        <v/>
      </c>
    </row>
    <row r="6143" spans="7:14" x14ac:dyDescent="0.15">
      <c r="G6143" s="18"/>
      <c r="H6143" s="18"/>
      <c r="I6143" s="18"/>
      <c r="J6143" s="18"/>
      <c r="K6143" s="18"/>
      <c r="L6143" s="18" t="str">
        <f t="shared" si="174"/>
        <v/>
      </c>
      <c r="N6143" t="str">
        <f>IF([1]线路!H6143="","",[1]线路!H6143)</f>
        <v/>
      </c>
    </row>
    <row r="6144" spans="7:14" x14ac:dyDescent="0.15">
      <c r="G6144" s="18"/>
      <c r="H6144" s="18"/>
      <c r="I6144" s="18"/>
      <c r="J6144" s="18"/>
      <c r="K6144" s="18"/>
      <c r="L6144" s="18" t="str">
        <f t="shared" si="174"/>
        <v/>
      </c>
      <c r="N6144" t="str">
        <f>IF([1]线路!H6144="","",[1]线路!H6144)</f>
        <v/>
      </c>
    </row>
    <row r="6145" spans="7:14" x14ac:dyDescent="0.15">
      <c r="G6145" s="18"/>
      <c r="H6145" s="18"/>
      <c r="I6145" s="18"/>
      <c r="J6145" s="18"/>
      <c r="K6145" s="18"/>
      <c r="L6145" s="18" t="str">
        <f t="shared" si="174"/>
        <v/>
      </c>
      <c r="N6145" t="str">
        <f>IF([1]线路!H6145="","",[1]线路!H6145)</f>
        <v/>
      </c>
    </row>
    <row r="6146" spans="7:14" x14ac:dyDescent="0.15">
      <c r="G6146" s="18"/>
      <c r="H6146" s="18"/>
      <c r="I6146" s="18"/>
      <c r="J6146" s="18"/>
      <c r="K6146" s="18"/>
      <c r="L6146" s="18" t="str">
        <f t="shared" si="174"/>
        <v/>
      </c>
      <c r="N6146" t="str">
        <f>IF([1]线路!H6146="","",[1]线路!H6146)</f>
        <v/>
      </c>
    </row>
    <row r="6147" spans="7:14" x14ac:dyDescent="0.15">
      <c r="G6147" s="18"/>
      <c r="H6147" s="18"/>
      <c r="I6147" s="18"/>
      <c r="J6147" s="18"/>
      <c r="K6147" s="18"/>
      <c r="L6147" s="18" t="str">
        <f t="shared" ref="L6147:L6210" si="175">IF(OR(I6147="",K6147=""),"",IF(I6147/(I6147+K6147)&gt;0.5,0,1))</f>
        <v/>
      </c>
      <c r="N6147" t="str">
        <f>IF([1]线路!H6147="","",[1]线路!H6147)</f>
        <v/>
      </c>
    </row>
    <row r="6148" spans="7:14" x14ac:dyDescent="0.15">
      <c r="G6148" s="18"/>
      <c r="H6148" s="18"/>
      <c r="I6148" s="18"/>
      <c r="J6148" s="18"/>
      <c r="K6148" s="18"/>
      <c r="L6148" s="18" t="str">
        <f t="shared" si="175"/>
        <v/>
      </c>
      <c r="N6148" t="str">
        <f>IF([1]线路!H6148="","",[1]线路!H6148)</f>
        <v/>
      </c>
    </row>
    <row r="6149" spans="7:14" x14ac:dyDescent="0.15">
      <c r="G6149" s="18"/>
      <c r="H6149" s="18"/>
      <c r="I6149" s="18"/>
      <c r="J6149" s="18"/>
      <c r="K6149" s="18"/>
      <c r="L6149" s="18" t="str">
        <f t="shared" si="175"/>
        <v/>
      </c>
      <c r="N6149" t="str">
        <f>IF([1]线路!H6149="","",[1]线路!H6149)</f>
        <v/>
      </c>
    </row>
    <row r="6150" spans="7:14" x14ac:dyDescent="0.15">
      <c r="G6150" s="18"/>
      <c r="H6150" s="18"/>
      <c r="I6150" s="18"/>
      <c r="J6150" s="18"/>
      <c r="K6150" s="18"/>
      <c r="L6150" s="18" t="str">
        <f t="shared" si="175"/>
        <v/>
      </c>
      <c r="N6150" t="str">
        <f>IF([1]线路!H6150="","",[1]线路!H6150)</f>
        <v/>
      </c>
    </row>
    <row r="6151" spans="7:14" x14ac:dyDescent="0.15">
      <c r="G6151" s="18"/>
      <c r="H6151" s="18"/>
      <c r="I6151" s="18"/>
      <c r="J6151" s="18"/>
      <c r="K6151" s="18"/>
      <c r="L6151" s="18" t="str">
        <f t="shared" si="175"/>
        <v/>
      </c>
      <c r="N6151" t="str">
        <f>IF([1]线路!H6151="","",[1]线路!H6151)</f>
        <v/>
      </c>
    </row>
    <row r="6152" spans="7:14" x14ac:dyDescent="0.15">
      <c r="G6152" s="18"/>
      <c r="H6152" s="18"/>
      <c r="I6152" s="18"/>
      <c r="J6152" s="18"/>
      <c r="K6152" s="18"/>
      <c r="L6152" s="18" t="str">
        <f t="shared" si="175"/>
        <v/>
      </c>
      <c r="N6152" t="str">
        <f>IF([1]线路!H6152="","",[1]线路!H6152)</f>
        <v/>
      </c>
    </row>
    <row r="6153" spans="7:14" x14ac:dyDescent="0.15">
      <c r="G6153" s="18"/>
      <c r="H6153" s="18"/>
      <c r="I6153" s="18"/>
      <c r="J6153" s="18"/>
      <c r="K6153" s="18"/>
      <c r="L6153" s="18" t="str">
        <f t="shared" si="175"/>
        <v/>
      </c>
      <c r="N6153" t="str">
        <f>IF([1]线路!H6153="","",[1]线路!H6153)</f>
        <v/>
      </c>
    </row>
    <row r="6154" spans="7:14" x14ac:dyDescent="0.15">
      <c r="G6154" s="18"/>
      <c r="H6154" s="18"/>
      <c r="I6154" s="18"/>
      <c r="J6154" s="18"/>
      <c r="K6154" s="18"/>
      <c r="L6154" s="18" t="str">
        <f t="shared" si="175"/>
        <v/>
      </c>
      <c r="N6154" t="str">
        <f>IF([1]线路!H6154="","",[1]线路!H6154)</f>
        <v/>
      </c>
    </row>
    <row r="6155" spans="7:14" x14ac:dyDescent="0.15">
      <c r="G6155" s="18"/>
      <c r="H6155" s="18"/>
      <c r="I6155" s="18"/>
      <c r="J6155" s="18"/>
      <c r="K6155" s="18"/>
      <c r="L6155" s="18" t="str">
        <f t="shared" si="175"/>
        <v/>
      </c>
      <c r="N6155" t="str">
        <f>IF([1]线路!H6155="","",[1]线路!H6155)</f>
        <v/>
      </c>
    </row>
    <row r="6156" spans="7:14" x14ac:dyDescent="0.15">
      <c r="G6156" s="18"/>
      <c r="H6156" s="18"/>
      <c r="I6156" s="18"/>
      <c r="J6156" s="18"/>
      <c r="K6156" s="18"/>
      <c r="L6156" s="18" t="str">
        <f t="shared" si="175"/>
        <v/>
      </c>
      <c r="N6156" t="str">
        <f>IF([1]线路!H6156="","",[1]线路!H6156)</f>
        <v/>
      </c>
    </row>
    <row r="6157" spans="7:14" x14ac:dyDescent="0.15">
      <c r="G6157" s="18"/>
      <c r="H6157" s="18"/>
      <c r="I6157" s="18"/>
      <c r="J6157" s="18"/>
      <c r="K6157" s="18"/>
      <c r="L6157" s="18" t="str">
        <f t="shared" si="175"/>
        <v/>
      </c>
      <c r="N6157" t="str">
        <f>IF([1]线路!H6157="","",[1]线路!H6157)</f>
        <v/>
      </c>
    </row>
    <row r="6158" spans="7:14" x14ac:dyDescent="0.15">
      <c r="G6158" s="18"/>
      <c r="H6158" s="18"/>
      <c r="I6158" s="18"/>
      <c r="J6158" s="18"/>
      <c r="K6158" s="18"/>
      <c r="L6158" s="18" t="str">
        <f t="shared" si="175"/>
        <v/>
      </c>
      <c r="N6158" t="str">
        <f>IF([1]线路!H6158="","",[1]线路!H6158)</f>
        <v/>
      </c>
    </row>
    <row r="6159" spans="7:14" x14ac:dyDescent="0.15">
      <c r="G6159" s="18"/>
      <c r="H6159" s="18"/>
      <c r="I6159" s="18"/>
      <c r="J6159" s="18"/>
      <c r="K6159" s="18"/>
      <c r="L6159" s="18" t="str">
        <f t="shared" si="175"/>
        <v/>
      </c>
      <c r="N6159" t="str">
        <f>IF([1]线路!H6159="","",[1]线路!H6159)</f>
        <v/>
      </c>
    </row>
    <row r="6160" spans="7:14" x14ac:dyDescent="0.15">
      <c r="G6160" s="18"/>
      <c r="H6160" s="18"/>
      <c r="I6160" s="18"/>
      <c r="J6160" s="18"/>
      <c r="K6160" s="18"/>
      <c r="L6160" s="18" t="str">
        <f t="shared" si="175"/>
        <v/>
      </c>
      <c r="N6160" t="str">
        <f>IF([1]线路!H6160="","",[1]线路!H6160)</f>
        <v/>
      </c>
    </row>
    <row r="6161" spans="7:14" x14ac:dyDescent="0.15">
      <c r="G6161" s="18"/>
      <c r="H6161" s="18"/>
      <c r="I6161" s="18"/>
      <c r="J6161" s="18"/>
      <c r="K6161" s="18"/>
      <c r="L6161" s="18" t="str">
        <f t="shared" si="175"/>
        <v/>
      </c>
      <c r="N6161" t="str">
        <f>IF([1]线路!H6161="","",[1]线路!H6161)</f>
        <v/>
      </c>
    </row>
    <row r="6162" spans="7:14" x14ac:dyDescent="0.15">
      <c r="G6162" s="18"/>
      <c r="H6162" s="18"/>
      <c r="I6162" s="18"/>
      <c r="J6162" s="18"/>
      <c r="K6162" s="18"/>
      <c r="L6162" s="18" t="str">
        <f t="shared" si="175"/>
        <v/>
      </c>
      <c r="N6162" t="str">
        <f>IF([1]线路!H6162="","",[1]线路!H6162)</f>
        <v/>
      </c>
    </row>
    <row r="6163" spans="7:14" x14ac:dyDescent="0.15">
      <c r="G6163" s="18"/>
      <c r="H6163" s="18"/>
      <c r="I6163" s="18"/>
      <c r="J6163" s="18"/>
      <c r="K6163" s="18"/>
      <c r="L6163" s="18" t="str">
        <f t="shared" si="175"/>
        <v/>
      </c>
      <c r="N6163" t="str">
        <f>IF([1]线路!H6163="","",[1]线路!H6163)</f>
        <v/>
      </c>
    </row>
    <row r="6164" spans="7:14" x14ac:dyDescent="0.15">
      <c r="G6164" s="18"/>
      <c r="H6164" s="18"/>
      <c r="I6164" s="18"/>
      <c r="J6164" s="18"/>
      <c r="K6164" s="18"/>
      <c r="L6164" s="18" t="str">
        <f t="shared" si="175"/>
        <v/>
      </c>
      <c r="N6164" t="str">
        <f>IF([1]线路!H6164="","",[1]线路!H6164)</f>
        <v/>
      </c>
    </row>
    <row r="6165" spans="7:14" x14ac:dyDescent="0.15">
      <c r="G6165" s="18"/>
      <c r="H6165" s="18"/>
      <c r="I6165" s="18"/>
      <c r="J6165" s="18"/>
      <c r="K6165" s="18"/>
      <c r="L6165" s="18" t="str">
        <f t="shared" si="175"/>
        <v/>
      </c>
      <c r="N6165" t="str">
        <f>IF([1]线路!H6165="","",[1]线路!H6165)</f>
        <v/>
      </c>
    </row>
    <row r="6166" spans="7:14" x14ac:dyDescent="0.15">
      <c r="G6166" s="18"/>
      <c r="H6166" s="18"/>
      <c r="I6166" s="18"/>
      <c r="J6166" s="18"/>
      <c r="K6166" s="18"/>
      <c r="L6166" s="18" t="str">
        <f t="shared" si="175"/>
        <v/>
      </c>
      <c r="N6166" t="str">
        <f>IF([1]线路!H6166="","",[1]线路!H6166)</f>
        <v/>
      </c>
    </row>
    <row r="6167" spans="7:14" x14ac:dyDescent="0.15">
      <c r="G6167" s="18"/>
      <c r="H6167" s="18"/>
      <c r="I6167" s="18"/>
      <c r="J6167" s="18"/>
      <c r="K6167" s="18"/>
      <c r="L6167" s="18" t="str">
        <f t="shared" si="175"/>
        <v/>
      </c>
      <c r="N6167" t="str">
        <f>IF([1]线路!H6167="","",[1]线路!H6167)</f>
        <v/>
      </c>
    </row>
    <row r="6168" spans="7:14" x14ac:dyDescent="0.15">
      <c r="G6168" s="18"/>
      <c r="H6168" s="18"/>
      <c r="I6168" s="18"/>
      <c r="J6168" s="18"/>
      <c r="K6168" s="18"/>
      <c r="L6168" s="18" t="str">
        <f t="shared" si="175"/>
        <v/>
      </c>
      <c r="N6168" t="str">
        <f>IF([1]线路!H6168="","",[1]线路!H6168)</f>
        <v/>
      </c>
    </row>
    <row r="6169" spans="7:14" x14ac:dyDescent="0.15">
      <c r="G6169" s="18"/>
      <c r="H6169" s="18"/>
      <c r="I6169" s="18"/>
      <c r="J6169" s="18"/>
      <c r="K6169" s="18"/>
      <c r="L6169" s="18" t="str">
        <f t="shared" si="175"/>
        <v/>
      </c>
      <c r="N6169" t="str">
        <f>IF([1]线路!H6169="","",[1]线路!H6169)</f>
        <v/>
      </c>
    </row>
    <row r="6170" spans="7:14" x14ac:dyDescent="0.15">
      <c r="G6170" s="18"/>
      <c r="H6170" s="18"/>
      <c r="I6170" s="18"/>
      <c r="J6170" s="18"/>
      <c r="K6170" s="18"/>
      <c r="L6170" s="18" t="str">
        <f t="shared" si="175"/>
        <v/>
      </c>
      <c r="N6170" t="str">
        <f>IF([1]线路!H6170="","",[1]线路!H6170)</f>
        <v/>
      </c>
    </row>
    <row r="6171" spans="7:14" x14ac:dyDescent="0.15">
      <c r="G6171" s="18"/>
      <c r="H6171" s="18"/>
      <c r="I6171" s="18"/>
      <c r="J6171" s="18"/>
      <c r="K6171" s="18"/>
      <c r="L6171" s="18" t="str">
        <f t="shared" si="175"/>
        <v/>
      </c>
      <c r="N6171" t="str">
        <f>IF([1]线路!H6171="","",[1]线路!H6171)</f>
        <v/>
      </c>
    </row>
    <row r="6172" spans="7:14" x14ac:dyDescent="0.15">
      <c r="G6172" s="18"/>
      <c r="H6172" s="18"/>
      <c r="I6172" s="18"/>
      <c r="J6172" s="18"/>
      <c r="K6172" s="18"/>
      <c r="L6172" s="18" t="str">
        <f t="shared" si="175"/>
        <v/>
      </c>
      <c r="N6172" t="str">
        <f>IF([1]线路!H6172="","",[1]线路!H6172)</f>
        <v/>
      </c>
    </row>
    <row r="6173" spans="7:14" x14ac:dyDescent="0.15">
      <c r="G6173" s="18"/>
      <c r="H6173" s="18"/>
      <c r="I6173" s="18"/>
      <c r="J6173" s="18"/>
      <c r="K6173" s="18"/>
      <c r="L6173" s="18" t="str">
        <f t="shared" si="175"/>
        <v/>
      </c>
      <c r="N6173" t="str">
        <f>IF([1]线路!H6173="","",[1]线路!H6173)</f>
        <v/>
      </c>
    </row>
    <row r="6174" spans="7:14" x14ac:dyDescent="0.15">
      <c r="G6174" s="18"/>
      <c r="H6174" s="18"/>
      <c r="I6174" s="18"/>
      <c r="J6174" s="18"/>
      <c r="K6174" s="18"/>
      <c r="L6174" s="18" t="str">
        <f t="shared" si="175"/>
        <v/>
      </c>
      <c r="N6174" t="str">
        <f>IF([1]线路!H6174="","",[1]线路!H6174)</f>
        <v/>
      </c>
    </row>
    <row r="6175" spans="7:14" x14ac:dyDescent="0.15">
      <c r="G6175" s="18"/>
      <c r="H6175" s="18"/>
      <c r="I6175" s="18"/>
      <c r="J6175" s="18"/>
      <c r="K6175" s="18"/>
      <c r="L6175" s="18" t="str">
        <f t="shared" si="175"/>
        <v/>
      </c>
      <c r="N6175" t="str">
        <f>IF([1]线路!H6175="","",[1]线路!H6175)</f>
        <v/>
      </c>
    </row>
    <row r="6176" spans="7:14" x14ac:dyDescent="0.15">
      <c r="G6176" s="18"/>
      <c r="H6176" s="18"/>
      <c r="I6176" s="18"/>
      <c r="J6176" s="18"/>
      <c r="K6176" s="18"/>
      <c r="L6176" s="18" t="str">
        <f t="shared" si="175"/>
        <v/>
      </c>
      <c r="N6176" t="str">
        <f>IF([1]线路!H6176="","",[1]线路!H6176)</f>
        <v/>
      </c>
    </row>
    <row r="6177" spans="7:14" x14ac:dyDescent="0.15">
      <c r="G6177" s="18"/>
      <c r="H6177" s="18"/>
      <c r="I6177" s="18"/>
      <c r="J6177" s="18"/>
      <c r="K6177" s="18"/>
      <c r="L6177" s="18" t="str">
        <f t="shared" si="175"/>
        <v/>
      </c>
      <c r="N6177" t="str">
        <f>IF([1]线路!H6177="","",[1]线路!H6177)</f>
        <v/>
      </c>
    </row>
    <row r="6178" spans="7:14" x14ac:dyDescent="0.15">
      <c r="G6178" s="18"/>
      <c r="H6178" s="18"/>
      <c r="I6178" s="18"/>
      <c r="J6178" s="18"/>
      <c r="K6178" s="18"/>
      <c r="L6178" s="18" t="str">
        <f t="shared" si="175"/>
        <v/>
      </c>
      <c r="N6178" t="str">
        <f>IF([1]线路!H6178="","",[1]线路!H6178)</f>
        <v/>
      </c>
    </row>
    <row r="6179" spans="7:14" x14ac:dyDescent="0.15">
      <c r="G6179" s="18"/>
      <c r="H6179" s="18"/>
      <c r="I6179" s="18"/>
      <c r="J6179" s="18"/>
      <c r="K6179" s="18"/>
      <c r="L6179" s="18" t="str">
        <f t="shared" si="175"/>
        <v/>
      </c>
      <c r="N6179" t="str">
        <f>IF([1]线路!H6179="","",[1]线路!H6179)</f>
        <v/>
      </c>
    </row>
    <row r="6180" spans="7:14" x14ac:dyDescent="0.15">
      <c r="G6180" s="18"/>
      <c r="H6180" s="18"/>
      <c r="I6180" s="18"/>
      <c r="J6180" s="18"/>
      <c r="K6180" s="18"/>
      <c r="L6180" s="18" t="str">
        <f t="shared" si="175"/>
        <v/>
      </c>
      <c r="N6180" t="str">
        <f>IF([1]线路!H6180="","",[1]线路!H6180)</f>
        <v/>
      </c>
    </row>
    <row r="6181" spans="7:14" x14ac:dyDescent="0.15">
      <c r="G6181" s="18"/>
      <c r="H6181" s="18"/>
      <c r="I6181" s="18"/>
      <c r="J6181" s="18"/>
      <c r="K6181" s="18"/>
      <c r="L6181" s="18" t="str">
        <f t="shared" si="175"/>
        <v/>
      </c>
      <c r="N6181" t="str">
        <f>IF([1]线路!H6181="","",[1]线路!H6181)</f>
        <v/>
      </c>
    </row>
    <row r="6182" spans="7:14" x14ac:dyDescent="0.15">
      <c r="G6182" s="18"/>
      <c r="H6182" s="18"/>
      <c r="I6182" s="18"/>
      <c r="J6182" s="18"/>
      <c r="K6182" s="18"/>
      <c r="L6182" s="18" t="str">
        <f t="shared" si="175"/>
        <v/>
      </c>
      <c r="N6182" t="str">
        <f>IF([1]线路!H6182="","",[1]线路!H6182)</f>
        <v/>
      </c>
    </row>
    <row r="6183" spans="7:14" x14ac:dyDescent="0.15">
      <c r="G6183" s="18"/>
      <c r="H6183" s="18"/>
      <c r="I6183" s="18"/>
      <c r="J6183" s="18"/>
      <c r="K6183" s="18"/>
      <c r="L6183" s="18" t="str">
        <f t="shared" si="175"/>
        <v/>
      </c>
      <c r="N6183" t="str">
        <f>IF([1]线路!H6183="","",[1]线路!H6183)</f>
        <v/>
      </c>
    </row>
    <row r="6184" spans="7:14" x14ac:dyDescent="0.15">
      <c r="G6184" s="18"/>
      <c r="H6184" s="18"/>
      <c r="I6184" s="18"/>
      <c r="J6184" s="18"/>
      <c r="K6184" s="18"/>
      <c r="L6184" s="18" t="str">
        <f t="shared" si="175"/>
        <v/>
      </c>
      <c r="N6184" t="str">
        <f>IF([1]线路!H6184="","",[1]线路!H6184)</f>
        <v/>
      </c>
    </row>
    <row r="6185" spans="7:14" x14ac:dyDescent="0.15">
      <c r="G6185" s="18"/>
      <c r="H6185" s="18"/>
      <c r="I6185" s="18"/>
      <c r="J6185" s="18"/>
      <c r="K6185" s="18"/>
      <c r="L6185" s="18" t="str">
        <f t="shared" si="175"/>
        <v/>
      </c>
      <c r="N6185" t="str">
        <f>IF([1]线路!H6185="","",[1]线路!H6185)</f>
        <v/>
      </c>
    </row>
    <row r="6186" spans="7:14" x14ac:dyDescent="0.15">
      <c r="G6186" s="18"/>
      <c r="H6186" s="18"/>
      <c r="I6186" s="18"/>
      <c r="J6186" s="18"/>
      <c r="K6186" s="18"/>
      <c r="L6186" s="18" t="str">
        <f t="shared" si="175"/>
        <v/>
      </c>
      <c r="N6186" t="str">
        <f>IF([1]线路!H6186="","",[1]线路!H6186)</f>
        <v/>
      </c>
    </row>
    <row r="6187" spans="7:14" x14ac:dyDescent="0.15">
      <c r="G6187" s="18"/>
      <c r="H6187" s="18"/>
      <c r="I6187" s="18"/>
      <c r="J6187" s="18"/>
      <c r="K6187" s="18"/>
      <c r="L6187" s="18" t="str">
        <f t="shared" si="175"/>
        <v/>
      </c>
      <c r="N6187" t="str">
        <f>IF([1]线路!H6187="","",[1]线路!H6187)</f>
        <v/>
      </c>
    </row>
    <row r="6188" spans="7:14" x14ac:dyDescent="0.15">
      <c r="G6188" s="18"/>
      <c r="H6188" s="18"/>
      <c r="I6188" s="18"/>
      <c r="J6188" s="18"/>
      <c r="K6188" s="18"/>
      <c r="L6188" s="18" t="str">
        <f t="shared" si="175"/>
        <v/>
      </c>
      <c r="N6188" t="str">
        <f>IF([1]线路!H6188="","",[1]线路!H6188)</f>
        <v/>
      </c>
    </row>
    <row r="6189" spans="7:14" x14ac:dyDescent="0.15">
      <c r="G6189" s="18"/>
      <c r="H6189" s="18"/>
      <c r="I6189" s="18"/>
      <c r="J6189" s="18"/>
      <c r="K6189" s="18"/>
      <c r="L6189" s="18" t="str">
        <f t="shared" si="175"/>
        <v/>
      </c>
      <c r="N6189" t="str">
        <f>IF([1]线路!H6189="","",[1]线路!H6189)</f>
        <v/>
      </c>
    </row>
    <row r="6190" spans="7:14" x14ac:dyDescent="0.15">
      <c r="G6190" s="18"/>
      <c r="H6190" s="18"/>
      <c r="I6190" s="18"/>
      <c r="J6190" s="18"/>
      <c r="K6190" s="18"/>
      <c r="L6190" s="18" t="str">
        <f t="shared" si="175"/>
        <v/>
      </c>
      <c r="N6190" t="str">
        <f>IF([1]线路!H6190="","",[1]线路!H6190)</f>
        <v/>
      </c>
    </row>
    <row r="6191" spans="7:14" x14ac:dyDescent="0.15">
      <c r="G6191" s="18"/>
      <c r="H6191" s="18"/>
      <c r="I6191" s="18"/>
      <c r="J6191" s="18"/>
      <c r="K6191" s="18"/>
      <c r="L6191" s="18" t="str">
        <f t="shared" si="175"/>
        <v/>
      </c>
      <c r="N6191" t="str">
        <f>IF([1]线路!H6191="","",[1]线路!H6191)</f>
        <v/>
      </c>
    </row>
    <row r="6192" spans="7:14" x14ac:dyDescent="0.15">
      <c r="G6192" s="18"/>
      <c r="H6192" s="18"/>
      <c r="I6192" s="18"/>
      <c r="J6192" s="18"/>
      <c r="K6192" s="18"/>
      <c r="L6192" s="18" t="str">
        <f t="shared" si="175"/>
        <v/>
      </c>
      <c r="N6192" t="str">
        <f>IF([1]线路!H6192="","",[1]线路!H6192)</f>
        <v/>
      </c>
    </row>
    <row r="6193" spans="7:14" x14ac:dyDescent="0.15">
      <c r="G6193" s="18"/>
      <c r="H6193" s="18"/>
      <c r="I6193" s="18"/>
      <c r="J6193" s="18"/>
      <c r="K6193" s="18"/>
      <c r="L6193" s="18" t="str">
        <f t="shared" si="175"/>
        <v/>
      </c>
      <c r="N6193" t="str">
        <f>IF([1]线路!H6193="","",[1]线路!H6193)</f>
        <v/>
      </c>
    </row>
    <row r="6194" spans="7:14" x14ac:dyDescent="0.15">
      <c r="G6194" s="18"/>
      <c r="H6194" s="18"/>
      <c r="I6194" s="18"/>
      <c r="J6194" s="18"/>
      <c r="K6194" s="18"/>
      <c r="L6194" s="18" t="str">
        <f t="shared" si="175"/>
        <v/>
      </c>
      <c r="N6194" t="str">
        <f>IF([1]线路!H6194="","",[1]线路!H6194)</f>
        <v/>
      </c>
    </row>
    <row r="6195" spans="7:14" x14ac:dyDescent="0.15">
      <c r="G6195" s="18"/>
      <c r="H6195" s="18"/>
      <c r="I6195" s="18"/>
      <c r="J6195" s="18"/>
      <c r="K6195" s="18"/>
      <c r="L6195" s="18" t="str">
        <f t="shared" si="175"/>
        <v/>
      </c>
      <c r="N6195" t="str">
        <f>IF([1]线路!H6195="","",[1]线路!H6195)</f>
        <v/>
      </c>
    </row>
    <row r="6196" spans="7:14" x14ac:dyDescent="0.15">
      <c r="G6196" s="18"/>
      <c r="H6196" s="18"/>
      <c r="I6196" s="18"/>
      <c r="J6196" s="18"/>
      <c r="K6196" s="18"/>
      <c r="L6196" s="18" t="str">
        <f t="shared" si="175"/>
        <v/>
      </c>
      <c r="N6196" t="str">
        <f>IF([1]线路!H6196="","",[1]线路!H6196)</f>
        <v/>
      </c>
    </row>
    <row r="6197" spans="7:14" x14ac:dyDescent="0.15">
      <c r="G6197" s="18"/>
      <c r="H6197" s="18"/>
      <c r="I6197" s="18"/>
      <c r="J6197" s="18"/>
      <c r="K6197" s="18"/>
      <c r="L6197" s="18" t="str">
        <f t="shared" si="175"/>
        <v/>
      </c>
      <c r="N6197" t="str">
        <f>IF([1]线路!H6197="","",[1]线路!H6197)</f>
        <v/>
      </c>
    </row>
    <row r="6198" spans="7:14" x14ac:dyDescent="0.15">
      <c r="G6198" s="18"/>
      <c r="H6198" s="18"/>
      <c r="I6198" s="18"/>
      <c r="J6198" s="18"/>
      <c r="K6198" s="18"/>
      <c r="L6198" s="18" t="str">
        <f t="shared" si="175"/>
        <v/>
      </c>
      <c r="N6198" t="str">
        <f>IF([1]线路!H6198="","",[1]线路!H6198)</f>
        <v/>
      </c>
    </row>
    <row r="6199" spans="7:14" x14ac:dyDescent="0.15">
      <c r="G6199" s="18"/>
      <c r="H6199" s="18"/>
      <c r="I6199" s="18"/>
      <c r="J6199" s="18"/>
      <c r="K6199" s="18"/>
      <c r="L6199" s="18" t="str">
        <f t="shared" si="175"/>
        <v/>
      </c>
      <c r="N6199" t="str">
        <f>IF([1]线路!H6199="","",[1]线路!H6199)</f>
        <v/>
      </c>
    </row>
    <row r="6200" spans="7:14" x14ac:dyDescent="0.15">
      <c r="G6200" s="18"/>
      <c r="H6200" s="18"/>
      <c r="I6200" s="18"/>
      <c r="J6200" s="18"/>
      <c r="K6200" s="18"/>
      <c r="L6200" s="18" t="str">
        <f t="shared" si="175"/>
        <v/>
      </c>
      <c r="N6200" t="str">
        <f>IF([1]线路!H6200="","",[1]线路!H6200)</f>
        <v/>
      </c>
    </row>
    <row r="6201" spans="7:14" x14ac:dyDescent="0.15">
      <c r="G6201" s="18"/>
      <c r="H6201" s="18"/>
      <c r="I6201" s="18"/>
      <c r="J6201" s="18"/>
      <c r="K6201" s="18"/>
      <c r="L6201" s="18" t="str">
        <f t="shared" si="175"/>
        <v/>
      </c>
      <c r="N6201" t="str">
        <f>IF([1]线路!H6201="","",[1]线路!H6201)</f>
        <v/>
      </c>
    </row>
    <row r="6202" spans="7:14" x14ac:dyDescent="0.15">
      <c r="G6202" s="18"/>
      <c r="H6202" s="18"/>
      <c r="I6202" s="18"/>
      <c r="J6202" s="18"/>
      <c r="K6202" s="18"/>
      <c r="L6202" s="18" t="str">
        <f t="shared" si="175"/>
        <v/>
      </c>
      <c r="N6202" t="str">
        <f>IF([1]线路!H6202="","",[1]线路!H6202)</f>
        <v/>
      </c>
    </row>
    <row r="6203" spans="7:14" x14ac:dyDescent="0.15">
      <c r="G6203" s="18"/>
      <c r="H6203" s="18"/>
      <c r="I6203" s="18"/>
      <c r="J6203" s="18"/>
      <c r="K6203" s="18"/>
      <c r="L6203" s="18" t="str">
        <f t="shared" si="175"/>
        <v/>
      </c>
      <c r="N6203" t="str">
        <f>IF([1]线路!H6203="","",[1]线路!H6203)</f>
        <v/>
      </c>
    </row>
    <row r="6204" spans="7:14" x14ac:dyDescent="0.15">
      <c r="G6204" s="18"/>
      <c r="H6204" s="18"/>
      <c r="I6204" s="18"/>
      <c r="J6204" s="18"/>
      <c r="K6204" s="18"/>
      <c r="L6204" s="18" t="str">
        <f t="shared" si="175"/>
        <v/>
      </c>
      <c r="N6204" t="str">
        <f>IF([1]线路!H6204="","",[1]线路!H6204)</f>
        <v/>
      </c>
    </row>
    <row r="6205" spans="7:14" x14ac:dyDescent="0.15">
      <c r="G6205" s="18"/>
      <c r="H6205" s="18"/>
      <c r="I6205" s="18"/>
      <c r="J6205" s="18"/>
      <c r="K6205" s="18"/>
      <c r="L6205" s="18" t="str">
        <f t="shared" si="175"/>
        <v/>
      </c>
      <c r="N6205" t="str">
        <f>IF([1]线路!H6205="","",[1]线路!H6205)</f>
        <v/>
      </c>
    </row>
    <row r="6206" spans="7:14" x14ac:dyDescent="0.15">
      <c r="G6206" s="18"/>
      <c r="H6206" s="18"/>
      <c r="I6206" s="18"/>
      <c r="J6206" s="18"/>
      <c r="K6206" s="18"/>
      <c r="L6206" s="18" t="str">
        <f t="shared" si="175"/>
        <v/>
      </c>
      <c r="N6206" t="str">
        <f>IF([1]线路!H6206="","",[1]线路!H6206)</f>
        <v/>
      </c>
    </row>
    <row r="6207" spans="7:14" x14ac:dyDescent="0.15">
      <c r="G6207" s="18"/>
      <c r="H6207" s="18"/>
      <c r="I6207" s="18"/>
      <c r="J6207" s="18"/>
      <c r="K6207" s="18"/>
      <c r="L6207" s="18" t="str">
        <f t="shared" si="175"/>
        <v/>
      </c>
      <c r="N6207" t="str">
        <f>IF([1]线路!H6207="","",[1]线路!H6207)</f>
        <v/>
      </c>
    </row>
    <row r="6208" spans="7:14" x14ac:dyDescent="0.15">
      <c r="G6208" s="18"/>
      <c r="H6208" s="18"/>
      <c r="I6208" s="18"/>
      <c r="J6208" s="18"/>
      <c r="K6208" s="18"/>
      <c r="L6208" s="18" t="str">
        <f t="shared" si="175"/>
        <v/>
      </c>
      <c r="N6208" t="str">
        <f>IF([1]线路!H6208="","",[1]线路!H6208)</f>
        <v/>
      </c>
    </row>
    <row r="6209" spans="7:14" x14ac:dyDescent="0.15">
      <c r="G6209" s="18"/>
      <c r="H6209" s="18"/>
      <c r="I6209" s="18"/>
      <c r="J6209" s="18"/>
      <c r="K6209" s="18"/>
      <c r="L6209" s="18" t="str">
        <f t="shared" si="175"/>
        <v/>
      </c>
      <c r="N6209" t="str">
        <f>IF([1]线路!H6209="","",[1]线路!H6209)</f>
        <v/>
      </c>
    </row>
    <row r="6210" spans="7:14" x14ac:dyDescent="0.15">
      <c r="G6210" s="18"/>
      <c r="H6210" s="18"/>
      <c r="I6210" s="18"/>
      <c r="J6210" s="18"/>
      <c r="K6210" s="18"/>
      <c r="L6210" s="18" t="str">
        <f t="shared" si="175"/>
        <v/>
      </c>
      <c r="N6210" t="str">
        <f>IF([1]线路!H6210="","",[1]线路!H6210)</f>
        <v/>
      </c>
    </row>
    <row r="6211" spans="7:14" x14ac:dyDescent="0.15">
      <c r="G6211" s="18"/>
      <c r="H6211" s="18"/>
      <c r="I6211" s="18"/>
      <c r="J6211" s="18"/>
      <c r="K6211" s="18"/>
      <c r="L6211" s="18" t="str">
        <f t="shared" ref="L6211:L6274" si="176">IF(OR(I6211="",K6211=""),"",IF(I6211/(I6211+K6211)&gt;0.5,0,1))</f>
        <v/>
      </c>
      <c r="N6211" t="str">
        <f>IF([1]线路!H6211="","",[1]线路!H6211)</f>
        <v/>
      </c>
    </row>
    <row r="6212" spans="7:14" x14ac:dyDescent="0.15">
      <c r="G6212" s="18"/>
      <c r="H6212" s="18"/>
      <c r="I6212" s="18"/>
      <c r="J6212" s="18"/>
      <c r="K6212" s="18"/>
      <c r="L6212" s="18" t="str">
        <f t="shared" si="176"/>
        <v/>
      </c>
      <c r="N6212" t="str">
        <f>IF([1]线路!H6212="","",[1]线路!H6212)</f>
        <v/>
      </c>
    </row>
    <row r="6213" spans="7:14" x14ac:dyDescent="0.15">
      <c r="G6213" s="18"/>
      <c r="H6213" s="18"/>
      <c r="I6213" s="18"/>
      <c r="J6213" s="18"/>
      <c r="K6213" s="18"/>
      <c r="L6213" s="18" t="str">
        <f t="shared" si="176"/>
        <v/>
      </c>
      <c r="N6213" t="str">
        <f>IF([1]线路!H6213="","",[1]线路!H6213)</f>
        <v/>
      </c>
    </row>
    <row r="6214" spans="7:14" x14ac:dyDescent="0.15">
      <c r="G6214" s="18"/>
      <c r="H6214" s="18"/>
      <c r="I6214" s="18"/>
      <c r="J6214" s="18"/>
      <c r="K6214" s="18"/>
      <c r="L6214" s="18" t="str">
        <f t="shared" si="176"/>
        <v/>
      </c>
      <c r="N6214" t="str">
        <f>IF([1]线路!H6214="","",[1]线路!H6214)</f>
        <v/>
      </c>
    </row>
    <row r="6215" spans="7:14" x14ac:dyDescent="0.15">
      <c r="G6215" s="18"/>
      <c r="H6215" s="18"/>
      <c r="I6215" s="18"/>
      <c r="J6215" s="18"/>
      <c r="K6215" s="18"/>
      <c r="L6215" s="18" t="str">
        <f t="shared" si="176"/>
        <v/>
      </c>
      <c r="N6215" t="str">
        <f>IF([1]线路!H6215="","",[1]线路!H6215)</f>
        <v/>
      </c>
    </row>
    <row r="6216" spans="7:14" x14ac:dyDescent="0.15">
      <c r="G6216" s="18"/>
      <c r="H6216" s="18"/>
      <c r="I6216" s="18"/>
      <c r="J6216" s="18"/>
      <c r="K6216" s="18"/>
      <c r="L6216" s="18" t="str">
        <f t="shared" si="176"/>
        <v/>
      </c>
      <c r="N6216" t="str">
        <f>IF([1]线路!H6216="","",[1]线路!H6216)</f>
        <v/>
      </c>
    </row>
    <row r="6217" spans="7:14" x14ac:dyDescent="0.15">
      <c r="G6217" s="18"/>
      <c r="H6217" s="18"/>
      <c r="I6217" s="18"/>
      <c r="J6217" s="18"/>
      <c r="K6217" s="18"/>
      <c r="L6217" s="18" t="str">
        <f t="shared" si="176"/>
        <v/>
      </c>
      <c r="N6217" t="str">
        <f>IF([1]线路!H6217="","",[1]线路!H6217)</f>
        <v/>
      </c>
    </row>
    <row r="6218" spans="7:14" x14ac:dyDescent="0.15">
      <c r="G6218" s="18"/>
      <c r="H6218" s="18"/>
      <c r="I6218" s="18"/>
      <c r="J6218" s="18"/>
      <c r="K6218" s="18"/>
      <c r="L6218" s="18" t="str">
        <f t="shared" si="176"/>
        <v/>
      </c>
      <c r="N6218" t="str">
        <f>IF([1]线路!H6218="","",[1]线路!H6218)</f>
        <v/>
      </c>
    </row>
    <row r="6219" spans="7:14" x14ac:dyDescent="0.15">
      <c r="G6219" s="18"/>
      <c r="H6219" s="18"/>
      <c r="I6219" s="18"/>
      <c r="J6219" s="18"/>
      <c r="K6219" s="18"/>
      <c r="L6219" s="18" t="str">
        <f t="shared" si="176"/>
        <v/>
      </c>
      <c r="N6219" t="str">
        <f>IF([1]线路!H6219="","",[1]线路!H6219)</f>
        <v/>
      </c>
    </row>
    <row r="6220" spans="7:14" x14ac:dyDescent="0.15">
      <c r="G6220" s="18"/>
      <c r="H6220" s="18"/>
      <c r="I6220" s="18"/>
      <c r="J6220" s="18"/>
      <c r="K6220" s="18"/>
      <c r="L6220" s="18" t="str">
        <f t="shared" si="176"/>
        <v/>
      </c>
      <c r="N6220" t="str">
        <f>IF([1]线路!H6220="","",[1]线路!H6220)</f>
        <v/>
      </c>
    </row>
    <row r="6221" spans="7:14" x14ac:dyDescent="0.15">
      <c r="G6221" s="18"/>
      <c r="H6221" s="18"/>
      <c r="I6221" s="18"/>
      <c r="J6221" s="18"/>
      <c r="K6221" s="18"/>
      <c r="L6221" s="18" t="str">
        <f t="shared" si="176"/>
        <v/>
      </c>
      <c r="N6221" t="str">
        <f>IF([1]线路!H6221="","",[1]线路!H6221)</f>
        <v/>
      </c>
    </row>
    <row r="6222" spans="7:14" x14ac:dyDescent="0.15">
      <c r="G6222" s="18"/>
      <c r="H6222" s="18"/>
      <c r="I6222" s="18"/>
      <c r="J6222" s="18"/>
      <c r="K6222" s="18"/>
      <c r="L6222" s="18" t="str">
        <f t="shared" si="176"/>
        <v/>
      </c>
      <c r="N6222" t="str">
        <f>IF([1]线路!H6222="","",[1]线路!H6222)</f>
        <v/>
      </c>
    </row>
    <row r="6223" spans="7:14" x14ac:dyDescent="0.15">
      <c r="G6223" s="18"/>
      <c r="H6223" s="18"/>
      <c r="I6223" s="18"/>
      <c r="J6223" s="18"/>
      <c r="K6223" s="18"/>
      <c r="L6223" s="18" t="str">
        <f t="shared" si="176"/>
        <v/>
      </c>
      <c r="N6223" t="str">
        <f>IF([1]线路!H6223="","",[1]线路!H6223)</f>
        <v/>
      </c>
    </row>
    <row r="6224" spans="7:14" x14ac:dyDescent="0.15">
      <c r="G6224" s="18"/>
      <c r="H6224" s="18"/>
      <c r="I6224" s="18"/>
      <c r="J6224" s="18"/>
      <c r="K6224" s="18"/>
      <c r="L6224" s="18" t="str">
        <f t="shared" si="176"/>
        <v/>
      </c>
      <c r="N6224" t="str">
        <f>IF([1]线路!H6224="","",[1]线路!H6224)</f>
        <v/>
      </c>
    </row>
    <row r="6225" spans="7:14" x14ac:dyDescent="0.15">
      <c r="G6225" s="18"/>
      <c r="H6225" s="18"/>
      <c r="I6225" s="18"/>
      <c r="J6225" s="18"/>
      <c r="K6225" s="18"/>
      <c r="L6225" s="18" t="str">
        <f t="shared" si="176"/>
        <v/>
      </c>
      <c r="N6225" t="str">
        <f>IF([1]线路!H6225="","",[1]线路!H6225)</f>
        <v/>
      </c>
    </row>
    <row r="6226" spans="7:14" x14ac:dyDescent="0.15">
      <c r="G6226" s="18"/>
      <c r="H6226" s="18"/>
      <c r="I6226" s="18"/>
      <c r="J6226" s="18"/>
      <c r="K6226" s="18"/>
      <c r="L6226" s="18" t="str">
        <f t="shared" si="176"/>
        <v/>
      </c>
      <c r="N6226" t="str">
        <f>IF([1]线路!H6226="","",[1]线路!H6226)</f>
        <v/>
      </c>
    </row>
    <row r="6227" spans="7:14" x14ac:dyDescent="0.15">
      <c r="G6227" s="18"/>
      <c r="H6227" s="18"/>
      <c r="I6227" s="18"/>
      <c r="J6227" s="18"/>
      <c r="K6227" s="18"/>
      <c r="L6227" s="18" t="str">
        <f t="shared" si="176"/>
        <v/>
      </c>
      <c r="N6227" t="str">
        <f>IF([1]线路!H6227="","",[1]线路!H6227)</f>
        <v/>
      </c>
    </row>
    <row r="6228" spans="7:14" x14ac:dyDescent="0.15">
      <c r="G6228" s="18"/>
      <c r="H6228" s="18"/>
      <c r="I6228" s="18"/>
      <c r="J6228" s="18"/>
      <c r="K6228" s="18"/>
      <c r="L6228" s="18" t="str">
        <f t="shared" si="176"/>
        <v/>
      </c>
      <c r="N6228" t="str">
        <f>IF([1]线路!H6228="","",[1]线路!H6228)</f>
        <v/>
      </c>
    </row>
    <row r="6229" spans="7:14" x14ac:dyDescent="0.15">
      <c r="G6229" s="18"/>
      <c r="H6229" s="18"/>
      <c r="I6229" s="18"/>
      <c r="J6229" s="18"/>
      <c r="K6229" s="18"/>
      <c r="L6229" s="18" t="str">
        <f t="shared" si="176"/>
        <v/>
      </c>
      <c r="N6229" t="str">
        <f>IF([1]线路!H6229="","",[1]线路!H6229)</f>
        <v/>
      </c>
    </row>
    <row r="6230" spans="7:14" x14ac:dyDescent="0.15">
      <c r="G6230" s="18"/>
      <c r="H6230" s="18"/>
      <c r="I6230" s="18"/>
      <c r="J6230" s="18"/>
      <c r="K6230" s="18"/>
      <c r="L6230" s="18" t="str">
        <f t="shared" si="176"/>
        <v/>
      </c>
      <c r="N6230" t="str">
        <f>IF([1]线路!H6230="","",[1]线路!H6230)</f>
        <v/>
      </c>
    </row>
    <row r="6231" spans="7:14" x14ac:dyDescent="0.15">
      <c r="G6231" s="18"/>
      <c r="H6231" s="18"/>
      <c r="I6231" s="18"/>
      <c r="J6231" s="18"/>
      <c r="K6231" s="18"/>
      <c r="L6231" s="18" t="str">
        <f t="shared" si="176"/>
        <v/>
      </c>
      <c r="N6231" t="str">
        <f>IF([1]线路!H6231="","",[1]线路!H6231)</f>
        <v/>
      </c>
    </row>
    <row r="6232" spans="7:14" x14ac:dyDescent="0.15">
      <c r="G6232" s="18"/>
      <c r="H6232" s="18"/>
      <c r="I6232" s="18"/>
      <c r="J6232" s="18"/>
      <c r="K6232" s="18"/>
      <c r="L6232" s="18" t="str">
        <f t="shared" si="176"/>
        <v/>
      </c>
      <c r="N6232" t="str">
        <f>IF([1]线路!H6232="","",[1]线路!H6232)</f>
        <v/>
      </c>
    </row>
    <row r="6233" spans="7:14" x14ac:dyDescent="0.15">
      <c r="G6233" s="18"/>
      <c r="H6233" s="18"/>
      <c r="I6233" s="18"/>
      <c r="J6233" s="18"/>
      <c r="K6233" s="18"/>
      <c r="L6233" s="18" t="str">
        <f t="shared" si="176"/>
        <v/>
      </c>
      <c r="N6233" t="str">
        <f>IF([1]线路!H6233="","",[1]线路!H6233)</f>
        <v/>
      </c>
    </row>
    <row r="6234" spans="7:14" x14ac:dyDescent="0.15">
      <c r="G6234" s="18"/>
      <c r="H6234" s="18"/>
      <c r="I6234" s="18"/>
      <c r="J6234" s="18"/>
      <c r="K6234" s="18"/>
      <c r="L6234" s="18" t="str">
        <f t="shared" si="176"/>
        <v/>
      </c>
      <c r="N6234" t="str">
        <f>IF([1]线路!H6234="","",[1]线路!H6234)</f>
        <v/>
      </c>
    </row>
    <row r="6235" spans="7:14" x14ac:dyDescent="0.15">
      <c r="G6235" s="18"/>
      <c r="H6235" s="18"/>
      <c r="I6235" s="18"/>
      <c r="J6235" s="18"/>
      <c r="K6235" s="18"/>
      <c r="L6235" s="18" t="str">
        <f t="shared" si="176"/>
        <v/>
      </c>
      <c r="N6235" t="str">
        <f>IF([1]线路!H6235="","",[1]线路!H6235)</f>
        <v/>
      </c>
    </row>
    <row r="6236" spans="7:14" x14ac:dyDescent="0.15">
      <c r="G6236" s="18"/>
      <c r="H6236" s="18"/>
      <c r="I6236" s="18"/>
      <c r="J6236" s="18"/>
      <c r="K6236" s="18"/>
      <c r="L6236" s="18" t="str">
        <f t="shared" si="176"/>
        <v/>
      </c>
      <c r="N6236" t="str">
        <f>IF([1]线路!H6236="","",[1]线路!H6236)</f>
        <v/>
      </c>
    </row>
    <row r="6237" spans="7:14" x14ac:dyDescent="0.15">
      <c r="G6237" s="18"/>
      <c r="H6237" s="18"/>
      <c r="I6237" s="18"/>
      <c r="J6237" s="18"/>
      <c r="K6237" s="18"/>
      <c r="L6237" s="18" t="str">
        <f t="shared" si="176"/>
        <v/>
      </c>
      <c r="N6237" t="str">
        <f>IF([1]线路!H6237="","",[1]线路!H6237)</f>
        <v/>
      </c>
    </row>
    <row r="6238" spans="7:14" x14ac:dyDescent="0.15">
      <c r="G6238" s="18"/>
      <c r="H6238" s="18"/>
      <c r="I6238" s="18"/>
      <c r="J6238" s="18"/>
      <c r="K6238" s="18"/>
      <c r="L6238" s="18" t="str">
        <f t="shared" si="176"/>
        <v/>
      </c>
      <c r="N6238" t="str">
        <f>IF([1]线路!H6238="","",[1]线路!H6238)</f>
        <v/>
      </c>
    </row>
    <row r="6239" spans="7:14" x14ac:dyDescent="0.15">
      <c r="G6239" s="18"/>
      <c r="H6239" s="18"/>
      <c r="I6239" s="18"/>
      <c r="J6239" s="18"/>
      <c r="K6239" s="18"/>
      <c r="L6239" s="18" t="str">
        <f t="shared" si="176"/>
        <v/>
      </c>
      <c r="N6239" t="str">
        <f>IF([1]线路!H6239="","",[1]线路!H6239)</f>
        <v/>
      </c>
    </row>
    <row r="6240" spans="7:14" x14ac:dyDescent="0.15">
      <c r="G6240" s="18"/>
      <c r="H6240" s="18"/>
      <c r="I6240" s="18"/>
      <c r="J6240" s="18"/>
      <c r="K6240" s="18"/>
      <c r="L6240" s="18" t="str">
        <f t="shared" si="176"/>
        <v/>
      </c>
      <c r="N6240" t="str">
        <f>IF([1]线路!H6240="","",[1]线路!H6240)</f>
        <v/>
      </c>
    </row>
    <row r="6241" spans="7:14" x14ac:dyDescent="0.15">
      <c r="G6241" s="18"/>
      <c r="H6241" s="18"/>
      <c r="I6241" s="18"/>
      <c r="J6241" s="18"/>
      <c r="K6241" s="18"/>
      <c r="L6241" s="18" t="str">
        <f t="shared" si="176"/>
        <v/>
      </c>
      <c r="N6241" t="str">
        <f>IF([1]线路!H6241="","",[1]线路!H6241)</f>
        <v/>
      </c>
    </row>
    <row r="6242" spans="7:14" x14ac:dyDescent="0.15">
      <c r="G6242" s="18"/>
      <c r="H6242" s="18"/>
      <c r="I6242" s="18"/>
      <c r="J6242" s="18"/>
      <c r="K6242" s="18"/>
      <c r="L6242" s="18" t="str">
        <f t="shared" si="176"/>
        <v/>
      </c>
      <c r="N6242" t="str">
        <f>IF([1]线路!H6242="","",[1]线路!H6242)</f>
        <v/>
      </c>
    </row>
    <row r="6243" spans="7:14" x14ac:dyDescent="0.15">
      <c r="G6243" s="18"/>
      <c r="H6243" s="18"/>
      <c r="I6243" s="18"/>
      <c r="J6243" s="18"/>
      <c r="K6243" s="18"/>
      <c r="L6243" s="18" t="str">
        <f t="shared" si="176"/>
        <v/>
      </c>
      <c r="N6243" t="str">
        <f>IF([1]线路!H6243="","",[1]线路!H6243)</f>
        <v/>
      </c>
    </row>
    <row r="6244" spans="7:14" x14ac:dyDescent="0.15">
      <c r="G6244" s="18"/>
      <c r="H6244" s="18"/>
      <c r="I6244" s="18"/>
      <c r="J6244" s="18"/>
      <c r="K6244" s="18"/>
      <c r="L6244" s="18" t="str">
        <f t="shared" si="176"/>
        <v/>
      </c>
      <c r="N6244" t="str">
        <f>IF([1]线路!H6244="","",[1]线路!H6244)</f>
        <v/>
      </c>
    </row>
    <row r="6245" spans="7:14" x14ac:dyDescent="0.15">
      <c r="G6245" s="18"/>
      <c r="H6245" s="18"/>
      <c r="I6245" s="18"/>
      <c r="J6245" s="18"/>
      <c r="K6245" s="18"/>
      <c r="L6245" s="18" t="str">
        <f t="shared" si="176"/>
        <v/>
      </c>
      <c r="N6245" t="str">
        <f>IF([1]线路!H6245="","",[1]线路!H6245)</f>
        <v/>
      </c>
    </row>
    <row r="6246" spans="7:14" x14ac:dyDescent="0.15">
      <c r="G6246" s="18"/>
      <c r="H6246" s="18"/>
      <c r="I6246" s="18"/>
      <c r="J6246" s="18"/>
      <c r="K6246" s="18"/>
      <c r="L6246" s="18" t="str">
        <f t="shared" si="176"/>
        <v/>
      </c>
      <c r="N6246" t="str">
        <f>IF([1]线路!H6246="","",[1]线路!H6246)</f>
        <v/>
      </c>
    </row>
    <row r="6247" spans="7:14" x14ac:dyDescent="0.15">
      <c r="G6247" s="18"/>
      <c r="H6247" s="18"/>
      <c r="I6247" s="18"/>
      <c r="J6247" s="18"/>
      <c r="K6247" s="18"/>
      <c r="L6247" s="18" t="str">
        <f t="shared" si="176"/>
        <v/>
      </c>
      <c r="N6247" t="str">
        <f>IF([1]线路!H6247="","",[1]线路!H6247)</f>
        <v/>
      </c>
    </row>
    <row r="6248" spans="7:14" x14ac:dyDescent="0.15">
      <c r="G6248" s="18"/>
      <c r="H6248" s="18"/>
      <c r="I6248" s="18"/>
      <c r="J6248" s="18"/>
      <c r="K6248" s="18"/>
      <c r="L6248" s="18" t="str">
        <f t="shared" si="176"/>
        <v/>
      </c>
      <c r="N6248" t="str">
        <f>IF([1]线路!H6248="","",[1]线路!H6248)</f>
        <v/>
      </c>
    </row>
    <row r="6249" spans="7:14" x14ac:dyDescent="0.15">
      <c r="G6249" s="18"/>
      <c r="H6249" s="18"/>
      <c r="I6249" s="18"/>
      <c r="J6249" s="18"/>
      <c r="K6249" s="18"/>
      <c r="L6249" s="18" t="str">
        <f t="shared" si="176"/>
        <v/>
      </c>
      <c r="N6249" t="str">
        <f>IF([1]线路!H6249="","",[1]线路!H6249)</f>
        <v/>
      </c>
    </row>
    <row r="6250" spans="7:14" x14ac:dyDescent="0.15">
      <c r="G6250" s="18"/>
      <c r="H6250" s="18"/>
      <c r="I6250" s="18"/>
      <c r="J6250" s="18"/>
      <c r="K6250" s="18"/>
      <c r="L6250" s="18" t="str">
        <f t="shared" si="176"/>
        <v/>
      </c>
      <c r="N6250" t="str">
        <f>IF([1]线路!H6250="","",[1]线路!H6250)</f>
        <v/>
      </c>
    </row>
    <row r="6251" spans="7:14" x14ac:dyDescent="0.15">
      <c r="G6251" s="18"/>
      <c r="H6251" s="18"/>
      <c r="I6251" s="18"/>
      <c r="J6251" s="18"/>
      <c r="K6251" s="18"/>
      <c r="L6251" s="18" t="str">
        <f t="shared" si="176"/>
        <v/>
      </c>
      <c r="N6251" t="str">
        <f>IF([1]线路!H6251="","",[1]线路!H6251)</f>
        <v/>
      </c>
    </row>
    <row r="6252" spans="7:14" x14ac:dyDescent="0.15">
      <c r="G6252" s="18"/>
      <c r="H6252" s="18"/>
      <c r="I6252" s="18"/>
      <c r="J6252" s="18"/>
      <c r="K6252" s="18"/>
      <c r="L6252" s="18" t="str">
        <f t="shared" si="176"/>
        <v/>
      </c>
      <c r="N6252" t="str">
        <f>IF([1]线路!H6252="","",[1]线路!H6252)</f>
        <v/>
      </c>
    </row>
    <row r="6253" spans="7:14" x14ac:dyDescent="0.15">
      <c r="G6253" s="18"/>
      <c r="H6253" s="18"/>
      <c r="I6253" s="18"/>
      <c r="J6253" s="18"/>
      <c r="K6253" s="18"/>
      <c r="L6253" s="18" t="str">
        <f t="shared" si="176"/>
        <v/>
      </c>
      <c r="N6253" t="str">
        <f>IF([1]线路!H6253="","",[1]线路!H6253)</f>
        <v/>
      </c>
    </row>
    <row r="6254" spans="7:14" x14ac:dyDescent="0.15">
      <c r="G6254" s="18"/>
      <c r="H6254" s="18"/>
      <c r="I6254" s="18"/>
      <c r="J6254" s="18"/>
      <c r="K6254" s="18"/>
      <c r="L6254" s="18" t="str">
        <f t="shared" si="176"/>
        <v/>
      </c>
      <c r="N6254" t="str">
        <f>IF([1]线路!H6254="","",[1]线路!H6254)</f>
        <v/>
      </c>
    </row>
    <row r="6255" spans="7:14" x14ac:dyDescent="0.15">
      <c r="G6255" s="18"/>
      <c r="H6255" s="18"/>
      <c r="I6255" s="18"/>
      <c r="J6255" s="18"/>
      <c r="K6255" s="18"/>
      <c r="L6255" s="18" t="str">
        <f t="shared" si="176"/>
        <v/>
      </c>
      <c r="N6255" t="str">
        <f>IF([1]线路!H6255="","",[1]线路!H6255)</f>
        <v/>
      </c>
    </row>
    <row r="6256" spans="7:14" x14ac:dyDescent="0.15">
      <c r="G6256" s="18"/>
      <c r="H6256" s="18"/>
      <c r="I6256" s="18"/>
      <c r="J6256" s="18"/>
      <c r="K6256" s="18"/>
      <c r="L6256" s="18" t="str">
        <f t="shared" si="176"/>
        <v/>
      </c>
      <c r="N6256" t="str">
        <f>IF([1]线路!H6256="","",[1]线路!H6256)</f>
        <v/>
      </c>
    </row>
    <row r="6257" spans="7:14" x14ac:dyDescent="0.15">
      <c r="G6257" s="18"/>
      <c r="H6257" s="18"/>
      <c r="I6257" s="18"/>
      <c r="J6257" s="18"/>
      <c r="K6257" s="18"/>
      <c r="L6257" s="18" t="str">
        <f t="shared" si="176"/>
        <v/>
      </c>
      <c r="N6257" t="str">
        <f>IF([1]线路!H6257="","",[1]线路!H6257)</f>
        <v/>
      </c>
    </row>
    <row r="6258" spans="7:14" x14ac:dyDescent="0.15">
      <c r="G6258" s="18"/>
      <c r="H6258" s="18"/>
      <c r="I6258" s="18"/>
      <c r="J6258" s="18"/>
      <c r="K6258" s="18"/>
      <c r="L6258" s="18" t="str">
        <f t="shared" si="176"/>
        <v/>
      </c>
      <c r="N6258" t="str">
        <f>IF([1]线路!H6258="","",[1]线路!H6258)</f>
        <v/>
      </c>
    </row>
    <row r="6259" spans="7:14" x14ac:dyDescent="0.15">
      <c r="G6259" s="18"/>
      <c r="H6259" s="18"/>
      <c r="I6259" s="18"/>
      <c r="J6259" s="18"/>
      <c r="K6259" s="18"/>
      <c r="L6259" s="18" t="str">
        <f t="shared" si="176"/>
        <v/>
      </c>
      <c r="N6259" t="str">
        <f>IF([1]线路!H6259="","",[1]线路!H6259)</f>
        <v/>
      </c>
    </row>
    <row r="6260" spans="7:14" x14ac:dyDescent="0.15">
      <c r="G6260" s="18"/>
      <c r="H6260" s="18"/>
      <c r="I6260" s="18"/>
      <c r="J6260" s="18"/>
      <c r="K6260" s="18"/>
      <c r="L6260" s="18" t="str">
        <f t="shared" si="176"/>
        <v/>
      </c>
      <c r="N6260" t="str">
        <f>IF([1]线路!H6260="","",[1]线路!H6260)</f>
        <v/>
      </c>
    </row>
    <row r="6261" spans="7:14" x14ac:dyDescent="0.15">
      <c r="G6261" s="18"/>
      <c r="H6261" s="18"/>
      <c r="I6261" s="18"/>
      <c r="J6261" s="18"/>
      <c r="K6261" s="18"/>
      <c r="L6261" s="18" t="str">
        <f t="shared" si="176"/>
        <v/>
      </c>
      <c r="N6261" t="str">
        <f>IF([1]线路!H6261="","",[1]线路!H6261)</f>
        <v/>
      </c>
    </row>
    <row r="6262" spans="7:14" x14ac:dyDescent="0.15">
      <c r="G6262" s="18"/>
      <c r="H6262" s="18"/>
      <c r="I6262" s="18"/>
      <c r="J6262" s="18"/>
      <c r="K6262" s="18"/>
      <c r="L6262" s="18" t="str">
        <f t="shared" si="176"/>
        <v/>
      </c>
      <c r="N6262" t="str">
        <f>IF([1]线路!H6262="","",[1]线路!H6262)</f>
        <v/>
      </c>
    </row>
    <row r="6263" spans="7:14" x14ac:dyDescent="0.15">
      <c r="G6263" s="18"/>
      <c r="H6263" s="18"/>
      <c r="I6263" s="18"/>
      <c r="J6263" s="18"/>
      <c r="K6263" s="18"/>
      <c r="L6263" s="18" t="str">
        <f t="shared" si="176"/>
        <v/>
      </c>
      <c r="N6263" t="str">
        <f>IF([1]线路!H6263="","",[1]线路!H6263)</f>
        <v/>
      </c>
    </row>
    <row r="6264" spans="7:14" x14ac:dyDescent="0.15">
      <c r="G6264" s="18"/>
      <c r="H6264" s="18"/>
      <c r="I6264" s="18"/>
      <c r="J6264" s="18"/>
      <c r="K6264" s="18"/>
      <c r="L6264" s="18" t="str">
        <f t="shared" si="176"/>
        <v/>
      </c>
      <c r="N6264" t="str">
        <f>IF([1]线路!H6264="","",[1]线路!H6264)</f>
        <v/>
      </c>
    </row>
    <row r="6265" spans="7:14" x14ac:dyDescent="0.15">
      <c r="G6265" s="18"/>
      <c r="H6265" s="18"/>
      <c r="I6265" s="18"/>
      <c r="J6265" s="18"/>
      <c r="K6265" s="18"/>
      <c r="L6265" s="18" t="str">
        <f t="shared" si="176"/>
        <v/>
      </c>
      <c r="N6265" t="str">
        <f>IF([1]线路!H6265="","",[1]线路!H6265)</f>
        <v/>
      </c>
    </row>
    <row r="6266" spans="7:14" x14ac:dyDescent="0.15">
      <c r="G6266" s="18"/>
      <c r="H6266" s="18"/>
      <c r="I6266" s="18"/>
      <c r="J6266" s="18"/>
      <c r="K6266" s="18"/>
      <c r="L6266" s="18" t="str">
        <f t="shared" si="176"/>
        <v/>
      </c>
      <c r="N6266" t="str">
        <f>IF([1]线路!H6266="","",[1]线路!H6266)</f>
        <v/>
      </c>
    </row>
    <row r="6267" spans="7:14" x14ac:dyDescent="0.15">
      <c r="G6267" s="18"/>
      <c r="H6267" s="18"/>
      <c r="I6267" s="18"/>
      <c r="J6267" s="18"/>
      <c r="K6267" s="18"/>
      <c r="L6267" s="18" t="str">
        <f t="shared" si="176"/>
        <v/>
      </c>
      <c r="N6267" t="str">
        <f>IF([1]线路!H6267="","",[1]线路!H6267)</f>
        <v/>
      </c>
    </row>
    <row r="6268" spans="7:14" x14ac:dyDescent="0.15">
      <c r="G6268" s="18"/>
      <c r="H6268" s="18"/>
      <c r="I6268" s="18"/>
      <c r="J6268" s="18"/>
      <c r="K6268" s="18"/>
      <c r="L6268" s="18" t="str">
        <f t="shared" si="176"/>
        <v/>
      </c>
      <c r="N6268" t="str">
        <f>IF([1]线路!H6268="","",[1]线路!H6268)</f>
        <v/>
      </c>
    </row>
    <row r="6269" spans="7:14" x14ac:dyDescent="0.15">
      <c r="G6269" s="18"/>
      <c r="H6269" s="18"/>
      <c r="I6269" s="18"/>
      <c r="J6269" s="18"/>
      <c r="K6269" s="18"/>
      <c r="L6269" s="18" t="str">
        <f t="shared" si="176"/>
        <v/>
      </c>
      <c r="N6269" t="str">
        <f>IF([1]线路!H6269="","",[1]线路!H6269)</f>
        <v/>
      </c>
    </row>
    <row r="6270" spans="7:14" x14ac:dyDescent="0.15">
      <c r="G6270" s="18"/>
      <c r="H6270" s="18"/>
      <c r="I6270" s="18"/>
      <c r="J6270" s="18"/>
      <c r="K6270" s="18"/>
      <c r="L6270" s="18" t="str">
        <f t="shared" si="176"/>
        <v/>
      </c>
      <c r="N6270" t="str">
        <f>IF([1]线路!H6270="","",[1]线路!H6270)</f>
        <v/>
      </c>
    </row>
    <row r="6271" spans="7:14" x14ac:dyDescent="0.15">
      <c r="G6271" s="18"/>
      <c r="H6271" s="18"/>
      <c r="I6271" s="18"/>
      <c r="J6271" s="18"/>
      <c r="K6271" s="18"/>
      <c r="L6271" s="18" t="str">
        <f t="shared" si="176"/>
        <v/>
      </c>
      <c r="N6271" t="str">
        <f>IF([1]线路!H6271="","",[1]线路!H6271)</f>
        <v/>
      </c>
    </row>
    <row r="6272" spans="7:14" x14ac:dyDescent="0.15">
      <c r="G6272" s="18"/>
      <c r="H6272" s="18"/>
      <c r="I6272" s="18"/>
      <c r="J6272" s="18"/>
      <c r="K6272" s="18"/>
      <c r="L6272" s="18" t="str">
        <f t="shared" si="176"/>
        <v/>
      </c>
      <c r="N6272" t="str">
        <f>IF([1]线路!H6272="","",[1]线路!H6272)</f>
        <v/>
      </c>
    </row>
    <row r="6273" spans="7:14" x14ac:dyDescent="0.15">
      <c r="G6273" s="18"/>
      <c r="H6273" s="18"/>
      <c r="I6273" s="18"/>
      <c r="J6273" s="18"/>
      <c r="K6273" s="18"/>
      <c r="L6273" s="18" t="str">
        <f t="shared" si="176"/>
        <v/>
      </c>
      <c r="N6273" t="str">
        <f>IF([1]线路!H6273="","",[1]线路!H6273)</f>
        <v/>
      </c>
    </row>
    <row r="6274" spans="7:14" x14ac:dyDescent="0.15">
      <c r="G6274" s="18"/>
      <c r="H6274" s="18"/>
      <c r="I6274" s="18"/>
      <c r="J6274" s="18"/>
      <c r="K6274" s="18"/>
      <c r="L6274" s="18" t="str">
        <f t="shared" si="176"/>
        <v/>
      </c>
      <c r="N6274" t="str">
        <f>IF([1]线路!H6274="","",[1]线路!H6274)</f>
        <v/>
      </c>
    </row>
    <row r="6275" spans="7:14" x14ac:dyDescent="0.15">
      <c r="G6275" s="18"/>
      <c r="H6275" s="18"/>
      <c r="I6275" s="18"/>
      <c r="J6275" s="18"/>
      <c r="K6275" s="18"/>
      <c r="L6275" s="18" t="str">
        <f t="shared" ref="L6275:L6338" si="177">IF(OR(I6275="",K6275=""),"",IF(I6275/(I6275+K6275)&gt;0.5,0,1))</f>
        <v/>
      </c>
      <c r="N6275" t="str">
        <f>IF([1]线路!H6275="","",[1]线路!H6275)</f>
        <v/>
      </c>
    </row>
    <row r="6276" spans="7:14" x14ac:dyDescent="0.15">
      <c r="G6276" s="18"/>
      <c r="H6276" s="18"/>
      <c r="I6276" s="18"/>
      <c r="J6276" s="18"/>
      <c r="K6276" s="18"/>
      <c r="L6276" s="18" t="str">
        <f t="shared" si="177"/>
        <v/>
      </c>
      <c r="N6276" t="str">
        <f>IF([1]线路!H6276="","",[1]线路!H6276)</f>
        <v/>
      </c>
    </row>
    <row r="6277" spans="7:14" x14ac:dyDescent="0.15">
      <c r="G6277" s="18"/>
      <c r="H6277" s="18"/>
      <c r="I6277" s="18"/>
      <c r="J6277" s="18"/>
      <c r="K6277" s="18"/>
      <c r="L6277" s="18" t="str">
        <f t="shared" si="177"/>
        <v/>
      </c>
      <c r="N6277" t="str">
        <f>IF([1]线路!H6277="","",[1]线路!H6277)</f>
        <v/>
      </c>
    </row>
    <row r="6278" spans="7:14" x14ac:dyDescent="0.15">
      <c r="G6278" s="18"/>
      <c r="H6278" s="18"/>
      <c r="I6278" s="18"/>
      <c r="J6278" s="18"/>
      <c r="K6278" s="18"/>
      <c r="L6278" s="18" t="str">
        <f t="shared" si="177"/>
        <v/>
      </c>
      <c r="N6278" t="str">
        <f>IF([1]线路!H6278="","",[1]线路!H6278)</f>
        <v/>
      </c>
    </row>
    <row r="6279" spans="7:14" x14ac:dyDescent="0.15">
      <c r="G6279" s="18"/>
      <c r="H6279" s="18"/>
      <c r="I6279" s="18"/>
      <c r="J6279" s="18"/>
      <c r="K6279" s="18"/>
      <c r="L6279" s="18" t="str">
        <f t="shared" si="177"/>
        <v/>
      </c>
      <c r="N6279" t="str">
        <f>IF([1]线路!H6279="","",[1]线路!H6279)</f>
        <v/>
      </c>
    </row>
    <row r="6280" spans="7:14" x14ac:dyDescent="0.15">
      <c r="G6280" s="18"/>
      <c r="H6280" s="18"/>
      <c r="I6280" s="18"/>
      <c r="J6280" s="18"/>
      <c r="K6280" s="18"/>
      <c r="L6280" s="18" t="str">
        <f t="shared" si="177"/>
        <v/>
      </c>
      <c r="N6280" t="str">
        <f>IF([1]线路!H6280="","",[1]线路!H6280)</f>
        <v/>
      </c>
    </row>
    <row r="6281" spans="7:14" x14ac:dyDescent="0.15">
      <c r="G6281" s="18"/>
      <c r="H6281" s="18"/>
      <c r="I6281" s="18"/>
      <c r="J6281" s="18"/>
      <c r="K6281" s="18"/>
      <c r="L6281" s="18" t="str">
        <f t="shared" si="177"/>
        <v/>
      </c>
      <c r="N6281" t="str">
        <f>IF([1]线路!H6281="","",[1]线路!H6281)</f>
        <v/>
      </c>
    </row>
    <row r="6282" spans="7:14" x14ac:dyDescent="0.15">
      <c r="G6282" s="18"/>
      <c r="H6282" s="18"/>
      <c r="I6282" s="18"/>
      <c r="J6282" s="18"/>
      <c r="K6282" s="18"/>
      <c r="L6282" s="18" t="str">
        <f t="shared" si="177"/>
        <v/>
      </c>
      <c r="N6282" t="str">
        <f>IF([1]线路!H6282="","",[1]线路!H6282)</f>
        <v/>
      </c>
    </row>
    <row r="6283" spans="7:14" x14ac:dyDescent="0.15">
      <c r="G6283" s="18"/>
      <c r="H6283" s="18"/>
      <c r="I6283" s="18"/>
      <c r="J6283" s="18"/>
      <c r="K6283" s="18"/>
      <c r="L6283" s="18" t="str">
        <f t="shared" si="177"/>
        <v/>
      </c>
      <c r="N6283" t="str">
        <f>IF([1]线路!H6283="","",[1]线路!H6283)</f>
        <v/>
      </c>
    </row>
    <row r="6284" spans="7:14" x14ac:dyDescent="0.15">
      <c r="G6284" s="18"/>
      <c r="H6284" s="18"/>
      <c r="I6284" s="18"/>
      <c r="J6284" s="18"/>
      <c r="K6284" s="18"/>
      <c r="L6284" s="18" t="str">
        <f t="shared" si="177"/>
        <v/>
      </c>
      <c r="N6284" t="str">
        <f>IF([1]线路!H6284="","",[1]线路!H6284)</f>
        <v/>
      </c>
    </row>
    <row r="6285" spans="7:14" x14ac:dyDescent="0.15">
      <c r="G6285" s="18"/>
      <c r="H6285" s="18"/>
      <c r="I6285" s="18"/>
      <c r="J6285" s="18"/>
      <c r="K6285" s="18"/>
      <c r="L6285" s="18" t="str">
        <f t="shared" si="177"/>
        <v/>
      </c>
      <c r="N6285" t="str">
        <f>IF([1]线路!H6285="","",[1]线路!H6285)</f>
        <v/>
      </c>
    </row>
    <row r="6286" spans="7:14" x14ac:dyDescent="0.15">
      <c r="G6286" s="18"/>
      <c r="H6286" s="18"/>
      <c r="I6286" s="18"/>
      <c r="J6286" s="18"/>
      <c r="K6286" s="18"/>
      <c r="L6286" s="18" t="str">
        <f t="shared" si="177"/>
        <v/>
      </c>
      <c r="N6286" t="str">
        <f>IF([1]线路!H6286="","",[1]线路!H6286)</f>
        <v/>
      </c>
    </row>
    <row r="6287" spans="7:14" x14ac:dyDescent="0.15">
      <c r="G6287" s="18"/>
      <c r="H6287" s="18"/>
      <c r="I6287" s="18"/>
      <c r="J6287" s="18"/>
      <c r="K6287" s="18"/>
      <c r="L6287" s="18" t="str">
        <f t="shared" si="177"/>
        <v/>
      </c>
      <c r="N6287" t="str">
        <f>IF([1]线路!H6287="","",[1]线路!H6287)</f>
        <v/>
      </c>
    </row>
    <row r="6288" spans="7:14" x14ac:dyDescent="0.15">
      <c r="G6288" s="18"/>
      <c r="H6288" s="18"/>
      <c r="I6288" s="18"/>
      <c r="J6288" s="18"/>
      <c r="K6288" s="18"/>
      <c r="L6288" s="18" t="str">
        <f t="shared" si="177"/>
        <v/>
      </c>
      <c r="N6288" t="str">
        <f>IF([1]线路!H6288="","",[1]线路!H6288)</f>
        <v/>
      </c>
    </row>
    <row r="6289" spans="7:14" x14ac:dyDescent="0.15">
      <c r="G6289" s="18"/>
      <c r="H6289" s="18"/>
      <c r="I6289" s="18"/>
      <c r="J6289" s="18"/>
      <c r="K6289" s="18"/>
      <c r="L6289" s="18" t="str">
        <f t="shared" si="177"/>
        <v/>
      </c>
      <c r="N6289" t="str">
        <f>IF([1]线路!H6289="","",[1]线路!H6289)</f>
        <v/>
      </c>
    </row>
    <row r="6290" spans="7:14" x14ac:dyDescent="0.15">
      <c r="G6290" s="18"/>
      <c r="H6290" s="18"/>
      <c r="I6290" s="18"/>
      <c r="J6290" s="18"/>
      <c r="K6290" s="18"/>
      <c r="L6290" s="18" t="str">
        <f t="shared" si="177"/>
        <v/>
      </c>
      <c r="N6290" t="str">
        <f>IF([1]线路!H6290="","",[1]线路!H6290)</f>
        <v/>
      </c>
    </row>
    <row r="6291" spans="7:14" x14ac:dyDescent="0.15">
      <c r="G6291" s="18"/>
      <c r="H6291" s="18"/>
      <c r="I6291" s="18"/>
      <c r="J6291" s="18"/>
      <c r="K6291" s="18"/>
      <c r="L6291" s="18" t="str">
        <f t="shared" si="177"/>
        <v/>
      </c>
      <c r="N6291" t="str">
        <f>IF([1]线路!H6291="","",[1]线路!H6291)</f>
        <v/>
      </c>
    </row>
    <row r="6292" spans="7:14" x14ac:dyDescent="0.15">
      <c r="G6292" s="18"/>
      <c r="H6292" s="18"/>
      <c r="I6292" s="18"/>
      <c r="J6292" s="18"/>
      <c r="K6292" s="18"/>
      <c r="L6292" s="18" t="str">
        <f t="shared" si="177"/>
        <v/>
      </c>
      <c r="N6292" t="str">
        <f>IF([1]线路!H6292="","",[1]线路!H6292)</f>
        <v/>
      </c>
    </row>
    <row r="6293" spans="7:14" x14ac:dyDescent="0.15">
      <c r="G6293" s="18"/>
      <c r="H6293" s="18"/>
      <c r="I6293" s="18"/>
      <c r="J6293" s="18"/>
      <c r="K6293" s="18"/>
      <c r="L6293" s="18" t="str">
        <f t="shared" si="177"/>
        <v/>
      </c>
      <c r="N6293" t="str">
        <f>IF([1]线路!H6293="","",[1]线路!H6293)</f>
        <v/>
      </c>
    </row>
    <row r="6294" spans="7:14" x14ac:dyDescent="0.15">
      <c r="G6294" s="18"/>
      <c r="H6294" s="18"/>
      <c r="I6294" s="18"/>
      <c r="J6294" s="18"/>
      <c r="K6294" s="18"/>
      <c r="L6294" s="18" t="str">
        <f t="shared" si="177"/>
        <v/>
      </c>
      <c r="N6294" t="str">
        <f>IF([1]线路!H6294="","",[1]线路!H6294)</f>
        <v/>
      </c>
    </row>
    <row r="6295" spans="7:14" x14ac:dyDescent="0.15">
      <c r="G6295" s="18"/>
      <c r="H6295" s="18"/>
      <c r="I6295" s="18"/>
      <c r="J6295" s="18"/>
      <c r="K6295" s="18"/>
      <c r="L6295" s="18" t="str">
        <f t="shared" si="177"/>
        <v/>
      </c>
      <c r="N6295" t="str">
        <f>IF([1]线路!H6295="","",[1]线路!H6295)</f>
        <v/>
      </c>
    </row>
    <row r="6296" spans="7:14" x14ac:dyDescent="0.15">
      <c r="G6296" s="18"/>
      <c r="H6296" s="18"/>
      <c r="I6296" s="18"/>
      <c r="J6296" s="18"/>
      <c r="K6296" s="18"/>
      <c r="L6296" s="18" t="str">
        <f t="shared" si="177"/>
        <v/>
      </c>
      <c r="N6296" t="str">
        <f>IF([1]线路!H6296="","",[1]线路!H6296)</f>
        <v/>
      </c>
    </row>
    <row r="6297" spans="7:14" x14ac:dyDescent="0.15">
      <c r="G6297" s="18"/>
      <c r="H6297" s="18"/>
      <c r="I6297" s="18"/>
      <c r="J6297" s="18"/>
      <c r="K6297" s="18"/>
      <c r="L6297" s="18" t="str">
        <f t="shared" si="177"/>
        <v/>
      </c>
      <c r="N6297" t="str">
        <f>IF([1]线路!H6297="","",[1]线路!H6297)</f>
        <v/>
      </c>
    </row>
    <row r="6298" spans="7:14" x14ac:dyDescent="0.15">
      <c r="G6298" s="18"/>
      <c r="H6298" s="18"/>
      <c r="I6298" s="18"/>
      <c r="J6298" s="18"/>
      <c r="K6298" s="18"/>
      <c r="L6298" s="18" t="str">
        <f t="shared" si="177"/>
        <v/>
      </c>
      <c r="N6298" t="str">
        <f>IF([1]线路!H6298="","",[1]线路!H6298)</f>
        <v/>
      </c>
    </row>
    <row r="6299" spans="7:14" x14ac:dyDescent="0.15">
      <c r="G6299" s="18"/>
      <c r="H6299" s="18"/>
      <c r="I6299" s="18"/>
      <c r="J6299" s="18"/>
      <c r="K6299" s="18"/>
      <c r="L6299" s="18" t="str">
        <f t="shared" si="177"/>
        <v/>
      </c>
      <c r="N6299" t="str">
        <f>IF([1]线路!H6299="","",[1]线路!H6299)</f>
        <v/>
      </c>
    </row>
    <row r="6300" spans="7:14" x14ac:dyDescent="0.15">
      <c r="G6300" s="18"/>
      <c r="H6300" s="18"/>
      <c r="I6300" s="18"/>
      <c r="J6300" s="18"/>
      <c r="K6300" s="18"/>
      <c r="L6300" s="18" t="str">
        <f t="shared" si="177"/>
        <v/>
      </c>
      <c r="N6300" t="str">
        <f>IF([1]线路!H6300="","",[1]线路!H6300)</f>
        <v/>
      </c>
    </row>
    <row r="6301" spans="7:14" x14ac:dyDescent="0.15">
      <c r="G6301" s="18"/>
      <c r="H6301" s="18"/>
      <c r="I6301" s="18"/>
      <c r="J6301" s="18"/>
      <c r="K6301" s="18"/>
      <c r="L6301" s="18" t="str">
        <f t="shared" si="177"/>
        <v/>
      </c>
      <c r="N6301" t="str">
        <f>IF([1]线路!H6301="","",[1]线路!H6301)</f>
        <v/>
      </c>
    </row>
    <row r="6302" spans="7:14" x14ac:dyDescent="0.15">
      <c r="G6302" s="18"/>
      <c r="H6302" s="18"/>
      <c r="I6302" s="18"/>
      <c r="J6302" s="18"/>
      <c r="K6302" s="18"/>
      <c r="L6302" s="18" t="str">
        <f t="shared" si="177"/>
        <v/>
      </c>
      <c r="N6302" t="str">
        <f>IF([1]线路!H6302="","",[1]线路!H6302)</f>
        <v/>
      </c>
    </row>
    <row r="6303" spans="7:14" x14ac:dyDescent="0.15">
      <c r="G6303" s="18"/>
      <c r="H6303" s="18"/>
      <c r="I6303" s="18"/>
      <c r="J6303" s="18"/>
      <c r="K6303" s="18"/>
      <c r="L6303" s="18" t="str">
        <f t="shared" si="177"/>
        <v/>
      </c>
      <c r="N6303" t="str">
        <f>IF([1]线路!H6303="","",[1]线路!H6303)</f>
        <v/>
      </c>
    </row>
    <row r="6304" spans="7:14" x14ac:dyDescent="0.15">
      <c r="G6304" s="18"/>
      <c r="H6304" s="18"/>
      <c r="I6304" s="18"/>
      <c r="J6304" s="18"/>
      <c r="K6304" s="18"/>
      <c r="L6304" s="18" t="str">
        <f t="shared" si="177"/>
        <v/>
      </c>
      <c r="N6304" t="str">
        <f>IF([1]线路!H6304="","",[1]线路!H6304)</f>
        <v/>
      </c>
    </row>
    <row r="6305" spans="7:14" x14ac:dyDescent="0.15">
      <c r="G6305" s="18"/>
      <c r="H6305" s="18"/>
      <c r="I6305" s="18"/>
      <c r="J6305" s="18"/>
      <c r="K6305" s="18"/>
      <c r="L6305" s="18" t="str">
        <f t="shared" si="177"/>
        <v/>
      </c>
      <c r="N6305" t="str">
        <f>IF([1]线路!H6305="","",[1]线路!H6305)</f>
        <v/>
      </c>
    </row>
    <row r="6306" spans="7:14" x14ac:dyDescent="0.15">
      <c r="G6306" s="18"/>
      <c r="H6306" s="18"/>
      <c r="I6306" s="18"/>
      <c r="J6306" s="18"/>
      <c r="K6306" s="18"/>
      <c r="L6306" s="18" t="str">
        <f t="shared" si="177"/>
        <v/>
      </c>
      <c r="N6306" t="str">
        <f>IF([1]线路!H6306="","",[1]线路!H6306)</f>
        <v/>
      </c>
    </row>
    <row r="6307" spans="7:14" x14ac:dyDescent="0.15">
      <c r="G6307" s="18"/>
      <c r="H6307" s="18"/>
      <c r="I6307" s="18"/>
      <c r="J6307" s="18"/>
      <c r="K6307" s="18"/>
      <c r="L6307" s="18" t="str">
        <f t="shared" si="177"/>
        <v/>
      </c>
      <c r="N6307" t="str">
        <f>IF([1]线路!H6307="","",[1]线路!H6307)</f>
        <v/>
      </c>
    </row>
    <row r="6308" spans="7:14" x14ac:dyDescent="0.15">
      <c r="G6308" s="18"/>
      <c r="H6308" s="18"/>
      <c r="I6308" s="18"/>
      <c r="J6308" s="18"/>
      <c r="K6308" s="18"/>
      <c r="L6308" s="18" t="str">
        <f t="shared" si="177"/>
        <v/>
      </c>
      <c r="N6308" t="str">
        <f>IF([1]线路!H6308="","",[1]线路!H6308)</f>
        <v/>
      </c>
    </row>
    <row r="6309" spans="7:14" x14ac:dyDescent="0.15">
      <c r="G6309" s="18"/>
      <c r="H6309" s="18"/>
      <c r="I6309" s="18"/>
      <c r="J6309" s="18"/>
      <c r="K6309" s="18"/>
      <c r="L6309" s="18" t="str">
        <f t="shared" si="177"/>
        <v/>
      </c>
      <c r="N6309" t="str">
        <f>IF([1]线路!H6309="","",[1]线路!H6309)</f>
        <v/>
      </c>
    </row>
    <row r="6310" spans="7:14" x14ac:dyDescent="0.15">
      <c r="G6310" s="18"/>
      <c r="H6310" s="18"/>
      <c r="I6310" s="18"/>
      <c r="J6310" s="18"/>
      <c r="K6310" s="18"/>
      <c r="L6310" s="18" t="str">
        <f t="shared" si="177"/>
        <v/>
      </c>
      <c r="N6310" t="str">
        <f>IF([1]线路!H6310="","",[1]线路!H6310)</f>
        <v/>
      </c>
    </row>
    <row r="6311" spans="7:14" x14ac:dyDescent="0.15">
      <c r="G6311" s="18"/>
      <c r="H6311" s="18"/>
      <c r="I6311" s="18"/>
      <c r="J6311" s="18"/>
      <c r="K6311" s="18"/>
      <c r="L6311" s="18" t="str">
        <f t="shared" si="177"/>
        <v/>
      </c>
      <c r="N6311" t="str">
        <f>IF([1]线路!H6311="","",[1]线路!H6311)</f>
        <v/>
      </c>
    </row>
    <row r="6312" spans="7:14" x14ac:dyDescent="0.15">
      <c r="G6312" s="18"/>
      <c r="H6312" s="18"/>
      <c r="I6312" s="18"/>
      <c r="J6312" s="18"/>
      <c r="K6312" s="18"/>
      <c r="L6312" s="18" t="str">
        <f t="shared" si="177"/>
        <v/>
      </c>
      <c r="N6312" t="str">
        <f>IF([1]线路!H6312="","",[1]线路!H6312)</f>
        <v/>
      </c>
    </row>
    <row r="6313" spans="7:14" x14ac:dyDescent="0.15">
      <c r="G6313" s="18"/>
      <c r="H6313" s="18"/>
      <c r="I6313" s="18"/>
      <c r="J6313" s="18"/>
      <c r="K6313" s="18"/>
      <c r="L6313" s="18" t="str">
        <f t="shared" si="177"/>
        <v/>
      </c>
      <c r="N6313" t="str">
        <f>IF([1]线路!H6313="","",[1]线路!H6313)</f>
        <v/>
      </c>
    </row>
    <row r="6314" spans="7:14" x14ac:dyDescent="0.15">
      <c r="G6314" s="18"/>
      <c r="H6314" s="18"/>
      <c r="I6314" s="18"/>
      <c r="J6314" s="18"/>
      <c r="K6314" s="18"/>
      <c r="L6314" s="18" t="str">
        <f t="shared" si="177"/>
        <v/>
      </c>
      <c r="N6314" t="str">
        <f>IF([1]线路!H6314="","",[1]线路!H6314)</f>
        <v/>
      </c>
    </row>
    <row r="6315" spans="7:14" x14ac:dyDescent="0.15">
      <c r="G6315" s="18"/>
      <c r="H6315" s="18"/>
      <c r="I6315" s="18"/>
      <c r="J6315" s="18"/>
      <c r="K6315" s="18"/>
      <c r="L6315" s="18" t="str">
        <f t="shared" si="177"/>
        <v/>
      </c>
      <c r="N6315" t="str">
        <f>IF([1]线路!H6315="","",[1]线路!H6315)</f>
        <v/>
      </c>
    </row>
    <row r="6316" spans="7:14" x14ac:dyDescent="0.15">
      <c r="G6316" s="18"/>
      <c r="H6316" s="18"/>
      <c r="I6316" s="18"/>
      <c r="J6316" s="18"/>
      <c r="K6316" s="18"/>
      <c r="L6316" s="18" t="str">
        <f t="shared" si="177"/>
        <v/>
      </c>
      <c r="N6316" t="str">
        <f>IF([1]线路!H6316="","",[1]线路!H6316)</f>
        <v/>
      </c>
    </row>
    <row r="6317" spans="7:14" x14ac:dyDescent="0.15">
      <c r="G6317" s="18"/>
      <c r="H6317" s="18"/>
      <c r="I6317" s="18"/>
      <c r="J6317" s="18"/>
      <c r="K6317" s="18"/>
      <c r="L6317" s="18" t="str">
        <f t="shared" si="177"/>
        <v/>
      </c>
      <c r="N6317" t="str">
        <f>IF([1]线路!H6317="","",[1]线路!H6317)</f>
        <v/>
      </c>
    </row>
    <row r="6318" spans="7:14" x14ac:dyDescent="0.15">
      <c r="G6318" s="18"/>
      <c r="H6318" s="18"/>
      <c r="I6318" s="18"/>
      <c r="J6318" s="18"/>
      <c r="K6318" s="18"/>
      <c r="L6318" s="18" t="str">
        <f t="shared" si="177"/>
        <v/>
      </c>
      <c r="N6318" t="str">
        <f>IF([1]线路!H6318="","",[1]线路!H6318)</f>
        <v/>
      </c>
    </row>
    <row r="6319" spans="7:14" x14ac:dyDescent="0.15">
      <c r="G6319" s="18"/>
      <c r="H6319" s="18"/>
      <c r="I6319" s="18"/>
      <c r="J6319" s="18"/>
      <c r="K6319" s="18"/>
      <c r="L6319" s="18" t="str">
        <f t="shared" si="177"/>
        <v/>
      </c>
      <c r="N6319" t="str">
        <f>IF([1]线路!H6319="","",[1]线路!H6319)</f>
        <v/>
      </c>
    </row>
    <row r="6320" spans="7:14" x14ac:dyDescent="0.15">
      <c r="G6320" s="18"/>
      <c r="H6320" s="18"/>
      <c r="I6320" s="18"/>
      <c r="J6320" s="18"/>
      <c r="K6320" s="18"/>
      <c r="L6320" s="18" t="str">
        <f t="shared" si="177"/>
        <v/>
      </c>
      <c r="N6320" t="str">
        <f>IF([1]线路!H6320="","",[1]线路!H6320)</f>
        <v/>
      </c>
    </row>
    <row r="6321" spans="7:14" x14ac:dyDescent="0.15">
      <c r="G6321" s="18"/>
      <c r="H6321" s="18"/>
      <c r="I6321" s="18"/>
      <c r="J6321" s="18"/>
      <c r="K6321" s="18"/>
      <c r="L6321" s="18" t="str">
        <f t="shared" si="177"/>
        <v/>
      </c>
      <c r="N6321" t="str">
        <f>IF([1]线路!H6321="","",[1]线路!H6321)</f>
        <v/>
      </c>
    </row>
    <row r="6322" spans="7:14" x14ac:dyDescent="0.15">
      <c r="G6322" s="18"/>
      <c r="H6322" s="18"/>
      <c r="I6322" s="18"/>
      <c r="J6322" s="18"/>
      <c r="K6322" s="18"/>
      <c r="L6322" s="18" t="str">
        <f t="shared" si="177"/>
        <v/>
      </c>
      <c r="N6322" t="str">
        <f>IF([1]线路!H6322="","",[1]线路!H6322)</f>
        <v/>
      </c>
    </row>
    <row r="6323" spans="7:14" x14ac:dyDescent="0.15">
      <c r="G6323" s="18"/>
      <c r="H6323" s="18"/>
      <c r="I6323" s="18"/>
      <c r="J6323" s="18"/>
      <c r="K6323" s="18"/>
      <c r="L6323" s="18" t="str">
        <f t="shared" si="177"/>
        <v/>
      </c>
      <c r="N6323" t="str">
        <f>IF([1]线路!H6323="","",[1]线路!H6323)</f>
        <v/>
      </c>
    </row>
    <row r="6324" spans="7:14" x14ac:dyDescent="0.15">
      <c r="G6324" s="18"/>
      <c r="H6324" s="18"/>
      <c r="I6324" s="18"/>
      <c r="J6324" s="18"/>
      <c r="K6324" s="18"/>
      <c r="L6324" s="18" t="str">
        <f t="shared" si="177"/>
        <v/>
      </c>
      <c r="N6324" t="str">
        <f>IF([1]线路!H6324="","",[1]线路!H6324)</f>
        <v/>
      </c>
    </row>
    <row r="6325" spans="7:14" x14ac:dyDescent="0.15">
      <c r="G6325" s="18"/>
      <c r="H6325" s="18"/>
      <c r="I6325" s="18"/>
      <c r="J6325" s="18"/>
      <c r="K6325" s="18"/>
      <c r="L6325" s="18" t="str">
        <f t="shared" si="177"/>
        <v/>
      </c>
      <c r="N6325" t="str">
        <f>IF([1]线路!H6325="","",[1]线路!H6325)</f>
        <v/>
      </c>
    </row>
    <row r="6326" spans="7:14" x14ac:dyDescent="0.15">
      <c r="G6326" s="18"/>
      <c r="H6326" s="18"/>
      <c r="I6326" s="18"/>
      <c r="J6326" s="18"/>
      <c r="K6326" s="18"/>
      <c r="L6326" s="18" t="str">
        <f t="shared" si="177"/>
        <v/>
      </c>
      <c r="N6326" t="str">
        <f>IF([1]线路!H6326="","",[1]线路!H6326)</f>
        <v/>
      </c>
    </row>
    <row r="6327" spans="7:14" x14ac:dyDescent="0.15">
      <c r="G6327" s="18"/>
      <c r="H6327" s="18"/>
      <c r="I6327" s="18"/>
      <c r="J6327" s="18"/>
      <c r="K6327" s="18"/>
      <c r="L6327" s="18" t="str">
        <f t="shared" si="177"/>
        <v/>
      </c>
      <c r="N6327" t="str">
        <f>IF([1]线路!H6327="","",[1]线路!H6327)</f>
        <v/>
      </c>
    </row>
    <row r="6328" spans="7:14" x14ac:dyDescent="0.15">
      <c r="G6328" s="18"/>
      <c r="H6328" s="18"/>
      <c r="I6328" s="18"/>
      <c r="J6328" s="18"/>
      <c r="K6328" s="18"/>
      <c r="L6328" s="18" t="str">
        <f t="shared" si="177"/>
        <v/>
      </c>
      <c r="N6328" t="str">
        <f>IF([1]线路!H6328="","",[1]线路!H6328)</f>
        <v/>
      </c>
    </row>
    <row r="6329" spans="7:14" x14ac:dyDescent="0.15">
      <c r="G6329" s="18"/>
      <c r="H6329" s="18"/>
      <c r="I6329" s="18"/>
      <c r="J6329" s="18"/>
      <c r="K6329" s="18"/>
      <c r="L6329" s="18" t="str">
        <f t="shared" si="177"/>
        <v/>
      </c>
      <c r="N6329" t="str">
        <f>IF([1]线路!H6329="","",[1]线路!H6329)</f>
        <v/>
      </c>
    </row>
    <row r="6330" spans="7:14" x14ac:dyDescent="0.15">
      <c r="G6330" s="18"/>
      <c r="H6330" s="18"/>
      <c r="I6330" s="18"/>
      <c r="J6330" s="18"/>
      <c r="K6330" s="18"/>
      <c r="L6330" s="18" t="str">
        <f t="shared" si="177"/>
        <v/>
      </c>
      <c r="N6330" t="str">
        <f>IF([1]线路!H6330="","",[1]线路!H6330)</f>
        <v/>
      </c>
    </row>
    <row r="6331" spans="7:14" x14ac:dyDescent="0.15">
      <c r="G6331" s="18"/>
      <c r="H6331" s="18"/>
      <c r="I6331" s="18"/>
      <c r="J6331" s="18"/>
      <c r="K6331" s="18"/>
      <c r="L6331" s="18" t="str">
        <f t="shared" si="177"/>
        <v/>
      </c>
      <c r="N6331" t="str">
        <f>IF([1]线路!H6331="","",[1]线路!H6331)</f>
        <v/>
      </c>
    </row>
    <row r="6332" spans="7:14" x14ac:dyDescent="0.15">
      <c r="G6332" s="18"/>
      <c r="H6332" s="18"/>
      <c r="I6332" s="18"/>
      <c r="J6332" s="18"/>
      <c r="K6332" s="18"/>
      <c r="L6332" s="18" t="str">
        <f t="shared" si="177"/>
        <v/>
      </c>
      <c r="N6332" t="str">
        <f>IF([1]线路!H6332="","",[1]线路!H6332)</f>
        <v/>
      </c>
    </row>
    <row r="6333" spans="7:14" x14ac:dyDescent="0.15">
      <c r="G6333" s="18"/>
      <c r="H6333" s="18"/>
      <c r="I6333" s="18"/>
      <c r="J6333" s="18"/>
      <c r="K6333" s="18"/>
      <c r="L6333" s="18" t="str">
        <f t="shared" si="177"/>
        <v/>
      </c>
      <c r="N6333" t="str">
        <f>IF([1]线路!H6333="","",[1]线路!H6333)</f>
        <v/>
      </c>
    </row>
    <row r="6334" spans="7:14" x14ac:dyDescent="0.15">
      <c r="G6334" s="18"/>
      <c r="H6334" s="18"/>
      <c r="I6334" s="18"/>
      <c r="J6334" s="18"/>
      <c r="K6334" s="18"/>
      <c r="L6334" s="18" t="str">
        <f t="shared" si="177"/>
        <v/>
      </c>
      <c r="N6334" t="str">
        <f>IF([1]线路!H6334="","",[1]线路!H6334)</f>
        <v/>
      </c>
    </row>
    <row r="6335" spans="7:14" x14ac:dyDescent="0.15">
      <c r="G6335" s="18"/>
      <c r="H6335" s="18"/>
      <c r="I6335" s="18"/>
      <c r="J6335" s="18"/>
      <c r="K6335" s="18"/>
      <c r="L6335" s="18" t="str">
        <f t="shared" si="177"/>
        <v/>
      </c>
      <c r="N6335" t="str">
        <f>IF([1]线路!H6335="","",[1]线路!H6335)</f>
        <v/>
      </c>
    </row>
    <row r="6336" spans="7:14" x14ac:dyDescent="0.15">
      <c r="G6336" s="18"/>
      <c r="H6336" s="18"/>
      <c r="I6336" s="18"/>
      <c r="J6336" s="18"/>
      <c r="K6336" s="18"/>
      <c r="L6336" s="18" t="str">
        <f t="shared" si="177"/>
        <v/>
      </c>
      <c r="N6336" t="str">
        <f>IF([1]线路!H6336="","",[1]线路!H6336)</f>
        <v/>
      </c>
    </row>
    <row r="6337" spans="7:14" x14ac:dyDescent="0.15">
      <c r="G6337" s="18"/>
      <c r="H6337" s="18"/>
      <c r="I6337" s="18"/>
      <c r="J6337" s="18"/>
      <c r="K6337" s="18"/>
      <c r="L6337" s="18" t="str">
        <f t="shared" si="177"/>
        <v/>
      </c>
      <c r="N6337" t="str">
        <f>IF([1]线路!H6337="","",[1]线路!H6337)</f>
        <v/>
      </c>
    </row>
    <row r="6338" spans="7:14" x14ac:dyDescent="0.15">
      <c r="G6338" s="18"/>
      <c r="H6338" s="18"/>
      <c r="I6338" s="18"/>
      <c r="J6338" s="18"/>
      <c r="K6338" s="18"/>
      <c r="L6338" s="18" t="str">
        <f t="shared" si="177"/>
        <v/>
      </c>
      <c r="N6338" t="str">
        <f>IF([1]线路!H6338="","",[1]线路!H6338)</f>
        <v/>
      </c>
    </row>
    <row r="6339" spans="7:14" x14ac:dyDescent="0.15">
      <c r="G6339" s="18"/>
      <c r="H6339" s="18"/>
      <c r="I6339" s="18"/>
      <c r="J6339" s="18"/>
      <c r="K6339" s="18"/>
      <c r="L6339" s="18" t="str">
        <f t="shared" ref="L6339:L6402" si="178">IF(OR(I6339="",K6339=""),"",IF(I6339/(I6339+K6339)&gt;0.5,0,1))</f>
        <v/>
      </c>
      <c r="N6339" t="str">
        <f>IF([1]线路!H6339="","",[1]线路!H6339)</f>
        <v/>
      </c>
    </row>
    <row r="6340" spans="7:14" x14ac:dyDescent="0.15">
      <c r="G6340" s="18"/>
      <c r="H6340" s="18"/>
      <c r="I6340" s="18"/>
      <c r="J6340" s="18"/>
      <c r="K6340" s="18"/>
      <c r="L6340" s="18" t="str">
        <f t="shared" si="178"/>
        <v/>
      </c>
      <c r="N6340" t="str">
        <f>IF([1]线路!H6340="","",[1]线路!H6340)</f>
        <v/>
      </c>
    </row>
    <row r="6341" spans="7:14" x14ac:dyDescent="0.15">
      <c r="G6341" s="18"/>
      <c r="H6341" s="18"/>
      <c r="I6341" s="18"/>
      <c r="J6341" s="18"/>
      <c r="K6341" s="18"/>
      <c r="L6341" s="18" t="str">
        <f t="shared" si="178"/>
        <v/>
      </c>
      <c r="N6341" t="str">
        <f>IF([1]线路!H6341="","",[1]线路!H6341)</f>
        <v/>
      </c>
    </row>
    <row r="6342" spans="7:14" x14ac:dyDescent="0.15">
      <c r="G6342" s="18"/>
      <c r="H6342" s="18"/>
      <c r="I6342" s="18"/>
      <c r="J6342" s="18"/>
      <c r="K6342" s="18"/>
      <c r="L6342" s="18" t="str">
        <f t="shared" si="178"/>
        <v/>
      </c>
      <c r="N6342" t="str">
        <f>IF([1]线路!H6342="","",[1]线路!H6342)</f>
        <v/>
      </c>
    </row>
    <row r="6343" spans="7:14" x14ac:dyDescent="0.15">
      <c r="G6343" s="18"/>
      <c r="H6343" s="18"/>
      <c r="I6343" s="18"/>
      <c r="J6343" s="18"/>
      <c r="K6343" s="18"/>
      <c r="L6343" s="18" t="str">
        <f t="shared" si="178"/>
        <v/>
      </c>
      <c r="N6343" t="str">
        <f>IF([1]线路!H6343="","",[1]线路!H6343)</f>
        <v/>
      </c>
    </row>
    <row r="6344" spans="7:14" x14ac:dyDescent="0.15">
      <c r="G6344" s="18"/>
      <c r="H6344" s="18"/>
      <c r="I6344" s="18"/>
      <c r="J6344" s="18"/>
      <c r="K6344" s="18"/>
      <c r="L6344" s="18" t="str">
        <f t="shared" si="178"/>
        <v/>
      </c>
      <c r="N6344" t="str">
        <f>IF([1]线路!H6344="","",[1]线路!H6344)</f>
        <v/>
      </c>
    </row>
    <row r="6345" spans="7:14" x14ac:dyDescent="0.15">
      <c r="G6345" s="18"/>
      <c r="H6345" s="18"/>
      <c r="I6345" s="18"/>
      <c r="J6345" s="18"/>
      <c r="K6345" s="18"/>
      <c r="L6345" s="18" t="str">
        <f t="shared" si="178"/>
        <v/>
      </c>
      <c r="N6345" t="str">
        <f>IF([1]线路!H6345="","",[1]线路!H6345)</f>
        <v/>
      </c>
    </row>
    <row r="6346" spans="7:14" x14ac:dyDescent="0.15">
      <c r="G6346" s="18"/>
      <c r="H6346" s="18"/>
      <c r="I6346" s="18"/>
      <c r="J6346" s="18"/>
      <c r="K6346" s="18"/>
      <c r="L6346" s="18" t="str">
        <f t="shared" si="178"/>
        <v/>
      </c>
      <c r="N6346" t="str">
        <f>IF([1]线路!H6346="","",[1]线路!H6346)</f>
        <v/>
      </c>
    </row>
    <row r="6347" spans="7:14" x14ac:dyDescent="0.15">
      <c r="G6347" s="18"/>
      <c r="H6347" s="18"/>
      <c r="I6347" s="18"/>
      <c r="J6347" s="18"/>
      <c r="K6347" s="18"/>
      <c r="L6347" s="18" t="str">
        <f t="shared" si="178"/>
        <v/>
      </c>
      <c r="N6347" t="str">
        <f>IF([1]线路!H6347="","",[1]线路!H6347)</f>
        <v/>
      </c>
    </row>
    <row r="6348" spans="7:14" x14ac:dyDescent="0.15">
      <c r="G6348" s="18"/>
      <c r="H6348" s="18"/>
      <c r="I6348" s="18"/>
      <c r="J6348" s="18"/>
      <c r="K6348" s="18"/>
      <c r="L6348" s="18" t="str">
        <f t="shared" si="178"/>
        <v/>
      </c>
      <c r="N6348" t="str">
        <f>IF([1]线路!H6348="","",[1]线路!H6348)</f>
        <v/>
      </c>
    </row>
    <row r="6349" spans="7:14" x14ac:dyDescent="0.15">
      <c r="G6349" s="18"/>
      <c r="H6349" s="18"/>
      <c r="I6349" s="18"/>
      <c r="J6349" s="18"/>
      <c r="K6349" s="18"/>
      <c r="L6349" s="18" t="str">
        <f t="shared" si="178"/>
        <v/>
      </c>
      <c r="N6349" t="str">
        <f>IF([1]线路!H6349="","",[1]线路!H6349)</f>
        <v/>
      </c>
    </row>
    <row r="6350" spans="7:14" x14ac:dyDescent="0.15">
      <c r="G6350" s="18"/>
      <c r="H6350" s="18"/>
      <c r="I6350" s="18"/>
      <c r="J6350" s="18"/>
      <c r="K6350" s="18"/>
      <c r="L6350" s="18" t="str">
        <f t="shared" si="178"/>
        <v/>
      </c>
      <c r="N6350" t="str">
        <f>IF([1]线路!H6350="","",[1]线路!H6350)</f>
        <v/>
      </c>
    </row>
    <row r="6351" spans="7:14" x14ac:dyDescent="0.15">
      <c r="G6351" s="18"/>
      <c r="H6351" s="18"/>
      <c r="I6351" s="18"/>
      <c r="J6351" s="18"/>
      <c r="K6351" s="18"/>
      <c r="L6351" s="18" t="str">
        <f t="shared" si="178"/>
        <v/>
      </c>
      <c r="N6351" t="str">
        <f>IF([1]线路!H6351="","",[1]线路!H6351)</f>
        <v/>
      </c>
    </row>
    <row r="6352" spans="7:14" x14ac:dyDescent="0.15">
      <c r="G6352" s="18"/>
      <c r="H6352" s="18"/>
      <c r="I6352" s="18"/>
      <c r="J6352" s="18"/>
      <c r="K6352" s="18"/>
      <c r="L6352" s="18" t="str">
        <f t="shared" si="178"/>
        <v/>
      </c>
      <c r="N6352" t="str">
        <f>IF([1]线路!H6352="","",[1]线路!H6352)</f>
        <v/>
      </c>
    </row>
    <row r="6353" spans="7:14" x14ac:dyDescent="0.15">
      <c r="G6353" s="18"/>
      <c r="H6353" s="18"/>
      <c r="I6353" s="18"/>
      <c r="J6353" s="18"/>
      <c r="K6353" s="18"/>
      <c r="L6353" s="18" t="str">
        <f t="shared" si="178"/>
        <v/>
      </c>
      <c r="N6353" t="str">
        <f>IF([1]线路!H6353="","",[1]线路!H6353)</f>
        <v/>
      </c>
    </row>
    <row r="6354" spans="7:14" x14ac:dyDescent="0.15">
      <c r="G6354" s="18"/>
      <c r="H6354" s="18"/>
      <c r="I6354" s="18"/>
      <c r="J6354" s="18"/>
      <c r="K6354" s="18"/>
      <c r="L6354" s="18" t="str">
        <f t="shared" si="178"/>
        <v/>
      </c>
      <c r="N6354" t="str">
        <f>IF([1]线路!H6354="","",[1]线路!H6354)</f>
        <v/>
      </c>
    </row>
    <row r="6355" spans="7:14" x14ac:dyDescent="0.15">
      <c r="G6355" s="18"/>
      <c r="H6355" s="18"/>
      <c r="I6355" s="18"/>
      <c r="J6355" s="18"/>
      <c r="K6355" s="18"/>
      <c r="L6355" s="18" t="str">
        <f t="shared" si="178"/>
        <v/>
      </c>
      <c r="N6355" t="str">
        <f>IF([1]线路!H6355="","",[1]线路!H6355)</f>
        <v/>
      </c>
    </row>
    <row r="6356" spans="7:14" x14ac:dyDescent="0.15">
      <c r="G6356" s="18"/>
      <c r="H6356" s="18"/>
      <c r="I6356" s="18"/>
      <c r="J6356" s="18"/>
      <c r="K6356" s="18"/>
      <c r="L6356" s="18" t="str">
        <f t="shared" si="178"/>
        <v/>
      </c>
      <c r="N6356" t="str">
        <f>IF([1]线路!H6356="","",[1]线路!H6356)</f>
        <v/>
      </c>
    </row>
    <row r="6357" spans="7:14" x14ac:dyDescent="0.15">
      <c r="G6357" s="18"/>
      <c r="H6357" s="18"/>
      <c r="I6357" s="18"/>
      <c r="J6357" s="18"/>
      <c r="K6357" s="18"/>
      <c r="L6357" s="18" t="str">
        <f t="shared" si="178"/>
        <v/>
      </c>
      <c r="N6357" t="str">
        <f>IF([1]线路!H6357="","",[1]线路!H6357)</f>
        <v/>
      </c>
    </row>
    <row r="6358" spans="7:14" x14ac:dyDescent="0.15">
      <c r="G6358" s="18"/>
      <c r="H6358" s="18"/>
      <c r="I6358" s="18"/>
      <c r="J6358" s="18"/>
      <c r="K6358" s="18"/>
      <c r="L6358" s="18" t="str">
        <f t="shared" si="178"/>
        <v/>
      </c>
      <c r="N6358" t="str">
        <f>IF([1]线路!H6358="","",[1]线路!H6358)</f>
        <v/>
      </c>
    </row>
    <row r="6359" spans="7:14" x14ac:dyDescent="0.15">
      <c r="G6359" s="18"/>
      <c r="H6359" s="18"/>
      <c r="I6359" s="18"/>
      <c r="J6359" s="18"/>
      <c r="K6359" s="18"/>
      <c r="L6359" s="18" t="str">
        <f t="shared" si="178"/>
        <v/>
      </c>
      <c r="N6359" t="str">
        <f>IF([1]线路!H6359="","",[1]线路!H6359)</f>
        <v/>
      </c>
    </row>
    <row r="6360" spans="7:14" x14ac:dyDescent="0.15">
      <c r="G6360" s="18"/>
      <c r="H6360" s="18"/>
      <c r="I6360" s="18"/>
      <c r="J6360" s="18"/>
      <c r="K6360" s="18"/>
      <c r="L6360" s="18" t="str">
        <f t="shared" si="178"/>
        <v/>
      </c>
      <c r="N6360" t="str">
        <f>IF([1]线路!H6360="","",[1]线路!H6360)</f>
        <v/>
      </c>
    </row>
    <row r="6361" spans="7:14" x14ac:dyDescent="0.15">
      <c r="G6361" s="18"/>
      <c r="H6361" s="18"/>
      <c r="I6361" s="18"/>
      <c r="J6361" s="18"/>
      <c r="K6361" s="18"/>
      <c r="L6361" s="18" t="str">
        <f t="shared" si="178"/>
        <v/>
      </c>
      <c r="N6361" t="str">
        <f>IF([1]线路!H6361="","",[1]线路!H6361)</f>
        <v/>
      </c>
    </row>
    <row r="6362" spans="7:14" x14ac:dyDescent="0.15">
      <c r="G6362" s="18"/>
      <c r="H6362" s="18"/>
      <c r="I6362" s="18"/>
      <c r="J6362" s="18"/>
      <c r="K6362" s="18"/>
      <c r="L6362" s="18" t="str">
        <f t="shared" si="178"/>
        <v/>
      </c>
      <c r="N6362" t="str">
        <f>IF([1]线路!H6362="","",[1]线路!H6362)</f>
        <v/>
      </c>
    </row>
    <row r="6363" spans="7:14" x14ac:dyDescent="0.15">
      <c r="G6363" s="18"/>
      <c r="H6363" s="18"/>
      <c r="I6363" s="18"/>
      <c r="J6363" s="18"/>
      <c r="K6363" s="18"/>
      <c r="L6363" s="18" t="str">
        <f t="shared" si="178"/>
        <v/>
      </c>
      <c r="N6363" t="str">
        <f>IF([1]线路!H6363="","",[1]线路!H6363)</f>
        <v/>
      </c>
    </row>
    <row r="6364" spans="7:14" x14ac:dyDescent="0.15">
      <c r="G6364" s="18"/>
      <c r="H6364" s="18"/>
      <c r="I6364" s="18"/>
      <c r="J6364" s="18"/>
      <c r="K6364" s="18"/>
      <c r="L6364" s="18" t="str">
        <f t="shared" si="178"/>
        <v/>
      </c>
      <c r="N6364" t="str">
        <f>IF([1]线路!H6364="","",[1]线路!H6364)</f>
        <v/>
      </c>
    </row>
    <row r="6365" spans="7:14" x14ac:dyDescent="0.15">
      <c r="G6365" s="18"/>
      <c r="H6365" s="18"/>
      <c r="I6365" s="18"/>
      <c r="J6365" s="18"/>
      <c r="K6365" s="18"/>
      <c r="L6365" s="18" t="str">
        <f t="shared" si="178"/>
        <v/>
      </c>
      <c r="N6365" t="str">
        <f>IF([1]线路!H6365="","",[1]线路!H6365)</f>
        <v/>
      </c>
    </row>
    <row r="6366" spans="7:14" x14ac:dyDescent="0.15">
      <c r="G6366" s="18"/>
      <c r="H6366" s="18"/>
      <c r="I6366" s="18"/>
      <c r="J6366" s="18"/>
      <c r="K6366" s="18"/>
      <c r="L6366" s="18" t="str">
        <f t="shared" si="178"/>
        <v/>
      </c>
      <c r="N6366" t="str">
        <f>IF([1]线路!H6366="","",[1]线路!H6366)</f>
        <v/>
      </c>
    </row>
    <row r="6367" spans="7:14" x14ac:dyDescent="0.15">
      <c r="G6367" s="18"/>
      <c r="H6367" s="18"/>
      <c r="I6367" s="18"/>
      <c r="J6367" s="18"/>
      <c r="K6367" s="18"/>
      <c r="L6367" s="18" t="str">
        <f t="shared" si="178"/>
        <v/>
      </c>
      <c r="N6367" t="str">
        <f>IF([1]线路!H6367="","",[1]线路!H6367)</f>
        <v/>
      </c>
    </row>
    <row r="6368" spans="7:14" x14ac:dyDescent="0.15">
      <c r="G6368" s="18"/>
      <c r="H6368" s="18"/>
      <c r="I6368" s="18"/>
      <c r="J6368" s="18"/>
      <c r="K6368" s="18"/>
      <c r="L6368" s="18" t="str">
        <f t="shared" si="178"/>
        <v/>
      </c>
      <c r="N6368" t="str">
        <f>IF([1]线路!H6368="","",[1]线路!H6368)</f>
        <v/>
      </c>
    </row>
    <row r="6369" spans="7:14" x14ac:dyDescent="0.15">
      <c r="G6369" s="18"/>
      <c r="H6369" s="18"/>
      <c r="I6369" s="18"/>
      <c r="J6369" s="18"/>
      <c r="K6369" s="18"/>
      <c r="L6369" s="18" t="str">
        <f t="shared" si="178"/>
        <v/>
      </c>
      <c r="N6369" t="str">
        <f>IF([1]线路!H6369="","",[1]线路!H6369)</f>
        <v/>
      </c>
    </row>
    <row r="6370" spans="7:14" x14ac:dyDescent="0.15">
      <c r="G6370" s="18"/>
      <c r="H6370" s="18"/>
      <c r="I6370" s="18"/>
      <c r="J6370" s="18"/>
      <c r="K6370" s="18"/>
      <c r="L6370" s="18" t="str">
        <f t="shared" si="178"/>
        <v/>
      </c>
      <c r="N6370" t="str">
        <f>IF([1]线路!H6370="","",[1]线路!H6370)</f>
        <v/>
      </c>
    </row>
    <row r="6371" spans="7:14" x14ac:dyDescent="0.15">
      <c r="G6371" s="18"/>
      <c r="H6371" s="18"/>
      <c r="I6371" s="18"/>
      <c r="J6371" s="18"/>
      <c r="K6371" s="18"/>
      <c r="L6371" s="18" t="str">
        <f t="shared" si="178"/>
        <v/>
      </c>
      <c r="N6371" t="str">
        <f>IF([1]线路!H6371="","",[1]线路!H6371)</f>
        <v/>
      </c>
    </row>
    <row r="6372" spans="7:14" x14ac:dyDescent="0.15">
      <c r="G6372" s="18"/>
      <c r="H6372" s="18"/>
      <c r="I6372" s="18"/>
      <c r="J6372" s="18"/>
      <c r="K6372" s="18"/>
      <c r="L6372" s="18" t="str">
        <f t="shared" si="178"/>
        <v/>
      </c>
      <c r="N6372" t="str">
        <f>IF([1]线路!H6372="","",[1]线路!H6372)</f>
        <v/>
      </c>
    </row>
    <row r="6373" spans="7:14" x14ac:dyDescent="0.15">
      <c r="G6373" s="18"/>
      <c r="H6373" s="18"/>
      <c r="I6373" s="18"/>
      <c r="J6373" s="18"/>
      <c r="K6373" s="18"/>
      <c r="L6373" s="18" t="str">
        <f t="shared" si="178"/>
        <v/>
      </c>
      <c r="N6373" t="str">
        <f>IF([1]线路!H6373="","",[1]线路!H6373)</f>
        <v/>
      </c>
    </row>
    <row r="6374" spans="7:14" x14ac:dyDescent="0.15">
      <c r="G6374" s="18"/>
      <c r="H6374" s="18"/>
      <c r="I6374" s="18"/>
      <c r="J6374" s="18"/>
      <c r="K6374" s="18"/>
      <c r="L6374" s="18" t="str">
        <f t="shared" si="178"/>
        <v/>
      </c>
      <c r="N6374" t="str">
        <f>IF([1]线路!H6374="","",[1]线路!H6374)</f>
        <v/>
      </c>
    </row>
    <row r="6375" spans="7:14" x14ac:dyDescent="0.15">
      <c r="G6375" s="18"/>
      <c r="H6375" s="18"/>
      <c r="I6375" s="18"/>
      <c r="J6375" s="18"/>
      <c r="K6375" s="18"/>
      <c r="L6375" s="18" t="str">
        <f t="shared" si="178"/>
        <v/>
      </c>
      <c r="N6375" t="str">
        <f>IF([1]线路!H6375="","",[1]线路!H6375)</f>
        <v/>
      </c>
    </row>
    <row r="6376" spans="7:14" x14ac:dyDescent="0.15">
      <c r="G6376" s="18"/>
      <c r="H6376" s="18"/>
      <c r="I6376" s="18"/>
      <c r="J6376" s="18"/>
      <c r="K6376" s="18"/>
      <c r="L6376" s="18" t="str">
        <f t="shared" si="178"/>
        <v/>
      </c>
      <c r="N6376" t="str">
        <f>IF([1]线路!H6376="","",[1]线路!H6376)</f>
        <v/>
      </c>
    </row>
    <row r="6377" spans="7:14" x14ac:dyDescent="0.15">
      <c r="G6377" s="18"/>
      <c r="H6377" s="18"/>
      <c r="I6377" s="18"/>
      <c r="J6377" s="18"/>
      <c r="K6377" s="18"/>
      <c r="L6377" s="18" t="str">
        <f t="shared" si="178"/>
        <v/>
      </c>
      <c r="N6377" t="str">
        <f>IF([1]线路!H6377="","",[1]线路!H6377)</f>
        <v/>
      </c>
    </row>
    <row r="6378" spans="7:14" x14ac:dyDescent="0.15">
      <c r="G6378" s="18"/>
      <c r="H6378" s="18"/>
      <c r="I6378" s="18"/>
      <c r="J6378" s="18"/>
      <c r="K6378" s="18"/>
      <c r="L6378" s="18" t="str">
        <f t="shared" si="178"/>
        <v/>
      </c>
      <c r="N6378" t="str">
        <f>IF([1]线路!H6378="","",[1]线路!H6378)</f>
        <v/>
      </c>
    </row>
    <row r="6379" spans="7:14" x14ac:dyDescent="0.15">
      <c r="G6379" s="18"/>
      <c r="H6379" s="18"/>
      <c r="I6379" s="18"/>
      <c r="J6379" s="18"/>
      <c r="K6379" s="18"/>
      <c r="L6379" s="18" t="str">
        <f t="shared" si="178"/>
        <v/>
      </c>
      <c r="N6379" t="str">
        <f>IF([1]线路!H6379="","",[1]线路!H6379)</f>
        <v/>
      </c>
    </row>
    <row r="6380" spans="7:14" x14ac:dyDescent="0.15">
      <c r="G6380" s="18"/>
      <c r="H6380" s="18"/>
      <c r="I6380" s="18"/>
      <c r="J6380" s="18"/>
      <c r="K6380" s="18"/>
      <c r="L6380" s="18" t="str">
        <f t="shared" si="178"/>
        <v/>
      </c>
      <c r="N6380" t="str">
        <f>IF([1]线路!H6380="","",[1]线路!H6380)</f>
        <v/>
      </c>
    </row>
    <row r="6381" spans="7:14" x14ac:dyDescent="0.15">
      <c r="G6381" s="18"/>
      <c r="H6381" s="18"/>
      <c r="I6381" s="18"/>
      <c r="J6381" s="18"/>
      <c r="K6381" s="18"/>
      <c r="L6381" s="18" t="str">
        <f t="shared" si="178"/>
        <v/>
      </c>
      <c r="N6381" t="str">
        <f>IF([1]线路!H6381="","",[1]线路!H6381)</f>
        <v/>
      </c>
    </row>
    <row r="6382" spans="7:14" x14ac:dyDescent="0.15">
      <c r="G6382" s="18"/>
      <c r="H6382" s="18"/>
      <c r="I6382" s="18"/>
      <c r="J6382" s="18"/>
      <c r="K6382" s="18"/>
      <c r="L6382" s="18" t="str">
        <f t="shared" si="178"/>
        <v/>
      </c>
      <c r="N6382" t="str">
        <f>IF([1]线路!H6382="","",[1]线路!H6382)</f>
        <v/>
      </c>
    </row>
    <row r="6383" spans="7:14" x14ac:dyDescent="0.15">
      <c r="G6383" s="18"/>
      <c r="H6383" s="18"/>
      <c r="I6383" s="18"/>
      <c r="J6383" s="18"/>
      <c r="K6383" s="18"/>
      <c r="L6383" s="18" t="str">
        <f t="shared" si="178"/>
        <v/>
      </c>
      <c r="N6383" t="str">
        <f>IF([1]线路!H6383="","",[1]线路!H6383)</f>
        <v/>
      </c>
    </row>
    <row r="6384" spans="7:14" x14ac:dyDescent="0.15">
      <c r="G6384" s="18"/>
      <c r="H6384" s="18"/>
      <c r="I6384" s="18"/>
      <c r="J6384" s="18"/>
      <c r="K6384" s="18"/>
      <c r="L6384" s="18" t="str">
        <f t="shared" si="178"/>
        <v/>
      </c>
      <c r="N6384" t="str">
        <f>IF([1]线路!H6384="","",[1]线路!H6384)</f>
        <v/>
      </c>
    </row>
    <row r="6385" spans="7:14" x14ac:dyDescent="0.15">
      <c r="G6385" s="18"/>
      <c r="H6385" s="18"/>
      <c r="I6385" s="18"/>
      <c r="J6385" s="18"/>
      <c r="K6385" s="18"/>
      <c r="L6385" s="18" t="str">
        <f t="shared" si="178"/>
        <v/>
      </c>
      <c r="N6385" t="str">
        <f>IF([1]线路!H6385="","",[1]线路!H6385)</f>
        <v/>
      </c>
    </row>
    <row r="6386" spans="7:14" x14ac:dyDescent="0.15">
      <c r="G6386" s="18"/>
      <c r="H6386" s="18"/>
      <c r="I6386" s="18"/>
      <c r="J6386" s="18"/>
      <c r="K6386" s="18"/>
      <c r="L6386" s="18" t="str">
        <f t="shared" si="178"/>
        <v/>
      </c>
      <c r="N6386" t="str">
        <f>IF([1]线路!H6386="","",[1]线路!H6386)</f>
        <v/>
      </c>
    </row>
    <row r="6387" spans="7:14" x14ac:dyDescent="0.15">
      <c r="G6387" s="18"/>
      <c r="H6387" s="18"/>
      <c r="I6387" s="18"/>
      <c r="J6387" s="18"/>
      <c r="K6387" s="18"/>
      <c r="L6387" s="18" t="str">
        <f t="shared" si="178"/>
        <v/>
      </c>
      <c r="N6387" t="str">
        <f>IF([1]线路!H6387="","",[1]线路!H6387)</f>
        <v/>
      </c>
    </row>
    <row r="6388" spans="7:14" x14ac:dyDescent="0.15">
      <c r="G6388" s="18"/>
      <c r="H6388" s="18"/>
      <c r="I6388" s="18"/>
      <c r="J6388" s="18"/>
      <c r="K6388" s="18"/>
      <c r="L6388" s="18" t="str">
        <f t="shared" si="178"/>
        <v/>
      </c>
      <c r="N6388" t="str">
        <f>IF([1]线路!H6388="","",[1]线路!H6388)</f>
        <v/>
      </c>
    </row>
    <row r="6389" spans="7:14" x14ac:dyDescent="0.15">
      <c r="G6389" s="18"/>
      <c r="H6389" s="18"/>
      <c r="I6389" s="18"/>
      <c r="J6389" s="18"/>
      <c r="K6389" s="18"/>
      <c r="L6389" s="18" t="str">
        <f t="shared" si="178"/>
        <v/>
      </c>
      <c r="N6389" t="str">
        <f>IF([1]线路!H6389="","",[1]线路!H6389)</f>
        <v/>
      </c>
    </row>
    <row r="6390" spans="7:14" x14ac:dyDescent="0.15">
      <c r="G6390" s="18"/>
      <c r="H6390" s="18"/>
      <c r="I6390" s="18"/>
      <c r="J6390" s="18"/>
      <c r="K6390" s="18"/>
      <c r="L6390" s="18" t="str">
        <f t="shared" si="178"/>
        <v/>
      </c>
      <c r="N6390" t="str">
        <f>IF([1]线路!H6390="","",[1]线路!H6390)</f>
        <v/>
      </c>
    </row>
    <row r="6391" spans="7:14" x14ac:dyDescent="0.15">
      <c r="G6391" s="18"/>
      <c r="H6391" s="18"/>
      <c r="I6391" s="18"/>
      <c r="J6391" s="18"/>
      <c r="K6391" s="18"/>
      <c r="L6391" s="18" t="str">
        <f t="shared" si="178"/>
        <v/>
      </c>
      <c r="N6391" t="str">
        <f>IF([1]线路!H6391="","",[1]线路!H6391)</f>
        <v/>
      </c>
    </row>
    <row r="6392" spans="7:14" x14ac:dyDescent="0.15">
      <c r="G6392" s="18"/>
      <c r="H6392" s="18"/>
      <c r="I6392" s="18"/>
      <c r="J6392" s="18"/>
      <c r="K6392" s="18"/>
      <c r="L6392" s="18" t="str">
        <f t="shared" si="178"/>
        <v/>
      </c>
      <c r="N6392" t="str">
        <f>IF([1]线路!H6392="","",[1]线路!H6392)</f>
        <v/>
      </c>
    </row>
    <row r="6393" spans="7:14" x14ac:dyDescent="0.15">
      <c r="G6393" s="18"/>
      <c r="H6393" s="18"/>
      <c r="I6393" s="18"/>
      <c r="J6393" s="18"/>
      <c r="K6393" s="18"/>
      <c r="L6393" s="18" t="str">
        <f t="shared" si="178"/>
        <v/>
      </c>
      <c r="N6393" t="str">
        <f>IF([1]线路!H6393="","",[1]线路!H6393)</f>
        <v/>
      </c>
    </row>
    <row r="6394" spans="7:14" x14ac:dyDescent="0.15">
      <c r="G6394" s="18"/>
      <c r="H6394" s="18"/>
      <c r="I6394" s="18"/>
      <c r="J6394" s="18"/>
      <c r="K6394" s="18"/>
      <c r="L6394" s="18" t="str">
        <f t="shared" si="178"/>
        <v/>
      </c>
      <c r="N6394" t="str">
        <f>IF([1]线路!H6394="","",[1]线路!H6394)</f>
        <v/>
      </c>
    </row>
    <row r="6395" spans="7:14" x14ac:dyDescent="0.15">
      <c r="G6395" s="18"/>
      <c r="H6395" s="18"/>
      <c r="I6395" s="18"/>
      <c r="J6395" s="18"/>
      <c r="K6395" s="18"/>
      <c r="L6395" s="18" t="str">
        <f t="shared" si="178"/>
        <v/>
      </c>
      <c r="N6395" t="str">
        <f>IF([1]线路!H6395="","",[1]线路!H6395)</f>
        <v/>
      </c>
    </row>
    <row r="6396" spans="7:14" x14ac:dyDescent="0.15">
      <c r="G6396" s="18"/>
      <c r="H6396" s="18"/>
      <c r="I6396" s="18"/>
      <c r="J6396" s="18"/>
      <c r="K6396" s="18"/>
      <c r="L6396" s="18" t="str">
        <f t="shared" si="178"/>
        <v/>
      </c>
      <c r="N6396" t="str">
        <f>IF([1]线路!H6396="","",[1]线路!H6396)</f>
        <v/>
      </c>
    </row>
    <row r="6397" spans="7:14" x14ac:dyDescent="0.15">
      <c r="G6397" s="18"/>
      <c r="H6397" s="18"/>
      <c r="I6397" s="18"/>
      <c r="J6397" s="18"/>
      <c r="K6397" s="18"/>
      <c r="L6397" s="18" t="str">
        <f t="shared" si="178"/>
        <v/>
      </c>
      <c r="N6397" t="str">
        <f>IF([1]线路!H6397="","",[1]线路!H6397)</f>
        <v/>
      </c>
    </row>
    <row r="6398" spans="7:14" x14ac:dyDescent="0.15">
      <c r="G6398" s="18"/>
      <c r="H6398" s="18"/>
      <c r="I6398" s="18"/>
      <c r="J6398" s="18"/>
      <c r="K6398" s="18"/>
      <c r="L6398" s="18" t="str">
        <f t="shared" si="178"/>
        <v/>
      </c>
      <c r="N6398" t="str">
        <f>IF([1]线路!H6398="","",[1]线路!H6398)</f>
        <v/>
      </c>
    </row>
    <row r="6399" spans="7:14" x14ac:dyDescent="0.15">
      <c r="G6399" s="18"/>
      <c r="H6399" s="18"/>
      <c r="I6399" s="18"/>
      <c r="J6399" s="18"/>
      <c r="K6399" s="18"/>
      <c r="L6399" s="18" t="str">
        <f t="shared" si="178"/>
        <v/>
      </c>
      <c r="N6399" t="str">
        <f>IF([1]线路!H6399="","",[1]线路!H6399)</f>
        <v/>
      </c>
    </row>
    <row r="6400" spans="7:14" x14ac:dyDescent="0.15">
      <c r="G6400" s="18"/>
      <c r="H6400" s="18"/>
      <c r="I6400" s="18"/>
      <c r="J6400" s="18"/>
      <c r="K6400" s="18"/>
      <c r="L6400" s="18" t="str">
        <f t="shared" si="178"/>
        <v/>
      </c>
      <c r="N6400" t="str">
        <f>IF([1]线路!H6400="","",[1]线路!H6400)</f>
        <v/>
      </c>
    </row>
    <row r="6401" spans="7:14" x14ac:dyDescent="0.15">
      <c r="G6401" s="18"/>
      <c r="H6401" s="18"/>
      <c r="I6401" s="18"/>
      <c r="J6401" s="18"/>
      <c r="K6401" s="18"/>
      <c r="L6401" s="18" t="str">
        <f t="shared" si="178"/>
        <v/>
      </c>
      <c r="N6401" t="str">
        <f>IF([1]线路!H6401="","",[1]线路!H6401)</f>
        <v/>
      </c>
    </row>
    <row r="6402" spans="7:14" x14ac:dyDescent="0.15">
      <c r="G6402" s="18"/>
      <c r="H6402" s="18"/>
      <c r="I6402" s="18"/>
      <c r="J6402" s="18"/>
      <c r="K6402" s="18"/>
      <c r="L6402" s="18" t="str">
        <f t="shared" si="178"/>
        <v/>
      </c>
      <c r="N6402" t="str">
        <f>IF([1]线路!H6402="","",[1]线路!H6402)</f>
        <v/>
      </c>
    </row>
    <row r="6403" spans="7:14" x14ac:dyDescent="0.15">
      <c r="G6403" s="18"/>
      <c r="H6403" s="18"/>
      <c r="I6403" s="18"/>
      <c r="J6403" s="18"/>
      <c r="K6403" s="18"/>
      <c r="L6403" s="18" t="str">
        <f t="shared" ref="L6403:L6466" si="179">IF(OR(I6403="",K6403=""),"",IF(I6403/(I6403+K6403)&gt;0.5,0,1))</f>
        <v/>
      </c>
      <c r="N6403" t="str">
        <f>IF([1]线路!H6403="","",[1]线路!H6403)</f>
        <v/>
      </c>
    </row>
    <row r="6404" spans="7:14" x14ac:dyDescent="0.15">
      <c r="G6404" s="18"/>
      <c r="H6404" s="18"/>
      <c r="I6404" s="18"/>
      <c r="J6404" s="18"/>
      <c r="K6404" s="18"/>
      <c r="L6404" s="18" t="str">
        <f t="shared" si="179"/>
        <v/>
      </c>
      <c r="N6404" t="str">
        <f>IF([1]线路!H6404="","",[1]线路!H6404)</f>
        <v/>
      </c>
    </row>
    <row r="6405" spans="7:14" x14ac:dyDescent="0.15">
      <c r="G6405" s="18"/>
      <c r="H6405" s="18"/>
      <c r="I6405" s="18"/>
      <c r="J6405" s="18"/>
      <c r="K6405" s="18"/>
      <c r="L6405" s="18" t="str">
        <f t="shared" si="179"/>
        <v/>
      </c>
      <c r="N6405" t="str">
        <f>IF([1]线路!H6405="","",[1]线路!H6405)</f>
        <v/>
      </c>
    </row>
    <row r="6406" spans="7:14" x14ac:dyDescent="0.15">
      <c r="G6406" s="18"/>
      <c r="H6406" s="18"/>
      <c r="I6406" s="18"/>
      <c r="J6406" s="18"/>
      <c r="K6406" s="18"/>
      <c r="L6406" s="18" t="str">
        <f t="shared" si="179"/>
        <v/>
      </c>
      <c r="N6406" t="str">
        <f>IF([1]线路!H6406="","",[1]线路!H6406)</f>
        <v/>
      </c>
    </row>
    <row r="6407" spans="7:14" x14ac:dyDescent="0.15">
      <c r="G6407" s="18"/>
      <c r="H6407" s="18"/>
      <c r="I6407" s="18"/>
      <c r="J6407" s="18"/>
      <c r="K6407" s="18"/>
      <c r="L6407" s="18" t="str">
        <f t="shared" si="179"/>
        <v/>
      </c>
      <c r="N6407" t="str">
        <f>IF([1]线路!H6407="","",[1]线路!H6407)</f>
        <v/>
      </c>
    </row>
    <row r="6408" spans="7:14" x14ac:dyDescent="0.15">
      <c r="G6408" s="18"/>
      <c r="H6408" s="18"/>
      <c r="I6408" s="18"/>
      <c r="J6408" s="18"/>
      <c r="K6408" s="18"/>
      <c r="L6408" s="18" t="str">
        <f t="shared" si="179"/>
        <v/>
      </c>
      <c r="N6408" t="str">
        <f>IF([1]线路!H6408="","",[1]线路!H6408)</f>
        <v/>
      </c>
    </row>
    <row r="6409" spans="7:14" x14ac:dyDescent="0.15">
      <c r="G6409" s="18"/>
      <c r="H6409" s="18"/>
      <c r="I6409" s="18"/>
      <c r="J6409" s="18"/>
      <c r="K6409" s="18"/>
      <c r="L6409" s="18" t="str">
        <f t="shared" si="179"/>
        <v/>
      </c>
      <c r="N6409" t="str">
        <f>IF([1]线路!H6409="","",[1]线路!H6409)</f>
        <v/>
      </c>
    </row>
    <row r="6410" spans="7:14" x14ac:dyDescent="0.15">
      <c r="G6410" s="18"/>
      <c r="H6410" s="18"/>
      <c r="I6410" s="18"/>
      <c r="J6410" s="18"/>
      <c r="K6410" s="18"/>
      <c r="L6410" s="18" t="str">
        <f t="shared" si="179"/>
        <v/>
      </c>
      <c r="N6410" t="str">
        <f>IF([1]线路!H6410="","",[1]线路!H6410)</f>
        <v/>
      </c>
    </row>
    <row r="6411" spans="7:14" x14ac:dyDescent="0.15">
      <c r="G6411" s="18"/>
      <c r="H6411" s="18"/>
      <c r="I6411" s="18"/>
      <c r="J6411" s="18"/>
      <c r="K6411" s="18"/>
      <c r="L6411" s="18" t="str">
        <f t="shared" si="179"/>
        <v/>
      </c>
      <c r="N6411" t="str">
        <f>IF([1]线路!H6411="","",[1]线路!H6411)</f>
        <v/>
      </c>
    </row>
    <row r="6412" spans="7:14" x14ac:dyDescent="0.15">
      <c r="G6412" s="18"/>
      <c r="H6412" s="18"/>
      <c r="I6412" s="18"/>
      <c r="J6412" s="18"/>
      <c r="K6412" s="18"/>
      <c r="L6412" s="18" t="str">
        <f t="shared" si="179"/>
        <v/>
      </c>
      <c r="N6412" t="str">
        <f>IF([1]线路!H6412="","",[1]线路!H6412)</f>
        <v/>
      </c>
    </row>
    <row r="6413" spans="7:14" x14ac:dyDescent="0.15">
      <c r="G6413" s="18"/>
      <c r="H6413" s="18"/>
      <c r="I6413" s="18"/>
      <c r="J6413" s="18"/>
      <c r="K6413" s="18"/>
      <c r="L6413" s="18" t="str">
        <f t="shared" si="179"/>
        <v/>
      </c>
      <c r="N6413" t="str">
        <f>IF([1]线路!H6413="","",[1]线路!H6413)</f>
        <v/>
      </c>
    </row>
    <row r="6414" spans="7:14" x14ac:dyDescent="0.15">
      <c r="G6414" s="18"/>
      <c r="H6414" s="18"/>
      <c r="I6414" s="18"/>
      <c r="J6414" s="18"/>
      <c r="K6414" s="18"/>
      <c r="L6414" s="18" t="str">
        <f t="shared" si="179"/>
        <v/>
      </c>
      <c r="N6414" t="str">
        <f>IF([1]线路!H6414="","",[1]线路!H6414)</f>
        <v/>
      </c>
    </row>
    <row r="6415" spans="7:14" x14ac:dyDescent="0.15">
      <c r="G6415" s="18"/>
      <c r="H6415" s="18"/>
      <c r="I6415" s="18"/>
      <c r="J6415" s="18"/>
      <c r="K6415" s="18"/>
      <c r="L6415" s="18" t="str">
        <f t="shared" si="179"/>
        <v/>
      </c>
      <c r="N6415" t="str">
        <f>IF([1]线路!H6415="","",[1]线路!H6415)</f>
        <v/>
      </c>
    </row>
    <row r="6416" spans="7:14" x14ac:dyDescent="0.15">
      <c r="G6416" s="18"/>
      <c r="H6416" s="18"/>
      <c r="I6416" s="18"/>
      <c r="J6416" s="18"/>
      <c r="K6416" s="18"/>
      <c r="L6416" s="18" t="str">
        <f t="shared" si="179"/>
        <v/>
      </c>
      <c r="N6416" t="str">
        <f>IF([1]线路!H6416="","",[1]线路!H6416)</f>
        <v/>
      </c>
    </row>
    <row r="6417" spans="7:14" x14ac:dyDescent="0.15">
      <c r="G6417" s="18"/>
      <c r="H6417" s="18"/>
      <c r="I6417" s="18"/>
      <c r="J6417" s="18"/>
      <c r="K6417" s="18"/>
      <c r="L6417" s="18" t="str">
        <f t="shared" si="179"/>
        <v/>
      </c>
      <c r="N6417" t="str">
        <f>IF([1]线路!H6417="","",[1]线路!H6417)</f>
        <v/>
      </c>
    </row>
    <row r="6418" spans="7:14" x14ac:dyDescent="0.15">
      <c r="G6418" s="18"/>
      <c r="H6418" s="18"/>
      <c r="I6418" s="18"/>
      <c r="J6418" s="18"/>
      <c r="K6418" s="18"/>
      <c r="L6418" s="18" t="str">
        <f t="shared" si="179"/>
        <v/>
      </c>
      <c r="N6418" t="str">
        <f>IF([1]线路!H6418="","",[1]线路!H6418)</f>
        <v/>
      </c>
    </row>
    <row r="6419" spans="7:14" x14ac:dyDescent="0.15">
      <c r="G6419" s="18"/>
      <c r="H6419" s="18"/>
      <c r="I6419" s="18"/>
      <c r="J6419" s="18"/>
      <c r="K6419" s="18"/>
      <c r="L6419" s="18" t="str">
        <f t="shared" si="179"/>
        <v/>
      </c>
      <c r="N6419" t="str">
        <f>IF([1]线路!H6419="","",[1]线路!H6419)</f>
        <v/>
      </c>
    </row>
    <row r="6420" spans="7:14" x14ac:dyDescent="0.15">
      <c r="G6420" s="18"/>
      <c r="H6420" s="18"/>
      <c r="I6420" s="18"/>
      <c r="J6420" s="18"/>
      <c r="K6420" s="18"/>
      <c r="L6420" s="18" t="str">
        <f t="shared" si="179"/>
        <v/>
      </c>
      <c r="N6420" t="str">
        <f>IF([1]线路!H6420="","",[1]线路!H6420)</f>
        <v/>
      </c>
    </row>
    <row r="6421" spans="7:14" x14ac:dyDescent="0.15">
      <c r="G6421" s="18"/>
      <c r="H6421" s="18"/>
      <c r="I6421" s="18"/>
      <c r="J6421" s="18"/>
      <c r="K6421" s="18"/>
      <c r="L6421" s="18" t="str">
        <f t="shared" si="179"/>
        <v/>
      </c>
      <c r="N6421" t="str">
        <f>IF([1]线路!H6421="","",[1]线路!H6421)</f>
        <v/>
      </c>
    </row>
    <row r="6422" spans="7:14" x14ac:dyDescent="0.15">
      <c r="G6422" s="18"/>
      <c r="H6422" s="18"/>
      <c r="I6422" s="18"/>
      <c r="J6422" s="18"/>
      <c r="K6422" s="18"/>
      <c r="L6422" s="18" t="str">
        <f t="shared" si="179"/>
        <v/>
      </c>
      <c r="N6422" t="str">
        <f>IF([1]线路!H6422="","",[1]线路!H6422)</f>
        <v/>
      </c>
    </row>
    <row r="6423" spans="7:14" x14ac:dyDescent="0.15">
      <c r="G6423" s="18"/>
      <c r="H6423" s="18"/>
      <c r="I6423" s="18"/>
      <c r="J6423" s="18"/>
      <c r="K6423" s="18"/>
      <c r="L6423" s="18" t="str">
        <f t="shared" si="179"/>
        <v/>
      </c>
      <c r="N6423" t="str">
        <f>IF([1]线路!H6423="","",[1]线路!H6423)</f>
        <v/>
      </c>
    </row>
    <row r="6424" spans="7:14" x14ac:dyDescent="0.15">
      <c r="G6424" s="18"/>
      <c r="H6424" s="18"/>
      <c r="I6424" s="18"/>
      <c r="J6424" s="18"/>
      <c r="K6424" s="18"/>
      <c r="L6424" s="18" t="str">
        <f t="shared" si="179"/>
        <v/>
      </c>
      <c r="N6424" t="str">
        <f>IF([1]线路!H6424="","",[1]线路!H6424)</f>
        <v/>
      </c>
    </row>
    <row r="6425" spans="7:14" x14ac:dyDescent="0.15">
      <c r="G6425" s="18"/>
      <c r="H6425" s="18"/>
      <c r="I6425" s="18"/>
      <c r="J6425" s="18"/>
      <c r="K6425" s="18"/>
      <c r="L6425" s="18" t="str">
        <f t="shared" si="179"/>
        <v/>
      </c>
      <c r="N6425" t="str">
        <f>IF([1]线路!H6425="","",[1]线路!H6425)</f>
        <v/>
      </c>
    </row>
    <row r="6426" spans="7:14" x14ac:dyDescent="0.15">
      <c r="G6426" s="18"/>
      <c r="H6426" s="18"/>
      <c r="I6426" s="18"/>
      <c r="J6426" s="18"/>
      <c r="K6426" s="18"/>
      <c r="L6426" s="18" t="str">
        <f t="shared" si="179"/>
        <v/>
      </c>
      <c r="N6426" t="str">
        <f>IF([1]线路!H6426="","",[1]线路!H6426)</f>
        <v/>
      </c>
    </row>
    <row r="6427" spans="7:14" x14ac:dyDescent="0.15">
      <c r="G6427" s="18"/>
      <c r="H6427" s="18"/>
      <c r="I6427" s="18"/>
      <c r="J6427" s="18"/>
      <c r="K6427" s="18"/>
      <c r="L6427" s="18" t="str">
        <f t="shared" si="179"/>
        <v/>
      </c>
      <c r="N6427" t="str">
        <f>IF([1]线路!H6427="","",[1]线路!H6427)</f>
        <v/>
      </c>
    </row>
    <row r="6428" spans="7:14" x14ac:dyDescent="0.15">
      <c r="G6428" s="18"/>
      <c r="H6428" s="18"/>
      <c r="I6428" s="18"/>
      <c r="J6428" s="18"/>
      <c r="K6428" s="18"/>
      <c r="L6428" s="18" t="str">
        <f t="shared" si="179"/>
        <v/>
      </c>
      <c r="N6428" t="str">
        <f>IF([1]线路!H6428="","",[1]线路!H6428)</f>
        <v/>
      </c>
    </row>
    <row r="6429" spans="7:14" x14ac:dyDescent="0.15">
      <c r="G6429" s="18"/>
      <c r="H6429" s="18"/>
      <c r="I6429" s="18"/>
      <c r="J6429" s="18"/>
      <c r="K6429" s="18"/>
      <c r="L6429" s="18" t="str">
        <f t="shared" si="179"/>
        <v/>
      </c>
      <c r="N6429" t="str">
        <f>IF([1]线路!H6429="","",[1]线路!H6429)</f>
        <v/>
      </c>
    </row>
    <row r="6430" spans="7:14" x14ac:dyDescent="0.15">
      <c r="G6430" s="18"/>
      <c r="H6430" s="18"/>
      <c r="I6430" s="18"/>
      <c r="J6430" s="18"/>
      <c r="K6430" s="18"/>
      <c r="L6430" s="18" t="str">
        <f t="shared" si="179"/>
        <v/>
      </c>
      <c r="N6430" t="str">
        <f>IF([1]线路!H6430="","",[1]线路!H6430)</f>
        <v/>
      </c>
    </row>
    <row r="6431" spans="7:14" x14ac:dyDescent="0.15">
      <c r="G6431" s="18"/>
      <c r="H6431" s="18"/>
      <c r="I6431" s="18"/>
      <c r="J6431" s="18"/>
      <c r="K6431" s="18"/>
      <c r="L6431" s="18" t="str">
        <f t="shared" si="179"/>
        <v/>
      </c>
      <c r="N6431" t="str">
        <f>IF([1]线路!H6431="","",[1]线路!H6431)</f>
        <v/>
      </c>
    </row>
    <row r="6432" spans="7:14" x14ac:dyDescent="0.15">
      <c r="G6432" s="18"/>
      <c r="H6432" s="18"/>
      <c r="I6432" s="18"/>
      <c r="J6432" s="18"/>
      <c r="K6432" s="18"/>
      <c r="L6432" s="18" t="str">
        <f t="shared" si="179"/>
        <v/>
      </c>
      <c r="N6432" t="str">
        <f>IF([1]线路!H6432="","",[1]线路!H6432)</f>
        <v/>
      </c>
    </row>
    <row r="6433" spans="7:14" x14ac:dyDescent="0.15">
      <c r="G6433" s="18"/>
      <c r="H6433" s="18"/>
      <c r="I6433" s="18"/>
      <c r="J6433" s="18"/>
      <c r="K6433" s="18"/>
      <c r="L6433" s="18" t="str">
        <f t="shared" si="179"/>
        <v/>
      </c>
      <c r="N6433" t="str">
        <f>IF([1]线路!H6433="","",[1]线路!H6433)</f>
        <v/>
      </c>
    </row>
    <row r="6434" spans="7:14" x14ac:dyDescent="0.15">
      <c r="G6434" s="18"/>
      <c r="H6434" s="18"/>
      <c r="I6434" s="18"/>
      <c r="J6434" s="18"/>
      <c r="K6434" s="18"/>
      <c r="L6434" s="18" t="str">
        <f t="shared" si="179"/>
        <v/>
      </c>
      <c r="N6434" t="str">
        <f>IF([1]线路!H6434="","",[1]线路!H6434)</f>
        <v/>
      </c>
    </row>
    <row r="6435" spans="7:14" x14ac:dyDescent="0.15">
      <c r="G6435" s="18"/>
      <c r="H6435" s="18"/>
      <c r="I6435" s="18"/>
      <c r="J6435" s="18"/>
      <c r="K6435" s="18"/>
      <c r="L6435" s="18" t="str">
        <f t="shared" si="179"/>
        <v/>
      </c>
      <c r="N6435" t="str">
        <f>IF([1]线路!H6435="","",[1]线路!H6435)</f>
        <v/>
      </c>
    </row>
    <row r="6436" spans="7:14" x14ac:dyDescent="0.15">
      <c r="G6436" s="18"/>
      <c r="H6436" s="18"/>
      <c r="I6436" s="18"/>
      <c r="J6436" s="18"/>
      <c r="K6436" s="18"/>
      <c r="L6436" s="18" t="str">
        <f t="shared" si="179"/>
        <v/>
      </c>
      <c r="N6436" t="str">
        <f>IF([1]线路!H6436="","",[1]线路!H6436)</f>
        <v/>
      </c>
    </row>
    <row r="6437" spans="7:14" x14ac:dyDescent="0.15">
      <c r="G6437" s="18"/>
      <c r="H6437" s="18"/>
      <c r="I6437" s="18"/>
      <c r="J6437" s="18"/>
      <c r="K6437" s="18"/>
      <c r="L6437" s="18" t="str">
        <f t="shared" si="179"/>
        <v/>
      </c>
      <c r="N6437" t="str">
        <f>IF([1]线路!H6437="","",[1]线路!H6437)</f>
        <v/>
      </c>
    </row>
    <row r="6438" spans="7:14" x14ac:dyDescent="0.15">
      <c r="G6438" s="18"/>
      <c r="H6438" s="18"/>
      <c r="I6438" s="18"/>
      <c r="J6438" s="18"/>
      <c r="K6438" s="18"/>
      <c r="L6438" s="18" t="str">
        <f t="shared" si="179"/>
        <v/>
      </c>
      <c r="N6438" t="str">
        <f>IF([1]线路!H6438="","",[1]线路!H6438)</f>
        <v/>
      </c>
    </row>
    <row r="6439" spans="7:14" x14ac:dyDescent="0.15">
      <c r="G6439" s="18"/>
      <c r="H6439" s="18"/>
      <c r="I6439" s="18"/>
      <c r="J6439" s="18"/>
      <c r="K6439" s="18"/>
      <c r="L6439" s="18" t="str">
        <f t="shared" si="179"/>
        <v/>
      </c>
      <c r="N6439" t="str">
        <f>IF([1]线路!H6439="","",[1]线路!H6439)</f>
        <v/>
      </c>
    </row>
    <row r="6440" spans="7:14" x14ac:dyDescent="0.15">
      <c r="G6440" s="18"/>
      <c r="H6440" s="18"/>
      <c r="I6440" s="18"/>
      <c r="J6440" s="18"/>
      <c r="K6440" s="18"/>
      <c r="L6440" s="18" t="str">
        <f t="shared" si="179"/>
        <v/>
      </c>
      <c r="N6440" t="str">
        <f>IF([1]线路!H6440="","",[1]线路!H6440)</f>
        <v/>
      </c>
    </row>
    <row r="6441" spans="7:14" x14ac:dyDescent="0.15">
      <c r="G6441" s="18"/>
      <c r="H6441" s="18"/>
      <c r="I6441" s="18"/>
      <c r="J6441" s="18"/>
      <c r="K6441" s="18"/>
      <c r="L6441" s="18" t="str">
        <f t="shared" si="179"/>
        <v/>
      </c>
      <c r="N6441" t="str">
        <f>IF([1]线路!H6441="","",[1]线路!H6441)</f>
        <v/>
      </c>
    </row>
    <row r="6442" spans="7:14" x14ac:dyDescent="0.15">
      <c r="G6442" s="18"/>
      <c r="H6442" s="18"/>
      <c r="I6442" s="18"/>
      <c r="J6442" s="18"/>
      <c r="K6442" s="18"/>
      <c r="L6442" s="18" t="str">
        <f t="shared" si="179"/>
        <v/>
      </c>
      <c r="N6442" t="str">
        <f>IF([1]线路!H6442="","",[1]线路!H6442)</f>
        <v/>
      </c>
    </row>
    <row r="6443" spans="7:14" x14ac:dyDescent="0.15">
      <c r="G6443" s="18"/>
      <c r="H6443" s="18"/>
      <c r="I6443" s="18"/>
      <c r="J6443" s="18"/>
      <c r="K6443" s="18"/>
      <c r="L6443" s="18" t="str">
        <f t="shared" si="179"/>
        <v/>
      </c>
      <c r="N6443" t="str">
        <f>IF([1]线路!H6443="","",[1]线路!H6443)</f>
        <v/>
      </c>
    </row>
    <row r="6444" spans="7:14" x14ac:dyDescent="0.15">
      <c r="G6444" s="18"/>
      <c r="H6444" s="18"/>
      <c r="I6444" s="18"/>
      <c r="J6444" s="18"/>
      <c r="K6444" s="18"/>
      <c r="L6444" s="18" t="str">
        <f t="shared" si="179"/>
        <v/>
      </c>
      <c r="N6444" t="str">
        <f>IF([1]线路!H6444="","",[1]线路!H6444)</f>
        <v/>
      </c>
    </row>
    <row r="6445" spans="7:14" x14ac:dyDescent="0.15">
      <c r="G6445" s="18"/>
      <c r="H6445" s="18"/>
      <c r="I6445" s="18"/>
      <c r="J6445" s="18"/>
      <c r="K6445" s="18"/>
      <c r="L6445" s="18" t="str">
        <f t="shared" si="179"/>
        <v/>
      </c>
      <c r="N6445" t="str">
        <f>IF([1]线路!H6445="","",[1]线路!H6445)</f>
        <v/>
      </c>
    </row>
    <row r="6446" spans="7:14" x14ac:dyDescent="0.15">
      <c r="G6446" s="18"/>
      <c r="H6446" s="18"/>
      <c r="I6446" s="18"/>
      <c r="J6446" s="18"/>
      <c r="K6446" s="18"/>
      <c r="L6446" s="18" t="str">
        <f t="shared" si="179"/>
        <v/>
      </c>
      <c r="N6446" t="str">
        <f>IF([1]线路!H6446="","",[1]线路!H6446)</f>
        <v/>
      </c>
    </row>
    <row r="6447" spans="7:14" x14ac:dyDescent="0.15">
      <c r="G6447" s="18"/>
      <c r="H6447" s="18"/>
      <c r="I6447" s="18"/>
      <c r="J6447" s="18"/>
      <c r="K6447" s="18"/>
      <c r="L6447" s="18" t="str">
        <f t="shared" si="179"/>
        <v/>
      </c>
      <c r="N6447" t="str">
        <f>IF([1]线路!H6447="","",[1]线路!H6447)</f>
        <v/>
      </c>
    </row>
    <row r="6448" spans="7:14" x14ac:dyDescent="0.15">
      <c r="G6448" s="18"/>
      <c r="H6448" s="18"/>
      <c r="I6448" s="18"/>
      <c r="J6448" s="18"/>
      <c r="K6448" s="18"/>
      <c r="L6448" s="18" t="str">
        <f t="shared" si="179"/>
        <v/>
      </c>
      <c r="N6448" t="str">
        <f>IF([1]线路!H6448="","",[1]线路!H6448)</f>
        <v/>
      </c>
    </row>
    <row r="6449" spans="7:14" x14ac:dyDescent="0.15">
      <c r="G6449" s="18"/>
      <c r="H6449" s="18"/>
      <c r="I6449" s="18"/>
      <c r="J6449" s="18"/>
      <c r="K6449" s="18"/>
      <c r="L6449" s="18" t="str">
        <f t="shared" si="179"/>
        <v/>
      </c>
      <c r="N6449" t="str">
        <f>IF([1]线路!H6449="","",[1]线路!H6449)</f>
        <v/>
      </c>
    </row>
    <row r="6450" spans="7:14" x14ac:dyDescent="0.15">
      <c r="G6450" s="18"/>
      <c r="H6450" s="18"/>
      <c r="I6450" s="18"/>
      <c r="J6450" s="18"/>
      <c r="K6450" s="18"/>
      <c r="L6450" s="18" t="str">
        <f t="shared" si="179"/>
        <v/>
      </c>
      <c r="N6450" t="str">
        <f>IF([1]线路!H6450="","",[1]线路!H6450)</f>
        <v/>
      </c>
    </row>
    <row r="6451" spans="7:14" x14ac:dyDescent="0.15">
      <c r="G6451" s="18"/>
      <c r="H6451" s="18"/>
      <c r="I6451" s="18"/>
      <c r="J6451" s="18"/>
      <c r="K6451" s="18"/>
      <c r="L6451" s="18" t="str">
        <f t="shared" si="179"/>
        <v/>
      </c>
      <c r="N6451" t="str">
        <f>IF([1]线路!H6451="","",[1]线路!H6451)</f>
        <v/>
      </c>
    </row>
    <row r="6452" spans="7:14" x14ac:dyDescent="0.15">
      <c r="G6452" s="18"/>
      <c r="H6452" s="18"/>
      <c r="I6452" s="18"/>
      <c r="J6452" s="18"/>
      <c r="K6452" s="18"/>
      <c r="L6452" s="18" t="str">
        <f t="shared" si="179"/>
        <v/>
      </c>
      <c r="N6452" t="str">
        <f>IF([1]线路!H6452="","",[1]线路!H6452)</f>
        <v/>
      </c>
    </row>
    <row r="6453" spans="7:14" x14ac:dyDescent="0.15">
      <c r="G6453" s="18"/>
      <c r="H6453" s="18"/>
      <c r="I6453" s="18"/>
      <c r="J6453" s="18"/>
      <c r="K6453" s="18"/>
      <c r="L6453" s="18" t="str">
        <f t="shared" si="179"/>
        <v/>
      </c>
      <c r="N6453" t="str">
        <f>IF([1]线路!H6453="","",[1]线路!H6453)</f>
        <v/>
      </c>
    </row>
    <row r="6454" spans="7:14" x14ac:dyDescent="0.15">
      <c r="G6454" s="18"/>
      <c r="H6454" s="18"/>
      <c r="I6454" s="18"/>
      <c r="J6454" s="18"/>
      <c r="K6454" s="18"/>
      <c r="L6454" s="18" t="str">
        <f t="shared" si="179"/>
        <v/>
      </c>
      <c r="N6454" t="str">
        <f>IF([1]线路!H6454="","",[1]线路!H6454)</f>
        <v/>
      </c>
    </row>
    <row r="6455" spans="7:14" x14ac:dyDescent="0.15">
      <c r="G6455" s="18"/>
      <c r="H6455" s="18"/>
      <c r="I6455" s="18"/>
      <c r="J6455" s="18"/>
      <c r="K6455" s="18"/>
      <c r="L6455" s="18" t="str">
        <f t="shared" si="179"/>
        <v/>
      </c>
      <c r="N6455" t="str">
        <f>IF([1]线路!H6455="","",[1]线路!H6455)</f>
        <v/>
      </c>
    </row>
    <row r="6456" spans="7:14" x14ac:dyDescent="0.15">
      <c r="G6456" s="18"/>
      <c r="H6456" s="18"/>
      <c r="I6456" s="18"/>
      <c r="J6456" s="18"/>
      <c r="K6456" s="18"/>
      <c r="L6456" s="18" t="str">
        <f t="shared" si="179"/>
        <v/>
      </c>
      <c r="N6456" t="str">
        <f>IF([1]线路!H6456="","",[1]线路!H6456)</f>
        <v/>
      </c>
    </row>
    <row r="6457" spans="7:14" x14ac:dyDescent="0.15">
      <c r="G6457" s="18"/>
      <c r="H6457" s="18"/>
      <c r="I6457" s="18"/>
      <c r="J6457" s="18"/>
      <c r="K6457" s="18"/>
      <c r="L6457" s="18" t="str">
        <f t="shared" si="179"/>
        <v/>
      </c>
      <c r="N6457" t="str">
        <f>IF([1]线路!H6457="","",[1]线路!H6457)</f>
        <v/>
      </c>
    </row>
    <row r="6458" spans="7:14" x14ac:dyDescent="0.15">
      <c r="G6458" s="18"/>
      <c r="H6458" s="18"/>
      <c r="I6458" s="18"/>
      <c r="J6458" s="18"/>
      <c r="K6458" s="18"/>
      <c r="L6458" s="18" t="str">
        <f t="shared" si="179"/>
        <v/>
      </c>
      <c r="N6458" t="str">
        <f>IF([1]线路!H6458="","",[1]线路!H6458)</f>
        <v/>
      </c>
    </row>
    <row r="6459" spans="7:14" x14ac:dyDescent="0.15">
      <c r="G6459" s="18"/>
      <c r="H6459" s="18"/>
      <c r="I6459" s="18"/>
      <c r="J6459" s="18"/>
      <c r="K6459" s="18"/>
      <c r="L6459" s="18" t="str">
        <f t="shared" si="179"/>
        <v/>
      </c>
      <c r="N6459" t="str">
        <f>IF([1]线路!H6459="","",[1]线路!H6459)</f>
        <v/>
      </c>
    </row>
    <row r="6460" spans="7:14" x14ac:dyDescent="0.15">
      <c r="G6460" s="18"/>
      <c r="H6460" s="18"/>
      <c r="I6460" s="18"/>
      <c r="J6460" s="18"/>
      <c r="K6460" s="18"/>
      <c r="L6460" s="18" t="str">
        <f t="shared" si="179"/>
        <v/>
      </c>
      <c r="N6460" t="str">
        <f>IF([1]线路!H6460="","",[1]线路!H6460)</f>
        <v/>
      </c>
    </row>
    <row r="6461" spans="7:14" x14ac:dyDescent="0.15">
      <c r="G6461" s="18"/>
      <c r="H6461" s="18"/>
      <c r="I6461" s="18"/>
      <c r="J6461" s="18"/>
      <c r="K6461" s="18"/>
      <c r="L6461" s="18" t="str">
        <f t="shared" si="179"/>
        <v/>
      </c>
      <c r="N6461" t="str">
        <f>IF([1]线路!H6461="","",[1]线路!H6461)</f>
        <v/>
      </c>
    </row>
    <row r="6462" spans="7:14" x14ac:dyDescent="0.15">
      <c r="G6462" s="18"/>
      <c r="H6462" s="18"/>
      <c r="I6462" s="18"/>
      <c r="J6462" s="18"/>
      <c r="K6462" s="18"/>
      <c r="L6462" s="18" t="str">
        <f t="shared" si="179"/>
        <v/>
      </c>
      <c r="N6462" t="str">
        <f>IF([1]线路!H6462="","",[1]线路!H6462)</f>
        <v/>
      </c>
    </row>
    <row r="6463" spans="7:14" x14ac:dyDescent="0.15">
      <c r="G6463" s="18"/>
      <c r="H6463" s="18"/>
      <c r="I6463" s="18"/>
      <c r="J6463" s="18"/>
      <c r="K6463" s="18"/>
      <c r="L6463" s="18" t="str">
        <f t="shared" si="179"/>
        <v/>
      </c>
      <c r="N6463" t="str">
        <f>IF([1]线路!H6463="","",[1]线路!H6463)</f>
        <v/>
      </c>
    </row>
    <row r="6464" spans="7:14" x14ac:dyDescent="0.15">
      <c r="G6464" s="18"/>
      <c r="H6464" s="18"/>
      <c r="I6464" s="18"/>
      <c r="J6464" s="18"/>
      <c r="K6464" s="18"/>
      <c r="L6464" s="18" t="str">
        <f t="shared" si="179"/>
        <v/>
      </c>
      <c r="N6464" t="str">
        <f>IF([1]线路!H6464="","",[1]线路!H6464)</f>
        <v/>
      </c>
    </row>
    <row r="6465" spans="7:14" x14ac:dyDescent="0.15">
      <c r="G6465" s="18"/>
      <c r="H6465" s="18"/>
      <c r="I6465" s="18"/>
      <c r="J6465" s="18"/>
      <c r="K6465" s="18"/>
      <c r="L6465" s="18" t="str">
        <f t="shared" si="179"/>
        <v/>
      </c>
      <c r="N6465" t="str">
        <f>IF([1]线路!H6465="","",[1]线路!H6465)</f>
        <v/>
      </c>
    </row>
    <row r="6466" spans="7:14" x14ac:dyDescent="0.15">
      <c r="G6466" s="18"/>
      <c r="H6466" s="18"/>
      <c r="I6466" s="18"/>
      <c r="J6466" s="18"/>
      <c r="K6466" s="18"/>
      <c r="L6466" s="18" t="str">
        <f t="shared" si="179"/>
        <v/>
      </c>
      <c r="N6466" t="str">
        <f>IF([1]线路!H6466="","",[1]线路!H6466)</f>
        <v/>
      </c>
    </row>
    <row r="6467" spans="7:14" x14ac:dyDescent="0.15">
      <c r="G6467" s="18"/>
      <c r="H6467" s="18"/>
      <c r="I6467" s="18"/>
      <c r="J6467" s="18"/>
      <c r="K6467" s="18"/>
      <c r="L6467" s="18" t="str">
        <f t="shared" ref="L6467:L6530" si="180">IF(OR(I6467="",K6467=""),"",IF(I6467/(I6467+K6467)&gt;0.5,0,1))</f>
        <v/>
      </c>
      <c r="N6467" t="str">
        <f>IF([1]线路!H6467="","",[1]线路!H6467)</f>
        <v/>
      </c>
    </row>
    <row r="6468" spans="7:14" x14ac:dyDescent="0.15">
      <c r="G6468" s="18"/>
      <c r="H6468" s="18"/>
      <c r="I6468" s="18"/>
      <c r="J6468" s="18"/>
      <c r="K6468" s="18"/>
      <c r="L6468" s="18" t="str">
        <f t="shared" si="180"/>
        <v/>
      </c>
      <c r="N6468" t="str">
        <f>IF([1]线路!H6468="","",[1]线路!H6468)</f>
        <v/>
      </c>
    </row>
    <row r="6469" spans="7:14" x14ac:dyDescent="0.15">
      <c r="G6469" s="18"/>
      <c r="H6469" s="18"/>
      <c r="I6469" s="18"/>
      <c r="J6469" s="18"/>
      <c r="K6469" s="18"/>
      <c r="L6469" s="18" t="str">
        <f t="shared" si="180"/>
        <v/>
      </c>
      <c r="N6469" t="str">
        <f>IF([1]线路!H6469="","",[1]线路!H6469)</f>
        <v/>
      </c>
    </row>
    <row r="6470" spans="7:14" x14ac:dyDescent="0.15">
      <c r="G6470" s="18"/>
      <c r="H6470" s="18"/>
      <c r="I6470" s="18"/>
      <c r="J6470" s="18"/>
      <c r="K6470" s="18"/>
      <c r="L6470" s="18" t="str">
        <f t="shared" si="180"/>
        <v/>
      </c>
      <c r="N6470" t="str">
        <f>IF([1]线路!H6470="","",[1]线路!H6470)</f>
        <v/>
      </c>
    </row>
    <row r="6471" spans="7:14" x14ac:dyDescent="0.15">
      <c r="G6471" s="18"/>
      <c r="H6471" s="18"/>
      <c r="I6471" s="18"/>
      <c r="J6471" s="18"/>
      <c r="K6471" s="18"/>
      <c r="L6471" s="18" t="str">
        <f t="shared" si="180"/>
        <v/>
      </c>
      <c r="N6471" t="str">
        <f>IF([1]线路!H6471="","",[1]线路!H6471)</f>
        <v/>
      </c>
    </row>
    <row r="6472" spans="7:14" x14ac:dyDescent="0.15">
      <c r="G6472" s="18"/>
      <c r="H6472" s="18"/>
      <c r="I6472" s="18"/>
      <c r="J6472" s="18"/>
      <c r="K6472" s="18"/>
      <c r="L6472" s="18" t="str">
        <f t="shared" si="180"/>
        <v/>
      </c>
      <c r="N6472" t="str">
        <f>IF([1]线路!H6472="","",[1]线路!H6472)</f>
        <v/>
      </c>
    </row>
    <row r="6473" spans="7:14" x14ac:dyDescent="0.15">
      <c r="G6473" s="18"/>
      <c r="H6473" s="18"/>
      <c r="I6473" s="18"/>
      <c r="J6473" s="18"/>
      <c r="K6473" s="18"/>
      <c r="L6473" s="18" t="str">
        <f t="shared" si="180"/>
        <v/>
      </c>
      <c r="N6473" t="str">
        <f>IF([1]线路!H6473="","",[1]线路!H6473)</f>
        <v/>
      </c>
    </row>
    <row r="6474" spans="7:14" x14ac:dyDescent="0.15">
      <c r="G6474" s="18"/>
      <c r="H6474" s="18"/>
      <c r="I6474" s="18"/>
      <c r="J6474" s="18"/>
      <c r="K6474" s="18"/>
      <c r="L6474" s="18" t="str">
        <f t="shared" si="180"/>
        <v/>
      </c>
      <c r="N6474" t="str">
        <f>IF([1]线路!H6474="","",[1]线路!H6474)</f>
        <v/>
      </c>
    </row>
    <row r="6475" spans="7:14" x14ac:dyDescent="0.15">
      <c r="G6475" s="18"/>
      <c r="H6475" s="18"/>
      <c r="I6475" s="18"/>
      <c r="J6475" s="18"/>
      <c r="K6475" s="18"/>
      <c r="L6475" s="18" t="str">
        <f t="shared" si="180"/>
        <v/>
      </c>
      <c r="N6475" t="str">
        <f>IF([1]线路!H6475="","",[1]线路!H6475)</f>
        <v/>
      </c>
    </row>
    <row r="6476" spans="7:14" x14ac:dyDescent="0.15">
      <c r="G6476" s="18"/>
      <c r="H6476" s="18"/>
      <c r="I6476" s="18"/>
      <c r="J6476" s="18"/>
      <c r="K6476" s="18"/>
      <c r="L6476" s="18" t="str">
        <f t="shared" si="180"/>
        <v/>
      </c>
      <c r="N6476" t="str">
        <f>IF([1]线路!H6476="","",[1]线路!H6476)</f>
        <v/>
      </c>
    </row>
    <row r="6477" spans="7:14" x14ac:dyDescent="0.15">
      <c r="G6477" s="18"/>
      <c r="H6477" s="18"/>
      <c r="I6477" s="18"/>
      <c r="J6477" s="18"/>
      <c r="K6477" s="18"/>
      <c r="L6477" s="18" t="str">
        <f t="shared" si="180"/>
        <v/>
      </c>
      <c r="N6477" t="str">
        <f>IF([1]线路!H6477="","",[1]线路!H6477)</f>
        <v/>
      </c>
    </row>
    <row r="6478" spans="7:14" x14ac:dyDescent="0.15">
      <c r="G6478" s="18"/>
      <c r="H6478" s="18"/>
      <c r="I6478" s="18"/>
      <c r="J6478" s="18"/>
      <c r="K6478" s="18"/>
      <c r="L6478" s="18" t="str">
        <f t="shared" si="180"/>
        <v/>
      </c>
      <c r="N6478" t="str">
        <f>IF([1]线路!H6478="","",[1]线路!H6478)</f>
        <v/>
      </c>
    </row>
    <row r="6479" spans="7:14" x14ac:dyDescent="0.15">
      <c r="G6479" s="18"/>
      <c r="H6479" s="18"/>
      <c r="I6479" s="18"/>
      <c r="J6479" s="18"/>
      <c r="K6479" s="18"/>
      <c r="L6479" s="18" t="str">
        <f t="shared" si="180"/>
        <v/>
      </c>
      <c r="N6479" t="str">
        <f>IF([1]线路!H6479="","",[1]线路!H6479)</f>
        <v/>
      </c>
    </row>
    <row r="6480" spans="7:14" x14ac:dyDescent="0.15">
      <c r="G6480" s="18"/>
      <c r="H6480" s="18"/>
      <c r="I6480" s="18"/>
      <c r="J6480" s="18"/>
      <c r="K6480" s="18"/>
      <c r="L6480" s="18" t="str">
        <f t="shared" si="180"/>
        <v/>
      </c>
      <c r="N6480" t="str">
        <f>IF([1]线路!H6480="","",[1]线路!H6480)</f>
        <v/>
      </c>
    </row>
    <row r="6481" spans="7:14" x14ac:dyDescent="0.15">
      <c r="G6481" s="18"/>
      <c r="H6481" s="18"/>
      <c r="I6481" s="18"/>
      <c r="J6481" s="18"/>
      <c r="K6481" s="18"/>
      <c r="L6481" s="18" t="str">
        <f t="shared" si="180"/>
        <v/>
      </c>
      <c r="N6481" t="str">
        <f>IF([1]线路!H6481="","",[1]线路!H6481)</f>
        <v/>
      </c>
    </row>
    <row r="6482" spans="7:14" x14ac:dyDescent="0.15">
      <c r="G6482" s="18"/>
      <c r="H6482" s="18"/>
      <c r="I6482" s="18"/>
      <c r="J6482" s="18"/>
      <c r="K6482" s="18"/>
      <c r="L6482" s="18" t="str">
        <f t="shared" si="180"/>
        <v/>
      </c>
      <c r="N6482" t="str">
        <f>IF([1]线路!H6482="","",[1]线路!H6482)</f>
        <v/>
      </c>
    </row>
    <row r="6483" spans="7:14" x14ac:dyDescent="0.15">
      <c r="G6483" s="18"/>
      <c r="H6483" s="18"/>
      <c r="I6483" s="18"/>
      <c r="J6483" s="18"/>
      <c r="K6483" s="18"/>
      <c r="L6483" s="18" t="str">
        <f t="shared" si="180"/>
        <v/>
      </c>
      <c r="N6483" t="str">
        <f>IF([1]线路!H6483="","",[1]线路!H6483)</f>
        <v/>
      </c>
    </row>
    <row r="6484" spans="7:14" x14ac:dyDescent="0.15">
      <c r="G6484" s="18"/>
      <c r="H6484" s="18"/>
      <c r="I6484" s="18"/>
      <c r="J6484" s="18"/>
      <c r="K6484" s="18"/>
      <c r="L6484" s="18" t="str">
        <f t="shared" si="180"/>
        <v/>
      </c>
      <c r="N6484" t="str">
        <f>IF([1]线路!H6484="","",[1]线路!H6484)</f>
        <v/>
      </c>
    </row>
    <row r="6485" spans="7:14" x14ac:dyDescent="0.15">
      <c r="G6485" s="18"/>
      <c r="H6485" s="18"/>
      <c r="I6485" s="18"/>
      <c r="J6485" s="18"/>
      <c r="K6485" s="18"/>
      <c r="L6485" s="18" t="str">
        <f t="shared" si="180"/>
        <v/>
      </c>
      <c r="N6485" t="str">
        <f>IF([1]线路!H6485="","",[1]线路!H6485)</f>
        <v/>
      </c>
    </row>
    <row r="6486" spans="7:14" x14ac:dyDescent="0.15">
      <c r="G6486" s="18"/>
      <c r="H6486" s="18"/>
      <c r="I6486" s="18"/>
      <c r="J6486" s="18"/>
      <c r="K6486" s="18"/>
      <c r="L6486" s="18" t="str">
        <f t="shared" si="180"/>
        <v/>
      </c>
      <c r="N6486" t="str">
        <f>IF([1]线路!H6486="","",[1]线路!H6486)</f>
        <v/>
      </c>
    </row>
    <row r="6487" spans="7:14" x14ac:dyDescent="0.15">
      <c r="G6487" s="18"/>
      <c r="H6487" s="18"/>
      <c r="I6487" s="18"/>
      <c r="J6487" s="18"/>
      <c r="K6487" s="18"/>
      <c r="L6487" s="18" t="str">
        <f t="shared" si="180"/>
        <v/>
      </c>
      <c r="N6487" t="str">
        <f>IF([1]线路!H6487="","",[1]线路!H6487)</f>
        <v/>
      </c>
    </row>
    <row r="6488" spans="7:14" x14ac:dyDescent="0.15">
      <c r="G6488" s="18"/>
      <c r="H6488" s="18"/>
      <c r="I6488" s="18"/>
      <c r="J6488" s="18"/>
      <c r="K6488" s="18"/>
      <c r="L6488" s="18" t="str">
        <f t="shared" si="180"/>
        <v/>
      </c>
      <c r="N6488" t="str">
        <f>IF([1]线路!H6488="","",[1]线路!H6488)</f>
        <v/>
      </c>
    </row>
    <row r="6489" spans="7:14" x14ac:dyDescent="0.15">
      <c r="G6489" s="18"/>
      <c r="H6489" s="18"/>
      <c r="I6489" s="18"/>
      <c r="J6489" s="18"/>
      <c r="K6489" s="18"/>
      <c r="L6489" s="18" t="str">
        <f t="shared" si="180"/>
        <v/>
      </c>
      <c r="N6489" t="str">
        <f>IF([1]线路!H6489="","",[1]线路!H6489)</f>
        <v/>
      </c>
    </row>
    <row r="6490" spans="7:14" x14ac:dyDescent="0.15">
      <c r="G6490" s="18"/>
      <c r="H6490" s="18"/>
      <c r="I6490" s="18"/>
      <c r="J6490" s="18"/>
      <c r="K6490" s="18"/>
      <c r="L6490" s="18" t="str">
        <f t="shared" si="180"/>
        <v/>
      </c>
      <c r="N6490" t="str">
        <f>IF([1]线路!H6490="","",[1]线路!H6490)</f>
        <v/>
      </c>
    </row>
    <row r="6491" spans="7:14" x14ac:dyDescent="0.15">
      <c r="G6491" s="18"/>
      <c r="H6491" s="18"/>
      <c r="I6491" s="18"/>
      <c r="J6491" s="18"/>
      <c r="K6491" s="18"/>
      <c r="L6491" s="18" t="str">
        <f t="shared" si="180"/>
        <v/>
      </c>
      <c r="N6491" t="str">
        <f>IF([1]线路!H6491="","",[1]线路!H6491)</f>
        <v/>
      </c>
    </row>
    <row r="6492" spans="7:14" x14ac:dyDescent="0.15">
      <c r="G6492" s="18"/>
      <c r="H6492" s="18"/>
      <c r="I6492" s="18"/>
      <c r="J6492" s="18"/>
      <c r="K6492" s="18"/>
      <c r="L6492" s="18" t="str">
        <f t="shared" si="180"/>
        <v/>
      </c>
      <c r="N6492" t="str">
        <f>IF([1]线路!H6492="","",[1]线路!H6492)</f>
        <v/>
      </c>
    </row>
    <row r="6493" spans="7:14" x14ac:dyDescent="0.15">
      <c r="G6493" s="18"/>
      <c r="H6493" s="18"/>
      <c r="I6493" s="18"/>
      <c r="J6493" s="18"/>
      <c r="K6493" s="18"/>
      <c r="L6493" s="18" t="str">
        <f t="shared" si="180"/>
        <v/>
      </c>
      <c r="N6493" t="str">
        <f>IF([1]线路!H6493="","",[1]线路!H6493)</f>
        <v/>
      </c>
    </row>
    <row r="6494" spans="7:14" x14ac:dyDescent="0.15">
      <c r="G6494" s="18"/>
      <c r="H6494" s="18"/>
      <c r="I6494" s="18"/>
      <c r="J6494" s="18"/>
      <c r="K6494" s="18"/>
      <c r="L6494" s="18" t="str">
        <f t="shared" si="180"/>
        <v/>
      </c>
      <c r="N6494" t="str">
        <f>IF([1]线路!H6494="","",[1]线路!H6494)</f>
        <v/>
      </c>
    </row>
    <row r="6495" spans="7:14" x14ac:dyDescent="0.15">
      <c r="G6495" s="18"/>
      <c r="H6495" s="18"/>
      <c r="I6495" s="18"/>
      <c r="J6495" s="18"/>
      <c r="K6495" s="18"/>
      <c r="L6495" s="18" t="str">
        <f t="shared" si="180"/>
        <v/>
      </c>
      <c r="N6495" t="str">
        <f>IF([1]线路!H6495="","",[1]线路!H6495)</f>
        <v/>
      </c>
    </row>
    <row r="6496" spans="7:14" x14ac:dyDescent="0.15">
      <c r="G6496" s="18"/>
      <c r="H6496" s="18"/>
      <c r="I6496" s="18"/>
      <c r="J6496" s="18"/>
      <c r="K6496" s="18"/>
      <c r="L6496" s="18" t="str">
        <f t="shared" si="180"/>
        <v/>
      </c>
      <c r="N6496" t="str">
        <f>IF([1]线路!H6496="","",[1]线路!H6496)</f>
        <v/>
      </c>
    </row>
    <row r="6497" spans="7:14" x14ac:dyDescent="0.15">
      <c r="G6497" s="18"/>
      <c r="H6497" s="18"/>
      <c r="I6497" s="18"/>
      <c r="J6497" s="18"/>
      <c r="K6497" s="18"/>
      <c r="L6497" s="18" t="str">
        <f t="shared" si="180"/>
        <v/>
      </c>
      <c r="N6497" t="str">
        <f>IF([1]线路!H6497="","",[1]线路!H6497)</f>
        <v/>
      </c>
    </row>
    <row r="6498" spans="7:14" x14ac:dyDescent="0.15">
      <c r="G6498" s="18"/>
      <c r="H6498" s="18"/>
      <c r="I6498" s="18"/>
      <c r="J6498" s="18"/>
      <c r="K6498" s="18"/>
      <c r="L6498" s="18" t="str">
        <f t="shared" si="180"/>
        <v/>
      </c>
      <c r="N6498" t="str">
        <f>IF([1]线路!H6498="","",[1]线路!H6498)</f>
        <v/>
      </c>
    </row>
    <row r="6499" spans="7:14" x14ac:dyDescent="0.15">
      <c r="G6499" s="18"/>
      <c r="H6499" s="18"/>
      <c r="I6499" s="18"/>
      <c r="J6499" s="18"/>
      <c r="K6499" s="18"/>
      <c r="L6499" s="18" t="str">
        <f t="shared" si="180"/>
        <v/>
      </c>
      <c r="N6499" t="str">
        <f>IF([1]线路!H6499="","",[1]线路!H6499)</f>
        <v/>
      </c>
    </row>
    <row r="6500" spans="7:14" x14ac:dyDescent="0.15">
      <c r="G6500" s="18"/>
      <c r="H6500" s="18"/>
      <c r="I6500" s="18"/>
      <c r="J6500" s="18"/>
      <c r="K6500" s="18"/>
      <c r="L6500" s="18" t="str">
        <f t="shared" si="180"/>
        <v/>
      </c>
      <c r="N6500" t="str">
        <f>IF([1]线路!H6500="","",[1]线路!H6500)</f>
        <v/>
      </c>
    </row>
    <row r="6501" spans="7:14" x14ac:dyDescent="0.15">
      <c r="G6501" s="18"/>
      <c r="H6501" s="18"/>
      <c r="I6501" s="18"/>
      <c r="J6501" s="18"/>
      <c r="K6501" s="18"/>
      <c r="L6501" s="18" t="str">
        <f t="shared" si="180"/>
        <v/>
      </c>
      <c r="N6501" t="str">
        <f>IF([1]线路!H6501="","",[1]线路!H6501)</f>
        <v/>
      </c>
    </row>
    <row r="6502" spans="7:14" x14ac:dyDescent="0.15">
      <c r="G6502" s="18"/>
      <c r="H6502" s="18"/>
      <c r="I6502" s="18"/>
      <c r="J6502" s="18"/>
      <c r="K6502" s="18"/>
      <c r="L6502" s="18" t="str">
        <f t="shared" si="180"/>
        <v/>
      </c>
      <c r="N6502" t="str">
        <f>IF([1]线路!H6502="","",[1]线路!H6502)</f>
        <v/>
      </c>
    </row>
    <row r="6503" spans="7:14" x14ac:dyDescent="0.15">
      <c r="G6503" s="18"/>
      <c r="H6503" s="18"/>
      <c r="I6503" s="18"/>
      <c r="J6503" s="18"/>
      <c r="K6503" s="18"/>
      <c r="L6503" s="18" t="str">
        <f t="shared" si="180"/>
        <v/>
      </c>
      <c r="N6503" t="str">
        <f>IF([1]线路!H6503="","",[1]线路!H6503)</f>
        <v/>
      </c>
    </row>
    <row r="6504" spans="7:14" x14ac:dyDescent="0.15">
      <c r="G6504" s="18"/>
      <c r="H6504" s="18"/>
      <c r="I6504" s="18"/>
      <c r="J6504" s="18"/>
      <c r="K6504" s="18"/>
      <c r="L6504" s="18" t="str">
        <f t="shared" si="180"/>
        <v/>
      </c>
      <c r="N6504" t="str">
        <f>IF([1]线路!H6504="","",[1]线路!H6504)</f>
        <v/>
      </c>
    </row>
    <row r="6505" spans="7:14" x14ac:dyDescent="0.15">
      <c r="G6505" s="18"/>
      <c r="H6505" s="18"/>
      <c r="I6505" s="18"/>
      <c r="J6505" s="18"/>
      <c r="K6505" s="18"/>
      <c r="L6505" s="18" t="str">
        <f t="shared" si="180"/>
        <v/>
      </c>
      <c r="N6505" t="str">
        <f>IF([1]线路!H6505="","",[1]线路!H6505)</f>
        <v/>
      </c>
    </row>
    <row r="6506" spans="7:14" x14ac:dyDescent="0.15">
      <c r="G6506" s="18"/>
      <c r="H6506" s="18"/>
      <c r="I6506" s="18"/>
      <c r="J6506" s="18"/>
      <c r="K6506" s="18"/>
      <c r="L6506" s="18" t="str">
        <f t="shared" si="180"/>
        <v/>
      </c>
      <c r="N6506" t="str">
        <f>IF([1]线路!H6506="","",[1]线路!H6506)</f>
        <v/>
      </c>
    </row>
    <row r="6507" spans="7:14" x14ac:dyDescent="0.15">
      <c r="G6507" s="18"/>
      <c r="H6507" s="18"/>
      <c r="I6507" s="18"/>
      <c r="J6507" s="18"/>
      <c r="K6507" s="18"/>
      <c r="L6507" s="18" t="str">
        <f t="shared" si="180"/>
        <v/>
      </c>
      <c r="N6507" t="str">
        <f>IF([1]线路!H6507="","",[1]线路!H6507)</f>
        <v/>
      </c>
    </row>
    <row r="6508" spans="7:14" x14ac:dyDescent="0.15">
      <c r="G6508" s="18"/>
      <c r="H6508" s="18"/>
      <c r="I6508" s="18"/>
      <c r="J6508" s="18"/>
      <c r="K6508" s="18"/>
      <c r="L6508" s="18" t="str">
        <f t="shared" si="180"/>
        <v/>
      </c>
      <c r="N6508" t="str">
        <f>IF([1]线路!H6508="","",[1]线路!H6508)</f>
        <v/>
      </c>
    </row>
    <row r="6509" spans="7:14" x14ac:dyDescent="0.15">
      <c r="G6509" s="18"/>
      <c r="H6509" s="18"/>
      <c r="I6509" s="18"/>
      <c r="J6509" s="18"/>
      <c r="K6509" s="18"/>
      <c r="L6509" s="18" t="str">
        <f t="shared" si="180"/>
        <v/>
      </c>
      <c r="N6509" t="str">
        <f>IF([1]线路!H6509="","",[1]线路!H6509)</f>
        <v/>
      </c>
    </row>
    <row r="6510" spans="7:14" x14ac:dyDescent="0.15">
      <c r="G6510" s="18"/>
      <c r="H6510" s="18"/>
      <c r="I6510" s="18"/>
      <c r="J6510" s="18"/>
      <c r="K6510" s="18"/>
      <c r="L6510" s="18" t="str">
        <f t="shared" si="180"/>
        <v/>
      </c>
      <c r="N6510" t="str">
        <f>IF([1]线路!H6510="","",[1]线路!H6510)</f>
        <v/>
      </c>
    </row>
    <row r="6511" spans="7:14" x14ac:dyDescent="0.15">
      <c r="G6511" s="18"/>
      <c r="H6511" s="18"/>
      <c r="I6511" s="18"/>
      <c r="J6511" s="18"/>
      <c r="K6511" s="18"/>
      <c r="L6511" s="18" t="str">
        <f t="shared" si="180"/>
        <v/>
      </c>
      <c r="N6511" t="str">
        <f>IF([1]线路!H6511="","",[1]线路!H6511)</f>
        <v/>
      </c>
    </row>
    <row r="6512" spans="7:14" x14ac:dyDescent="0.15">
      <c r="G6512" s="18"/>
      <c r="H6512" s="18"/>
      <c r="I6512" s="18"/>
      <c r="J6512" s="18"/>
      <c r="K6512" s="18"/>
      <c r="L6512" s="18" t="str">
        <f t="shared" si="180"/>
        <v/>
      </c>
      <c r="N6512" t="str">
        <f>IF([1]线路!H6512="","",[1]线路!H6512)</f>
        <v/>
      </c>
    </row>
    <row r="6513" spans="7:14" x14ac:dyDescent="0.15">
      <c r="G6513" s="18"/>
      <c r="H6513" s="18"/>
      <c r="I6513" s="18"/>
      <c r="J6513" s="18"/>
      <c r="K6513" s="18"/>
      <c r="L6513" s="18" t="str">
        <f t="shared" si="180"/>
        <v/>
      </c>
      <c r="N6513" t="str">
        <f>IF([1]线路!H6513="","",[1]线路!H6513)</f>
        <v/>
      </c>
    </row>
    <row r="6514" spans="7:14" x14ac:dyDescent="0.15">
      <c r="G6514" s="18"/>
      <c r="H6514" s="18"/>
      <c r="I6514" s="18"/>
      <c r="J6514" s="18"/>
      <c r="K6514" s="18"/>
      <c r="L6514" s="18" t="str">
        <f t="shared" si="180"/>
        <v/>
      </c>
      <c r="N6514" t="str">
        <f>IF([1]线路!H6514="","",[1]线路!H6514)</f>
        <v/>
      </c>
    </row>
    <row r="6515" spans="7:14" x14ac:dyDescent="0.15">
      <c r="G6515" s="18"/>
      <c r="H6515" s="18"/>
      <c r="I6515" s="18"/>
      <c r="J6515" s="18"/>
      <c r="K6515" s="18"/>
      <c r="L6515" s="18" t="str">
        <f t="shared" si="180"/>
        <v/>
      </c>
      <c r="N6515" t="str">
        <f>IF([1]线路!H6515="","",[1]线路!H6515)</f>
        <v/>
      </c>
    </row>
    <row r="6516" spans="7:14" x14ac:dyDescent="0.15">
      <c r="G6516" s="18"/>
      <c r="H6516" s="18"/>
      <c r="I6516" s="18"/>
      <c r="J6516" s="18"/>
      <c r="K6516" s="18"/>
      <c r="L6516" s="18" t="str">
        <f t="shared" si="180"/>
        <v/>
      </c>
      <c r="N6516" t="str">
        <f>IF([1]线路!H6516="","",[1]线路!H6516)</f>
        <v/>
      </c>
    </row>
    <row r="6517" spans="7:14" x14ac:dyDescent="0.15">
      <c r="G6517" s="18"/>
      <c r="H6517" s="18"/>
      <c r="I6517" s="18"/>
      <c r="J6517" s="18"/>
      <c r="K6517" s="18"/>
      <c r="L6517" s="18" t="str">
        <f t="shared" si="180"/>
        <v/>
      </c>
      <c r="N6517" t="str">
        <f>IF([1]线路!H6517="","",[1]线路!H6517)</f>
        <v/>
      </c>
    </row>
    <row r="6518" spans="7:14" x14ac:dyDescent="0.15">
      <c r="G6518" s="18"/>
      <c r="H6518" s="18"/>
      <c r="I6518" s="18"/>
      <c r="J6518" s="18"/>
      <c r="K6518" s="18"/>
      <c r="L6518" s="18" t="str">
        <f t="shared" si="180"/>
        <v/>
      </c>
      <c r="N6518" t="str">
        <f>IF([1]线路!H6518="","",[1]线路!H6518)</f>
        <v/>
      </c>
    </row>
    <row r="6519" spans="7:14" x14ac:dyDescent="0.15">
      <c r="G6519" s="18"/>
      <c r="H6519" s="18"/>
      <c r="I6519" s="18"/>
      <c r="J6519" s="18"/>
      <c r="K6519" s="18"/>
      <c r="L6519" s="18" t="str">
        <f t="shared" si="180"/>
        <v/>
      </c>
      <c r="N6519" t="str">
        <f>IF([1]线路!H6519="","",[1]线路!H6519)</f>
        <v/>
      </c>
    </row>
    <row r="6520" spans="7:14" x14ac:dyDescent="0.15">
      <c r="G6520" s="18"/>
      <c r="H6520" s="18"/>
      <c r="I6520" s="18"/>
      <c r="J6520" s="18"/>
      <c r="K6520" s="18"/>
      <c r="L6520" s="18" t="str">
        <f t="shared" si="180"/>
        <v/>
      </c>
      <c r="N6520" t="str">
        <f>IF([1]线路!H6520="","",[1]线路!H6520)</f>
        <v/>
      </c>
    </row>
    <row r="6521" spans="7:14" x14ac:dyDescent="0.15">
      <c r="G6521" s="18"/>
      <c r="H6521" s="18"/>
      <c r="I6521" s="18"/>
      <c r="J6521" s="18"/>
      <c r="K6521" s="18"/>
      <c r="L6521" s="18" t="str">
        <f t="shared" si="180"/>
        <v/>
      </c>
      <c r="N6521" t="str">
        <f>IF([1]线路!H6521="","",[1]线路!H6521)</f>
        <v/>
      </c>
    </row>
    <row r="6522" spans="7:14" x14ac:dyDescent="0.15">
      <c r="G6522" s="18"/>
      <c r="H6522" s="18"/>
      <c r="I6522" s="18"/>
      <c r="J6522" s="18"/>
      <c r="K6522" s="18"/>
      <c r="L6522" s="18" t="str">
        <f t="shared" si="180"/>
        <v/>
      </c>
      <c r="N6522" t="str">
        <f>IF([1]线路!H6522="","",[1]线路!H6522)</f>
        <v/>
      </c>
    </row>
    <row r="6523" spans="7:14" x14ac:dyDescent="0.15">
      <c r="G6523" s="18"/>
      <c r="H6523" s="18"/>
      <c r="I6523" s="18"/>
      <c r="J6523" s="18"/>
      <c r="K6523" s="18"/>
      <c r="L6523" s="18" t="str">
        <f t="shared" si="180"/>
        <v/>
      </c>
      <c r="N6523" t="str">
        <f>IF([1]线路!H6523="","",[1]线路!H6523)</f>
        <v/>
      </c>
    </row>
    <row r="6524" spans="7:14" x14ac:dyDescent="0.15">
      <c r="G6524" s="18"/>
      <c r="H6524" s="18"/>
      <c r="I6524" s="18"/>
      <c r="J6524" s="18"/>
      <c r="K6524" s="18"/>
      <c r="L6524" s="18" t="str">
        <f t="shared" si="180"/>
        <v/>
      </c>
      <c r="N6524" t="str">
        <f>IF([1]线路!H6524="","",[1]线路!H6524)</f>
        <v/>
      </c>
    </row>
    <row r="6525" spans="7:14" x14ac:dyDescent="0.15">
      <c r="G6525" s="18"/>
      <c r="H6525" s="18"/>
      <c r="I6525" s="18"/>
      <c r="J6525" s="18"/>
      <c r="K6525" s="18"/>
      <c r="L6525" s="18" t="str">
        <f t="shared" si="180"/>
        <v/>
      </c>
      <c r="N6525" t="str">
        <f>IF([1]线路!H6525="","",[1]线路!H6525)</f>
        <v/>
      </c>
    </row>
    <row r="6526" spans="7:14" x14ac:dyDescent="0.15">
      <c r="G6526" s="18"/>
      <c r="H6526" s="18"/>
      <c r="I6526" s="18"/>
      <c r="J6526" s="18"/>
      <c r="K6526" s="18"/>
      <c r="L6526" s="18" t="str">
        <f t="shared" si="180"/>
        <v/>
      </c>
      <c r="N6526" t="str">
        <f>IF([1]线路!H6526="","",[1]线路!H6526)</f>
        <v/>
      </c>
    </row>
    <row r="6527" spans="7:14" x14ac:dyDescent="0.15">
      <c r="G6527" s="18"/>
      <c r="H6527" s="18"/>
      <c r="I6527" s="18"/>
      <c r="J6527" s="18"/>
      <c r="K6527" s="18"/>
      <c r="L6527" s="18" t="str">
        <f t="shared" si="180"/>
        <v/>
      </c>
      <c r="N6527" t="str">
        <f>IF([1]线路!H6527="","",[1]线路!H6527)</f>
        <v/>
      </c>
    </row>
    <row r="6528" spans="7:14" x14ac:dyDescent="0.15">
      <c r="G6528" s="18"/>
      <c r="H6528" s="18"/>
      <c r="I6528" s="18"/>
      <c r="J6528" s="18"/>
      <c r="K6528" s="18"/>
      <c r="L6528" s="18" t="str">
        <f t="shared" si="180"/>
        <v/>
      </c>
      <c r="N6528" t="str">
        <f>IF([1]线路!H6528="","",[1]线路!H6528)</f>
        <v/>
      </c>
    </row>
    <row r="6529" spans="7:14" x14ac:dyDescent="0.15">
      <c r="G6529" s="18"/>
      <c r="H6529" s="18"/>
      <c r="I6529" s="18"/>
      <c r="J6529" s="18"/>
      <c r="K6529" s="18"/>
      <c r="L6529" s="18" t="str">
        <f t="shared" si="180"/>
        <v/>
      </c>
      <c r="N6529" t="str">
        <f>IF([1]线路!H6529="","",[1]线路!H6529)</f>
        <v/>
      </c>
    </row>
    <row r="6530" spans="7:14" x14ac:dyDescent="0.15">
      <c r="G6530" s="18"/>
      <c r="H6530" s="18"/>
      <c r="I6530" s="18"/>
      <c r="J6530" s="18"/>
      <c r="K6530" s="18"/>
      <c r="L6530" s="18" t="str">
        <f t="shared" si="180"/>
        <v/>
      </c>
      <c r="N6530" t="str">
        <f>IF([1]线路!H6530="","",[1]线路!H6530)</f>
        <v/>
      </c>
    </row>
    <row r="6531" spans="7:14" x14ac:dyDescent="0.15">
      <c r="G6531" s="18"/>
      <c r="H6531" s="18"/>
      <c r="I6531" s="18"/>
      <c r="J6531" s="18"/>
      <c r="K6531" s="18"/>
      <c r="L6531" s="18" t="str">
        <f t="shared" ref="L6531:L6594" si="181">IF(OR(I6531="",K6531=""),"",IF(I6531/(I6531+K6531)&gt;0.5,0,1))</f>
        <v/>
      </c>
      <c r="N6531" t="str">
        <f>IF([1]线路!H6531="","",[1]线路!H6531)</f>
        <v/>
      </c>
    </row>
    <row r="6532" spans="7:14" x14ac:dyDescent="0.15">
      <c r="G6532" s="18"/>
      <c r="H6532" s="18"/>
      <c r="I6532" s="18"/>
      <c r="J6532" s="18"/>
      <c r="K6532" s="18"/>
      <c r="L6532" s="18" t="str">
        <f t="shared" si="181"/>
        <v/>
      </c>
      <c r="N6532" t="str">
        <f>IF([1]线路!H6532="","",[1]线路!H6532)</f>
        <v/>
      </c>
    </row>
    <row r="6533" spans="7:14" x14ac:dyDescent="0.15">
      <c r="G6533" s="18"/>
      <c r="H6533" s="18"/>
      <c r="I6533" s="18"/>
      <c r="J6533" s="18"/>
      <c r="K6533" s="18"/>
      <c r="L6533" s="18" t="str">
        <f t="shared" si="181"/>
        <v/>
      </c>
      <c r="N6533" t="str">
        <f>IF([1]线路!H6533="","",[1]线路!H6533)</f>
        <v/>
      </c>
    </row>
    <row r="6534" spans="7:14" x14ac:dyDescent="0.15">
      <c r="G6534" s="18"/>
      <c r="H6534" s="18"/>
      <c r="I6534" s="18"/>
      <c r="J6534" s="18"/>
      <c r="K6534" s="18"/>
      <c r="L6534" s="18" t="str">
        <f t="shared" si="181"/>
        <v/>
      </c>
      <c r="N6534" t="str">
        <f>IF([1]线路!H6534="","",[1]线路!H6534)</f>
        <v/>
      </c>
    </row>
    <row r="6535" spans="7:14" x14ac:dyDescent="0.15">
      <c r="G6535" s="18"/>
      <c r="H6535" s="18"/>
      <c r="I6535" s="18"/>
      <c r="J6535" s="18"/>
      <c r="K6535" s="18"/>
      <c r="L6535" s="18" t="str">
        <f t="shared" si="181"/>
        <v/>
      </c>
      <c r="N6535" t="str">
        <f>IF([1]线路!H6535="","",[1]线路!H6535)</f>
        <v/>
      </c>
    </row>
    <row r="6536" spans="7:14" x14ac:dyDescent="0.15">
      <c r="G6536" s="18"/>
      <c r="H6536" s="18"/>
      <c r="I6536" s="18"/>
      <c r="J6536" s="18"/>
      <c r="K6536" s="18"/>
      <c r="L6536" s="18" t="str">
        <f t="shared" si="181"/>
        <v/>
      </c>
      <c r="N6536" t="str">
        <f>IF([1]线路!H6536="","",[1]线路!H6536)</f>
        <v/>
      </c>
    </row>
    <row r="6537" spans="7:14" x14ac:dyDescent="0.15">
      <c r="G6537" s="18"/>
      <c r="H6537" s="18"/>
      <c r="I6537" s="18"/>
      <c r="J6537" s="18"/>
      <c r="K6537" s="18"/>
      <c r="L6537" s="18" t="str">
        <f t="shared" si="181"/>
        <v/>
      </c>
      <c r="N6537" t="str">
        <f>IF([1]线路!H6537="","",[1]线路!H6537)</f>
        <v/>
      </c>
    </row>
    <row r="6538" spans="7:14" x14ac:dyDescent="0.15">
      <c r="G6538" s="18"/>
      <c r="H6538" s="18"/>
      <c r="I6538" s="18"/>
      <c r="J6538" s="18"/>
      <c r="K6538" s="18"/>
      <c r="L6538" s="18" t="str">
        <f t="shared" si="181"/>
        <v/>
      </c>
      <c r="N6538" t="str">
        <f>IF([1]线路!H6538="","",[1]线路!H6538)</f>
        <v/>
      </c>
    </row>
    <row r="6539" spans="7:14" x14ac:dyDescent="0.15">
      <c r="G6539" s="18"/>
      <c r="H6539" s="18"/>
      <c r="I6539" s="18"/>
      <c r="J6539" s="18"/>
      <c r="K6539" s="18"/>
      <c r="L6539" s="18" t="str">
        <f t="shared" si="181"/>
        <v/>
      </c>
      <c r="N6539" t="str">
        <f>IF([1]线路!H6539="","",[1]线路!H6539)</f>
        <v/>
      </c>
    </row>
    <row r="6540" spans="7:14" x14ac:dyDescent="0.15">
      <c r="G6540" s="18"/>
      <c r="H6540" s="18"/>
      <c r="I6540" s="18"/>
      <c r="J6540" s="18"/>
      <c r="K6540" s="18"/>
      <c r="L6540" s="18" t="str">
        <f t="shared" si="181"/>
        <v/>
      </c>
      <c r="N6540" t="str">
        <f>IF([1]线路!H6540="","",[1]线路!H6540)</f>
        <v/>
      </c>
    </row>
    <row r="6541" spans="7:14" x14ac:dyDescent="0.15">
      <c r="G6541" s="18"/>
      <c r="H6541" s="18"/>
      <c r="I6541" s="18"/>
      <c r="J6541" s="18"/>
      <c r="K6541" s="18"/>
      <c r="L6541" s="18" t="str">
        <f t="shared" si="181"/>
        <v/>
      </c>
      <c r="N6541" t="str">
        <f>IF([1]线路!H6541="","",[1]线路!H6541)</f>
        <v/>
      </c>
    </row>
    <row r="6542" spans="7:14" x14ac:dyDescent="0.15">
      <c r="G6542" s="18"/>
      <c r="H6542" s="18"/>
      <c r="I6542" s="18"/>
      <c r="J6542" s="18"/>
      <c r="K6542" s="18"/>
      <c r="L6542" s="18" t="str">
        <f t="shared" si="181"/>
        <v/>
      </c>
      <c r="N6542" t="str">
        <f>IF([1]线路!H6542="","",[1]线路!H6542)</f>
        <v/>
      </c>
    </row>
    <row r="6543" spans="7:14" x14ac:dyDescent="0.15">
      <c r="G6543" s="18"/>
      <c r="H6543" s="18"/>
      <c r="I6543" s="18"/>
      <c r="J6543" s="18"/>
      <c r="K6543" s="18"/>
      <c r="L6543" s="18" t="str">
        <f t="shared" si="181"/>
        <v/>
      </c>
      <c r="N6543" t="str">
        <f>IF([1]线路!H6543="","",[1]线路!H6543)</f>
        <v/>
      </c>
    </row>
    <row r="6544" spans="7:14" x14ac:dyDescent="0.15">
      <c r="G6544" s="18"/>
      <c r="H6544" s="18"/>
      <c r="I6544" s="18"/>
      <c r="J6544" s="18"/>
      <c r="K6544" s="18"/>
      <c r="L6544" s="18" t="str">
        <f t="shared" si="181"/>
        <v/>
      </c>
      <c r="N6544" t="str">
        <f>IF([1]线路!H6544="","",[1]线路!H6544)</f>
        <v/>
      </c>
    </row>
    <row r="6545" spans="7:14" x14ac:dyDescent="0.15">
      <c r="G6545" s="18"/>
      <c r="H6545" s="18"/>
      <c r="I6545" s="18"/>
      <c r="J6545" s="18"/>
      <c r="K6545" s="18"/>
      <c r="L6545" s="18" t="str">
        <f t="shared" si="181"/>
        <v/>
      </c>
      <c r="N6545" t="str">
        <f>IF([1]线路!H6545="","",[1]线路!H6545)</f>
        <v/>
      </c>
    </row>
    <row r="6546" spans="7:14" x14ac:dyDescent="0.15">
      <c r="G6546" s="18"/>
      <c r="H6546" s="18"/>
      <c r="I6546" s="18"/>
      <c r="J6546" s="18"/>
      <c r="K6546" s="18"/>
      <c r="L6546" s="18" t="str">
        <f t="shared" si="181"/>
        <v/>
      </c>
      <c r="N6546" t="str">
        <f>IF([1]线路!H6546="","",[1]线路!H6546)</f>
        <v/>
      </c>
    </row>
    <row r="6547" spans="7:14" x14ac:dyDescent="0.15">
      <c r="G6547" s="18"/>
      <c r="H6547" s="18"/>
      <c r="I6547" s="18"/>
      <c r="J6547" s="18"/>
      <c r="K6547" s="18"/>
      <c r="L6547" s="18" t="str">
        <f t="shared" si="181"/>
        <v/>
      </c>
      <c r="N6547" t="str">
        <f>IF([1]线路!H6547="","",[1]线路!H6547)</f>
        <v/>
      </c>
    </row>
    <row r="6548" spans="7:14" x14ac:dyDescent="0.15">
      <c r="G6548" s="18"/>
      <c r="H6548" s="18"/>
      <c r="I6548" s="18"/>
      <c r="J6548" s="18"/>
      <c r="K6548" s="18"/>
      <c r="L6548" s="18" t="str">
        <f t="shared" si="181"/>
        <v/>
      </c>
      <c r="N6548" t="str">
        <f>IF([1]线路!H6548="","",[1]线路!H6548)</f>
        <v/>
      </c>
    </row>
    <row r="6549" spans="7:14" x14ac:dyDescent="0.15">
      <c r="G6549" s="18"/>
      <c r="H6549" s="18"/>
      <c r="I6549" s="18"/>
      <c r="J6549" s="18"/>
      <c r="K6549" s="18"/>
      <c r="L6549" s="18" t="str">
        <f t="shared" si="181"/>
        <v/>
      </c>
      <c r="N6549" t="str">
        <f>IF([1]线路!H6549="","",[1]线路!H6549)</f>
        <v/>
      </c>
    </row>
    <row r="6550" spans="7:14" x14ac:dyDescent="0.15">
      <c r="G6550" s="18"/>
      <c r="H6550" s="18"/>
      <c r="I6550" s="18"/>
      <c r="J6550" s="18"/>
      <c r="K6550" s="18"/>
      <c r="L6550" s="18" t="str">
        <f t="shared" si="181"/>
        <v/>
      </c>
      <c r="N6550" t="str">
        <f>IF([1]线路!H6550="","",[1]线路!H6550)</f>
        <v/>
      </c>
    </row>
    <row r="6551" spans="7:14" x14ac:dyDescent="0.15">
      <c r="G6551" s="18"/>
      <c r="H6551" s="18"/>
      <c r="I6551" s="18"/>
      <c r="J6551" s="18"/>
      <c r="K6551" s="18"/>
      <c r="L6551" s="18" t="str">
        <f t="shared" si="181"/>
        <v/>
      </c>
      <c r="N6551" t="str">
        <f>IF([1]线路!H6551="","",[1]线路!H6551)</f>
        <v/>
      </c>
    </row>
    <row r="6552" spans="7:14" x14ac:dyDescent="0.15">
      <c r="G6552" s="18"/>
      <c r="H6552" s="18"/>
      <c r="I6552" s="18"/>
      <c r="J6552" s="18"/>
      <c r="K6552" s="18"/>
      <c r="L6552" s="18" t="str">
        <f t="shared" si="181"/>
        <v/>
      </c>
      <c r="N6552" t="str">
        <f>IF([1]线路!H6552="","",[1]线路!H6552)</f>
        <v/>
      </c>
    </row>
    <row r="6553" spans="7:14" x14ac:dyDescent="0.15">
      <c r="G6553" s="18"/>
      <c r="H6553" s="18"/>
      <c r="I6553" s="18"/>
      <c r="J6553" s="18"/>
      <c r="K6553" s="18"/>
      <c r="L6553" s="18" t="str">
        <f t="shared" si="181"/>
        <v/>
      </c>
      <c r="N6553" t="str">
        <f>IF([1]线路!H6553="","",[1]线路!H6553)</f>
        <v/>
      </c>
    </row>
    <row r="6554" spans="7:14" x14ac:dyDescent="0.15">
      <c r="G6554" s="18"/>
      <c r="H6554" s="18"/>
      <c r="I6554" s="18"/>
      <c r="J6554" s="18"/>
      <c r="K6554" s="18"/>
      <c r="L6554" s="18" t="str">
        <f t="shared" si="181"/>
        <v/>
      </c>
      <c r="N6554" t="str">
        <f>IF([1]线路!H6554="","",[1]线路!H6554)</f>
        <v/>
      </c>
    </row>
    <row r="6555" spans="7:14" x14ac:dyDescent="0.15">
      <c r="G6555" s="18"/>
      <c r="H6555" s="18"/>
      <c r="I6555" s="18"/>
      <c r="J6555" s="18"/>
      <c r="K6555" s="18"/>
      <c r="L6555" s="18" t="str">
        <f t="shared" si="181"/>
        <v/>
      </c>
      <c r="N6555" t="str">
        <f>IF([1]线路!H6555="","",[1]线路!H6555)</f>
        <v/>
      </c>
    </row>
    <row r="6556" spans="7:14" x14ac:dyDescent="0.15">
      <c r="G6556" s="18"/>
      <c r="H6556" s="18"/>
      <c r="I6556" s="18"/>
      <c r="J6556" s="18"/>
      <c r="K6556" s="18"/>
      <c r="L6556" s="18" t="str">
        <f t="shared" si="181"/>
        <v/>
      </c>
      <c r="N6556" t="str">
        <f>IF([1]线路!H6556="","",[1]线路!H6556)</f>
        <v/>
      </c>
    </row>
    <row r="6557" spans="7:14" x14ac:dyDescent="0.15">
      <c r="G6557" s="18"/>
      <c r="H6557" s="18"/>
      <c r="I6557" s="18"/>
      <c r="J6557" s="18"/>
      <c r="K6557" s="18"/>
      <c r="L6557" s="18" t="str">
        <f t="shared" si="181"/>
        <v/>
      </c>
      <c r="N6557" t="str">
        <f>IF([1]线路!H6557="","",[1]线路!H6557)</f>
        <v/>
      </c>
    </row>
    <row r="6558" spans="7:14" x14ac:dyDescent="0.15">
      <c r="G6558" s="18"/>
      <c r="H6558" s="18"/>
      <c r="I6558" s="18"/>
      <c r="J6558" s="18"/>
      <c r="K6558" s="18"/>
      <c r="L6558" s="18" t="str">
        <f t="shared" si="181"/>
        <v/>
      </c>
      <c r="N6558" t="str">
        <f>IF([1]线路!H6558="","",[1]线路!H6558)</f>
        <v/>
      </c>
    </row>
    <row r="6559" spans="7:14" x14ac:dyDescent="0.15">
      <c r="G6559" s="18"/>
      <c r="H6559" s="18"/>
      <c r="I6559" s="18"/>
      <c r="J6559" s="18"/>
      <c r="K6559" s="18"/>
      <c r="L6559" s="18" t="str">
        <f t="shared" si="181"/>
        <v/>
      </c>
      <c r="N6559" t="str">
        <f>IF([1]线路!H6559="","",[1]线路!H6559)</f>
        <v/>
      </c>
    </row>
    <row r="6560" spans="7:14" x14ac:dyDescent="0.15">
      <c r="G6560" s="18"/>
      <c r="H6560" s="18"/>
      <c r="I6560" s="18"/>
      <c r="J6560" s="18"/>
      <c r="K6560" s="18"/>
      <c r="L6560" s="18" t="str">
        <f t="shared" si="181"/>
        <v/>
      </c>
      <c r="N6560" t="str">
        <f>IF([1]线路!H6560="","",[1]线路!H6560)</f>
        <v/>
      </c>
    </row>
    <row r="6561" spans="7:14" x14ac:dyDescent="0.15">
      <c r="G6561" s="18"/>
      <c r="H6561" s="18"/>
      <c r="I6561" s="18"/>
      <c r="J6561" s="18"/>
      <c r="K6561" s="18"/>
      <c r="L6561" s="18" t="str">
        <f t="shared" si="181"/>
        <v/>
      </c>
      <c r="N6561" t="str">
        <f>IF([1]线路!H6561="","",[1]线路!H6561)</f>
        <v/>
      </c>
    </row>
    <row r="6562" spans="7:14" x14ac:dyDescent="0.15">
      <c r="G6562" s="18"/>
      <c r="H6562" s="18"/>
      <c r="I6562" s="18"/>
      <c r="J6562" s="18"/>
      <c r="K6562" s="18"/>
      <c r="L6562" s="18" t="str">
        <f t="shared" si="181"/>
        <v/>
      </c>
      <c r="N6562" t="str">
        <f>IF([1]线路!H6562="","",[1]线路!H6562)</f>
        <v/>
      </c>
    </row>
    <row r="6563" spans="7:14" x14ac:dyDescent="0.15">
      <c r="G6563" s="18"/>
      <c r="H6563" s="18"/>
      <c r="I6563" s="18"/>
      <c r="J6563" s="18"/>
      <c r="K6563" s="18"/>
      <c r="L6563" s="18" t="str">
        <f t="shared" si="181"/>
        <v/>
      </c>
      <c r="N6563" t="str">
        <f>IF([1]线路!H6563="","",[1]线路!H6563)</f>
        <v/>
      </c>
    </row>
    <row r="6564" spans="7:14" x14ac:dyDescent="0.15">
      <c r="G6564" s="18"/>
      <c r="H6564" s="18"/>
      <c r="I6564" s="18"/>
      <c r="J6564" s="18"/>
      <c r="K6564" s="18"/>
      <c r="L6564" s="18" t="str">
        <f t="shared" si="181"/>
        <v/>
      </c>
      <c r="N6564" t="str">
        <f>IF([1]线路!H6564="","",[1]线路!H6564)</f>
        <v/>
      </c>
    </row>
    <row r="6565" spans="7:14" x14ac:dyDescent="0.15">
      <c r="G6565" s="18"/>
      <c r="H6565" s="18"/>
      <c r="I6565" s="18"/>
      <c r="J6565" s="18"/>
      <c r="K6565" s="18"/>
      <c r="L6565" s="18" t="str">
        <f t="shared" si="181"/>
        <v/>
      </c>
      <c r="N6565" t="str">
        <f>IF([1]线路!H6565="","",[1]线路!H6565)</f>
        <v/>
      </c>
    </row>
    <row r="6566" spans="7:14" x14ac:dyDescent="0.15">
      <c r="G6566" s="18"/>
      <c r="H6566" s="18"/>
      <c r="I6566" s="18"/>
      <c r="J6566" s="18"/>
      <c r="K6566" s="18"/>
      <c r="L6566" s="18" t="str">
        <f t="shared" si="181"/>
        <v/>
      </c>
      <c r="N6566" t="str">
        <f>IF([1]线路!H6566="","",[1]线路!H6566)</f>
        <v/>
      </c>
    </row>
    <row r="6567" spans="7:14" x14ac:dyDescent="0.15">
      <c r="G6567" s="18"/>
      <c r="H6567" s="18"/>
      <c r="I6567" s="18"/>
      <c r="J6567" s="18"/>
      <c r="K6567" s="18"/>
      <c r="L6567" s="18" t="str">
        <f t="shared" si="181"/>
        <v/>
      </c>
      <c r="N6567" t="str">
        <f>IF([1]线路!H6567="","",[1]线路!H6567)</f>
        <v/>
      </c>
    </row>
    <row r="6568" spans="7:14" x14ac:dyDescent="0.15">
      <c r="G6568" s="18"/>
      <c r="H6568" s="18"/>
      <c r="I6568" s="18"/>
      <c r="J6568" s="18"/>
      <c r="K6568" s="18"/>
      <c r="L6568" s="18" t="str">
        <f t="shared" si="181"/>
        <v/>
      </c>
      <c r="N6568" t="str">
        <f>IF([1]线路!H6568="","",[1]线路!H6568)</f>
        <v/>
      </c>
    </row>
    <row r="6569" spans="7:14" x14ac:dyDescent="0.15">
      <c r="G6569" s="18"/>
      <c r="H6569" s="18"/>
      <c r="I6569" s="18"/>
      <c r="J6569" s="18"/>
      <c r="K6569" s="18"/>
      <c r="L6569" s="18" t="str">
        <f t="shared" si="181"/>
        <v/>
      </c>
      <c r="N6569" t="str">
        <f>IF([1]线路!H6569="","",[1]线路!H6569)</f>
        <v/>
      </c>
    </row>
    <row r="6570" spans="7:14" x14ac:dyDescent="0.15">
      <c r="G6570" s="18"/>
      <c r="H6570" s="18"/>
      <c r="I6570" s="18"/>
      <c r="J6570" s="18"/>
      <c r="K6570" s="18"/>
      <c r="L6570" s="18" t="str">
        <f t="shared" si="181"/>
        <v/>
      </c>
      <c r="N6570" t="str">
        <f>IF([1]线路!H6570="","",[1]线路!H6570)</f>
        <v/>
      </c>
    </row>
    <row r="6571" spans="7:14" x14ac:dyDescent="0.15">
      <c r="G6571" s="18"/>
      <c r="H6571" s="18"/>
      <c r="I6571" s="18"/>
      <c r="J6571" s="18"/>
      <c r="K6571" s="18"/>
      <c r="L6571" s="18" t="str">
        <f t="shared" si="181"/>
        <v/>
      </c>
      <c r="N6571" t="str">
        <f>IF([1]线路!H6571="","",[1]线路!H6571)</f>
        <v/>
      </c>
    </row>
    <row r="6572" spans="7:14" x14ac:dyDescent="0.15">
      <c r="G6572" s="18"/>
      <c r="H6572" s="18"/>
      <c r="I6572" s="18"/>
      <c r="J6572" s="18"/>
      <c r="K6572" s="18"/>
      <c r="L6572" s="18" t="str">
        <f t="shared" si="181"/>
        <v/>
      </c>
      <c r="N6572" t="str">
        <f>IF([1]线路!H6572="","",[1]线路!H6572)</f>
        <v/>
      </c>
    </row>
    <row r="6573" spans="7:14" x14ac:dyDescent="0.15">
      <c r="G6573" s="18"/>
      <c r="H6573" s="18"/>
      <c r="I6573" s="18"/>
      <c r="J6573" s="18"/>
      <c r="K6573" s="18"/>
      <c r="L6573" s="18" t="str">
        <f t="shared" si="181"/>
        <v/>
      </c>
      <c r="N6573" t="str">
        <f>IF([1]线路!H6573="","",[1]线路!H6573)</f>
        <v/>
      </c>
    </row>
    <row r="6574" spans="7:14" x14ac:dyDescent="0.15">
      <c r="G6574" s="18"/>
      <c r="H6574" s="18"/>
      <c r="I6574" s="18"/>
      <c r="J6574" s="18"/>
      <c r="K6574" s="18"/>
      <c r="L6574" s="18" t="str">
        <f t="shared" si="181"/>
        <v/>
      </c>
      <c r="N6574" t="str">
        <f>IF([1]线路!H6574="","",[1]线路!H6574)</f>
        <v/>
      </c>
    </row>
    <row r="6575" spans="7:14" x14ac:dyDescent="0.15">
      <c r="G6575" s="18"/>
      <c r="H6575" s="18"/>
      <c r="I6575" s="18"/>
      <c r="J6575" s="18"/>
      <c r="K6575" s="18"/>
      <c r="L6575" s="18" t="str">
        <f t="shared" si="181"/>
        <v/>
      </c>
      <c r="N6575" t="str">
        <f>IF([1]线路!H6575="","",[1]线路!H6575)</f>
        <v/>
      </c>
    </row>
    <row r="6576" spans="7:14" x14ac:dyDescent="0.15">
      <c r="G6576" s="18"/>
      <c r="H6576" s="18"/>
      <c r="I6576" s="18"/>
      <c r="J6576" s="18"/>
      <c r="K6576" s="18"/>
      <c r="L6576" s="18" t="str">
        <f t="shared" si="181"/>
        <v/>
      </c>
      <c r="N6576" t="str">
        <f>IF([1]线路!H6576="","",[1]线路!H6576)</f>
        <v/>
      </c>
    </row>
    <row r="6577" spans="7:14" x14ac:dyDescent="0.15">
      <c r="G6577" s="18"/>
      <c r="H6577" s="18"/>
      <c r="I6577" s="18"/>
      <c r="J6577" s="18"/>
      <c r="K6577" s="18"/>
      <c r="L6577" s="18" t="str">
        <f t="shared" si="181"/>
        <v/>
      </c>
      <c r="N6577" t="str">
        <f>IF([1]线路!H6577="","",[1]线路!H6577)</f>
        <v/>
      </c>
    </row>
    <row r="6578" spans="7:14" x14ac:dyDescent="0.15">
      <c r="G6578" s="18"/>
      <c r="H6578" s="18"/>
      <c r="I6578" s="18"/>
      <c r="J6578" s="18"/>
      <c r="K6578" s="18"/>
      <c r="L6578" s="18" t="str">
        <f t="shared" si="181"/>
        <v/>
      </c>
      <c r="N6578" t="str">
        <f>IF([1]线路!H6578="","",[1]线路!H6578)</f>
        <v/>
      </c>
    </row>
    <row r="6579" spans="7:14" x14ac:dyDescent="0.15">
      <c r="G6579" s="18"/>
      <c r="H6579" s="18"/>
      <c r="I6579" s="18"/>
      <c r="J6579" s="18"/>
      <c r="K6579" s="18"/>
      <c r="L6579" s="18" t="str">
        <f t="shared" si="181"/>
        <v/>
      </c>
      <c r="N6579" t="str">
        <f>IF([1]线路!H6579="","",[1]线路!H6579)</f>
        <v/>
      </c>
    </row>
    <row r="6580" spans="7:14" x14ac:dyDescent="0.15">
      <c r="G6580" s="18"/>
      <c r="H6580" s="18"/>
      <c r="I6580" s="18"/>
      <c r="J6580" s="18"/>
      <c r="K6580" s="18"/>
      <c r="L6580" s="18" t="str">
        <f t="shared" si="181"/>
        <v/>
      </c>
      <c r="N6580" t="str">
        <f>IF([1]线路!H6580="","",[1]线路!H6580)</f>
        <v/>
      </c>
    </row>
    <row r="6581" spans="7:14" x14ac:dyDescent="0.15">
      <c r="G6581" s="18"/>
      <c r="H6581" s="18"/>
      <c r="I6581" s="18"/>
      <c r="J6581" s="18"/>
      <c r="K6581" s="18"/>
      <c r="L6581" s="18" t="str">
        <f t="shared" si="181"/>
        <v/>
      </c>
      <c r="N6581" t="str">
        <f>IF([1]线路!H6581="","",[1]线路!H6581)</f>
        <v/>
      </c>
    </row>
    <row r="6582" spans="7:14" x14ac:dyDescent="0.15">
      <c r="G6582" s="18"/>
      <c r="H6582" s="18"/>
      <c r="I6582" s="18"/>
      <c r="J6582" s="18"/>
      <c r="K6582" s="18"/>
      <c r="L6582" s="18" t="str">
        <f t="shared" si="181"/>
        <v/>
      </c>
      <c r="N6582" t="str">
        <f>IF([1]线路!H6582="","",[1]线路!H6582)</f>
        <v/>
      </c>
    </row>
    <row r="6583" spans="7:14" x14ac:dyDescent="0.15">
      <c r="G6583" s="18"/>
      <c r="H6583" s="18"/>
      <c r="I6583" s="18"/>
      <c r="J6583" s="18"/>
      <c r="K6583" s="18"/>
      <c r="L6583" s="18" t="str">
        <f t="shared" si="181"/>
        <v/>
      </c>
      <c r="N6583" t="str">
        <f>IF([1]线路!H6583="","",[1]线路!H6583)</f>
        <v/>
      </c>
    </row>
    <row r="6584" spans="7:14" x14ac:dyDescent="0.15">
      <c r="G6584" s="18"/>
      <c r="H6584" s="18"/>
      <c r="I6584" s="18"/>
      <c r="J6584" s="18"/>
      <c r="K6584" s="18"/>
      <c r="L6584" s="18" t="str">
        <f t="shared" si="181"/>
        <v/>
      </c>
      <c r="N6584" t="str">
        <f>IF([1]线路!H6584="","",[1]线路!H6584)</f>
        <v/>
      </c>
    </row>
    <row r="6585" spans="7:14" x14ac:dyDescent="0.15">
      <c r="G6585" s="18"/>
      <c r="H6585" s="18"/>
      <c r="I6585" s="18"/>
      <c r="J6585" s="18"/>
      <c r="K6585" s="18"/>
      <c r="L6585" s="18" t="str">
        <f t="shared" si="181"/>
        <v/>
      </c>
      <c r="N6585" t="str">
        <f>IF([1]线路!H6585="","",[1]线路!H6585)</f>
        <v/>
      </c>
    </row>
    <row r="6586" spans="7:14" x14ac:dyDescent="0.15">
      <c r="G6586" s="18"/>
      <c r="H6586" s="18"/>
      <c r="I6586" s="18"/>
      <c r="J6586" s="18"/>
      <c r="K6586" s="18"/>
      <c r="L6586" s="18" t="str">
        <f t="shared" si="181"/>
        <v/>
      </c>
      <c r="N6586" t="str">
        <f>IF([1]线路!H6586="","",[1]线路!H6586)</f>
        <v/>
      </c>
    </row>
    <row r="6587" spans="7:14" x14ac:dyDescent="0.15">
      <c r="G6587" s="18"/>
      <c r="H6587" s="18"/>
      <c r="I6587" s="18"/>
      <c r="J6587" s="18"/>
      <c r="K6587" s="18"/>
      <c r="L6587" s="18" t="str">
        <f t="shared" si="181"/>
        <v/>
      </c>
      <c r="N6587" t="str">
        <f>IF([1]线路!H6587="","",[1]线路!H6587)</f>
        <v/>
      </c>
    </row>
    <row r="6588" spans="7:14" x14ac:dyDescent="0.15">
      <c r="G6588" s="18"/>
      <c r="H6588" s="18"/>
      <c r="I6588" s="18"/>
      <c r="J6588" s="18"/>
      <c r="K6588" s="18"/>
      <c r="L6588" s="18" t="str">
        <f t="shared" si="181"/>
        <v/>
      </c>
      <c r="N6588" t="str">
        <f>IF([1]线路!H6588="","",[1]线路!H6588)</f>
        <v/>
      </c>
    </row>
    <row r="6589" spans="7:14" x14ac:dyDescent="0.15">
      <c r="G6589" s="18"/>
      <c r="H6589" s="18"/>
      <c r="I6589" s="18"/>
      <c r="J6589" s="18"/>
      <c r="K6589" s="18"/>
      <c r="L6589" s="18" t="str">
        <f t="shared" si="181"/>
        <v/>
      </c>
      <c r="N6589" t="str">
        <f>IF([1]线路!H6589="","",[1]线路!H6589)</f>
        <v/>
      </c>
    </row>
    <row r="6590" spans="7:14" x14ac:dyDescent="0.15">
      <c r="G6590" s="18"/>
      <c r="H6590" s="18"/>
      <c r="I6590" s="18"/>
      <c r="J6590" s="18"/>
      <c r="K6590" s="18"/>
      <c r="L6590" s="18" t="str">
        <f t="shared" si="181"/>
        <v/>
      </c>
      <c r="N6590" t="str">
        <f>IF([1]线路!H6590="","",[1]线路!H6590)</f>
        <v/>
      </c>
    </row>
    <row r="6591" spans="7:14" x14ac:dyDescent="0.15">
      <c r="G6591" s="18"/>
      <c r="H6591" s="18"/>
      <c r="I6591" s="18"/>
      <c r="J6591" s="18"/>
      <c r="K6591" s="18"/>
      <c r="L6591" s="18" t="str">
        <f t="shared" si="181"/>
        <v/>
      </c>
      <c r="N6591" t="str">
        <f>IF([1]线路!H6591="","",[1]线路!H6591)</f>
        <v/>
      </c>
    </row>
    <row r="6592" spans="7:14" x14ac:dyDescent="0.15">
      <c r="G6592" s="18"/>
      <c r="H6592" s="18"/>
      <c r="I6592" s="18"/>
      <c r="J6592" s="18"/>
      <c r="K6592" s="18"/>
      <c r="L6592" s="18" t="str">
        <f t="shared" si="181"/>
        <v/>
      </c>
      <c r="N6592" t="str">
        <f>IF([1]线路!H6592="","",[1]线路!H6592)</f>
        <v/>
      </c>
    </row>
    <row r="6593" spans="7:14" x14ac:dyDescent="0.15">
      <c r="G6593" s="18"/>
      <c r="H6593" s="18"/>
      <c r="I6593" s="18"/>
      <c r="J6593" s="18"/>
      <c r="K6593" s="18"/>
      <c r="L6593" s="18" t="str">
        <f t="shared" si="181"/>
        <v/>
      </c>
      <c r="N6593" t="str">
        <f>IF([1]线路!H6593="","",[1]线路!H6593)</f>
        <v/>
      </c>
    </row>
    <row r="6594" spans="7:14" x14ac:dyDescent="0.15">
      <c r="G6594" s="18"/>
      <c r="H6594" s="18"/>
      <c r="I6594" s="18"/>
      <c r="J6594" s="18"/>
      <c r="K6594" s="18"/>
      <c r="L6594" s="18" t="str">
        <f t="shared" si="181"/>
        <v/>
      </c>
      <c r="N6594" t="str">
        <f>IF([1]线路!H6594="","",[1]线路!H6594)</f>
        <v/>
      </c>
    </row>
    <row r="6595" spans="7:14" x14ac:dyDescent="0.15">
      <c r="G6595" s="18"/>
      <c r="H6595" s="18"/>
      <c r="I6595" s="18"/>
      <c r="J6595" s="18"/>
      <c r="K6595" s="18"/>
      <c r="L6595" s="18" t="str">
        <f t="shared" ref="L6595:L6658" si="182">IF(OR(I6595="",K6595=""),"",IF(I6595/(I6595+K6595)&gt;0.5,0,1))</f>
        <v/>
      </c>
      <c r="N6595" t="str">
        <f>IF([1]线路!H6595="","",[1]线路!H6595)</f>
        <v/>
      </c>
    </row>
    <row r="6596" spans="7:14" x14ac:dyDescent="0.15">
      <c r="G6596" s="18"/>
      <c r="H6596" s="18"/>
      <c r="I6596" s="18"/>
      <c r="J6596" s="18"/>
      <c r="K6596" s="18"/>
      <c r="L6596" s="18" t="str">
        <f t="shared" si="182"/>
        <v/>
      </c>
      <c r="N6596" t="str">
        <f>IF([1]线路!H6596="","",[1]线路!H6596)</f>
        <v/>
      </c>
    </row>
    <row r="6597" spans="7:14" x14ac:dyDescent="0.15">
      <c r="G6597" s="18"/>
      <c r="H6597" s="18"/>
      <c r="I6597" s="18"/>
      <c r="J6597" s="18"/>
      <c r="K6597" s="18"/>
      <c r="L6597" s="18" t="str">
        <f t="shared" si="182"/>
        <v/>
      </c>
      <c r="N6597" t="str">
        <f>IF([1]线路!H6597="","",[1]线路!H6597)</f>
        <v/>
      </c>
    </row>
    <row r="6598" spans="7:14" x14ac:dyDescent="0.15">
      <c r="G6598" s="18"/>
      <c r="H6598" s="18"/>
      <c r="I6598" s="18"/>
      <c r="J6598" s="18"/>
      <c r="K6598" s="18"/>
      <c r="L6598" s="18" t="str">
        <f t="shared" si="182"/>
        <v/>
      </c>
      <c r="N6598" t="str">
        <f>IF([1]线路!H6598="","",[1]线路!H6598)</f>
        <v/>
      </c>
    </row>
    <row r="6599" spans="7:14" x14ac:dyDescent="0.15">
      <c r="G6599" s="18"/>
      <c r="H6599" s="18"/>
      <c r="I6599" s="18"/>
      <c r="J6599" s="18"/>
      <c r="K6599" s="18"/>
      <c r="L6599" s="18" t="str">
        <f t="shared" si="182"/>
        <v/>
      </c>
      <c r="N6599" t="str">
        <f>IF([1]线路!H6599="","",[1]线路!H6599)</f>
        <v/>
      </c>
    </row>
    <row r="6600" spans="7:14" x14ac:dyDescent="0.15">
      <c r="G6600" s="18"/>
      <c r="H6600" s="18"/>
      <c r="I6600" s="18"/>
      <c r="J6600" s="18"/>
      <c r="K6600" s="18"/>
      <c r="L6600" s="18" t="str">
        <f t="shared" si="182"/>
        <v/>
      </c>
      <c r="N6600" t="str">
        <f>IF([1]线路!H6600="","",[1]线路!H6600)</f>
        <v/>
      </c>
    </row>
    <row r="6601" spans="7:14" x14ac:dyDescent="0.15">
      <c r="G6601" s="18"/>
      <c r="H6601" s="18"/>
      <c r="I6601" s="18"/>
      <c r="J6601" s="18"/>
      <c r="K6601" s="18"/>
      <c r="L6601" s="18" t="str">
        <f t="shared" si="182"/>
        <v/>
      </c>
      <c r="N6601" t="str">
        <f>IF([1]线路!H6601="","",[1]线路!H6601)</f>
        <v/>
      </c>
    </row>
    <row r="6602" spans="7:14" x14ac:dyDescent="0.15">
      <c r="G6602" s="18"/>
      <c r="H6602" s="18"/>
      <c r="I6602" s="18"/>
      <c r="J6602" s="18"/>
      <c r="K6602" s="18"/>
      <c r="L6602" s="18" t="str">
        <f t="shared" si="182"/>
        <v/>
      </c>
      <c r="N6602" t="str">
        <f>IF([1]线路!H6602="","",[1]线路!H6602)</f>
        <v/>
      </c>
    </row>
    <row r="6603" spans="7:14" x14ac:dyDescent="0.15">
      <c r="G6603" s="18"/>
      <c r="H6603" s="18"/>
      <c r="I6603" s="18"/>
      <c r="J6603" s="18"/>
      <c r="K6603" s="18"/>
      <c r="L6603" s="18" t="str">
        <f t="shared" si="182"/>
        <v/>
      </c>
      <c r="N6603" t="str">
        <f>IF([1]线路!H6603="","",[1]线路!H6603)</f>
        <v/>
      </c>
    </row>
    <row r="6604" spans="7:14" x14ac:dyDescent="0.15">
      <c r="G6604" s="18"/>
      <c r="H6604" s="18"/>
      <c r="I6604" s="18"/>
      <c r="J6604" s="18"/>
      <c r="K6604" s="18"/>
      <c r="L6604" s="18" t="str">
        <f t="shared" si="182"/>
        <v/>
      </c>
      <c r="N6604" t="str">
        <f>IF([1]线路!H6604="","",[1]线路!H6604)</f>
        <v/>
      </c>
    </row>
    <row r="6605" spans="7:14" x14ac:dyDescent="0.15">
      <c r="G6605" s="18"/>
      <c r="H6605" s="18"/>
      <c r="I6605" s="18"/>
      <c r="J6605" s="18"/>
      <c r="K6605" s="18"/>
      <c r="L6605" s="18" t="str">
        <f t="shared" si="182"/>
        <v/>
      </c>
      <c r="N6605" t="str">
        <f>IF([1]线路!H6605="","",[1]线路!H6605)</f>
        <v/>
      </c>
    </row>
    <row r="6606" spans="7:14" x14ac:dyDescent="0.15">
      <c r="G6606" s="18"/>
      <c r="H6606" s="18"/>
      <c r="I6606" s="18"/>
      <c r="J6606" s="18"/>
      <c r="K6606" s="18"/>
      <c r="L6606" s="18" t="str">
        <f t="shared" si="182"/>
        <v/>
      </c>
      <c r="N6606" t="str">
        <f>IF([1]线路!H6606="","",[1]线路!H6606)</f>
        <v/>
      </c>
    </row>
    <row r="6607" spans="7:14" x14ac:dyDescent="0.15">
      <c r="G6607" s="18"/>
      <c r="H6607" s="18"/>
      <c r="I6607" s="18"/>
      <c r="J6607" s="18"/>
      <c r="K6607" s="18"/>
      <c r="L6607" s="18" t="str">
        <f t="shared" si="182"/>
        <v/>
      </c>
      <c r="N6607" t="str">
        <f>IF([1]线路!H6607="","",[1]线路!H6607)</f>
        <v/>
      </c>
    </row>
    <row r="6608" spans="7:14" x14ac:dyDescent="0.15">
      <c r="G6608" s="18"/>
      <c r="H6608" s="18"/>
      <c r="I6608" s="18"/>
      <c r="J6608" s="18"/>
      <c r="K6608" s="18"/>
      <c r="L6608" s="18" t="str">
        <f t="shared" si="182"/>
        <v/>
      </c>
      <c r="N6608" t="str">
        <f>IF([1]线路!H6608="","",[1]线路!H6608)</f>
        <v/>
      </c>
    </row>
    <row r="6609" spans="7:14" x14ac:dyDescent="0.15">
      <c r="G6609" s="18"/>
      <c r="H6609" s="18"/>
      <c r="I6609" s="18"/>
      <c r="J6609" s="18"/>
      <c r="K6609" s="18"/>
      <c r="L6609" s="18" t="str">
        <f t="shared" si="182"/>
        <v/>
      </c>
      <c r="N6609" t="str">
        <f>IF([1]线路!H6609="","",[1]线路!H6609)</f>
        <v/>
      </c>
    </row>
    <row r="6610" spans="7:14" x14ac:dyDescent="0.15">
      <c r="G6610" s="18"/>
      <c r="H6610" s="18"/>
      <c r="I6610" s="18"/>
      <c r="J6610" s="18"/>
      <c r="K6610" s="18"/>
      <c r="L6610" s="18" t="str">
        <f t="shared" si="182"/>
        <v/>
      </c>
      <c r="N6610" t="str">
        <f>IF([1]线路!H6610="","",[1]线路!H6610)</f>
        <v/>
      </c>
    </row>
    <row r="6611" spans="7:14" x14ac:dyDescent="0.15">
      <c r="G6611" s="18"/>
      <c r="H6611" s="18"/>
      <c r="I6611" s="18"/>
      <c r="J6611" s="18"/>
      <c r="K6611" s="18"/>
      <c r="L6611" s="18" t="str">
        <f t="shared" si="182"/>
        <v/>
      </c>
      <c r="N6611" t="str">
        <f>IF([1]线路!H6611="","",[1]线路!H6611)</f>
        <v/>
      </c>
    </row>
    <row r="6612" spans="7:14" x14ac:dyDescent="0.15">
      <c r="G6612" s="18"/>
      <c r="H6612" s="18"/>
      <c r="I6612" s="18"/>
      <c r="J6612" s="18"/>
      <c r="K6612" s="18"/>
      <c r="L6612" s="18" t="str">
        <f t="shared" si="182"/>
        <v/>
      </c>
      <c r="N6612" t="str">
        <f>IF([1]线路!H6612="","",[1]线路!H6612)</f>
        <v/>
      </c>
    </row>
    <row r="6613" spans="7:14" x14ac:dyDescent="0.15">
      <c r="G6613" s="18"/>
      <c r="H6613" s="18"/>
      <c r="I6613" s="18"/>
      <c r="J6613" s="18"/>
      <c r="K6613" s="18"/>
      <c r="L6613" s="18" t="str">
        <f t="shared" si="182"/>
        <v/>
      </c>
      <c r="N6613" t="str">
        <f>IF([1]线路!H6613="","",[1]线路!H6613)</f>
        <v/>
      </c>
    </row>
    <row r="6614" spans="7:14" x14ac:dyDescent="0.15">
      <c r="G6614" s="18"/>
      <c r="H6614" s="18"/>
      <c r="I6614" s="18"/>
      <c r="J6614" s="18"/>
      <c r="K6614" s="18"/>
      <c r="L6614" s="18" t="str">
        <f t="shared" si="182"/>
        <v/>
      </c>
      <c r="N6614" t="str">
        <f>IF([1]线路!H6614="","",[1]线路!H6614)</f>
        <v/>
      </c>
    </row>
    <row r="6615" spans="7:14" x14ac:dyDescent="0.15">
      <c r="G6615" s="18"/>
      <c r="H6615" s="18"/>
      <c r="I6615" s="18"/>
      <c r="J6615" s="18"/>
      <c r="K6615" s="18"/>
      <c r="L6615" s="18" t="str">
        <f t="shared" si="182"/>
        <v/>
      </c>
      <c r="N6615" t="str">
        <f>IF([1]线路!H6615="","",[1]线路!H6615)</f>
        <v/>
      </c>
    </row>
    <row r="6616" spans="7:14" x14ac:dyDescent="0.15">
      <c r="G6616" s="18"/>
      <c r="H6616" s="18"/>
      <c r="I6616" s="18"/>
      <c r="J6616" s="18"/>
      <c r="K6616" s="18"/>
      <c r="L6616" s="18" t="str">
        <f t="shared" si="182"/>
        <v/>
      </c>
      <c r="N6616" t="str">
        <f>IF([1]线路!H6616="","",[1]线路!H6616)</f>
        <v/>
      </c>
    </row>
    <row r="6617" spans="7:14" x14ac:dyDescent="0.15">
      <c r="G6617" s="18"/>
      <c r="H6617" s="18"/>
      <c r="I6617" s="18"/>
      <c r="J6617" s="18"/>
      <c r="K6617" s="18"/>
      <c r="L6617" s="18" t="str">
        <f t="shared" si="182"/>
        <v/>
      </c>
      <c r="N6617" t="str">
        <f>IF([1]线路!H6617="","",[1]线路!H6617)</f>
        <v/>
      </c>
    </row>
    <row r="6618" spans="7:14" x14ac:dyDescent="0.15">
      <c r="G6618" s="18"/>
      <c r="H6618" s="18"/>
      <c r="I6618" s="18"/>
      <c r="J6618" s="18"/>
      <c r="K6618" s="18"/>
      <c r="L6618" s="18" t="str">
        <f t="shared" si="182"/>
        <v/>
      </c>
      <c r="N6618" t="str">
        <f>IF([1]线路!H6618="","",[1]线路!H6618)</f>
        <v/>
      </c>
    </row>
    <row r="6619" spans="7:14" x14ac:dyDescent="0.15">
      <c r="G6619" s="18"/>
      <c r="H6619" s="18"/>
      <c r="I6619" s="18"/>
      <c r="J6619" s="18"/>
      <c r="K6619" s="18"/>
      <c r="L6619" s="18" t="str">
        <f t="shared" si="182"/>
        <v/>
      </c>
      <c r="N6619" t="str">
        <f>IF([1]线路!H6619="","",[1]线路!H6619)</f>
        <v/>
      </c>
    </row>
    <row r="6620" spans="7:14" x14ac:dyDescent="0.15">
      <c r="G6620" s="18"/>
      <c r="H6620" s="18"/>
      <c r="I6620" s="18"/>
      <c r="J6620" s="18"/>
      <c r="K6620" s="18"/>
      <c r="L6620" s="18" t="str">
        <f t="shared" si="182"/>
        <v/>
      </c>
      <c r="N6620" t="str">
        <f>IF([1]线路!H6620="","",[1]线路!H6620)</f>
        <v/>
      </c>
    </row>
    <row r="6621" spans="7:14" x14ac:dyDescent="0.15">
      <c r="G6621" s="18"/>
      <c r="H6621" s="18"/>
      <c r="I6621" s="18"/>
      <c r="J6621" s="18"/>
      <c r="K6621" s="18"/>
      <c r="L6621" s="18" t="str">
        <f t="shared" si="182"/>
        <v/>
      </c>
      <c r="N6621" t="str">
        <f>IF([1]线路!H6621="","",[1]线路!H6621)</f>
        <v/>
      </c>
    </row>
    <row r="6622" spans="7:14" x14ac:dyDescent="0.15">
      <c r="G6622" s="18"/>
      <c r="H6622" s="18"/>
      <c r="I6622" s="18"/>
      <c r="J6622" s="18"/>
      <c r="K6622" s="18"/>
      <c r="L6622" s="18" t="str">
        <f t="shared" si="182"/>
        <v/>
      </c>
      <c r="N6622" t="str">
        <f>IF([1]线路!H6622="","",[1]线路!H6622)</f>
        <v/>
      </c>
    </row>
    <row r="6623" spans="7:14" x14ac:dyDescent="0.15">
      <c r="G6623" s="18"/>
      <c r="H6623" s="18"/>
      <c r="I6623" s="18"/>
      <c r="J6623" s="18"/>
      <c r="K6623" s="18"/>
      <c r="L6623" s="18" t="str">
        <f t="shared" si="182"/>
        <v/>
      </c>
      <c r="N6623" t="str">
        <f>IF([1]线路!H6623="","",[1]线路!H6623)</f>
        <v/>
      </c>
    </row>
    <row r="6624" spans="7:14" x14ac:dyDescent="0.15">
      <c r="G6624" s="18"/>
      <c r="H6624" s="18"/>
      <c r="I6624" s="18"/>
      <c r="J6624" s="18"/>
      <c r="K6624" s="18"/>
      <c r="L6624" s="18" t="str">
        <f t="shared" si="182"/>
        <v/>
      </c>
      <c r="N6624" t="str">
        <f>IF([1]线路!H6624="","",[1]线路!H6624)</f>
        <v/>
      </c>
    </row>
    <row r="6625" spans="7:14" x14ac:dyDescent="0.15">
      <c r="G6625" s="18"/>
      <c r="H6625" s="18"/>
      <c r="I6625" s="18"/>
      <c r="J6625" s="18"/>
      <c r="K6625" s="18"/>
      <c r="L6625" s="18" t="str">
        <f t="shared" si="182"/>
        <v/>
      </c>
      <c r="N6625" t="str">
        <f>IF([1]线路!H6625="","",[1]线路!H6625)</f>
        <v/>
      </c>
    </row>
    <row r="6626" spans="7:14" x14ac:dyDescent="0.15">
      <c r="G6626" s="18"/>
      <c r="H6626" s="18"/>
      <c r="I6626" s="18"/>
      <c r="J6626" s="18"/>
      <c r="K6626" s="18"/>
      <c r="L6626" s="18" t="str">
        <f t="shared" si="182"/>
        <v/>
      </c>
      <c r="N6626" t="str">
        <f>IF([1]线路!H6626="","",[1]线路!H6626)</f>
        <v/>
      </c>
    </row>
    <row r="6627" spans="7:14" x14ac:dyDescent="0.15">
      <c r="G6627" s="18"/>
      <c r="H6627" s="18"/>
      <c r="I6627" s="18"/>
      <c r="J6627" s="18"/>
      <c r="K6627" s="18"/>
      <c r="L6627" s="18" t="str">
        <f t="shared" si="182"/>
        <v/>
      </c>
      <c r="N6627" t="str">
        <f>IF([1]线路!H6627="","",[1]线路!H6627)</f>
        <v/>
      </c>
    </row>
    <row r="6628" spans="7:14" x14ac:dyDescent="0.15">
      <c r="G6628" s="18"/>
      <c r="H6628" s="18"/>
      <c r="I6628" s="18"/>
      <c r="J6628" s="18"/>
      <c r="K6628" s="18"/>
      <c r="L6628" s="18" t="str">
        <f t="shared" si="182"/>
        <v/>
      </c>
      <c r="N6628" t="str">
        <f>IF([1]线路!H6628="","",[1]线路!H6628)</f>
        <v/>
      </c>
    </row>
    <row r="6629" spans="7:14" x14ac:dyDescent="0.15">
      <c r="G6629" s="18"/>
      <c r="H6629" s="18"/>
      <c r="I6629" s="18"/>
      <c r="J6629" s="18"/>
      <c r="K6629" s="18"/>
      <c r="L6629" s="18" t="str">
        <f t="shared" si="182"/>
        <v/>
      </c>
      <c r="N6629" t="str">
        <f>IF([1]线路!H6629="","",[1]线路!H6629)</f>
        <v/>
      </c>
    </row>
    <row r="6630" spans="7:14" x14ac:dyDescent="0.15">
      <c r="G6630" s="18"/>
      <c r="H6630" s="18"/>
      <c r="I6630" s="18"/>
      <c r="J6630" s="18"/>
      <c r="K6630" s="18"/>
      <c r="L6630" s="18" t="str">
        <f t="shared" si="182"/>
        <v/>
      </c>
      <c r="N6630" t="str">
        <f>IF([1]线路!H6630="","",[1]线路!H6630)</f>
        <v/>
      </c>
    </row>
    <row r="6631" spans="7:14" x14ac:dyDescent="0.15">
      <c r="G6631" s="18"/>
      <c r="H6631" s="18"/>
      <c r="I6631" s="18"/>
      <c r="J6631" s="18"/>
      <c r="K6631" s="18"/>
      <c r="L6631" s="18" t="str">
        <f t="shared" si="182"/>
        <v/>
      </c>
      <c r="N6631" t="str">
        <f>IF([1]线路!H6631="","",[1]线路!H6631)</f>
        <v/>
      </c>
    </row>
    <row r="6632" spans="7:14" x14ac:dyDescent="0.15">
      <c r="G6632" s="18"/>
      <c r="H6632" s="18"/>
      <c r="I6632" s="18"/>
      <c r="J6632" s="18"/>
      <c r="K6632" s="18"/>
      <c r="L6632" s="18" t="str">
        <f t="shared" si="182"/>
        <v/>
      </c>
      <c r="N6632" t="str">
        <f>IF([1]线路!H6632="","",[1]线路!H6632)</f>
        <v/>
      </c>
    </row>
    <row r="6633" spans="7:14" x14ac:dyDescent="0.15">
      <c r="G6633" s="18"/>
      <c r="H6633" s="18"/>
      <c r="I6633" s="18"/>
      <c r="J6633" s="18"/>
      <c r="K6633" s="18"/>
      <c r="L6633" s="18" t="str">
        <f t="shared" si="182"/>
        <v/>
      </c>
      <c r="N6633" t="str">
        <f>IF([1]线路!H6633="","",[1]线路!H6633)</f>
        <v/>
      </c>
    </row>
    <row r="6634" spans="7:14" x14ac:dyDescent="0.15">
      <c r="G6634" s="18"/>
      <c r="H6634" s="18"/>
      <c r="I6634" s="18"/>
      <c r="J6634" s="18"/>
      <c r="K6634" s="18"/>
      <c r="L6634" s="18" t="str">
        <f t="shared" si="182"/>
        <v/>
      </c>
      <c r="N6634" t="str">
        <f>IF([1]线路!H6634="","",[1]线路!H6634)</f>
        <v/>
      </c>
    </row>
    <row r="6635" spans="7:14" x14ac:dyDescent="0.15">
      <c r="G6635" s="18"/>
      <c r="H6635" s="18"/>
      <c r="I6635" s="18"/>
      <c r="J6635" s="18"/>
      <c r="K6635" s="18"/>
      <c r="L6635" s="18" t="str">
        <f t="shared" si="182"/>
        <v/>
      </c>
      <c r="N6635" t="str">
        <f>IF([1]线路!H6635="","",[1]线路!H6635)</f>
        <v/>
      </c>
    </row>
    <row r="6636" spans="7:14" x14ac:dyDescent="0.15">
      <c r="G6636" s="18"/>
      <c r="H6636" s="18"/>
      <c r="I6636" s="18"/>
      <c r="J6636" s="18"/>
      <c r="K6636" s="18"/>
      <c r="L6636" s="18" t="str">
        <f t="shared" si="182"/>
        <v/>
      </c>
      <c r="N6636" t="str">
        <f>IF([1]线路!H6636="","",[1]线路!H6636)</f>
        <v/>
      </c>
    </row>
    <row r="6637" spans="7:14" x14ac:dyDescent="0.15">
      <c r="G6637" s="18"/>
      <c r="H6637" s="18"/>
      <c r="I6637" s="18"/>
      <c r="J6637" s="18"/>
      <c r="K6637" s="18"/>
      <c r="L6637" s="18" t="str">
        <f t="shared" si="182"/>
        <v/>
      </c>
      <c r="N6637" t="str">
        <f>IF([1]线路!H6637="","",[1]线路!H6637)</f>
        <v/>
      </c>
    </row>
    <row r="6638" spans="7:14" x14ac:dyDescent="0.15">
      <c r="G6638" s="18"/>
      <c r="H6638" s="18"/>
      <c r="I6638" s="18"/>
      <c r="J6638" s="18"/>
      <c r="K6638" s="18"/>
      <c r="L6638" s="18" t="str">
        <f t="shared" si="182"/>
        <v/>
      </c>
      <c r="N6638" t="str">
        <f>IF([1]线路!H6638="","",[1]线路!H6638)</f>
        <v/>
      </c>
    </row>
    <row r="6639" spans="7:14" x14ac:dyDescent="0.15">
      <c r="G6639" s="18"/>
      <c r="H6639" s="18"/>
      <c r="I6639" s="18"/>
      <c r="J6639" s="18"/>
      <c r="K6639" s="18"/>
      <c r="L6639" s="18" t="str">
        <f t="shared" si="182"/>
        <v/>
      </c>
      <c r="N6639" t="str">
        <f>IF([1]线路!H6639="","",[1]线路!H6639)</f>
        <v/>
      </c>
    </row>
    <row r="6640" spans="7:14" x14ac:dyDescent="0.15">
      <c r="G6640" s="18"/>
      <c r="H6640" s="18"/>
      <c r="I6640" s="18"/>
      <c r="J6640" s="18"/>
      <c r="K6640" s="18"/>
      <c r="L6640" s="18" t="str">
        <f t="shared" si="182"/>
        <v/>
      </c>
      <c r="N6640" t="str">
        <f>IF([1]线路!H6640="","",[1]线路!H6640)</f>
        <v/>
      </c>
    </row>
    <row r="6641" spans="7:14" x14ac:dyDescent="0.15">
      <c r="G6641" s="18"/>
      <c r="H6641" s="18"/>
      <c r="I6641" s="18"/>
      <c r="J6641" s="18"/>
      <c r="K6641" s="18"/>
      <c r="L6641" s="18" t="str">
        <f t="shared" si="182"/>
        <v/>
      </c>
      <c r="N6641" t="str">
        <f>IF([1]线路!H6641="","",[1]线路!H6641)</f>
        <v/>
      </c>
    </row>
    <row r="6642" spans="7:14" x14ac:dyDescent="0.15">
      <c r="G6642" s="18"/>
      <c r="H6642" s="18"/>
      <c r="I6642" s="18"/>
      <c r="J6642" s="18"/>
      <c r="K6642" s="18"/>
      <c r="L6642" s="18" t="str">
        <f t="shared" si="182"/>
        <v/>
      </c>
      <c r="N6642" t="str">
        <f>IF([1]线路!H6642="","",[1]线路!H6642)</f>
        <v/>
      </c>
    </row>
    <row r="6643" spans="7:14" x14ac:dyDescent="0.15">
      <c r="G6643" s="18"/>
      <c r="H6643" s="18"/>
      <c r="I6643" s="18"/>
      <c r="J6643" s="18"/>
      <c r="K6643" s="18"/>
      <c r="L6643" s="18" t="str">
        <f t="shared" si="182"/>
        <v/>
      </c>
      <c r="N6643" t="str">
        <f>IF([1]线路!H6643="","",[1]线路!H6643)</f>
        <v/>
      </c>
    </row>
    <row r="6644" spans="7:14" x14ac:dyDescent="0.15">
      <c r="G6644" s="18"/>
      <c r="H6644" s="18"/>
      <c r="I6644" s="18"/>
      <c r="J6644" s="18"/>
      <c r="K6644" s="18"/>
      <c r="L6644" s="18" t="str">
        <f t="shared" si="182"/>
        <v/>
      </c>
      <c r="N6644" t="str">
        <f>IF([1]线路!H6644="","",[1]线路!H6644)</f>
        <v/>
      </c>
    </row>
    <row r="6645" spans="7:14" x14ac:dyDescent="0.15">
      <c r="G6645" s="18"/>
      <c r="H6645" s="18"/>
      <c r="I6645" s="18"/>
      <c r="J6645" s="18"/>
      <c r="K6645" s="18"/>
      <c r="L6645" s="18" t="str">
        <f t="shared" si="182"/>
        <v/>
      </c>
      <c r="N6645" t="str">
        <f>IF([1]线路!H6645="","",[1]线路!H6645)</f>
        <v/>
      </c>
    </row>
    <row r="6646" spans="7:14" x14ac:dyDescent="0.15">
      <c r="G6646" s="18"/>
      <c r="H6646" s="18"/>
      <c r="I6646" s="18"/>
      <c r="J6646" s="18"/>
      <c r="K6646" s="18"/>
      <c r="L6646" s="18" t="str">
        <f t="shared" si="182"/>
        <v/>
      </c>
      <c r="N6646" t="str">
        <f>IF([1]线路!H6646="","",[1]线路!H6646)</f>
        <v/>
      </c>
    </row>
    <row r="6647" spans="7:14" x14ac:dyDescent="0.15">
      <c r="G6647" s="18"/>
      <c r="H6647" s="18"/>
      <c r="I6647" s="18"/>
      <c r="J6647" s="18"/>
      <c r="K6647" s="18"/>
      <c r="L6647" s="18" t="str">
        <f t="shared" si="182"/>
        <v/>
      </c>
      <c r="N6647" t="str">
        <f>IF([1]线路!H6647="","",[1]线路!H6647)</f>
        <v/>
      </c>
    </row>
    <row r="6648" spans="7:14" x14ac:dyDescent="0.15">
      <c r="G6648" s="18"/>
      <c r="H6648" s="18"/>
      <c r="I6648" s="18"/>
      <c r="J6648" s="18"/>
      <c r="K6648" s="18"/>
      <c r="L6648" s="18" t="str">
        <f t="shared" si="182"/>
        <v/>
      </c>
      <c r="N6648" t="str">
        <f>IF([1]线路!H6648="","",[1]线路!H6648)</f>
        <v/>
      </c>
    </row>
    <row r="6649" spans="7:14" x14ac:dyDescent="0.15">
      <c r="G6649" s="18"/>
      <c r="H6649" s="18"/>
      <c r="I6649" s="18"/>
      <c r="J6649" s="18"/>
      <c r="K6649" s="18"/>
      <c r="L6649" s="18" t="str">
        <f t="shared" si="182"/>
        <v/>
      </c>
      <c r="N6649" t="str">
        <f>IF([1]线路!H6649="","",[1]线路!H6649)</f>
        <v/>
      </c>
    </row>
    <row r="6650" spans="7:14" x14ac:dyDescent="0.15">
      <c r="G6650" s="18"/>
      <c r="H6650" s="18"/>
      <c r="I6650" s="18"/>
      <c r="J6650" s="18"/>
      <c r="K6650" s="18"/>
      <c r="L6650" s="18" t="str">
        <f t="shared" si="182"/>
        <v/>
      </c>
      <c r="N6650" t="str">
        <f>IF([1]线路!H6650="","",[1]线路!H6650)</f>
        <v/>
      </c>
    </row>
    <row r="6651" spans="7:14" x14ac:dyDescent="0.15">
      <c r="G6651" s="18"/>
      <c r="H6651" s="18"/>
      <c r="I6651" s="18"/>
      <c r="J6651" s="18"/>
      <c r="K6651" s="18"/>
      <c r="L6651" s="18" t="str">
        <f t="shared" si="182"/>
        <v/>
      </c>
      <c r="N6651" t="str">
        <f>IF([1]线路!H6651="","",[1]线路!H6651)</f>
        <v/>
      </c>
    </row>
    <row r="6652" spans="7:14" x14ac:dyDescent="0.15">
      <c r="G6652" s="18"/>
      <c r="H6652" s="18"/>
      <c r="I6652" s="18"/>
      <c r="J6652" s="18"/>
      <c r="K6652" s="18"/>
      <c r="L6652" s="18" t="str">
        <f t="shared" si="182"/>
        <v/>
      </c>
      <c r="N6652" t="str">
        <f>IF([1]线路!H6652="","",[1]线路!H6652)</f>
        <v/>
      </c>
    </row>
    <row r="6653" spans="7:14" x14ac:dyDescent="0.15">
      <c r="G6653" s="18"/>
      <c r="H6653" s="18"/>
      <c r="I6653" s="18"/>
      <c r="J6653" s="18"/>
      <c r="K6653" s="18"/>
      <c r="L6653" s="18" t="str">
        <f t="shared" si="182"/>
        <v/>
      </c>
      <c r="N6653" t="str">
        <f>IF([1]线路!H6653="","",[1]线路!H6653)</f>
        <v/>
      </c>
    </row>
    <row r="6654" spans="7:14" x14ac:dyDescent="0.15">
      <c r="G6654" s="18"/>
      <c r="H6654" s="18"/>
      <c r="I6654" s="18"/>
      <c r="J6654" s="18"/>
      <c r="K6654" s="18"/>
      <c r="L6654" s="18" t="str">
        <f t="shared" si="182"/>
        <v/>
      </c>
      <c r="N6654" t="str">
        <f>IF([1]线路!H6654="","",[1]线路!H6654)</f>
        <v/>
      </c>
    </row>
    <row r="6655" spans="7:14" x14ac:dyDescent="0.15">
      <c r="G6655" s="18"/>
      <c r="H6655" s="18"/>
      <c r="I6655" s="18"/>
      <c r="J6655" s="18"/>
      <c r="K6655" s="18"/>
      <c r="L6655" s="18" t="str">
        <f t="shared" si="182"/>
        <v/>
      </c>
      <c r="N6655" t="str">
        <f>IF([1]线路!H6655="","",[1]线路!H6655)</f>
        <v/>
      </c>
    </row>
    <row r="6656" spans="7:14" x14ac:dyDescent="0.15">
      <c r="G6656" s="18"/>
      <c r="H6656" s="18"/>
      <c r="I6656" s="18"/>
      <c r="J6656" s="18"/>
      <c r="K6656" s="18"/>
      <c r="L6656" s="18" t="str">
        <f t="shared" si="182"/>
        <v/>
      </c>
      <c r="N6656" t="str">
        <f>IF([1]线路!H6656="","",[1]线路!H6656)</f>
        <v/>
      </c>
    </row>
    <row r="6657" spans="7:14" x14ac:dyDescent="0.15">
      <c r="G6657" s="18"/>
      <c r="H6657" s="18"/>
      <c r="I6657" s="18"/>
      <c r="J6657" s="18"/>
      <c r="K6657" s="18"/>
      <c r="L6657" s="18" t="str">
        <f t="shared" si="182"/>
        <v/>
      </c>
      <c r="N6657" t="str">
        <f>IF([1]线路!H6657="","",[1]线路!H6657)</f>
        <v/>
      </c>
    </row>
    <row r="6658" spans="7:14" x14ac:dyDescent="0.15">
      <c r="G6658" s="18"/>
      <c r="H6658" s="18"/>
      <c r="I6658" s="18"/>
      <c r="J6658" s="18"/>
      <c r="K6658" s="18"/>
      <c r="L6658" s="18" t="str">
        <f t="shared" si="182"/>
        <v/>
      </c>
      <c r="N6658" t="str">
        <f>IF([1]线路!H6658="","",[1]线路!H6658)</f>
        <v/>
      </c>
    </row>
    <row r="6659" spans="7:14" x14ac:dyDescent="0.15">
      <c r="G6659" s="18"/>
      <c r="H6659" s="18"/>
      <c r="I6659" s="18"/>
      <c r="J6659" s="18"/>
      <c r="K6659" s="18"/>
      <c r="L6659" s="18" t="str">
        <f t="shared" ref="L6659:L6722" si="183">IF(OR(I6659="",K6659=""),"",IF(I6659/(I6659+K6659)&gt;0.5,0,1))</f>
        <v/>
      </c>
      <c r="N6659" t="str">
        <f>IF([1]线路!H6659="","",[1]线路!H6659)</f>
        <v/>
      </c>
    </row>
    <row r="6660" spans="7:14" x14ac:dyDescent="0.15">
      <c r="G6660" s="18"/>
      <c r="H6660" s="18"/>
      <c r="I6660" s="18"/>
      <c r="J6660" s="18"/>
      <c r="K6660" s="18"/>
      <c r="L6660" s="18" t="str">
        <f t="shared" si="183"/>
        <v/>
      </c>
      <c r="N6660" t="str">
        <f>IF([1]线路!H6660="","",[1]线路!H6660)</f>
        <v/>
      </c>
    </row>
    <row r="6661" spans="7:14" x14ac:dyDescent="0.15">
      <c r="G6661" s="18"/>
      <c r="H6661" s="18"/>
      <c r="I6661" s="18"/>
      <c r="J6661" s="18"/>
      <c r="K6661" s="18"/>
      <c r="L6661" s="18" t="str">
        <f t="shared" si="183"/>
        <v/>
      </c>
      <c r="N6661" t="str">
        <f>IF([1]线路!H6661="","",[1]线路!H6661)</f>
        <v/>
      </c>
    </row>
    <row r="6662" spans="7:14" x14ac:dyDescent="0.15">
      <c r="G6662" s="18"/>
      <c r="H6662" s="18"/>
      <c r="I6662" s="18"/>
      <c r="J6662" s="18"/>
      <c r="K6662" s="18"/>
      <c r="L6662" s="18" t="str">
        <f t="shared" si="183"/>
        <v/>
      </c>
      <c r="N6662" t="str">
        <f>IF([1]线路!H6662="","",[1]线路!H6662)</f>
        <v/>
      </c>
    </row>
    <row r="6663" spans="7:14" x14ac:dyDescent="0.15">
      <c r="G6663" s="18"/>
      <c r="H6663" s="18"/>
      <c r="I6663" s="18"/>
      <c r="J6663" s="18"/>
      <c r="K6663" s="18"/>
      <c r="L6663" s="18" t="str">
        <f t="shared" si="183"/>
        <v/>
      </c>
      <c r="N6663" t="str">
        <f>IF([1]线路!H6663="","",[1]线路!H6663)</f>
        <v/>
      </c>
    </row>
    <row r="6664" spans="7:14" x14ac:dyDescent="0.15">
      <c r="G6664" s="18"/>
      <c r="H6664" s="18"/>
      <c r="I6664" s="18"/>
      <c r="J6664" s="18"/>
      <c r="K6664" s="18"/>
      <c r="L6664" s="18" t="str">
        <f t="shared" si="183"/>
        <v/>
      </c>
      <c r="N6664" t="str">
        <f>IF([1]线路!H6664="","",[1]线路!H6664)</f>
        <v/>
      </c>
    </row>
    <row r="6665" spans="7:14" x14ac:dyDescent="0.15">
      <c r="G6665" s="18"/>
      <c r="H6665" s="18"/>
      <c r="I6665" s="18"/>
      <c r="J6665" s="18"/>
      <c r="K6665" s="18"/>
      <c r="L6665" s="18" t="str">
        <f t="shared" si="183"/>
        <v/>
      </c>
      <c r="N6665" t="str">
        <f>IF([1]线路!H6665="","",[1]线路!H6665)</f>
        <v/>
      </c>
    </row>
    <row r="6666" spans="7:14" x14ac:dyDescent="0.15">
      <c r="G6666" s="18"/>
      <c r="H6666" s="18"/>
      <c r="I6666" s="18"/>
      <c r="J6666" s="18"/>
      <c r="K6666" s="18"/>
      <c r="L6666" s="18" t="str">
        <f t="shared" si="183"/>
        <v/>
      </c>
      <c r="N6666" t="str">
        <f>IF([1]线路!H6666="","",[1]线路!H6666)</f>
        <v/>
      </c>
    </row>
    <row r="6667" spans="7:14" x14ac:dyDescent="0.15">
      <c r="G6667" s="18"/>
      <c r="H6667" s="18"/>
      <c r="I6667" s="18"/>
      <c r="J6667" s="18"/>
      <c r="K6667" s="18"/>
      <c r="L6667" s="18" t="str">
        <f t="shared" si="183"/>
        <v/>
      </c>
      <c r="N6667" t="str">
        <f>IF([1]线路!H6667="","",[1]线路!H6667)</f>
        <v/>
      </c>
    </row>
    <row r="6668" spans="7:14" x14ac:dyDescent="0.15">
      <c r="G6668" s="18"/>
      <c r="H6668" s="18"/>
      <c r="I6668" s="18"/>
      <c r="J6668" s="18"/>
      <c r="K6668" s="18"/>
      <c r="L6668" s="18" t="str">
        <f t="shared" si="183"/>
        <v/>
      </c>
      <c r="N6668" t="str">
        <f>IF([1]线路!H6668="","",[1]线路!H6668)</f>
        <v/>
      </c>
    </row>
    <row r="6669" spans="7:14" x14ac:dyDescent="0.15">
      <c r="G6669" s="18"/>
      <c r="H6669" s="18"/>
      <c r="I6669" s="18"/>
      <c r="J6669" s="18"/>
      <c r="K6669" s="18"/>
      <c r="L6669" s="18" t="str">
        <f t="shared" si="183"/>
        <v/>
      </c>
      <c r="N6669" t="str">
        <f>IF([1]线路!H6669="","",[1]线路!H6669)</f>
        <v/>
      </c>
    </row>
    <row r="6670" spans="7:14" x14ac:dyDescent="0.15">
      <c r="G6670" s="18"/>
      <c r="H6670" s="18"/>
      <c r="I6670" s="18"/>
      <c r="J6670" s="18"/>
      <c r="K6670" s="18"/>
      <c r="L6670" s="18" t="str">
        <f t="shared" si="183"/>
        <v/>
      </c>
      <c r="N6670" t="str">
        <f>IF([1]线路!H6670="","",[1]线路!H6670)</f>
        <v/>
      </c>
    </row>
    <row r="6671" spans="7:14" x14ac:dyDescent="0.15">
      <c r="G6671" s="18"/>
      <c r="H6671" s="18"/>
      <c r="I6671" s="18"/>
      <c r="J6671" s="18"/>
      <c r="K6671" s="18"/>
      <c r="L6671" s="18" t="str">
        <f t="shared" si="183"/>
        <v/>
      </c>
      <c r="N6671" t="str">
        <f>IF([1]线路!H6671="","",[1]线路!H6671)</f>
        <v/>
      </c>
    </row>
    <row r="6672" spans="7:14" x14ac:dyDescent="0.15">
      <c r="G6672" s="18"/>
      <c r="H6672" s="18"/>
      <c r="I6672" s="18"/>
      <c r="J6672" s="18"/>
      <c r="K6672" s="18"/>
      <c r="L6672" s="18" t="str">
        <f t="shared" si="183"/>
        <v/>
      </c>
      <c r="N6672" t="str">
        <f>IF([1]线路!H6672="","",[1]线路!H6672)</f>
        <v/>
      </c>
    </row>
    <row r="6673" spans="7:14" x14ac:dyDescent="0.15">
      <c r="G6673" s="18"/>
      <c r="H6673" s="18"/>
      <c r="I6673" s="18"/>
      <c r="J6673" s="18"/>
      <c r="K6673" s="18"/>
      <c r="L6673" s="18" t="str">
        <f t="shared" si="183"/>
        <v/>
      </c>
      <c r="N6673" t="str">
        <f>IF([1]线路!H6673="","",[1]线路!H6673)</f>
        <v/>
      </c>
    </row>
    <row r="6674" spans="7:14" x14ac:dyDescent="0.15">
      <c r="G6674" s="18"/>
      <c r="H6674" s="18"/>
      <c r="I6674" s="18"/>
      <c r="J6674" s="18"/>
      <c r="K6674" s="18"/>
      <c r="L6674" s="18" t="str">
        <f t="shared" si="183"/>
        <v/>
      </c>
      <c r="N6674" t="str">
        <f>IF([1]线路!H6674="","",[1]线路!H6674)</f>
        <v/>
      </c>
    </row>
    <row r="6675" spans="7:14" x14ac:dyDescent="0.15">
      <c r="G6675" s="18"/>
      <c r="H6675" s="18"/>
      <c r="I6675" s="18"/>
      <c r="J6675" s="18"/>
      <c r="K6675" s="18"/>
      <c r="L6675" s="18" t="str">
        <f t="shared" si="183"/>
        <v/>
      </c>
      <c r="N6675" t="str">
        <f>IF([1]线路!H6675="","",[1]线路!H6675)</f>
        <v/>
      </c>
    </row>
    <row r="6676" spans="7:14" x14ac:dyDescent="0.15">
      <c r="G6676" s="18"/>
      <c r="H6676" s="18"/>
      <c r="I6676" s="18"/>
      <c r="J6676" s="18"/>
      <c r="K6676" s="18"/>
      <c r="L6676" s="18" t="str">
        <f t="shared" si="183"/>
        <v/>
      </c>
      <c r="N6676" t="str">
        <f>IF([1]线路!H6676="","",[1]线路!H6676)</f>
        <v/>
      </c>
    </row>
    <row r="6677" spans="7:14" x14ac:dyDescent="0.15">
      <c r="G6677" s="18"/>
      <c r="H6677" s="18"/>
      <c r="I6677" s="18"/>
      <c r="J6677" s="18"/>
      <c r="K6677" s="18"/>
      <c r="L6677" s="18" t="str">
        <f t="shared" si="183"/>
        <v/>
      </c>
      <c r="N6677" t="str">
        <f>IF([1]线路!H6677="","",[1]线路!H6677)</f>
        <v/>
      </c>
    </row>
    <row r="6678" spans="7:14" x14ac:dyDescent="0.15">
      <c r="G6678" s="18"/>
      <c r="H6678" s="18"/>
      <c r="I6678" s="18"/>
      <c r="J6678" s="18"/>
      <c r="K6678" s="18"/>
      <c r="L6678" s="18" t="str">
        <f t="shared" si="183"/>
        <v/>
      </c>
      <c r="N6678" t="str">
        <f>IF([1]线路!H6678="","",[1]线路!H6678)</f>
        <v/>
      </c>
    </row>
    <row r="6679" spans="7:14" x14ac:dyDescent="0.15">
      <c r="G6679" s="18"/>
      <c r="H6679" s="18"/>
      <c r="I6679" s="18"/>
      <c r="J6679" s="18"/>
      <c r="K6679" s="18"/>
      <c r="L6679" s="18" t="str">
        <f t="shared" si="183"/>
        <v/>
      </c>
      <c r="N6679" t="str">
        <f>IF([1]线路!H6679="","",[1]线路!H6679)</f>
        <v/>
      </c>
    </row>
    <row r="6680" spans="7:14" x14ac:dyDescent="0.15">
      <c r="G6680" s="18"/>
      <c r="H6680" s="18"/>
      <c r="I6680" s="18"/>
      <c r="J6680" s="18"/>
      <c r="K6680" s="18"/>
      <c r="L6680" s="18" t="str">
        <f t="shared" si="183"/>
        <v/>
      </c>
      <c r="N6680" t="str">
        <f>IF([1]线路!H6680="","",[1]线路!H6680)</f>
        <v/>
      </c>
    </row>
    <row r="6681" spans="7:14" x14ac:dyDescent="0.15">
      <c r="G6681" s="18"/>
      <c r="H6681" s="18"/>
      <c r="I6681" s="18"/>
      <c r="J6681" s="18"/>
      <c r="K6681" s="18"/>
      <c r="L6681" s="18" t="str">
        <f t="shared" si="183"/>
        <v/>
      </c>
      <c r="N6681" t="str">
        <f>IF([1]线路!H6681="","",[1]线路!H6681)</f>
        <v/>
      </c>
    </row>
    <row r="6682" spans="7:14" x14ac:dyDescent="0.15">
      <c r="G6682" s="18"/>
      <c r="H6682" s="18"/>
      <c r="I6682" s="18"/>
      <c r="J6682" s="18"/>
      <c r="K6682" s="18"/>
      <c r="L6682" s="18" t="str">
        <f t="shared" si="183"/>
        <v/>
      </c>
      <c r="N6682" t="str">
        <f>IF([1]线路!H6682="","",[1]线路!H6682)</f>
        <v/>
      </c>
    </row>
    <row r="6683" spans="7:14" x14ac:dyDescent="0.15">
      <c r="G6683" s="18"/>
      <c r="H6683" s="18"/>
      <c r="I6683" s="18"/>
      <c r="J6683" s="18"/>
      <c r="K6683" s="18"/>
      <c r="L6683" s="18" t="str">
        <f t="shared" si="183"/>
        <v/>
      </c>
      <c r="N6683" t="str">
        <f>IF([1]线路!H6683="","",[1]线路!H6683)</f>
        <v/>
      </c>
    </row>
    <row r="6684" spans="7:14" x14ac:dyDescent="0.15">
      <c r="G6684" s="18"/>
      <c r="H6684" s="18"/>
      <c r="I6684" s="18"/>
      <c r="J6684" s="18"/>
      <c r="K6684" s="18"/>
      <c r="L6684" s="18" t="str">
        <f t="shared" si="183"/>
        <v/>
      </c>
      <c r="N6684" t="str">
        <f>IF([1]线路!H6684="","",[1]线路!H6684)</f>
        <v/>
      </c>
    </row>
    <row r="6685" spans="7:14" x14ac:dyDescent="0.15">
      <c r="G6685" s="18"/>
      <c r="H6685" s="18"/>
      <c r="I6685" s="18"/>
      <c r="J6685" s="18"/>
      <c r="K6685" s="18"/>
      <c r="L6685" s="18" t="str">
        <f t="shared" si="183"/>
        <v/>
      </c>
      <c r="N6685" t="str">
        <f>IF([1]线路!H6685="","",[1]线路!H6685)</f>
        <v/>
      </c>
    </row>
    <row r="6686" spans="7:14" x14ac:dyDescent="0.15">
      <c r="G6686" s="18"/>
      <c r="H6686" s="18"/>
      <c r="I6686" s="18"/>
      <c r="J6686" s="18"/>
      <c r="K6686" s="18"/>
      <c r="L6686" s="18" t="str">
        <f t="shared" si="183"/>
        <v/>
      </c>
      <c r="N6686" t="str">
        <f>IF([1]线路!H6686="","",[1]线路!H6686)</f>
        <v/>
      </c>
    </row>
    <row r="6687" spans="7:14" x14ac:dyDescent="0.15">
      <c r="G6687" s="18"/>
      <c r="H6687" s="18"/>
      <c r="I6687" s="18"/>
      <c r="J6687" s="18"/>
      <c r="K6687" s="18"/>
      <c r="L6687" s="18" t="str">
        <f t="shared" si="183"/>
        <v/>
      </c>
      <c r="N6687" t="str">
        <f>IF([1]线路!H6687="","",[1]线路!H6687)</f>
        <v/>
      </c>
    </row>
    <row r="6688" spans="7:14" x14ac:dyDescent="0.15">
      <c r="G6688" s="18"/>
      <c r="H6688" s="18"/>
      <c r="I6688" s="18"/>
      <c r="J6688" s="18"/>
      <c r="K6688" s="18"/>
      <c r="L6688" s="18" t="str">
        <f t="shared" si="183"/>
        <v/>
      </c>
      <c r="N6688" t="str">
        <f>IF([1]线路!H6688="","",[1]线路!H6688)</f>
        <v/>
      </c>
    </row>
    <row r="6689" spans="7:14" x14ac:dyDescent="0.15">
      <c r="G6689" s="18"/>
      <c r="H6689" s="18"/>
      <c r="I6689" s="18"/>
      <c r="J6689" s="18"/>
      <c r="K6689" s="18"/>
      <c r="L6689" s="18" t="str">
        <f t="shared" si="183"/>
        <v/>
      </c>
      <c r="N6689" t="str">
        <f>IF([1]线路!H6689="","",[1]线路!H6689)</f>
        <v/>
      </c>
    </row>
    <row r="6690" spans="7:14" x14ac:dyDescent="0.15">
      <c r="G6690" s="18"/>
      <c r="H6690" s="18"/>
      <c r="I6690" s="18"/>
      <c r="J6690" s="18"/>
      <c r="K6690" s="18"/>
      <c r="L6690" s="18" t="str">
        <f t="shared" si="183"/>
        <v/>
      </c>
      <c r="N6690" t="str">
        <f>IF([1]线路!H6690="","",[1]线路!H6690)</f>
        <v/>
      </c>
    </row>
    <row r="6691" spans="7:14" x14ac:dyDescent="0.15">
      <c r="G6691" s="18"/>
      <c r="H6691" s="18"/>
      <c r="I6691" s="18"/>
      <c r="J6691" s="18"/>
      <c r="K6691" s="18"/>
      <c r="L6691" s="18" t="str">
        <f t="shared" si="183"/>
        <v/>
      </c>
      <c r="N6691" t="str">
        <f>IF([1]线路!H6691="","",[1]线路!H6691)</f>
        <v/>
      </c>
    </row>
    <row r="6692" spans="7:14" x14ac:dyDescent="0.15">
      <c r="G6692" s="18"/>
      <c r="H6692" s="18"/>
      <c r="I6692" s="18"/>
      <c r="J6692" s="18"/>
      <c r="K6692" s="18"/>
      <c r="L6692" s="18" t="str">
        <f t="shared" si="183"/>
        <v/>
      </c>
      <c r="N6692" t="str">
        <f>IF([1]线路!H6692="","",[1]线路!H6692)</f>
        <v/>
      </c>
    </row>
    <row r="6693" spans="7:14" x14ac:dyDescent="0.15">
      <c r="G6693" s="18"/>
      <c r="H6693" s="18"/>
      <c r="I6693" s="18"/>
      <c r="J6693" s="18"/>
      <c r="K6693" s="18"/>
      <c r="L6693" s="18" t="str">
        <f t="shared" si="183"/>
        <v/>
      </c>
      <c r="N6693" t="str">
        <f>IF([1]线路!H6693="","",[1]线路!H6693)</f>
        <v/>
      </c>
    </row>
    <row r="6694" spans="7:14" x14ac:dyDescent="0.15">
      <c r="G6694" s="18"/>
      <c r="H6694" s="18"/>
      <c r="I6694" s="18"/>
      <c r="J6694" s="18"/>
      <c r="K6694" s="18"/>
      <c r="L6694" s="18" t="str">
        <f t="shared" si="183"/>
        <v/>
      </c>
      <c r="N6694" t="str">
        <f>IF([1]线路!H6694="","",[1]线路!H6694)</f>
        <v/>
      </c>
    </row>
    <row r="6695" spans="7:14" x14ac:dyDescent="0.15">
      <c r="G6695" s="18"/>
      <c r="H6695" s="18"/>
      <c r="I6695" s="18"/>
      <c r="J6695" s="18"/>
      <c r="K6695" s="18"/>
      <c r="L6695" s="18" t="str">
        <f t="shared" si="183"/>
        <v/>
      </c>
      <c r="N6695" t="str">
        <f>IF([1]线路!H6695="","",[1]线路!H6695)</f>
        <v/>
      </c>
    </row>
    <row r="6696" spans="7:14" x14ac:dyDescent="0.15">
      <c r="G6696" s="18"/>
      <c r="H6696" s="18"/>
      <c r="I6696" s="18"/>
      <c r="J6696" s="18"/>
      <c r="K6696" s="18"/>
      <c r="L6696" s="18" t="str">
        <f t="shared" si="183"/>
        <v/>
      </c>
      <c r="N6696" t="str">
        <f>IF([1]线路!H6696="","",[1]线路!H6696)</f>
        <v/>
      </c>
    </row>
    <row r="6697" spans="7:14" x14ac:dyDescent="0.15">
      <c r="G6697" s="18"/>
      <c r="H6697" s="18"/>
      <c r="I6697" s="18"/>
      <c r="J6697" s="18"/>
      <c r="K6697" s="18"/>
      <c r="L6697" s="18" t="str">
        <f t="shared" si="183"/>
        <v/>
      </c>
      <c r="N6697" t="str">
        <f>IF([1]线路!H6697="","",[1]线路!H6697)</f>
        <v/>
      </c>
    </row>
    <row r="6698" spans="7:14" x14ac:dyDescent="0.15">
      <c r="G6698" s="18"/>
      <c r="H6698" s="18"/>
      <c r="I6698" s="18"/>
      <c r="J6698" s="18"/>
      <c r="K6698" s="18"/>
      <c r="L6698" s="18" t="str">
        <f t="shared" si="183"/>
        <v/>
      </c>
      <c r="N6698" t="str">
        <f>IF([1]线路!H6698="","",[1]线路!H6698)</f>
        <v/>
      </c>
    </row>
    <row r="6699" spans="7:14" x14ac:dyDescent="0.15">
      <c r="G6699" s="18"/>
      <c r="H6699" s="18"/>
      <c r="I6699" s="18"/>
      <c r="J6699" s="18"/>
      <c r="K6699" s="18"/>
      <c r="L6699" s="18" t="str">
        <f t="shared" si="183"/>
        <v/>
      </c>
      <c r="N6699" t="str">
        <f>IF([1]线路!H6699="","",[1]线路!H6699)</f>
        <v/>
      </c>
    </row>
    <row r="6700" spans="7:14" x14ac:dyDescent="0.15">
      <c r="G6700" s="18"/>
      <c r="H6700" s="18"/>
      <c r="I6700" s="18"/>
      <c r="J6700" s="18"/>
      <c r="K6700" s="18"/>
      <c r="L6700" s="18" t="str">
        <f t="shared" si="183"/>
        <v/>
      </c>
      <c r="N6700" t="str">
        <f>IF([1]线路!H6700="","",[1]线路!H6700)</f>
        <v/>
      </c>
    </row>
    <row r="6701" spans="7:14" x14ac:dyDescent="0.15">
      <c r="G6701" s="18"/>
      <c r="H6701" s="18"/>
      <c r="I6701" s="18"/>
      <c r="J6701" s="18"/>
      <c r="K6701" s="18"/>
      <c r="L6701" s="18" t="str">
        <f t="shared" si="183"/>
        <v/>
      </c>
      <c r="N6701" t="str">
        <f>IF([1]线路!H6701="","",[1]线路!H6701)</f>
        <v/>
      </c>
    </row>
    <row r="6702" spans="7:14" x14ac:dyDescent="0.15">
      <c r="G6702" s="18"/>
      <c r="H6702" s="18"/>
      <c r="I6702" s="18"/>
      <c r="J6702" s="18"/>
      <c r="K6702" s="18"/>
      <c r="L6702" s="18" t="str">
        <f t="shared" si="183"/>
        <v/>
      </c>
      <c r="N6702" t="str">
        <f>IF([1]线路!H6702="","",[1]线路!H6702)</f>
        <v/>
      </c>
    </row>
    <row r="6703" spans="7:14" x14ac:dyDescent="0.15">
      <c r="G6703" s="18"/>
      <c r="H6703" s="18"/>
      <c r="I6703" s="18"/>
      <c r="J6703" s="18"/>
      <c r="K6703" s="18"/>
      <c r="L6703" s="18" t="str">
        <f t="shared" si="183"/>
        <v/>
      </c>
      <c r="N6703" t="str">
        <f>IF([1]线路!H6703="","",[1]线路!H6703)</f>
        <v/>
      </c>
    </row>
    <row r="6704" spans="7:14" x14ac:dyDescent="0.15">
      <c r="G6704" s="18"/>
      <c r="H6704" s="18"/>
      <c r="I6704" s="18"/>
      <c r="J6704" s="18"/>
      <c r="K6704" s="18"/>
      <c r="L6704" s="18" t="str">
        <f t="shared" si="183"/>
        <v/>
      </c>
      <c r="N6704" t="str">
        <f>IF([1]线路!H6704="","",[1]线路!H6704)</f>
        <v/>
      </c>
    </row>
    <row r="6705" spans="7:14" x14ac:dyDescent="0.15">
      <c r="G6705" s="18"/>
      <c r="H6705" s="18"/>
      <c r="I6705" s="18"/>
      <c r="J6705" s="18"/>
      <c r="K6705" s="18"/>
      <c r="L6705" s="18" t="str">
        <f t="shared" si="183"/>
        <v/>
      </c>
      <c r="N6705" t="str">
        <f>IF([1]线路!H6705="","",[1]线路!H6705)</f>
        <v/>
      </c>
    </row>
    <row r="6706" spans="7:14" x14ac:dyDescent="0.15">
      <c r="G6706" s="18"/>
      <c r="H6706" s="18"/>
      <c r="I6706" s="18"/>
      <c r="J6706" s="18"/>
      <c r="K6706" s="18"/>
      <c r="L6706" s="18" t="str">
        <f t="shared" si="183"/>
        <v/>
      </c>
      <c r="N6706" t="str">
        <f>IF([1]线路!H6706="","",[1]线路!H6706)</f>
        <v/>
      </c>
    </row>
    <row r="6707" spans="7:14" x14ac:dyDescent="0.15">
      <c r="G6707" s="18"/>
      <c r="H6707" s="18"/>
      <c r="I6707" s="18"/>
      <c r="J6707" s="18"/>
      <c r="K6707" s="18"/>
      <c r="L6707" s="18" t="str">
        <f t="shared" si="183"/>
        <v/>
      </c>
      <c r="N6707" t="str">
        <f>IF([1]线路!H6707="","",[1]线路!H6707)</f>
        <v/>
      </c>
    </row>
    <row r="6708" spans="7:14" x14ac:dyDescent="0.15">
      <c r="G6708" s="18"/>
      <c r="H6708" s="18"/>
      <c r="I6708" s="18"/>
      <c r="J6708" s="18"/>
      <c r="K6708" s="18"/>
      <c r="L6708" s="18" t="str">
        <f t="shared" si="183"/>
        <v/>
      </c>
      <c r="N6708" t="str">
        <f>IF([1]线路!H6708="","",[1]线路!H6708)</f>
        <v/>
      </c>
    </row>
    <row r="6709" spans="7:14" x14ac:dyDescent="0.15">
      <c r="G6709" s="18"/>
      <c r="H6709" s="18"/>
      <c r="I6709" s="18"/>
      <c r="J6709" s="18"/>
      <c r="K6709" s="18"/>
      <c r="L6709" s="18" t="str">
        <f t="shared" si="183"/>
        <v/>
      </c>
      <c r="N6709" t="str">
        <f>IF([1]线路!H6709="","",[1]线路!H6709)</f>
        <v/>
      </c>
    </row>
    <row r="6710" spans="7:14" x14ac:dyDescent="0.15">
      <c r="G6710" s="18"/>
      <c r="H6710" s="18"/>
      <c r="I6710" s="18"/>
      <c r="J6710" s="18"/>
      <c r="K6710" s="18"/>
      <c r="L6710" s="18" t="str">
        <f t="shared" si="183"/>
        <v/>
      </c>
      <c r="N6710" t="str">
        <f>IF([1]线路!H6710="","",[1]线路!H6710)</f>
        <v/>
      </c>
    </row>
    <row r="6711" spans="7:14" x14ac:dyDescent="0.15">
      <c r="G6711" s="18"/>
      <c r="H6711" s="18"/>
      <c r="I6711" s="18"/>
      <c r="J6711" s="18"/>
      <c r="K6711" s="18"/>
      <c r="L6711" s="18" t="str">
        <f t="shared" si="183"/>
        <v/>
      </c>
      <c r="N6711" t="str">
        <f>IF([1]线路!H6711="","",[1]线路!H6711)</f>
        <v/>
      </c>
    </row>
    <row r="6712" spans="7:14" x14ac:dyDescent="0.15">
      <c r="G6712" s="18"/>
      <c r="H6712" s="18"/>
      <c r="I6712" s="18"/>
      <c r="J6712" s="18"/>
      <c r="K6712" s="18"/>
      <c r="L6712" s="18" t="str">
        <f t="shared" si="183"/>
        <v/>
      </c>
      <c r="N6712" t="str">
        <f>IF([1]线路!H6712="","",[1]线路!H6712)</f>
        <v/>
      </c>
    </row>
    <row r="6713" spans="7:14" x14ac:dyDescent="0.15">
      <c r="G6713" s="18"/>
      <c r="H6713" s="18"/>
      <c r="I6713" s="18"/>
      <c r="J6713" s="18"/>
      <c r="K6713" s="18"/>
      <c r="L6713" s="18" t="str">
        <f t="shared" si="183"/>
        <v/>
      </c>
      <c r="N6713" t="str">
        <f>IF([1]线路!H6713="","",[1]线路!H6713)</f>
        <v/>
      </c>
    </row>
    <row r="6714" spans="7:14" x14ac:dyDescent="0.15">
      <c r="G6714" s="18"/>
      <c r="H6714" s="18"/>
      <c r="I6714" s="18"/>
      <c r="J6714" s="18"/>
      <c r="K6714" s="18"/>
      <c r="L6714" s="18" t="str">
        <f t="shared" si="183"/>
        <v/>
      </c>
      <c r="N6714" t="str">
        <f>IF([1]线路!H6714="","",[1]线路!H6714)</f>
        <v/>
      </c>
    </row>
    <row r="6715" spans="7:14" x14ac:dyDescent="0.15">
      <c r="G6715" s="18"/>
      <c r="H6715" s="18"/>
      <c r="I6715" s="18"/>
      <c r="J6715" s="18"/>
      <c r="K6715" s="18"/>
      <c r="L6715" s="18" t="str">
        <f t="shared" si="183"/>
        <v/>
      </c>
      <c r="N6715" t="str">
        <f>IF([1]线路!H6715="","",[1]线路!H6715)</f>
        <v/>
      </c>
    </row>
    <row r="6716" spans="7:14" x14ac:dyDescent="0.15">
      <c r="G6716" s="18"/>
      <c r="H6716" s="18"/>
      <c r="I6716" s="18"/>
      <c r="J6716" s="18"/>
      <c r="K6716" s="18"/>
      <c r="L6716" s="18" t="str">
        <f t="shared" si="183"/>
        <v/>
      </c>
      <c r="N6716" t="str">
        <f>IF([1]线路!H6716="","",[1]线路!H6716)</f>
        <v/>
      </c>
    </row>
    <row r="6717" spans="7:14" x14ac:dyDescent="0.15">
      <c r="G6717" s="18"/>
      <c r="H6717" s="18"/>
      <c r="I6717" s="18"/>
      <c r="J6717" s="18"/>
      <c r="K6717" s="18"/>
      <c r="L6717" s="18" t="str">
        <f t="shared" si="183"/>
        <v/>
      </c>
      <c r="N6717" t="str">
        <f>IF([1]线路!H6717="","",[1]线路!H6717)</f>
        <v/>
      </c>
    </row>
    <row r="6718" spans="7:14" x14ac:dyDescent="0.15">
      <c r="G6718" s="18"/>
      <c r="H6718" s="18"/>
      <c r="I6718" s="18"/>
      <c r="J6718" s="18"/>
      <c r="K6718" s="18"/>
      <c r="L6718" s="18" t="str">
        <f t="shared" si="183"/>
        <v/>
      </c>
      <c r="N6718" t="str">
        <f>IF([1]线路!H6718="","",[1]线路!H6718)</f>
        <v/>
      </c>
    </row>
    <row r="6719" spans="7:14" x14ac:dyDescent="0.15">
      <c r="G6719" s="18"/>
      <c r="H6719" s="18"/>
      <c r="I6719" s="18"/>
      <c r="J6719" s="18"/>
      <c r="K6719" s="18"/>
      <c r="L6719" s="18" t="str">
        <f t="shared" si="183"/>
        <v/>
      </c>
      <c r="N6719" t="str">
        <f>IF([1]线路!H6719="","",[1]线路!H6719)</f>
        <v/>
      </c>
    </row>
    <row r="6720" spans="7:14" x14ac:dyDescent="0.15">
      <c r="G6720" s="18"/>
      <c r="H6720" s="18"/>
      <c r="I6720" s="18"/>
      <c r="J6720" s="18"/>
      <c r="K6720" s="18"/>
      <c r="L6720" s="18" t="str">
        <f t="shared" si="183"/>
        <v/>
      </c>
      <c r="N6720" t="str">
        <f>IF([1]线路!H6720="","",[1]线路!H6720)</f>
        <v/>
      </c>
    </row>
    <row r="6721" spans="7:14" x14ac:dyDescent="0.15">
      <c r="G6721" s="18"/>
      <c r="H6721" s="18"/>
      <c r="I6721" s="18"/>
      <c r="J6721" s="18"/>
      <c r="K6721" s="18"/>
      <c r="L6721" s="18" t="str">
        <f t="shared" si="183"/>
        <v/>
      </c>
      <c r="N6721" t="str">
        <f>IF([1]线路!H6721="","",[1]线路!H6721)</f>
        <v/>
      </c>
    </row>
    <row r="6722" spans="7:14" x14ac:dyDescent="0.15">
      <c r="G6722" s="18"/>
      <c r="H6722" s="18"/>
      <c r="I6722" s="18"/>
      <c r="J6722" s="18"/>
      <c r="K6722" s="18"/>
      <c r="L6722" s="18" t="str">
        <f t="shared" si="183"/>
        <v/>
      </c>
      <c r="N6722" t="str">
        <f>IF([1]线路!H6722="","",[1]线路!H6722)</f>
        <v/>
      </c>
    </row>
    <row r="6723" spans="7:14" x14ac:dyDescent="0.15">
      <c r="G6723" s="18"/>
      <c r="H6723" s="18"/>
      <c r="I6723" s="18"/>
      <c r="J6723" s="18"/>
      <c r="K6723" s="18"/>
      <c r="L6723" s="18" t="str">
        <f t="shared" ref="L6723:L6786" si="184">IF(OR(I6723="",K6723=""),"",IF(I6723/(I6723+K6723)&gt;0.5,0,1))</f>
        <v/>
      </c>
      <c r="N6723" t="str">
        <f>IF([1]线路!H6723="","",[1]线路!H6723)</f>
        <v/>
      </c>
    </row>
    <row r="6724" spans="7:14" x14ac:dyDescent="0.15">
      <c r="G6724" s="18"/>
      <c r="H6724" s="18"/>
      <c r="I6724" s="18"/>
      <c r="J6724" s="18"/>
      <c r="K6724" s="18"/>
      <c r="L6724" s="18" t="str">
        <f t="shared" si="184"/>
        <v/>
      </c>
      <c r="N6724" t="str">
        <f>IF([1]线路!H6724="","",[1]线路!H6724)</f>
        <v/>
      </c>
    </row>
    <row r="6725" spans="7:14" x14ac:dyDescent="0.15">
      <c r="G6725" s="18"/>
      <c r="H6725" s="18"/>
      <c r="I6725" s="18"/>
      <c r="J6725" s="18"/>
      <c r="K6725" s="18"/>
      <c r="L6725" s="18" t="str">
        <f t="shared" si="184"/>
        <v/>
      </c>
      <c r="N6725" t="str">
        <f>IF([1]线路!H6725="","",[1]线路!H6725)</f>
        <v/>
      </c>
    </row>
    <row r="6726" spans="7:14" x14ac:dyDescent="0.15">
      <c r="G6726" s="18"/>
      <c r="H6726" s="18"/>
      <c r="I6726" s="18"/>
      <c r="J6726" s="18"/>
      <c r="K6726" s="18"/>
      <c r="L6726" s="18" t="str">
        <f t="shared" si="184"/>
        <v/>
      </c>
      <c r="N6726" t="str">
        <f>IF([1]线路!H6726="","",[1]线路!H6726)</f>
        <v/>
      </c>
    </row>
    <row r="6727" spans="7:14" x14ac:dyDescent="0.15">
      <c r="G6727" s="18"/>
      <c r="H6727" s="18"/>
      <c r="I6727" s="18"/>
      <c r="J6727" s="18"/>
      <c r="K6727" s="18"/>
      <c r="L6727" s="18" t="str">
        <f t="shared" si="184"/>
        <v/>
      </c>
      <c r="N6727" t="str">
        <f>IF([1]线路!H6727="","",[1]线路!H6727)</f>
        <v/>
      </c>
    </row>
    <row r="6728" spans="7:14" x14ac:dyDescent="0.15">
      <c r="G6728" s="18"/>
      <c r="H6728" s="18"/>
      <c r="I6728" s="18"/>
      <c r="J6728" s="18"/>
      <c r="K6728" s="18"/>
      <c r="L6728" s="18" t="str">
        <f t="shared" si="184"/>
        <v/>
      </c>
      <c r="N6728" t="str">
        <f>IF([1]线路!H6728="","",[1]线路!H6728)</f>
        <v/>
      </c>
    </row>
    <row r="6729" spans="7:14" x14ac:dyDescent="0.15">
      <c r="G6729" s="18"/>
      <c r="H6729" s="18"/>
      <c r="I6729" s="18"/>
      <c r="J6729" s="18"/>
      <c r="K6729" s="18"/>
      <c r="L6729" s="18" t="str">
        <f t="shared" si="184"/>
        <v/>
      </c>
      <c r="N6729" t="str">
        <f>IF([1]线路!H6729="","",[1]线路!H6729)</f>
        <v/>
      </c>
    </row>
    <row r="6730" spans="7:14" x14ac:dyDescent="0.15">
      <c r="G6730" s="18"/>
      <c r="H6730" s="18"/>
      <c r="I6730" s="18"/>
      <c r="J6730" s="18"/>
      <c r="K6730" s="18"/>
      <c r="L6730" s="18" t="str">
        <f t="shared" si="184"/>
        <v/>
      </c>
      <c r="N6730" t="str">
        <f>IF([1]线路!H6730="","",[1]线路!H6730)</f>
        <v/>
      </c>
    </row>
    <row r="6731" spans="7:14" x14ac:dyDescent="0.15">
      <c r="G6731" s="18"/>
      <c r="H6731" s="18"/>
      <c r="I6731" s="18"/>
      <c r="J6731" s="18"/>
      <c r="K6731" s="18"/>
      <c r="L6731" s="18" t="str">
        <f t="shared" si="184"/>
        <v/>
      </c>
      <c r="N6731" t="str">
        <f>IF([1]线路!H6731="","",[1]线路!H6731)</f>
        <v/>
      </c>
    </row>
    <row r="6732" spans="7:14" x14ac:dyDescent="0.15">
      <c r="G6732" s="18"/>
      <c r="H6732" s="18"/>
      <c r="I6732" s="18"/>
      <c r="J6732" s="18"/>
      <c r="K6732" s="18"/>
      <c r="L6732" s="18" t="str">
        <f t="shared" si="184"/>
        <v/>
      </c>
      <c r="N6732" t="str">
        <f>IF([1]线路!H6732="","",[1]线路!H6732)</f>
        <v/>
      </c>
    </row>
    <row r="6733" spans="7:14" x14ac:dyDescent="0.15">
      <c r="G6733" s="18"/>
      <c r="H6733" s="18"/>
      <c r="I6733" s="18"/>
      <c r="J6733" s="18"/>
      <c r="K6733" s="18"/>
      <c r="L6733" s="18" t="str">
        <f t="shared" si="184"/>
        <v/>
      </c>
      <c r="N6733" t="str">
        <f>IF([1]线路!H6733="","",[1]线路!H6733)</f>
        <v/>
      </c>
    </row>
    <row r="6734" spans="7:14" x14ac:dyDescent="0.15">
      <c r="G6734" s="18"/>
      <c r="H6734" s="18"/>
      <c r="I6734" s="18"/>
      <c r="J6734" s="18"/>
      <c r="K6734" s="18"/>
      <c r="L6734" s="18" t="str">
        <f t="shared" si="184"/>
        <v/>
      </c>
      <c r="N6734" t="str">
        <f>IF([1]线路!H6734="","",[1]线路!H6734)</f>
        <v/>
      </c>
    </row>
    <row r="6735" spans="7:14" x14ac:dyDescent="0.15">
      <c r="G6735" s="18"/>
      <c r="H6735" s="18"/>
      <c r="I6735" s="18"/>
      <c r="J6735" s="18"/>
      <c r="K6735" s="18"/>
      <c r="L6735" s="18" t="str">
        <f t="shared" si="184"/>
        <v/>
      </c>
      <c r="N6735" t="str">
        <f>IF([1]线路!H6735="","",[1]线路!H6735)</f>
        <v/>
      </c>
    </row>
    <row r="6736" spans="7:14" x14ac:dyDescent="0.15">
      <c r="G6736" s="18"/>
      <c r="H6736" s="18"/>
      <c r="I6736" s="18"/>
      <c r="J6736" s="18"/>
      <c r="K6736" s="18"/>
      <c r="L6736" s="18" t="str">
        <f t="shared" si="184"/>
        <v/>
      </c>
      <c r="N6736" t="str">
        <f>IF([1]线路!H6736="","",[1]线路!H6736)</f>
        <v/>
      </c>
    </row>
    <row r="6737" spans="7:14" x14ac:dyDescent="0.15">
      <c r="G6737" s="18"/>
      <c r="H6737" s="18"/>
      <c r="I6737" s="18"/>
      <c r="J6737" s="18"/>
      <c r="K6737" s="18"/>
      <c r="L6737" s="18" t="str">
        <f t="shared" si="184"/>
        <v/>
      </c>
      <c r="N6737" t="str">
        <f>IF([1]线路!H6737="","",[1]线路!H6737)</f>
        <v/>
      </c>
    </row>
    <row r="6738" spans="7:14" x14ac:dyDescent="0.15">
      <c r="G6738" s="18"/>
      <c r="H6738" s="18"/>
      <c r="I6738" s="18"/>
      <c r="J6738" s="18"/>
      <c r="K6738" s="18"/>
      <c r="L6738" s="18" t="str">
        <f t="shared" si="184"/>
        <v/>
      </c>
      <c r="N6738" t="str">
        <f>IF([1]线路!H6738="","",[1]线路!H6738)</f>
        <v/>
      </c>
    </row>
    <row r="6739" spans="7:14" x14ac:dyDescent="0.15">
      <c r="G6739" s="18"/>
      <c r="H6739" s="18"/>
      <c r="I6739" s="18"/>
      <c r="J6739" s="18"/>
      <c r="K6739" s="18"/>
      <c r="L6739" s="18" t="str">
        <f t="shared" si="184"/>
        <v/>
      </c>
      <c r="N6739" t="str">
        <f>IF([1]线路!H6739="","",[1]线路!H6739)</f>
        <v/>
      </c>
    </row>
    <row r="6740" spans="7:14" x14ac:dyDescent="0.15">
      <c r="G6740" s="18"/>
      <c r="H6740" s="18"/>
      <c r="I6740" s="18"/>
      <c r="J6740" s="18"/>
      <c r="K6740" s="18"/>
      <c r="L6740" s="18" t="str">
        <f t="shared" si="184"/>
        <v/>
      </c>
      <c r="N6740" t="str">
        <f>IF([1]线路!H6740="","",[1]线路!H6740)</f>
        <v/>
      </c>
    </row>
    <row r="6741" spans="7:14" x14ac:dyDescent="0.15">
      <c r="G6741" s="18"/>
      <c r="H6741" s="18"/>
      <c r="I6741" s="18"/>
      <c r="J6741" s="18"/>
      <c r="K6741" s="18"/>
      <c r="L6741" s="18" t="str">
        <f t="shared" si="184"/>
        <v/>
      </c>
      <c r="N6741" t="str">
        <f>IF([1]线路!H6741="","",[1]线路!H6741)</f>
        <v/>
      </c>
    </row>
    <row r="6742" spans="7:14" x14ac:dyDescent="0.15">
      <c r="G6742" s="18"/>
      <c r="H6742" s="18"/>
      <c r="I6742" s="18"/>
      <c r="J6742" s="18"/>
      <c r="K6742" s="18"/>
      <c r="L6742" s="18" t="str">
        <f t="shared" si="184"/>
        <v/>
      </c>
      <c r="N6742" t="str">
        <f>IF([1]线路!H6742="","",[1]线路!H6742)</f>
        <v/>
      </c>
    </row>
    <row r="6743" spans="7:14" x14ac:dyDescent="0.15">
      <c r="G6743" s="18"/>
      <c r="H6743" s="18"/>
      <c r="I6743" s="18"/>
      <c r="J6743" s="18"/>
      <c r="K6743" s="18"/>
      <c r="L6743" s="18" t="str">
        <f t="shared" si="184"/>
        <v/>
      </c>
      <c r="N6743" t="str">
        <f>IF([1]线路!H6743="","",[1]线路!H6743)</f>
        <v/>
      </c>
    </row>
    <row r="6744" spans="7:14" x14ac:dyDescent="0.15">
      <c r="G6744" s="18"/>
      <c r="H6744" s="18"/>
      <c r="I6744" s="18"/>
      <c r="J6744" s="18"/>
      <c r="K6744" s="18"/>
      <c r="L6744" s="18" t="str">
        <f t="shared" si="184"/>
        <v/>
      </c>
      <c r="N6744" t="str">
        <f>IF([1]线路!H6744="","",[1]线路!H6744)</f>
        <v/>
      </c>
    </row>
    <row r="6745" spans="7:14" x14ac:dyDescent="0.15">
      <c r="G6745" s="18"/>
      <c r="H6745" s="18"/>
      <c r="I6745" s="18"/>
      <c r="J6745" s="18"/>
      <c r="K6745" s="18"/>
      <c r="L6745" s="18" t="str">
        <f t="shared" si="184"/>
        <v/>
      </c>
      <c r="N6745" t="str">
        <f>IF([1]线路!H6745="","",[1]线路!H6745)</f>
        <v/>
      </c>
    </row>
    <row r="6746" spans="7:14" x14ac:dyDescent="0.15">
      <c r="G6746" s="18"/>
      <c r="H6746" s="18"/>
      <c r="I6746" s="18"/>
      <c r="J6746" s="18"/>
      <c r="K6746" s="18"/>
      <c r="L6746" s="18" t="str">
        <f t="shared" si="184"/>
        <v/>
      </c>
      <c r="N6746" t="str">
        <f>IF([1]线路!H6746="","",[1]线路!H6746)</f>
        <v/>
      </c>
    </row>
    <row r="6747" spans="7:14" x14ac:dyDescent="0.15">
      <c r="G6747" s="18"/>
      <c r="H6747" s="18"/>
      <c r="I6747" s="18"/>
      <c r="J6747" s="18"/>
      <c r="K6747" s="18"/>
      <c r="L6747" s="18" t="str">
        <f t="shared" si="184"/>
        <v/>
      </c>
      <c r="N6747" t="str">
        <f>IF([1]线路!H6747="","",[1]线路!H6747)</f>
        <v/>
      </c>
    </row>
    <row r="6748" spans="7:14" x14ac:dyDescent="0.15">
      <c r="G6748" s="18"/>
      <c r="H6748" s="18"/>
      <c r="I6748" s="18"/>
      <c r="J6748" s="18"/>
      <c r="K6748" s="18"/>
      <c r="L6748" s="18" t="str">
        <f t="shared" si="184"/>
        <v/>
      </c>
      <c r="N6748" t="str">
        <f>IF([1]线路!H6748="","",[1]线路!H6748)</f>
        <v/>
      </c>
    </row>
    <row r="6749" spans="7:14" x14ac:dyDescent="0.15">
      <c r="G6749" s="18"/>
      <c r="H6749" s="18"/>
      <c r="I6749" s="18"/>
      <c r="J6749" s="18"/>
      <c r="K6749" s="18"/>
      <c r="L6749" s="18" t="str">
        <f t="shared" si="184"/>
        <v/>
      </c>
      <c r="N6749" t="str">
        <f>IF([1]线路!H6749="","",[1]线路!H6749)</f>
        <v/>
      </c>
    </row>
    <row r="6750" spans="7:14" x14ac:dyDescent="0.15">
      <c r="G6750" s="18"/>
      <c r="H6750" s="18"/>
      <c r="I6750" s="18"/>
      <c r="J6750" s="18"/>
      <c r="K6750" s="18"/>
      <c r="L6750" s="18" t="str">
        <f t="shared" si="184"/>
        <v/>
      </c>
      <c r="N6750" t="str">
        <f>IF([1]线路!H6750="","",[1]线路!H6750)</f>
        <v/>
      </c>
    </row>
    <row r="6751" spans="7:14" x14ac:dyDescent="0.15">
      <c r="G6751" s="18"/>
      <c r="H6751" s="18"/>
      <c r="I6751" s="18"/>
      <c r="J6751" s="18"/>
      <c r="K6751" s="18"/>
      <c r="L6751" s="18" t="str">
        <f t="shared" si="184"/>
        <v/>
      </c>
      <c r="N6751" t="str">
        <f>IF([1]线路!H6751="","",[1]线路!H6751)</f>
        <v/>
      </c>
    </row>
    <row r="6752" spans="7:14" x14ac:dyDescent="0.15">
      <c r="G6752" s="18"/>
      <c r="H6752" s="18"/>
      <c r="I6752" s="18"/>
      <c r="J6752" s="18"/>
      <c r="K6752" s="18"/>
      <c r="L6752" s="18" t="str">
        <f t="shared" si="184"/>
        <v/>
      </c>
      <c r="N6752" t="str">
        <f>IF([1]线路!H6752="","",[1]线路!H6752)</f>
        <v/>
      </c>
    </row>
    <row r="6753" spans="7:14" x14ac:dyDescent="0.15">
      <c r="G6753" s="18"/>
      <c r="H6753" s="18"/>
      <c r="I6753" s="18"/>
      <c r="J6753" s="18"/>
      <c r="K6753" s="18"/>
      <c r="L6753" s="18" t="str">
        <f t="shared" si="184"/>
        <v/>
      </c>
      <c r="N6753" t="str">
        <f>IF([1]线路!H6753="","",[1]线路!H6753)</f>
        <v/>
      </c>
    </row>
    <row r="6754" spans="7:14" x14ac:dyDescent="0.15">
      <c r="G6754" s="18"/>
      <c r="H6754" s="18"/>
      <c r="I6754" s="18"/>
      <c r="J6754" s="18"/>
      <c r="K6754" s="18"/>
      <c r="L6754" s="18" t="str">
        <f t="shared" si="184"/>
        <v/>
      </c>
      <c r="N6754" t="str">
        <f>IF([1]线路!H6754="","",[1]线路!H6754)</f>
        <v/>
      </c>
    </row>
    <row r="6755" spans="7:14" x14ac:dyDescent="0.15">
      <c r="G6755" s="18"/>
      <c r="H6755" s="18"/>
      <c r="I6755" s="18"/>
      <c r="J6755" s="18"/>
      <c r="K6755" s="18"/>
      <c r="L6755" s="18" t="str">
        <f t="shared" si="184"/>
        <v/>
      </c>
      <c r="N6755" t="str">
        <f>IF([1]线路!H6755="","",[1]线路!H6755)</f>
        <v/>
      </c>
    </row>
    <row r="6756" spans="7:14" x14ac:dyDescent="0.15">
      <c r="G6756" s="18"/>
      <c r="H6756" s="18"/>
      <c r="I6756" s="18"/>
      <c r="J6756" s="18"/>
      <c r="K6756" s="18"/>
      <c r="L6756" s="18" t="str">
        <f t="shared" si="184"/>
        <v/>
      </c>
      <c r="N6756" t="str">
        <f>IF([1]线路!H6756="","",[1]线路!H6756)</f>
        <v/>
      </c>
    </row>
    <row r="6757" spans="7:14" x14ac:dyDescent="0.15">
      <c r="G6757" s="18"/>
      <c r="H6757" s="18"/>
      <c r="I6757" s="18"/>
      <c r="J6757" s="18"/>
      <c r="K6757" s="18"/>
      <c r="L6757" s="18" t="str">
        <f t="shared" si="184"/>
        <v/>
      </c>
      <c r="N6757" t="str">
        <f>IF([1]线路!H6757="","",[1]线路!H6757)</f>
        <v/>
      </c>
    </row>
    <row r="6758" spans="7:14" x14ac:dyDescent="0.15">
      <c r="G6758" s="18"/>
      <c r="H6758" s="18"/>
      <c r="I6758" s="18"/>
      <c r="J6758" s="18"/>
      <c r="K6758" s="18"/>
      <c r="L6758" s="18" t="str">
        <f t="shared" si="184"/>
        <v/>
      </c>
      <c r="N6758" t="str">
        <f>IF([1]线路!H6758="","",[1]线路!H6758)</f>
        <v/>
      </c>
    </row>
    <row r="6759" spans="7:14" x14ac:dyDescent="0.15">
      <c r="G6759" s="18"/>
      <c r="H6759" s="18"/>
      <c r="I6759" s="18"/>
      <c r="J6759" s="18"/>
      <c r="K6759" s="18"/>
      <c r="L6759" s="18" t="str">
        <f t="shared" si="184"/>
        <v/>
      </c>
      <c r="N6759" t="str">
        <f>IF([1]线路!H6759="","",[1]线路!H6759)</f>
        <v/>
      </c>
    </row>
    <row r="6760" spans="7:14" x14ac:dyDescent="0.15">
      <c r="G6760" s="18"/>
      <c r="H6760" s="18"/>
      <c r="I6760" s="18"/>
      <c r="J6760" s="18"/>
      <c r="K6760" s="18"/>
      <c r="L6760" s="18" t="str">
        <f t="shared" si="184"/>
        <v/>
      </c>
      <c r="N6760" t="str">
        <f>IF([1]线路!H6760="","",[1]线路!H6760)</f>
        <v/>
      </c>
    </row>
    <row r="6761" spans="7:14" x14ac:dyDescent="0.15">
      <c r="G6761" s="18"/>
      <c r="H6761" s="18"/>
      <c r="I6761" s="18"/>
      <c r="J6761" s="18"/>
      <c r="K6761" s="18"/>
      <c r="L6761" s="18" t="str">
        <f t="shared" si="184"/>
        <v/>
      </c>
      <c r="N6761" t="str">
        <f>IF([1]线路!H6761="","",[1]线路!H6761)</f>
        <v/>
      </c>
    </row>
    <row r="6762" spans="7:14" x14ac:dyDescent="0.15">
      <c r="G6762" s="18"/>
      <c r="H6762" s="18"/>
      <c r="I6762" s="18"/>
      <c r="J6762" s="18"/>
      <c r="K6762" s="18"/>
      <c r="L6762" s="18" t="str">
        <f t="shared" si="184"/>
        <v/>
      </c>
      <c r="N6762" t="str">
        <f>IF([1]线路!H6762="","",[1]线路!H6762)</f>
        <v/>
      </c>
    </row>
    <row r="6763" spans="7:14" x14ac:dyDescent="0.15">
      <c r="G6763" s="18"/>
      <c r="H6763" s="18"/>
      <c r="I6763" s="18"/>
      <c r="J6763" s="18"/>
      <c r="K6763" s="18"/>
      <c r="L6763" s="18" t="str">
        <f t="shared" si="184"/>
        <v/>
      </c>
      <c r="N6763" t="str">
        <f>IF([1]线路!H6763="","",[1]线路!H6763)</f>
        <v/>
      </c>
    </row>
    <row r="6764" spans="7:14" x14ac:dyDescent="0.15">
      <c r="G6764" s="18"/>
      <c r="H6764" s="18"/>
      <c r="I6764" s="18"/>
      <c r="J6764" s="18"/>
      <c r="K6764" s="18"/>
      <c r="L6764" s="18" t="str">
        <f t="shared" si="184"/>
        <v/>
      </c>
      <c r="N6764" t="str">
        <f>IF([1]线路!H6764="","",[1]线路!H6764)</f>
        <v/>
      </c>
    </row>
    <row r="6765" spans="7:14" x14ac:dyDescent="0.15">
      <c r="G6765" s="18"/>
      <c r="H6765" s="18"/>
      <c r="I6765" s="18"/>
      <c r="J6765" s="18"/>
      <c r="K6765" s="18"/>
      <c r="L6765" s="18" t="str">
        <f t="shared" si="184"/>
        <v/>
      </c>
      <c r="N6765" t="str">
        <f>IF([1]线路!H6765="","",[1]线路!H6765)</f>
        <v/>
      </c>
    </row>
    <row r="6766" spans="7:14" x14ac:dyDescent="0.15">
      <c r="G6766" s="18"/>
      <c r="H6766" s="18"/>
      <c r="I6766" s="18"/>
      <c r="J6766" s="18"/>
      <c r="K6766" s="18"/>
      <c r="L6766" s="18" t="str">
        <f t="shared" si="184"/>
        <v/>
      </c>
      <c r="N6766" t="str">
        <f>IF([1]线路!H6766="","",[1]线路!H6766)</f>
        <v/>
      </c>
    </row>
    <row r="6767" spans="7:14" x14ac:dyDescent="0.15">
      <c r="G6767" s="18"/>
      <c r="H6767" s="18"/>
      <c r="I6767" s="18"/>
      <c r="J6767" s="18"/>
      <c r="K6767" s="18"/>
      <c r="L6767" s="18" t="str">
        <f t="shared" si="184"/>
        <v/>
      </c>
      <c r="N6767" t="str">
        <f>IF([1]线路!H6767="","",[1]线路!H6767)</f>
        <v/>
      </c>
    </row>
    <row r="6768" spans="7:14" x14ac:dyDescent="0.15">
      <c r="G6768" s="18"/>
      <c r="H6768" s="18"/>
      <c r="I6768" s="18"/>
      <c r="J6768" s="18"/>
      <c r="K6768" s="18"/>
      <c r="L6768" s="18" t="str">
        <f t="shared" si="184"/>
        <v/>
      </c>
      <c r="N6768" t="str">
        <f>IF([1]线路!H6768="","",[1]线路!H6768)</f>
        <v/>
      </c>
    </row>
    <row r="6769" spans="7:14" x14ac:dyDescent="0.15">
      <c r="G6769" s="18"/>
      <c r="H6769" s="18"/>
      <c r="I6769" s="18"/>
      <c r="J6769" s="18"/>
      <c r="K6769" s="18"/>
      <c r="L6769" s="18" t="str">
        <f t="shared" si="184"/>
        <v/>
      </c>
      <c r="N6769" t="str">
        <f>IF([1]线路!H6769="","",[1]线路!H6769)</f>
        <v/>
      </c>
    </row>
    <row r="6770" spans="7:14" x14ac:dyDescent="0.15">
      <c r="G6770" s="18"/>
      <c r="H6770" s="18"/>
      <c r="I6770" s="18"/>
      <c r="J6770" s="18"/>
      <c r="K6770" s="18"/>
      <c r="L6770" s="18" t="str">
        <f t="shared" si="184"/>
        <v/>
      </c>
      <c r="N6770" t="str">
        <f>IF([1]线路!H6770="","",[1]线路!H6770)</f>
        <v/>
      </c>
    </row>
    <row r="6771" spans="7:14" x14ac:dyDescent="0.15">
      <c r="G6771" s="18"/>
      <c r="H6771" s="18"/>
      <c r="I6771" s="18"/>
      <c r="J6771" s="18"/>
      <c r="K6771" s="18"/>
      <c r="L6771" s="18" t="str">
        <f t="shared" si="184"/>
        <v/>
      </c>
      <c r="N6771" t="str">
        <f>IF([1]线路!H6771="","",[1]线路!H6771)</f>
        <v/>
      </c>
    </row>
    <row r="6772" spans="7:14" x14ac:dyDescent="0.15">
      <c r="G6772" s="18"/>
      <c r="H6772" s="18"/>
      <c r="I6772" s="18"/>
      <c r="J6772" s="18"/>
      <c r="K6772" s="18"/>
      <c r="L6772" s="18" t="str">
        <f t="shared" si="184"/>
        <v/>
      </c>
      <c r="N6772" t="str">
        <f>IF([1]线路!H6772="","",[1]线路!H6772)</f>
        <v/>
      </c>
    </row>
    <row r="6773" spans="7:14" x14ac:dyDescent="0.15">
      <c r="G6773" s="18"/>
      <c r="H6773" s="18"/>
      <c r="I6773" s="18"/>
      <c r="J6773" s="18"/>
      <c r="K6773" s="18"/>
      <c r="L6773" s="18" t="str">
        <f t="shared" si="184"/>
        <v/>
      </c>
      <c r="N6773" t="str">
        <f>IF([1]线路!H6773="","",[1]线路!H6773)</f>
        <v/>
      </c>
    </row>
    <row r="6774" spans="7:14" x14ac:dyDescent="0.15">
      <c r="G6774" s="18"/>
      <c r="H6774" s="18"/>
      <c r="I6774" s="18"/>
      <c r="J6774" s="18"/>
      <c r="K6774" s="18"/>
      <c r="L6774" s="18" t="str">
        <f t="shared" si="184"/>
        <v/>
      </c>
      <c r="N6774" t="str">
        <f>IF([1]线路!H6774="","",[1]线路!H6774)</f>
        <v/>
      </c>
    </row>
    <row r="6775" spans="7:14" x14ac:dyDescent="0.15">
      <c r="G6775" s="18"/>
      <c r="H6775" s="18"/>
      <c r="I6775" s="18"/>
      <c r="J6775" s="18"/>
      <c r="K6775" s="18"/>
      <c r="L6775" s="18" t="str">
        <f t="shared" si="184"/>
        <v/>
      </c>
      <c r="N6775" t="str">
        <f>IF([1]线路!H6775="","",[1]线路!H6775)</f>
        <v/>
      </c>
    </row>
    <row r="6776" spans="7:14" x14ac:dyDescent="0.15">
      <c r="G6776" s="18"/>
      <c r="H6776" s="18"/>
      <c r="I6776" s="18"/>
      <c r="J6776" s="18"/>
      <c r="K6776" s="18"/>
      <c r="L6776" s="18" t="str">
        <f t="shared" si="184"/>
        <v/>
      </c>
      <c r="N6776" t="str">
        <f>IF([1]线路!H6776="","",[1]线路!H6776)</f>
        <v/>
      </c>
    </row>
    <row r="6777" spans="7:14" x14ac:dyDescent="0.15">
      <c r="G6777" s="18"/>
      <c r="H6777" s="18"/>
      <c r="I6777" s="18"/>
      <c r="J6777" s="18"/>
      <c r="K6777" s="18"/>
      <c r="L6777" s="18" t="str">
        <f t="shared" si="184"/>
        <v/>
      </c>
      <c r="N6777" t="str">
        <f>IF([1]线路!H6777="","",[1]线路!H6777)</f>
        <v/>
      </c>
    </row>
    <row r="6778" spans="7:14" x14ac:dyDescent="0.15">
      <c r="G6778" s="18"/>
      <c r="H6778" s="18"/>
      <c r="I6778" s="18"/>
      <c r="J6778" s="18"/>
      <c r="K6778" s="18"/>
      <c r="L6778" s="18" t="str">
        <f t="shared" si="184"/>
        <v/>
      </c>
      <c r="N6778" t="str">
        <f>IF([1]线路!H6778="","",[1]线路!H6778)</f>
        <v/>
      </c>
    </row>
    <row r="6779" spans="7:14" x14ac:dyDescent="0.15">
      <c r="G6779" s="18"/>
      <c r="H6779" s="18"/>
      <c r="I6779" s="18"/>
      <c r="J6779" s="18"/>
      <c r="K6779" s="18"/>
      <c r="L6779" s="18" t="str">
        <f t="shared" si="184"/>
        <v/>
      </c>
      <c r="N6779" t="str">
        <f>IF([1]线路!H6779="","",[1]线路!H6779)</f>
        <v/>
      </c>
    </row>
    <row r="6780" spans="7:14" x14ac:dyDescent="0.15">
      <c r="G6780" s="18"/>
      <c r="H6780" s="18"/>
      <c r="I6780" s="18"/>
      <c r="J6780" s="18"/>
      <c r="K6780" s="18"/>
      <c r="L6780" s="18" t="str">
        <f t="shared" si="184"/>
        <v/>
      </c>
      <c r="N6780" t="str">
        <f>IF([1]线路!H6780="","",[1]线路!H6780)</f>
        <v/>
      </c>
    </row>
    <row r="6781" spans="7:14" x14ac:dyDescent="0.15">
      <c r="G6781" s="18"/>
      <c r="H6781" s="18"/>
      <c r="I6781" s="18"/>
      <c r="J6781" s="18"/>
      <c r="K6781" s="18"/>
      <c r="L6781" s="18" t="str">
        <f t="shared" si="184"/>
        <v/>
      </c>
      <c r="N6781" t="str">
        <f>IF([1]线路!H6781="","",[1]线路!H6781)</f>
        <v/>
      </c>
    </row>
    <row r="6782" spans="7:14" x14ac:dyDescent="0.15">
      <c r="G6782" s="18"/>
      <c r="H6782" s="18"/>
      <c r="I6782" s="18"/>
      <c r="J6782" s="18"/>
      <c r="K6782" s="18"/>
      <c r="L6782" s="18" t="str">
        <f t="shared" si="184"/>
        <v/>
      </c>
      <c r="N6782" t="str">
        <f>IF([1]线路!H6782="","",[1]线路!H6782)</f>
        <v/>
      </c>
    </row>
    <row r="6783" spans="7:14" x14ac:dyDescent="0.15">
      <c r="G6783" s="18"/>
      <c r="H6783" s="18"/>
      <c r="I6783" s="18"/>
      <c r="J6783" s="18"/>
      <c r="K6783" s="18"/>
      <c r="L6783" s="18" t="str">
        <f t="shared" si="184"/>
        <v/>
      </c>
      <c r="N6783" t="str">
        <f>IF([1]线路!H6783="","",[1]线路!H6783)</f>
        <v/>
      </c>
    </row>
    <row r="6784" spans="7:14" x14ac:dyDescent="0.15">
      <c r="G6784" s="18"/>
      <c r="H6784" s="18"/>
      <c r="I6784" s="18"/>
      <c r="J6784" s="18"/>
      <c r="K6784" s="18"/>
      <c r="L6784" s="18" t="str">
        <f t="shared" si="184"/>
        <v/>
      </c>
      <c r="N6784" t="str">
        <f>IF([1]线路!H6784="","",[1]线路!H6784)</f>
        <v/>
      </c>
    </row>
    <row r="6785" spans="7:14" x14ac:dyDescent="0.15">
      <c r="G6785" s="18"/>
      <c r="H6785" s="18"/>
      <c r="I6785" s="18"/>
      <c r="J6785" s="18"/>
      <c r="K6785" s="18"/>
      <c r="L6785" s="18" t="str">
        <f t="shared" si="184"/>
        <v/>
      </c>
      <c r="N6785" t="str">
        <f>IF([1]线路!H6785="","",[1]线路!H6785)</f>
        <v/>
      </c>
    </row>
    <row r="6786" spans="7:14" x14ac:dyDescent="0.15">
      <c r="G6786" s="18"/>
      <c r="H6786" s="18"/>
      <c r="I6786" s="18"/>
      <c r="J6786" s="18"/>
      <c r="K6786" s="18"/>
      <c r="L6786" s="18" t="str">
        <f t="shared" si="184"/>
        <v/>
      </c>
      <c r="N6786" t="str">
        <f>IF([1]线路!H6786="","",[1]线路!H6786)</f>
        <v/>
      </c>
    </row>
    <row r="6787" spans="7:14" x14ac:dyDescent="0.15">
      <c r="G6787" s="18"/>
      <c r="H6787" s="18"/>
      <c r="I6787" s="18"/>
      <c r="J6787" s="18"/>
      <c r="K6787" s="18"/>
      <c r="L6787" s="18" t="str">
        <f t="shared" ref="L6787:L6850" si="185">IF(OR(I6787="",K6787=""),"",IF(I6787/(I6787+K6787)&gt;0.5,0,1))</f>
        <v/>
      </c>
      <c r="N6787" t="str">
        <f>IF([1]线路!H6787="","",[1]线路!H6787)</f>
        <v/>
      </c>
    </row>
    <row r="6788" spans="7:14" x14ac:dyDescent="0.15">
      <c r="G6788" s="18"/>
      <c r="H6788" s="18"/>
      <c r="I6788" s="18"/>
      <c r="J6788" s="18"/>
      <c r="K6788" s="18"/>
      <c r="L6788" s="18" t="str">
        <f t="shared" si="185"/>
        <v/>
      </c>
      <c r="N6788" t="str">
        <f>IF([1]线路!H6788="","",[1]线路!H6788)</f>
        <v/>
      </c>
    </row>
    <row r="6789" spans="7:14" x14ac:dyDescent="0.15">
      <c r="G6789" s="18"/>
      <c r="H6789" s="18"/>
      <c r="I6789" s="18"/>
      <c r="J6789" s="18"/>
      <c r="K6789" s="18"/>
      <c r="L6789" s="18" t="str">
        <f t="shared" si="185"/>
        <v/>
      </c>
      <c r="N6789" t="str">
        <f>IF([1]线路!H6789="","",[1]线路!H6789)</f>
        <v/>
      </c>
    </row>
    <row r="6790" spans="7:14" x14ac:dyDescent="0.15">
      <c r="G6790" s="18"/>
      <c r="H6790" s="18"/>
      <c r="I6790" s="18"/>
      <c r="J6790" s="18"/>
      <c r="K6790" s="18"/>
      <c r="L6790" s="18" t="str">
        <f t="shared" si="185"/>
        <v/>
      </c>
      <c r="N6790" t="str">
        <f>IF([1]线路!H6790="","",[1]线路!H6790)</f>
        <v/>
      </c>
    </row>
    <row r="6791" spans="7:14" x14ac:dyDescent="0.15">
      <c r="G6791" s="18"/>
      <c r="H6791" s="18"/>
      <c r="I6791" s="18"/>
      <c r="J6791" s="18"/>
      <c r="K6791" s="18"/>
      <c r="L6791" s="18" t="str">
        <f t="shared" si="185"/>
        <v/>
      </c>
      <c r="N6791" t="str">
        <f>IF([1]线路!H6791="","",[1]线路!H6791)</f>
        <v/>
      </c>
    </row>
    <row r="6792" spans="7:14" x14ac:dyDescent="0.15">
      <c r="G6792" s="18"/>
      <c r="H6792" s="18"/>
      <c r="I6792" s="18"/>
      <c r="J6792" s="18"/>
      <c r="K6792" s="18"/>
      <c r="L6792" s="18" t="str">
        <f t="shared" si="185"/>
        <v/>
      </c>
      <c r="N6792" t="str">
        <f>IF([1]线路!H6792="","",[1]线路!H6792)</f>
        <v/>
      </c>
    </row>
    <row r="6793" spans="7:14" x14ac:dyDescent="0.15">
      <c r="G6793" s="18"/>
      <c r="H6793" s="18"/>
      <c r="I6793" s="18"/>
      <c r="J6793" s="18"/>
      <c r="K6793" s="18"/>
      <c r="L6793" s="18" t="str">
        <f t="shared" si="185"/>
        <v/>
      </c>
      <c r="N6793" t="str">
        <f>IF([1]线路!H6793="","",[1]线路!H6793)</f>
        <v/>
      </c>
    </row>
    <row r="6794" spans="7:14" x14ac:dyDescent="0.15">
      <c r="G6794" s="18"/>
      <c r="H6794" s="18"/>
      <c r="I6794" s="18"/>
      <c r="J6794" s="18"/>
      <c r="K6794" s="18"/>
      <c r="L6794" s="18" t="str">
        <f t="shared" si="185"/>
        <v/>
      </c>
      <c r="N6794" t="str">
        <f>IF([1]线路!H6794="","",[1]线路!H6794)</f>
        <v/>
      </c>
    </row>
    <row r="6795" spans="7:14" x14ac:dyDescent="0.15">
      <c r="G6795" s="18"/>
      <c r="H6795" s="18"/>
      <c r="I6795" s="18"/>
      <c r="J6795" s="18"/>
      <c r="K6795" s="18"/>
      <c r="L6795" s="18" t="str">
        <f t="shared" si="185"/>
        <v/>
      </c>
      <c r="N6795" t="str">
        <f>IF([1]线路!H6795="","",[1]线路!H6795)</f>
        <v/>
      </c>
    </row>
    <row r="6796" spans="7:14" x14ac:dyDescent="0.15">
      <c r="G6796" s="18"/>
      <c r="H6796" s="18"/>
      <c r="I6796" s="18"/>
      <c r="J6796" s="18"/>
      <c r="K6796" s="18"/>
      <c r="L6796" s="18" t="str">
        <f t="shared" si="185"/>
        <v/>
      </c>
      <c r="N6796" t="str">
        <f>IF([1]线路!H6796="","",[1]线路!H6796)</f>
        <v/>
      </c>
    </row>
    <row r="6797" spans="7:14" x14ac:dyDescent="0.15">
      <c r="G6797" s="18"/>
      <c r="H6797" s="18"/>
      <c r="I6797" s="18"/>
      <c r="J6797" s="18"/>
      <c r="K6797" s="18"/>
      <c r="L6797" s="18" t="str">
        <f t="shared" si="185"/>
        <v/>
      </c>
      <c r="N6797" t="str">
        <f>IF([1]线路!H6797="","",[1]线路!H6797)</f>
        <v/>
      </c>
    </row>
    <row r="6798" spans="7:14" x14ac:dyDescent="0.15">
      <c r="G6798" s="18"/>
      <c r="H6798" s="18"/>
      <c r="I6798" s="18"/>
      <c r="J6798" s="18"/>
      <c r="K6798" s="18"/>
      <c r="L6798" s="18" t="str">
        <f t="shared" si="185"/>
        <v/>
      </c>
      <c r="N6798" t="str">
        <f>IF([1]线路!H6798="","",[1]线路!H6798)</f>
        <v/>
      </c>
    </row>
    <row r="6799" spans="7:14" x14ac:dyDescent="0.15">
      <c r="G6799" s="18"/>
      <c r="H6799" s="18"/>
      <c r="I6799" s="18"/>
      <c r="J6799" s="18"/>
      <c r="K6799" s="18"/>
      <c r="L6799" s="18" t="str">
        <f t="shared" si="185"/>
        <v/>
      </c>
      <c r="N6799" t="str">
        <f>IF([1]线路!H6799="","",[1]线路!H6799)</f>
        <v/>
      </c>
    </row>
    <row r="6800" spans="7:14" x14ac:dyDescent="0.15">
      <c r="G6800" s="18"/>
      <c r="H6800" s="18"/>
      <c r="I6800" s="18"/>
      <c r="J6800" s="18"/>
      <c r="K6800" s="18"/>
      <c r="L6800" s="18" t="str">
        <f t="shared" si="185"/>
        <v/>
      </c>
      <c r="N6800" t="str">
        <f>IF([1]线路!H6800="","",[1]线路!H6800)</f>
        <v/>
      </c>
    </row>
    <row r="6801" spans="7:14" x14ac:dyDescent="0.15">
      <c r="G6801" s="18"/>
      <c r="H6801" s="18"/>
      <c r="I6801" s="18"/>
      <c r="J6801" s="18"/>
      <c r="K6801" s="18"/>
      <c r="L6801" s="18" t="str">
        <f t="shared" si="185"/>
        <v/>
      </c>
      <c r="N6801" t="str">
        <f>IF([1]线路!H6801="","",[1]线路!H6801)</f>
        <v/>
      </c>
    </row>
    <row r="6802" spans="7:14" x14ac:dyDescent="0.15">
      <c r="G6802" s="18"/>
      <c r="H6802" s="18"/>
      <c r="I6802" s="18"/>
      <c r="J6802" s="18"/>
      <c r="K6802" s="18"/>
      <c r="L6802" s="18" t="str">
        <f t="shared" si="185"/>
        <v/>
      </c>
      <c r="N6802" t="str">
        <f>IF([1]线路!H6802="","",[1]线路!H6802)</f>
        <v/>
      </c>
    </row>
    <row r="6803" spans="7:14" x14ac:dyDescent="0.15">
      <c r="G6803" s="18"/>
      <c r="H6803" s="18"/>
      <c r="I6803" s="18"/>
      <c r="J6803" s="18"/>
      <c r="K6803" s="18"/>
      <c r="L6803" s="18" t="str">
        <f t="shared" si="185"/>
        <v/>
      </c>
      <c r="N6803" t="str">
        <f>IF([1]线路!H6803="","",[1]线路!H6803)</f>
        <v/>
      </c>
    </row>
    <row r="6804" spans="7:14" x14ac:dyDescent="0.15">
      <c r="G6804" s="18"/>
      <c r="H6804" s="18"/>
      <c r="I6804" s="18"/>
      <c r="J6804" s="18"/>
      <c r="K6804" s="18"/>
      <c r="L6804" s="18" t="str">
        <f t="shared" si="185"/>
        <v/>
      </c>
      <c r="N6804" t="str">
        <f>IF([1]线路!H6804="","",[1]线路!H6804)</f>
        <v/>
      </c>
    </row>
    <row r="6805" spans="7:14" x14ac:dyDescent="0.15">
      <c r="G6805" s="18"/>
      <c r="H6805" s="18"/>
      <c r="I6805" s="18"/>
      <c r="J6805" s="18"/>
      <c r="K6805" s="18"/>
      <c r="L6805" s="18" t="str">
        <f t="shared" si="185"/>
        <v/>
      </c>
      <c r="N6805" t="str">
        <f>IF([1]线路!H6805="","",[1]线路!H6805)</f>
        <v/>
      </c>
    </row>
    <row r="6806" spans="7:14" x14ac:dyDescent="0.15">
      <c r="G6806" s="18"/>
      <c r="H6806" s="18"/>
      <c r="I6806" s="18"/>
      <c r="J6806" s="18"/>
      <c r="K6806" s="18"/>
      <c r="L6806" s="18" t="str">
        <f t="shared" si="185"/>
        <v/>
      </c>
      <c r="N6806" t="str">
        <f>IF([1]线路!H6806="","",[1]线路!H6806)</f>
        <v/>
      </c>
    </row>
    <row r="6807" spans="7:14" x14ac:dyDescent="0.15">
      <c r="G6807" s="18"/>
      <c r="H6807" s="18"/>
      <c r="I6807" s="18"/>
      <c r="J6807" s="18"/>
      <c r="K6807" s="18"/>
      <c r="L6807" s="18" t="str">
        <f t="shared" si="185"/>
        <v/>
      </c>
      <c r="N6807" t="str">
        <f>IF([1]线路!H6807="","",[1]线路!H6807)</f>
        <v/>
      </c>
    </row>
    <row r="6808" spans="7:14" x14ac:dyDescent="0.15">
      <c r="G6808" s="18"/>
      <c r="H6808" s="18"/>
      <c r="I6808" s="18"/>
      <c r="J6808" s="18"/>
      <c r="K6808" s="18"/>
      <c r="L6808" s="18" t="str">
        <f t="shared" si="185"/>
        <v/>
      </c>
      <c r="N6808" t="str">
        <f>IF([1]线路!H6808="","",[1]线路!H6808)</f>
        <v/>
      </c>
    </row>
    <row r="6809" spans="7:14" x14ac:dyDescent="0.15">
      <c r="G6809" s="18"/>
      <c r="H6809" s="18"/>
      <c r="I6809" s="18"/>
      <c r="J6809" s="18"/>
      <c r="K6809" s="18"/>
      <c r="L6809" s="18" t="str">
        <f t="shared" si="185"/>
        <v/>
      </c>
      <c r="N6809" t="str">
        <f>IF([1]线路!H6809="","",[1]线路!H6809)</f>
        <v/>
      </c>
    </row>
    <row r="6810" spans="7:14" x14ac:dyDescent="0.15">
      <c r="G6810" s="18"/>
      <c r="H6810" s="18"/>
      <c r="I6810" s="18"/>
      <c r="J6810" s="18"/>
      <c r="K6810" s="18"/>
      <c r="L6810" s="18" t="str">
        <f t="shared" si="185"/>
        <v/>
      </c>
      <c r="N6810" t="str">
        <f>IF([1]线路!H6810="","",[1]线路!H6810)</f>
        <v/>
      </c>
    </row>
    <row r="6811" spans="7:14" x14ac:dyDescent="0.15">
      <c r="G6811" s="18"/>
      <c r="H6811" s="18"/>
      <c r="I6811" s="18"/>
      <c r="J6811" s="18"/>
      <c r="K6811" s="18"/>
      <c r="L6811" s="18" t="str">
        <f t="shared" si="185"/>
        <v/>
      </c>
      <c r="N6811" t="str">
        <f>IF([1]线路!H6811="","",[1]线路!H6811)</f>
        <v/>
      </c>
    </row>
    <row r="6812" spans="7:14" x14ac:dyDescent="0.15">
      <c r="G6812" s="18"/>
      <c r="H6812" s="18"/>
      <c r="I6812" s="18"/>
      <c r="J6812" s="18"/>
      <c r="K6812" s="18"/>
      <c r="L6812" s="18" t="str">
        <f t="shared" si="185"/>
        <v/>
      </c>
      <c r="N6812" t="str">
        <f>IF([1]线路!H6812="","",[1]线路!H6812)</f>
        <v/>
      </c>
    </row>
    <row r="6813" spans="7:14" x14ac:dyDescent="0.15">
      <c r="G6813" s="18"/>
      <c r="H6813" s="18"/>
      <c r="I6813" s="18"/>
      <c r="J6813" s="18"/>
      <c r="K6813" s="18"/>
      <c r="L6813" s="18" t="str">
        <f t="shared" si="185"/>
        <v/>
      </c>
      <c r="N6813" t="str">
        <f>IF([1]线路!H6813="","",[1]线路!H6813)</f>
        <v/>
      </c>
    </row>
    <row r="6814" spans="7:14" x14ac:dyDescent="0.15">
      <c r="G6814" s="18"/>
      <c r="H6814" s="18"/>
      <c r="I6814" s="18"/>
      <c r="J6814" s="18"/>
      <c r="K6814" s="18"/>
      <c r="L6814" s="18" t="str">
        <f t="shared" si="185"/>
        <v/>
      </c>
      <c r="N6814" t="str">
        <f>IF([1]线路!H6814="","",[1]线路!H6814)</f>
        <v/>
      </c>
    </row>
    <row r="6815" spans="7:14" x14ac:dyDescent="0.15">
      <c r="G6815" s="18"/>
      <c r="H6815" s="18"/>
      <c r="I6815" s="18"/>
      <c r="J6815" s="18"/>
      <c r="K6815" s="18"/>
      <c r="L6815" s="18" t="str">
        <f t="shared" si="185"/>
        <v/>
      </c>
      <c r="N6815" t="str">
        <f>IF([1]线路!H6815="","",[1]线路!H6815)</f>
        <v/>
      </c>
    </row>
    <row r="6816" spans="7:14" x14ac:dyDescent="0.15">
      <c r="G6816" s="18"/>
      <c r="H6816" s="18"/>
      <c r="I6816" s="18"/>
      <c r="J6816" s="18"/>
      <c r="K6816" s="18"/>
      <c r="L6816" s="18" t="str">
        <f t="shared" si="185"/>
        <v/>
      </c>
      <c r="N6816" t="str">
        <f>IF([1]线路!H6816="","",[1]线路!H6816)</f>
        <v/>
      </c>
    </row>
    <row r="6817" spans="7:14" x14ac:dyDescent="0.15">
      <c r="G6817" s="18"/>
      <c r="H6817" s="18"/>
      <c r="I6817" s="18"/>
      <c r="J6817" s="18"/>
      <c r="K6817" s="18"/>
      <c r="L6817" s="18" t="str">
        <f t="shared" si="185"/>
        <v/>
      </c>
      <c r="N6817" t="str">
        <f>IF([1]线路!H6817="","",[1]线路!H6817)</f>
        <v/>
      </c>
    </row>
    <row r="6818" spans="7:14" x14ac:dyDescent="0.15">
      <c r="G6818" s="18"/>
      <c r="H6818" s="18"/>
      <c r="I6818" s="18"/>
      <c r="J6818" s="18"/>
      <c r="K6818" s="18"/>
      <c r="L6818" s="18" t="str">
        <f t="shared" si="185"/>
        <v/>
      </c>
      <c r="N6818" t="str">
        <f>IF([1]线路!H6818="","",[1]线路!H6818)</f>
        <v/>
      </c>
    </row>
    <row r="6819" spans="7:14" x14ac:dyDescent="0.15">
      <c r="G6819" s="18"/>
      <c r="H6819" s="18"/>
      <c r="I6819" s="18"/>
      <c r="J6819" s="18"/>
      <c r="K6819" s="18"/>
      <c r="L6819" s="18" t="str">
        <f t="shared" si="185"/>
        <v/>
      </c>
      <c r="N6819" t="str">
        <f>IF([1]线路!H6819="","",[1]线路!H6819)</f>
        <v/>
      </c>
    </row>
    <row r="6820" spans="7:14" x14ac:dyDescent="0.15">
      <c r="G6820" s="18"/>
      <c r="H6820" s="18"/>
      <c r="I6820" s="18"/>
      <c r="J6820" s="18"/>
      <c r="K6820" s="18"/>
      <c r="L6820" s="18" t="str">
        <f t="shared" si="185"/>
        <v/>
      </c>
      <c r="N6820" t="str">
        <f>IF([1]线路!H6820="","",[1]线路!H6820)</f>
        <v/>
      </c>
    </row>
    <row r="6821" spans="7:14" x14ac:dyDescent="0.15">
      <c r="G6821" s="18"/>
      <c r="H6821" s="18"/>
      <c r="I6821" s="18"/>
      <c r="J6821" s="18"/>
      <c r="K6821" s="18"/>
      <c r="L6821" s="18" t="str">
        <f t="shared" si="185"/>
        <v/>
      </c>
      <c r="N6821" t="str">
        <f>IF([1]线路!H6821="","",[1]线路!H6821)</f>
        <v/>
      </c>
    </row>
    <row r="6822" spans="7:14" x14ac:dyDescent="0.15">
      <c r="G6822" s="18"/>
      <c r="H6822" s="18"/>
      <c r="I6822" s="18"/>
      <c r="J6822" s="18"/>
      <c r="K6822" s="18"/>
      <c r="L6822" s="18" t="str">
        <f t="shared" si="185"/>
        <v/>
      </c>
      <c r="N6822" t="str">
        <f>IF([1]线路!H6822="","",[1]线路!H6822)</f>
        <v/>
      </c>
    </row>
    <row r="6823" spans="7:14" x14ac:dyDescent="0.15">
      <c r="G6823" s="18"/>
      <c r="H6823" s="18"/>
      <c r="I6823" s="18"/>
      <c r="J6823" s="18"/>
      <c r="K6823" s="18"/>
      <c r="L6823" s="18" t="str">
        <f t="shared" si="185"/>
        <v/>
      </c>
      <c r="N6823" t="str">
        <f>IF([1]线路!H6823="","",[1]线路!H6823)</f>
        <v/>
      </c>
    </row>
    <row r="6824" spans="7:14" x14ac:dyDescent="0.15">
      <c r="G6824" s="18"/>
      <c r="H6824" s="18"/>
      <c r="I6824" s="18"/>
      <c r="J6824" s="18"/>
      <c r="K6824" s="18"/>
      <c r="L6824" s="18" t="str">
        <f t="shared" si="185"/>
        <v/>
      </c>
      <c r="N6824" t="str">
        <f>IF([1]线路!H6824="","",[1]线路!H6824)</f>
        <v/>
      </c>
    </row>
    <row r="6825" spans="7:14" x14ac:dyDescent="0.15">
      <c r="G6825" s="18"/>
      <c r="H6825" s="18"/>
      <c r="I6825" s="18"/>
      <c r="J6825" s="18"/>
      <c r="K6825" s="18"/>
      <c r="L6825" s="18" t="str">
        <f t="shared" si="185"/>
        <v/>
      </c>
      <c r="N6825" t="str">
        <f>IF([1]线路!H6825="","",[1]线路!H6825)</f>
        <v/>
      </c>
    </row>
    <row r="6826" spans="7:14" x14ac:dyDescent="0.15">
      <c r="G6826" s="18"/>
      <c r="H6826" s="18"/>
      <c r="I6826" s="18"/>
      <c r="J6826" s="18"/>
      <c r="K6826" s="18"/>
      <c r="L6826" s="18" t="str">
        <f t="shared" si="185"/>
        <v/>
      </c>
      <c r="N6826" t="str">
        <f>IF([1]线路!H6826="","",[1]线路!H6826)</f>
        <v/>
      </c>
    </row>
    <row r="6827" spans="7:14" x14ac:dyDescent="0.15">
      <c r="G6827" s="18"/>
      <c r="H6827" s="18"/>
      <c r="I6827" s="18"/>
      <c r="J6827" s="18"/>
      <c r="K6827" s="18"/>
      <c r="L6827" s="18" t="str">
        <f t="shared" si="185"/>
        <v/>
      </c>
      <c r="N6827" t="str">
        <f>IF([1]线路!H6827="","",[1]线路!H6827)</f>
        <v/>
      </c>
    </row>
    <row r="6828" spans="7:14" x14ac:dyDescent="0.15">
      <c r="G6828" s="18"/>
      <c r="H6828" s="18"/>
      <c r="I6828" s="18"/>
      <c r="J6828" s="18"/>
      <c r="K6828" s="18"/>
      <c r="L6828" s="18" t="str">
        <f t="shared" si="185"/>
        <v/>
      </c>
      <c r="N6828" t="str">
        <f>IF([1]线路!H6828="","",[1]线路!H6828)</f>
        <v/>
      </c>
    </row>
    <row r="6829" spans="7:14" x14ac:dyDescent="0.15">
      <c r="G6829" s="18"/>
      <c r="H6829" s="18"/>
      <c r="I6829" s="18"/>
      <c r="J6829" s="18"/>
      <c r="K6829" s="18"/>
      <c r="L6829" s="18" t="str">
        <f t="shared" si="185"/>
        <v/>
      </c>
      <c r="N6829" t="str">
        <f>IF([1]线路!H6829="","",[1]线路!H6829)</f>
        <v/>
      </c>
    </row>
    <row r="6830" spans="7:14" x14ac:dyDescent="0.15">
      <c r="G6830" s="18"/>
      <c r="H6830" s="18"/>
      <c r="I6830" s="18"/>
      <c r="J6830" s="18"/>
      <c r="K6830" s="18"/>
      <c r="L6830" s="18" t="str">
        <f t="shared" si="185"/>
        <v/>
      </c>
      <c r="N6830" t="str">
        <f>IF([1]线路!H6830="","",[1]线路!H6830)</f>
        <v/>
      </c>
    </row>
    <row r="6831" spans="7:14" x14ac:dyDescent="0.15">
      <c r="G6831" s="18"/>
      <c r="H6831" s="18"/>
      <c r="I6831" s="18"/>
      <c r="J6831" s="18"/>
      <c r="K6831" s="18"/>
      <c r="L6831" s="18" t="str">
        <f t="shared" si="185"/>
        <v/>
      </c>
      <c r="N6831" t="str">
        <f>IF([1]线路!H6831="","",[1]线路!H6831)</f>
        <v/>
      </c>
    </row>
    <row r="6832" spans="7:14" x14ac:dyDescent="0.15">
      <c r="G6832" s="18"/>
      <c r="H6832" s="18"/>
      <c r="I6832" s="18"/>
      <c r="J6832" s="18"/>
      <c r="K6832" s="18"/>
      <c r="L6832" s="18" t="str">
        <f t="shared" si="185"/>
        <v/>
      </c>
      <c r="N6832" t="str">
        <f>IF([1]线路!H6832="","",[1]线路!H6832)</f>
        <v/>
      </c>
    </row>
    <row r="6833" spans="7:14" x14ac:dyDescent="0.15">
      <c r="G6833" s="18"/>
      <c r="H6833" s="18"/>
      <c r="I6833" s="18"/>
      <c r="J6833" s="18"/>
      <c r="K6833" s="18"/>
      <c r="L6833" s="18" t="str">
        <f t="shared" si="185"/>
        <v/>
      </c>
      <c r="N6833" t="str">
        <f>IF([1]线路!H6833="","",[1]线路!H6833)</f>
        <v/>
      </c>
    </row>
    <row r="6834" spans="7:14" x14ac:dyDescent="0.15">
      <c r="G6834" s="18"/>
      <c r="H6834" s="18"/>
      <c r="I6834" s="18"/>
      <c r="J6834" s="18"/>
      <c r="K6834" s="18"/>
      <c r="L6834" s="18" t="str">
        <f t="shared" si="185"/>
        <v/>
      </c>
      <c r="N6834" t="str">
        <f>IF([1]线路!H6834="","",[1]线路!H6834)</f>
        <v/>
      </c>
    </row>
    <row r="6835" spans="7:14" x14ac:dyDescent="0.15">
      <c r="G6835" s="18"/>
      <c r="H6835" s="18"/>
      <c r="I6835" s="18"/>
      <c r="J6835" s="18"/>
      <c r="K6835" s="18"/>
      <c r="L6835" s="18" t="str">
        <f t="shared" si="185"/>
        <v/>
      </c>
      <c r="N6835" t="str">
        <f>IF([1]线路!H6835="","",[1]线路!H6835)</f>
        <v/>
      </c>
    </row>
    <row r="6836" spans="7:14" x14ac:dyDescent="0.15">
      <c r="G6836" s="18"/>
      <c r="H6836" s="18"/>
      <c r="I6836" s="18"/>
      <c r="J6836" s="18"/>
      <c r="K6836" s="18"/>
      <c r="L6836" s="18" t="str">
        <f t="shared" si="185"/>
        <v/>
      </c>
      <c r="N6836" t="str">
        <f>IF([1]线路!H6836="","",[1]线路!H6836)</f>
        <v/>
      </c>
    </row>
    <row r="6837" spans="7:14" x14ac:dyDescent="0.15">
      <c r="G6837" s="18"/>
      <c r="H6837" s="18"/>
      <c r="I6837" s="18"/>
      <c r="J6837" s="18"/>
      <c r="K6837" s="18"/>
      <c r="L6837" s="18" t="str">
        <f t="shared" si="185"/>
        <v/>
      </c>
      <c r="N6837" t="str">
        <f>IF([1]线路!H6837="","",[1]线路!H6837)</f>
        <v/>
      </c>
    </row>
    <row r="6838" spans="7:14" x14ac:dyDescent="0.15">
      <c r="G6838" s="18"/>
      <c r="H6838" s="18"/>
      <c r="I6838" s="18"/>
      <c r="J6838" s="18"/>
      <c r="K6838" s="18"/>
      <c r="L6838" s="18" t="str">
        <f t="shared" si="185"/>
        <v/>
      </c>
      <c r="N6838" t="str">
        <f>IF([1]线路!H6838="","",[1]线路!H6838)</f>
        <v/>
      </c>
    </row>
    <row r="6839" spans="7:14" x14ac:dyDescent="0.15">
      <c r="G6839" s="18"/>
      <c r="H6839" s="18"/>
      <c r="I6839" s="18"/>
      <c r="J6839" s="18"/>
      <c r="K6839" s="18"/>
      <c r="L6839" s="18" t="str">
        <f t="shared" si="185"/>
        <v/>
      </c>
      <c r="N6839" t="str">
        <f>IF([1]线路!H6839="","",[1]线路!H6839)</f>
        <v/>
      </c>
    </row>
    <row r="6840" spans="7:14" x14ac:dyDescent="0.15">
      <c r="G6840" s="18"/>
      <c r="H6840" s="18"/>
      <c r="I6840" s="18"/>
      <c r="J6840" s="18"/>
      <c r="K6840" s="18"/>
      <c r="L6840" s="18" t="str">
        <f t="shared" si="185"/>
        <v/>
      </c>
      <c r="N6840" t="str">
        <f>IF([1]线路!H6840="","",[1]线路!H6840)</f>
        <v/>
      </c>
    </row>
    <row r="6841" spans="7:14" x14ac:dyDescent="0.15">
      <c r="G6841" s="18"/>
      <c r="H6841" s="18"/>
      <c r="I6841" s="18"/>
      <c r="J6841" s="18"/>
      <c r="K6841" s="18"/>
      <c r="L6841" s="18" t="str">
        <f t="shared" si="185"/>
        <v/>
      </c>
      <c r="N6841" t="str">
        <f>IF([1]线路!H6841="","",[1]线路!H6841)</f>
        <v/>
      </c>
    </row>
    <row r="6842" spans="7:14" x14ac:dyDescent="0.15">
      <c r="G6842" s="18"/>
      <c r="H6842" s="18"/>
      <c r="I6842" s="18"/>
      <c r="J6842" s="18"/>
      <c r="K6842" s="18"/>
      <c r="L6842" s="18" t="str">
        <f t="shared" si="185"/>
        <v/>
      </c>
      <c r="N6842" t="str">
        <f>IF([1]线路!H6842="","",[1]线路!H6842)</f>
        <v/>
      </c>
    </row>
    <row r="6843" spans="7:14" x14ac:dyDescent="0.15">
      <c r="G6843" s="18"/>
      <c r="H6843" s="18"/>
      <c r="I6843" s="18"/>
      <c r="J6843" s="18"/>
      <c r="K6843" s="18"/>
      <c r="L6843" s="18" t="str">
        <f t="shared" si="185"/>
        <v/>
      </c>
      <c r="N6843" t="str">
        <f>IF([1]线路!H6843="","",[1]线路!H6843)</f>
        <v/>
      </c>
    </row>
    <row r="6844" spans="7:14" x14ac:dyDescent="0.15">
      <c r="G6844" s="18"/>
      <c r="H6844" s="18"/>
      <c r="I6844" s="18"/>
      <c r="J6844" s="18"/>
      <c r="K6844" s="18"/>
      <c r="L6844" s="18" t="str">
        <f t="shared" si="185"/>
        <v/>
      </c>
      <c r="N6844" t="str">
        <f>IF([1]线路!H6844="","",[1]线路!H6844)</f>
        <v/>
      </c>
    </row>
    <row r="6845" spans="7:14" x14ac:dyDescent="0.15">
      <c r="G6845" s="18"/>
      <c r="H6845" s="18"/>
      <c r="I6845" s="18"/>
      <c r="J6845" s="18"/>
      <c r="K6845" s="18"/>
      <c r="L6845" s="18" t="str">
        <f t="shared" si="185"/>
        <v/>
      </c>
      <c r="N6845" t="str">
        <f>IF([1]线路!H6845="","",[1]线路!H6845)</f>
        <v/>
      </c>
    </row>
    <row r="6846" spans="7:14" x14ac:dyDescent="0.15">
      <c r="G6846" s="18"/>
      <c r="H6846" s="18"/>
      <c r="I6846" s="18"/>
      <c r="J6846" s="18"/>
      <c r="K6846" s="18"/>
      <c r="L6846" s="18" t="str">
        <f t="shared" si="185"/>
        <v/>
      </c>
      <c r="N6846" t="str">
        <f>IF([1]线路!H6846="","",[1]线路!H6846)</f>
        <v/>
      </c>
    </row>
    <row r="6847" spans="7:14" x14ac:dyDescent="0.15">
      <c r="G6847" s="18"/>
      <c r="H6847" s="18"/>
      <c r="I6847" s="18"/>
      <c r="J6847" s="18"/>
      <c r="K6847" s="18"/>
      <c r="L6847" s="18" t="str">
        <f t="shared" si="185"/>
        <v/>
      </c>
      <c r="N6847" t="str">
        <f>IF([1]线路!H6847="","",[1]线路!H6847)</f>
        <v/>
      </c>
    </row>
    <row r="6848" spans="7:14" x14ac:dyDescent="0.15">
      <c r="G6848" s="18"/>
      <c r="H6848" s="18"/>
      <c r="I6848" s="18"/>
      <c r="J6848" s="18"/>
      <c r="K6848" s="18"/>
      <c r="L6848" s="18" t="str">
        <f t="shared" si="185"/>
        <v/>
      </c>
      <c r="N6848" t="str">
        <f>IF([1]线路!H6848="","",[1]线路!H6848)</f>
        <v/>
      </c>
    </row>
    <row r="6849" spans="7:14" x14ac:dyDescent="0.15">
      <c r="G6849" s="18"/>
      <c r="H6849" s="18"/>
      <c r="I6849" s="18"/>
      <c r="J6849" s="18"/>
      <c r="K6849" s="18"/>
      <c r="L6849" s="18" t="str">
        <f t="shared" si="185"/>
        <v/>
      </c>
      <c r="N6849" t="str">
        <f>IF([1]线路!H6849="","",[1]线路!H6849)</f>
        <v/>
      </c>
    </row>
    <row r="6850" spans="7:14" x14ac:dyDescent="0.15">
      <c r="G6850" s="18"/>
      <c r="H6850" s="18"/>
      <c r="I6850" s="18"/>
      <c r="J6850" s="18"/>
      <c r="K6850" s="18"/>
      <c r="L6850" s="18" t="str">
        <f t="shared" si="185"/>
        <v/>
      </c>
      <c r="N6850" t="str">
        <f>IF([1]线路!H6850="","",[1]线路!H6850)</f>
        <v/>
      </c>
    </row>
    <row r="6851" spans="7:14" x14ac:dyDescent="0.15">
      <c r="G6851" s="18"/>
      <c r="H6851" s="18"/>
      <c r="I6851" s="18"/>
      <c r="J6851" s="18"/>
      <c r="K6851" s="18"/>
      <c r="L6851" s="18" t="str">
        <f t="shared" ref="L6851:L6914" si="186">IF(OR(I6851="",K6851=""),"",IF(I6851/(I6851+K6851)&gt;0.5,0,1))</f>
        <v/>
      </c>
      <c r="N6851" t="str">
        <f>IF([1]线路!H6851="","",[1]线路!H6851)</f>
        <v/>
      </c>
    </row>
    <row r="6852" spans="7:14" x14ac:dyDescent="0.15">
      <c r="G6852" s="18"/>
      <c r="H6852" s="18"/>
      <c r="I6852" s="18"/>
      <c r="J6852" s="18"/>
      <c r="K6852" s="18"/>
      <c r="L6852" s="18" t="str">
        <f t="shared" si="186"/>
        <v/>
      </c>
      <c r="N6852" t="str">
        <f>IF([1]线路!H6852="","",[1]线路!H6852)</f>
        <v/>
      </c>
    </row>
    <row r="6853" spans="7:14" x14ac:dyDescent="0.15">
      <c r="G6853" s="18"/>
      <c r="H6853" s="18"/>
      <c r="I6853" s="18"/>
      <c r="J6853" s="18"/>
      <c r="K6853" s="18"/>
      <c r="L6853" s="18" t="str">
        <f t="shared" si="186"/>
        <v/>
      </c>
      <c r="N6853" t="str">
        <f>IF([1]线路!H6853="","",[1]线路!H6853)</f>
        <v/>
      </c>
    </row>
    <row r="6854" spans="7:14" x14ac:dyDescent="0.15">
      <c r="G6854" s="18"/>
      <c r="H6854" s="18"/>
      <c r="I6854" s="18"/>
      <c r="J6854" s="18"/>
      <c r="K6854" s="18"/>
      <c r="L6854" s="18" t="str">
        <f t="shared" si="186"/>
        <v/>
      </c>
      <c r="N6854" t="str">
        <f>IF([1]线路!H6854="","",[1]线路!H6854)</f>
        <v/>
      </c>
    </row>
    <row r="6855" spans="7:14" x14ac:dyDescent="0.15">
      <c r="G6855" s="18"/>
      <c r="H6855" s="18"/>
      <c r="I6855" s="18"/>
      <c r="J6855" s="18"/>
      <c r="K6855" s="18"/>
      <c r="L6855" s="18" t="str">
        <f t="shared" si="186"/>
        <v/>
      </c>
      <c r="N6855" t="str">
        <f>IF([1]线路!H6855="","",[1]线路!H6855)</f>
        <v/>
      </c>
    </row>
    <row r="6856" spans="7:14" x14ac:dyDescent="0.15">
      <c r="G6856" s="18"/>
      <c r="H6856" s="18"/>
      <c r="I6856" s="18"/>
      <c r="J6856" s="18"/>
      <c r="K6856" s="18"/>
      <c r="L6856" s="18" t="str">
        <f t="shared" si="186"/>
        <v/>
      </c>
      <c r="N6856" t="str">
        <f>IF([1]线路!H6856="","",[1]线路!H6856)</f>
        <v/>
      </c>
    </row>
    <row r="6857" spans="7:14" x14ac:dyDescent="0.15">
      <c r="G6857" s="18"/>
      <c r="H6857" s="18"/>
      <c r="I6857" s="18"/>
      <c r="J6857" s="18"/>
      <c r="K6857" s="18"/>
      <c r="L6857" s="18" t="str">
        <f t="shared" si="186"/>
        <v/>
      </c>
      <c r="N6857" t="str">
        <f>IF([1]线路!H6857="","",[1]线路!H6857)</f>
        <v/>
      </c>
    </row>
    <row r="6858" spans="7:14" x14ac:dyDescent="0.15">
      <c r="G6858" s="18"/>
      <c r="H6858" s="18"/>
      <c r="I6858" s="18"/>
      <c r="J6858" s="18"/>
      <c r="K6858" s="18"/>
      <c r="L6858" s="18" t="str">
        <f t="shared" si="186"/>
        <v/>
      </c>
      <c r="N6858" t="str">
        <f>IF([1]线路!H6858="","",[1]线路!H6858)</f>
        <v/>
      </c>
    </row>
    <row r="6859" spans="7:14" x14ac:dyDescent="0.15">
      <c r="G6859" s="18"/>
      <c r="H6859" s="18"/>
      <c r="I6859" s="18"/>
      <c r="J6859" s="18"/>
      <c r="K6859" s="18"/>
      <c r="L6859" s="18" t="str">
        <f t="shared" si="186"/>
        <v/>
      </c>
      <c r="N6859" t="str">
        <f>IF([1]线路!H6859="","",[1]线路!H6859)</f>
        <v/>
      </c>
    </row>
    <row r="6860" spans="7:14" x14ac:dyDescent="0.15">
      <c r="G6860" s="18"/>
      <c r="H6860" s="18"/>
      <c r="I6860" s="18"/>
      <c r="J6860" s="18"/>
      <c r="K6860" s="18"/>
      <c r="L6860" s="18" t="str">
        <f t="shared" si="186"/>
        <v/>
      </c>
      <c r="N6860" t="str">
        <f>IF([1]线路!H6860="","",[1]线路!H6860)</f>
        <v/>
      </c>
    </row>
    <row r="6861" spans="7:14" x14ac:dyDescent="0.15">
      <c r="G6861" s="18"/>
      <c r="H6861" s="18"/>
      <c r="I6861" s="18"/>
      <c r="J6861" s="18"/>
      <c r="K6861" s="18"/>
      <c r="L6861" s="18" t="str">
        <f t="shared" si="186"/>
        <v/>
      </c>
      <c r="N6861" t="str">
        <f>IF([1]线路!H6861="","",[1]线路!H6861)</f>
        <v/>
      </c>
    </row>
    <row r="6862" spans="7:14" x14ac:dyDescent="0.15">
      <c r="G6862" s="18"/>
      <c r="H6862" s="18"/>
      <c r="I6862" s="18"/>
      <c r="J6862" s="18"/>
      <c r="K6862" s="18"/>
      <c r="L6862" s="18" t="str">
        <f t="shared" si="186"/>
        <v/>
      </c>
      <c r="N6862" t="str">
        <f>IF([1]线路!H6862="","",[1]线路!H6862)</f>
        <v/>
      </c>
    </row>
    <row r="6863" spans="7:14" x14ac:dyDescent="0.15">
      <c r="G6863" s="18"/>
      <c r="H6863" s="18"/>
      <c r="I6863" s="18"/>
      <c r="J6863" s="18"/>
      <c r="K6863" s="18"/>
      <c r="L6863" s="18" t="str">
        <f t="shared" si="186"/>
        <v/>
      </c>
      <c r="N6863" t="str">
        <f>IF([1]线路!H6863="","",[1]线路!H6863)</f>
        <v/>
      </c>
    </row>
    <row r="6864" spans="7:14" x14ac:dyDescent="0.15">
      <c r="G6864" s="18"/>
      <c r="H6864" s="18"/>
      <c r="I6864" s="18"/>
      <c r="J6864" s="18"/>
      <c r="K6864" s="18"/>
      <c r="L6864" s="18" t="str">
        <f t="shared" si="186"/>
        <v/>
      </c>
      <c r="N6864" t="str">
        <f>IF([1]线路!H6864="","",[1]线路!H6864)</f>
        <v/>
      </c>
    </row>
    <row r="6865" spans="7:14" x14ac:dyDescent="0.15">
      <c r="G6865" s="18"/>
      <c r="H6865" s="18"/>
      <c r="I6865" s="18"/>
      <c r="J6865" s="18"/>
      <c r="K6865" s="18"/>
      <c r="L6865" s="18" t="str">
        <f t="shared" si="186"/>
        <v/>
      </c>
      <c r="N6865" t="str">
        <f>IF([1]线路!H6865="","",[1]线路!H6865)</f>
        <v/>
      </c>
    </row>
    <row r="6866" spans="7:14" x14ac:dyDescent="0.15">
      <c r="G6866" s="18"/>
      <c r="H6866" s="18"/>
      <c r="I6866" s="18"/>
      <c r="J6866" s="18"/>
      <c r="K6866" s="18"/>
      <c r="L6866" s="18" t="str">
        <f t="shared" si="186"/>
        <v/>
      </c>
      <c r="N6866" t="str">
        <f>IF([1]线路!H6866="","",[1]线路!H6866)</f>
        <v/>
      </c>
    </row>
    <row r="6867" spans="7:14" x14ac:dyDescent="0.15">
      <c r="G6867" s="18"/>
      <c r="H6867" s="18"/>
      <c r="I6867" s="18"/>
      <c r="J6867" s="18"/>
      <c r="K6867" s="18"/>
      <c r="L6867" s="18" t="str">
        <f t="shared" si="186"/>
        <v/>
      </c>
      <c r="N6867" t="str">
        <f>IF([1]线路!H6867="","",[1]线路!H6867)</f>
        <v/>
      </c>
    </row>
    <row r="6868" spans="7:14" x14ac:dyDescent="0.15">
      <c r="G6868" s="18"/>
      <c r="H6868" s="18"/>
      <c r="I6868" s="18"/>
      <c r="J6868" s="18"/>
      <c r="K6868" s="18"/>
      <c r="L6868" s="18" t="str">
        <f t="shared" si="186"/>
        <v/>
      </c>
      <c r="N6868" t="str">
        <f>IF([1]线路!H6868="","",[1]线路!H6868)</f>
        <v/>
      </c>
    </row>
    <row r="6869" spans="7:14" x14ac:dyDescent="0.15">
      <c r="G6869" s="18"/>
      <c r="H6869" s="18"/>
      <c r="I6869" s="18"/>
      <c r="J6869" s="18"/>
      <c r="K6869" s="18"/>
      <c r="L6869" s="18" t="str">
        <f t="shared" si="186"/>
        <v/>
      </c>
      <c r="N6869" t="str">
        <f>IF([1]线路!H6869="","",[1]线路!H6869)</f>
        <v/>
      </c>
    </row>
    <row r="6870" spans="7:14" x14ac:dyDescent="0.15">
      <c r="G6870" s="18"/>
      <c r="H6870" s="18"/>
      <c r="I6870" s="18"/>
      <c r="J6870" s="18"/>
      <c r="K6870" s="18"/>
      <c r="L6870" s="18" t="str">
        <f t="shared" si="186"/>
        <v/>
      </c>
      <c r="N6870" t="str">
        <f>IF([1]线路!H6870="","",[1]线路!H6870)</f>
        <v/>
      </c>
    </row>
    <row r="6871" spans="7:14" x14ac:dyDescent="0.15">
      <c r="G6871" s="18"/>
      <c r="H6871" s="18"/>
      <c r="I6871" s="18"/>
      <c r="J6871" s="18"/>
      <c r="K6871" s="18"/>
      <c r="L6871" s="18" t="str">
        <f t="shared" si="186"/>
        <v/>
      </c>
      <c r="N6871" t="str">
        <f>IF([1]线路!H6871="","",[1]线路!H6871)</f>
        <v/>
      </c>
    </row>
    <row r="6872" spans="7:14" x14ac:dyDescent="0.15">
      <c r="G6872" s="18"/>
      <c r="H6872" s="18"/>
      <c r="I6872" s="18"/>
      <c r="J6872" s="18"/>
      <c r="K6872" s="18"/>
      <c r="L6872" s="18" t="str">
        <f t="shared" si="186"/>
        <v/>
      </c>
      <c r="N6872" t="str">
        <f>IF([1]线路!H6872="","",[1]线路!H6872)</f>
        <v/>
      </c>
    </row>
    <row r="6873" spans="7:14" x14ac:dyDescent="0.15">
      <c r="G6873" s="18"/>
      <c r="H6873" s="18"/>
      <c r="I6873" s="18"/>
      <c r="J6873" s="18"/>
      <c r="K6873" s="18"/>
      <c r="L6873" s="18" t="str">
        <f t="shared" si="186"/>
        <v/>
      </c>
      <c r="N6873" t="str">
        <f>IF([1]线路!H6873="","",[1]线路!H6873)</f>
        <v/>
      </c>
    </row>
    <row r="6874" spans="7:14" x14ac:dyDescent="0.15">
      <c r="G6874" s="18"/>
      <c r="H6874" s="18"/>
      <c r="I6874" s="18"/>
      <c r="J6874" s="18"/>
      <c r="K6874" s="18"/>
      <c r="L6874" s="18" t="str">
        <f t="shared" si="186"/>
        <v/>
      </c>
      <c r="N6874" t="str">
        <f>IF([1]线路!H6874="","",[1]线路!H6874)</f>
        <v/>
      </c>
    </row>
    <row r="6875" spans="7:14" x14ac:dyDescent="0.15">
      <c r="G6875" s="18"/>
      <c r="H6875" s="18"/>
      <c r="I6875" s="18"/>
      <c r="J6875" s="18"/>
      <c r="K6875" s="18"/>
      <c r="L6875" s="18" t="str">
        <f t="shared" si="186"/>
        <v/>
      </c>
      <c r="N6875" t="str">
        <f>IF([1]线路!H6875="","",[1]线路!H6875)</f>
        <v/>
      </c>
    </row>
    <row r="6876" spans="7:14" x14ac:dyDescent="0.15">
      <c r="G6876" s="18"/>
      <c r="H6876" s="18"/>
      <c r="I6876" s="18"/>
      <c r="J6876" s="18"/>
      <c r="K6876" s="18"/>
      <c r="L6876" s="18" t="str">
        <f t="shared" si="186"/>
        <v/>
      </c>
      <c r="N6876" t="str">
        <f>IF([1]线路!H6876="","",[1]线路!H6876)</f>
        <v/>
      </c>
    </row>
    <row r="6877" spans="7:14" x14ac:dyDescent="0.15">
      <c r="G6877" s="18"/>
      <c r="H6877" s="18"/>
      <c r="I6877" s="18"/>
      <c r="J6877" s="18"/>
      <c r="K6877" s="18"/>
      <c r="L6877" s="18" t="str">
        <f t="shared" si="186"/>
        <v/>
      </c>
      <c r="N6877" t="str">
        <f>IF([1]线路!H6877="","",[1]线路!H6877)</f>
        <v/>
      </c>
    </row>
    <row r="6878" spans="7:14" x14ac:dyDescent="0.15">
      <c r="G6878" s="18"/>
      <c r="H6878" s="18"/>
      <c r="I6878" s="18"/>
      <c r="J6878" s="18"/>
      <c r="K6878" s="18"/>
      <c r="L6878" s="18" t="str">
        <f t="shared" si="186"/>
        <v/>
      </c>
      <c r="N6878" t="str">
        <f>IF([1]线路!H6878="","",[1]线路!H6878)</f>
        <v/>
      </c>
    </row>
    <row r="6879" spans="7:14" x14ac:dyDescent="0.15">
      <c r="G6879" s="18"/>
      <c r="H6879" s="18"/>
      <c r="I6879" s="18"/>
      <c r="J6879" s="18"/>
      <c r="K6879" s="18"/>
      <c r="L6879" s="18" t="str">
        <f t="shared" si="186"/>
        <v/>
      </c>
      <c r="N6879" t="str">
        <f>IF([1]线路!H6879="","",[1]线路!H6879)</f>
        <v/>
      </c>
    </row>
    <row r="6880" spans="7:14" x14ac:dyDescent="0.15">
      <c r="G6880" s="18"/>
      <c r="H6880" s="18"/>
      <c r="I6880" s="18"/>
      <c r="J6880" s="18"/>
      <c r="K6880" s="18"/>
      <c r="L6880" s="18" t="str">
        <f t="shared" si="186"/>
        <v/>
      </c>
      <c r="N6880" t="str">
        <f>IF([1]线路!H6880="","",[1]线路!H6880)</f>
        <v/>
      </c>
    </row>
    <row r="6881" spans="7:14" x14ac:dyDescent="0.15">
      <c r="G6881" s="18"/>
      <c r="H6881" s="18"/>
      <c r="I6881" s="18"/>
      <c r="J6881" s="18"/>
      <c r="K6881" s="18"/>
      <c r="L6881" s="18" t="str">
        <f t="shared" si="186"/>
        <v/>
      </c>
      <c r="N6881" t="str">
        <f>IF([1]线路!H6881="","",[1]线路!H6881)</f>
        <v/>
      </c>
    </row>
    <row r="6882" spans="7:14" x14ac:dyDescent="0.15">
      <c r="G6882" s="18"/>
      <c r="H6882" s="18"/>
      <c r="I6882" s="18"/>
      <c r="J6882" s="18"/>
      <c r="K6882" s="18"/>
      <c r="L6882" s="18" t="str">
        <f t="shared" si="186"/>
        <v/>
      </c>
      <c r="N6882" t="str">
        <f>IF([1]线路!H6882="","",[1]线路!H6882)</f>
        <v/>
      </c>
    </row>
    <row r="6883" spans="7:14" x14ac:dyDescent="0.15">
      <c r="G6883" s="18"/>
      <c r="H6883" s="18"/>
      <c r="I6883" s="18"/>
      <c r="J6883" s="18"/>
      <c r="K6883" s="18"/>
      <c r="L6883" s="18" t="str">
        <f t="shared" si="186"/>
        <v/>
      </c>
      <c r="N6883" t="str">
        <f>IF([1]线路!H6883="","",[1]线路!H6883)</f>
        <v/>
      </c>
    </row>
    <row r="6884" spans="7:14" x14ac:dyDescent="0.15">
      <c r="G6884" s="18"/>
      <c r="H6884" s="18"/>
      <c r="I6884" s="18"/>
      <c r="J6884" s="18"/>
      <c r="K6884" s="18"/>
      <c r="L6884" s="18" t="str">
        <f t="shared" si="186"/>
        <v/>
      </c>
      <c r="N6884" t="str">
        <f>IF([1]线路!H6884="","",[1]线路!H6884)</f>
        <v/>
      </c>
    </row>
    <row r="6885" spans="7:14" x14ac:dyDescent="0.15">
      <c r="G6885" s="18"/>
      <c r="H6885" s="18"/>
      <c r="I6885" s="18"/>
      <c r="J6885" s="18"/>
      <c r="K6885" s="18"/>
      <c r="L6885" s="18" t="str">
        <f t="shared" si="186"/>
        <v/>
      </c>
      <c r="N6885" t="str">
        <f>IF([1]线路!H6885="","",[1]线路!H6885)</f>
        <v/>
      </c>
    </row>
    <row r="6886" spans="7:14" x14ac:dyDescent="0.15">
      <c r="G6886" s="18"/>
      <c r="H6886" s="18"/>
      <c r="I6886" s="18"/>
      <c r="J6886" s="18"/>
      <c r="K6886" s="18"/>
      <c r="L6886" s="18" t="str">
        <f t="shared" si="186"/>
        <v/>
      </c>
      <c r="N6886" t="str">
        <f>IF([1]线路!H6886="","",[1]线路!H6886)</f>
        <v/>
      </c>
    </row>
    <row r="6887" spans="7:14" x14ac:dyDescent="0.15">
      <c r="G6887" s="18"/>
      <c r="H6887" s="18"/>
      <c r="I6887" s="18"/>
      <c r="J6887" s="18"/>
      <c r="K6887" s="18"/>
      <c r="L6887" s="18" t="str">
        <f t="shared" si="186"/>
        <v/>
      </c>
      <c r="N6887" t="str">
        <f>IF([1]线路!H6887="","",[1]线路!H6887)</f>
        <v/>
      </c>
    </row>
    <row r="6888" spans="7:14" x14ac:dyDescent="0.15">
      <c r="G6888" s="18"/>
      <c r="H6888" s="18"/>
      <c r="I6888" s="18"/>
      <c r="J6888" s="18"/>
      <c r="K6888" s="18"/>
      <c r="L6888" s="18" t="str">
        <f t="shared" si="186"/>
        <v/>
      </c>
      <c r="N6888" t="str">
        <f>IF([1]线路!H6888="","",[1]线路!H6888)</f>
        <v/>
      </c>
    </row>
    <row r="6889" spans="7:14" x14ac:dyDescent="0.15">
      <c r="G6889" s="18"/>
      <c r="H6889" s="18"/>
      <c r="I6889" s="18"/>
      <c r="J6889" s="18"/>
      <c r="K6889" s="18"/>
      <c r="L6889" s="18" t="str">
        <f t="shared" si="186"/>
        <v/>
      </c>
      <c r="N6889" t="str">
        <f>IF([1]线路!H6889="","",[1]线路!H6889)</f>
        <v/>
      </c>
    </row>
    <row r="6890" spans="7:14" x14ac:dyDescent="0.15">
      <c r="G6890" s="18"/>
      <c r="H6890" s="18"/>
      <c r="I6890" s="18"/>
      <c r="J6890" s="18"/>
      <c r="K6890" s="18"/>
      <c r="L6890" s="18" t="str">
        <f t="shared" si="186"/>
        <v/>
      </c>
      <c r="N6890" t="str">
        <f>IF([1]线路!H6890="","",[1]线路!H6890)</f>
        <v/>
      </c>
    </row>
    <row r="6891" spans="7:14" x14ac:dyDescent="0.15">
      <c r="G6891" s="18"/>
      <c r="H6891" s="18"/>
      <c r="I6891" s="18"/>
      <c r="J6891" s="18"/>
      <c r="K6891" s="18"/>
      <c r="L6891" s="18" t="str">
        <f t="shared" si="186"/>
        <v/>
      </c>
      <c r="N6891" t="str">
        <f>IF([1]线路!H6891="","",[1]线路!H6891)</f>
        <v/>
      </c>
    </row>
    <row r="6892" spans="7:14" x14ac:dyDescent="0.15">
      <c r="G6892" s="18"/>
      <c r="H6892" s="18"/>
      <c r="I6892" s="18"/>
      <c r="J6892" s="18"/>
      <c r="K6892" s="18"/>
      <c r="L6892" s="18" t="str">
        <f t="shared" si="186"/>
        <v/>
      </c>
      <c r="N6892" t="str">
        <f>IF([1]线路!H6892="","",[1]线路!H6892)</f>
        <v/>
      </c>
    </row>
    <row r="6893" spans="7:14" x14ac:dyDescent="0.15">
      <c r="G6893" s="18"/>
      <c r="H6893" s="18"/>
      <c r="I6893" s="18"/>
      <c r="J6893" s="18"/>
      <c r="K6893" s="18"/>
      <c r="L6893" s="18" t="str">
        <f t="shared" si="186"/>
        <v/>
      </c>
      <c r="N6893" t="str">
        <f>IF([1]线路!H6893="","",[1]线路!H6893)</f>
        <v/>
      </c>
    </row>
    <row r="6894" spans="7:14" x14ac:dyDescent="0.15">
      <c r="G6894" s="18"/>
      <c r="H6894" s="18"/>
      <c r="I6894" s="18"/>
      <c r="J6894" s="18"/>
      <c r="K6894" s="18"/>
      <c r="L6894" s="18" t="str">
        <f t="shared" si="186"/>
        <v/>
      </c>
      <c r="N6894" t="str">
        <f>IF([1]线路!H6894="","",[1]线路!H6894)</f>
        <v/>
      </c>
    </row>
    <row r="6895" spans="7:14" x14ac:dyDescent="0.15">
      <c r="G6895" s="18"/>
      <c r="H6895" s="18"/>
      <c r="I6895" s="18"/>
      <c r="J6895" s="18"/>
      <c r="K6895" s="18"/>
      <c r="L6895" s="18" t="str">
        <f t="shared" si="186"/>
        <v/>
      </c>
      <c r="N6895" t="str">
        <f>IF([1]线路!H6895="","",[1]线路!H6895)</f>
        <v/>
      </c>
    </row>
    <row r="6896" spans="7:14" x14ac:dyDescent="0.15">
      <c r="G6896" s="18"/>
      <c r="H6896" s="18"/>
      <c r="I6896" s="18"/>
      <c r="J6896" s="18"/>
      <c r="K6896" s="18"/>
      <c r="L6896" s="18" t="str">
        <f t="shared" si="186"/>
        <v/>
      </c>
      <c r="N6896" t="str">
        <f>IF([1]线路!H6896="","",[1]线路!H6896)</f>
        <v/>
      </c>
    </row>
    <row r="6897" spans="7:14" x14ac:dyDescent="0.15">
      <c r="G6897" s="18"/>
      <c r="H6897" s="18"/>
      <c r="I6897" s="18"/>
      <c r="J6897" s="18"/>
      <c r="K6897" s="18"/>
      <c r="L6897" s="18" t="str">
        <f t="shared" si="186"/>
        <v/>
      </c>
      <c r="N6897" t="str">
        <f>IF([1]线路!H6897="","",[1]线路!H6897)</f>
        <v/>
      </c>
    </row>
    <row r="6898" spans="7:14" x14ac:dyDescent="0.15">
      <c r="G6898" s="18"/>
      <c r="H6898" s="18"/>
      <c r="I6898" s="18"/>
      <c r="J6898" s="18"/>
      <c r="K6898" s="18"/>
      <c r="L6898" s="18" t="str">
        <f t="shared" si="186"/>
        <v/>
      </c>
      <c r="N6898" t="str">
        <f>IF([1]线路!H6898="","",[1]线路!H6898)</f>
        <v/>
      </c>
    </row>
    <row r="6899" spans="7:14" x14ac:dyDescent="0.15">
      <c r="G6899" s="18"/>
      <c r="H6899" s="18"/>
      <c r="I6899" s="18"/>
      <c r="J6899" s="18"/>
      <c r="K6899" s="18"/>
      <c r="L6899" s="18" t="str">
        <f t="shared" si="186"/>
        <v/>
      </c>
      <c r="N6899" t="str">
        <f>IF([1]线路!H6899="","",[1]线路!H6899)</f>
        <v/>
      </c>
    </row>
    <row r="6900" spans="7:14" x14ac:dyDescent="0.15">
      <c r="G6900" s="18"/>
      <c r="H6900" s="18"/>
      <c r="I6900" s="18"/>
      <c r="J6900" s="18"/>
      <c r="K6900" s="18"/>
      <c r="L6900" s="18" t="str">
        <f t="shared" si="186"/>
        <v/>
      </c>
      <c r="N6900" t="str">
        <f>IF([1]线路!H6900="","",[1]线路!H6900)</f>
        <v/>
      </c>
    </row>
    <row r="6901" spans="7:14" x14ac:dyDescent="0.15">
      <c r="G6901" s="18"/>
      <c r="H6901" s="18"/>
      <c r="I6901" s="18"/>
      <c r="J6901" s="18"/>
      <c r="K6901" s="18"/>
      <c r="L6901" s="18" t="str">
        <f t="shared" si="186"/>
        <v/>
      </c>
      <c r="N6901" t="str">
        <f>IF([1]线路!H6901="","",[1]线路!H6901)</f>
        <v/>
      </c>
    </row>
    <row r="6902" spans="7:14" x14ac:dyDescent="0.15">
      <c r="G6902" s="18"/>
      <c r="H6902" s="18"/>
      <c r="I6902" s="18"/>
      <c r="J6902" s="18"/>
      <c r="K6902" s="18"/>
      <c r="L6902" s="18" t="str">
        <f t="shared" si="186"/>
        <v/>
      </c>
      <c r="N6902" t="str">
        <f>IF([1]线路!H6902="","",[1]线路!H6902)</f>
        <v/>
      </c>
    </row>
    <row r="6903" spans="7:14" x14ac:dyDescent="0.15">
      <c r="G6903" s="18"/>
      <c r="H6903" s="18"/>
      <c r="I6903" s="18"/>
      <c r="J6903" s="18"/>
      <c r="K6903" s="18"/>
      <c r="L6903" s="18" t="str">
        <f t="shared" si="186"/>
        <v/>
      </c>
      <c r="N6903" t="str">
        <f>IF([1]线路!H6903="","",[1]线路!H6903)</f>
        <v/>
      </c>
    </row>
    <row r="6904" spans="7:14" x14ac:dyDescent="0.15">
      <c r="G6904" s="18"/>
      <c r="H6904" s="18"/>
      <c r="I6904" s="18"/>
      <c r="J6904" s="18"/>
      <c r="K6904" s="18"/>
      <c r="L6904" s="18" t="str">
        <f t="shared" si="186"/>
        <v/>
      </c>
      <c r="N6904" t="str">
        <f>IF([1]线路!H6904="","",[1]线路!H6904)</f>
        <v/>
      </c>
    </row>
    <row r="6905" spans="7:14" x14ac:dyDescent="0.15">
      <c r="G6905" s="18"/>
      <c r="H6905" s="18"/>
      <c r="I6905" s="18"/>
      <c r="J6905" s="18"/>
      <c r="K6905" s="18"/>
      <c r="L6905" s="18" t="str">
        <f t="shared" si="186"/>
        <v/>
      </c>
      <c r="N6905" t="str">
        <f>IF([1]线路!H6905="","",[1]线路!H6905)</f>
        <v/>
      </c>
    </row>
    <row r="6906" spans="7:14" x14ac:dyDescent="0.15">
      <c r="G6906" s="18"/>
      <c r="H6906" s="18"/>
      <c r="I6906" s="18"/>
      <c r="J6906" s="18"/>
      <c r="K6906" s="18"/>
      <c r="L6906" s="18" t="str">
        <f t="shared" si="186"/>
        <v/>
      </c>
      <c r="N6906" t="str">
        <f>IF([1]线路!H6906="","",[1]线路!H6906)</f>
        <v/>
      </c>
    </row>
    <row r="6907" spans="7:14" x14ac:dyDescent="0.15">
      <c r="G6907" s="18"/>
      <c r="H6907" s="18"/>
      <c r="I6907" s="18"/>
      <c r="J6907" s="18"/>
      <c r="K6907" s="18"/>
      <c r="L6907" s="18" t="str">
        <f t="shared" si="186"/>
        <v/>
      </c>
      <c r="N6907" t="str">
        <f>IF([1]线路!H6907="","",[1]线路!H6907)</f>
        <v/>
      </c>
    </row>
    <row r="6908" spans="7:14" x14ac:dyDescent="0.15">
      <c r="G6908" s="18"/>
      <c r="H6908" s="18"/>
      <c r="I6908" s="18"/>
      <c r="J6908" s="18"/>
      <c r="K6908" s="18"/>
      <c r="L6908" s="18" t="str">
        <f t="shared" si="186"/>
        <v/>
      </c>
      <c r="N6908" t="str">
        <f>IF([1]线路!H6908="","",[1]线路!H6908)</f>
        <v/>
      </c>
    </row>
    <row r="6909" spans="7:14" x14ac:dyDescent="0.15">
      <c r="G6909" s="18"/>
      <c r="H6909" s="18"/>
      <c r="I6909" s="18"/>
      <c r="J6909" s="18"/>
      <c r="K6909" s="18"/>
      <c r="L6909" s="18" t="str">
        <f t="shared" si="186"/>
        <v/>
      </c>
      <c r="N6909" t="str">
        <f>IF([1]线路!H6909="","",[1]线路!H6909)</f>
        <v/>
      </c>
    </row>
    <row r="6910" spans="7:14" x14ac:dyDescent="0.15">
      <c r="G6910" s="18"/>
      <c r="H6910" s="18"/>
      <c r="I6910" s="18"/>
      <c r="J6910" s="18"/>
      <c r="K6910" s="18"/>
      <c r="L6910" s="18" t="str">
        <f t="shared" si="186"/>
        <v/>
      </c>
      <c r="N6910" t="str">
        <f>IF([1]线路!H6910="","",[1]线路!H6910)</f>
        <v/>
      </c>
    </row>
    <row r="6911" spans="7:14" x14ac:dyDescent="0.15">
      <c r="G6911" s="18"/>
      <c r="H6911" s="18"/>
      <c r="I6911" s="18"/>
      <c r="J6911" s="18"/>
      <c r="K6911" s="18"/>
      <c r="L6911" s="18" t="str">
        <f t="shared" si="186"/>
        <v/>
      </c>
      <c r="N6911" t="str">
        <f>IF([1]线路!H6911="","",[1]线路!H6911)</f>
        <v/>
      </c>
    </row>
    <row r="6912" spans="7:14" x14ac:dyDescent="0.15">
      <c r="G6912" s="18"/>
      <c r="H6912" s="18"/>
      <c r="I6912" s="18"/>
      <c r="J6912" s="18"/>
      <c r="K6912" s="18"/>
      <c r="L6912" s="18" t="str">
        <f t="shared" si="186"/>
        <v/>
      </c>
      <c r="N6912" t="str">
        <f>IF([1]线路!H6912="","",[1]线路!H6912)</f>
        <v/>
      </c>
    </row>
    <row r="6913" spans="7:14" x14ac:dyDescent="0.15">
      <c r="G6913" s="18"/>
      <c r="H6913" s="18"/>
      <c r="I6913" s="18"/>
      <c r="J6913" s="18"/>
      <c r="K6913" s="18"/>
      <c r="L6913" s="18" t="str">
        <f t="shared" si="186"/>
        <v/>
      </c>
      <c r="N6913" t="str">
        <f>IF([1]线路!H6913="","",[1]线路!H6913)</f>
        <v/>
      </c>
    </row>
    <row r="6914" spans="7:14" x14ac:dyDescent="0.15">
      <c r="G6914" s="18"/>
      <c r="H6914" s="18"/>
      <c r="I6914" s="18"/>
      <c r="J6914" s="18"/>
      <c r="K6914" s="18"/>
      <c r="L6914" s="18" t="str">
        <f t="shared" si="186"/>
        <v/>
      </c>
      <c r="N6914" t="str">
        <f>IF([1]线路!H6914="","",[1]线路!H6914)</f>
        <v/>
      </c>
    </row>
    <row r="6915" spans="7:14" x14ac:dyDescent="0.15">
      <c r="G6915" s="18"/>
      <c r="H6915" s="18"/>
      <c r="I6915" s="18"/>
      <c r="J6915" s="18"/>
      <c r="K6915" s="18"/>
      <c r="L6915" s="18" t="str">
        <f t="shared" ref="L6915:L6978" si="187">IF(OR(I6915="",K6915=""),"",IF(I6915/(I6915+K6915)&gt;0.5,0,1))</f>
        <v/>
      </c>
      <c r="N6915" t="str">
        <f>IF([1]线路!H6915="","",[1]线路!H6915)</f>
        <v/>
      </c>
    </row>
    <row r="6916" spans="7:14" x14ac:dyDescent="0.15">
      <c r="G6916" s="18"/>
      <c r="H6916" s="18"/>
      <c r="I6916" s="18"/>
      <c r="J6916" s="18"/>
      <c r="K6916" s="18"/>
      <c r="L6916" s="18" t="str">
        <f t="shared" si="187"/>
        <v/>
      </c>
      <c r="N6916" t="str">
        <f>IF([1]线路!H6916="","",[1]线路!H6916)</f>
        <v/>
      </c>
    </row>
    <row r="6917" spans="7:14" x14ac:dyDescent="0.15">
      <c r="G6917" s="18"/>
      <c r="H6917" s="18"/>
      <c r="I6917" s="18"/>
      <c r="J6917" s="18"/>
      <c r="K6917" s="18"/>
      <c r="L6917" s="18" t="str">
        <f t="shared" si="187"/>
        <v/>
      </c>
      <c r="N6917" t="str">
        <f>IF([1]线路!H6917="","",[1]线路!H6917)</f>
        <v/>
      </c>
    </row>
    <row r="6918" spans="7:14" x14ac:dyDescent="0.15">
      <c r="G6918" s="18"/>
      <c r="H6918" s="18"/>
      <c r="I6918" s="18"/>
      <c r="J6918" s="18"/>
      <c r="K6918" s="18"/>
      <c r="L6918" s="18" t="str">
        <f t="shared" si="187"/>
        <v/>
      </c>
      <c r="N6918" t="str">
        <f>IF([1]线路!H6918="","",[1]线路!H6918)</f>
        <v/>
      </c>
    </row>
    <row r="6919" spans="7:14" x14ac:dyDescent="0.15">
      <c r="G6919" s="18"/>
      <c r="H6919" s="18"/>
      <c r="I6919" s="18"/>
      <c r="J6919" s="18"/>
      <c r="K6919" s="18"/>
      <c r="L6919" s="18" t="str">
        <f t="shared" si="187"/>
        <v/>
      </c>
      <c r="N6919" t="str">
        <f>IF([1]线路!H6919="","",[1]线路!H6919)</f>
        <v/>
      </c>
    </row>
    <row r="6920" spans="7:14" x14ac:dyDescent="0.15">
      <c r="G6920" s="18"/>
      <c r="H6920" s="18"/>
      <c r="I6920" s="18"/>
      <c r="J6920" s="18"/>
      <c r="K6920" s="18"/>
      <c r="L6920" s="18" t="str">
        <f t="shared" si="187"/>
        <v/>
      </c>
      <c r="N6920" t="str">
        <f>IF([1]线路!H6920="","",[1]线路!H6920)</f>
        <v/>
      </c>
    </row>
    <row r="6921" spans="7:14" x14ac:dyDescent="0.15">
      <c r="G6921" s="18"/>
      <c r="H6921" s="18"/>
      <c r="I6921" s="18"/>
      <c r="J6921" s="18"/>
      <c r="K6921" s="18"/>
      <c r="L6921" s="18" t="str">
        <f t="shared" si="187"/>
        <v/>
      </c>
      <c r="N6921" t="str">
        <f>IF([1]线路!H6921="","",[1]线路!H6921)</f>
        <v/>
      </c>
    </row>
    <row r="6922" spans="7:14" x14ac:dyDescent="0.15">
      <c r="G6922" s="18"/>
      <c r="H6922" s="18"/>
      <c r="I6922" s="18"/>
      <c r="J6922" s="18"/>
      <c r="K6922" s="18"/>
      <c r="L6922" s="18" t="str">
        <f t="shared" si="187"/>
        <v/>
      </c>
      <c r="N6922" t="str">
        <f>IF([1]线路!H6922="","",[1]线路!H6922)</f>
        <v/>
      </c>
    </row>
    <row r="6923" spans="7:14" x14ac:dyDescent="0.15">
      <c r="G6923" s="18"/>
      <c r="H6923" s="18"/>
      <c r="I6923" s="18"/>
      <c r="J6923" s="18"/>
      <c r="K6923" s="18"/>
      <c r="L6923" s="18" t="str">
        <f t="shared" si="187"/>
        <v/>
      </c>
      <c r="N6923" t="str">
        <f>IF([1]线路!H6923="","",[1]线路!H6923)</f>
        <v/>
      </c>
    </row>
    <row r="6924" spans="7:14" x14ac:dyDescent="0.15">
      <c r="G6924" s="18"/>
      <c r="H6924" s="18"/>
      <c r="I6924" s="18"/>
      <c r="J6924" s="18"/>
      <c r="K6924" s="18"/>
      <c r="L6924" s="18" t="str">
        <f t="shared" si="187"/>
        <v/>
      </c>
      <c r="N6924" t="str">
        <f>IF([1]线路!H6924="","",[1]线路!H6924)</f>
        <v/>
      </c>
    </row>
    <row r="6925" spans="7:14" x14ac:dyDescent="0.15">
      <c r="G6925" s="18"/>
      <c r="H6925" s="18"/>
      <c r="I6925" s="18"/>
      <c r="J6925" s="18"/>
      <c r="K6925" s="18"/>
      <c r="L6925" s="18" t="str">
        <f t="shared" si="187"/>
        <v/>
      </c>
      <c r="N6925" t="str">
        <f>IF([1]线路!H6925="","",[1]线路!H6925)</f>
        <v/>
      </c>
    </row>
    <row r="6926" spans="7:14" x14ac:dyDescent="0.15">
      <c r="G6926" s="18"/>
      <c r="H6926" s="18"/>
      <c r="I6926" s="18"/>
      <c r="J6926" s="18"/>
      <c r="K6926" s="18"/>
      <c r="L6926" s="18" t="str">
        <f t="shared" si="187"/>
        <v/>
      </c>
      <c r="N6926" t="str">
        <f>IF([1]线路!H6926="","",[1]线路!H6926)</f>
        <v/>
      </c>
    </row>
    <row r="6927" spans="7:14" x14ac:dyDescent="0.15">
      <c r="G6927" s="18"/>
      <c r="H6927" s="18"/>
      <c r="I6927" s="18"/>
      <c r="J6927" s="18"/>
      <c r="K6927" s="18"/>
      <c r="L6927" s="18" t="str">
        <f t="shared" si="187"/>
        <v/>
      </c>
      <c r="N6927" t="str">
        <f>IF([1]线路!H6927="","",[1]线路!H6927)</f>
        <v/>
      </c>
    </row>
    <row r="6928" spans="7:14" x14ac:dyDescent="0.15">
      <c r="G6928" s="18"/>
      <c r="H6928" s="18"/>
      <c r="I6928" s="18"/>
      <c r="J6928" s="18"/>
      <c r="K6928" s="18"/>
      <c r="L6928" s="18" t="str">
        <f t="shared" si="187"/>
        <v/>
      </c>
      <c r="N6928" t="str">
        <f>IF([1]线路!H6928="","",[1]线路!H6928)</f>
        <v/>
      </c>
    </row>
    <row r="6929" spans="7:14" x14ac:dyDescent="0.15">
      <c r="G6929" s="18"/>
      <c r="H6929" s="18"/>
      <c r="I6929" s="18"/>
      <c r="J6929" s="18"/>
      <c r="K6929" s="18"/>
      <c r="L6929" s="18" t="str">
        <f t="shared" si="187"/>
        <v/>
      </c>
      <c r="N6929" t="str">
        <f>IF([1]线路!H6929="","",[1]线路!H6929)</f>
        <v/>
      </c>
    </row>
    <row r="6930" spans="7:14" x14ac:dyDescent="0.15">
      <c r="G6930" s="18"/>
      <c r="H6930" s="18"/>
      <c r="I6930" s="18"/>
      <c r="J6930" s="18"/>
      <c r="K6930" s="18"/>
      <c r="L6930" s="18" t="str">
        <f t="shared" si="187"/>
        <v/>
      </c>
      <c r="N6930" t="str">
        <f>IF([1]线路!H6930="","",[1]线路!H6930)</f>
        <v/>
      </c>
    </row>
    <row r="6931" spans="7:14" x14ac:dyDescent="0.15">
      <c r="G6931" s="18"/>
      <c r="H6931" s="18"/>
      <c r="I6931" s="18"/>
      <c r="J6931" s="18"/>
      <c r="K6931" s="18"/>
      <c r="L6931" s="18" t="str">
        <f t="shared" si="187"/>
        <v/>
      </c>
      <c r="N6931" t="str">
        <f>IF([1]线路!H6931="","",[1]线路!H6931)</f>
        <v/>
      </c>
    </row>
    <row r="6932" spans="7:14" x14ac:dyDescent="0.15">
      <c r="G6932" s="18"/>
      <c r="H6932" s="18"/>
      <c r="I6932" s="18"/>
      <c r="J6932" s="18"/>
      <c r="K6932" s="18"/>
      <c r="L6932" s="18" t="str">
        <f t="shared" si="187"/>
        <v/>
      </c>
      <c r="N6932" t="str">
        <f>IF([1]线路!H6932="","",[1]线路!H6932)</f>
        <v/>
      </c>
    </row>
    <row r="6933" spans="7:14" x14ac:dyDescent="0.15">
      <c r="G6933" s="18"/>
      <c r="H6933" s="18"/>
      <c r="I6933" s="18"/>
      <c r="J6933" s="18"/>
      <c r="K6933" s="18"/>
      <c r="L6933" s="18" t="str">
        <f t="shared" si="187"/>
        <v/>
      </c>
      <c r="N6933" t="str">
        <f>IF([1]线路!H6933="","",[1]线路!H6933)</f>
        <v/>
      </c>
    </row>
    <row r="6934" spans="7:14" x14ac:dyDescent="0.15">
      <c r="G6934" s="18"/>
      <c r="H6934" s="18"/>
      <c r="I6934" s="18"/>
      <c r="J6934" s="18"/>
      <c r="K6934" s="18"/>
      <c r="L6934" s="18" t="str">
        <f t="shared" si="187"/>
        <v/>
      </c>
      <c r="N6934" t="str">
        <f>IF([1]线路!H6934="","",[1]线路!H6934)</f>
        <v/>
      </c>
    </row>
    <row r="6935" spans="7:14" x14ac:dyDescent="0.15">
      <c r="G6935" s="18"/>
      <c r="H6935" s="18"/>
      <c r="I6935" s="18"/>
      <c r="J6935" s="18"/>
      <c r="K6935" s="18"/>
      <c r="L6935" s="18" t="str">
        <f t="shared" si="187"/>
        <v/>
      </c>
      <c r="N6935" t="str">
        <f>IF([1]线路!H6935="","",[1]线路!H6935)</f>
        <v/>
      </c>
    </row>
    <row r="6936" spans="7:14" x14ac:dyDescent="0.15">
      <c r="G6936" s="18"/>
      <c r="H6936" s="18"/>
      <c r="I6936" s="18"/>
      <c r="J6936" s="18"/>
      <c r="K6936" s="18"/>
      <c r="L6936" s="18" t="str">
        <f t="shared" si="187"/>
        <v/>
      </c>
      <c r="N6936" t="str">
        <f>IF([1]线路!H6936="","",[1]线路!H6936)</f>
        <v/>
      </c>
    </row>
    <row r="6937" spans="7:14" x14ac:dyDescent="0.15">
      <c r="G6937" s="18"/>
      <c r="H6937" s="18"/>
      <c r="I6937" s="18"/>
      <c r="J6937" s="18"/>
      <c r="K6937" s="18"/>
      <c r="L6937" s="18" t="str">
        <f t="shared" si="187"/>
        <v/>
      </c>
      <c r="N6937" t="str">
        <f>IF([1]线路!H6937="","",[1]线路!H6937)</f>
        <v/>
      </c>
    </row>
    <row r="6938" spans="7:14" x14ac:dyDescent="0.15">
      <c r="G6938" s="18"/>
      <c r="H6938" s="18"/>
      <c r="I6938" s="18"/>
      <c r="J6938" s="18"/>
      <c r="K6938" s="18"/>
      <c r="L6938" s="18" t="str">
        <f t="shared" si="187"/>
        <v/>
      </c>
      <c r="N6938" t="str">
        <f>IF([1]线路!H6938="","",[1]线路!H6938)</f>
        <v/>
      </c>
    </row>
    <row r="6939" spans="7:14" x14ac:dyDescent="0.15">
      <c r="G6939" s="18"/>
      <c r="H6939" s="18"/>
      <c r="I6939" s="18"/>
      <c r="J6939" s="18"/>
      <c r="K6939" s="18"/>
      <c r="L6939" s="18" t="str">
        <f t="shared" si="187"/>
        <v/>
      </c>
      <c r="N6939" t="str">
        <f>IF([1]线路!H6939="","",[1]线路!H6939)</f>
        <v/>
      </c>
    </row>
    <row r="6940" spans="7:14" x14ac:dyDescent="0.15">
      <c r="G6940" s="18"/>
      <c r="H6940" s="18"/>
      <c r="I6940" s="18"/>
      <c r="J6940" s="18"/>
      <c r="K6940" s="18"/>
      <c r="L6940" s="18" t="str">
        <f t="shared" si="187"/>
        <v/>
      </c>
      <c r="N6940" t="str">
        <f>IF([1]线路!H6940="","",[1]线路!H6940)</f>
        <v/>
      </c>
    </row>
    <row r="6941" spans="7:14" x14ac:dyDescent="0.15">
      <c r="G6941" s="18"/>
      <c r="H6941" s="18"/>
      <c r="I6941" s="18"/>
      <c r="J6941" s="18"/>
      <c r="K6941" s="18"/>
      <c r="L6941" s="18" t="str">
        <f t="shared" si="187"/>
        <v/>
      </c>
      <c r="N6941" t="str">
        <f>IF([1]线路!H6941="","",[1]线路!H6941)</f>
        <v/>
      </c>
    </row>
    <row r="6942" spans="7:14" x14ac:dyDescent="0.15">
      <c r="G6942" s="18"/>
      <c r="H6942" s="18"/>
      <c r="I6942" s="18"/>
      <c r="J6942" s="18"/>
      <c r="K6942" s="18"/>
      <c r="L6942" s="18" t="str">
        <f t="shared" si="187"/>
        <v/>
      </c>
      <c r="N6942" t="str">
        <f>IF([1]线路!H6942="","",[1]线路!H6942)</f>
        <v/>
      </c>
    </row>
    <row r="6943" spans="7:14" x14ac:dyDescent="0.15">
      <c r="G6943" s="18"/>
      <c r="H6943" s="18"/>
      <c r="I6943" s="18"/>
      <c r="J6943" s="18"/>
      <c r="K6943" s="18"/>
      <c r="L6943" s="18" t="str">
        <f t="shared" si="187"/>
        <v/>
      </c>
      <c r="N6943" t="str">
        <f>IF([1]线路!H6943="","",[1]线路!H6943)</f>
        <v/>
      </c>
    </row>
    <row r="6944" spans="7:14" x14ac:dyDescent="0.15">
      <c r="G6944" s="18"/>
      <c r="H6944" s="18"/>
      <c r="I6944" s="18"/>
      <c r="J6944" s="18"/>
      <c r="K6944" s="18"/>
      <c r="L6944" s="18" t="str">
        <f t="shared" si="187"/>
        <v/>
      </c>
      <c r="N6944" t="str">
        <f>IF([1]线路!H6944="","",[1]线路!H6944)</f>
        <v/>
      </c>
    </row>
    <row r="6945" spans="7:14" x14ac:dyDescent="0.15">
      <c r="G6945" s="18"/>
      <c r="H6945" s="18"/>
      <c r="I6945" s="18"/>
      <c r="J6945" s="18"/>
      <c r="K6945" s="18"/>
      <c r="L6945" s="18" t="str">
        <f t="shared" si="187"/>
        <v/>
      </c>
      <c r="N6945" t="str">
        <f>IF([1]线路!H6945="","",[1]线路!H6945)</f>
        <v/>
      </c>
    </row>
    <row r="6946" spans="7:14" x14ac:dyDescent="0.15">
      <c r="G6946" s="18"/>
      <c r="H6946" s="18"/>
      <c r="I6946" s="18"/>
      <c r="J6946" s="18"/>
      <c r="K6946" s="18"/>
      <c r="L6946" s="18" t="str">
        <f t="shared" si="187"/>
        <v/>
      </c>
      <c r="N6946" t="str">
        <f>IF([1]线路!H6946="","",[1]线路!H6946)</f>
        <v/>
      </c>
    </row>
    <row r="6947" spans="7:14" x14ac:dyDescent="0.15">
      <c r="G6947" s="18"/>
      <c r="H6947" s="18"/>
      <c r="I6947" s="18"/>
      <c r="J6947" s="18"/>
      <c r="K6947" s="18"/>
      <c r="L6947" s="18" t="str">
        <f t="shared" si="187"/>
        <v/>
      </c>
      <c r="N6947" t="str">
        <f>IF([1]线路!H6947="","",[1]线路!H6947)</f>
        <v/>
      </c>
    </row>
    <row r="6948" spans="7:14" x14ac:dyDescent="0.15">
      <c r="G6948" s="18"/>
      <c r="H6948" s="18"/>
      <c r="I6948" s="18"/>
      <c r="J6948" s="18"/>
      <c r="K6948" s="18"/>
      <c r="L6948" s="18" t="str">
        <f t="shared" si="187"/>
        <v/>
      </c>
      <c r="N6948" t="str">
        <f>IF([1]线路!H6948="","",[1]线路!H6948)</f>
        <v/>
      </c>
    </row>
    <row r="6949" spans="7:14" x14ac:dyDescent="0.15">
      <c r="G6949" s="18"/>
      <c r="H6949" s="18"/>
      <c r="I6949" s="18"/>
      <c r="J6949" s="18"/>
      <c r="K6949" s="18"/>
      <c r="L6949" s="18" t="str">
        <f t="shared" si="187"/>
        <v/>
      </c>
      <c r="N6949" t="str">
        <f>IF([1]线路!H6949="","",[1]线路!H6949)</f>
        <v/>
      </c>
    </row>
    <row r="6950" spans="7:14" x14ac:dyDescent="0.15">
      <c r="G6950" s="18"/>
      <c r="H6950" s="18"/>
      <c r="I6950" s="18"/>
      <c r="J6950" s="18"/>
      <c r="K6950" s="18"/>
      <c r="L6950" s="18" t="str">
        <f t="shared" si="187"/>
        <v/>
      </c>
      <c r="N6950" t="str">
        <f>IF([1]线路!H6950="","",[1]线路!H6950)</f>
        <v/>
      </c>
    </row>
    <row r="6951" spans="7:14" x14ac:dyDescent="0.15">
      <c r="G6951" s="18"/>
      <c r="H6951" s="18"/>
      <c r="I6951" s="18"/>
      <c r="J6951" s="18"/>
      <c r="K6951" s="18"/>
      <c r="L6951" s="18" t="str">
        <f t="shared" si="187"/>
        <v/>
      </c>
      <c r="N6951" t="str">
        <f>IF([1]线路!H6951="","",[1]线路!H6951)</f>
        <v/>
      </c>
    </row>
    <row r="6952" spans="7:14" x14ac:dyDescent="0.15">
      <c r="G6952" s="18"/>
      <c r="H6952" s="18"/>
      <c r="I6952" s="18"/>
      <c r="J6952" s="18"/>
      <c r="K6952" s="18"/>
      <c r="L6952" s="18" t="str">
        <f t="shared" si="187"/>
        <v/>
      </c>
      <c r="N6952" t="str">
        <f>IF([1]线路!H6952="","",[1]线路!H6952)</f>
        <v/>
      </c>
    </row>
    <row r="6953" spans="7:14" x14ac:dyDescent="0.15">
      <c r="G6953" s="18"/>
      <c r="H6953" s="18"/>
      <c r="I6953" s="18"/>
      <c r="J6953" s="18"/>
      <c r="K6953" s="18"/>
      <c r="L6953" s="18" t="str">
        <f t="shared" si="187"/>
        <v/>
      </c>
      <c r="N6953" t="str">
        <f>IF([1]线路!H6953="","",[1]线路!H6953)</f>
        <v/>
      </c>
    </row>
    <row r="6954" spans="7:14" x14ac:dyDescent="0.15">
      <c r="G6954" s="18"/>
      <c r="H6954" s="18"/>
      <c r="I6954" s="18"/>
      <c r="J6954" s="18"/>
      <c r="K6954" s="18"/>
      <c r="L6954" s="18" t="str">
        <f t="shared" si="187"/>
        <v/>
      </c>
      <c r="N6954" t="str">
        <f>IF([1]线路!H6954="","",[1]线路!H6954)</f>
        <v/>
      </c>
    </row>
    <row r="6955" spans="7:14" x14ac:dyDescent="0.15">
      <c r="G6955" s="18"/>
      <c r="H6955" s="18"/>
      <c r="I6955" s="18"/>
      <c r="J6955" s="18"/>
      <c r="K6955" s="18"/>
      <c r="L6955" s="18" t="str">
        <f t="shared" si="187"/>
        <v/>
      </c>
      <c r="N6955" t="str">
        <f>IF([1]线路!H6955="","",[1]线路!H6955)</f>
        <v/>
      </c>
    </row>
    <row r="6956" spans="7:14" x14ac:dyDescent="0.15">
      <c r="G6956" s="18"/>
      <c r="H6956" s="18"/>
      <c r="I6956" s="18"/>
      <c r="J6956" s="18"/>
      <c r="K6956" s="18"/>
      <c r="L6956" s="18" t="str">
        <f t="shared" si="187"/>
        <v/>
      </c>
      <c r="N6956" t="str">
        <f>IF([1]线路!H6956="","",[1]线路!H6956)</f>
        <v/>
      </c>
    </row>
    <row r="6957" spans="7:14" x14ac:dyDescent="0.15">
      <c r="G6957" s="18"/>
      <c r="H6957" s="18"/>
      <c r="I6957" s="18"/>
      <c r="J6957" s="18"/>
      <c r="K6957" s="18"/>
      <c r="L6957" s="18" t="str">
        <f t="shared" si="187"/>
        <v/>
      </c>
      <c r="N6957" t="str">
        <f>IF([1]线路!H6957="","",[1]线路!H6957)</f>
        <v/>
      </c>
    </row>
    <row r="6958" spans="7:14" x14ac:dyDescent="0.15">
      <c r="G6958" s="18"/>
      <c r="H6958" s="18"/>
      <c r="I6958" s="18"/>
      <c r="J6958" s="18"/>
      <c r="K6958" s="18"/>
      <c r="L6958" s="18" t="str">
        <f t="shared" si="187"/>
        <v/>
      </c>
      <c r="N6958" t="str">
        <f>IF([1]线路!H6958="","",[1]线路!H6958)</f>
        <v/>
      </c>
    </row>
    <row r="6959" spans="7:14" x14ac:dyDescent="0.15">
      <c r="G6959" s="18"/>
      <c r="H6959" s="18"/>
      <c r="I6959" s="18"/>
      <c r="J6959" s="18"/>
      <c r="K6959" s="18"/>
      <c r="L6959" s="18" t="str">
        <f t="shared" si="187"/>
        <v/>
      </c>
      <c r="N6959" t="str">
        <f>IF([1]线路!H6959="","",[1]线路!H6959)</f>
        <v/>
      </c>
    </row>
    <row r="6960" spans="7:14" x14ac:dyDescent="0.15">
      <c r="G6960" s="18"/>
      <c r="H6960" s="18"/>
      <c r="I6960" s="18"/>
      <c r="J6960" s="18"/>
      <c r="K6960" s="18"/>
      <c r="L6960" s="18" t="str">
        <f t="shared" si="187"/>
        <v/>
      </c>
      <c r="N6960" t="str">
        <f>IF([1]线路!H6960="","",[1]线路!H6960)</f>
        <v/>
      </c>
    </row>
    <row r="6961" spans="7:14" x14ac:dyDescent="0.15">
      <c r="G6961" s="18"/>
      <c r="H6961" s="18"/>
      <c r="I6961" s="18"/>
      <c r="J6961" s="18"/>
      <c r="K6961" s="18"/>
      <c r="L6961" s="18" t="str">
        <f t="shared" si="187"/>
        <v/>
      </c>
      <c r="N6961" t="str">
        <f>IF([1]线路!H6961="","",[1]线路!H6961)</f>
        <v/>
      </c>
    </row>
    <row r="6962" spans="7:14" x14ac:dyDescent="0.15">
      <c r="G6962" s="18"/>
      <c r="H6962" s="18"/>
      <c r="I6962" s="18"/>
      <c r="J6962" s="18"/>
      <c r="K6962" s="18"/>
      <c r="L6962" s="18" t="str">
        <f t="shared" si="187"/>
        <v/>
      </c>
      <c r="N6962" t="str">
        <f>IF([1]线路!H6962="","",[1]线路!H6962)</f>
        <v/>
      </c>
    </row>
    <row r="6963" spans="7:14" x14ac:dyDescent="0.15">
      <c r="G6963" s="18"/>
      <c r="H6963" s="18"/>
      <c r="I6963" s="18"/>
      <c r="J6963" s="18"/>
      <c r="K6963" s="18"/>
      <c r="L6963" s="18" t="str">
        <f t="shared" si="187"/>
        <v/>
      </c>
      <c r="N6963" t="str">
        <f>IF([1]线路!H6963="","",[1]线路!H6963)</f>
        <v/>
      </c>
    </row>
    <row r="6964" spans="7:14" x14ac:dyDescent="0.15">
      <c r="G6964" s="18"/>
      <c r="H6964" s="18"/>
      <c r="I6964" s="18"/>
      <c r="J6964" s="18"/>
      <c r="K6964" s="18"/>
      <c r="L6964" s="18" t="str">
        <f t="shared" si="187"/>
        <v/>
      </c>
      <c r="N6964" t="str">
        <f>IF([1]线路!H6964="","",[1]线路!H6964)</f>
        <v/>
      </c>
    </row>
    <row r="6965" spans="7:14" x14ac:dyDescent="0.15">
      <c r="G6965" s="18"/>
      <c r="H6965" s="18"/>
      <c r="I6965" s="18"/>
      <c r="J6965" s="18"/>
      <c r="K6965" s="18"/>
      <c r="L6965" s="18" t="str">
        <f t="shared" si="187"/>
        <v/>
      </c>
      <c r="N6965" t="str">
        <f>IF([1]线路!H6965="","",[1]线路!H6965)</f>
        <v/>
      </c>
    </row>
    <row r="6966" spans="7:14" x14ac:dyDescent="0.15">
      <c r="G6966" s="18"/>
      <c r="H6966" s="18"/>
      <c r="I6966" s="18"/>
      <c r="J6966" s="18"/>
      <c r="K6966" s="18"/>
      <c r="L6966" s="18" t="str">
        <f t="shared" si="187"/>
        <v/>
      </c>
      <c r="N6966" t="str">
        <f>IF([1]线路!H6966="","",[1]线路!H6966)</f>
        <v/>
      </c>
    </row>
    <row r="6967" spans="7:14" x14ac:dyDescent="0.15">
      <c r="G6967" s="18"/>
      <c r="H6967" s="18"/>
      <c r="I6967" s="18"/>
      <c r="J6967" s="18"/>
      <c r="K6967" s="18"/>
      <c r="L6967" s="18" t="str">
        <f t="shared" si="187"/>
        <v/>
      </c>
      <c r="N6967" t="str">
        <f>IF([1]线路!H6967="","",[1]线路!H6967)</f>
        <v/>
      </c>
    </row>
    <row r="6968" spans="7:14" x14ac:dyDescent="0.15">
      <c r="G6968" s="18"/>
      <c r="H6968" s="18"/>
      <c r="I6968" s="18"/>
      <c r="J6968" s="18"/>
      <c r="K6968" s="18"/>
      <c r="L6968" s="18" t="str">
        <f t="shared" si="187"/>
        <v/>
      </c>
      <c r="N6968" t="str">
        <f>IF([1]线路!H6968="","",[1]线路!H6968)</f>
        <v/>
      </c>
    </row>
    <row r="6969" spans="7:14" x14ac:dyDescent="0.15">
      <c r="G6969" s="18"/>
      <c r="H6969" s="18"/>
      <c r="I6969" s="18"/>
      <c r="J6969" s="18"/>
      <c r="K6969" s="18"/>
      <c r="L6969" s="18" t="str">
        <f t="shared" si="187"/>
        <v/>
      </c>
      <c r="N6969" t="str">
        <f>IF([1]线路!H6969="","",[1]线路!H6969)</f>
        <v/>
      </c>
    </row>
    <row r="6970" spans="7:14" x14ac:dyDescent="0.15">
      <c r="G6970" s="18"/>
      <c r="H6970" s="18"/>
      <c r="I6970" s="18"/>
      <c r="J6970" s="18"/>
      <c r="K6970" s="18"/>
      <c r="L6970" s="18" t="str">
        <f t="shared" si="187"/>
        <v/>
      </c>
      <c r="N6970" t="str">
        <f>IF([1]线路!H6970="","",[1]线路!H6970)</f>
        <v/>
      </c>
    </row>
    <row r="6971" spans="7:14" x14ac:dyDescent="0.15">
      <c r="G6971" s="18"/>
      <c r="H6971" s="18"/>
      <c r="I6971" s="18"/>
      <c r="J6971" s="18"/>
      <c r="K6971" s="18"/>
      <c r="L6971" s="18" t="str">
        <f t="shared" si="187"/>
        <v/>
      </c>
      <c r="N6971" t="str">
        <f>IF([1]线路!H6971="","",[1]线路!H6971)</f>
        <v/>
      </c>
    </row>
    <row r="6972" spans="7:14" x14ac:dyDescent="0.15">
      <c r="G6972" s="18"/>
      <c r="H6972" s="18"/>
      <c r="I6972" s="18"/>
      <c r="J6972" s="18"/>
      <c r="K6972" s="18"/>
      <c r="L6972" s="18" t="str">
        <f t="shared" si="187"/>
        <v/>
      </c>
      <c r="N6972" t="str">
        <f>IF([1]线路!H6972="","",[1]线路!H6972)</f>
        <v/>
      </c>
    </row>
    <row r="6973" spans="7:14" x14ac:dyDescent="0.15">
      <c r="G6973" s="18"/>
      <c r="H6973" s="18"/>
      <c r="I6973" s="18"/>
      <c r="J6973" s="18"/>
      <c r="K6973" s="18"/>
      <c r="L6973" s="18" t="str">
        <f t="shared" si="187"/>
        <v/>
      </c>
      <c r="N6973" t="str">
        <f>IF([1]线路!H6973="","",[1]线路!H6973)</f>
        <v/>
      </c>
    </row>
    <row r="6974" spans="7:14" x14ac:dyDescent="0.15">
      <c r="G6974" s="18"/>
      <c r="H6974" s="18"/>
      <c r="I6974" s="18"/>
      <c r="J6974" s="18"/>
      <c r="K6974" s="18"/>
      <c r="L6974" s="18" t="str">
        <f t="shared" si="187"/>
        <v/>
      </c>
      <c r="N6974" t="str">
        <f>IF([1]线路!H6974="","",[1]线路!H6974)</f>
        <v/>
      </c>
    </row>
    <row r="6975" spans="7:14" x14ac:dyDescent="0.15">
      <c r="G6975" s="18"/>
      <c r="H6975" s="18"/>
      <c r="I6975" s="18"/>
      <c r="J6975" s="18"/>
      <c r="K6975" s="18"/>
      <c r="L6975" s="18" t="str">
        <f t="shared" si="187"/>
        <v/>
      </c>
      <c r="N6975" t="str">
        <f>IF([1]线路!H6975="","",[1]线路!H6975)</f>
        <v/>
      </c>
    </row>
    <row r="6976" spans="7:14" x14ac:dyDescent="0.15">
      <c r="G6976" s="18"/>
      <c r="H6976" s="18"/>
      <c r="I6976" s="18"/>
      <c r="J6976" s="18"/>
      <c r="K6976" s="18"/>
      <c r="L6976" s="18" t="str">
        <f t="shared" si="187"/>
        <v/>
      </c>
      <c r="N6976" t="str">
        <f>IF([1]线路!H6976="","",[1]线路!H6976)</f>
        <v/>
      </c>
    </row>
    <row r="6977" spans="7:14" x14ac:dyDescent="0.15">
      <c r="G6977" s="18"/>
      <c r="H6977" s="18"/>
      <c r="I6977" s="18"/>
      <c r="J6977" s="18"/>
      <c r="K6977" s="18"/>
      <c r="L6977" s="18" t="str">
        <f t="shared" si="187"/>
        <v/>
      </c>
      <c r="N6977" t="str">
        <f>IF([1]线路!H6977="","",[1]线路!H6977)</f>
        <v/>
      </c>
    </row>
    <row r="6978" spans="7:14" x14ac:dyDescent="0.15">
      <c r="G6978" s="18"/>
      <c r="H6978" s="18"/>
      <c r="I6978" s="18"/>
      <c r="J6978" s="18"/>
      <c r="K6978" s="18"/>
      <c r="L6978" s="18" t="str">
        <f t="shared" si="187"/>
        <v/>
      </c>
      <c r="N6978" t="str">
        <f>IF([1]线路!H6978="","",[1]线路!H6978)</f>
        <v/>
      </c>
    </row>
    <row r="6979" spans="7:14" x14ac:dyDescent="0.15">
      <c r="G6979" s="18"/>
      <c r="H6979" s="18"/>
      <c r="I6979" s="18"/>
      <c r="J6979" s="18"/>
      <c r="K6979" s="18"/>
      <c r="L6979" s="18" t="str">
        <f t="shared" ref="L6979:L6994" si="188">IF(OR(I6979="",K6979=""),"",IF(I6979/(I6979+K6979)&gt;0.5,0,1))</f>
        <v/>
      </c>
      <c r="N6979" t="str">
        <f>IF([1]线路!H6979="","",[1]线路!H6979)</f>
        <v/>
      </c>
    </row>
    <row r="6980" spans="7:14" x14ac:dyDescent="0.15">
      <c r="G6980" s="18"/>
      <c r="H6980" s="18"/>
      <c r="I6980" s="18"/>
      <c r="J6980" s="18"/>
      <c r="K6980" s="18"/>
      <c r="L6980" s="18" t="str">
        <f t="shared" si="188"/>
        <v/>
      </c>
      <c r="N6980" t="str">
        <f>IF([1]线路!H6980="","",[1]线路!H6980)</f>
        <v/>
      </c>
    </row>
    <row r="6981" spans="7:14" x14ac:dyDescent="0.15">
      <c r="G6981" s="18"/>
      <c r="H6981" s="18"/>
      <c r="I6981" s="18"/>
      <c r="J6981" s="18"/>
      <c r="K6981" s="18"/>
      <c r="L6981" s="18" t="str">
        <f t="shared" si="188"/>
        <v/>
      </c>
      <c r="N6981" t="str">
        <f>IF([1]线路!H6981="","",[1]线路!H6981)</f>
        <v/>
      </c>
    </row>
    <row r="6982" spans="7:14" x14ac:dyDescent="0.15">
      <c r="G6982" s="18"/>
      <c r="H6982" s="18"/>
      <c r="I6982" s="18"/>
      <c r="J6982" s="18"/>
      <c r="K6982" s="18"/>
      <c r="L6982" s="18" t="str">
        <f t="shared" si="188"/>
        <v/>
      </c>
      <c r="N6982" t="str">
        <f>IF([1]线路!H6982="","",[1]线路!H6982)</f>
        <v/>
      </c>
    </row>
    <row r="6983" spans="7:14" x14ac:dyDescent="0.15">
      <c r="G6983" s="18"/>
      <c r="H6983" s="18"/>
      <c r="I6983" s="18"/>
      <c r="J6983" s="18"/>
      <c r="K6983" s="18"/>
      <c r="L6983" s="18" t="str">
        <f t="shared" si="188"/>
        <v/>
      </c>
      <c r="N6983" t="str">
        <f>IF([1]线路!H6983="","",[1]线路!H6983)</f>
        <v/>
      </c>
    </row>
    <row r="6984" spans="7:14" x14ac:dyDescent="0.15">
      <c r="G6984" s="18"/>
      <c r="H6984" s="18"/>
      <c r="I6984" s="18"/>
      <c r="J6984" s="18"/>
      <c r="K6984" s="18"/>
      <c r="L6984" s="18" t="str">
        <f t="shared" si="188"/>
        <v/>
      </c>
      <c r="N6984" t="str">
        <f>IF([1]线路!H6984="","",[1]线路!H6984)</f>
        <v/>
      </c>
    </row>
    <row r="6985" spans="7:14" x14ac:dyDescent="0.15">
      <c r="G6985" s="18"/>
      <c r="H6985" s="18"/>
      <c r="I6985" s="18"/>
      <c r="J6985" s="18"/>
      <c r="K6985" s="18"/>
      <c r="L6985" s="18" t="str">
        <f t="shared" si="188"/>
        <v/>
      </c>
      <c r="N6985" t="str">
        <f>IF([1]线路!H6985="","",[1]线路!H6985)</f>
        <v/>
      </c>
    </row>
    <row r="6986" spans="7:14" x14ac:dyDescent="0.15">
      <c r="G6986" s="18"/>
      <c r="H6986" s="18"/>
      <c r="I6986" s="18"/>
      <c r="J6986" s="18"/>
      <c r="K6986" s="18"/>
      <c r="L6986" s="18" t="str">
        <f t="shared" si="188"/>
        <v/>
      </c>
      <c r="N6986" t="str">
        <f>IF([1]线路!H6986="","",[1]线路!H6986)</f>
        <v/>
      </c>
    </row>
    <row r="6987" spans="7:14" x14ac:dyDescent="0.15">
      <c r="G6987" s="18"/>
      <c r="H6987" s="18"/>
      <c r="I6987" s="18"/>
      <c r="J6987" s="18"/>
      <c r="K6987" s="18"/>
      <c r="L6987" s="18" t="str">
        <f t="shared" si="188"/>
        <v/>
      </c>
      <c r="N6987" t="str">
        <f>IF([1]线路!H6987="","",[1]线路!H6987)</f>
        <v/>
      </c>
    </row>
    <row r="6988" spans="7:14" x14ac:dyDescent="0.15">
      <c r="G6988" s="18"/>
      <c r="H6988" s="18"/>
      <c r="I6988" s="18"/>
      <c r="J6988" s="18"/>
      <c r="K6988" s="18"/>
      <c r="L6988" s="18" t="str">
        <f t="shared" si="188"/>
        <v/>
      </c>
      <c r="N6988" t="str">
        <f>IF([1]线路!H6988="","",[1]线路!H6988)</f>
        <v/>
      </c>
    </row>
    <row r="6989" spans="7:14" x14ac:dyDescent="0.15">
      <c r="G6989" s="18"/>
      <c r="H6989" s="18"/>
      <c r="I6989" s="18"/>
      <c r="J6989" s="18"/>
      <c r="K6989" s="18"/>
      <c r="L6989" s="18" t="str">
        <f t="shared" si="188"/>
        <v/>
      </c>
      <c r="N6989" t="str">
        <f>IF([1]线路!H6989="","",[1]线路!H6989)</f>
        <v/>
      </c>
    </row>
    <row r="6990" spans="7:14" x14ac:dyDescent="0.15">
      <c r="G6990" s="18"/>
      <c r="H6990" s="18"/>
      <c r="I6990" s="18"/>
      <c r="J6990" s="18"/>
      <c r="K6990" s="18"/>
      <c r="L6990" s="18" t="str">
        <f t="shared" si="188"/>
        <v/>
      </c>
      <c r="N6990" t="str">
        <f>IF([1]线路!H6990="","",[1]线路!H6990)</f>
        <v/>
      </c>
    </row>
    <row r="6991" spans="7:14" x14ac:dyDescent="0.15">
      <c r="G6991" s="18"/>
      <c r="H6991" s="18"/>
      <c r="I6991" s="18"/>
      <c r="J6991" s="18"/>
      <c r="K6991" s="18"/>
      <c r="L6991" s="18" t="str">
        <f t="shared" si="188"/>
        <v/>
      </c>
      <c r="N6991" t="str">
        <f>IF([1]线路!H6991="","",[1]线路!H6991)</f>
        <v/>
      </c>
    </row>
    <row r="6992" spans="7:14" x14ac:dyDescent="0.15">
      <c r="G6992" s="18"/>
      <c r="H6992" s="18"/>
      <c r="I6992" s="18"/>
      <c r="J6992" s="18"/>
      <c r="K6992" s="18"/>
      <c r="L6992" s="18" t="str">
        <f t="shared" si="188"/>
        <v/>
      </c>
      <c r="N6992" t="str">
        <f>IF([1]线路!H6992="","",[1]线路!H6992)</f>
        <v/>
      </c>
    </row>
    <row r="6993" spans="7:14" x14ac:dyDescent="0.15">
      <c r="G6993" s="18"/>
      <c r="H6993" s="18"/>
      <c r="I6993" s="18"/>
      <c r="J6993" s="18"/>
      <c r="K6993" s="18"/>
      <c r="L6993" s="18" t="str">
        <f t="shared" si="188"/>
        <v/>
      </c>
      <c r="N6993" t="str">
        <f>IF([1]线路!H6993="","",[1]线路!H6993)</f>
        <v/>
      </c>
    </row>
    <row r="6994" spans="7:14" x14ac:dyDescent="0.15">
      <c r="G6994" s="18"/>
      <c r="H6994" s="18"/>
      <c r="I6994" s="18"/>
      <c r="J6994" s="18"/>
      <c r="K6994" s="18"/>
      <c r="L6994" s="18" t="str">
        <f t="shared" si="188"/>
        <v/>
      </c>
      <c r="N6994" t="str">
        <f>IF([1]线路!H6994="","",[1]线路!H6994)</f>
        <v/>
      </c>
    </row>
  </sheetData>
  <autoFilter ref="L1:L108216"/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"/>
  <sheetViews>
    <sheetView workbookViewId="0">
      <selection activeCell="L4" sqref="L4"/>
    </sheetView>
  </sheetViews>
  <sheetFormatPr defaultRowHeight="13.5" x14ac:dyDescent="0.15"/>
  <cols>
    <col min="3" max="3" width="14.375" customWidth="1"/>
    <col min="4" max="4" width="11.625" customWidth="1"/>
    <col min="11" max="11" width="14.75" customWidth="1"/>
    <col min="12" max="12" width="13.25" customWidth="1"/>
  </cols>
  <sheetData>
    <row r="1" spans="1:12" x14ac:dyDescent="0.15">
      <c r="A1" t="s">
        <v>94</v>
      </c>
      <c r="B1" t="s">
        <v>95</v>
      </c>
      <c r="C1" t="s">
        <v>96</v>
      </c>
      <c r="D1" t="s">
        <v>97</v>
      </c>
      <c r="E1" t="s">
        <v>98</v>
      </c>
      <c r="G1" t="s">
        <v>99</v>
      </c>
      <c r="H1" t="s">
        <v>100</v>
      </c>
      <c r="K1" t="s">
        <v>101</v>
      </c>
      <c r="L1" t="s">
        <v>102</v>
      </c>
    </row>
    <row r="2" spans="1:12" x14ac:dyDescent="0.15">
      <c r="A2" t="str">
        <f>IF('[1]配网开关（负荷开关+断路器）'!A2="","",'[1]配网开关（负荷开关+断路器）'!A2)</f>
        <v>分支开关</v>
      </c>
      <c r="B2" t="str">
        <f>IF('[1]配网开关（负荷开关+断路器）'!B2="","",'[1]配网开关（负荷开关+断路器）'!B2)</f>
        <v>10kV</v>
      </c>
      <c r="C2">
        <f>IF('[1]配网开关（负荷开关+断路器）'!D2="","",'[1]配网开关（负荷开关+断路器）'!D2)</f>
        <v>2</v>
      </c>
      <c r="D2" t="str">
        <f>IF('[1]配网开关（负荷开关+断路器）'!E2="","",'[1]配网开关（负荷开关+断路器）'!E2)</f>
        <v>市辖</v>
      </c>
      <c r="E2">
        <f>IF('[1]配网开关（负荷开关+断路器）'!H2="","",'[1]配网开关（负荷开关+断路器）'!H2)</f>
        <v>1</v>
      </c>
      <c r="F2" t="s">
        <v>110</v>
      </c>
      <c r="G2">
        <v>1</v>
      </c>
      <c r="H2">
        <v>2</v>
      </c>
      <c r="I2" t="s">
        <v>103</v>
      </c>
      <c r="J2" t="s">
        <v>103</v>
      </c>
      <c r="K2">
        <f ca="1">COUNTIFS(OFFSET($B$2,0,0,5000,1),$F$2,OFFSET($D$2,0,0,5000,1),$J2,OFFSET($E$2,0,0,5000,1),$G$2)</f>
        <v>3</v>
      </c>
      <c r="L2">
        <f ca="1">COUNTIFS(OFFSET($B$2,0,0,5000,1),$F$2,OFFSET($D$2,0,0,5000,1),$J2,OFFSET($E$2,0,0,5000,1),$H$2)</f>
        <v>2</v>
      </c>
    </row>
    <row r="3" spans="1:12" x14ac:dyDescent="0.15">
      <c r="A3" t="str">
        <f>IF('[1]配网开关（负荷开关+断路器）'!A3="","",'[1]配网开关（负荷开关+断路器）'!A3)</f>
        <v>集绿贰号配</v>
      </c>
      <c r="B3" t="str">
        <f>IF('[1]配网开关（负荷开关+断路器）'!B3="","",'[1]配网开关（负荷开关+断路器）'!B3)</f>
        <v>10kV</v>
      </c>
      <c r="C3">
        <f>IF('[1]配网开关（负荷开关+断路器）'!D3="","",'[1]配网开关（负荷开关+断路器）'!D3)</f>
        <v>3</v>
      </c>
      <c r="D3" t="str">
        <f>IF('[1]配网开关（负荷开关+断路器）'!E3="","",'[1]配网开关（负荷开关+断路器）'!E3)</f>
        <v>县级</v>
      </c>
      <c r="E3">
        <f>IF('[1]配网开关（负荷开关+断路器）'!H3="","",'[1]配网开关（负荷开关+断路器）'!H3)</f>
        <v>2</v>
      </c>
      <c r="I3" t="s">
        <v>32</v>
      </c>
      <c r="J3" t="s">
        <v>32</v>
      </c>
      <c r="K3">
        <f t="shared" ref="K3" ca="1" si="0">COUNTIFS(OFFSET($B$2,0,0,5000,1),$F$2,OFFSET($D$2,0,0,5000,1),$J3,OFFSET($E$2,0,0,5000,1),$G$2)</f>
        <v>7</v>
      </c>
      <c r="L3">
        <f t="shared" ref="L3" ca="1" si="1">COUNTIFS(OFFSET($B$2,0,0,5000,1),$F$2,OFFSET($D$2,0,0,5000,1),$J3,OFFSET($E$2,0,0,5000,1),$H$2)</f>
        <v>8</v>
      </c>
    </row>
    <row r="4" spans="1:12" x14ac:dyDescent="0.15">
      <c r="A4" t="str">
        <f>IF('[1]配网开关（负荷开关+断路器）'!A4="","",'[1]配网开关（负荷开关+断路器）'!A4)</f>
        <v>集绿叁号配</v>
      </c>
      <c r="B4" t="str">
        <f>IF('[1]配网开关（负荷开关+断路器）'!B4="","",'[1]配网开关（负荷开关+断路器）'!B4)</f>
        <v>10kV</v>
      </c>
      <c r="C4">
        <f>IF('[1]配网开关（负荷开关+断路器）'!D4="","",'[1]配网开关（负荷开关+断路器）'!D4)</f>
        <v>3</v>
      </c>
      <c r="D4" t="str">
        <f>IF('[1]配网开关（负荷开关+断路器）'!E4="","",'[1]配网开关（负荷开关+断路器）'!E4)</f>
        <v>县级</v>
      </c>
      <c r="E4">
        <f>IF('[1]配网开关（负荷开关+断路器）'!H4="","",'[1]配网开关（负荷开关+断路器）'!H4)</f>
        <v>1</v>
      </c>
      <c r="I4" t="s">
        <v>104</v>
      </c>
      <c r="J4">
        <v>0</v>
      </c>
      <c r="K4">
        <f ca="1">COUNTIFS(OFFSET($B$2,0,0,5000,1),$F$2,OFFSET($C$2,0,0,5000,1),$J4,OFFSET($E$2,0,0,5000,1),$G$2)</f>
        <v>0</v>
      </c>
      <c r="L4">
        <f ca="1">COUNTIFS(OFFSET($B$2,0,0,5000,1),$F$2,OFFSET($C$2,0,0,5000,1),$J4,OFFSET($E$2,0,0,5000,1),$H$2)</f>
        <v>1</v>
      </c>
    </row>
    <row r="5" spans="1:12" x14ac:dyDescent="0.15">
      <c r="A5" t="str">
        <f>IF('[1]配网开关（负荷开关+断路器）'!A5="","",'[1]配网开关（负荷开关+断路器）'!A5)</f>
        <v>集绿柒号配</v>
      </c>
      <c r="B5" t="str">
        <f>IF('[1]配网开关（负荷开关+断路器）'!B5="","",'[1]配网开关（负荷开关+断路器）'!B5)</f>
        <v>10kV</v>
      </c>
      <c r="C5">
        <f>IF('[1]配网开关（负荷开关+断路器）'!D5="","",'[1]配网开关（负荷开关+断路器）'!D5)</f>
        <v>3</v>
      </c>
      <c r="D5" t="str">
        <f>IF('[1]配网开关（负荷开关+断路器）'!E5="","",'[1]配网开关（负荷开关+断路器）'!E5)</f>
        <v>县级</v>
      </c>
      <c r="E5">
        <f>IF('[1]配网开关（负荷开关+断路器）'!H5="","",'[1]配网开关（负荷开关+断路器）'!H5)</f>
        <v>2</v>
      </c>
      <c r="I5" t="s">
        <v>105</v>
      </c>
      <c r="J5">
        <v>1</v>
      </c>
      <c r="K5">
        <f t="shared" ref="K5:K9" ca="1" si="2">COUNTIFS(OFFSET($B$2,0,0,5000,1),$F$2,OFFSET($C$2,0,0,5000,1),$J5,OFFSET($E$2,0,0,5000,1),$G$2)</f>
        <v>0</v>
      </c>
      <c r="L5">
        <f t="shared" ref="L5:L9" ca="1" si="3">COUNTIFS(OFFSET($B$2,0,0,5000,1),$F$2,OFFSET($C$2,0,0,5000,1),$J5,OFFSET($E$2,0,0,5000,1),$H$2)</f>
        <v>0</v>
      </c>
    </row>
    <row r="6" spans="1:12" x14ac:dyDescent="0.15">
      <c r="A6" t="str">
        <f>IF('[1]配网开关（负荷开关+断路器）'!A6="","",'[1]配网开关（负荷开关+断路器）'!A6)</f>
        <v>绿地雅苑配</v>
      </c>
      <c r="B6" t="str">
        <f>IF('[1]配网开关（负荷开关+断路器）'!B6="","",'[1]配网开关（负荷开关+断路器）'!B6)</f>
        <v>10kV</v>
      </c>
      <c r="C6">
        <f>IF('[1]配网开关（负荷开关+断路器）'!D6="","",'[1]配网开关（负荷开关+断路器）'!D6)</f>
        <v>3</v>
      </c>
      <c r="D6" t="str">
        <f>IF('[1]配网开关（负荷开关+断路器）'!E6="","",'[1]配网开关（负荷开关+断路器）'!E6)</f>
        <v>县级</v>
      </c>
      <c r="E6">
        <f>IF('[1]配网开关（负荷开关+断路器）'!H6="","",'[1]配网开关（负荷开关+断路器）'!H6)</f>
        <v>1</v>
      </c>
      <c r="I6" t="s">
        <v>106</v>
      </c>
      <c r="J6">
        <v>2</v>
      </c>
      <c r="K6">
        <f t="shared" ca="1" si="2"/>
        <v>3</v>
      </c>
      <c r="L6">
        <f t="shared" ca="1" si="3"/>
        <v>1</v>
      </c>
    </row>
    <row r="7" spans="1:12" x14ac:dyDescent="0.15">
      <c r="A7" t="str">
        <f>IF('[1]配网开关（负荷开关+断路器）'!A7="","",'[1]配网开关（负荷开关+断路器）'!A7)</f>
        <v>集绿壹号配</v>
      </c>
      <c r="B7" t="str">
        <f>IF('[1]配网开关（负荷开关+断路器）'!B7="","",'[1]配网开关（负荷开关+断路器）'!B7)</f>
        <v>10kV</v>
      </c>
      <c r="C7">
        <f>IF('[1]配网开关（负荷开关+断路器）'!D7="","",'[1]配网开关（负荷开关+断路器）'!D7)</f>
        <v>3</v>
      </c>
      <c r="D7" t="str">
        <f>IF('[1]配网开关（负荷开关+断路器）'!E7="","",'[1]配网开关（负荷开关+断路器）'!E7)</f>
        <v>县级</v>
      </c>
      <c r="E7">
        <f>IF('[1]配网开关（负荷开关+断路器）'!H7="","",'[1]配网开关（负荷开关+断路器）'!H7)</f>
        <v>2</v>
      </c>
      <c r="I7" t="s">
        <v>107</v>
      </c>
      <c r="J7">
        <v>3</v>
      </c>
      <c r="K7">
        <f t="shared" ca="1" si="2"/>
        <v>7</v>
      </c>
      <c r="L7">
        <f t="shared" ca="1" si="3"/>
        <v>8</v>
      </c>
    </row>
    <row r="8" spans="1:12" x14ac:dyDescent="0.15">
      <c r="A8" t="str">
        <f>IF('[1]配网开关（负荷开关+断路器）'!A8="","",'[1]配网开关（负荷开关+断路器）'!A8)</f>
        <v>花桥电信配</v>
      </c>
      <c r="B8" t="str">
        <f>IF('[1]配网开关（负荷开关+断路器）'!B8="","",'[1]配网开关（负荷开关+断路器）'!B8)</f>
        <v>10kV</v>
      </c>
      <c r="C8">
        <f>IF('[1]配网开关（负荷开关+断路器）'!D8="","",'[1]配网开关（负荷开关+断路器）'!D8)</f>
        <v>2</v>
      </c>
      <c r="D8" t="str">
        <f>IF('[1]配网开关（负荷开关+断路器）'!E8="","",'[1]配网开关（负荷开关+断路器）'!E8)</f>
        <v>市辖</v>
      </c>
      <c r="E8">
        <f>IF('[1]配网开关（负荷开关+断路器）'!H8="","",'[1]配网开关（负荷开关+断路器）'!H8)</f>
        <v>1</v>
      </c>
      <c r="I8" t="s">
        <v>108</v>
      </c>
      <c r="J8">
        <v>4</v>
      </c>
      <c r="K8">
        <f t="shared" ca="1" si="2"/>
        <v>0</v>
      </c>
      <c r="L8">
        <f t="shared" ca="1" si="3"/>
        <v>0</v>
      </c>
    </row>
    <row r="9" spans="1:12" x14ac:dyDescent="0.15">
      <c r="A9" t="str">
        <f>IF('[1]配网开关（负荷开关+断路器）'!A9="","",'[1]配网开关（负荷开关+断路器）'!A9)</f>
        <v>东泾西配</v>
      </c>
      <c r="B9" t="str">
        <f>IF('[1]配网开关（负荷开关+断路器）'!B9="","",'[1]配网开关（负荷开关+断路器）'!B9)</f>
        <v>10kV</v>
      </c>
      <c r="C9">
        <f>IF('[1]配网开关（负荷开关+断路器）'!D9="","",'[1]配网开关（负荷开关+断路器）'!D9)</f>
        <v>0</v>
      </c>
      <c r="D9" t="str">
        <f>IF('[1]配网开关（负荷开关+断路器）'!E9="","",'[1]配网开关（负荷开关+断路器）'!E9)</f>
        <v>市辖</v>
      </c>
      <c r="E9">
        <f>IF('[1]配网开关（负荷开关+断路器）'!H9="","",'[1]配网开关（负荷开关+断路器）'!H9)</f>
        <v>2</v>
      </c>
      <c r="I9" t="s">
        <v>109</v>
      </c>
      <c r="J9">
        <v>5</v>
      </c>
      <c r="K9">
        <f t="shared" ca="1" si="2"/>
        <v>0</v>
      </c>
      <c r="L9">
        <f t="shared" ca="1" si="3"/>
        <v>0</v>
      </c>
    </row>
    <row r="10" spans="1:12" x14ac:dyDescent="0.15">
      <c r="A10" t="str">
        <f>IF('[1]配网开关（负荷开关+断路器）'!A10="","",'[1]配网开关（负荷开关+断路器）'!A10)</f>
        <v>滨江北贰配</v>
      </c>
      <c r="B10" t="str">
        <f>IF('[1]配网开关（负荷开关+断路器）'!B10="","",'[1]配网开关（负荷开关+断路器）'!B10)</f>
        <v>10kV</v>
      </c>
      <c r="C10">
        <f>IF('[1]配网开关（负荷开关+断路器）'!D10="","",'[1]配网开关（负荷开关+断路器）'!D10)</f>
        <v>3</v>
      </c>
      <c r="D10" t="str">
        <f>IF('[1]配网开关（负荷开关+断路器）'!E10="","",'[1]配网开关（负荷开关+断路器）'!E10)</f>
        <v>县级</v>
      </c>
      <c r="E10">
        <f>IF('[1]配网开关（负荷开关+断路器）'!H10="","",'[1]配网开关（负荷开关+断路器）'!H10)</f>
        <v>1</v>
      </c>
    </row>
    <row r="11" spans="1:12" x14ac:dyDescent="0.15">
      <c r="A11" t="str">
        <f>IF('[1]配网开关（负荷开关+断路器）'!A11="","",'[1]配网开关（负荷开关+断路器）'!A11)</f>
        <v>基金产业西配</v>
      </c>
      <c r="B11" t="str">
        <f>IF('[1]配网开关（负荷开关+断路器）'!B11="","",'[1]配网开关（负荷开关+断路器）'!B11)</f>
        <v>10kV</v>
      </c>
      <c r="C11">
        <f>IF('[1]配网开关（负荷开关+断路器）'!D11="","",'[1]配网开关（负荷开关+断路器）'!D11)</f>
        <v>3</v>
      </c>
      <c r="D11" t="str">
        <f>IF('[1]配网开关（负荷开关+断路器）'!E11="","",'[1]配网开关（负荷开关+断路器）'!E11)</f>
        <v>县级</v>
      </c>
      <c r="E11">
        <f>IF('[1]配网开关（负荷开关+断路器）'!H11="","",'[1]配网开关（负荷开关+断路器）'!H11)</f>
        <v>2</v>
      </c>
    </row>
    <row r="12" spans="1:12" x14ac:dyDescent="0.15">
      <c r="A12" t="str">
        <f>IF('[1]配网开关（负荷开关+断路器）'!A12="","",'[1]配网开关（负荷开关+断路器）'!A12)</f>
        <v>汇丰商业分支开关</v>
      </c>
      <c r="B12" t="str">
        <f>IF('[1]配网开关（负荷开关+断路器）'!B12="","",'[1]配网开关（负荷开关+断路器）'!B12)</f>
        <v>10kV</v>
      </c>
      <c r="C12">
        <f>IF('[1]配网开关（负荷开关+断路器）'!D12="","",'[1]配网开关（负荷开关+断路器）'!D12)</f>
        <v>2</v>
      </c>
      <c r="D12" t="str">
        <f>IF('[1]配网开关（负荷开关+断路器）'!E12="","",'[1]配网开关（负荷开关+断路器）'!E12)</f>
        <v>市辖</v>
      </c>
      <c r="E12">
        <f>IF('[1]配网开关（负荷开关+断路器）'!H12="","",'[1]配网开关（负荷开关+断路器）'!H12)</f>
        <v>1</v>
      </c>
    </row>
    <row r="13" spans="1:12" x14ac:dyDescent="0.15">
      <c r="A13" t="str">
        <f>IF('[1]配网开关（负荷开关+断路器）'!A13="","",'[1]配网开关（负荷开关+断路器）'!A13)</f>
        <v>商运F1</v>
      </c>
      <c r="B13" t="str">
        <f>IF('[1]配网开关（负荷开关+断路器）'!B13="","",'[1]配网开关（负荷开关+断路器）'!B13)</f>
        <v>10kV</v>
      </c>
      <c r="C13">
        <f>IF('[1]配网开关（负荷开关+断路器）'!D13="","",'[1]配网开关（负荷开关+断路器）'!D13)</f>
        <v>3</v>
      </c>
      <c r="D13" t="str">
        <f>IF('[1]配网开关（负荷开关+断路器）'!E13="","",'[1]配网开关（负荷开关+断路器）'!E13)</f>
        <v>县级</v>
      </c>
      <c r="E13">
        <f>IF('[1]配网开关（负荷开关+断路器）'!H13="","",'[1]配网开关（负荷开关+断路器）'!H13)</f>
        <v>2</v>
      </c>
    </row>
    <row r="14" spans="1:12" x14ac:dyDescent="0.15">
      <c r="A14" t="str">
        <f>IF('[1]配网开关（负荷开关+断路器）'!A14="","",'[1]配网开关（负荷开关+断路器）'!A14)</f>
        <v>商运F2</v>
      </c>
      <c r="B14" t="str">
        <f>IF('[1]配网开关（负荷开关+断路器）'!B14="","",'[1]配网开关（负荷开关+断路器）'!B14)</f>
        <v>10kV</v>
      </c>
      <c r="C14">
        <f>IF('[1]配网开关（负荷开关+断路器）'!D14="","",'[1]配网开关（负荷开关+断路器）'!D14)</f>
        <v>3</v>
      </c>
      <c r="D14" t="str">
        <f>IF('[1]配网开关（负荷开关+断路器）'!E14="","",'[1]配网开关（负荷开关+断路器）'!E14)</f>
        <v>县级</v>
      </c>
      <c r="E14">
        <f>IF('[1]配网开关（负荷开关+断路器）'!H14="","",'[1]配网开关（负荷开关+断路器）'!H14)</f>
        <v>1</v>
      </c>
    </row>
    <row r="15" spans="1:12" x14ac:dyDescent="0.15">
      <c r="A15" t="str">
        <f>IF('[1]配网开关（负荷开关+断路器）'!A15="","",'[1]配网开关（负荷开关+断路器）'!A15)</f>
        <v>百泾线F2</v>
      </c>
      <c r="B15" t="str">
        <f>IF('[1]配网开关（负荷开关+断路器）'!B15="","",'[1]配网开关（负荷开关+断路器）'!B15)</f>
        <v>10kV</v>
      </c>
      <c r="C15">
        <f>IF('[1]配网开关（负荷开关+断路器）'!D15="","",'[1]配网开关（负荷开关+断路器）'!D15)</f>
        <v>3</v>
      </c>
      <c r="D15" t="str">
        <f>IF('[1]配网开关（负荷开关+断路器）'!E15="","",'[1]配网开关（负荷开关+断路器）'!E15)</f>
        <v>县级</v>
      </c>
      <c r="E15">
        <f>IF('[1]配网开关（负荷开关+断路器）'!H15="","",'[1]配网开关（负荷开关+断路器）'!H15)</f>
        <v>2</v>
      </c>
    </row>
    <row r="16" spans="1:12" x14ac:dyDescent="0.15">
      <c r="A16" t="str">
        <f>IF('[1]配网开关（负荷开关+断路器）'!A16="","",'[1]配网开关（负荷开关+断路器）'!A16)</f>
        <v>商运F3</v>
      </c>
      <c r="B16" t="str">
        <f>IF('[1]配网开关（负荷开关+断路器）'!B16="","",'[1]配网开关（负荷开关+断路器）'!B16)</f>
        <v>10kV</v>
      </c>
      <c r="C16">
        <f>IF('[1]配网开关（负荷开关+断路器）'!D16="","",'[1]配网开关（负荷开关+断路器）'!D16)</f>
        <v>3</v>
      </c>
      <c r="D16" t="str">
        <f>IF('[1]配网开关（负荷开关+断路器）'!E16="","",'[1]配网开关（负荷开关+断路器）'!E16)</f>
        <v>县级</v>
      </c>
      <c r="E16">
        <f>IF('[1]配网开关（负荷开关+断路器）'!H16="","",'[1]配网开关（负荷开关+断路器）'!H16)</f>
        <v>1</v>
      </c>
    </row>
    <row r="17" spans="1:5" x14ac:dyDescent="0.15">
      <c r="A17" t="str">
        <f>IF('[1]配网开关（负荷开关+断路器）'!A17="","",'[1]配网开关（负荷开关+断路器）'!A17)</f>
        <v>绿中线F1</v>
      </c>
      <c r="B17" t="str">
        <f>IF('[1]配网开关（负荷开关+断路器）'!B17="","",'[1]配网开关（负荷开关+断路器）'!B17)</f>
        <v>10kV</v>
      </c>
      <c r="C17">
        <f>IF('[1]配网开关（负荷开关+断路器）'!D17="","",'[1]配网开关（负荷开关+断路器）'!D17)</f>
        <v>3</v>
      </c>
      <c r="D17" t="str">
        <f>IF('[1]配网开关（负荷开关+断路器）'!E17="","",'[1]配网开关（负荷开关+断路器）'!E17)</f>
        <v>县级</v>
      </c>
      <c r="E17">
        <f>IF('[1]配网开关（负荷开关+断路器）'!H17="","",'[1]配网开关（负荷开关+断路器）'!H17)</f>
        <v>2</v>
      </c>
    </row>
    <row r="18" spans="1:5" x14ac:dyDescent="0.15">
      <c r="A18" t="str">
        <f>IF('[1]配网开关（负荷开关+断路器）'!A18="","",'[1]配网开关（负荷开关+断路器）'!A18)</f>
        <v>绿地大道柒号分支开关</v>
      </c>
      <c r="B18" t="str">
        <f>IF('[1]配网开关（负荷开关+断路器）'!B18="","",'[1]配网开关（负荷开关+断路器）'!B18)</f>
        <v>10kV</v>
      </c>
      <c r="C18">
        <f>IF('[1]配网开关（负荷开关+断路器）'!D18="","",'[1]配网开关（负荷开关+断路器）'!D18)</f>
        <v>3</v>
      </c>
      <c r="D18" t="str">
        <f>IF('[1]配网开关（负荷开关+断路器）'!E18="","",'[1]配网开关（负荷开关+断路器）'!E18)</f>
        <v>县级</v>
      </c>
      <c r="E18">
        <f>IF('[1]配网开关（负荷开关+断路器）'!H18="","",'[1]配网开关（负荷开关+断路器）'!H18)</f>
        <v>1</v>
      </c>
    </row>
    <row r="19" spans="1:5" x14ac:dyDescent="0.15">
      <c r="A19" t="str">
        <f>IF('[1]配网开关（负荷开关+断路器）'!A19="","",'[1]配网开关（负荷开关+断路器）'!A19)</f>
        <v>绿地大道贰号分支</v>
      </c>
      <c r="B19" t="str">
        <f>IF('[1]配网开关（负荷开关+断路器）'!B19="","",'[1]配网开关（负荷开关+断路器）'!B19)</f>
        <v>10kV</v>
      </c>
      <c r="C19">
        <f>IF('[1]配网开关（负荷开关+断路器）'!D19="","",'[1]配网开关（负荷开关+断路器）'!D19)</f>
        <v>2</v>
      </c>
      <c r="D19" t="str">
        <f>IF('[1]配网开关（负荷开关+断路器）'!E19="","",'[1]配网开关（负荷开关+断路器）'!E19)</f>
        <v>市辖</v>
      </c>
      <c r="E19">
        <f>IF('[1]配网开关（负荷开关+断路器）'!H19="","",'[1]配网开关（负荷开关+断路器）'!H19)</f>
        <v>2</v>
      </c>
    </row>
    <row r="20" spans="1:5" x14ac:dyDescent="0.15">
      <c r="A20" t="str">
        <f>IF('[1]配网开关（负荷开关+断路器）'!A20="","",'[1]配网开关（负荷开关+断路器）'!A20)</f>
        <v>绿南线F1</v>
      </c>
      <c r="B20" t="str">
        <f>IF('[1]配网开关（负荷开关+断路器）'!B20="","",'[1]配网开关（负荷开关+断路器）'!B20)</f>
        <v>10kV</v>
      </c>
      <c r="C20">
        <f>IF('[1]配网开关（负荷开关+断路器）'!D20="","",'[1]配网开关（负荷开关+断路器）'!D20)</f>
        <v>3</v>
      </c>
      <c r="D20" t="str">
        <f>IF('[1]配网开关（负荷开关+断路器）'!E20="","",'[1]配网开关（负荷开关+断路器）'!E20)</f>
        <v>县级</v>
      </c>
      <c r="E20">
        <f>IF('[1]配网开关（负荷开关+断路器）'!H20="","",'[1]配网开关（负荷开关+断路器）'!H20)</f>
        <v>1</v>
      </c>
    </row>
    <row r="21" spans="1:5" x14ac:dyDescent="0.15">
      <c r="A21" t="str">
        <f>IF('[1]配网开关（负荷开关+断路器）'!A21="","",'[1]配网开关（负荷开关+断路器）'!A21)</f>
        <v>中泰线绿地大厦F1</v>
      </c>
      <c r="B21" t="str">
        <f>IF('[1]配网开关（负荷开关+断路器）'!B21="","",'[1]配网开关（负荷开关+断路器）'!B21)</f>
        <v>10kV</v>
      </c>
      <c r="C21">
        <f>IF('[1]配网开关（负荷开关+断路器）'!D21="","",'[1]配网开关（负荷开关+断路器）'!D21)</f>
        <v>3</v>
      </c>
      <c r="D21" t="str">
        <f>IF('[1]配网开关（负荷开关+断路器）'!E21="","",'[1]配网开关（负荷开关+断路器）'!E21)</f>
        <v>县级</v>
      </c>
      <c r="E21">
        <f>IF('[1]配网开关（负荷开关+断路器）'!H21="","",'[1]配网开关（负荷开关+断路器）'!H21)</f>
        <v>2</v>
      </c>
    </row>
    <row r="22" spans="1:5" x14ac:dyDescent="0.15">
      <c r="A22" t="str">
        <f>IF('[1]配网开关（负荷开关+断路器）'!A22="","",'[1]配网开关（负荷开关+断路器）'!A22)</f>
        <v/>
      </c>
      <c r="B22" t="str">
        <f>IF('[1]配网开关（负荷开关+断路器）'!B22="","",'[1]配网开关（负荷开关+断路器）'!B22)</f>
        <v/>
      </c>
      <c r="C22" t="str">
        <f>IF('[1]配网开关（负荷开关+断路器）'!D22="","",'[1]配网开关（负荷开关+断路器）'!D22)</f>
        <v/>
      </c>
      <c r="D22" t="str">
        <f>IF('[1]配网开关（负荷开关+断路器）'!E22="","",'[1]配网开关（负荷开关+断路器）'!E22)</f>
        <v/>
      </c>
      <c r="E22" t="str">
        <f>IF('[1]配网开关（负荷开关+断路器）'!H22="","",'[1]配网开关（负荷开关+断路器）'!H22)</f>
        <v/>
      </c>
    </row>
    <row r="23" spans="1:5" x14ac:dyDescent="0.15">
      <c r="A23" t="str">
        <f>IF('[1]配网开关（负荷开关+断路器）'!A23="","",'[1]配网开关（负荷开关+断路器）'!A23)</f>
        <v/>
      </c>
      <c r="B23" t="str">
        <f>IF('[1]配网开关（负荷开关+断路器）'!B23="","",'[1]配网开关（负荷开关+断路器）'!B23)</f>
        <v/>
      </c>
      <c r="C23" t="str">
        <f>IF('[1]配网开关（负荷开关+断路器）'!D23="","",'[1]配网开关（负荷开关+断路器）'!D23)</f>
        <v/>
      </c>
      <c r="D23" t="str">
        <f>IF('[1]配网开关（负荷开关+断路器）'!E23="","",'[1]配网开关（负荷开关+断路器）'!E23)</f>
        <v/>
      </c>
      <c r="E23" t="str">
        <f>IF('[1]配网开关（负荷开关+断路器）'!H23="","",'[1]配网开关（负荷开关+断路器）'!H23)</f>
        <v/>
      </c>
    </row>
    <row r="24" spans="1:5" x14ac:dyDescent="0.15">
      <c r="A24" t="str">
        <f>IF('[1]配网开关（负荷开关+断路器）'!A24="","",'[1]配网开关（负荷开关+断路器）'!A24)</f>
        <v/>
      </c>
      <c r="B24" t="str">
        <f>IF('[1]配网开关（负荷开关+断路器）'!B24="","",'[1]配网开关（负荷开关+断路器）'!B24)</f>
        <v/>
      </c>
      <c r="C24" t="str">
        <f>IF('[1]配网开关（负荷开关+断路器）'!D24="","",'[1]配网开关（负荷开关+断路器）'!D24)</f>
        <v/>
      </c>
      <c r="D24" t="str">
        <f>IF('[1]配网开关（负荷开关+断路器）'!E24="","",'[1]配网开关（负荷开关+断路器）'!E24)</f>
        <v/>
      </c>
      <c r="E24" t="str">
        <f>IF('[1]配网开关（负荷开关+断路器）'!H24="","",'[1]配网开关（负荷开关+断路器）'!H24)</f>
        <v/>
      </c>
    </row>
    <row r="25" spans="1:5" x14ac:dyDescent="0.15">
      <c r="A25" t="str">
        <f>IF('[1]配网开关（负荷开关+断路器）'!A25="","",'[1]配网开关（负荷开关+断路器）'!A25)</f>
        <v/>
      </c>
      <c r="B25" t="str">
        <f>IF('[1]配网开关（负荷开关+断路器）'!B25="","",'[1]配网开关（负荷开关+断路器）'!B25)</f>
        <v/>
      </c>
      <c r="C25" t="str">
        <f>IF('[1]配网开关（负荷开关+断路器）'!D25="","",'[1]配网开关（负荷开关+断路器）'!D25)</f>
        <v/>
      </c>
      <c r="D25" t="str">
        <f>IF('[1]配网开关（负荷开关+断路器）'!E25="","",'[1]配网开关（负荷开关+断路器）'!E25)</f>
        <v/>
      </c>
      <c r="E25" t="str">
        <f>IF('[1]配网开关（负荷开关+断路器）'!H25="","",'[1]配网开关（负荷开关+断路器）'!H25)</f>
        <v/>
      </c>
    </row>
    <row r="26" spans="1:5" x14ac:dyDescent="0.15">
      <c r="A26" t="str">
        <f>IF('[1]配网开关（负荷开关+断路器）'!A26="","",'[1]配网开关（负荷开关+断路器）'!A26)</f>
        <v/>
      </c>
      <c r="B26" t="str">
        <f>IF('[1]配网开关（负荷开关+断路器）'!B26="","",'[1]配网开关（负荷开关+断路器）'!B26)</f>
        <v/>
      </c>
      <c r="C26" t="str">
        <f>IF('[1]配网开关（负荷开关+断路器）'!D26="","",'[1]配网开关（负荷开关+断路器）'!D26)</f>
        <v/>
      </c>
      <c r="D26" t="str">
        <f>IF('[1]配网开关（负荷开关+断路器）'!E26="","",'[1]配网开关（负荷开关+断路器）'!E26)</f>
        <v/>
      </c>
      <c r="E26" t="str">
        <f>IF('[1]配网开关（负荷开关+断路器）'!H26="","",'[1]配网开关（负荷开关+断路器）'!H26)</f>
        <v/>
      </c>
    </row>
    <row r="27" spans="1:5" x14ac:dyDescent="0.15">
      <c r="A27" t="str">
        <f>IF('[1]配网开关（负荷开关+断路器）'!A27="","",'[1]配网开关（负荷开关+断路器）'!A27)</f>
        <v/>
      </c>
      <c r="B27" t="str">
        <f>IF('[1]配网开关（负荷开关+断路器）'!B27="","",'[1]配网开关（负荷开关+断路器）'!B27)</f>
        <v/>
      </c>
      <c r="C27" t="str">
        <f>IF('[1]配网开关（负荷开关+断路器）'!D27="","",'[1]配网开关（负荷开关+断路器）'!D27)</f>
        <v/>
      </c>
      <c r="D27" t="str">
        <f>IF('[1]配网开关（负荷开关+断路器）'!E27="","",'[1]配网开关（负荷开关+断路器）'!E27)</f>
        <v/>
      </c>
      <c r="E27" t="str">
        <f>IF('[1]配网开关（负荷开关+断路器）'!H27="","",'[1]配网开关（负荷开关+断路器）'!H27)</f>
        <v/>
      </c>
    </row>
    <row r="28" spans="1:5" x14ac:dyDescent="0.15">
      <c r="A28" t="str">
        <f>IF('[1]配网开关（负荷开关+断路器）'!A28="","",'[1]配网开关（负荷开关+断路器）'!A28)</f>
        <v/>
      </c>
      <c r="B28" t="str">
        <f>IF('[1]配网开关（负荷开关+断路器）'!B28="","",'[1]配网开关（负荷开关+断路器）'!B28)</f>
        <v/>
      </c>
      <c r="C28" t="str">
        <f>IF('[1]配网开关（负荷开关+断路器）'!D28="","",'[1]配网开关（负荷开关+断路器）'!D28)</f>
        <v/>
      </c>
      <c r="D28" t="str">
        <f>IF('[1]配网开关（负荷开关+断路器）'!E28="","",'[1]配网开关（负荷开关+断路器）'!E28)</f>
        <v/>
      </c>
      <c r="E28" t="str">
        <f>IF('[1]配网开关（负荷开关+断路器）'!H28="","",'[1]配网开关（负荷开关+断路器）'!H28)</f>
        <v/>
      </c>
    </row>
    <row r="29" spans="1:5" x14ac:dyDescent="0.15">
      <c r="A29" t="str">
        <f>IF('[1]配网开关（负荷开关+断路器）'!A29="","",'[1]配网开关（负荷开关+断路器）'!A29)</f>
        <v/>
      </c>
      <c r="B29" t="str">
        <f>IF('[1]配网开关（负荷开关+断路器）'!B29="","",'[1]配网开关（负荷开关+断路器）'!B29)</f>
        <v/>
      </c>
      <c r="C29" t="str">
        <f>IF('[1]配网开关（负荷开关+断路器）'!D29="","",'[1]配网开关（负荷开关+断路器）'!D29)</f>
        <v/>
      </c>
      <c r="D29" t="str">
        <f>IF('[1]配网开关（负荷开关+断路器）'!E29="","",'[1]配网开关（负荷开关+断路器）'!E29)</f>
        <v/>
      </c>
      <c r="E29" t="str">
        <f>IF('[1]配网开关（负荷开关+断路器）'!H29="","",'[1]配网开关（负荷开关+断路器）'!H29)</f>
        <v/>
      </c>
    </row>
    <row r="30" spans="1:5" x14ac:dyDescent="0.15">
      <c r="A30" t="str">
        <f>IF('[1]配网开关（负荷开关+断路器）'!A30="","",'[1]配网开关（负荷开关+断路器）'!A30)</f>
        <v/>
      </c>
      <c r="B30" t="str">
        <f>IF('[1]配网开关（负荷开关+断路器）'!B30="","",'[1]配网开关（负荷开关+断路器）'!B30)</f>
        <v/>
      </c>
      <c r="C30" t="str">
        <f>IF('[1]配网开关（负荷开关+断路器）'!D30="","",'[1]配网开关（负荷开关+断路器）'!D30)</f>
        <v/>
      </c>
      <c r="D30" t="str">
        <f>IF('[1]配网开关（负荷开关+断路器）'!E30="","",'[1]配网开关（负荷开关+断路器）'!E30)</f>
        <v/>
      </c>
      <c r="E30" t="str">
        <f>IF('[1]配网开关（负荷开关+断路器）'!H30="","",'[1]配网开关（负荷开关+断路器）'!H30)</f>
        <v/>
      </c>
    </row>
    <row r="31" spans="1:5" x14ac:dyDescent="0.15">
      <c r="A31" t="str">
        <f>IF('[1]配网开关（负荷开关+断路器）'!A31="","",'[1]配网开关（负荷开关+断路器）'!A31)</f>
        <v/>
      </c>
      <c r="B31" t="str">
        <f>IF('[1]配网开关（负荷开关+断路器）'!B31="","",'[1]配网开关（负荷开关+断路器）'!B31)</f>
        <v/>
      </c>
      <c r="C31" t="str">
        <f>IF('[1]配网开关（负荷开关+断路器）'!D31="","",'[1]配网开关（负荷开关+断路器）'!D31)</f>
        <v/>
      </c>
      <c r="D31" t="str">
        <f>IF('[1]配网开关（负荷开关+断路器）'!E31="","",'[1]配网开关（负荷开关+断路器）'!E31)</f>
        <v/>
      </c>
      <c r="E31" t="str">
        <f>IF('[1]配网开关（负荷开关+断路器）'!H31="","",'[1]配网开关（负荷开关+断路器）'!H31)</f>
        <v/>
      </c>
    </row>
    <row r="32" spans="1:5" x14ac:dyDescent="0.15">
      <c r="A32" t="str">
        <f>IF('[1]配网开关（负荷开关+断路器）'!A32="","",'[1]配网开关（负荷开关+断路器）'!A32)</f>
        <v/>
      </c>
      <c r="B32" t="str">
        <f>IF('[1]配网开关（负荷开关+断路器）'!B32="","",'[1]配网开关（负荷开关+断路器）'!B32)</f>
        <v/>
      </c>
      <c r="C32" t="str">
        <f>IF('[1]配网开关（负荷开关+断路器）'!D32="","",'[1]配网开关（负荷开关+断路器）'!D32)</f>
        <v/>
      </c>
      <c r="D32" t="str">
        <f>IF('[1]配网开关（负荷开关+断路器）'!E32="","",'[1]配网开关（负荷开关+断路器）'!E32)</f>
        <v/>
      </c>
      <c r="E32" t="str">
        <f>IF('[1]配网开关（负荷开关+断路器）'!H32="","",'[1]配网开关（负荷开关+断路器）'!H32)</f>
        <v/>
      </c>
    </row>
    <row r="33" spans="1:5" x14ac:dyDescent="0.15">
      <c r="A33" t="str">
        <f>IF('[1]配网开关（负荷开关+断路器）'!A33="","",'[1]配网开关（负荷开关+断路器）'!A33)</f>
        <v/>
      </c>
      <c r="B33" t="str">
        <f>IF('[1]配网开关（负荷开关+断路器）'!B33="","",'[1]配网开关（负荷开关+断路器）'!B33)</f>
        <v/>
      </c>
      <c r="C33" t="str">
        <f>IF('[1]配网开关（负荷开关+断路器）'!D33="","",'[1]配网开关（负荷开关+断路器）'!D33)</f>
        <v/>
      </c>
      <c r="D33" t="str">
        <f>IF('[1]配网开关（负荷开关+断路器）'!E33="","",'[1]配网开关（负荷开关+断路器）'!E33)</f>
        <v/>
      </c>
      <c r="E33" t="str">
        <f>IF('[1]配网开关（负荷开关+断路器）'!H33="","",'[1]配网开关（负荷开关+断路器）'!H33)</f>
        <v/>
      </c>
    </row>
    <row r="34" spans="1:5" x14ac:dyDescent="0.15">
      <c r="A34" t="str">
        <f>IF('[1]配网开关（负荷开关+断路器）'!A34="","",'[1]配网开关（负荷开关+断路器）'!A34)</f>
        <v/>
      </c>
      <c r="B34" t="str">
        <f>IF('[1]配网开关（负荷开关+断路器）'!B34="","",'[1]配网开关（负荷开关+断路器）'!B34)</f>
        <v/>
      </c>
      <c r="C34" t="str">
        <f>IF('[1]配网开关（负荷开关+断路器）'!D34="","",'[1]配网开关（负荷开关+断路器）'!D34)</f>
        <v/>
      </c>
      <c r="D34" t="str">
        <f>IF('[1]配网开关（负荷开关+断路器）'!E34="","",'[1]配网开关（负荷开关+断路器）'!E34)</f>
        <v/>
      </c>
      <c r="E34" t="str">
        <f>IF('[1]配网开关（负荷开关+断路器）'!H34="","",'[1]配网开关（负荷开关+断路器）'!H34)</f>
        <v/>
      </c>
    </row>
    <row r="35" spans="1:5" x14ac:dyDescent="0.15">
      <c r="A35" t="str">
        <f>IF('[1]配网开关（负荷开关+断路器）'!A35="","",'[1]配网开关（负荷开关+断路器）'!A35)</f>
        <v/>
      </c>
      <c r="B35" t="str">
        <f>IF('[1]配网开关（负荷开关+断路器）'!B35="","",'[1]配网开关（负荷开关+断路器）'!B35)</f>
        <v/>
      </c>
      <c r="C35" t="str">
        <f>IF('[1]配网开关（负荷开关+断路器）'!D35="","",'[1]配网开关（负荷开关+断路器）'!D35)</f>
        <v/>
      </c>
      <c r="D35" t="str">
        <f>IF('[1]配网开关（负荷开关+断路器）'!E35="","",'[1]配网开关（负荷开关+断路器）'!E35)</f>
        <v/>
      </c>
      <c r="E35" t="str">
        <f>IF('[1]配网开关（负荷开关+断路器）'!H35="","",'[1]配网开关（负荷开关+断路器）'!H35)</f>
        <v/>
      </c>
    </row>
    <row r="36" spans="1:5" x14ac:dyDescent="0.15">
      <c r="A36" t="str">
        <f>IF('[1]配网开关（负荷开关+断路器）'!A36="","",'[1]配网开关（负荷开关+断路器）'!A36)</f>
        <v/>
      </c>
      <c r="B36" t="str">
        <f>IF('[1]配网开关（负荷开关+断路器）'!B36="","",'[1]配网开关（负荷开关+断路器）'!B36)</f>
        <v/>
      </c>
      <c r="C36" t="str">
        <f>IF('[1]配网开关（负荷开关+断路器）'!D36="","",'[1]配网开关（负荷开关+断路器）'!D36)</f>
        <v/>
      </c>
      <c r="D36" t="str">
        <f>IF('[1]配网开关（负荷开关+断路器）'!E36="","",'[1]配网开关（负荷开关+断路器）'!E36)</f>
        <v/>
      </c>
      <c r="E36" t="str">
        <f>IF('[1]配网开关（负荷开关+断路器）'!H36="","",'[1]配网开关（负荷开关+断路器）'!H36)</f>
        <v/>
      </c>
    </row>
    <row r="37" spans="1:5" x14ac:dyDescent="0.15">
      <c r="A37" t="str">
        <f>IF('[1]配网开关（负荷开关+断路器）'!A37="","",'[1]配网开关（负荷开关+断路器）'!A37)</f>
        <v/>
      </c>
      <c r="B37" t="str">
        <f>IF('[1]配网开关（负荷开关+断路器）'!B37="","",'[1]配网开关（负荷开关+断路器）'!B37)</f>
        <v/>
      </c>
      <c r="C37" t="str">
        <f>IF('[1]配网开关（负荷开关+断路器）'!D37="","",'[1]配网开关（负荷开关+断路器）'!D37)</f>
        <v/>
      </c>
      <c r="D37" t="str">
        <f>IF('[1]配网开关（负荷开关+断路器）'!E37="","",'[1]配网开关（负荷开关+断路器）'!E37)</f>
        <v/>
      </c>
      <c r="E37" t="str">
        <f>IF('[1]配网开关（负荷开关+断路器）'!H37="","",'[1]配网开关（负荷开关+断路器）'!H37)</f>
        <v/>
      </c>
    </row>
    <row r="38" spans="1:5" x14ac:dyDescent="0.15">
      <c r="A38" t="str">
        <f>IF('[1]配网开关（负荷开关+断路器）'!A38="","",'[1]配网开关（负荷开关+断路器）'!A38)</f>
        <v/>
      </c>
      <c r="B38" t="str">
        <f>IF('[1]配网开关（负荷开关+断路器）'!B38="","",'[1]配网开关（负荷开关+断路器）'!B38)</f>
        <v/>
      </c>
      <c r="C38" t="str">
        <f>IF('[1]配网开关（负荷开关+断路器）'!D38="","",'[1]配网开关（负荷开关+断路器）'!D38)</f>
        <v/>
      </c>
      <c r="D38" t="str">
        <f>IF('[1]配网开关（负荷开关+断路器）'!E38="","",'[1]配网开关（负荷开关+断路器）'!E38)</f>
        <v/>
      </c>
      <c r="E38" t="str">
        <f>IF('[1]配网开关（负荷开关+断路器）'!H38="","",'[1]配网开关（负荷开关+断路器）'!H38)</f>
        <v/>
      </c>
    </row>
    <row r="39" spans="1:5" x14ac:dyDescent="0.15">
      <c r="A39" t="str">
        <f>IF('[1]配网开关（负荷开关+断路器）'!A39="","",'[1]配网开关（负荷开关+断路器）'!A39)</f>
        <v/>
      </c>
      <c r="B39" t="str">
        <f>IF('[1]配网开关（负荷开关+断路器）'!B39="","",'[1]配网开关（负荷开关+断路器）'!B39)</f>
        <v/>
      </c>
      <c r="C39" t="str">
        <f>IF('[1]配网开关（负荷开关+断路器）'!D39="","",'[1]配网开关（负荷开关+断路器）'!D39)</f>
        <v/>
      </c>
      <c r="D39" t="str">
        <f>IF('[1]配网开关（负荷开关+断路器）'!E39="","",'[1]配网开关（负荷开关+断路器）'!E39)</f>
        <v/>
      </c>
      <c r="E39" t="str">
        <f>IF('[1]配网开关（负荷开关+断路器）'!H39="","",'[1]配网开关（负荷开关+断路器）'!H39)</f>
        <v/>
      </c>
    </row>
    <row r="40" spans="1:5" x14ac:dyDescent="0.15">
      <c r="A40" t="str">
        <f>IF('[1]配网开关（负荷开关+断路器）'!A40="","",'[1]配网开关（负荷开关+断路器）'!A40)</f>
        <v/>
      </c>
      <c r="B40" t="str">
        <f>IF('[1]配网开关（负荷开关+断路器）'!B40="","",'[1]配网开关（负荷开关+断路器）'!B40)</f>
        <v/>
      </c>
      <c r="C40" t="str">
        <f>IF('[1]配网开关（负荷开关+断路器）'!D40="","",'[1]配网开关（负荷开关+断路器）'!D40)</f>
        <v/>
      </c>
      <c r="D40" t="str">
        <f>IF('[1]配网开关（负荷开关+断路器）'!E40="","",'[1]配网开关（负荷开关+断路器）'!E40)</f>
        <v/>
      </c>
      <c r="E40" t="str">
        <f>IF('[1]配网开关（负荷开关+断路器）'!H40="","",'[1]配网开关（负荷开关+断路器）'!H40)</f>
        <v/>
      </c>
    </row>
    <row r="41" spans="1:5" x14ac:dyDescent="0.15">
      <c r="A41" t="str">
        <f>IF('[1]配网开关（负荷开关+断路器）'!A41="","",'[1]配网开关（负荷开关+断路器）'!A41)</f>
        <v/>
      </c>
      <c r="B41" t="str">
        <f>IF('[1]配网开关（负荷开关+断路器）'!B41="","",'[1]配网开关（负荷开关+断路器）'!B41)</f>
        <v/>
      </c>
      <c r="C41" t="str">
        <f>IF('[1]配网开关（负荷开关+断路器）'!D41="","",'[1]配网开关（负荷开关+断路器）'!D41)</f>
        <v/>
      </c>
      <c r="D41" t="str">
        <f>IF('[1]配网开关（负荷开关+断路器）'!E41="","",'[1]配网开关（负荷开关+断路器）'!E41)</f>
        <v/>
      </c>
      <c r="E41" t="str">
        <f>IF('[1]配网开关（负荷开关+断路器）'!H41="","",'[1]配网开关（负荷开关+断路器）'!H41)</f>
        <v/>
      </c>
    </row>
    <row r="42" spans="1:5" x14ac:dyDescent="0.15">
      <c r="A42" t="str">
        <f>IF('[1]配网开关（负荷开关+断路器）'!A42="","",'[1]配网开关（负荷开关+断路器）'!A42)</f>
        <v/>
      </c>
      <c r="B42" t="str">
        <f>IF('[1]配网开关（负荷开关+断路器）'!B42="","",'[1]配网开关（负荷开关+断路器）'!B42)</f>
        <v/>
      </c>
      <c r="C42" t="str">
        <f>IF('[1]配网开关（负荷开关+断路器）'!D42="","",'[1]配网开关（负荷开关+断路器）'!D42)</f>
        <v/>
      </c>
      <c r="D42" t="str">
        <f>IF('[1]配网开关（负荷开关+断路器）'!E42="","",'[1]配网开关（负荷开关+断路器）'!E42)</f>
        <v/>
      </c>
      <c r="E42" t="str">
        <f>IF('[1]配网开关（负荷开关+断路器）'!H42="","",'[1]配网开关（负荷开关+断路器）'!H42)</f>
        <v/>
      </c>
    </row>
    <row r="43" spans="1:5" x14ac:dyDescent="0.15">
      <c r="A43" t="str">
        <f>IF('[1]配网开关（负荷开关+断路器）'!A43="","",'[1]配网开关（负荷开关+断路器）'!A43)</f>
        <v/>
      </c>
      <c r="B43" t="str">
        <f>IF('[1]配网开关（负荷开关+断路器）'!B43="","",'[1]配网开关（负荷开关+断路器）'!B43)</f>
        <v/>
      </c>
      <c r="C43" t="str">
        <f>IF('[1]配网开关（负荷开关+断路器）'!D43="","",'[1]配网开关（负荷开关+断路器）'!D43)</f>
        <v/>
      </c>
      <c r="D43" t="str">
        <f>IF('[1]配网开关（负荷开关+断路器）'!E43="","",'[1]配网开关（负荷开关+断路器）'!E43)</f>
        <v/>
      </c>
      <c r="E43" t="str">
        <f>IF('[1]配网开关（负荷开关+断路器）'!H43="","",'[1]配网开关（负荷开关+断路器）'!H43)</f>
        <v/>
      </c>
    </row>
    <row r="44" spans="1:5" x14ac:dyDescent="0.15">
      <c r="A44" t="str">
        <f>IF('[1]配网开关（负荷开关+断路器）'!A44="","",'[1]配网开关（负荷开关+断路器）'!A44)</f>
        <v/>
      </c>
      <c r="B44" t="str">
        <f>IF('[1]配网开关（负荷开关+断路器）'!B44="","",'[1]配网开关（负荷开关+断路器）'!B44)</f>
        <v/>
      </c>
      <c r="C44" t="str">
        <f>IF('[1]配网开关（负荷开关+断路器）'!D44="","",'[1]配网开关（负荷开关+断路器）'!D44)</f>
        <v/>
      </c>
      <c r="D44" t="str">
        <f>IF('[1]配网开关（负荷开关+断路器）'!E44="","",'[1]配网开关（负荷开关+断路器）'!E44)</f>
        <v/>
      </c>
      <c r="E44" t="str">
        <f>IF('[1]配网开关（负荷开关+断路器）'!H44="","",'[1]配网开关（负荷开关+断路器）'!H44)</f>
        <v/>
      </c>
    </row>
    <row r="45" spans="1:5" x14ac:dyDescent="0.15">
      <c r="A45" t="str">
        <f>IF('[1]配网开关（负荷开关+断路器）'!A45="","",'[1]配网开关（负荷开关+断路器）'!A45)</f>
        <v/>
      </c>
      <c r="B45" t="str">
        <f>IF('[1]配网开关（负荷开关+断路器）'!B45="","",'[1]配网开关（负荷开关+断路器）'!B45)</f>
        <v/>
      </c>
      <c r="C45" t="str">
        <f>IF('[1]配网开关（负荷开关+断路器）'!D45="","",'[1]配网开关（负荷开关+断路器）'!D45)</f>
        <v/>
      </c>
      <c r="D45" t="str">
        <f>IF('[1]配网开关（负荷开关+断路器）'!E45="","",'[1]配网开关（负荷开关+断路器）'!E45)</f>
        <v/>
      </c>
      <c r="E45" t="str">
        <f>IF('[1]配网开关（负荷开关+断路器）'!H45="","",'[1]配网开关（负荷开关+断路器）'!H45)</f>
        <v/>
      </c>
    </row>
    <row r="46" spans="1:5" x14ac:dyDescent="0.15">
      <c r="A46" t="str">
        <f>IF('[1]配网开关（负荷开关+断路器）'!A46="","",'[1]配网开关（负荷开关+断路器）'!A46)</f>
        <v/>
      </c>
      <c r="B46" t="str">
        <f>IF('[1]配网开关（负荷开关+断路器）'!B46="","",'[1]配网开关（负荷开关+断路器）'!B46)</f>
        <v/>
      </c>
      <c r="C46" t="str">
        <f>IF('[1]配网开关（负荷开关+断路器）'!D46="","",'[1]配网开关（负荷开关+断路器）'!D46)</f>
        <v/>
      </c>
      <c r="D46" t="str">
        <f>IF('[1]配网开关（负荷开关+断路器）'!E46="","",'[1]配网开关（负荷开关+断路器）'!E46)</f>
        <v/>
      </c>
      <c r="E46" t="str">
        <f>IF('[1]配网开关（负荷开关+断路器）'!H46="","",'[1]配网开关（负荷开关+断路器）'!H46)</f>
        <v/>
      </c>
    </row>
    <row r="47" spans="1:5" x14ac:dyDescent="0.15">
      <c r="A47" t="str">
        <f>IF('[1]配网开关（负荷开关+断路器）'!A47="","",'[1]配网开关（负荷开关+断路器）'!A47)</f>
        <v/>
      </c>
      <c r="B47" t="str">
        <f>IF('[1]配网开关（负荷开关+断路器）'!B47="","",'[1]配网开关（负荷开关+断路器）'!B47)</f>
        <v/>
      </c>
      <c r="C47" t="str">
        <f>IF('[1]配网开关（负荷开关+断路器）'!D47="","",'[1]配网开关（负荷开关+断路器）'!D47)</f>
        <v/>
      </c>
      <c r="D47" t="str">
        <f>IF('[1]配网开关（负荷开关+断路器）'!E47="","",'[1]配网开关（负荷开关+断路器）'!E47)</f>
        <v/>
      </c>
      <c r="E47" t="str">
        <f>IF('[1]配网开关（负荷开关+断路器）'!H47="","",'[1]配网开关（负荷开关+断路器）'!H47)</f>
        <v/>
      </c>
    </row>
    <row r="48" spans="1:5" x14ac:dyDescent="0.15">
      <c r="A48" t="str">
        <f>IF('[1]配网开关（负荷开关+断路器）'!A48="","",'[1]配网开关（负荷开关+断路器）'!A48)</f>
        <v/>
      </c>
      <c r="B48" t="str">
        <f>IF('[1]配网开关（负荷开关+断路器）'!B48="","",'[1]配网开关（负荷开关+断路器）'!B48)</f>
        <v/>
      </c>
      <c r="C48" t="str">
        <f>IF('[1]配网开关（负荷开关+断路器）'!D48="","",'[1]配网开关（负荷开关+断路器）'!D48)</f>
        <v/>
      </c>
      <c r="D48" t="str">
        <f>IF('[1]配网开关（负荷开关+断路器）'!E48="","",'[1]配网开关（负荷开关+断路器）'!E48)</f>
        <v/>
      </c>
      <c r="E48" t="str">
        <f>IF('[1]配网开关（负荷开关+断路器）'!H48="","",'[1]配网开关（负荷开关+断路器）'!H48)</f>
        <v/>
      </c>
    </row>
    <row r="49" spans="1:5" x14ac:dyDescent="0.15">
      <c r="A49" t="str">
        <f>IF('[1]配网开关（负荷开关+断路器）'!A49="","",'[1]配网开关（负荷开关+断路器）'!A49)</f>
        <v/>
      </c>
      <c r="B49" t="str">
        <f>IF('[1]配网开关（负荷开关+断路器）'!B49="","",'[1]配网开关（负荷开关+断路器）'!B49)</f>
        <v/>
      </c>
      <c r="C49" t="str">
        <f>IF('[1]配网开关（负荷开关+断路器）'!D49="","",'[1]配网开关（负荷开关+断路器）'!D49)</f>
        <v/>
      </c>
      <c r="D49" t="str">
        <f>IF('[1]配网开关（负荷开关+断路器）'!E49="","",'[1]配网开关（负荷开关+断路器）'!E49)</f>
        <v/>
      </c>
      <c r="E49" t="str">
        <f>IF('[1]配网开关（负荷开关+断路器）'!H49="","",'[1]配网开关（负荷开关+断路器）'!H49)</f>
        <v/>
      </c>
    </row>
    <row r="50" spans="1:5" x14ac:dyDescent="0.15">
      <c r="A50" t="str">
        <f>IF('[1]配网开关（负荷开关+断路器）'!A50="","",'[1]配网开关（负荷开关+断路器）'!A50)</f>
        <v/>
      </c>
      <c r="B50" t="str">
        <f>IF('[1]配网开关（负荷开关+断路器）'!B50="","",'[1]配网开关（负荷开关+断路器）'!B50)</f>
        <v/>
      </c>
      <c r="C50" t="str">
        <f>IF('[1]配网开关（负荷开关+断路器）'!D50="","",'[1]配网开关（负荷开关+断路器）'!D50)</f>
        <v/>
      </c>
      <c r="D50" t="str">
        <f>IF('[1]配网开关（负荷开关+断路器）'!E50="","",'[1]配网开关（负荷开关+断路器）'!E50)</f>
        <v/>
      </c>
      <c r="E50" t="str">
        <f>IF('[1]配网开关（负荷开关+断路器）'!H50="","",'[1]配网开关（负荷开关+断路器）'!H50)</f>
        <v/>
      </c>
    </row>
    <row r="51" spans="1:5" x14ac:dyDescent="0.15">
      <c r="A51" t="str">
        <f>IF('[1]配网开关（负荷开关+断路器）'!A51="","",'[1]配网开关（负荷开关+断路器）'!A51)</f>
        <v/>
      </c>
      <c r="B51" t="str">
        <f>IF('[1]配网开关（负荷开关+断路器）'!B51="","",'[1]配网开关（负荷开关+断路器）'!B51)</f>
        <v/>
      </c>
      <c r="C51" t="str">
        <f>IF('[1]配网开关（负荷开关+断路器）'!D51="","",'[1]配网开关（负荷开关+断路器）'!D51)</f>
        <v/>
      </c>
      <c r="D51" t="str">
        <f>IF('[1]配网开关（负荷开关+断路器）'!E51="","",'[1]配网开关（负荷开关+断路器）'!E51)</f>
        <v/>
      </c>
      <c r="E51" t="str">
        <f>IF('[1]配网开关（负荷开关+断路器）'!H51="","",'[1]配网开关（负荷开关+断路器）'!H51)</f>
        <v/>
      </c>
    </row>
    <row r="52" spans="1:5" x14ac:dyDescent="0.15">
      <c r="A52" t="str">
        <f>IF('[1]配网开关（负荷开关+断路器）'!A52="","",'[1]配网开关（负荷开关+断路器）'!A52)</f>
        <v/>
      </c>
      <c r="B52" t="str">
        <f>IF('[1]配网开关（负荷开关+断路器）'!B52="","",'[1]配网开关（负荷开关+断路器）'!B52)</f>
        <v/>
      </c>
      <c r="C52" t="str">
        <f>IF('[1]配网开关（负荷开关+断路器）'!D52="","",'[1]配网开关（负荷开关+断路器）'!D52)</f>
        <v/>
      </c>
      <c r="D52" t="str">
        <f>IF('[1]配网开关（负荷开关+断路器）'!E52="","",'[1]配网开关（负荷开关+断路器）'!E52)</f>
        <v/>
      </c>
      <c r="E52" t="str">
        <f>IF('[1]配网开关（负荷开关+断路器）'!H52="","",'[1]配网开关（负荷开关+断路器）'!H52)</f>
        <v/>
      </c>
    </row>
    <row r="53" spans="1:5" x14ac:dyDescent="0.15">
      <c r="A53" t="str">
        <f>IF('[1]配网开关（负荷开关+断路器）'!A53="","",'[1]配网开关（负荷开关+断路器）'!A53)</f>
        <v/>
      </c>
      <c r="B53" t="str">
        <f>IF('[1]配网开关（负荷开关+断路器）'!B53="","",'[1]配网开关（负荷开关+断路器）'!B53)</f>
        <v/>
      </c>
      <c r="C53" t="str">
        <f>IF('[1]配网开关（负荷开关+断路器）'!D53="","",'[1]配网开关（负荷开关+断路器）'!D53)</f>
        <v/>
      </c>
      <c r="D53" t="str">
        <f>IF('[1]配网开关（负荷开关+断路器）'!E53="","",'[1]配网开关（负荷开关+断路器）'!E53)</f>
        <v/>
      </c>
      <c r="E53" t="str">
        <f>IF('[1]配网开关（负荷开关+断路器）'!H53="","",'[1]配网开关（负荷开关+断路器）'!H53)</f>
        <v/>
      </c>
    </row>
    <row r="54" spans="1:5" x14ac:dyDescent="0.15">
      <c r="A54" t="str">
        <f>IF('[1]配网开关（负荷开关+断路器）'!A54="","",'[1]配网开关（负荷开关+断路器）'!A54)</f>
        <v/>
      </c>
      <c r="B54" t="str">
        <f>IF('[1]配网开关（负荷开关+断路器）'!B54="","",'[1]配网开关（负荷开关+断路器）'!B54)</f>
        <v/>
      </c>
      <c r="C54" t="str">
        <f>IF('[1]配网开关（负荷开关+断路器）'!D54="","",'[1]配网开关（负荷开关+断路器）'!D54)</f>
        <v/>
      </c>
      <c r="D54" t="str">
        <f>IF('[1]配网开关（负荷开关+断路器）'!E54="","",'[1]配网开关（负荷开关+断路器）'!E54)</f>
        <v/>
      </c>
      <c r="E54" t="str">
        <f>IF('[1]配网开关（负荷开关+断路器）'!H54="","",'[1]配网开关（负荷开关+断路器）'!H54)</f>
        <v/>
      </c>
    </row>
    <row r="55" spans="1:5" x14ac:dyDescent="0.15">
      <c r="A55" t="str">
        <f>IF('[1]配网开关（负荷开关+断路器）'!A55="","",'[1]配网开关（负荷开关+断路器）'!A55)</f>
        <v/>
      </c>
      <c r="B55" t="str">
        <f>IF('[1]配网开关（负荷开关+断路器）'!B55="","",'[1]配网开关（负荷开关+断路器）'!B55)</f>
        <v/>
      </c>
      <c r="C55" t="str">
        <f>IF('[1]配网开关（负荷开关+断路器）'!D55="","",'[1]配网开关（负荷开关+断路器）'!D55)</f>
        <v/>
      </c>
      <c r="D55" t="str">
        <f>IF('[1]配网开关（负荷开关+断路器）'!E55="","",'[1]配网开关（负荷开关+断路器）'!E55)</f>
        <v/>
      </c>
      <c r="E55" t="str">
        <f>IF('[1]配网开关（负荷开关+断路器）'!H55="","",'[1]配网开关（负荷开关+断路器）'!H55)</f>
        <v/>
      </c>
    </row>
    <row r="56" spans="1:5" x14ac:dyDescent="0.15">
      <c r="A56" t="str">
        <f>IF('[1]配网开关（负荷开关+断路器）'!A56="","",'[1]配网开关（负荷开关+断路器）'!A56)</f>
        <v/>
      </c>
      <c r="B56" t="str">
        <f>IF('[1]配网开关（负荷开关+断路器）'!B56="","",'[1]配网开关（负荷开关+断路器）'!B56)</f>
        <v/>
      </c>
      <c r="C56" t="str">
        <f>IF('[1]配网开关（负荷开关+断路器）'!D56="","",'[1]配网开关（负荷开关+断路器）'!D56)</f>
        <v/>
      </c>
      <c r="D56" t="str">
        <f>IF('[1]配网开关（负荷开关+断路器）'!E56="","",'[1]配网开关（负荷开关+断路器）'!E56)</f>
        <v/>
      </c>
      <c r="E56" t="str">
        <f>IF('[1]配网开关（负荷开关+断路器）'!H56="","",'[1]配网开关（负荷开关+断路器）'!H56)</f>
        <v/>
      </c>
    </row>
    <row r="57" spans="1:5" x14ac:dyDescent="0.15">
      <c r="A57" t="str">
        <f>IF('[1]配网开关（负荷开关+断路器）'!A57="","",'[1]配网开关（负荷开关+断路器）'!A57)</f>
        <v/>
      </c>
      <c r="B57" t="str">
        <f>IF('[1]配网开关（负荷开关+断路器）'!B57="","",'[1]配网开关（负荷开关+断路器）'!B57)</f>
        <v/>
      </c>
      <c r="C57" t="str">
        <f>IF('[1]配网开关（负荷开关+断路器）'!D57="","",'[1]配网开关（负荷开关+断路器）'!D57)</f>
        <v/>
      </c>
      <c r="D57" t="str">
        <f>IF('[1]配网开关（负荷开关+断路器）'!E57="","",'[1]配网开关（负荷开关+断路器）'!E57)</f>
        <v/>
      </c>
      <c r="E57" t="str">
        <f>IF('[1]配网开关（负荷开关+断路器）'!H57="","",'[1]配网开关（负荷开关+断路器）'!H57)</f>
        <v/>
      </c>
    </row>
    <row r="58" spans="1:5" x14ac:dyDescent="0.15">
      <c r="A58" t="str">
        <f>IF('[1]配网开关（负荷开关+断路器）'!A58="","",'[1]配网开关（负荷开关+断路器）'!A58)</f>
        <v/>
      </c>
      <c r="B58" t="str">
        <f>IF('[1]配网开关（负荷开关+断路器）'!B58="","",'[1]配网开关（负荷开关+断路器）'!B58)</f>
        <v/>
      </c>
      <c r="C58" t="str">
        <f>IF('[1]配网开关（负荷开关+断路器）'!D58="","",'[1]配网开关（负荷开关+断路器）'!D58)</f>
        <v/>
      </c>
      <c r="D58" t="str">
        <f>IF('[1]配网开关（负荷开关+断路器）'!E58="","",'[1]配网开关（负荷开关+断路器）'!E58)</f>
        <v/>
      </c>
      <c r="E58" t="str">
        <f>IF('[1]配网开关（负荷开关+断路器）'!H58="","",'[1]配网开关（负荷开关+断路器）'!H58)</f>
        <v/>
      </c>
    </row>
    <row r="59" spans="1:5" x14ac:dyDescent="0.15">
      <c r="A59" t="str">
        <f>IF('[1]配网开关（负荷开关+断路器）'!A59="","",'[1]配网开关（负荷开关+断路器）'!A59)</f>
        <v/>
      </c>
      <c r="B59" t="str">
        <f>IF('[1]配网开关（负荷开关+断路器）'!B59="","",'[1]配网开关（负荷开关+断路器）'!B59)</f>
        <v/>
      </c>
      <c r="C59" t="str">
        <f>IF('[1]配网开关（负荷开关+断路器）'!D59="","",'[1]配网开关（负荷开关+断路器）'!D59)</f>
        <v/>
      </c>
      <c r="D59" t="str">
        <f>IF('[1]配网开关（负荷开关+断路器）'!E59="","",'[1]配网开关（负荷开关+断路器）'!E59)</f>
        <v/>
      </c>
      <c r="E59" t="str">
        <f>IF('[1]配网开关（负荷开关+断路器）'!H59="","",'[1]配网开关（负荷开关+断路器）'!H59)</f>
        <v/>
      </c>
    </row>
    <row r="60" spans="1:5" x14ac:dyDescent="0.15">
      <c r="A60" t="str">
        <f>IF('[1]配网开关（负荷开关+断路器）'!A60="","",'[1]配网开关（负荷开关+断路器）'!A60)</f>
        <v/>
      </c>
      <c r="B60" t="str">
        <f>IF('[1]配网开关（负荷开关+断路器）'!B60="","",'[1]配网开关（负荷开关+断路器）'!B60)</f>
        <v/>
      </c>
      <c r="C60" t="str">
        <f>IF('[1]配网开关（负荷开关+断路器）'!D60="","",'[1]配网开关（负荷开关+断路器）'!D60)</f>
        <v/>
      </c>
      <c r="D60" t="str">
        <f>IF('[1]配网开关（负荷开关+断路器）'!E60="","",'[1]配网开关（负荷开关+断路器）'!E60)</f>
        <v/>
      </c>
      <c r="E60" t="str">
        <f>IF('[1]配网开关（负荷开关+断路器）'!H60="","",'[1]配网开关（负荷开关+断路器）'!H60)</f>
        <v/>
      </c>
    </row>
    <row r="61" spans="1:5" x14ac:dyDescent="0.15">
      <c r="A61" t="str">
        <f>IF('[1]配网开关（负荷开关+断路器）'!A61="","",'[1]配网开关（负荷开关+断路器）'!A61)</f>
        <v/>
      </c>
      <c r="B61" t="str">
        <f>IF('[1]配网开关（负荷开关+断路器）'!B61="","",'[1]配网开关（负荷开关+断路器）'!B61)</f>
        <v/>
      </c>
      <c r="C61" t="str">
        <f>IF('[1]配网开关（负荷开关+断路器）'!D61="","",'[1]配网开关（负荷开关+断路器）'!D61)</f>
        <v/>
      </c>
      <c r="D61" t="str">
        <f>IF('[1]配网开关（负荷开关+断路器）'!E61="","",'[1]配网开关（负荷开关+断路器）'!E61)</f>
        <v/>
      </c>
      <c r="E61" t="str">
        <f>IF('[1]配网开关（负荷开关+断路器）'!H61="","",'[1]配网开关（负荷开关+断路器）'!H61)</f>
        <v/>
      </c>
    </row>
    <row r="62" spans="1:5" x14ac:dyDescent="0.15">
      <c r="A62" t="str">
        <f>IF('[1]配网开关（负荷开关+断路器）'!A62="","",'[1]配网开关（负荷开关+断路器）'!A62)</f>
        <v/>
      </c>
      <c r="B62" t="str">
        <f>IF('[1]配网开关（负荷开关+断路器）'!B62="","",'[1]配网开关（负荷开关+断路器）'!B62)</f>
        <v/>
      </c>
      <c r="C62" t="str">
        <f>IF('[1]配网开关（负荷开关+断路器）'!D62="","",'[1]配网开关（负荷开关+断路器）'!D62)</f>
        <v/>
      </c>
      <c r="D62" t="str">
        <f>IF('[1]配网开关（负荷开关+断路器）'!E62="","",'[1]配网开关（负荷开关+断路器）'!E62)</f>
        <v/>
      </c>
      <c r="E62" t="str">
        <f>IF('[1]配网开关（负荷开关+断路器）'!H62="","",'[1]配网开关（负荷开关+断路器）'!H62)</f>
        <v/>
      </c>
    </row>
    <row r="63" spans="1:5" x14ac:dyDescent="0.15">
      <c r="A63" t="str">
        <f>IF('[1]配网开关（负荷开关+断路器）'!A63="","",'[1]配网开关（负荷开关+断路器）'!A63)</f>
        <v/>
      </c>
      <c r="B63" t="str">
        <f>IF('[1]配网开关（负荷开关+断路器）'!B63="","",'[1]配网开关（负荷开关+断路器）'!B63)</f>
        <v/>
      </c>
      <c r="C63" t="str">
        <f>IF('[1]配网开关（负荷开关+断路器）'!D63="","",'[1]配网开关（负荷开关+断路器）'!D63)</f>
        <v/>
      </c>
      <c r="D63" t="str">
        <f>IF('[1]配网开关（负荷开关+断路器）'!E63="","",'[1]配网开关（负荷开关+断路器）'!E63)</f>
        <v/>
      </c>
      <c r="E63" t="str">
        <f>IF('[1]配网开关（负荷开关+断路器）'!H63="","",'[1]配网开关（负荷开关+断路器）'!H63)</f>
        <v/>
      </c>
    </row>
    <row r="64" spans="1:5" x14ac:dyDescent="0.15">
      <c r="A64" t="str">
        <f>IF('[1]配网开关（负荷开关+断路器）'!A64="","",'[1]配网开关（负荷开关+断路器）'!A64)</f>
        <v/>
      </c>
      <c r="B64" t="str">
        <f>IF('[1]配网开关（负荷开关+断路器）'!B64="","",'[1]配网开关（负荷开关+断路器）'!B64)</f>
        <v/>
      </c>
      <c r="C64" t="str">
        <f>IF('[1]配网开关（负荷开关+断路器）'!D64="","",'[1]配网开关（负荷开关+断路器）'!D64)</f>
        <v/>
      </c>
      <c r="D64" t="str">
        <f>IF('[1]配网开关（负荷开关+断路器）'!E64="","",'[1]配网开关（负荷开关+断路器）'!E64)</f>
        <v/>
      </c>
      <c r="E64" t="str">
        <f>IF('[1]配网开关（负荷开关+断路器）'!H64="","",'[1]配网开关（负荷开关+断路器）'!H64)</f>
        <v/>
      </c>
    </row>
    <row r="65" spans="1:5" x14ac:dyDescent="0.15">
      <c r="A65" t="str">
        <f>IF('[1]配网开关（负荷开关+断路器）'!A65="","",'[1]配网开关（负荷开关+断路器）'!A65)</f>
        <v/>
      </c>
      <c r="B65" t="str">
        <f>IF('[1]配网开关（负荷开关+断路器）'!B65="","",'[1]配网开关（负荷开关+断路器）'!B65)</f>
        <v/>
      </c>
      <c r="C65" t="str">
        <f>IF('[1]配网开关（负荷开关+断路器）'!D65="","",'[1]配网开关（负荷开关+断路器）'!D65)</f>
        <v/>
      </c>
      <c r="D65" t="str">
        <f>IF('[1]配网开关（负荷开关+断路器）'!E65="","",'[1]配网开关（负荷开关+断路器）'!E65)</f>
        <v/>
      </c>
      <c r="E65" t="str">
        <f>IF('[1]配网开关（负荷开关+断路器）'!H65="","",'[1]配网开关（负荷开关+断路器）'!H65)</f>
        <v/>
      </c>
    </row>
    <row r="66" spans="1:5" x14ac:dyDescent="0.15">
      <c r="A66" t="str">
        <f>IF('[1]配网开关（负荷开关+断路器）'!A66="","",'[1]配网开关（负荷开关+断路器）'!A66)</f>
        <v/>
      </c>
      <c r="B66" t="str">
        <f>IF('[1]配网开关（负荷开关+断路器）'!B66="","",'[1]配网开关（负荷开关+断路器）'!B66)</f>
        <v/>
      </c>
      <c r="C66" t="str">
        <f>IF('[1]配网开关（负荷开关+断路器）'!D66="","",'[1]配网开关（负荷开关+断路器）'!D66)</f>
        <v/>
      </c>
      <c r="D66" t="str">
        <f>IF('[1]配网开关（负荷开关+断路器）'!E66="","",'[1]配网开关（负荷开关+断路器）'!E66)</f>
        <v/>
      </c>
      <c r="E66" t="str">
        <f>IF('[1]配网开关（负荷开关+断路器）'!H66="","",'[1]配网开关（负荷开关+断路器）'!H66)</f>
        <v/>
      </c>
    </row>
    <row r="67" spans="1:5" x14ac:dyDescent="0.15">
      <c r="A67" t="str">
        <f>IF('[1]配网开关（负荷开关+断路器）'!A67="","",'[1]配网开关（负荷开关+断路器）'!A67)</f>
        <v/>
      </c>
      <c r="B67" t="str">
        <f>IF('[1]配网开关（负荷开关+断路器）'!B67="","",'[1]配网开关（负荷开关+断路器）'!B67)</f>
        <v/>
      </c>
      <c r="C67" t="str">
        <f>IF('[1]配网开关（负荷开关+断路器）'!D67="","",'[1]配网开关（负荷开关+断路器）'!D67)</f>
        <v/>
      </c>
      <c r="D67" t="str">
        <f>IF('[1]配网开关（负荷开关+断路器）'!E67="","",'[1]配网开关（负荷开关+断路器）'!E67)</f>
        <v/>
      </c>
      <c r="E67" t="str">
        <f>IF('[1]配网开关（负荷开关+断路器）'!H67="","",'[1]配网开关（负荷开关+断路器）'!H67)</f>
        <v/>
      </c>
    </row>
    <row r="68" spans="1:5" x14ac:dyDescent="0.15">
      <c r="A68" t="str">
        <f>IF('[1]配网开关（负荷开关+断路器）'!A68="","",'[1]配网开关（负荷开关+断路器）'!A68)</f>
        <v/>
      </c>
      <c r="B68" t="str">
        <f>IF('[1]配网开关（负荷开关+断路器）'!B68="","",'[1]配网开关（负荷开关+断路器）'!B68)</f>
        <v/>
      </c>
      <c r="C68" t="str">
        <f>IF('[1]配网开关（负荷开关+断路器）'!D68="","",'[1]配网开关（负荷开关+断路器）'!D68)</f>
        <v/>
      </c>
      <c r="D68" t="str">
        <f>IF('[1]配网开关（负荷开关+断路器）'!E68="","",'[1]配网开关（负荷开关+断路器）'!E68)</f>
        <v/>
      </c>
      <c r="E68" t="str">
        <f>IF('[1]配网开关（负荷开关+断路器）'!H68="","",'[1]配网开关（负荷开关+断路器）'!H68)</f>
        <v/>
      </c>
    </row>
    <row r="69" spans="1:5" x14ac:dyDescent="0.15">
      <c r="A69" t="str">
        <f>IF('[1]配网开关（负荷开关+断路器）'!A69="","",'[1]配网开关（负荷开关+断路器）'!A69)</f>
        <v/>
      </c>
      <c r="B69" t="str">
        <f>IF('[1]配网开关（负荷开关+断路器）'!B69="","",'[1]配网开关（负荷开关+断路器）'!B69)</f>
        <v/>
      </c>
      <c r="C69" t="str">
        <f>IF('[1]配网开关（负荷开关+断路器）'!D69="","",'[1]配网开关（负荷开关+断路器）'!D69)</f>
        <v/>
      </c>
      <c r="D69" t="str">
        <f>IF('[1]配网开关（负荷开关+断路器）'!E69="","",'[1]配网开关（负荷开关+断路器）'!E69)</f>
        <v/>
      </c>
      <c r="E69" t="str">
        <f>IF('[1]配网开关（负荷开关+断路器）'!H69="","",'[1]配网开关（负荷开关+断路器）'!H69)</f>
        <v/>
      </c>
    </row>
    <row r="70" spans="1:5" x14ac:dyDescent="0.15">
      <c r="A70" t="str">
        <f>IF('[1]配网开关（负荷开关+断路器）'!A70="","",'[1]配网开关（负荷开关+断路器）'!A70)</f>
        <v/>
      </c>
      <c r="B70" t="str">
        <f>IF('[1]配网开关（负荷开关+断路器）'!B70="","",'[1]配网开关（负荷开关+断路器）'!B70)</f>
        <v/>
      </c>
      <c r="C70" t="str">
        <f>IF('[1]配网开关（负荷开关+断路器）'!D70="","",'[1]配网开关（负荷开关+断路器）'!D70)</f>
        <v/>
      </c>
      <c r="D70" t="str">
        <f>IF('[1]配网开关（负荷开关+断路器）'!E70="","",'[1]配网开关（负荷开关+断路器）'!E70)</f>
        <v/>
      </c>
      <c r="E70" t="str">
        <f>IF('[1]配网开关（负荷开关+断路器）'!H70="","",'[1]配网开关（负荷开关+断路器）'!H70)</f>
        <v/>
      </c>
    </row>
    <row r="71" spans="1:5" x14ac:dyDescent="0.15">
      <c r="A71" t="str">
        <f>IF('[1]配网开关（负荷开关+断路器）'!A71="","",'[1]配网开关（负荷开关+断路器）'!A71)</f>
        <v/>
      </c>
      <c r="B71" t="str">
        <f>IF('[1]配网开关（负荷开关+断路器）'!B71="","",'[1]配网开关（负荷开关+断路器）'!B71)</f>
        <v/>
      </c>
      <c r="C71" t="str">
        <f>IF('[1]配网开关（负荷开关+断路器）'!D71="","",'[1]配网开关（负荷开关+断路器）'!D71)</f>
        <v/>
      </c>
      <c r="D71" t="str">
        <f>IF('[1]配网开关（负荷开关+断路器）'!E71="","",'[1]配网开关（负荷开关+断路器）'!E71)</f>
        <v/>
      </c>
      <c r="E71" t="str">
        <f>IF('[1]配网开关（负荷开关+断路器）'!H71="","",'[1]配网开关（负荷开关+断路器）'!H71)</f>
        <v/>
      </c>
    </row>
    <row r="72" spans="1:5" x14ac:dyDescent="0.15">
      <c r="A72" t="str">
        <f>IF('[1]配网开关（负荷开关+断路器）'!A72="","",'[1]配网开关（负荷开关+断路器）'!A72)</f>
        <v/>
      </c>
      <c r="B72" t="str">
        <f>IF('[1]配网开关（负荷开关+断路器）'!B72="","",'[1]配网开关（负荷开关+断路器）'!B72)</f>
        <v/>
      </c>
      <c r="C72" t="str">
        <f>IF('[1]配网开关（负荷开关+断路器）'!D72="","",'[1]配网开关（负荷开关+断路器）'!D72)</f>
        <v/>
      </c>
      <c r="D72" t="str">
        <f>IF('[1]配网开关（负荷开关+断路器）'!E72="","",'[1]配网开关（负荷开关+断路器）'!E72)</f>
        <v/>
      </c>
      <c r="E72" t="str">
        <f>IF('[1]配网开关（负荷开关+断路器）'!H72="","",'[1]配网开关（负荷开关+断路器）'!H72)</f>
        <v/>
      </c>
    </row>
    <row r="73" spans="1:5" x14ac:dyDescent="0.15">
      <c r="A73" t="str">
        <f>IF('[1]配网开关（负荷开关+断路器）'!A73="","",'[1]配网开关（负荷开关+断路器）'!A73)</f>
        <v/>
      </c>
      <c r="B73" t="str">
        <f>IF('[1]配网开关（负荷开关+断路器）'!B73="","",'[1]配网开关（负荷开关+断路器）'!B73)</f>
        <v/>
      </c>
      <c r="C73" t="str">
        <f>IF('[1]配网开关（负荷开关+断路器）'!D73="","",'[1]配网开关（负荷开关+断路器）'!D73)</f>
        <v/>
      </c>
      <c r="D73" t="str">
        <f>IF('[1]配网开关（负荷开关+断路器）'!E73="","",'[1]配网开关（负荷开关+断路器）'!E73)</f>
        <v/>
      </c>
      <c r="E73" t="str">
        <f>IF('[1]配网开关（负荷开关+断路器）'!H73="","",'[1]配网开关（负荷开关+断路器）'!H73)</f>
        <v/>
      </c>
    </row>
    <row r="74" spans="1:5" x14ac:dyDescent="0.15">
      <c r="A74" t="str">
        <f>IF('[1]配网开关（负荷开关+断路器）'!A74="","",'[1]配网开关（负荷开关+断路器）'!A74)</f>
        <v/>
      </c>
      <c r="B74" t="str">
        <f>IF('[1]配网开关（负荷开关+断路器）'!B74="","",'[1]配网开关（负荷开关+断路器）'!B74)</f>
        <v/>
      </c>
      <c r="C74" t="str">
        <f>IF('[1]配网开关（负荷开关+断路器）'!D74="","",'[1]配网开关（负荷开关+断路器）'!D74)</f>
        <v/>
      </c>
      <c r="D74" t="str">
        <f>IF('[1]配网开关（负荷开关+断路器）'!E74="","",'[1]配网开关（负荷开关+断路器）'!E74)</f>
        <v/>
      </c>
      <c r="E74" t="str">
        <f>IF('[1]配网开关（负荷开关+断路器）'!H74="","",'[1]配网开关（负荷开关+断路器）'!H74)</f>
        <v/>
      </c>
    </row>
    <row r="75" spans="1:5" x14ac:dyDescent="0.15">
      <c r="A75" t="str">
        <f>IF('[1]配网开关（负荷开关+断路器）'!A75="","",'[1]配网开关（负荷开关+断路器）'!A75)</f>
        <v/>
      </c>
      <c r="B75" t="str">
        <f>IF('[1]配网开关（负荷开关+断路器）'!B75="","",'[1]配网开关（负荷开关+断路器）'!B75)</f>
        <v/>
      </c>
      <c r="C75" t="str">
        <f>IF('[1]配网开关（负荷开关+断路器）'!D75="","",'[1]配网开关（负荷开关+断路器）'!D75)</f>
        <v/>
      </c>
      <c r="D75" t="str">
        <f>IF('[1]配网开关（负荷开关+断路器）'!E75="","",'[1]配网开关（负荷开关+断路器）'!E75)</f>
        <v/>
      </c>
      <c r="E75" t="str">
        <f>IF('[1]配网开关（负荷开关+断路器）'!H75="","",'[1]配网开关（负荷开关+断路器）'!H75)</f>
        <v/>
      </c>
    </row>
    <row r="76" spans="1:5" x14ac:dyDescent="0.15">
      <c r="A76" t="str">
        <f>IF('[1]配网开关（负荷开关+断路器）'!A76="","",'[1]配网开关（负荷开关+断路器）'!A76)</f>
        <v/>
      </c>
      <c r="B76" t="str">
        <f>IF('[1]配网开关（负荷开关+断路器）'!B76="","",'[1]配网开关（负荷开关+断路器）'!B76)</f>
        <v/>
      </c>
      <c r="C76" t="str">
        <f>IF('[1]配网开关（负荷开关+断路器）'!D76="","",'[1]配网开关（负荷开关+断路器）'!D76)</f>
        <v/>
      </c>
      <c r="D76" t="str">
        <f>IF('[1]配网开关（负荷开关+断路器）'!E76="","",'[1]配网开关（负荷开关+断路器）'!E76)</f>
        <v/>
      </c>
      <c r="E76" t="str">
        <f>IF('[1]配网开关（负荷开关+断路器）'!H76="","",'[1]配网开关（负荷开关+断路器）'!H76)</f>
        <v/>
      </c>
    </row>
    <row r="77" spans="1:5" x14ac:dyDescent="0.15">
      <c r="A77" t="str">
        <f>IF('[1]配网开关（负荷开关+断路器）'!A77="","",'[1]配网开关（负荷开关+断路器）'!A77)</f>
        <v/>
      </c>
      <c r="B77" t="str">
        <f>IF('[1]配网开关（负荷开关+断路器）'!B77="","",'[1]配网开关（负荷开关+断路器）'!B77)</f>
        <v/>
      </c>
      <c r="C77" t="str">
        <f>IF('[1]配网开关（负荷开关+断路器）'!D77="","",'[1]配网开关（负荷开关+断路器）'!D77)</f>
        <v/>
      </c>
      <c r="D77" t="str">
        <f>IF('[1]配网开关（负荷开关+断路器）'!E77="","",'[1]配网开关（负荷开关+断路器）'!E77)</f>
        <v/>
      </c>
      <c r="E77" t="str">
        <f>IF('[1]配网开关（负荷开关+断路器）'!H77="","",'[1]配网开关（负荷开关+断路器）'!H77)</f>
        <v/>
      </c>
    </row>
    <row r="78" spans="1:5" x14ac:dyDescent="0.15">
      <c r="A78" t="str">
        <f>IF('[1]配网开关（负荷开关+断路器）'!A78="","",'[1]配网开关（负荷开关+断路器）'!A78)</f>
        <v/>
      </c>
      <c r="B78" t="str">
        <f>IF('[1]配网开关（负荷开关+断路器）'!B78="","",'[1]配网开关（负荷开关+断路器）'!B78)</f>
        <v/>
      </c>
      <c r="C78" t="str">
        <f>IF('[1]配网开关（负荷开关+断路器）'!D78="","",'[1]配网开关（负荷开关+断路器）'!D78)</f>
        <v/>
      </c>
      <c r="D78" t="str">
        <f>IF('[1]配网开关（负荷开关+断路器）'!E78="","",'[1]配网开关（负荷开关+断路器）'!E78)</f>
        <v/>
      </c>
      <c r="E78" t="str">
        <f>IF('[1]配网开关（负荷开关+断路器）'!H78="","",'[1]配网开关（负荷开关+断路器）'!H78)</f>
        <v/>
      </c>
    </row>
    <row r="79" spans="1:5" x14ac:dyDescent="0.15">
      <c r="A79" t="str">
        <f>IF('[1]配网开关（负荷开关+断路器）'!A79="","",'[1]配网开关（负荷开关+断路器）'!A79)</f>
        <v/>
      </c>
      <c r="B79" t="str">
        <f>IF('[1]配网开关（负荷开关+断路器）'!B79="","",'[1]配网开关（负荷开关+断路器）'!B79)</f>
        <v/>
      </c>
      <c r="C79" t="str">
        <f>IF('[1]配网开关（负荷开关+断路器）'!D79="","",'[1]配网开关（负荷开关+断路器）'!D79)</f>
        <v/>
      </c>
      <c r="D79" t="str">
        <f>IF('[1]配网开关（负荷开关+断路器）'!E79="","",'[1]配网开关（负荷开关+断路器）'!E79)</f>
        <v/>
      </c>
      <c r="E79" t="str">
        <f>IF('[1]配网开关（负荷开关+断路器）'!H79="","",'[1]配网开关（负荷开关+断路器）'!H79)</f>
        <v/>
      </c>
    </row>
    <row r="80" spans="1:5" x14ac:dyDescent="0.15">
      <c r="A80" t="str">
        <f>IF('[1]配网开关（负荷开关+断路器）'!A80="","",'[1]配网开关（负荷开关+断路器）'!A80)</f>
        <v/>
      </c>
      <c r="B80" t="str">
        <f>IF('[1]配网开关（负荷开关+断路器）'!B80="","",'[1]配网开关（负荷开关+断路器）'!B80)</f>
        <v/>
      </c>
      <c r="C80" t="str">
        <f>IF('[1]配网开关（负荷开关+断路器）'!D80="","",'[1]配网开关（负荷开关+断路器）'!D80)</f>
        <v/>
      </c>
      <c r="D80" t="str">
        <f>IF('[1]配网开关（负荷开关+断路器）'!E80="","",'[1]配网开关（负荷开关+断路器）'!E80)</f>
        <v/>
      </c>
      <c r="E80" t="str">
        <f>IF('[1]配网开关（负荷开关+断路器）'!H80="","",'[1]配网开关（负荷开关+断路器）'!H80)</f>
        <v/>
      </c>
    </row>
    <row r="81" spans="1:5" x14ac:dyDescent="0.15">
      <c r="A81" t="str">
        <f>IF('[1]配网开关（负荷开关+断路器）'!A81="","",'[1]配网开关（负荷开关+断路器）'!A81)</f>
        <v/>
      </c>
      <c r="B81" t="str">
        <f>IF('[1]配网开关（负荷开关+断路器）'!B81="","",'[1]配网开关（负荷开关+断路器）'!B81)</f>
        <v/>
      </c>
      <c r="C81" t="str">
        <f>IF('[1]配网开关（负荷开关+断路器）'!D81="","",'[1]配网开关（负荷开关+断路器）'!D81)</f>
        <v/>
      </c>
      <c r="D81" t="str">
        <f>IF('[1]配网开关（负荷开关+断路器）'!E81="","",'[1]配网开关（负荷开关+断路器）'!E81)</f>
        <v/>
      </c>
      <c r="E81" t="str">
        <f>IF('[1]配网开关（负荷开关+断路器）'!H81="","",'[1]配网开关（负荷开关+断路器）'!H81)</f>
        <v/>
      </c>
    </row>
    <row r="82" spans="1:5" x14ac:dyDescent="0.15">
      <c r="A82" t="str">
        <f>IF('[1]配网开关（负荷开关+断路器）'!A82="","",'[1]配网开关（负荷开关+断路器）'!A82)</f>
        <v/>
      </c>
      <c r="B82" t="str">
        <f>IF('[1]配网开关（负荷开关+断路器）'!B82="","",'[1]配网开关（负荷开关+断路器）'!B82)</f>
        <v/>
      </c>
      <c r="C82" t="str">
        <f>IF('[1]配网开关（负荷开关+断路器）'!D82="","",'[1]配网开关（负荷开关+断路器）'!D82)</f>
        <v/>
      </c>
      <c r="D82" t="str">
        <f>IF('[1]配网开关（负荷开关+断路器）'!E82="","",'[1]配网开关（负荷开关+断路器）'!E82)</f>
        <v/>
      </c>
      <c r="E82" t="str">
        <f>IF('[1]配网开关（负荷开关+断路器）'!H82="","",'[1]配网开关（负荷开关+断路器）'!H82)</f>
        <v/>
      </c>
    </row>
    <row r="83" spans="1:5" x14ac:dyDescent="0.15">
      <c r="A83" t="str">
        <f>IF('[1]配网开关（负荷开关+断路器）'!A83="","",'[1]配网开关（负荷开关+断路器）'!A83)</f>
        <v/>
      </c>
      <c r="B83" t="str">
        <f>IF('[1]配网开关（负荷开关+断路器）'!B83="","",'[1]配网开关（负荷开关+断路器）'!B83)</f>
        <v/>
      </c>
      <c r="C83" t="str">
        <f>IF('[1]配网开关（负荷开关+断路器）'!D83="","",'[1]配网开关（负荷开关+断路器）'!D83)</f>
        <v/>
      </c>
      <c r="D83" t="str">
        <f>IF('[1]配网开关（负荷开关+断路器）'!E83="","",'[1]配网开关（负荷开关+断路器）'!E83)</f>
        <v/>
      </c>
      <c r="E83" t="str">
        <f>IF('[1]配网开关（负荷开关+断路器）'!H83="","",'[1]配网开关（负荷开关+断路器）'!H83)</f>
        <v/>
      </c>
    </row>
    <row r="84" spans="1:5" x14ac:dyDescent="0.15">
      <c r="A84" t="str">
        <f>IF('[1]配网开关（负荷开关+断路器）'!A84="","",'[1]配网开关（负荷开关+断路器）'!A84)</f>
        <v/>
      </c>
      <c r="B84" t="str">
        <f>IF('[1]配网开关（负荷开关+断路器）'!B84="","",'[1]配网开关（负荷开关+断路器）'!B84)</f>
        <v/>
      </c>
      <c r="C84" t="str">
        <f>IF('[1]配网开关（负荷开关+断路器）'!D84="","",'[1]配网开关（负荷开关+断路器）'!D84)</f>
        <v/>
      </c>
      <c r="D84" t="str">
        <f>IF('[1]配网开关（负荷开关+断路器）'!E84="","",'[1]配网开关（负荷开关+断路器）'!E84)</f>
        <v/>
      </c>
      <c r="E84" t="str">
        <f>IF('[1]配网开关（负荷开关+断路器）'!H84="","",'[1]配网开关（负荷开关+断路器）'!H84)</f>
        <v/>
      </c>
    </row>
    <row r="85" spans="1:5" x14ac:dyDescent="0.15">
      <c r="A85" t="str">
        <f>IF('[1]配网开关（负荷开关+断路器）'!A85="","",'[1]配网开关（负荷开关+断路器）'!A85)</f>
        <v/>
      </c>
      <c r="B85" t="str">
        <f>IF('[1]配网开关（负荷开关+断路器）'!B85="","",'[1]配网开关（负荷开关+断路器）'!B85)</f>
        <v/>
      </c>
      <c r="C85" t="str">
        <f>IF('[1]配网开关（负荷开关+断路器）'!D85="","",'[1]配网开关（负荷开关+断路器）'!D85)</f>
        <v/>
      </c>
      <c r="D85" t="str">
        <f>IF('[1]配网开关（负荷开关+断路器）'!E85="","",'[1]配网开关（负荷开关+断路器）'!E85)</f>
        <v/>
      </c>
      <c r="E85" t="str">
        <f>IF('[1]配网开关（负荷开关+断路器）'!H85="","",'[1]配网开关（负荷开关+断路器）'!H85)</f>
        <v/>
      </c>
    </row>
    <row r="86" spans="1:5" x14ac:dyDescent="0.15">
      <c r="A86" t="str">
        <f>IF('[1]配网开关（负荷开关+断路器）'!A86="","",'[1]配网开关（负荷开关+断路器）'!A86)</f>
        <v/>
      </c>
      <c r="B86" t="str">
        <f>IF('[1]配网开关（负荷开关+断路器）'!B86="","",'[1]配网开关（负荷开关+断路器）'!B86)</f>
        <v/>
      </c>
      <c r="C86" t="str">
        <f>IF('[1]配网开关（负荷开关+断路器）'!D86="","",'[1]配网开关（负荷开关+断路器）'!D86)</f>
        <v/>
      </c>
      <c r="D86" t="str">
        <f>IF('[1]配网开关（负荷开关+断路器）'!E86="","",'[1]配网开关（负荷开关+断路器）'!E86)</f>
        <v/>
      </c>
      <c r="E86" t="str">
        <f>IF('[1]配网开关（负荷开关+断路器）'!H86="","",'[1]配网开关（负荷开关+断路器）'!H86)</f>
        <v/>
      </c>
    </row>
    <row r="87" spans="1:5" x14ac:dyDescent="0.15">
      <c r="A87" t="str">
        <f>IF('[1]配网开关（负荷开关+断路器）'!A87="","",'[1]配网开关（负荷开关+断路器）'!A87)</f>
        <v/>
      </c>
      <c r="B87" t="str">
        <f>IF('[1]配网开关（负荷开关+断路器）'!B87="","",'[1]配网开关（负荷开关+断路器）'!B87)</f>
        <v/>
      </c>
      <c r="C87" t="str">
        <f>IF('[1]配网开关（负荷开关+断路器）'!D87="","",'[1]配网开关（负荷开关+断路器）'!D87)</f>
        <v/>
      </c>
      <c r="D87" t="str">
        <f>IF('[1]配网开关（负荷开关+断路器）'!E87="","",'[1]配网开关（负荷开关+断路器）'!E87)</f>
        <v/>
      </c>
      <c r="E87" t="str">
        <f>IF('[1]配网开关（负荷开关+断路器）'!H87="","",'[1]配网开关（负荷开关+断路器）'!H87)</f>
        <v/>
      </c>
    </row>
    <row r="88" spans="1:5" x14ac:dyDescent="0.15">
      <c r="A88" t="str">
        <f>IF('[1]配网开关（负荷开关+断路器）'!A88="","",'[1]配网开关（负荷开关+断路器）'!A88)</f>
        <v/>
      </c>
      <c r="B88" t="str">
        <f>IF('[1]配网开关（负荷开关+断路器）'!B88="","",'[1]配网开关（负荷开关+断路器）'!B88)</f>
        <v/>
      </c>
      <c r="C88" t="str">
        <f>IF('[1]配网开关（负荷开关+断路器）'!D88="","",'[1]配网开关（负荷开关+断路器）'!D88)</f>
        <v/>
      </c>
      <c r="D88" t="str">
        <f>IF('[1]配网开关（负荷开关+断路器）'!E88="","",'[1]配网开关（负荷开关+断路器）'!E88)</f>
        <v/>
      </c>
      <c r="E88" t="str">
        <f>IF('[1]配网开关（负荷开关+断路器）'!H88="","",'[1]配网开关（负荷开关+断路器）'!H88)</f>
        <v/>
      </c>
    </row>
    <row r="89" spans="1:5" x14ac:dyDescent="0.15">
      <c r="A89" t="str">
        <f>IF('[1]配网开关（负荷开关+断路器）'!A89="","",'[1]配网开关（负荷开关+断路器）'!A89)</f>
        <v/>
      </c>
      <c r="B89" t="str">
        <f>IF('[1]配网开关（负荷开关+断路器）'!B89="","",'[1]配网开关（负荷开关+断路器）'!B89)</f>
        <v/>
      </c>
      <c r="C89" t="str">
        <f>IF('[1]配网开关（负荷开关+断路器）'!D89="","",'[1]配网开关（负荷开关+断路器）'!D89)</f>
        <v/>
      </c>
      <c r="D89" t="str">
        <f>IF('[1]配网开关（负荷开关+断路器）'!E89="","",'[1]配网开关（负荷开关+断路器）'!E89)</f>
        <v/>
      </c>
      <c r="E89" t="str">
        <f>IF('[1]配网开关（负荷开关+断路器）'!H89="","",'[1]配网开关（负荷开关+断路器）'!H89)</f>
        <v/>
      </c>
    </row>
    <row r="90" spans="1:5" x14ac:dyDescent="0.15">
      <c r="A90" t="str">
        <f>IF('[1]配网开关（负荷开关+断路器）'!A90="","",'[1]配网开关（负荷开关+断路器）'!A90)</f>
        <v/>
      </c>
      <c r="B90" t="str">
        <f>IF('[1]配网开关（负荷开关+断路器）'!B90="","",'[1]配网开关（负荷开关+断路器）'!B90)</f>
        <v/>
      </c>
      <c r="C90" t="str">
        <f>IF('[1]配网开关（负荷开关+断路器）'!D90="","",'[1]配网开关（负荷开关+断路器）'!D90)</f>
        <v/>
      </c>
      <c r="D90" t="str">
        <f>IF('[1]配网开关（负荷开关+断路器）'!E90="","",'[1]配网开关（负荷开关+断路器）'!E90)</f>
        <v/>
      </c>
      <c r="E90" t="str">
        <f>IF('[1]配网开关（负荷开关+断路器）'!H90="","",'[1]配网开关（负荷开关+断路器）'!H90)</f>
        <v/>
      </c>
    </row>
    <row r="91" spans="1:5" x14ac:dyDescent="0.15">
      <c r="A91" t="str">
        <f>IF('[1]配网开关（负荷开关+断路器）'!A91="","",'[1]配网开关（负荷开关+断路器）'!A91)</f>
        <v/>
      </c>
      <c r="B91" t="str">
        <f>IF('[1]配网开关（负荷开关+断路器）'!B91="","",'[1]配网开关（负荷开关+断路器）'!B91)</f>
        <v/>
      </c>
      <c r="C91" t="str">
        <f>IF('[1]配网开关（负荷开关+断路器）'!D91="","",'[1]配网开关（负荷开关+断路器）'!D91)</f>
        <v/>
      </c>
      <c r="D91" t="str">
        <f>IF('[1]配网开关（负荷开关+断路器）'!E91="","",'[1]配网开关（负荷开关+断路器）'!E91)</f>
        <v/>
      </c>
      <c r="E91" t="str">
        <f>IF('[1]配网开关（负荷开关+断路器）'!H91="","",'[1]配网开关（负荷开关+断路器）'!H91)</f>
        <v/>
      </c>
    </row>
    <row r="92" spans="1:5" x14ac:dyDescent="0.15">
      <c r="A92" t="str">
        <f>IF('[1]配网开关（负荷开关+断路器）'!A92="","",'[1]配网开关（负荷开关+断路器）'!A92)</f>
        <v/>
      </c>
      <c r="B92" t="str">
        <f>IF('[1]配网开关（负荷开关+断路器）'!B92="","",'[1]配网开关（负荷开关+断路器）'!B92)</f>
        <v/>
      </c>
      <c r="C92" t="str">
        <f>IF('[1]配网开关（负荷开关+断路器）'!D92="","",'[1]配网开关（负荷开关+断路器）'!D92)</f>
        <v/>
      </c>
      <c r="D92" t="str">
        <f>IF('[1]配网开关（负荷开关+断路器）'!E92="","",'[1]配网开关（负荷开关+断路器）'!E92)</f>
        <v/>
      </c>
      <c r="E92" t="str">
        <f>IF('[1]配网开关（负荷开关+断路器）'!H92="","",'[1]配网开关（负荷开关+断路器）'!H92)</f>
        <v/>
      </c>
    </row>
    <row r="93" spans="1:5" x14ac:dyDescent="0.15">
      <c r="A93" t="str">
        <f>IF('[1]配网开关（负荷开关+断路器）'!A93="","",'[1]配网开关（负荷开关+断路器）'!A93)</f>
        <v/>
      </c>
      <c r="B93" t="str">
        <f>IF('[1]配网开关（负荷开关+断路器）'!B93="","",'[1]配网开关（负荷开关+断路器）'!B93)</f>
        <v/>
      </c>
      <c r="C93" t="str">
        <f>IF('[1]配网开关（负荷开关+断路器）'!D93="","",'[1]配网开关（负荷开关+断路器）'!D93)</f>
        <v/>
      </c>
      <c r="D93" t="str">
        <f>IF('[1]配网开关（负荷开关+断路器）'!E93="","",'[1]配网开关（负荷开关+断路器）'!E93)</f>
        <v/>
      </c>
      <c r="E93" t="str">
        <f>IF('[1]配网开关（负荷开关+断路器）'!H93="","",'[1]配网开关（负荷开关+断路器）'!H93)</f>
        <v/>
      </c>
    </row>
    <row r="94" spans="1:5" x14ac:dyDescent="0.15">
      <c r="A94" t="str">
        <f>IF('[1]配网开关（负荷开关+断路器）'!A94="","",'[1]配网开关（负荷开关+断路器）'!A94)</f>
        <v/>
      </c>
      <c r="B94" t="str">
        <f>IF('[1]配网开关（负荷开关+断路器）'!B94="","",'[1]配网开关（负荷开关+断路器）'!B94)</f>
        <v/>
      </c>
      <c r="C94" t="str">
        <f>IF('[1]配网开关（负荷开关+断路器）'!D94="","",'[1]配网开关（负荷开关+断路器）'!D94)</f>
        <v/>
      </c>
      <c r="D94" t="str">
        <f>IF('[1]配网开关（负荷开关+断路器）'!E94="","",'[1]配网开关（负荷开关+断路器）'!E94)</f>
        <v/>
      </c>
      <c r="E94" t="str">
        <f>IF('[1]配网开关（负荷开关+断路器）'!H94="","",'[1]配网开关（负荷开关+断路器）'!H94)</f>
        <v/>
      </c>
    </row>
    <row r="95" spans="1:5" x14ac:dyDescent="0.15">
      <c r="A95" t="str">
        <f>IF('[1]配网开关（负荷开关+断路器）'!A95="","",'[1]配网开关（负荷开关+断路器）'!A95)</f>
        <v/>
      </c>
      <c r="B95" t="str">
        <f>IF('[1]配网开关（负荷开关+断路器）'!B95="","",'[1]配网开关（负荷开关+断路器）'!B95)</f>
        <v/>
      </c>
      <c r="C95" t="str">
        <f>IF('[1]配网开关（负荷开关+断路器）'!D95="","",'[1]配网开关（负荷开关+断路器）'!D95)</f>
        <v/>
      </c>
      <c r="D95" t="str">
        <f>IF('[1]配网开关（负荷开关+断路器）'!E95="","",'[1]配网开关（负荷开关+断路器）'!E95)</f>
        <v/>
      </c>
      <c r="E95" t="str">
        <f>IF('[1]配网开关（负荷开关+断路器）'!H95="","",'[1]配网开关（负荷开关+断路器）'!H95)</f>
        <v/>
      </c>
    </row>
    <row r="96" spans="1:5" x14ac:dyDescent="0.15">
      <c r="A96" t="str">
        <f>IF('[1]配网开关（负荷开关+断路器）'!A96="","",'[1]配网开关（负荷开关+断路器）'!A96)</f>
        <v/>
      </c>
      <c r="B96" t="str">
        <f>IF('[1]配网开关（负荷开关+断路器）'!B96="","",'[1]配网开关（负荷开关+断路器）'!B96)</f>
        <v/>
      </c>
      <c r="C96" t="str">
        <f>IF('[1]配网开关（负荷开关+断路器）'!D96="","",'[1]配网开关（负荷开关+断路器）'!D96)</f>
        <v/>
      </c>
      <c r="D96" t="str">
        <f>IF('[1]配网开关（负荷开关+断路器）'!E96="","",'[1]配网开关（负荷开关+断路器）'!E96)</f>
        <v/>
      </c>
      <c r="E96" t="str">
        <f>IF('[1]配网开关（负荷开关+断路器）'!H96="","",'[1]配网开关（负荷开关+断路器）'!H96)</f>
        <v/>
      </c>
    </row>
    <row r="97" spans="1:5" x14ac:dyDescent="0.15">
      <c r="A97" t="str">
        <f>IF('[1]配网开关（负荷开关+断路器）'!A97="","",'[1]配网开关（负荷开关+断路器）'!A97)</f>
        <v/>
      </c>
      <c r="B97" t="str">
        <f>IF('[1]配网开关（负荷开关+断路器）'!B97="","",'[1]配网开关（负荷开关+断路器）'!B97)</f>
        <v/>
      </c>
      <c r="C97" t="str">
        <f>IF('[1]配网开关（负荷开关+断路器）'!D97="","",'[1]配网开关（负荷开关+断路器）'!D97)</f>
        <v/>
      </c>
      <c r="D97" t="str">
        <f>IF('[1]配网开关（负荷开关+断路器）'!E97="","",'[1]配网开关（负荷开关+断路器）'!E97)</f>
        <v/>
      </c>
      <c r="E97" t="str">
        <f>IF('[1]配网开关（负荷开关+断路器）'!H97="","",'[1]配网开关（负荷开关+断路器）'!H97)</f>
        <v/>
      </c>
    </row>
    <row r="98" spans="1:5" x14ac:dyDescent="0.15">
      <c r="A98" t="str">
        <f>IF('[1]配网开关（负荷开关+断路器）'!A98="","",'[1]配网开关（负荷开关+断路器）'!A98)</f>
        <v/>
      </c>
      <c r="B98" t="str">
        <f>IF('[1]配网开关（负荷开关+断路器）'!B98="","",'[1]配网开关（负荷开关+断路器）'!B98)</f>
        <v/>
      </c>
      <c r="C98" t="str">
        <f>IF('[1]配网开关（负荷开关+断路器）'!D98="","",'[1]配网开关（负荷开关+断路器）'!D98)</f>
        <v/>
      </c>
      <c r="D98" t="str">
        <f>IF('[1]配网开关（负荷开关+断路器）'!E98="","",'[1]配网开关（负荷开关+断路器）'!E98)</f>
        <v/>
      </c>
      <c r="E98" t="str">
        <f>IF('[1]配网开关（负荷开关+断路器）'!H98="","",'[1]配网开关（负荷开关+断路器）'!H98)</f>
        <v/>
      </c>
    </row>
    <row r="99" spans="1:5" x14ac:dyDescent="0.15">
      <c r="A99" t="str">
        <f>IF('[1]配网开关（负荷开关+断路器）'!A99="","",'[1]配网开关（负荷开关+断路器）'!A99)</f>
        <v/>
      </c>
      <c r="B99" t="str">
        <f>IF('[1]配网开关（负荷开关+断路器）'!B99="","",'[1]配网开关（负荷开关+断路器）'!B99)</f>
        <v/>
      </c>
      <c r="C99" t="str">
        <f>IF('[1]配网开关（负荷开关+断路器）'!D99="","",'[1]配网开关（负荷开关+断路器）'!D99)</f>
        <v/>
      </c>
      <c r="D99" t="str">
        <f>IF('[1]配网开关（负荷开关+断路器）'!E99="","",'[1]配网开关（负荷开关+断路器）'!E99)</f>
        <v/>
      </c>
      <c r="E99" t="str">
        <f>IF('[1]配网开关（负荷开关+断路器）'!H99="","",'[1]配网开关（负荷开关+断路器）'!H99)</f>
        <v/>
      </c>
    </row>
    <row r="100" spans="1:5" x14ac:dyDescent="0.15">
      <c r="A100" t="str">
        <f>IF('[1]配网开关（负荷开关+断路器）'!A100="","",'[1]配网开关（负荷开关+断路器）'!A100)</f>
        <v/>
      </c>
      <c r="B100" t="str">
        <f>IF('[1]配网开关（负荷开关+断路器）'!B100="","",'[1]配网开关（负荷开关+断路器）'!B100)</f>
        <v/>
      </c>
      <c r="C100" t="str">
        <f>IF('[1]配网开关（负荷开关+断路器）'!D100="","",'[1]配网开关（负荷开关+断路器）'!D100)</f>
        <v/>
      </c>
      <c r="D100" t="str">
        <f>IF('[1]配网开关（负荷开关+断路器）'!E100="","",'[1]配网开关（负荷开关+断路器）'!E100)</f>
        <v/>
      </c>
      <c r="E100" t="str">
        <f>IF('[1]配网开关（负荷开关+断路器）'!H100="","",'[1]配网开关（负荷开关+断路器）'!H100)</f>
        <v/>
      </c>
    </row>
    <row r="101" spans="1:5" x14ac:dyDescent="0.15">
      <c r="A101" t="str">
        <f>IF('[1]配网开关（负荷开关+断路器）'!A101="","",'[1]配网开关（负荷开关+断路器）'!A101)</f>
        <v/>
      </c>
      <c r="B101" t="str">
        <f>IF('[1]配网开关（负荷开关+断路器）'!B101="","",'[1]配网开关（负荷开关+断路器）'!B101)</f>
        <v/>
      </c>
      <c r="C101" t="str">
        <f>IF('[1]配网开关（负荷开关+断路器）'!D101="","",'[1]配网开关（负荷开关+断路器）'!D101)</f>
        <v/>
      </c>
      <c r="D101" t="str">
        <f>IF('[1]配网开关（负荷开关+断路器）'!E101="","",'[1]配网开关（负荷开关+断路器）'!E101)</f>
        <v/>
      </c>
      <c r="E101" t="str">
        <f>IF('[1]配网开关（负荷开关+断路器）'!H101="","",'[1]配网开关（负荷开关+断路器）'!H101)</f>
        <v/>
      </c>
    </row>
    <row r="102" spans="1:5" x14ac:dyDescent="0.15">
      <c r="A102" t="str">
        <f>IF('[1]配网开关（负荷开关+断路器）'!A102="","",'[1]配网开关（负荷开关+断路器）'!A102)</f>
        <v/>
      </c>
      <c r="B102" t="str">
        <f>IF('[1]配网开关（负荷开关+断路器）'!B102="","",'[1]配网开关（负荷开关+断路器）'!B102)</f>
        <v/>
      </c>
      <c r="C102" t="str">
        <f>IF('[1]配网开关（负荷开关+断路器）'!D102="","",'[1]配网开关（负荷开关+断路器）'!D102)</f>
        <v/>
      </c>
      <c r="D102" t="str">
        <f>IF('[1]配网开关（负荷开关+断路器）'!E102="","",'[1]配网开关（负荷开关+断路器）'!E102)</f>
        <v/>
      </c>
      <c r="E102" t="str">
        <f>IF('[1]配网开关（负荷开关+断路器）'!H102="","",'[1]配网开关（负荷开关+断路器）'!H102)</f>
        <v/>
      </c>
    </row>
    <row r="103" spans="1:5" x14ac:dyDescent="0.15">
      <c r="A103" t="str">
        <f>IF('[1]配网开关（负荷开关+断路器）'!A103="","",'[1]配网开关（负荷开关+断路器）'!A103)</f>
        <v/>
      </c>
      <c r="B103" t="str">
        <f>IF('[1]配网开关（负荷开关+断路器）'!B103="","",'[1]配网开关（负荷开关+断路器）'!B103)</f>
        <v/>
      </c>
      <c r="C103" t="str">
        <f>IF('[1]配网开关（负荷开关+断路器）'!D103="","",'[1]配网开关（负荷开关+断路器）'!D103)</f>
        <v/>
      </c>
      <c r="D103" t="str">
        <f>IF('[1]配网开关（负荷开关+断路器）'!E103="","",'[1]配网开关（负荷开关+断路器）'!E103)</f>
        <v/>
      </c>
      <c r="E103" t="str">
        <f>IF('[1]配网开关（负荷开关+断路器）'!H103="","",'[1]配网开关（负荷开关+断路器）'!H103)</f>
        <v/>
      </c>
    </row>
    <row r="104" spans="1:5" x14ac:dyDescent="0.15">
      <c r="A104" t="str">
        <f>IF('[1]配网开关（负荷开关+断路器）'!A104="","",'[1]配网开关（负荷开关+断路器）'!A104)</f>
        <v/>
      </c>
      <c r="B104" t="str">
        <f>IF('[1]配网开关（负荷开关+断路器）'!B104="","",'[1]配网开关（负荷开关+断路器）'!B104)</f>
        <v/>
      </c>
      <c r="C104" t="str">
        <f>IF('[1]配网开关（负荷开关+断路器）'!D104="","",'[1]配网开关（负荷开关+断路器）'!D104)</f>
        <v/>
      </c>
      <c r="D104" t="str">
        <f>IF('[1]配网开关（负荷开关+断路器）'!E104="","",'[1]配网开关（负荷开关+断路器）'!E104)</f>
        <v/>
      </c>
      <c r="E104" t="str">
        <f>IF('[1]配网开关（负荷开关+断路器）'!H104="","",'[1]配网开关（负荷开关+断路器）'!H104)</f>
        <v/>
      </c>
    </row>
    <row r="105" spans="1:5" x14ac:dyDescent="0.15">
      <c r="A105" t="str">
        <f>IF('[1]配网开关（负荷开关+断路器）'!A105="","",'[1]配网开关（负荷开关+断路器）'!A105)</f>
        <v/>
      </c>
      <c r="B105" t="str">
        <f>IF('[1]配网开关（负荷开关+断路器）'!B105="","",'[1]配网开关（负荷开关+断路器）'!B105)</f>
        <v/>
      </c>
      <c r="C105" t="str">
        <f>IF('[1]配网开关（负荷开关+断路器）'!D105="","",'[1]配网开关（负荷开关+断路器）'!D105)</f>
        <v/>
      </c>
      <c r="D105" t="str">
        <f>IF('[1]配网开关（负荷开关+断路器）'!E105="","",'[1]配网开关（负荷开关+断路器）'!E105)</f>
        <v/>
      </c>
      <c r="E105" t="str">
        <f>IF('[1]配网开关（负荷开关+断路器）'!H105="","",'[1]配网开关（负荷开关+断路器）'!H105)</f>
        <v/>
      </c>
    </row>
    <row r="106" spans="1:5" x14ac:dyDescent="0.15">
      <c r="A106" t="str">
        <f>IF('[1]配网开关（负荷开关+断路器）'!A106="","",'[1]配网开关（负荷开关+断路器）'!A106)</f>
        <v/>
      </c>
      <c r="B106" t="str">
        <f>IF('[1]配网开关（负荷开关+断路器）'!B106="","",'[1]配网开关（负荷开关+断路器）'!B106)</f>
        <v/>
      </c>
      <c r="C106" t="str">
        <f>IF('[1]配网开关（负荷开关+断路器）'!D106="","",'[1]配网开关（负荷开关+断路器）'!D106)</f>
        <v/>
      </c>
      <c r="D106" t="str">
        <f>IF('[1]配网开关（负荷开关+断路器）'!E106="","",'[1]配网开关（负荷开关+断路器）'!E106)</f>
        <v/>
      </c>
      <c r="E106" t="str">
        <f>IF('[1]配网开关（负荷开关+断路器）'!H106="","",'[1]配网开关（负荷开关+断路器）'!H106)</f>
        <v/>
      </c>
    </row>
    <row r="107" spans="1:5" x14ac:dyDescent="0.15">
      <c r="A107" t="str">
        <f>IF('[1]配网开关（负荷开关+断路器）'!A107="","",'[1]配网开关（负荷开关+断路器）'!A107)</f>
        <v/>
      </c>
      <c r="B107" t="str">
        <f>IF('[1]配网开关（负荷开关+断路器）'!B107="","",'[1]配网开关（负荷开关+断路器）'!B107)</f>
        <v/>
      </c>
      <c r="C107" t="str">
        <f>IF('[1]配网开关（负荷开关+断路器）'!D107="","",'[1]配网开关（负荷开关+断路器）'!D107)</f>
        <v/>
      </c>
      <c r="D107" t="str">
        <f>IF('[1]配网开关（负荷开关+断路器）'!E107="","",'[1]配网开关（负荷开关+断路器）'!E107)</f>
        <v/>
      </c>
      <c r="E107" t="str">
        <f>IF('[1]配网开关（负荷开关+断路器）'!H107="","",'[1]配网开关（负荷开关+断路器）'!H107)</f>
        <v/>
      </c>
    </row>
    <row r="108" spans="1:5" x14ac:dyDescent="0.15">
      <c r="A108" t="str">
        <f>IF('[1]配网开关（负荷开关+断路器）'!A108="","",'[1]配网开关（负荷开关+断路器）'!A108)</f>
        <v/>
      </c>
      <c r="B108" t="str">
        <f>IF('[1]配网开关（负荷开关+断路器）'!B108="","",'[1]配网开关（负荷开关+断路器）'!B108)</f>
        <v/>
      </c>
      <c r="C108" t="str">
        <f>IF('[1]配网开关（负荷开关+断路器）'!D108="","",'[1]配网开关（负荷开关+断路器）'!D108)</f>
        <v/>
      </c>
      <c r="D108" t="str">
        <f>IF('[1]配网开关（负荷开关+断路器）'!E108="","",'[1]配网开关（负荷开关+断路器）'!E108)</f>
        <v/>
      </c>
      <c r="E108" t="str">
        <f>IF('[1]配网开关（负荷开关+断路器）'!H108="","",'[1]配网开关（负荷开关+断路器）'!H108)</f>
        <v/>
      </c>
    </row>
    <row r="109" spans="1:5" x14ac:dyDescent="0.15">
      <c r="A109" t="str">
        <f>IF('[1]配网开关（负荷开关+断路器）'!A109="","",'[1]配网开关（负荷开关+断路器）'!A109)</f>
        <v/>
      </c>
      <c r="B109" t="str">
        <f>IF('[1]配网开关（负荷开关+断路器）'!B109="","",'[1]配网开关（负荷开关+断路器）'!B109)</f>
        <v/>
      </c>
      <c r="C109" t="str">
        <f>IF('[1]配网开关（负荷开关+断路器）'!D109="","",'[1]配网开关（负荷开关+断路器）'!D109)</f>
        <v/>
      </c>
      <c r="D109" t="str">
        <f>IF('[1]配网开关（负荷开关+断路器）'!E109="","",'[1]配网开关（负荷开关+断路器）'!E109)</f>
        <v/>
      </c>
      <c r="E109" t="str">
        <f>IF('[1]配网开关（负荷开关+断路器）'!H109="","",'[1]配网开关（负荷开关+断路器）'!H109)</f>
        <v/>
      </c>
    </row>
    <row r="110" spans="1:5" x14ac:dyDescent="0.15">
      <c r="A110" t="str">
        <f>IF('[1]配网开关（负荷开关+断路器）'!A110="","",'[1]配网开关（负荷开关+断路器）'!A110)</f>
        <v/>
      </c>
      <c r="B110" t="str">
        <f>IF('[1]配网开关（负荷开关+断路器）'!B110="","",'[1]配网开关（负荷开关+断路器）'!B110)</f>
        <v/>
      </c>
      <c r="C110" t="str">
        <f>IF('[1]配网开关（负荷开关+断路器）'!D110="","",'[1]配网开关（负荷开关+断路器）'!D110)</f>
        <v/>
      </c>
      <c r="D110" t="str">
        <f>IF('[1]配网开关（负荷开关+断路器）'!E110="","",'[1]配网开关（负荷开关+断路器）'!E110)</f>
        <v/>
      </c>
      <c r="E110" t="str">
        <f>IF('[1]配网开关（负荷开关+断路器）'!H110="","",'[1]配网开关（负荷开关+断路器）'!H110)</f>
        <v/>
      </c>
    </row>
    <row r="111" spans="1:5" x14ac:dyDescent="0.15">
      <c r="A111" t="str">
        <f>IF('[1]配网开关（负荷开关+断路器）'!A111="","",'[1]配网开关（负荷开关+断路器）'!A111)</f>
        <v/>
      </c>
      <c r="B111" t="str">
        <f>IF('[1]配网开关（负荷开关+断路器）'!B111="","",'[1]配网开关（负荷开关+断路器）'!B111)</f>
        <v/>
      </c>
      <c r="C111" t="str">
        <f>IF('[1]配网开关（负荷开关+断路器）'!D111="","",'[1]配网开关（负荷开关+断路器）'!D111)</f>
        <v/>
      </c>
      <c r="D111" t="str">
        <f>IF('[1]配网开关（负荷开关+断路器）'!E111="","",'[1]配网开关（负荷开关+断路器）'!E111)</f>
        <v/>
      </c>
      <c r="E111" t="str">
        <f>IF('[1]配网开关（负荷开关+断路器）'!H111="","",'[1]配网开关（负荷开关+断路器）'!H111)</f>
        <v/>
      </c>
    </row>
    <row r="112" spans="1:5" x14ac:dyDescent="0.15">
      <c r="A112" t="str">
        <f>IF('[1]配网开关（负荷开关+断路器）'!A112="","",'[1]配网开关（负荷开关+断路器）'!A112)</f>
        <v/>
      </c>
      <c r="B112" t="str">
        <f>IF('[1]配网开关（负荷开关+断路器）'!B112="","",'[1]配网开关（负荷开关+断路器）'!B112)</f>
        <v/>
      </c>
      <c r="C112" t="str">
        <f>IF('[1]配网开关（负荷开关+断路器）'!D112="","",'[1]配网开关（负荷开关+断路器）'!D112)</f>
        <v/>
      </c>
      <c r="D112" t="str">
        <f>IF('[1]配网开关（负荷开关+断路器）'!E112="","",'[1]配网开关（负荷开关+断路器）'!E112)</f>
        <v/>
      </c>
      <c r="E112" t="str">
        <f>IF('[1]配网开关（负荷开关+断路器）'!H112="","",'[1]配网开关（负荷开关+断路器）'!H112)</f>
        <v/>
      </c>
    </row>
    <row r="113" spans="1:5" x14ac:dyDescent="0.15">
      <c r="A113" t="str">
        <f>IF('[1]配网开关（负荷开关+断路器）'!A113="","",'[1]配网开关（负荷开关+断路器）'!A113)</f>
        <v/>
      </c>
      <c r="B113" t="str">
        <f>IF('[1]配网开关（负荷开关+断路器）'!B113="","",'[1]配网开关（负荷开关+断路器）'!B113)</f>
        <v/>
      </c>
      <c r="C113" t="str">
        <f>IF('[1]配网开关（负荷开关+断路器）'!D113="","",'[1]配网开关（负荷开关+断路器）'!D113)</f>
        <v/>
      </c>
      <c r="D113" t="str">
        <f>IF('[1]配网开关（负荷开关+断路器）'!E113="","",'[1]配网开关（负荷开关+断路器）'!E113)</f>
        <v/>
      </c>
      <c r="E113" t="str">
        <f>IF('[1]配网开关（负荷开关+断路器）'!H113="","",'[1]配网开关（负荷开关+断路器）'!H113)</f>
        <v/>
      </c>
    </row>
    <row r="114" spans="1:5" x14ac:dyDescent="0.15">
      <c r="A114" t="str">
        <f>IF('[1]配网开关（负荷开关+断路器）'!A114="","",'[1]配网开关（负荷开关+断路器）'!A114)</f>
        <v/>
      </c>
      <c r="B114" t="str">
        <f>IF('[1]配网开关（负荷开关+断路器）'!B114="","",'[1]配网开关（负荷开关+断路器）'!B114)</f>
        <v/>
      </c>
      <c r="C114" t="str">
        <f>IF('[1]配网开关（负荷开关+断路器）'!D114="","",'[1]配网开关（负荷开关+断路器）'!D114)</f>
        <v/>
      </c>
      <c r="D114" t="str">
        <f>IF('[1]配网开关（负荷开关+断路器）'!E114="","",'[1]配网开关（负荷开关+断路器）'!E114)</f>
        <v/>
      </c>
      <c r="E114" t="str">
        <f>IF('[1]配网开关（负荷开关+断路器）'!H114="","",'[1]配网开关（负荷开关+断路器）'!H114)</f>
        <v/>
      </c>
    </row>
    <row r="115" spans="1:5" x14ac:dyDescent="0.15">
      <c r="A115" t="str">
        <f>IF('[1]配网开关（负荷开关+断路器）'!A115="","",'[1]配网开关（负荷开关+断路器）'!A115)</f>
        <v/>
      </c>
      <c r="B115" t="str">
        <f>IF('[1]配网开关（负荷开关+断路器）'!B115="","",'[1]配网开关（负荷开关+断路器）'!B115)</f>
        <v/>
      </c>
      <c r="C115" t="str">
        <f>IF('[1]配网开关（负荷开关+断路器）'!D115="","",'[1]配网开关（负荷开关+断路器）'!D115)</f>
        <v/>
      </c>
      <c r="D115" t="str">
        <f>IF('[1]配网开关（负荷开关+断路器）'!E115="","",'[1]配网开关（负荷开关+断路器）'!E115)</f>
        <v/>
      </c>
      <c r="E115" t="str">
        <f>IF('[1]配网开关（负荷开关+断路器）'!H115="","",'[1]配网开关（负荷开关+断路器）'!H115)</f>
        <v/>
      </c>
    </row>
    <row r="116" spans="1:5" x14ac:dyDescent="0.15">
      <c r="A116" t="str">
        <f>IF('[1]配网开关（负荷开关+断路器）'!A116="","",'[1]配网开关（负荷开关+断路器）'!A116)</f>
        <v/>
      </c>
      <c r="B116" t="str">
        <f>IF('[1]配网开关（负荷开关+断路器）'!B116="","",'[1]配网开关（负荷开关+断路器）'!B116)</f>
        <v/>
      </c>
      <c r="C116" t="str">
        <f>IF('[1]配网开关（负荷开关+断路器）'!D116="","",'[1]配网开关（负荷开关+断路器）'!D116)</f>
        <v/>
      </c>
      <c r="D116" t="str">
        <f>IF('[1]配网开关（负荷开关+断路器）'!E116="","",'[1]配网开关（负荷开关+断路器）'!E116)</f>
        <v/>
      </c>
      <c r="E116" t="str">
        <f>IF('[1]配网开关（负荷开关+断路器）'!H116="","",'[1]配网开关（负荷开关+断路器）'!H116)</f>
        <v/>
      </c>
    </row>
    <row r="117" spans="1:5" x14ac:dyDescent="0.15">
      <c r="A117" t="str">
        <f>IF('[1]配网开关（负荷开关+断路器）'!A117="","",'[1]配网开关（负荷开关+断路器）'!A117)</f>
        <v/>
      </c>
      <c r="B117" t="str">
        <f>IF('[1]配网开关（负荷开关+断路器）'!B117="","",'[1]配网开关（负荷开关+断路器）'!B117)</f>
        <v/>
      </c>
      <c r="C117" t="str">
        <f>IF('[1]配网开关（负荷开关+断路器）'!D117="","",'[1]配网开关（负荷开关+断路器）'!D117)</f>
        <v/>
      </c>
      <c r="D117" t="str">
        <f>IF('[1]配网开关（负荷开关+断路器）'!E117="","",'[1]配网开关（负荷开关+断路器）'!E117)</f>
        <v/>
      </c>
      <c r="E117" t="str">
        <f>IF('[1]配网开关（负荷开关+断路器）'!H117="","",'[1]配网开关（负荷开关+断路器）'!H117)</f>
        <v/>
      </c>
    </row>
    <row r="118" spans="1:5" x14ac:dyDescent="0.15">
      <c r="A118" t="str">
        <f>IF('[1]配网开关（负荷开关+断路器）'!A118="","",'[1]配网开关（负荷开关+断路器）'!A118)</f>
        <v/>
      </c>
      <c r="B118" t="str">
        <f>IF('[1]配网开关（负荷开关+断路器）'!B118="","",'[1]配网开关（负荷开关+断路器）'!B118)</f>
        <v/>
      </c>
      <c r="C118" t="str">
        <f>IF('[1]配网开关（负荷开关+断路器）'!D118="","",'[1]配网开关（负荷开关+断路器）'!D118)</f>
        <v/>
      </c>
      <c r="D118" t="str">
        <f>IF('[1]配网开关（负荷开关+断路器）'!E118="","",'[1]配网开关（负荷开关+断路器）'!E118)</f>
        <v/>
      </c>
      <c r="E118" t="str">
        <f>IF('[1]配网开关（负荷开关+断路器）'!H118="","",'[1]配网开关（负荷开关+断路器）'!H118)</f>
        <v/>
      </c>
    </row>
    <row r="119" spans="1:5" x14ac:dyDescent="0.15">
      <c r="A119" t="str">
        <f>IF('[1]配网开关（负荷开关+断路器）'!A119="","",'[1]配网开关（负荷开关+断路器）'!A119)</f>
        <v/>
      </c>
      <c r="B119" t="str">
        <f>IF('[1]配网开关（负荷开关+断路器）'!B119="","",'[1]配网开关（负荷开关+断路器）'!B119)</f>
        <v/>
      </c>
      <c r="C119" t="str">
        <f>IF('[1]配网开关（负荷开关+断路器）'!D119="","",'[1]配网开关（负荷开关+断路器）'!D119)</f>
        <v/>
      </c>
      <c r="D119" t="str">
        <f>IF('[1]配网开关（负荷开关+断路器）'!E119="","",'[1]配网开关（负荷开关+断路器）'!E119)</f>
        <v/>
      </c>
      <c r="E119" t="str">
        <f>IF('[1]配网开关（负荷开关+断路器）'!H119="","",'[1]配网开关（负荷开关+断路器）'!H119)</f>
        <v/>
      </c>
    </row>
    <row r="120" spans="1:5" x14ac:dyDescent="0.15">
      <c r="A120" t="str">
        <f>IF('[1]配网开关（负荷开关+断路器）'!A120="","",'[1]配网开关（负荷开关+断路器）'!A120)</f>
        <v/>
      </c>
      <c r="B120" t="str">
        <f>IF('[1]配网开关（负荷开关+断路器）'!B120="","",'[1]配网开关（负荷开关+断路器）'!B120)</f>
        <v/>
      </c>
      <c r="C120" t="str">
        <f>IF('[1]配网开关（负荷开关+断路器）'!D120="","",'[1]配网开关（负荷开关+断路器）'!D120)</f>
        <v/>
      </c>
      <c r="D120" t="str">
        <f>IF('[1]配网开关（负荷开关+断路器）'!E120="","",'[1]配网开关（负荷开关+断路器）'!E120)</f>
        <v/>
      </c>
      <c r="E120" t="str">
        <f>IF('[1]配网开关（负荷开关+断路器）'!H120="","",'[1]配网开关（负荷开关+断路器）'!H120)</f>
        <v/>
      </c>
    </row>
    <row r="121" spans="1:5" x14ac:dyDescent="0.15">
      <c r="A121" t="str">
        <f>IF('[1]配网开关（负荷开关+断路器）'!A121="","",'[1]配网开关（负荷开关+断路器）'!A121)</f>
        <v/>
      </c>
      <c r="B121" t="str">
        <f>IF('[1]配网开关（负荷开关+断路器）'!B121="","",'[1]配网开关（负荷开关+断路器）'!B121)</f>
        <v/>
      </c>
      <c r="C121" t="str">
        <f>IF('[1]配网开关（负荷开关+断路器）'!D121="","",'[1]配网开关（负荷开关+断路器）'!D121)</f>
        <v/>
      </c>
      <c r="D121" t="str">
        <f>IF('[1]配网开关（负荷开关+断路器）'!E121="","",'[1]配网开关（负荷开关+断路器）'!E121)</f>
        <v/>
      </c>
      <c r="E121" t="str">
        <f>IF('[1]配网开关（负荷开关+断路器）'!H121="","",'[1]配网开关（负荷开关+断路器）'!H121)</f>
        <v/>
      </c>
    </row>
    <row r="122" spans="1:5" x14ac:dyDescent="0.15">
      <c r="A122" t="str">
        <f>IF('[1]配网开关（负荷开关+断路器）'!A122="","",'[1]配网开关（负荷开关+断路器）'!A122)</f>
        <v/>
      </c>
      <c r="B122" t="str">
        <f>IF('[1]配网开关（负荷开关+断路器）'!B122="","",'[1]配网开关（负荷开关+断路器）'!B122)</f>
        <v/>
      </c>
      <c r="C122" t="str">
        <f>IF('[1]配网开关（负荷开关+断路器）'!D122="","",'[1]配网开关（负荷开关+断路器）'!D122)</f>
        <v/>
      </c>
      <c r="D122" t="str">
        <f>IF('[1]配网开关（负荷开关+断路器）'!E122="","",'[1]配网开关（负荷开关+断路器）'!E122)</f>
        <v/>
      </c>
      <c r="E122" t="str">
        <f>IF('[1]配网开关（负荷开关+断路器）'!H122="","",'[1]配网开关（负荷开关+断路器）'!H122)</f>
        <v/>
      </c>
    </row>
    <row r="123" spans="1:5" x14ac:dyDescent="0.15">
      <c r="A123" t="str">
        <f>IF('[1]配网开关（负荷开关+断路器）'!A123="","",'[1]配网开关（负荷开关+断路器）'!A123)</f>
        <v/>
      </c>
      <c r="B123" t="str">
        <f>IF('[1]配网开关（负荷开关+断路器）'!B123="","",'[1]配网开关（负荷开关+断路器）'!B123)</f>
        <v/>
      </c>
      <c r="C123" t="str">
        <f>IF('[1]配网开关（负荷开关+断路器）'!D123="","",'[1]配网开关（负荷开关+断路器）'!D123)</f>
        <v/>
      </c>
      <c r="D123" t="str">
        <f>IF('[1]配网开关（负荷开关+断路器）'!E123="","",'[1]配网开关（负荷开关+断路器）'!E123)</f>
        <v/>
      </c>
      <c r="E123" t="str">
        <f>IF('[1]配网开关（负荷开关+断路器）'!H123="","",'[1]配网开关（负荷开关+断路器）'!H123)</f>
        <v/>
      </c>
    </row>
    <row r="124" spans="1:5" x14ac:dyDescent="0.15">
      <c r="A124" t="str">
        <f>IF('[1]配网开关（负荷开关+断路器）'!A124="","",'[1]配网开关（负荷开关+断路器）'!A124)</f>
        <v/>
      </c>
      <c r="B124" t="str">
        <f>IF('[1]配网开关（负荷开关+断路器）'!B124="","",'[1]配网开关（负荷开关+断路器）'!B124)</f>
        <v/>
      </c>
      <c r="C124" t="str">
        <f>IF('[1]配网开关（负荷开关+断路器）'!D124="","",'[1]配网开关（负荷开关+断路器）'!D124)</f>
        <v/>
      </c>
      <c r="D124" t="str">
        <f>IF('[1]配网开关（负荷开关+断路器）'!E124="","",'[1]配网开关（负荷开关+断路器）'!E124)</f>
        <v/>
      </c>
      <c r="E124" t="str">
        <f>IF('[1]配网开关（负荷开关+断路器）'!H124="","",'[1]配网开关（负荷开关+断路器）'!H124)</f>
        <v/>
      </c>
    </row>
    <row r="125" spans="1:5" x14ac:dyDescent="0.15">
      <c r="A125" t="str">
        <f>IF('[1]配网开关（负荷开关+断路器）'!A125="","",'[1]配网开关（负荷开关+断路器）'!A125)</f>
        <v/>
      </c>
      <c r="B125" t="str">
        <f>IF('[1]配网开关（负荷开关+断路器）'!B125="","",'[1]配网开关（负荷开关+断路器）'!B125)</f>
        <v/>
      </c>
      <c r="C125" t="str">
        <f>IF('[1]配网开关（负荷开关+断路器）'!D125="","",'[1]配网开关（负荷开关+断路器）'!D125)</f>
        <v/>
      </c>
      <c r="D125" t="str">
        <f>IF('[1]配网开关（负荷开关+断路器）'!E125="","",'[1]配网开关（负荷开关+断路器）'!E125)</f>
        <v/>
      </c>
      <c r="E125" t="str">
        <f>IF('[1]配网开关（负荷开关+断路器）'!H125="","",'[1]配网开关（负荷开关+断路器）'!H125)</f>
        <v/>
      </c>
    </row>
    <row r="126" spans="1:5" x14ac:dyDescent="0.15">
      <c r="A126" t="str">
        <f>IF('[1]配网开关（负荷开关+断路器）'!A126="","",'[1]配网开关（负荷开关+断路器）'!A126)</f>
        <v/>
      </c>
      <c r="B126" t="str">
        <f>IF('[1]配网开关（负荷开关+断路器）'!B126="","",'[1]配网开关（负荷开关+断路器）'!B126)</f>
        <v/>
      </c>
      <c r="C126" t="str">
        <f>IF('[1]配网开关（负荷开关+断路器）'!D126="","",'[1]配网开关（负荷开关+断路器）'!D126)</f>
        <v/>
      </c>
      <c r="D126" t="str">
        <f>IF('[1]配网开关（负荷开关+断路器）'!E126="","",'[1]配网开关（负荷开关+断路器）'!E126)</f>
        <v/>
      </c>
      <c r="E126" t="str">
        <f>IF('[1]配网开关（负荷开关+断路器）'!H126="","",'[1]配网开关（负荷开关+断路器）'!H126)</f>
        <v/>
      </c>
    </row>
    <row r="127" spans="1:5" x14ac:dyDescent="0.15">
      <c r="A127" t="str">
        <f>IF('[1]配网开关（负荷开关+断路器）'!A127="","",'[1]配网开关（负荷开关+断路器）'!A127)</f>
        <v/>
      </c>
      <c r="B127" t="str">
        <f>IF('[1]配网开关（负荷开关+断路器）'!B127="","",'[1]配网开关（负荷开关+断路器）'!B127)</f>
        <v/>
      </c>
      <c r="C127" t="str">
        <f>IF('[1]配网开关（负荷开关+断路器）'!D127="","",'[1]配网开关（负荷开关+断路器）'!D127)</f>
        <v/>
      </c>
      <c r="D127" t="str">
        <f>IF('[1]配网开关（负荷开关+断路器）'!E127="","",'[1]配网开关（负荷开关+断路器）'!E127)</f>
        <v/>
      </c>
      <c r="E127" t="str">
        <f>IF('[1]配网开关（负荷开关+断路器）'!H127="","",'[1]配网开关（负荷开关+断路器）'!H127)</f>
        <v/>
      </c>
    </row>
    <row r="128" spans="1:5" x14ac:dyDescent="0.15">
      <c r="A128" t="str">
        <f>IF('[1]配网开关（负荷开关+断路器）'!A128="","",'[1]配网开关（负荷开关+断路器）'!A128)</f>
        <v/>
      </c>
      <c r="B128" t="str">
        <f>IF('[1]配网开关（负荷开关+断路器）'!B128="","",'[1]配网开关（负荷开关+断路器）'!B128)</f>
        <v/>
      </c>
      <c r="C128" t="str">
        <f>IF('[1]配网开关（负荷开关+断路器）'!D128="","",'[1]配网开关（负荷开关+断路器）'!D128)</f>
        <v/>
      </c>
      <c r="D128" t="str">
        <f>IF('[1]配网开关（负荷开关+断路器）'!E128="","",'[1]配网开关（负荷开关+断路器）'!E128)</f>
        <v/>
      </c>
      <c r="E128" t="str">
        <f>IF('[1]配网开关（负荷开关+断路器）'!H128="","",'[1]配网开关（负荷开关+断路器）'!H128)</f>
        <v/>
      </c>
    </row>
    <row r="129" spans="1:5" x14ac:dyDescent="0.15">
      <c r="A129" t="str">
        <f>IF('[1]配网开关（负荷开关+断路器）'!A129="","",'[1]配网开关（负荷开关+断路器）'!A129)</f>
        <v/>
      </c>
      <c r="B129" t="str">
        <f>IF('[1]配网开关（负荷开关+断路器）'!B129="","",'[1]配网开关（负荷开关+断路器）'!B129)</f>
        <v/>
      </c>
      <c r="C129" t="str">
        <f>IF('[1]配网开关（负荷开关+断路器）'!D129="","",'[1]配网开关（负荷开关+断路器）'!D129)</f>
        <v/>
      </c>
      <c r="D129" t="str">
        <f>IF('[1]配网开关（负荷开关+断路器）'!E129="","",'[1]配网开关（负荷开关+断路器）'!E129)</f>
        <v/>
      </c>
      <c r="E129" t="str">
        <f>IF('[1]配网开关（负荷开关+断路器）'!H129="","",'[1]配网开关（负荷开关+断路器）'!H129)</f>
        <v/>
      </c>
    </row>
    <row r="130" spans="1:5" x14ac:dyDescent="0.15">
      <c r="A130" t="str">
        <f>IF('[1]配网开关（负荷开关+断路器）'!A130="","",'[1]配网开关（负荷开关+断路器）'!A130)</f>
        <v/>
      </c>
      <c r="B130" t="str">
        <f>IF('[1]配网开关（负荷开关+断路器）'!B130="","",'[1]配网开关（负荷开关+断路器）'!B130)</f>
        <v/>
      </c>
      <c r="C130" t="str">
        <f>IF('[1]配网开关（负荷开关+断路器）'!D130="","",'[1]配网开关（负荷开关+断路器）'!D130)</f>
        <v/>
      </c>
      <c r="D130" t="str">
        <f>IF('[1]配网开关（负荷开关+断路器）'!E130="","",'[1]配网开关（负荷开关+断路器）'!E130)</f>
        <v/>
      </c>
      <c r="E130" t="str">
        <f>IF('[1]配网开关（负荷开关+断路器）'!H130="","",'[1]配网开关（负荷开关+断路器）'!H130)</f>
        <v/>
      </c>
    </row>
    <row r="131" spans="1:5" x14ac:dyDescent="0.15">
      <c r="A131" t="str">
        <f>IF('[1]配网开关（负荷开关+断路器）'!A131="","",'[1]配网开关（负荷开关+断路器）'!A131)</f>
        <v/>
      </c>
      <c r="B131" t="str">
        <f>IF('[1]配网开关（负荷开关+断路器）'!B131="","",'[1]配网开关（负荷开关+断路器）'!B131)</f>
        <v/>
      </c>
      <c r="C131" t="str">
        <f>IF('[1]配网开关（负荷开关+断路器）'!D131="","",'[1]配网开关（负荷开关+断路器）'!D131)</f>
        <v/>
      </c>
      <c r="D131" t="str">
        <f>IF('[1]配网开关（负荷开关+断路器）'!E131="","",'[1]配网开关（负荷开关+断路器）'!E131)</f>
        <v/>
      </c>
      <c r="E131" t="str">
        <f>IF('[1]配网开关（负荷开关+断路器）'!H131="","",'[1]配网开关（负荷开关+断路器）'!H131)</f>
        <v/>
      </c>
    </row>
    <row r="132" spans="1:5" x14ac:dyDescent="0.15">
      <c r="A132" t="str">
        <f>IF('[1]配网开关（负荷开关+断路器）'!A132="","",'[1]配网开关（负荷开关+断路器）'!A132)</f>
        <v/>
      </c>
      <c r="B132" t="str">
        <f>IF('[1]配网开关（负荷开关+断路器）'!B132="","",'[1]配网开关（负荷开关+断路器）'!B132)</f>
        <v/>
      </c>
      <c r="C132" t="str">
        <f>IF('[1]配网开关（负荷开关+断路器）'!D132="","",'[1]配网开关（负荷开关+断路器）'!D132)</f>
        <v/>
      </c>
      <c r="D132" t="str">
        <f>IF('[1]配网开关（负荷开关+断路器）'!E132="","",'[1]配网开关（负荷开关+断路器）'!E132)</f>
        <v/>
      </c>
      <c r="E132" t="str">
        <f>IF('[1]配网开关（负荷开关+断路器）'!H132="","",'[1]配网开关（负荷开关+断路器）'!H132)</f>
        <v/>
      </c>
    </row>
    <row r="133" spans="1:5" x14ac:dyDescent="0.15">
      <c r="A133" t="str">
        <f>IF('[1]配网开关（负荷开关+断路器）'!A133="","",'[1]配网开关（负荷开关+断路器）'!A133)</f>
        <v/>
      </c>
      <c r="B133" t="str">
        <f>IF('[1]配网开关（负荷开关+断路器）'!B133="","",'[1]配网开关（负荷开关+断路器）'!B133)</f>
        <v/>
      </c>
      <c r="C133" t="str">
        <f>IF('[1]配网开关（负荷开关+断路器）'!D133="","",'[1]配网开关（负荷开关+断路器）'!D133)</f>
        <v/>
      </c>
      <c r="D133" t="str">
        <f>IF('[1]配网开关（负荷开关+断路器）'!E133="","",'[1]配网开关（负荷开关+断路器）'!E133)</f>
        <v/>
      </c>
      <c r="E133" t="str">
        <f>IF('[1]配网开关（负荷开关+断路器）'!H133="","",'[1]配网开关（负荷开关+断路器）'!H133)</f>
        <v/>
      </c>
    </row>
    <row r="134" spans="1:5" x14ac:dyDescent="0.15">
      <c r="A134" t="str">
        <f>IF('[1]配网开关（负荷开关+断路器）'!A134="","",'[1]配网开关（负荷开关+断路器）'!A134)</f>
        <v/>
      </c>
      <c r="B134" t="str">
        <f>IF('[1]配网开关（负荷开关+断路器）'!B134="","",'[1]配网开关（负荷开关+断路器）'!B134)</f>
        <v/>
      </c>
      <c r="C134" t="str">
        <f>IF('[1]配网开关（负荷开关+断路器）'!D134="","",'[1]配网开关（负荷开关+断路器）'!D134)</f>
        <v/>
      </c>
      <c r="D134" t="str">
        <f>IF('[1]配网开关（负荷开关+断路器）'!E134="","",'[1]配网开关（负荷开关+断路器）'!E134)</f>
        <v/>
      </c>
      <c r="E134" t="str">
        <f>IF('[1]配网开关（负荷开关+断路器）'!H134="","",'[1]配网开关（负荷开关+断路器）'!H134)</f>
        <v/>
      </c>
    </row>
    <row r="135" spans="1:5" x14ac:dyDescent="0.15">
      <c r="A135" t="str">
        <f>IF('[1]配网开关（负荷开关+断路器）'!A135="","",'[1]配网开关（负荷开关+断路器）'!A135)</f>
        <v/>
      </c>
      <c r="B135" t="str">
        <f>IF('[1]配网开关（负荷开关+断路器）'!B135="","",'[1]配网开关（负荷开关+断路器）'!B135)</f>
        <v/>
      </c>
      <c r="C135" t="str">
        <f>IF('[1]配网开关（负荷开关+断路器）'!D135="","",'[1]配网开关（负荷开关+断路器）'!D135)</f>
        <v/>
      </c>
      <c r="D135" t="str">
        <f>IF('[1]配网开关（负荷开关+断路器）'!E135="","",'[1]配网开关（负荷开关+断路器）'!E135)</f>
        <v/>
      </c>
      <c r="E135" t="str">
        <f>IF('[1]配网开关（负荷开关+断路器）'!H135="","",'[1]配网开关（负荷开关+断路器）'!H135)</f>
        <v/>
      </c>
    </row>
    <row r="136" spans="1:5" x14ac:dyDescent="0.15">
      <c r="A136" t="str">
        <f>IF('[1]配网开关（负荷开关+断路器）'!A136="","",'[1]配网开关（负荷开关+断路器）'!A136)</f>
        <v/>
      </c>
      <c r="B136" t="str">
        <f>IF('[1]配网开关（负荷开关+断路器）'!B136="","",'[1]配网开关（负荷开关+断路器）'!B136)</f>
        <v/>
      </c>
      <c r="C136" t="str">
        <f>IF('[1]配网开关（负荷开关+断路器）'!D136="","",'[1]配网开关（负荷开关+断路器）'!D136)</f>
        <v/>
      </c>
      <c r="D136" t="str">
        <f>IF('[1]配网开关（负荷开关+断路器）'!E136="","",'[1]配网开关（负荷开关+断路器）'!E136)</f>
        <v/>
      </c>
      <c r="E136" t="str">
        <f>IF('[1]配网开关（负荷开关+断路器）'!H136="","",'[1]配网开关（负荷开关+断路器）'!H136)</f>
        <v/>
      </c>
    </row>
    <row r="137" spans="1:5" x14ac:dyDescent="0.15">
      <c r="A137" t="str">
        <f>IF('[1]配网开关（负荷开关+断路器）'!A137="","",'[1]配网开关（负荷开关+断路器）'!A137)</f>
        <v/>
      </c>
      <c r="B137" t="str">
        <f>IF('[1]配网开关（负荷开关+断路器）'!B137="","",'[1]配网开关（负荷开关+断路器）'!B137)</f>
        <v/>
      </c>
      <c r="C137" t="str">
        <f>IF('[1]配网开关（负荷开关+断路器）'!D137="","",'[1]配网开关（负荷开关+断路器）'!D137)</f>
        <v/>
      </c>
      <c r="D137" t="str">
        <f>IF('[1]配网开关（负荷开关+断路器）'!E137="","",'[1]配网开关（负荷开关+断路器）'!E137)</f>
        <v/>
      </c>
      <c r="E137" t="str">
        <f>IF('[1]配网开关（负荷开关+断路器）'!H137="","",'[1]配网开关（负荷开关+断路器）'!H137)</f>
        <v/>
      </c>
    </row>
    <row r="138" spans="1:5" x14ac:dyDescent="0.15">
      <c r="A138" t="str">
        <f>IF('[1]配网开关（负荷开关+断路器）'!A138="","",'[1]配网开关（负荷开关+断路器）'!A138)</f>
        <v/>
      </c>
      <c r="B138" t="str">
        <f>IF('[1]配网开关（负荷开关+断路器）'!B138="","",'[1]配网开关（负荷开关+断路器）'!B138)</f>
        <v/>
      </c>
      <c r="C138" t="str">
        <f>IF('[1]配网开关（负荷开关+断路器）'!D138="","",'[1]配网开关（负荷开关+断路器）'!D138)</f>
        <v/>
      </c>
      <c r="D138" t="str">
        <f>IF('[1]配网开关（负荷开关+断路器）'!E138="","",'[1]配网开关（负荷开关+断路器）'!E138)</f>
        <v/>
      </c>
      <c r="E138" t="str">
        <f>IF('[1]配网开关（负荷开关+断路器）'!H138="","",'[1]配网开关（负荷开关+断路器）'!H138)</f>
        <v/>
      </c>
    </row>
    <row r="139" spans="1:5" x14ac:dyDescent="0.15">
      <c r="A139" t="str">
        <f>IF('[1]配网开关（负荷开关+断路器）'!A139="","",'[1]配网开关（负荷开关+断路器）'!A139)</f>
        <v/>
      </c>
      <c r="B139" t="str">
        <f>IF('[1]配网开关（负荷开关+断路器）'!B139="","",'[1]配网开关（负荷开关+断路器）'!B139)</f>
        <v/>
      </c>
      <c r="C139" t="str">
        <f>IF('[1]配网开关（负荷开关+断路器）'!D139="","",'[1]配网开关（负荷开关+断路器）'!D139)</f>
        <v/>
      </c>
      <c r="D139" t="str">
        <f>IF('[1]配网开关（负荷开关+断路器）'!E139="","",'[1]配网开关（负荷开关+断路器）'!E139)</f>
        <v/>
      </c>
      <c r="E139" t="str">
        <f>IF('[1]配网开关（负荷开关+断路器）'!H139="","",'[1]配网开关（负荷开关+断路器）'!H139)</f>
        <v/>
      </c>
    </row>
    <row r="140" spans="1:5" x14ac:dyDescent="0.15">
      <c r="A140" t="str">
        <f>IF('[1]配网开关（负荷开关+断路器）'!A140="","",'[1]配网开关（负荷开关+断路器）'!A140)</f>
        <v/>
      </c>
      <c r="B140" t="str">
        <f>IF('[1]配网开关（负荷开关+断路器）'!B140="","",'[1]配网开关（负荷开关+断路器）'!B140)</f>
        <v/>
      </c>
      <c r="C140" t="str">
        <f>IF('[1]配网开关（负荷开关+断路器）'!D140="","",'[1]配网开关（负荷开关+断路器）'!D140)</f>
        <v/>
      </c>
      <c r="D140" t="str">
        <f>IF('[1]配网开关（负荷开关+断路器）'!E140="","",'[1]配网开关（负荷开关+断路器）'!E140)</f>
        <v/>
      </c>
      <c r="E140" t="str">
        <f>IF('[1]配网开关（负荷开关+断路器）'!H140="","",'[1]配网开关（负荷开关+断路器）'!H140)</f>
        <v/>
      </c>
    </row>
    <row r="141" spans="1:5" x14ac:dyDescent="0.15">
      <c r="A141" t="str">
        <f>IF('[1]配网开关（负荷开关+断路器）'!A141="","",'[1]配网开关（负荷开关+断路器）'!A141)</f>
        <v/>
      </c>
      <c r="B141" t="str">
        <f>IF('[1]配网开关（负荷开关+断路器）'!B141="","",'[1]配网开关（负荷开关+断路器）'!B141)</f>
        <v/>
      </c>
      <c r="C141" t="str">
        <f>IF('[1]配网开关（负荷开关+断路器）'!D141="","",'[1]配网开关（负荷开关+断路器）'!D141)</f>
        <v/>
      </c>
      <c r="D141" t="str">
        <f>IF('[1]配网开关（负荷开关+断路器）'!E141="","",'[1]配网开关（负荷开关+断路器）'!E141)</f>
        <v/>
      </c>
      <c r="E141" t="str">
        <f>IF('[1]配网开关（负荷开关+断路器）'!H141="","",'[1]配网开关（负荷开关+断路器）'!H141)</f>
        <v/>
      </c>
    </row>
    <row r="142" spans="1:5" x14ac:dyDescent="0.15">
      <c r="A142" t="str">
        <f>IF('[1]配网开关（负荷开关+断路器）'!A142="","",'[1]配网开关（负荷开关+断路器）'!A142)</f>
        <v/>
      </c>
      <c r="B142" t="str">
        <f>IF('[1]配网开关（负荷开关+断路器）'!B142="","",'[1]配网开关（负荷开关+断路器）'!B142)</f>
        <v/>
      </c>
      <c r="C142" t="str">
        <f>IF('[1]配网开关（负荷开关+断路器）'!D142="","",'[1]配网开关（负荷开关+断路器）'!D142)</f>
        <v/>
      </c>
      <c r="D142" t="str">
        <f>IF('[1]配网开关（负荷开关+断路器）'!E142="","",'[1]配网开关（负荷开关+断路器）'!E142)</f>
        <v/>
      </c>
      <c r="E142" t="str">
        <f>IF('[1]配网开关（负荷开关+断路器）'!H142="","",'[1]配网开关（负荷开关+断路器）'!H142)</f>
        <v/>
      </c>
    </row>
    <row r="143" spans="1:5" x14ac:dyDescent="0.15">
      <c r="A143" t="str">
        <f>IF('[1]配网开关（负荷开关+断路器）'!A143="","",'[1]配网开关（负荷开关+断路器）'!A143)</f>
        <v/>
      </c>
      <c r="B143" t="str">
        <f>IF('[1]配网开关（负荷开关+断路器）'!B143="","",'[1]配网开关（负荷开关+断路器）'!B143)</f>
        <v/>
      </c>
      <c r="C143" t="str">
        <f>IF('[1]配网开关（负荷开关+断路器）'!D143="","",'[1]配网开关（负荷开关+断路器）'!D143)</f>
        <v/>
      </c>
      <c r="D143" t="str">
        <f>IF('[1]配网开关（负荷开关+断路器）'!E143="","",'[1]配网开关（负荷开关+断路器）'!E143)</f>
        <v/>
      </c>
      <c r="E143" t="str">
        <f>IF('[1]配网开关（负荷开关+断路器）'!H143="","",'[1]配网开关（负荷开关+断路器）'!H143)</f>
        <v/>
      </c>
    </row>
    <row r="144" spans="1:5" x14ac:dyDescent="0.15">
      <c r="A144" t="str">
        <f>IF('[1]配网开关（负荷开关+断路器）'!A144="","",'[1]配网开关（负荷开关+断路器）'!A144)</f>
        <v/>
      </c>
      <c r="B144" t="str">
        <f>IF('[1]配网开关（负荷开关+断路器）'!B144="","",'[1]配网开关（负荷开关+断路器）'!B144)</f>
        <v/>
      </c>
      <c r="C144" t="str">
        <f>IF('[1]配网开关（负荷开关+断路器）'!D144="","",'[1]配网开关（负荷开关+断路器）'!D144)</f>
        <v/>
      </c>
      <c r="D144" t="str">
        <f>IF('[1]配网开关（负荷开关+断路器）'!E144="","",'[1]配网开关（负荷开关+断路器）'!E144)</f>
        <v/>
      </c>
      <c r="E144" t="str">
        <f>IF('[1]配网开关（负荷开关+断路器）'!H144="","",'[1]配网开关（负荷开关+断路器）'!H144)</f>
        <v/>
      </c>
    </row>
    <row r="145" spans="1:5" x14ac:dyDescent="0.15">
      <c r="A145" t="str">
        <f>IF('[1]配网开关（负荷开关+断路器）'!A145="","",'[1]配网开关（负荷开关+断路器）'!A145)</f>
        <v/>
      </c>
      <c r="B145" t="str">
        <f>IF('[1]配网开关（负荷开关+断路器）'!B145="","",'[1]配网开关（负荷开关+断路器）'!B145)</f>
        <v/>
      </c>
      <c r="C145" t="str">
        <f>IF('[1]配网开关（负荷开关+断路器）'!D145="","",'[1]配网开关（负荷开关+断路器）'!D145)</f>
        <v/>
      </c>
      <c r="D145" t="str">
        <f>IF('[1]配网开关（负荷开关+断路器）'!E145="","",'[1]配网开关（负荷开关+断路器）'!E145)</f>
        <v/>
      </c>
      <c r="E145" t="str">
        <f>IF('[1]配网开关（负荷开关+断路器）'!H145="","",'[1]配网开关（负荷开关+断路器）'!H145)</f>
        <v/>
      </c>
    </row>
    <row r="146" spans="1:5" x14ac:dyDescent="0.15">
      <c r="A146" t="str">
        <f>IF('[1]配网开关（负荷开关+断路器）'!A146="","",'[1]配网开关（负荷开关+断路器）'!A146)</f>
        <v/>
      </c>
      <c r="B146" t="str">
        <f>IF('[1]配网开关（负荷开关+断路器）'!B146="","",'[1]配网开关（负荷开关+断路器）'!B146)</f>
        <v/>
      </c>
      <c r="C146" t="str">
        <f>IF('[1]配网开关（负荷开关+断路器）'!D146="","",'[1]配网开关（负荷开关+断路器）'!D146)</f>
        <v/>
      </c>
      <c r="D146" t="str">
        <f>IF('[1]配网开关（负荷开关+断路器）'!E146="","",'[1]配网开关（负荷开关+断路器）'!E146)</f>
        <v/>
      </c>
      <c r="E146" t="str">
        <f>IF('[1]配网开关（负荷开关+断路器）'!H146="","",'[1]配网开关（负荷开关+断路器）'!H146)</f>
        <v/>
      </c>
    </row>
    <row r="147" spans="1:5" x14ac:dyDescent="0.15">
      <c r="A147" t="str">
        <f>IF('[1]配网开关（负荷开关+断路器）'!A147="","",'[1]配网开关（负荷开关+断路器）'!A147)</f>
        <v/>
      </c>
      <c r="B147" t="str">
        <f>IF('[1]配网开关（负荷开关+断路器）'!B147="","",'[1]配网开关（负荷开关+断路器）'!B147)</f>
        <v/>
      </c>
      <c r="C147" t="str">
        <f>IF('[1]配网开关（负荷开关+断路器）'!D147="","",'[1]配网开关（负荷开关+断路器）'!D147)</f>
        <v/>
      </c>
      <c r="D147" t="str">
        <f>IF('[1]配网开关（负荷开关+断路器）'!E147="","",'[1]配网开关（负荷开关+断路器）'!E147)</f>
        <v/>
      </c>
      <c r="E147" t="str">
        <f>IF('[1]配网开关（负荷开关+断路器）'!H147="","",'[1]配网开关（负荷开关+断路器）'!H147)</f>
        <v/>
      </c>
    </row>
    <row r="148" spans="1:5" x14ac:dyDescent="0.15">
      <c r="A148" t="str">
        <f>IF('[1]配网开关（负荷开关+断路器）'!A148="","",'[1]配网开关（负荷开关+断路器）'!A148)</f>
        <v/>
      </c>
      <c r="B148" t="str">
        <f>IF('[1]配网开关（负荷开关+断路器）'!B148="","",'[1]配网开关（负荷开关+断路器）'!B148)</f>
        <v/>
      </c>
      <c r="C148" t="str">
        <f>IF('[1]配网开关（负荷开关+断路器）'!D148="","",'[1]配网开关（负荷开关+断路器）'!D148)</f>
        <v/>
      </c>
      <c r="D148" t="str">
        <f>IF('[1]配网开关（负荷开关+断路器）'!E148="","",'[1]配网开关（负荷开关+断路器）'!E148)</f>
        <v/>
      </c>
      <c r="E148" t="str">
        <f>IF('[1]配网开关（负荷开关+断路器）'!H148="","",'[1]配网开关（负荷开关+断路器）'!H148)</f>
        <v/>
      </c>
    </row>
    <row r="149" spans="1:5" x14ac:dyDescent="0.15">
      <c r="A149" t="str">
        <f>IF('[1]配网开关（负荷开关+断路器）'!A149="","",'[1]配网开关（负荷开关+断路器）'!A149)</f>
        <v/>
      </c>
      <c r="B149" t="str">
        <f>IF('[1]配网开关（负荷开关+断路器）'!B149="","",'[1]配网开关（负荷开关+断路器）'!B149)</f>
        <v/>
      </c>
      <c r="C149" t="str">
        <f>IF('[1]配网开关（负荷开关+断路器）'!D149="","",'[1]配网开关（负荷开关+断路器）'!D149)</f>
        <v/>
      </c>
      <c r="D149" t="str">
        <f>IF('[1]配网开关（负荷开关+断路器）'!E149="","",'[1]配网开关（负荷开关+断路器）'!E149)</f>
        <v/>
      </c>
      <c r="E149" t="str">
        <f>IF('[1]配网开关（负荷开关+断路器）'!H149="","",'[1]配网开关（负荷开关+断路器）'!H149)</f>
        <v/>
      </c>
    </row>
    <row r="150" spans="1:5" x14ac:dyDescent="0.15">
      <c r="A150" t="str">
        <f>IF('[1]配网开关（负荷开关+断路器）'!A150="","",'[1]配网开关（负荷开关+断路器）'!A150)</f>
        <v/>
      </c>
      <c r="B150" t="str">
        <f>IF('[1]配网开关（负荷开关+断路器）'!B150="","",'[1]配网开关（负荷开关+断路器）'!B150)</f>
        <v/>
      </c>
      <c r="C150" t="str">
        <f>IF('[1]配网开关（负荷开关+断路器）'!D150="","",'[1]配网开关（负荷开关+断路器）'!D150)</f>
        <v/>
      </c>
      <c r="D150" t="str">
        <f>IF('[1]配网开关（负荷开关+断路器）'!E150="","",'[1]配网开关（负荷开关+断路器）'!E150)</f>
        <v/>
      </c>
      <c r="E150" t="str">
        <f>IF('[1]配网开关（负荷开关+断路器）'!H150="","",'[1]配网开关（负荷开关+断路器）'!H150)</f>
        <v/>
      </c>
    </row>
    <row r="151" spans="1:5" x14ac:dyDescent="0.15">
      <c r="A151" t="str">
        <f>IF('[1]配网开关（负荷开关+断路器）'!A151="","",'[1]配网开关（负荷开关+断路器）'!A151)</f>
        <v/>
      </c>
      <c r="B151" t="str">
        <f>IF('[1]配网开关（负荷开关+断路器）'!B151="","",'[1]配网开关（负荷开关+断路器）'!B151)</f>
        <v/>
      </c>
      <c r="C151" t="str">
        <f>IF('[1]配网开关（负荷开关+断路器）'!D151="","",'[1]配网开关（负荷开关+断路器）'!D151)</f>
        <v/>
      </c>
      <c r="D151" t="str">
        <f>IF('[1]配网开关（负荷开关+断路器）'!E151="","",'[1]配网开关（负荷开关+断路器）'!E151)</f>
        <v/>
      </c>
      <c r="E151" t="str">
        <f>IF('[1]配网开关（负荷开关+断路器）'!H151="","",'[1]配网开关（负荷开关+断路器）'!H151)</f>
        <v/>
      </c>
    </row>
    <row r="152" spans="1:5" x14ac:dyDescent="0.15">
      <c r="A152" t="str">
        <f>IF('[1]配网开关（负荷开关+断路器）'!A152="","",'[1]配网开关（负荷开关+断路器）'!A152)</f>
        <v/>
      </c>
      <c r="B152" t="str">
        <f>IF('[1]配网开关（负荷开关+断路器）'!B152="","",'[1]配网开关（负荷开关+断路器）'!B152)</f>
        <v/>
      </c>
      <c r="C152" t="str">
        <f>IF('[1]配网开关（负荷开关+断路器）'!D152="","",'[1]配网开关（负荷开关+断路器）'!D152)</f>
        <v/>
      </c>
      <c r="D152" t="str">
        <f>IF('[1]配网开关（负荷开关+断路器）'!E152="","",'[1]配网开关（负荷开关+断路器）'!E152)</f>
        <v/>
      </c>
      <c r="E152" t="str">
        <f>IF('[1]配网开关（负荷开关+断路器）'!H152="","",'[1]配网开关（负荷开关+断路器）'!H152)</f>
        <v/>
      </c>
    </row>
    <row r="153" spans="1:5" x14ac:dyDescent="0.15">
      <c r="A153" t="str">
        <f>IF('[1]配网开关（负荷开关+断路器）'!A153="","",'[1]配网开关（负荷开关+断路器）'!A153)</f>
        <v/>
      </c>
      <c r="B153" t="str">
        <f>IF('[1]配网开关（负荷开关+断路器）'!B153="","",'[1]配网开关（负荷开关+断路器）'!B153)</f>
        <v/>
      </c>
      <c r="C153" t="str">
        <f>IF('[1]配网开关（负荷开关+断路器）'!D153="","",'[1]配网开关（负荷开关+断路器）'!D153)</f>
        <v/>
      </c>
      <c r="D153" t="str">
        <f>IF('[1]配网开关（负荷开关+断路器）'!E153="","",'[1]配网开关（负荷开关+断路器）'!E153)</f>
        <v/>
      </c>
      <c r="E153" t="str">
        <f>IF('[1]配网开关（负荷开关+断路器）'!H153="","",'[1]配网开关（负荷开关+断路器）'!H153)</f>
        <v/>
      </c>
    </row>
    <row r="154" spans="1:5" x14ac:dyDescent="0.15">
      <c r="A154" t="str">
        <f>IF('[1]配网开关（负荷开关+断路器）'!A154="","",'[1]配网开关（负荷开关+断路器）'!A154)</f>
        <v/>
      </c>
      <c r="B154" t="str">
        <f>IF('[1]配网开关（负荷开关+断路器）'!B154="","",'[1]配网开关（负荷开关+断路器）'!B154)</f>
        <v/>
      </c>
      <c r="C154" t="str">
        <f>IF('[1]配网开关（负荷开关+断路器）'!D154="","",'[1]配网开关（负荷开关+断路器）'!D154)</f>
        <v/>
      </c>
      <c r="D154" t="str">
        <f>IF('[1]配网开关（负荷开关+断路器）'!E154="","",'[1]配网开关（负荷开关+断路器）'!E154)</f>
        <v/>
      </c>
      <c r="E154" t="str">
        <f>IF('[1]配网开关（负荷开关+断路器）'!H154="","",'[1]配网开关（负荷开关+断路器）'!H154)</f>
        <v/>
      </c>
    </row>
    <row r="155" spans="1:5" x14ac:dyDescent="0.15">
      <c r="A155" t="str">
        <f>IF('[1]配网开关（负荷开关+断路器）'!A155="","",'[1]配网开关（负荷开关+断路器）'!A155)</f>
        <v/>
      </c>
      <c r="B155" t="str">
        <f>IF('[1]配网开关（负荷开关+断路器）'!B155="","",'[1]配网开关（负荷开关+断路器）'!B155)</f>
        <v/>
      </c>
      <c r="C155" t="str">
        <f>IF('[1]配网开关（负荷开关+断路器）'!D155="","",'[1]配网开关（负荷开关+断路器）'!D155)</f>
        <v/>
      </c>
      <c r="D155" t="str">
        <f>IF('[1]配网开关（负荷开关+断路器）'!E155="","",'[1]配网开关（负荷开关+断路器）'!E155)</f>
        <v/>
      </c>
      <c r="E155" t="str">
        <f>IF('[1]配网开关（负荷开关+断路器）'!H155="","",'[1]配网开关（负荷开关+断路器）'!H155)</f>
        <v/>
      </c>
    </row>
    <row r="156" spans="1:5" x14ac:dyDescent="0.15">
      <c r="A156" t="str">
        <f>IF('[1]配网开关（负荷开关+断路器）'!A156="","",'[1]配网开关（负荷开关+断路器）'!A156)</f>
        <v/>
      </c>
      <c r="B156" t="str">
        <f>IF('[1]配网开关（负荷开关+断路器）'!B156="","",'[1]配网开关（负荷开关+断路器）'!B156)</f>
        <v/>
      </c>
      <c r="C156" t="str">
        <f>IF('[1]配网开关（负荷开关+断路器）'!D156="","",'[1]配网开关（负荷开关+断路器）'!D156)</f>
        <v/>
      </c>
      <c r="D156" t="str">
        <f>IF('[1]配网开关（负荷开关+断路器）'!E156="","",'[1]配网开关（负荷开关+断路器）'!E156)</f>
        <v/>
      </c>
      <c r="E156" t="str">
        <f>IF('[1]配网开关（负荷开关+断路器）'!H156="","",'[1]配网开关（负荷开关+断路器）'!H156)</f>
        <v/>
      </c>
    </row>
    <row r="157" spans="1:5" x14ac:dyDescent="0.15">
      <c r="A157" t="str">
        <f>IF('[1]配网开关（负荷开关+断路器）'!A157="","",'[1]配网开关（负荷开关+断路器）'!A157)</f>
        <v/>
      </c>
      <c r="B157" t="str">
        <f>IF('[1]配网开关（负荷开关+断路器）'!B157="","",'[1]配网开关（负荷开关+断路器）'!B157)</f>
        <v/>
      </c>
      <c r="C157" t="str">
        <f>IF('[1]配网开关（负荷开关+断路器）'!D157="","",'[1]配网开关（负荷开关+断路器）'!D157)</f>
        <v/>
      </c>
      <c r="D157" t="str">
        <f>IF('[1]配网开关（负荷开关+断路器）'!E157="","",'[1]配网开关（负荷开关+断路器）'!E157)</f>
        <v/>
      </c>
      <c r="E157" t="str">
        <f>IF('[1]配网开关（负荷开关+断路器）'!H157="","",'[1]配网开关（负荷开关+断路器）'!H157)</f>
        <v/>
      </c>
    </row>
    <row r="158" spans="1:5" x14ac:dyDescent="0.15">
      <c r="A158" t="str">
        <f>IF('[1]配网开关（负荷开关+断路器）'!A158="","",'[1]配网开关（负荷开关+断路器）'!A158)</f>
        <v/>
      </c>
      <c r="B158" t="str">
        <f>IF('[1]配网开关（负荷开关+断路器）'!B158="","",'[1]配网开关（负荷开关+断路器）'!B158)</f>
        <v/>
      </c>
      <c r="C158" t="str">
        <f>IF('[1]配网开关（负荷开关+断路器）'!D158="","",'[1]配网开关（负荷开关+断路器）'!D158)</f>
        <v/>
      </c>
      <c r="D158" t="str">
        <f>IF('[1]配网开关（负荷开关+断路器）'!E158="","",'[1]配网开关（负荷开关+断路器）'!E158)</f>
        <v/>
      </c>
      <c r="E158" t="str">
        <f>IF('[1]配网开关（负荷开关+断路器）'!H158="","",'[1]配网开关（负荷开关+断路器）'!H158)</f>
        <v/>
      </c>
    </row>
    <row r="159" spans="1:5" x14ac:dyDescent="0.15">
      <c r="A159" t="str">
        <f>IF('[1]配网开关（负荷开关+断路器）'!A159="","",'[1]配网开关（负荷开关+断路器）'!A159)</f>
        <v/>
      </c>
      <c r="B159" t="str">
        <f>IF('[1]配网开关（负荷开关+断路器）'!B159="","",'[1]配网开关（负荷开关+断路器）'!B159)</f>
        <v/>
      </c>
      <c r="C159" t="str">
        <f>IF('[1]配网开关（负荷开关+断路器）'!D159="","",'[1]配网开关（负荷开关+断路器）'!D159)</f>
        <v/>
      </c>
      <c r="D159" t="str">
        <f>IF('[1]配网开关（负荷开关+断路器）'!E159="","",'[1]配网开关（负荷开关+断路器）'!E159)</f>
        <v/>
      </c>
      <c r="E159" t="str">
        <f>IF('[1]配网开关（负荷开关+断路器）'!H159="","",'[1]配网开关（负荷开关+断路器）'!H159)</f>
        <v/>
      </c>
    </row>
    <row r="160" spans="1:5" x14ac:dyDescent="0.15">
      <c r="A160" t="str">
        <f>IF('[1]配网开关（负荷开关+断路器）'!A160="","",'[1]配网开关（负荷开关+断路器）'!A160)</f>
        <v/>
      </c>
      <c r="B160" t="str">
        <f>IF('[1]配网开关（负荷开关+断路器）'!B160="","",'[1]配网开关（负荷开关+断路器）'!B160)</f>
        <v/>
      </c>
      <c r="C160" t="str">
        <f>IF('[1]配网开关（负荷开关+断路器）'!D160="","",'[1]配网开关（负荷开关+断路器）'!D160)</f>
        <v/>
      </c>
      <c r="D160" t="str">
        <f>IF('[1]配网开关（负荷开关+断路器）'!E160="","",'[1]配网开关（负荷开关+断路器）'!E160)</f>
        <v/>
      </c>
      <c r="E160" t="str">
        <f>IF('[1]配网开关（负荷开关+断路器）'!H160="","",'[1]配网开关（负荷开关+断路器）'!H160)</f>
        <v/>
      </c>
    </row>
    <row r="161" spans="1:5" x14ac:dyDescent="0.15">
      <c r="A161" t="str">
        <f>IF('[1]配网开关（负荷开关+断路器）'!A161="","",'[1]配网开关（负荷开关+断路器）'!A161)</f>
        <v/>
      </c>
      <c r="B161" t="str">
        <f>IF('[1]配网开关（负荷开关+断路器）'!B161="","",'[1]配网开关（负荷开关+断路器）'!B161)</f>
        <v/>
      </c>
      <c r="C161" t="str">
        <f>IF('[1]配网开关（负荷开关+断路器）'!D161="","",'[1]配网开关（负荷开关+断路器）'!D161)</f>
        <v/>
      </c>
      <c r="D161" t="str">
        <f>IF('[1]配网开关（负荷开关+断路器）'!E161="","",'[1]配网开关（负荷开关+断路器）'!E161)</f>
        <v/>
      </c>
      <c r="E161" t="str">
        <f>IF('[1]配网开关（负荷开关+断路器）'!H161="","",'[1]配网开关（负荷开关+断路器）'!H161)</f>
        <v/>
      </c>
    </row>
    <row r="162" spans="1:5" x14ac:dyDescent="0.15">
      <c r="A162" t="str">
        <f>IF('[1]配网开关（负荷开关+断路器）'!A162="","",'[1]配网开关（负荷开关+断路器）'!A162)</f>
        <v/>
      </c>
      <c r="B162" t="str">
        <f>IF('[1]配网开关（负荷开关+断路器）'!B162="","",'[1]配网开关（负荷开关+断路器）'!B162)</f>
        <v/>
      </c>
      <c r="C162" t="str">
        <f>IF('[1]配网开关（负荷开关+断路器）'!D162="","",'[1]配网开关（负荷开关+断路器）'!D162)</f>
        <v/>
      </c>
      <c r="D162" t="str">
        <f>IF('[1]配网开关（负荷开关+断路器）'!E162="","",'[1]配网开关（负荷开关+断路器）'!E162)</f>
        <v/>
      </c>
      <c r="E162" t="str">
        <f>IF('[1]配网开关（负荷开关+断路器）'!H162="","",'[1]配网开关（负荷开关+断路器）'!H162)</f>
        <v/>
      </c>
    </row>
    <row r="163" spans="1:5" x14ac:dyDescent="0.15">
      <c r="A163" t="str">
        <f>IF('[1]配网开关（负荷开关+断路器）'!A163="","",'[1]配网开关（负荷开关+断路器）'!A163)</f>
        <v/>
      </c>
      <c r="B163" t="str">
        <f>IF('[1]配网开关（负荷开关+断路器）'!B163="","",'[1]配网开关（负荷开关+断路器）'!B163)</f>
        <v/>
      </c>
      <c r="C163" t="str">
        <f>IF('[1]配网开关（负荷开关+断路器）'!D163="","",'[1]配网开关（负荷开关+断路器）'!D163)</f>
        <v/>
      </c>
      <c r="D163" t="str">
        <f>IF('[1]配网开关（负荷开关+断路器）'!E163="","",'[1]配网开关（负荷开关+断路器）'!E163)</f>
        <v/>
      </c>
      <c r="E163" t="str">
        <f>IF('[1]配网开关（负荷开关+断路器）'!H163="","",'[1]配网开关（负荷开关+断路器）'!H163)</f>
        <v/>
      </c>
    </row>
    <row r="164" spans="1:5" x14ac:dyDescent="0.15">
      <c r="A164" t="str">
        <f>IF('[1]配网开关（负荷开关+断路器）'!A164="","",'[1]配网开关（负荷开关+断路器）'!A164)</f>
        <v/>
      </c>
      <c r="B164" t="str">
        <f>IF('[1]配网开关（负荷开关+断路器）'!B164="","",'[1]配网开关（负荷开关+断路器）'!B164)</f>
        <v/>
      </c>
      <c r="C164" t="str">
        <f>IF('[1]配网开关（负荷开关+断路器）'!D164="","",'[1]配网开关（负荷开关+断路器）'!D164)</f>
        <v/>
      </c>
      <c r="D164" t="str">
        <f>IF('[1]配网开关（负荷开关+断路器）'!E164="","",'[1]配网开关（负荷开关+断路器）'!E164)</f>
        <v/>
      </c>
      <c r="E164" t="str">
        <f>IF('[1]配网开关（负荷开关+断路器）'!H164="","",'[1]配网开关（负荷开关+断路器）'!H164)</f>
        <v/>
      </c>
    </row>
    <row r="165" spans="1:5" x14ac:dyDescent="0.15">
      <c r="A165" t="str">
        <f>IF('[1]配网开关（负荷开关+断路器）'!A165="","",'[1]配网开关（负荷开关+断路器）'!A165)</f>
        <v/>
      </c>
      <c r="B165" t="str">
        <f>IF('[1]配网开关（负荷开关+断路器）'!B165="","",'[1]配网开关（负荷开关+断路器）'!B165)</f>
        <v/>
      </c>
      <c r="C165" t="str">
        <f>IF('[1]配网开关（负荷开关+断路器）'!D165="","",'[1]配网开关（负荷开关+断路器）'!D165)</f>
        <v/>
      </c>
      <c r="D165" t="str">
        <f>IF('[1]配网开关（负荷开关+断路器）'!E165="","",'[1]配网开关（负荷开关+断路器）'!E165)</f>
        <v/>
      </c>
      <c r="E165" t="str">
        <f>IF('[1]配网开关（负荷开关+断路器）'!H165="","",'[1]配网开关（负荷开关+断路器）'!H165)</f>
        <v/>
      </c>
    </row>
    <row r="166" spans="1:5" x14ac:dyDescent="0.15">
      <c r="A166" t="str">
        <f>IF('[1]配网开关（负荷开关+断路器）'!A166="","",'[1]配网开关（负荷开关+断路器）'!A166)</f>
        <v/>
      </c>
      <c r="B166" t="str">
        <f>IF('[1]配网开关（负荷开关+断路器）'!B166="","",'[1]配网开关（负荷开关+断路器）'!B166)</f>
        <v/>
      </c>
      <c r="C166" t="str">
        <f>IF('[1]配网开关（负荷开关+断路器）'!D166="","",'[1]配网开关（负荷开关+断路器）'!D166)</f>
        <v/>
      </c>
      <c r="D166" t="str">
        <f>IF('[1]配网开关（负荷开关+断路器）'!E166="","",'[1]配网开关（负荷开关+断路器）'!E166)</f>
        <v/>
      </c>
      <c r="E166" t="str">
        <f>IF('[1]配网开关（负荷开关+断路器）'!H166="","",'[1]配网开关（负荷开关+断路器）'!H166)</f>
        <v/>
      </c>
    </row>
    <row r="167" spans="1:5" x14ac:dyDescent="0.15">
      <c r="A167" t="str">
        <f>IF('[1]配网开关（负荷开关+断路器）'!A167="","",'[1]配网开关（负荷开关+断路器）'!A167)</f>
        <v/>
      </c>
      <c r="B167" t="str">
        <f>IF('[1]配网开关（负荷开关+断路器）'!B167="","",'[1]配网开关（负荷开关+断路器）'!B167)</f>
        <v/>
      </c>
      <c r="C167" t="str">
        <f>IF('[1]配网开关（负荷开关+断路器）'!D167="","",'[1]配网开关（负荷开关+断路器）'!D167)</f>
        <v/>
      </c>
      <c r="D167" t="str">
        <f>IF('[1]配网开关（负荷开关+断路器）'!E167="","",'[1]配网开关（负荷开关+断路器）'!E167)</f>
        <v/>
      </c>
      <c r="E167" t="str">
        <f>IF('[1]配网开关（负荷开关+断路器）'!H167="","",'[1]配网开关（负荷开关+断路器）'!H167)</f>
        <v/>
      </c>
    </row>
    <row r="168" spans="1:5" x14ac:dyDescent="0.15">
      <c r="A168" t="str">
        <f>IF('[1]配网开关（负荷开关+断路器）'!A168="","",'[1]配网开关（负荷开关+断路器）'!A168)</f>
        <v/>
      </c>
      <c r="B168" t="str">
        <f>IF('[1]配网开关（负荷开关+断路器）'!B168="","",'[1]配网开关（负荷开关+断路器）'!B168)</f>
        <v/>
      </c>
      <c r="C168" t="str">
        <f>IF('[1]配网开关（负荷开关+断路器）'!D168="","",'[1]配网开关（负荷开关+断路器）'!D168)</f>
        <v/>
      </c>
      <c r="D168" t="str">
        <f>IF('[1]配网开关（负荷开关+断路器）'!E168="","",'[1]配网开关（负荷开关+断路器）'!E168)</f>
        <v/>
      </c>
      <c r="E168" t="str">
        <f>IF('[1]配网开关（负荷开关+断路器）'!H168="","",'[1]配网开关（负荷开关+断路器）'!H168)</f>
        <v/>
      </c>
    </row>
    <row r="169" spans="1:5" x14ac:dyDescent="0.15">
      <c r="A169" t="str">
        <f>IF('[1]配网开关（负荷开关+断路器）'!A169="","",'[1]配网开关（负荷开关+断路器）'!A169)</f>
        <v/>
      </c>
      <c r="B169" t="str">
        <f>IF('[1]配网开关（负荷开关+断路器）'!B169="","",'[1]配网开关（负荷开关+断路器）'!B169)</f>
        <v/>
      </c>
      <c r="C169" t="str">
        <f>IF('[1]配网开关（负荷开关+断路器）'!D169="","",'[1]配网开关（负荷开关+断路器）'!D169)</f>
        <v/>
      </c>
      <c r="D169" t="str">
        <f>IF('[1]配网开关（负荷开关+断路器）'!E169="","",'[1]配网开关（负荷开关+断路器）'!E169)</f>
        <v/>
      </c>
      <c r="E169" t="str">
        <f>IF('[1]配网开关（负荷开关+断路器）'!H169="","",'[1]配网开关（负荷开关+断路器）'!H169)</f>
        <v/>
      </c>
    </row>
    <row r="170" spans="1:5" x14ac:dyDescent="0.15">
      <c r="A170" t="str">
        <f>IF('[1]配网开关（负荷开关+断路器）'!A170="","",'[1]配网开关（负荷开关+断路器）'!A170)</f>
        <v/>
      </c>
      <c r="B170" t="str">
        <f>IF('[1]配网开关（负荷开关+断路器）'!B170="","",'[1]配网开关（负荷开关+断路器）'!B170)</f>
        <v/>
      </c>
      <c r="C170" t="str">
        <f>IF('[1]配网开关（负荷开关+断路器）'!D170="","",'[1]配网开关（负荷开关+断路器）'!D170)</f>
        <v/>
      </c>
      <c r="D170" t="str">
        <f>IF('[1]配网开关（负荷开关+断路器）'!E170="","",'[1]配网开关（负荷开关+断路器）'!E170)</f>
        <v/>
      </c>
      <c r="E170" t="str">
        <f>IF('[1]配网开关（负荷开关+断路器）'!H170="","",'[1]配网开关（负荷开关+断路器）'!H170)</f>
        <v/>
      </c>
    </row>
    <row r="171" spans="1:5" x14ac:dyDescent="0.15">
      <c r="A171" t="str">
        <f>IF('[1]配网开关（负荷开关+断路器）'!A171="","",'[1]配网开关（负荷开关+断路器）'!A171)</f>
        <v/>
      </c>
      <c r="B171" t="str">
        <f>IF('[1]配网开关（负荷开关+断路器）'!B171="","",'[1]配网开关（负荷开关+断路器）'!B171)</f>
        <v/>
      </c>
      <c r="C171" t="str">
        <f>IF('[1]配网开关（负荷开关+断路器）'!D171="","",'[1]配网开关（负荷开关+断路器）'!D171)</f>
        <v/>
      </c>
      <c r="D171" t="str">
        <f>IF('[1]配网开关（负荷开关+断路器）'!E171="","",'[1]配网开关（负荷开关+断路器）'!E171)</f>
        <v/>
      </c>
      <c r="E171" t="str">
        <f>IF('[1]配网开关（负荷开关+断路器）'!H171="","",'[1]配网开关（负荷开关+断路器）'!H171)</f>
        <v/>
      </c>
    </row>
    <row r="172" spans="1:5" x14ac:dyDescent="0.15">
      <c r="A172" t="str">
        <f>IF('[1]配网开关（负荷开关+断路器）'!A172="","",'[1]配网开关（负荷开关+断路器）'!A172)</f>
        <v/>
      </c>
      <c r="B172" t="str">
        <f>IF('[1]配网开关（负荷开关+断路器）'!B172="","",'[1]配网开关（负荷开关+断路器）'!B172)</f>
        <v/>
      </c>
      <c r="C172" t="str">
        <f>IF('[1]配网开关（负荷开关+断路器）'!D172="","",'[1]配网开关（负荷开关+断路器）'!D172)</f>
        <v/>
      </c>
      <c r="D172" t="str">
        <f>IF('[1]配网开关（负荷开关+断路器）'!E172="","",'[1]配网开关（负荷开关+断路器）'!E172)</f>
        <v/>
      </c>
      <c r="E172" t="str">
        <f>IF('[1]配网开关（负荷开关+断路器）'!H172="","",'[1]配网开关（负荷开关+断路器）'!H172)</f>
        <v/>
      </c>
    </row>
    <row r="173" spans="1:5" x14ac:dyDescent="0.15">
      <c r="A173" t="str">
        <f>IF('[1]配网开关（负荷开关+断路器）'!A173="","",'[1]配网开关（负荷开关+断路器）'!A173)</f>
        <v/>
      </c>
      <c r="B173" t="str">
        <f>IF('[1]配网开关（负荷开关+断路器）'!B173="","",'[1]配网开关（负荷开关+断路器）'!B173)</f>
        <v/>
      </c>
      <c r="C173" t="str">
        <f>IF('[1]配网开关（负荷开关+断路器）'!D173="","",'[1]配网开关（负荷开关+断路器）'!D173)</f>
        <v/>
      </c>
      <c r="D173" t="str">
        <f>IF('[1]配网开关（负荷开关+断路器）'!E173="","",'[1]配网开关（负荷开关+断路器）'!E173)</f>
        <v/>
      </c>
      <c r="E173" t="str">
        <f>IF('[1]配网开关（负荷开关+断路器）'!H173="","",'[1]配网开关（负荷开关+断路器）'!H173)</f>
        <v/>
      </c>
    </row>
    <row r="174" spans="1:5" x14ac:dyDescent="0.15">
      <c r="A174" t="str">
        <f>IF('[1]配网开关（负荷开关+断路器）'!A174="","",'[1]配网开关（负荷开关+断路器）'!A174)</f>
        <v/>
      </c>
      <c r="B174" t="str">
        <f>IF('[1]配网开关（负荷开关+断路器）'!B174="","",'[1]配网开关（负荷开关+断路器）'!B174)</f>
        <v/>
      </c>
      <c r="C174" t="str">
        <f>IF('[1]配网开关（负荷开关+断路器）'!D174="","",'[1]配网开关（负荷开关+断路器）'!D174)</f>
        <v/>
      </c>
      <c r="D174" t="str">
        <f>IF('[1]配网开关（负荷开关+断路器）'!E174="","",'[1]配网开关（负荷开关+断路器）'!E174)</f>
        <v/>
      </c>
      <c r="E174" t="str">
        <f>IF('[1]配网开关（负荷开关+断路器）'!H174="","",'[1]配网开关（负荷开关+断路器）'!H174)</f>
        <v/>
      </c>
    </row>
    <row r="175" spans="1:5" x14ac:dyDescent="0.15">
      <c r="A175" t="str">
        <f>IF('[1]配网开关（负荷开关+断路器）'!A175="","",'[1]配网开关（负荷开关+断路器）'!A175)</f>
        <v/>
      </c>
      <c r="B175" t="str">
        <f>IF('[1]配网开关（负荷开关+断路器）'!B175="","",'[1]配网开关（负荷开关+断路器）'!B175)</f>
        <v/>
      </c>
      <c r="C175" t="str">
        <f>IF('[1]配网开关（负荷开关+断路器）'!D175="","",'[1]配网开关（负荷开关+断路器）'!D175)</f>
        <v/>
      </c>
      <c r="D175" t="str">
        <f>IF('[1]配网开关（负荷开关+断路器）'!E175="","",'[1]配网开关（负荷开关+断路器）'!E175)</f>
        <v/>
      </c>
      <c r="E175" t="str">
        <f>IF('[1]配网开关（负荷开关+断路器）'!H175="","",'[1]配网开关（负荷开关+断路器）'!H175)</f>
        <v/>
      </c>
    </row>
    <row r="176" spans="1:5" x14ac:dyDescent="0.15">
      <c r="A176" t="str">
        <f>IF('[1]配网开关（负荷开关+断路器）'!A176="","",'[1]配网开关（负荷开关+断路器）'!A176)</f>
        <v/>
      </c>
      <c r="B176" t="str">
        <f>IF('[1]配网开关（负荷开关+断路器）'!B176="","",'[1]配网开关（负荷开关+断路器）'!B176)</f>
        <v/>
      </c>
      <c r="C176" t="str">
        <f>IF('[1]配网开关（负荷开关+断路器）'!D176="","",'[1]配网开关（负荷开关+断路器）'!D176)</f>
        <v/>
      </c>
      <c r="D176" t="str">
        <f>IF('[1]配网开关（负荷开关+断路器）'!E176="","",'[1]配网开关（负荷开关+断路器）'!E176)</f>
        <v/>
      </c>
      <c r="E176" t="str">
        <f>IF('[1]配网开关（负荷开关+断路器）'!H176="","",'[1]配网开关（负荷开关+断路器）'!H176)</f>
        <v/>
      </c>
    </row>
    <row r="177" spans="1:5" x14ac:dyDescent="0.15">
      <c r="A177" t="str">
        <f>IF('[1]配网开关（负荷开关+断路器）'!A177="","",'[1]配网开关（负荷开关+断路器）'!A177)</f>
        <v/>
      </c>
      <c r="B177" t="str">
        <f>IF('[1]配网开关（负荷开关+断路器）'!B177="","",'[1]配网开关（负荷开关+断路器）'!B177)</f>
        <v/>
      </c>
      <c r="C177" t="str">
        <f>IF('[1]配网开关（负荷开关+断路器）'!D177="","",'[1]配网开关（负荷开关+断路器）'!D177)</f>
        <v/>
      </c>
      <c r="D177" t="str">
        <f>IF('[1]配网开关（负荷开关+断路器）'!E177="","",'[1]配网开关（负荷开关+断路器）'!E177)</f>
        <v/>
      </c>
      <c r="E177" t="str">
        <f>IF('[1]配网开关（负荷开关+断路器）'!H177="","",'[1]配网开关（负荷开关+断路器）'!H177)</f>
        <v/>
      </c>
    </row>
    <row r="178" spans="1:5" x14ac:dyDescent="0.15">
      <c r="A178" t="str">
        <f>IF('[1]配网开关（负荷开关+断路器）'!A178="","",'[1]配网开关（负荷开关+断路器）'!A178)</f>
        <v/>
      </c>
      <c r="B178" t="str">
        <f>IF('[1]配网开关（负荷开关+断路器）'!B178="","",'[1]配网开关（负荷开关+断路器）'!B178)</f>
        <v/>
      </c>
      <c r="C178" t="str">
        <f>IF('[1]配网开关（负荷开关+断路器）'!D178="","",'[1]配网开关（负荷开关+断路器）'!D178)</f>
        <v/>
      </c>
      <c r="D178" t="str">
        <f>IF('[1]配网开关（负荷开关+断路器）'!E178="","",'[1]配网开关（负荷开关+断路器）'!E178)</f>
        <v/>
      </c>
      <c r="E178" t="str">
        <f>IF('[1]配网开关（负荷开关+断路器）'!H178="","",'[1]配网开关（负荷开关+断路器）'!H178)</f>
        <v/>
      </c>
    </row>
    <row r="179" spans="1:5" x14ac:dyDescent="0.15">
      <c r="A179" t="str">
        <f>IF('[1]配网开关（负荷开关+断路器）'!A179="","",'[1]配网开关（负荷开关+断路器）'!A179)</f>
        <v/>
      </c>
      <c r="B179" t="str">
        <f>IF('[1]配网开关（负荷开关+断路器）'!B179="","",'[1]配网开关（负荷开关+断路器）'!B179)</f>
        <v/>
      </c>
      <c r="C179" t="str">
        <f>IF('[1]配网开关（负荷开关+断路器）'!D179="","",'[1]配网开关（负荷开关+断路器）'!D179)</f>
        <v/>
      </c>
      <c r="D179" t="str">
        <f>IF('[1]配网开关（负荷开关+断路器）'!E179="","",'[1]配网开关（负荷开关+断路器）'!E179)</f>
        <v/>
      </c>
      <c r="E179" t="str">
        <f>IF('[1]配网开关（负荷开关+断路器）'!H179="","",'[1]配网开关（负荷开关+断路器）'!H179)</f>
        <v/>
      </c>
    </row>
    <row r="180" spans="1:5" x14ac:dyDescent="0.15">
      <c r="A180" t="str">
        <f>IF('[1]配网开关（负荷开关+断路器）'!A180="","",'[1]配网开关（负荷开关+断路器）'!A180)</f>
        <v/>
      </c>
      <c r="B180" t="str">
        <f>IF('[1]配网开关（负荷开关+断路器）'!B180="","",'[1]配网开关（负荷开关+断路器）'!B180)</f>
        <v/>
      </c>
      <c r="C180" t="str">
        <f>IF('[1]配网开关（负荷开关+断路器）'!D180="","",'[1]配网开关（负荷开关+断路器）'!D180)</f>
        <v/>
      </c>
      <c r="D180" t="str">
        <f>IF('[1]配网开关（负荷开关+断路器）'!E180="","",'[1]配网开关（负荷开关+断路器）'!E180)</f>
        <v/>
      </c>
      <c r="E180" t="str">
        <f>IF('[1]配网开关（负荷开关+断路器）'!H180="","",'[1]配网开关（负荷开关+断路器）'!H180)</f>
        <v/>
      </c>
    </row>
    <row r="181" spans="1:5" x14ac:dyDescent="0.15">
      <c r="A181" t="str">
        <f>IF('[1]配网开关（负荷开关+断路器）'!A181="","",'[1]配网开关（负荷开关+断路器）'!A181)</f>
        <v/>
      </c>
      <c r="B181" t="str">
        <f>IF('[1]配网开关（负荷开关+断路器）'!B181="","",'[1]配网开关（负荷开关+断路器）'!B181)</f>
        <v/>
      </c>
      <c r="C181" t="str">
        <f>IF('[1]配网开关（负荷开关+断路器）'!D181="","",'[1]配网开关（负荷开关+断路器）'!D181)</f>
        <v/>
      </c>
      <c r="D181" t="str">
        <f>IF('[1]配网开关（负荷开关+断路器）'!E181="","",'[1]配网开关（负荷开关+断路器）'!E181)</f>
        <v/>
      </c>
      <c r="E181" t="str">
        <f>IF('[1]配网开关（负荷开关+断路器）'!H181="","",'[1]配网开关（负荷开关+断路器）'!H181)</f>
        <v/>
      </c>
    </row>
    <row r="182" spans="1:5" x14ac:dyDescent="0.15">
      <c r="A182" t="str">
        <f>IF('[1]配网开关（负荷开关+断路器）'!A182="","",'[1]配网开关（负荷开关+断路器）'!A182)</f>
        <v/>
      </c>
      <c r="B182" t="str">
        <f>IF('[1]配网开关（负荷开关+断路器）'!B182="","",'[1]配网开关（负荷开关+断路器）'!B182)</f>
        <v/>
      </c>
      <c r="C182" t="str">
        <f>IF('[1]配网开关（负荷开关+断路器）'!D182="","",'[1]配网开关（负荷开关+断路器）'!D182)</f>
        <v/>
      </c>
      <c r="D182" t="str">
        <f>IF('[1]配网开关（负荷开关+断路器）'!E182="","",'[1]配网开关（负荷开关+断路器）'!E182)</f>
        <v/>
      </c>
      <c r="E182" t="str">
        <f>IF('[1]配网开关（负荷开关+断路器）'!H182="","",'[1]配网开关（负荷开关+断路器）'!H182)</f>
        <v/>
      </c>
    </row>
    <row r="183" spans="1:5" x14ac:dyDescent="0.15">
      <c r="A183" t="str">
        <f>IF('[1]配网开关（负荷开关+断路器）'!A183="","",'[1]配网开关（负荷开关+断路器）'!A183)</f>
        <v/>
      </c>
      <c r="B183" t="str">
        <f>IF('[1]配网开关（负荷开关+断路器）'!B183="","",'[1]配网开关（负荷开关+断路器）'!B183)</f>
        <v/>
      </c>
      <c r="C183" t="str">
        <f>IF('[1]配网开关（负荷开关+断路器）'!D183="","",'[1]配网开关（负荷开关+断路器）'!D183)</f>
        <v/>
      </c>
      <c r="D183" t="str">
        <f>IF('[1]配网开关（负荷开关+断路器）'!E183="","",'[1]配网开关（负荷开关+断路器）'!E183)</f>
        <v/>
      </c>
      <c r="E183" t="str">
        <f>IF('[1]配网开关（负荷开关+断路器）'!H183="","",'[1]配网开关（负荷开关+断路器）'!H183)</f>
        <v/>
      </c>
    </row>
    <row r="184" spans="1:5" x14ac:dyDescent="0.15">
      <c r="A184" t="str">
        <f>IF('[1]配网开关（负荷开关+断路器）'!A184="","",'[1]配网开关（负荷开关+断路器）'!A184)</f>
        <v/>
      </c>
      <c r="B184" t="str">
        <f>IF('[1]配网开关（负荷开关+断路器）'!B184="","",'[1]配网开关（负荷开关+断路器）'!B184)</f>
        <v/>
      </c>
      <c r="C184" t="str">
        <f>IF('[1]配网开关（负荷开关+断路器）'!D184="","",'[1]配网开关（负荷开关+断路器）'!D184)</f>
        <v/>
      </c>
      <c r="D184" t="str">
        <f>IF('[1]配网开关（负荷开关+断路器）'!E184="","",'[1]配网开关（负荷开关+断路器）'!E184)</f>
        <v/>
      </c>
      <c r="E184" t="str">
        <f>IF('[1]配网开关（负荷开关+断路器）'!H184="","",'[1]配网开关（负荷开关+断路器）'!H184)</f>
        <v/>
      </c>
    </row>
    <row r="185" spans="1:5" x14ac:dyDescent="0.15">
      <c r="A185" t="str">
        <f>IF('[1]配网开关（负荷开关+断路器）'!A185="","",'[1]配网开关（负荷开关+断路器）'!A185)</f>
        <v/>
      </c>
      <c r="B185" t="str">
        <f>IF('[1]配网开关（负荷开关+断路器）'!B185="","",'[1]配网开关（负荷开关+断路器）'!B185)</f>
        <v/>
      </c>
      <c r="C185" t="str">
        <f>IF('[1]配网开关（负荷开关+断路器）'!D185="","",'[1]配网开关（负荷开关+断路器）'!D185)</f>
        <v/>
      </c>
      <c r="D185" t="str">
        <f>IF('[1]配网开关（负荷开关+断路器）'!E185="","",'[1]配网开关（负荷开关+断路器）'!E185)</f>
        <v/>
      </c>
      <c r="E185" t="str">
        <f>IF('[1]配网开关（负荷开关+断路器）'!H185="","",'[1]配网开关（负荷开关+断路器）'!H185)</f>
        <v/>
      </c>
    </row>
    <row r="186" spans="1:5" x14ac:dyDescent="0.15">
      <c r="A186" t="str">
        <f>IF('[1]配网开关（负荷开关+断路器）'!A186="","",'[1]配网开关（负荷开关+断路器）'!A186)</f>
        <v/>
      </c>
      <c r="B186" t="str">
        <f>IF('[1]配网开关（负荷开关+断路器）'!B186="","",'[1]配网开关（负荷开关+断路器）'!B186)</f>
        <v/>
      </c>
      <c r="C186" t="str">
        <f>IF('[1]配网开关（负荷开关+断路器）'!D186="","",'[1]配网开关（负荷开关+断路器）'!D186)</f>
        <v/>
      </c>
      <c r="D186" t="str">
        <f>IF('[1]配网开关（负荷开关+断路器）'!E186="","",'[1]配网开关（负荷开关+断路器）'!E186)</f>
        <v/>
      </c>
      <c r="E186" t="str">
        <f>IF('[1]配网开关（负荷开关+断路器）'!H186="","",'[1]配网开关（负荷开关+断路器）'!H186)</f>
        <v/>
      </c>
    </row>
    <row r="187" spans="1:5" x14ac:dyDescent="0.15">
      <c r="A187" t="str">
        <f>IF('[1]配网开关（负荷开关+断路器）'!A187="","",'[1]配网开关（负荷开关+断路器）'!A187)</f>
        <v/>
      </c>
      <c r="B187" t="str">
        <f>IF('[1]配网开关（负荷开关+断路器）'!B187="","",'[1]配网开关（负荷开关+断路器）'!B187)</f>
        <v/>
      </c>
      <c r="C187" t="str">
        <f>IF('[1]配网开关（负荷开关+断路器）'!D187="","",'[1]配网开关（负荷开关+断路器）'!D187)</f>
        <v/>
      </c>
      <c r="D187" t="str">
        <f>IF('[1]配网开关（负荷开关+断路器）'!E187="","",'[1]配网开关（负荷开关+断路器）'!E187)</f>
        <v/>
      </c>
      <c r="E187" t="str">
        <f>IF('[1]配网开关（负荷开关+断路器）'!H187="","",'[1]配网开关（负荷开关+断路器）'!H187)</f>
        <v/>
      </c>
    </row>
    <row r="188" spans="1:5" x14ac:dyDescent="0.15">
      <c r="A188" t="str">
        <f>IF('[1]配网开关（负荷开关+断路器）'!A188="","",'[1]配网开关（负荷开关+断路器）'!A188)</f>
        <v/>
      </c>
      <c r="B188" t="str">
        <f>IF('[1]配网开关（负荷开关+断路器）'!B188="","",'[1]配网开关（负荷开关+断路器）'!B188)</f>
        <v/>
      </c>
      <c r="C188" t="str">
        <f>IF('[1]配网开关（负荷开关+断路器）'!D188="","",'[1]配网开关（负荷开关+断路器）'!D188)</f>
        <v/>
      </c>
      <c r="D188" t="str">
        <f>IF('[1]配网开关（负荷开关+断路器）'!E188="","",'[1]配网开关（负荷开关+断路器）'!E188)</f>
        <v/>
      </c>
      <c r="E188" t="str">
        <f>IF('[1]配网开关（负荷开关+断路器）'!H188="","",'[1]配网开关（负荷开关+断路器）'!H188)</f>
        <v/>
      </c>
    </row>
    <row r="189" spans="1:5" x14ac:dyDescent="0.15">
      <c r="A189" t="str">
        <f>IF('[1]配网开关（负荷开关+断路器）'!A189="","",'[1]配网开关（负荷开关+断路器）'!A189)</f>
        <v/>
      </c>
      <c r="B189" t="str">
        <f>IF('[1]配网开关（负荷开关+断路器）'!B189="","",'[1]配网开关（负荷开关+断路器）'!B189)</f>
        <v/>
      </c>
      <c r="C189" t="str">
        <f>IF('[1]配网开关（负荷开关+断路器）'!D189="","",'[1]配网开关（负荷开关+断路器）'!D189)</f>
        <v/>
      </c>
      <c r="D189" t="str">
        <f>IF('[1]配网开关（负荷开关+断路器）'!E189="","",'[1]配网开关（负荷开关+断路器）'!E189)</f>
        <v/>
      </c>
      <c r="E189" t="str">
        <f>IF('[1]配网开关（负荷开关+断路器）'!H189="","",'[1]配网开关（负荷开关+断路器）'!H189)</f>
        <v/>
      </c>
    </row>
    <row r="190" spans="1:5" x14ac:dyDescent="0.15">
      <c r="A190" t="str">
        <f>IF('[1]配网开关（负荷开关+断路器）'!A190="","",'[1]配网开关（负荷开关+断路器）'!A190)</f>
        <v/>
      </c>
      <c r="B190" t="str">
        <f>IF('[1]配网开关（负荷开关+断路器）'!B190="","",'[1]配网开关（负荷开关+断路器）'!B190)</f>
        <v/>
      </c>
      <c r="C190" t="str">
        <f>IF('[1]配网开关（负荷开关+断路器）'!D190="","",'[1]配网开关（负荷开关+断路器）'!D190)</f>
        <v/>
      </c>
      <c r="D190" t="str">
        <f>IF('[1]配网开关（负荷开关+断路器）'!E190="","",'[1]配网开关（负荷开关+断路器）'!E190)</f>
        <v/>
      </c>
      <c r="E190" t="str">
        <f>IF('[1]配网开关（负荷开关+断路器）'!H190="","",'[1]配网开关（负荷开关+断路器）'!H190)</f>
        <v/>
      </c>
    </row>
    <row r="191" spans="1:5" x14ac:dyDescent="0.15">
      <c r="A191" t="str">
        <f>IF('[1]配网开关（负荷开关+断路器）'!A191="","",'[1]配网开关（负荷开关+断路器）'!A191)</f>
        <v/>
      </c>
      <c r="B191" t="str">
        <f>IF('[1]配网开关（负荷开关+断路器）'!B191="","",'[1]配网开关（负荷开关+断路器）'!B191)</f>
        <v/>
      </c>
      <c r="C191" t="str">
        <f>IF('[1]配网开关（负荷开关+断路器）'!D191="","",'[1]配网开关（负荷开关+断路器）'!D191)</f>
        <v/>
      </c>
      <c r="D191" t="str">
        <f>IF('[1]配网开关（负荷开关+断路器）'!E191="","",'[1]配网开关（负荷开关+断路器）'!E191)</f>
        <v/>
      </c>
      <c r="E191" t="str">
        <f>IF('[1]配网开关（负荷开关+断路器）'!H191="","",'[1]配网开关（负荷开关+断路器）'!H191)</f>
        <v/>
      </c>
    </row>
    <row r="192" spans="1:5" x14ac:dyDescent="0.15">
      <c r="A192" t="str">
        <f>IF('[1]配网开关（负荷开关+断路器）'!A192="","",'[1]配网开关（负荷开关+断路器）'!A192)</f>
        <v/>
      </c>
      <c r="B192" t="str">
        <f>IF('[1]配网开关（负荷开关+断路器）'!B192="","",'[1]配网开关（负荷开关+断路器）'!B192)</f>
        <v/>
      </c>
      <c r="C192" t="str">
        <f>IF('[1]配网开关（负荷开关+断路器）'!D192="","",'[1]配网开关（负荷开关+断路器）'!D192)</f>
        <v/>
      </c>
      <c r="D192" t="str">
        <f>IF('[1]配网开关（负荷开关+断路器）'!E192="","",'[1]配网开关（负荷开关+断路器）'!E192)</f>
        <v/>
      </c>
      <c r="E192" t="str">
        <f>IF('[1]配网开关（负荷开关+断路器）'!H192="","",'[1]配网开关（负荷开关+断路器）'!H192)</f>
        <v/>
      </c>
    </row>
    <row r="193" spans="1:5" x14ac:dyDescent="0.15">
      <c r="A193" t="str">
        <f>IF('[1]配网开关（负荷开关+断路器）'!A193="","",'[1]配网开关（负荷开关+断路器）'!A193)</f>
        <v/>
      </c>
      <c r="B193" t="str">
        <f>IF('[1]配网开关（负荷开关+断路器）'!B193="","",'[1]配网开关（负荷开关+断路器）'!B193)</f>
        <v/>
      </c>
      <c r="C193" t="str">
        <f>IF('[1]配网开关（负荷开关+断路器）'!D193="","",'[1]配网开关（负荷开关+断路器）'!D193)</f>
        <v/>
      </c>
      <c r="D193" t="str">
        <f>IF('[1]配网开关（负荷开关+断路器）'!E193="","",'[1]配网开关（负荷开关+断路器）'!E193)</f>
        <v/>
      </c>
      <c r="E193" t="str">
        <f>IF('[1]配网开关（负荷开关+断路器）'!H193="","",'[1]配网开关（负荷开关+断路器）'!H193)</f>
        <v/>
      </c>
    </row>
    <row r="194" spans="1:5" x14ac:dyDescent="0.15">
      <c r="A194" t="str">
        <f>IF('[1]配网开关（负荷开关+断路器）'!A194="","",'[1]配网开关（负荷开关+断路器）'!A194)</f>
        <v/>
      </c>
      <c r="B194" t="str">
        <f>IF('[1]配网开关（负荷开关+断路器）'!B194="","",'[1]配网开关（负荷开关+断路器）'!B194)</f>
        <v/>
      </c>
      <c r="C194" t="str">
        <f>IF('[1]配网开关（负荷开关+断路器）'!D194="","",'[1]配网开关（负荷开关+断路器）'!D194)</f>
        <v/>
      </c>
      <c r="D194" t="str">
        <f>IF('[1]配网开关（负荷开关+断路器）'!E194="","",'[1]配网开关（负荷开关+断路器）'!E194)</f>
        <v/>
      </c>
      <c r="E194" t="str">
        <f>IF('[1]配网开关（负荷开关+断路器）'!H194="","",'[1]配网开关（负荷开关+断路器）'!H194)</f>
        <v/>
      </c>
    </row>
    <row r="195" spans="1:5" x14ac:dyDescent="0.15">
      <c r="A195" t="str">
        <f>IF('[1]配网开关（负荷开关+断路器）'!A195="","",'[1]配网开关（负荷开关+断路器）'!A195)</f>
        <v/>
      </c>
      <c r="B195" t="str">
        <f>IF('[1]配网开关（负荷开关+断路器）'!B195="","",'[1]配网开关（负荷开关+断路器）'!B195)</f>
        <v/>
      </c>
      <c r="C195" t="str">
        <f>IF('[1]配网开关（负荷开关+断路器）'!D195="","",'[1]配网开关（负荷开关+断路器）'!D195)</f>
        <v/>
      </c>
      <c r="D195" t="str">
        <f>IF('[1]配网开关（负荷开关+断路器）'!E195="","",'[1]配网开关（负荷开关+断路器）'!E195)</f>
        <v/>
      </c>
      <c r="E195" t="str">
        <f>IF('[1]配网开关（负荷开关+断路器）'!H195="","",'[1]配网开关（负荷开关+断路器）'!H195)</f>
        <v/>
      </c>
    </row>
    <row r="196" spans="1:5" x14ac:dyDescent="0.15">
      <c r="A196" t="str">
        <f>IF('[1]配网开关（负荷开关+断路器）'!A196="","",'[1]配网开关（负荷开关+断路器）'!A196)</f>
        <v/>
      </c>
      <c r="B196" t="str">
        <f>IF('[1]配网开关（负荷开关+断路器）'!B196="","",'[1]配网开关（负荷开关+断路器）'!B196)</f>
        <v/>
      </c>
      <c r="C196" t="str">
        <f>IF('[1]配网开关（负荷开关+断路器）'!D196="","",'[1]配网开关（负荷开关+断路器）'!D196)</f>
        <v/>
      </c>
      <c r="D196" t="str">
        <f>IF('[1]配网开关（负荷开关+断路器）'!E196="","",'[1]配网开关（负荷开关+断路器）'!E196)</f>
        <v/>
      </c>
      <c r="E196" t="str">
        <f>IF('[1]配网开关（负荷开关+断路器）'!H196="","",'[1]配网开关（负荷开关+断路器）'!H196)</f>
        <v/>
      </c>
    </row>
    <row r="197" spans="1:5" x14ac:dyDescent="0.15">
      <c r="A197" t="str">
        <f>IF('[1]配网开关（负荷开关+断路器）'!A197="","",'[1]配网开关（负荷开关+断路器）'!A197)</f>
        <v/>
      </c>
      <c r="B197" t="str">
        <f>IF('[1]配网开关（负荷开关+断路器）'!B197="","",'[1]配网开关（负荷开关+断路器）'!B197)</f>
        <v/>
      </c>
      <c r="C197" t="str">
        <f>IF('[1]配网开关（负荷开关+断路器）'!D197="","",'[1]配网开关（负荷开关+断路器）'!D197)</f>
        <v/>
      </c>
      <c r="D197" t="str">
        <f>IF('[1]配网开关（负荷开关+断路器）'!E197="","",'[1]配网开关（负荷开关+断路器）'!E197)</f>
        <v/>
      </c>
      <c r="E197" t="str">
        <f>IF('[1]配网开关（负荷开关+断路器）'!H197="","",'[1]配网开关（负荷开关+断路器）'!H197)</f>
        <v/>
      </c>
    </row>
    <row r="198" spans="1:5" x14ac:dyDescent="0.15">
      <c r="A198" t="str">
        <f>IF('[1]配网开关（负荷开关+断路器）'!A198="","",'[1]配网开关（负荷开关+断路器）'!A198)</f>
        <v/>
      </c>
      <c r="B198" t="str">
        <f>IF('[1]配网开关（负荷开关+断路器）'!B198="","",'[1]配网开关（负荷开关+断路器）'!B198)</f>
        <v/>
      </c>
      <c r="C198" t="str">
        <f>IF('[1]配网开关（负荷开关+断路器）'!D198="","",'[1]配网开关（负荷开关+断路器）'!D198)</f>
        <v/>
      </c>
      <c r="D198" t="str">
        <f>IF('[1]配网开关（负荷开关+断路器）'!E198="","",'[1]配网开关（负荷开关+断路器）'!E198)</f>
        <v/>
      </c>
      <c r="E198" t="str">
        <f>IF('[1]配网开关（负荷开关+断路器）'!H198="","",'[1]配网开关（负荷开关+断路器）'!H198)</f>
        <v/>
      </c>
    </row>
    <row r="199" spans="1:5" x14ac:dyDescent="0.15">
      <c r="A199" t="str">
        <f>IF('[1]配网开关（负荷开关+断路器）'!A199="","",'[1]配网开关（负荷开关+断路器）'!A199)</f>
        <v/>
      </c>
      <c r="B199" t="str">
        <f>IF('[1]配网开关（负荷开关+断路器）'!B199="","",'[1]配网开关（负荷开关+断路器）'!B199)</f>
        <v/>
      </c>
      <c r="C199" t="str">
        <f>IF('[1]配网开关（负荷开关+断路器）'!D199="","",'[1]配网开关（负荷开关+断路器）'!D199)</f>
        <v/>
      </c>
      <c r="D199" t="str">
        <f>IF('[1]配网开关（负荷开关+断路器）'!E199="","",'[1]配网开关（负荷开关+断路器）'!E199)</f>
        <v/>
      </c>
      <c r="E199" t="str">
        <f>IF('[1]配网开关（负荷开关+断路器）'!H199="","",'[1]配网开关（负荷开关+断路器）'!H199)</f>
        <v/>
      </c>
    </row>
    <row r="200" spans="1:5" x14ac:dyDescent="0.15">
      <c r="A200" t="str">
        <f>IF('[1]配网开关（负荷开关+断路器）'!A200="","",'[1]配网开关（负荷开关+断路器）'!A200)</f>
        <v/>
      </c>
      <c r="B200" t="str">
        <f>IF('[1]配网开关（负荷开关+断路器）'!B200="","",'[1]配网开关（负荷开关+断路器）'!B200)</f>
        <v/>
      </c>
      <c r="C200" t="str">
        <f>IF('[1]配网开关（负荷开关+断路器）'!D200="","",'[1]配网开关（负荷开关+断路器）'!D200)</f>
        <v/>
      </c>
      <c r="D200" t="str">
        <f>IF('[1]配网开关（负荷开关+断路器）'!E200="","",'[1]配网开关（负荷开关+断路器）'!E200)</f>
        <v/>
      </c>
      <c r="E200" t="str">
        <f>IF('[1]配网开关（负荷开关+断路器）'!H200="","",'[1]配网开关（负荷开关+断路器）'!H200)</f>
        <v/>
      </c>
    </row>
    <row r="201" spans="1:5" x14ac:dyDescent="0.15">
      <c r="A201" t="str">
        <f>IF('[1]配网开关（负荷开关+断路器）'!A201="","",'[1]配网开关（负荷开关+断路器）'!A201)</f>
        <v/>
      </c>
      <c r="B201" t="str">
        <f>IF('[1]配网开关（负荷开关+断路器）'!B201="","",'[1]配网开关（负荷开关+断路器）'!B201)</f>
        <v/>
      </c>
      <c r="C201" t="str">
        <f>IF('[1]配网开关（负荷开关+断路器）'!D201="","",'[1]配网开关（负荷开关+断路器）'!D201)</f>
        <v/>
      </c>
      <c r="D201" t="str">
        <f>IF('[1]配网开关（负荷开关+断路器）'!E201="","",'[1]配网开关（负荷开关+断路器）'!E201)</f>
        <v/>
      </c>
      <c r="E201" t="str">
        <f>IF('[1]配网开关（负荷开关+断路器）'!H201="","",'[1]配网开关（负荷开关+断路器）'!H201)</f>
        <v/>
      </c>
    </row>
    <row r="202" spans="1:5" x14ac:dyDescent="0.15">
      <c r="A202" t="str">
        <f>IF('[1]配网开关（负荷开关+断路器）'!A202="","",'[1]配网开关（负荷开关+断路器）'!A202)</f>
        <v/>
      </c>
      <c r="B202" t="str">
        <f>IF('[1]配网开关（负荷开关+断路器）'!B202="","",'[1]配网开关（负荷开关+断路器）'!B202)</f>
        <v/>
      </c>
      <c r="C202" t="str">
        <f>IF('[1]配网开关（负荷开关+断路器）'!D202="","",'[1]配网开关（负荷开关+断路器）'!D202)</f>
        <v/>
      </c>
      <c r="D202" t="str">
        <f>IF('[1]配网开关（负荷开关+断路器）'!E202="","",'[1]配网开关（负荷开关+断路器）'!E202)</f>
        <v/>
      </c>
      <c r="E202" t="str">
        <f>IF('[1]配网开关（负荷开关+断路器）'!H202="","",'[1]配网开关（负荷开关+断路器）'!H202)</f>
        <v/>
      </c>
    </row>
    <row r="203" spans="1:5" x14ac:dyDescent="0.15">
      <c r="A203" t="str">
        <f>IF('[1]配网开关（负荷开关+断路器）'!A203="","",'[1]配网开关（负荷开关+断路器）'!A203)</f>
        <v/>
      </c>
      <c r="B203" t="str">
        <f>IF('[1]配网开关（负荷开关+断路器）'!B203="","",'[1]配网开关（负荷开关+断路器）'!B203)</f>
        <v/>
      </c>
      <c r="C203" t="str">
        <f>IF('[1]配网开关（负荷开关+断路器）'!D203="","",'[1]配网开关（负荷开关+断路器）'!D203)</f>
        <v/>
      </c>
      <c r="D203" t="str">
        <f>IF('[1]配网开关（负荷开关+断路器）'!E203="","",'[1]配网开关（负荷开关+断路器）'!E203)</f>
        <v/>
      </c>
      <c r="E203" t="str">
        <f>IF('[1]配网开关（负荷开关+断路器）'!H203="","",'[1]配网开关（负荷开关+断路器）'!H203)</f>
        <v/>
      </c>
    </row>
    <row r="204" spans="1:5" x14ac:dyDescent="0.15">
      <c r="A204" t="str">
        <f>IF('[1]配网开关（负荷开关+断路器）'!A204="","",'[1]配网开关（负荷开关+断路器）'!A204)</f>
        <v/>
      </c>
      <c r="B204" t="str">
        <f>IF('[1]配网开关（负荷开关+断路器）'!B204="","",'[1]配网开关（负荷开关+断路器）'!B204)</f>
        <v/>
      </c>
      <c r="C204" t="str">
        <f>IF('[1]配网开关（负荷开关+断路器）'!D204="","",'[1]配网开关（负荷开关+断路器）'!D204)</f>
        <v/>
      </c>
      <c r="D204" t="str">
        <f>IF('[1]配网开关（负荷开关+断路器）'!E204="","",'[1]配网开关（负荷开关+断路器）'!E204)</f>
        <v/>
      </c>
      <c r="E204" t="str">
        <f>IF('[1]配网开关（负荷开关+断路器）'!H204="","",'[1]配网开关（负荷开关+断路器）'!H204)</f>
        <v/>
      </c>
    </row>
    <row r="205" spans="1:5" x14ac:dyDescent="0.15">
      <c r="A205" t="str">
        <f>IF('[1]配网开关（负荷开关+断路器）'!A205="","",'[1]配网开关（负荷开关+断路器）'!A205)</f>
        <v/>
      </c>
      <c r="B205" t="str">
        <f>IF('[1]配网开关（负荷开关+断路器）'!B205="","",'[1]配网开关（负荷开关+断路器）'!B205)</f>
        <v/>
      </c>
      <c r="C205" t="str">
        <f>IF('[1]配网开关（负荷开关+断路器）'!D205="","",'[1]配网开关（负荷开关+断路器）'!D205)</f>
        <v/>
      </c>
      <c r="D205" t="str">
        <f>IF('[1]配网开关（负荷开关+断路器）'!E205="","",'[1]配网开关（负荷开关+断路器）'!E205)</f>
        <v/>
      </c>
      <c r="E205" t="str">
        <f>IF('[1]配网开关（负荷开关+断路器）'!H205="","",'[1]配网开关（负荷开关+断路器）'!H205)</f>
        <v/>
      </c>
    </row>
    <row r="206" spans="1:5" x14ac:dyDescent="0.15">
      <c r="A206" t="str">
        <f>IF('[1]配网开关（负荷开关+断路器）'!A206="","",'[1]配网开关（负荷开关+断路器）'!A206)</f>
        <v/>
      </c>
      <c r="B206" t="str">
        <f>IF('[1]配网开关（负荷开关+断路器）'!B206="","",'[1]配网开关（负荷开关+断路器）'!B206)</f>
        <v/>
      </c>
      <c r="C206" t="str">
        <f>IF('[1]配网开关（负荷开关+断路器）'!D206="","",'[1]配网开关（负荷开关+断路器）'!D206)</f>
        <v/>
      </c>
      <c r="D206" t="str">
        <f>IF('[1]配网开关（负荷开关+断路器）'!E206="","",'[1]配网开关（负荷开关+断路器）'!E206)</f>
        <v/>
      </c>
      <c r="E206" t="str">
        <f>IF('[1]配网开关（负荷开关+断路器）'!H206="","",'[1]配网开关（负荷开关+断路器）'!H206)</f>
        <v/>
      </c>
    </row>
    <row r="207" spans="1:5" x14ac:dyDescent="0.15">
      <c r="A207" t="str">
        <f>IF('[1]配网开关（负荷开关+断路器）'!A207="","",'[1]配网开关（负荷开关+断路器）'!A207)</f>
        <v/>
      </c>
      <c r="B207" t="str">
        <f>IF('[1]配网开关（负荷开关+断路器）'!B207="","",'[1]配网开关（负荷开关+断路器）'!B207)</f>
        <v/>
      </c>
      <c r="C207" t="str">
        <f>IF('[1]配网开关（负荷开关+断路器）'!D207="","",'[1]配网开关（负荷开关+断路器）'!D207)</f>
        <v/>
      </c>
      <c r="D207" t="str">
        <f>IF('[1]配网开关（负荷开关+断路器）'!E207="","",'[1]配网开关（负荷开关+断路器）'!E207)</f>
        <v/>
      </c>
      <c r="E207" t="str">
        <f>IF('[1]配网开关（负荷开关+断路器）'!H207="","",'[1]配网开关（负荷开关+断路器）'!H207)</f>
        <v/>
      </c>
    </row>
    <row r="208" spans="1:5" x14ac:dyDescent="0.15">
      <c r="A208" t="str">
        <f>IF('[1]配网开关（负荷开关+断路器）'!A208="","",'[1]配网开关（负荷开关+断路器）'!A208)</f>
        <v/>
      </c>
      <c r="B208" t="str">
        <f>IF('[1]配网开关（负荷开关+断路器）'!B208="","",'[1]配网开关（负荷开关+断路器）'!B208)</f>
        <v/>
      </c>
      <c r="C208" t="str">
        <f>IF('[1]配网开关（负荷开关+断路器）'!D208="","",'[1]配网开关（负荷开关+断路器）'!D208)</f>
        <v/>
      </c>
      <c r="D208" t="str">
        <f>IF('[1]配网开关（负荷开关+断路器）'!E208="","",'[1]配网开关（负荷开关+断路器）'!E208)</f>
        <v/>
      </c>
      <c r="E208" t="str">
        <f>IF('[1]配网开关（负荷开关+断路器）'!H208="","",'[1]配网开关（负荷开关+断路器）'!H208)</f>
        <v/>
      </c>
    </row>
    <row r="209" spans="1:5" x14ac:dyDescent="0.15">
      <c r="A209" t="str">
        <f>IF('[1]配网开关（负荷开关+断路器）'!A209="","",'[1]配网开关（负荷开关+断路器）'!A209)</f>
        <v/>
      </c>
      <c r="B209" t="str">
        <f>IF('[1]配网开关（负荷开关+断路器）'!B209="","",'[1]配网开关（负荷开关+断路器）'!B209)</f>
        <v/>
      </c>
      <c r="C209" t="str">
        <f>IF('[1]配网开关（负荷开关+断路器）'!D209="","",'[1]配网开关（负荷开关+断路器）'!D209)</f>
        <v/>
      </c>
      <c r="D209" t="str">
        <f>IF('[1]配网开关（负荷开关+断路器）'!E209="","",'[1]配网开关（负荷开关+断路器）'!E209)</f>
        <v/>
      </c>
      <c r="E209" t="str">
        <f>IF('[1]配网开关（负荷开关+断路器）'!H209="","",'[1]配网开关（负荷开关+断路器）'!H209)</f>
        <v/>
      </c>
    </row>
    <row r="210" spans="1:5" x14ac:dyDescent="0.15">
      <c r="A210" t="str">
        <f>IF('[1]配网开关（负荷开关+断路器）'!A210="","",'[1]配网开关（负荷开关+断路器）'!A210)</f>
        <v/>
      </c>
      <c r="B210" t="str">
        <f>IF('[1]配网开关（负荷开关+断路器）'!B210="","",'[1]配网开关（负荷开关+断路器）'!B210)</f>
        <v/>
      </c>
      <c r="C210" t="str">
        <f>IF('[1]配网开关（负荷开关+断路器）'!D210="","",'[1]配网开关（负荷开关+断路器）'!D210)</f>
        <v/>
      </c>
      <c r="D210" t="str">
        <f>IF('[1]配网开关（负荷开关+断路器）'!E210="","",'[1]配网开关（负荷开关+断路器）'!E210)</f>
        <v/>
      </c>
      <c r="E210" t="str">
        <f>IF('[1]配网开关（负荷开关+断路器）'!H210="","",'[1]配网开关（负荷开关+断路器）'!H210)</f>
        <v/>
      </c>
    </row>
    <row r="211" spans="1:5" x14ac:dyDescent="0.15">
      <c r="A211" t="str">
        <f>IF('[1]配网开关（负荷开关+断路器）'!A211="","",'[1]配网开关（负荷开关+断路器）'!A211)</f>
        <v/>
      </c>
      <c r="B211" t="str">
        <f>IF('[1]配网开关（负荷开关+断路器）'!B211="","",'[1]配网开关（负荷开关+断路器）'!B211)</f>
        <v/>
      </c>
      <c r="C211" t="str">
        <f>IF('[1]配网开关（负荷开关+断路器）'!D211="","",'[1]配网开关（负荷开关+断路器）'!D211)</f>
        <v/>
      </c>
      <c r="D211" t="str">
        <f>IF('[1]配网开关（负荷开关+断路器）'!E211="","",'[1]配网开关（负荷开关+断路器）'!E211)</f>
        <v/>
      </c>
      <c r="E211" t="str">
        <f>IF('[1]配网开关（负荷开关+断路器）'!H211="","",'[1]配网开关（负荷开关+断路器）'!H211)</f>
        <v/>
      </c>
    </row>
    <row r="212" spans="1:5" x14ac:dyDescent="0.15">
      <c r="A212" t="str">
        <f>IF('[1]配网开关（负荷开关+断路器）'!A212="","",'[1]配网开关（负荷开关+断路器）'!A212)</f>
        <v/>
      </c>
      <c r="B212" t="str">
        <f>IF('[1]配网开关（负荷开关+断路器）'!B212="","",'[1]配网开关（负荷开关+断路器）'!B212)</f>
        <v/>
      </c>
      <c r="C212" t="str">
        <f>IF('[1]配网开关（负荷开关+断路器）'!D212="","",'[1]配网开关（负荷开关+断路器）'!D212)</f>
        <v/>
      </c>
      <c r="D212" t="str">
        <f>IF('[1]配网开关（负荷开关+断路器）'!E212="","",'[1]配网开关（负荷开关+断路器）'!E212)</f>
        <v/>
      </c>
      <c r="E212" t="str">
        <f>IF('[1]配网开关（负荷开关+断路器）'!H212="","",'[1]配网开关（负荷开关+断路器）'!H212)</f>
        <v/>
      </c>
    </row>
    <row r="213" spans="1:5" x14ac:dyDescent="0.15">
      <c r="A213" t="str">
        <f>IF('[1]配网开关（负荷开关+断路器）'!A213="","",'[1]配网开关（负荷开关+断路器）'!A213)</f>
        <v/>
      </c>
      <c r="B213" t="str">
        <f>IF('[1]配网开关（负荷开关+断路器）'!B213="","",'[1]配网开关（负荷开关+断路器）'!B213)</f>
        <v/>
      </c>
      <c r="C213" t="str">
        <f>IF('[1]配网开关（负荷开关+断路器）'!D213="","",'[1]配网开关（负荷开关+断路器）'!D213)</f>
        <v/>
      </c>
      <c r="D213" t="str">
        <f>IF('[1]配网开关（负荷开关+断路器）'!E213="","",'[1]配网开关（负荷开关+断路器）'!E213)</f>
        <v/>
      </c>
      <c r="E213" t="str">
        <f>IF('[1]配网开关（负荷开关+断路器）'!H213="","",'[1]配网开关（负荷开关+断路器）'!H213)</f>
        <v/>
      </c>
    </row>
    <row r="214" spans="1:5" x14ac:dyDescent="0.15">
      <c r="A214" t="str">
        <f>IF('[1]配网开关（负荷开关+断路器）'!A214="","",'[1]配网开关（负荷开关+断路器）'!A214)</f>
        <v/>
      </c>
      <c r="B214" t="str">
        <f>IF('[1]配网开关（负荷开关+断路器）'!B214="","",'[1]配网开关（负荷开关+断路器）'!B214)</f>
        <v/>
      </c>
      <c r="C214" t="str">
        <f>IF('[1]配网开关（负荷开关+断路器）'!D214="","",'[1]配网开关（负荷开关+断路器）'!D214)</f>
        <v/>
      </c>
      <c r="D214" t="str">
        <f>IF('[1]配网开关（负荷开关+断路器）'!E214="","",'[1]配网开关（负荷开关+断路器）'!E214)</f>
        <v/>
      </c>
      <c r="E214" t="str">
        <f>IF('[1]配网开关（负荷开关+断路器）'!H214="","",'[1]配网开关（负荷开关+断路器）'!H214)</f>
        <v/>
      </c>
    </row>
    <row r="215" spans="1:5" x14ac:dyDescent="0.15">
      <c r="A215" t="str">
        <f>IF('[1]配网开关（负荷开关+断路器）'!A215="","",'[1]配网开关（负荷开关+断路器）'!A215)</f>
        <v/>
      </c>
      <c r="B215" t="str">
        <f>IF('[1]配网开关（负荷开关+断路器）'!B215="","",'[1]配网开关（负荷开关+断路器）'!B215)</f>
        <v/>
      </c>
      <c r="C215" t="str">
        <f>IF('[1]配网开关（负荷开关+断路器）'!D215="","",'[1]配网开关（负荷开关+断路器）'!D215)</f>
        <v/>
      </c>
      <c r="D215" t="str">
        <f>IF('[1]配网开关（负荷开关+断路器）'!E215="","",'[1]配网开关（负荷开关+断路器）'!E215)</f>
        <v/>
      </c>
      <c r="E215" t="str">
        <f>IF('[1]配网开关（负荷开关+断路器）'!H215="","",'[1]配网开关（负荷开关+断路器）'!H215)</f>
        <v/>
      </c>
    </row>
    <row r="216" spans="1:5" x14ac:dyDescent="0.15">
      <c r="A216" t="str">
        <f>IF('[1]配网开关（负荷开关+断路器）'!A216="","",'[1]配网开关（负荷开关+断路器）'!A216)</f>
        <v/>
      </c>
      <c r="B216" t="str">
        <f>IF('[1]配网开关（负荷开关+断路器）'!B216="","",'[1]配网开关（负荷开关+断路器）'!B216)</f>
        <v/>
      </c>
      <c r="C216" t="str">
        <f>IF('[1]配网开关（负荷开关+断路器）'!D216="","",'[1]配网开关（负荷开关+断路器）'!D216)</f>
        <v/>
      </c>
      <c r="D216" t="str">
        <f>IF('[1]配网开关（负荷开关+断路器）'!E216="","",'[1]配网开关（负荷开关+断路器）'!E216)</f>
        <v/>
      </c>
      <c r="E216" t="str">
        <f>IF('[1]配网开关（负荷开关+断路器）'!H216="","",'[1]配网开关（负荷开关+断路器）'!H216)</f>
        <v/>
      </c>
    </row>
    <row r="217" spans="1:5" x14ac:dyDescent="0.15">
      <c r="A217" t="str">
        <f>IF('[1]配网开关（负荷开关+断路器）'!A217="","",'[1]配网开关（负荷开关+断路器）'!A217)</f>
        <v/>
      </c>
      <c r="B217" t="str">
        <f>IF('[1]配网开关（负荷开关+断路器）'!B217="","",'[1]配网开关（负荷开关+断路器）'!B217)</f>
        <v/>
      </c>
      <c r="C217" t="str">
        <f>IF('[1]配网开关（负荷开关+断路器）'!D217="","",'[1]配网开关（负荷开关+断路器）'!D217)</f>
        <v/>
      </c>
      <c r="D217" t="str">
        <f>IF('[1]配网开关（负荷开关+断路器）'!E217="","",'[1]配网开关（负荷开关+断路器）'!E217)</f>
        <v/>
      </c>
      <c r="E217" t="str">
        <f>IF('[1]配网开关（负荷开关+断路器）'!H217="","",'[1]配网开关（负荷开关+断路器）'!H217)</f>
        <v/>
      </c>
    </row>
    <row r="218" spans="1:5" x14ac:dyDescent="0.15">
      <c r="A218" t="str">
        <f>IF('[1]配网开关（负荷开关+断路器）'!A218="","",'[1]配网开关（负荷开关+断路器）'!A218)</f>
        <v/>
      </c>
      <c r="B218" t="str">
        <f>IF('[1]配网开关（负荷开关+断路器）'!B218="","",'[1]配网开关（负荷开关+断路器）'!B218)</f>
        <v/>
      </c>
      <c r="C218" t="str">
        <f>IF('[1]配网开关（负荷开关+断路器）'!D218="","",'[1]配网开关（负荷开关+断路器）'!D218)</f>
        <v/>
      </c>
      <c r="D218" t="str">
        <f>IF('[1]配网开关（负荷开关+断路器）'!E218="","",'[1]配网开关（负荷开关+断路器）'!E218)</f>
        <v/>
      </c>
      <c r="E218" t="str">
        <f>IF('[1]配网开关（负荷开关+断路器）'!H218="","",'[1]配网开关（负荷开关+断路器）'!H218)</f>
        <v/>
      </c>
    </row>
    <row r="219" spans="1:5" x14ac:dyDescent="0.15">
      <c r="A219" t="str">
        <f>IF('[1]配网开关（负荷开关+断路器）'!A219="","",'[1]配网开关（负荷开关+断路器）'!A219)</f>
        <v/>
      </c>
      <c r="B219" t="str">
        <f>IF('[1]配网开关（负荷开关+断路器）'!B219="","",'[1]配网开关（负荷开关+断路器）'!B219)</f>
        <v/>
      </c>
      <c r="C219" t="str">
        <f>IF('[1]配网开关（负荷开关+断路器）'!D219="","",'[1]配网开关（负荷开关+断路器）'!D219)</f>
        <v/>
      </c>
      <c r="D219" t="str">
        <f>IF('[1]配网开关（负荷开关+断路器）'!E219="","",'[1]配网开关（负荷开关+断路器）'!E219)</f>
        <v/>
      </c>
      <c r="E219" t="str">
        <f>IF('[1]配网开关（负荷开关+断路器）'!H219="","",'[1]配网开关（负荷开关+断路器）'!H219)</f>
        <v/>
      </c>
    </row>
    <row r="220" spans="1:5" x14ac:dyDescent="0.15">
      <c r="A220" t="str">
        <f>IF('[1]配网开关（负荷开关+断路器）'!A220="","",'[1]配网开关（负荷开关+断路器）'!A220)</f>
        <v/>
      </c>
      <c r="B220" t="str">
        <f>IF('[1]配网开关（负荷开关+断路器）'!B220="","",'[1]配网开关（负荷开关+断路器）'!B220)</f>
        <v/>
      </c>
      <c r="C220" t="str">
        <f>IF('[1]配网开关（负荷开关+断路器）'!D220="","",'[1]配网开关（负荷开关+断路器）'!D220)</f>
        <v/>
      </c>
      <c r="D220" t="str">
        <f>IF('[1]配网开关（负荷开关+断路器）'!E220="","",'[1]配网开关（负荷开关+断路器）'!E220)</f>
        <v/>
      </c>
      <c r="E220" t="str">
        <f>IF('[1]配网开关（负荷开关+断路器）'!H220="","",'[1]配网开关（负荷开关+断路器）'!H220)</f>
        <v/>
      </c>
    </row>
    <row r="221" spans="1:5" x14ac:dyDescent="0.15">
      <c r="A221" t="str">
        <f>IF('[1]配网开关（负荷开关+断路器）'!A221="","",'[1]配网开关（负荷开关+断路器）'!A221)</f>
        <v/>
      </c>
      <c r="B221" t="str">
        <f>IF('[1]配网开关（负荷开关+断路器）'!B221="","",'[1]配网开关（负荷开关+断路器）'!B221)</f>
        <v/>
      </c>
      <c r="C221" t="str">
        <f>IF('[1]配网开关（负荷开关+断路器）'!D221="","",'[1]配网开关（负荷开关+断路器）'!D221)</f>
        <v/>
      </c>
      <c r="D221" t="str">
        <f>IF('[1]配网开关（负荷开关+断路器）'!E221="","",'[1]配网开关（负荷开关+断路器）'!E221)</f>
        <v/>
      </c>
      <c r="E221" t="str">
        <f>IF('[1]配网开关（负荷开关+断路器）'!H221="","",'[1]配网开关（负荷开关+断路器）'!H221)</f>
        <v/>
      </c>
    </row>
    <row r="222" spans="1:5" x14ac:dyDescent="0.15">
      <c r="A222" t="str">
        <f>IF('[1]配网开关（负荷开关+断路器）'!A222="","",'[1]配网开关（负荷开关+断路器）'!A222)</f>
        <v/>
      </c>
      <c r="B222" t="str">
        <f>IF('[1]配网开关（负荷开关+断路器）'!B222="","",'[1]配网开关（负荷开关+断路器）'!B222)</f>
        <v/>
      </c>
      <c r="C222" t="str">
        <f>IF('[1]配网开关（负荷开关+断路器）'!D222="","",'[1]配网开关（负荷开关+断路器）'!D222)</f>
        <v/>
      </c>
      <c r="D222" t="str">
        <f>IF('[1]配网开关（负荷开关+断路器）'!E222="","",'[1]配网开关（负荷开关+断路器）'!E222)</f>
        <v/>
      </c>
      <c r="E222" t="str">
        <f>IF('[1]配网开关（负荷开关+断路器）'!H222="","",'[1]配网开关（负荷开关+断路器）'!H222)</f>
        <v/>
      </c>
    </row>
    <row r="223" spans="1:5" x14ac:dyDescent="0.15">
      <c r="A223" t="str">
        <f>IF('[1]配网开关（负荷开关+断路器）'!A223="","",'[1]配网开关（负荷开关+断路器）'!A223)</f>
        <v/>
      </c>
      <c r="B223" t="str">
        <f>IF('[1]配网开关（负荷开关+断路器）'!B223="","",'[1]配网开关（负荷开关+断路器）'!B223)</f>
        <v/>
      </c>
      <c r="C223" t="str">
        <f>IF('[1]配网开关（负荷开关+断路器）'!D223="","",'[1]配网开关（负荷开关+断路器）'!D223)</f>
        <v/>
      </c>
      <c r="D223" t="str">
        <f>IF('[1]配网开关（负荷开关+断路器）'!E223="","",'[1]配网开关（负荷开关+断路器）'!E223)</f>
        <v/>
      </c>
      <c r="E223" t="str">
        <f>IF('[1]配网开关（负荷开关+断路器）'!H223="","",'[1]配网开关（负荷开关+断路器）'!H223)</f>
        <v/>
      </c>
    </row>
    <row r="224" spans="1:5" x14ac:dyDescent="0.15">
      <c r="A224" t="str">
        <f>IF('[1]配网开关（负荷开关+断路器）'!A224="","",'[1]配网开关（负荷开关+断路器）'!A224)</f>
        <v/>
      </c>
      <c r="B224" t="str">
        <f>IF('[1]配网开关（负荷开关+断路器）'!B224="","",'[1]配网开关（负荷开关+断路器）'!B224)</f>
        <v/>
      </c>
      <c r="C224" t="str">
        <f>IF('[1]配网开关（负荷开关+断路器）'!D224="","",'[1]配网开关（负荷开关+断路器）'!D224)</f>
        <v/>
      </c>
      <c r="D224" t="str">
        <f>IF('[1]配网开关（负荷开关+断路器）'!E224="","",'[1]配网开关（负荷开关+断路器）'!E224)</f>
        <v/>
      </c>
      <c r="E224" t="str">
        <f>IF('[1]配网开关（负荷开关+断路器）'!H224="","",'[1]配网开关（负荷开关+断路器）'!H224)</f>
        <v/>
      </c>
    </row>
    <row r="225" spans="1:5" x14ac:dyDescent="0.15">
      <c r="A225" t="str">
        <f>IF('[1]配网开关（负荷开关+断路器）'!A225="","",'[1]配网开关（负荷开关+断路器）'!A225)</f>
        <v/>
      </c>
      <c r="B225" t="str">
        <f>IF('[1]配网开关（负荷开关+断路器）'!B225="","",'[1]配网开关（负荷开关+断路器）'!B225)</f>
        <v/>
      </c>
      <c r="C225" t="str">
        <f>IF('[1]配网开关（负荷开关+断路器）'!D225="","",'[1]配网开关（负荷开关+断路器）'!D225)</f>
        <v/>
      </c>
      <c r="D225" t="str">
        <f>IF('[1]配网开关（负荷开关+断路器）'!E225="","",'[1]配网开关（负荷开关+断路器）'!E225)</f>
        <v/>
      </c>
      <c r="E225" t="str">
        <f>IF('[1]配网开关（负荷开关+断路器）'!H225="","",'[1]配网开关（负荷开关+断路器）'!H225)</f>
        <v/>
      </c>
    </row>
    <row r="226" spans="1:5" x14ac:dyDescent="0.15">
      <c r="A226" t="str">
        <f>IF('[1]配网开关（负荷开关+断路器）'!A226="","",'[1]配网开关（负荷开关+断路器）'!A226)</f>
        <v/>
      </c>
      <c r="B226" t="str">
        <f>IF('[1]配网开关（负荷开关+断路器）'!B226="","",'[1]配网开关（负荷开关+断路器）'!B226)</f>
        <v/>
      </c>
      <c r="C226" t="str">
        <f>IF('[1]配网开关（负荷开关+断路器）'!D226="","",'[1]配网开关（负荷开关+断路器）'!D226)</f>
        <v/>
      </c>
      <c r="D226" t="str">
        <f>IF('[1]配网开关（负荷开关+断路器）'!E226="","",'[1]配网开关（负荷开关+断路器）'!E226)</f>
        <v/>
      </c>
      <c r="E226" t="str">
        <f>IF('[1]配网开关（负荷开关+断路器）'!H226="","",'[1]配网开关（负荷开关+断路器）'!H226)</f>
        <v/>
      </c>
    </row>
    <row r="227" spans="1:5" x14ac:dyDescent="0.15">
      <c r="A227" t="str">
        <f>IF('[1]配网开关（负荷开关+断路器）'!A227="","",'[1]配网开关（负荷开关+断路器）'!A227)</f>
        <v/>
      </c>
      <c r="B227" t="str">
        <f>IF('[1]配网开关（负荷开关+断路器）'!B227="","",'[1]配网开关（负荷开关+断路器）'!B227)</f>
        <v/>
      </c>
      <c r="C227" t="str">
        <f>IF('[1]配网开关（负荷开关+断路器）'!D227="","",'[1]配网开关（负荷开关+断路器）'!D227)</f>
        <v/>
      </c>
      <c r="D227" t="str">
        <f>IF('[1]配网开关（负荷开关+断路器）'!E227="","",'[1]配网开关（负荷开关+断路器）'!E227)</f>
        <v/>
      </c>
      <c r="E227" t="str">
        <f>IF('[1]配网开关（负荷开关+断路器）'!H227="","",'[1]配网开关（负荷开关+断路器）'!H227)</f>
        <v/>
      </c>
    </row>
    <row r="228" spans="1:5" x14ac:dyDescent="0.15">
      <c r="A228" t="str">
        <f>IF('[1]配网开关（负荷开关+断路器）'!A228="","",'[1]配网开关（负荷开关+断路器）'!A228)</f>
        <v/>
      </c>
      <c r="B228" t="str">
        <f>IF('[1]配网开关（负荷开关+断路器）'!B228="","",'[1]配网开关（负荷开关+断路器）'!B228)</f>
        <v/>
      </c>
      <c r="C228" t="str">
        <f>IF('[1]配网开关（负荷开关+断路器）'!D228="","",'[1]配网开关（负荷开关+断路器）'!D228)</f>
        <v/>
      </c>
      <c r="D228" t="str">
        <f>IF('[1]配网开关（负荷开关+断路器）'!E228="","",'[1]配网开关（负荷开关+断路器）'!E228)</f>
        <v/>
      </c>
      <c r="E228" t="str">
        <f>IF('[1]配网开关（负荷开关+断路器）'!H228="","",'[1]配网开关（负荷开关+断路器）'!H228)</f>
        <v/>
      </c>
    </row>
    <row r="229" spans="1:5" x14ac:dyDescent="0.15">
      <c r="A229" t="str">
        <f>IF('[1]配网开关（负荷开关+断路器）'!A229="","",'[1]配网开关（负荷开关+断路器）'!A229)</f>
        <v/>
      </c>
      <c r="B229" t="str">
        <f>IF('[1]配网开关（负荷开关+断路器）'!B229="","",'[1]配网开关（负荷开关+断路器）'!B229)</f>
        <v/>
      </c>
      <c r="C229" t="str">
        <f>IF('[1]配网开关（负荷开关+断路器）'!D229="","",'[1]配网开关（负荷开关+断路器）'!D229)</f>
        <v/>
      </c>
      <c r="D229" t="str">
        <f>IF('[1]配网开关（负荷开关+断路器）'!E229="","",'[1]配网开关（负荷开关+断路器）'!E229)</f>
        <v/>
      </c>
      <c r="E229" t="str">
        <f>IF('[1]配网开关（负荷开关+断路器）'!H229="","",'[1]配网开关（负荷开关+断路器）'!H229)</f>
        <v/>
      </c>
    </row>
    <row r="230" spans="1:5" x14ac:dyDescent="0.15">
      <c r="A230" t="str">
        <f>IF('[1]配网开关（负荷开关+断路器）'!A230="","",'[1]配网开关（负荷开关+断路器）'!A230)</f>
        <v/>
      </c>
      <c r="B230" t="str">
        <f>IF('[1]配网开关（负荷开关+断路器）'!B230="","",'[1]配网开关（负荷开关+断路器）'!B230)</f>
        <v/>
      </c>
      <c r="C230" t="str">
        <f>IF('[1]配网开关（负荷开关+断路器）'!D230="","",'[1]配网开关（负荷开关+断路器）'!D230)</f>
        <v/>
      </c>
      <c r="D230" t="str">
        <f>IF('[1]配网开关（负荷开关+断路器）'!E230="","",'[1]配网开关（负荷开关+断路器）'!E230)</f>
        <v/>
      </c>
      <c r="E230" t="str">
        <f>IF('[1]配网开关（负荷开关+断路器）'!H230="","",'[1]配网开关（负荷开关+断路器）'!H230)</f>
        <v/>
      </c>
    </row>
    <row r="231" spans="1:5" x14ac:dyDescent="0.15">
      <c r="A231" t="str">
        <f>IF('[1]配网开关（负荷开关+断路器）'!A231="","",'[1]配网开关（负荷开关+断路器）'!A231)</f>
        <v/>
      </c>
      <c r="B231" t="str">
        <f>IF('[1]配网开关（负荷开关+断路器）'!B231="","",'[1]配网开关（负荷开关+断路器）'!B231)</f>
        <v/>
      </c>
      <c r="C231" t="str">
        <f>IF('[1]配网开关（负荷开关+断路器）'!D231="","",'[1]配网开关（负荷开关+断路器）'!D231)</f>
        <v/>
      </c>
      <c r="D231" t="str">
        <f>IF('[1]配网开关（负荷开关+断路器）'!E231="","",'[1]配网开关（负荷开关+断路器）'!E231)</f>
        <v/>
      </c>
      <c r="E231" t="str">
        <f>IF('[1]配网开关（负荷开关+断路器）'!H231="","",'[1]配网开关（负荷开关+断路器）'!H231)</f>
        <v/>
      </c>
    </row>
    <row r="232" spans="1:5" x14ac:dyDescent="0.15">
      <c r="A232" t="str">
        <f>IF('[1]配网开关（负荷开关+断路器）'!A232="","",'[1]配网开关（负荷开关+断路器）'!A232)</f>
        <v/>
      </c>
      <c r="B232" t="str">
        <f>IF('[1]配网开关（负荷开关+断路器）'!B232="","",'[1]配网开关（负荷开关+断路器）'!B232)</f>
        <v/>
      </c>
      <c r="C232" t="str">
        <f>IF('[1]配网开关（负荷开关+断路器）'!D232="","",'[1]配网开关（负荷开关+断路器）'!D232)</f>
        <v/>
      </c>
      <c r="D232" t="str">
        <f>IF('[1]配网开关（负荷开关+断路器）'!E232="","",'[1]配网开关（负荷开关+断路器）'!E232)</f>
        <v/>
      </c>
      <c r="E232" t="str">
        <f>IF('[1]配网开关（负荷开关+断路器）'!H232="","",'[1]配网开关（负荷开关+断路器）'!H232)</f>
        <v/>
      </c>
    </row>
    <row r="233" spans="1:5" x14ac:dyDescent="0.15">
      <c r="A233" t="str">
        <f>IF('[1]配网开关（负荷开关+断路器）'!A233="","",'[1]配网开关（负荷开关+断路器）'!A233)</f>
        <v/>
      </c>
      <c r="B233" t="str">
        <f>IF('[1]配网开关（负荷开关+断路器）'!B233="","",'[1]配网开关（负荷开关+断路器）'!B233)</f>
        <v/>
      </c>
      <c r="C233" t="str">
        <f>IF('[1]配网开关（负荷开关+断路器）'!D233="","",'[1]配网开关（负荷开关+断路器）'!D233)</f>
        <v/>
      </c>
      <c r="D233" t="str">
        <f>IF('[1]配网开关（负荷开关+断路器）'!E233="","",'[1]配网开关（负荷开关+断路器）'!E233)</f>
        <v/>
      </c>
      <c r="E233" t="str">
        <f>IF('[1]配网开关（负荷开关+断路器）'!H233="","",'[1]配网开关（负荷开关+断路器）'!H233)</f>
        <v/>
      </c>
    </row>
    <row r="234" spans="1:5" x14ac:dyDescent="0.15">
      <c r="A234" t="str">
        <f>IF('[1]配网开关（负荷开关+断路器）'!A234="","",'[1]配网开关（负荷开关+断路器）'!A234)</f>
        <v/>
      </c>
      <c r="B234" t="str">
        <f>IF('[1]配网开关（负荷开关+断路器）'!B234="","",'[1]配网开关（负荷开关+断路器）'!B234)</f>
        <v/>
      </c>
      <c r="C234" t="str">
        <f>IF('[1]配网开关（负荷开关+断路器）'!D234="","",'[1]配网开关（负荷开关+断路器）'!D234)</f>
        <v/>
      </c>
      <c r="D234" t="str">
        <f>IF('[1]配网开关（负荷开关+断路器）'!E234="","",'[1]配网开关（负荷开关+断路器）'!E234)</f>
        <v/>
      </c>
      <c r="E234" t="str">
        <f>IF('[1]配网开关（负荷开关+断路器）'!H234="","",'[1]配网开关（负荷开关+断路器）'!H234)</f>
        <v/>
      </c>
    </row>
    <row r="235" spans="1:5" x14ac:dyDescent="0.15">
      <c r="A235" t="str">
        <f>IF('[1]配网开关（负荷开关+断路器）'!A235="","",'[1]配网开关（负荷开关+断路器）'!A235)</f>
        <v/>
      </c>
      <c r="B235" t="str">
        <f>IF('[1]配网开关（负荷开关+断路器）'!B235="","",'[1]配网开关（负荷开关+断路器）'!B235)</f>
        <v/>
      </c>
      <c r="C235" t="str">
        <f>IF('[1]配网开关（负荷开关+断路器）'!D235="","",'[1]配网开关（负荷开关+断路器）'!D235)</f>
        <v/>
      </c>
      <c r="D235" t="str">
        <f>IF('[1]配网开关（负荷开关+断路器）'!E235="","",'[1]配网开关（负荷开关+断路器）'!E235)</f>
        <v/>
      </c>
      <c r="E235" t="str">
        <f>IF('[1]配网开关（负荷开关+断路器）'!H235="","",'[1]配网开关（负荷开关+断路器）'!H235)</f>
        <v/>
      </c>
    </row>
    <row r="236" spans="1:5" x14ac:dyDescent="0.15">
      <c r="A236" t="str">
        <f>IF('[1]配网开关（负荷开关+断路器）'!A236="","",'[1]配网开关（负荷开关+断路器）'!A236)</f>
        <v/>
      </c>
      <c r="B236" t="str">
        <f>IF('[1]配网开关（负荷开关+断路器）'!B236="","",'[1]配网开关（负荷开关+断路器）'!B236)</f>
        <v/>
      </c>
      <c r="C236" t="str">
        <f>IF('[1]配网开关（负荷开关+断路器）'!D236="","",'[1]配网开关（负荷开关+断路器）'!D236)</f>
        <v/>
      </c>
      <c r="D236" t="str">
        <f>IF('[1]配网开关（负荷开关+断路器）'!E236="","",'[1]配网开关（负荷开关+断路器）'!E236)</f>
        <v/>
      </c>
      <c r="E236" t="str">
        <f>IF('[1]配网开关（负荷开关+断路器）'!H236="","",'[1]配网开关（负荷开关+断路器）'!H236)</f>
        <v/>
      </c>
    </row>
    <row r="237" spans="1:5" x14ac:dyDescent="0.15">
      <c r="A237" t="str">
        <f>IF('[1]配网开关（负荷开关+断路器）'!A237="","",'[1]配网开关（负荷开关+断路器）'!A237)</f>
        <v/>
      </c>
      <c r="B237" t="str">
        <f>IF('[1]配网开关（负荷开关+断路器）'!B237="","",'[1]配网开关（负荷开关+断路器）'!B237)</f>
        <v/>
      </c>
      <c r="C237" t="str">
        <f>IF('[1]配网开关（负荷开关+断路器）'!D237="","",'[1]配网开关（负荷开关+断路器）'!D237)</f>
        <v/>
      </c>
      <c r="D237" t="str">
        <f>IF('[1]配网开关（负荷开关+断路器）'!E237="","",'[1]配网开关（负荷开关+断路器）'!E237)</f>
        <v/>
      </c>
      <c r="E237" t="str">
        <f>IF('[1]配网开关（负荷开关+断路器）'!H237="","",'[1]配网开关（负荷开关+断路器）'!H237)</f>
        <v/>
      </c>
    </row>
    <row r="238" spans="1:5" x14ac:dyDescent="0.15">
      <c r="A238" t="str">
        <f>IF('[1]配网开关（负荷开关+断路器）'!A238="","",'[1]配网开关（负荷开关+断路器）'!A238)</f>
        <v/>
      </c>
      <c r="B238" t="str">
        <f>IF('[1]配网开关（负荷开关+断路器）'!B238="","",'[1]配网开关（负荷开关+断路器）'!B238)</f>
        <v/>
      </c>
      <c r="C238" t="str">
        <f>IF('[1]配网开关（负荷开关+断路器）'!D238="","",'[1]配网开关（负荷开关+断路器）'!D238)</f>
        <v/>
      </c>
      <c r="D238" t="str">
        <f>IF('[1]配网开关（负荷开关+断路器）'!E238="","",'[1]配网开关（负荷开关+断路器）'!E238)</f>
        <v/>
      </c>
      <c r="E238" t="str">
        <f>IF('[1]配网开关（负荷开关+断路器）'!H238="","",'[1]配网开关（负荷开关+断路器）'!H238)</f>
        <v/>
      </c>
    </row>
    <row r="239" spans="1:5" x14ac:dyDescent="0.15">
      <c r="A239" t="str">
        <f>IF('[1]配网开关（负荷开关+断路器）'!A239="","",'[1]配网开关（负荷开关+断路器）'!A239)</f>
        <v/>
      </c>
      <c r="B239" t="str">
        <f>IF('[1]配网开关（负荷开关+断路器）'!B239="","",'[1]配网开关（负荷开关+断路器）'!B239)</f>
        <v/>
      </c>
      <c r="C239" t="str">
        <f>IF('[1]配网开关（负荷开关+断路器）'!D239="","",'[1]配网开关（负荷开关+断路器）'!D239)</f>
        <v/>
      </c>
      <c r="D239" t="str">
        <f>IF('[1]配网开关（负荷开关+断路器）'!E239="","",'[1]配网开关（负荷开关+断路器）'!E239)</f>
        <v/>
      </c>
      <c r="E239" t="str">
        <f>IF('[1]配网开关（负荷开关+断路器）'!H239="","",'[1]配网开关（负荷开关+断路器）'!H239)</f>
        <v/>
      </c>
    </row>
    <row r="240" spans="1:5" x14ac:dyDescent="0.15">
      <c r="A240" t="str">
        <f>IF('[1]配网开关（负荷开关+断路器）'!A240="","",'[1]配网开关（负荷开关+断路器）'!A240)</f>
        <v/>
      </c>
      <c r="B240" t="str">
        <f>IF('[1]配网开关（负荷开关+断路器）'!B240="","",'[1]配网开关（负荷开关+断路器）'!B240)</f>
        <v/>
      </c>
      <c r="C240" t="str">
        <f>IF('[1]配网开关（负荷开关+断路器）'!D240="","",'[1]配网开关（负荷开关+断路器）'!D240)</f>
        <v/>
      </c>
      <c r="D240" t="str">
        <f>IF('[1]配网开关（负荷开关+断路器）'!E240="","",'[1]配网开关（负荷开关+断路器）'!E240)</f>
        <v/>
      </c>
      <c r="E240" t="str">
        <f>IF('[1]配网开关（负荷开关+断路器）'!H240="","",'[1]配网开关（负荷开关+断路器）'!H240)</f>
        <v/>
      </c>
    </row>
    <row r="241" spans="1:5" x14ac:dyDescent="0.15">
      <c r="A241" t="str">
        <f>IF('[1]配网开关（负荷开关+断路器）'!A241="","",'[1]配网开关（负荷开关+断路器）'!A241)</f>
        <v/>
      </c>
      <c r="B241" t="str">
        <f>IF('[1]配网开关（负荷开关+断路器）'!B241="","",'[1]配网开关（负荷开关+断路器）'!B241)</f>
        <v/>
      </c>
      <c r="C241" t="str">
        <f>IF('[1]配网开关（负荷开关+断路器）'!D241="","",'[1]配网开关（负荷开关+断路器）'!D241)</f>
        <v/>
      </c>
      <c r="D241" t="str">
        <f>IF('[1]配网开关（负荷开关+断路器）'!E241="","",'[1]配网开关（负荷开关+断路器）'!E241)</f>
        <v/>
      </c>
      <c r="E241" t="str">
        <f>IF('[1]配网开关（负荷开关+断路器）'!H241="","",'[1]配网开关（负荷开关+断路器）'!H241)</f>
        <v/>
      </c>
    </row>
    <row r="242" spans="1:5" x14ac:dyDescent="0.15">
      <c r="A242" t="str">
        <f>IF('[1]配网开关（负荷开关+断路器）'!A242="","",'[1]配网开关（负荷开关+断路器）'!A242)</f>
        <v/>
      </c>
      <c r="B242" t="str">
        <f>IF('[1]配网开关（负荷开关+断路器）'!B242="","",'[1]配网开关（负荷开关+断路器）'!B242)</f>
        <v/>
      </c>
      <c r="C242" t="str">
        <f>IF('[1]配网开关（负荷开关+断路器）'!D242="","",'[1]配网开关（负荷开关+断路器）'!D242)</f>
        <v/>
      </c>
      <c r="D242" t="str">
        <f>IF('[1]配网开关（负荷开关+断路器）'!E242="","",'[1]配网开关（负荷开关+断路器）'!E242)</f>
        <v/>
      </c>
      <c r="E242" t="str">
        <f>IF('[1]配网开关（负荷开关+断路器）'!H242="","",'[1]配网开关（负荷开关+断路器）'!H242)</f>
        <v/>
      </c>
    </row>
    <row r="243" spans="1:5" x14ac:dyDescent="0.15">
      <c r="A243" t="str">
        <f>IF('[1]配网开关（负荷开关+断路器）'!A243="","",'[1]配网开关（负荷开关+断路器）'!A243)</f>
        <v/>
      </c>
      <c r="B243" t="str">
        <f>IF('[1]配网开关（负荷开关+断路器）'!B243="","",'[1]配网开关（负荷开关+断路器）'!B243)</f>
        <v/>
      </c>
      <c r="C243" t="str">
        <f>IF('[1]配网开关（负荷开关+断路器）'!D243="","",'[1]配网开关（负荷开关+断路器）'!D243)</f>
        <v/>
      </c>
      <c r="D243" t="str">
        <f>IF('[1]配网开关（负荷开关+断路器）'!E243="","",'[1]配网开关（负荷开关+断路器）'!E243)</f>
        <v/>
      </c>
      <c r="E243" t="str">
        <f>IF('[1]配网开关（负荷开关+断路器）'!H243="","",'[1]配网开关（负荷开关+断路器）'!H243)</f>
        <v/>
      </c>
    </row>
    <row r="244" spans="1:5" x14ac:dyDescent="0.15">
      <c r="A244" t="str">
        <f>IF('[1]配网开关（负荷开关+断路器）'!A244="","",'[1]配网开关（负荷开关+断路器）'!A244)</f>
        <v/>
      </c>
      <c r="B244" t="str">
        <f>IF('[1]配网开关（负荷开关+断路器）'!B244="","",'[1]配网开关（负荷开关+断路器）'!B244)</f>
        <v/>
      </c>
      <c r="C244" t="str">
        <f>IF('[1]配网开关（负荷开关+断路器）'!D244="","",'[1]配网开关（负荷开关+断路器）'!D244)</f>
        <v/>
      </c>
      <c r="D244" t="str">
        <f>IF('[1]配网开关（负荷开关+断路器）'!E244="","",'[1]配网开关（负荷开关+断路器）'!E244)</f>
        <v/>
      </c>
      <c r="E244" t="str">
        <f>IF('[1]配网开关（负荷开关+断路器）'!H244="","",'[1]配网开关（负荷开关+断路器）'!H244)</f>
        <v/>
      </c>
    </row>
    <row r="245" spans="1:5" x14ac:dyDescent="0.15">
      <c r="A245" t="str">
        <f>IF('[1]配网开关（负荷开关+断路器）'!A245="","",'[1]配网开关（负荷开关+断路器）'!A245)</f>
        <v/>
      </c>
      <c r="B245" t="str">
        <f>IF('[1]配网开关（负荷开关+断路器）'!B245="","",'[1]配网开关（负荷开关+断路器）'!B245)</f>
        <v/>
      </c>
      <c r="C245" t="str">
        <f>IF('[1]配网开关（负荷开关+断路器）'!D245="","",'[1]配网开关（负荷开关+断路器）'!D245)</f>
        <v/>
      </c>
      <c r="D245" t="str">
        <f>IF('[1]配网开关（负荷开关+断路器）'!E245="","",'[1]配网开关（负荷开关+断路器）'!E245)</f>
        <v/>
      </c>
      <c r="E245" t="str">
        <f>IF('[1]配网开关（负荷开关+断路器）'!H245="","",'[1]配网开关（负荷开关+断路器）'!H245)</f>
        <v/>
      </c>
    </row>
    <row r="246" spans="1:5" x14ac:dyDescent="0.15">
      <c r="A246" t="str">
        <f>IF('[1]配网开关（负荷开关+断路器）'!A246="","",'[1]配网开关（负荷开关+断路器）'!A246)</f>
        <v/>
      </c>
      <c r="B246" t="str">
        <f>IF('[1]配网开关（负荷开关+断路器）'!B246="","",'[1]配网开关（负荷开关+断路器）'!B246)</f>
        <v/>
      </c>
      <c r="C246" t="str">
        <f>IF('[1]配网开关（负荷开关+断路器）'!D246="","",'[1]配网开关（负荷开关+断路器）'!D246)</f>
        <v/>
      </c>
      <c r="D246" t="str">
        <f>IF('[1]配网开关（负荷开关+断路器）'!E246="","",'[1]配网开关（负荷开关+断路器）'!E246)</f>
        <v/>
      </c>
      <c r="E246" t="str">
        <f>IF('[1]配网开关（负荷开关+断路器）'!H246="","",'[1]配网开关（负荷开关+断路器）'!H246)</f>
        <v/>
      </c>
    </row>
    <row r="247" spans="1:5" x14ac:dyDescent="0.15">
      <c r="A247" t="str">
        <f>IF('[1]配网开关（负荷开关+断路器）'!A247="","",'[1]配网开关（负荷开关+断路器）'!A247)</f>
        <v/>
      </c>
      <c r="B247" t="str">
        <f>IF('[1]配网开关（负荷开关+断路器）'!B247="","",'[1]配网开关（负荷开关+断路器）'!B247)</f>
        <v/>
      </c>
      <c r="C247" t="str">
        <f>IF('[1]配网开关（负荷开关+断路器）'!D247="","",'[1]配网开关（负荷开关+断路器）'!D247)</f>
        <v/>
      </c>
      <c r="D247" t="str">
        <f>IF('[1]配网开关（负荷开关+断路器）'!E247="","",'[1]配网开关（负荷开关+断路器）'!E247)</f>
        <v/>
      </c>
      <c r="E247" t="str">
        <f>IF('[1]配网开关（负荷开关+断路器）'!H247="","",'[1]配网开关（负荷开关+断路器）'!H247)</f>
        <v/>
      </c>
    </row>
    <row r="248" spans="1:5" x14ac:dyDescent="0.15">
      <c r="A248" t="str">
        <f>IF('[1]配网开关（负荷开关+断路器）'!A248="","",'[1]配网开关（负荷开关+断路器）'!A248)</f>
        <v/>
      </c>
      <c r="B248" t="str">
        <f>IF('[1]配网开关（负荷开关+断路器）'!B248="","",'[1]配网开关（负荷开关+断路器）'!B248)</f>
        <v/>
      </c>
      <c r="C248" t="str">
        <f>IF('[1]配网开关（负荷开关+断路器）'!D248="","",'[1]配网开关（负荷开关+断路器）'!D248)</f>
        <v/>
      </c>
      <c r="D248" t="str">
        <f>IF('[1]配网开关（负荷开关+断路器）'!E248="","",'[1]配网开关（负荷开关+断路器）'!E248)</f>
        <v/>
      </c>
      <c r="E248" t="str">
        <f>IF('[1]配网开关（负荷开关+断路器）'!H248="","",'[1]配网开关（负荷开关+断路器）'!H248)</f>
        <v/>
      </c>
    </row>
    <row r="249" spans="1:5" x14ac:dyDescent="0.15">
      <c r="A249" t="str">
        <f>IF('[1]配网开关（负荷开关+断路器）'!A249="","",'[1]配网开关（负荷开关+断路器）'!A249)</f>
        <v/>
      </c>
      <c r="B249" t="str">
        <f>IF('[1]配网开关（负荷开关+断路器）'!B249="","",'[1]配网开关（负荷开关+断路器）'!B249)</f>
        <v/>
      </c>
      <c r="C249" t="str">
        <f>IF('[1]配网开关（负荷开关+断路器）'!D249="","",'[1]配网开关（负荷开关+断路器）'!D249)</f>
        <v/>
      </c>
      <c r="D249" t="str">
        <f>IF('[1]配网开关（负荷开关+断路器）'!E249="","",'[1]配网开关（负荷开关+断路器）'!E249)</f>
        <v/>
      </c>
      <c r="E249" t="str">
        <f>IF('[1]配网开关（负荷开关+断路器）'!H249="","",'[1]配网开关（负荷开关+断路器）'!H249)</f>
        <v/>
      </c>
    </row>
    <row r="250" spans="1:5" x14ac:dyDescent="0.15">
      <c r="A250" t="str">
        <f>IF('[1]配网开关（负荷开关+断路器）'!A250="","",'[1]配网开关（负荷开关+断路器）'!A250)</f>
        <v/>
      </c>
      <c r="B250" t="str">
        <f>IF('[1]配网开关（负荷开关+断路器）'!B250="","",'[1]配网开关（负荷开关+断路器）'!B250)</f>
        <v/>
      </c>
      <c r="C250" t="str">
        <f>IF('[1]配网开关（负荷开关+断路器）'!D250="","",'[1]配网开关（负荷开关+断路器）'!D250)</f>
        <v/>
      </c>
      <c r="D250" t="str">
        <f>IF('[1]配网开关（负荷开关+断路器）'!E250="","",'[1]配网开关（负荷开关+断路器）'!E250)</f>
        <v/>
      </c>
      <c r="E250" t="str">
        <f>IF('[1]配网开关（负荷开关+断路器）'!H250="","",'[1]配网开关（负荷开关+断路器）'!H250)</f>
        <v/>
      </c>
    </row>
    <row r="251" spans="1:5" x14ac:dyDescent="0.15">
      <c r="A251" t="str">
        <f>IF('[1]配网开关（负荷开关+断路器）'!A251="","",'[1]配网开关（负荷开关+断路器）'!A251)</f>
        <v/>
      </c>
      <c r="B251" t="str">
        <f>IF('[1]配网开关（负荷开关+断路器）'!B251="","",'[1]配网开关（负荷开关+断路器）'!B251)</f>
        <v/>
      </c>
      <c r="C251" t="str">
        <f>IF('[1]配网开关（负荷开关+断路器）'!D251="","",'[1]配网开关（负荷开关+断路器）'!D251)</f>
        <v/>
      </c>
      <c r="D251" t="str">
        <f>IF('[1]配网开关（负荷开关+断路器）'!E251="","",'[1]配网开关（负荷开关+断路器）'!E251)</f>
        <v/>
      </c>
      <c r="E251" t="str">
        <f>IF('[1]配网开关（负荷开关+断路器）'!H251="","",'[1]配网开关（负荷开关+断路器）'!H251)</f>
        <v/>
      </c>
    </row>
    <row r="252" spans="1:5" x14ac:dyDescent="0.15">
      <c r="A252" t="str">
        <f>IF('[1]配网开关（负荷开关+断路器）'!A252="","",'[1]配网开关（负荷开关+断路器）'!A252)</f>
        <v/>
      </c>
      <c r="B252" t="str">
        <f>IF('[1]配网开关（负荷开关+断路器）'!B252="","",'[1]配网开关（负荷开关+断路器）'!B252)</f>
        <v/>
      </c>
      <c r="C252" t="str">
        <f>IF('[1]配网开关（负荷开关+断路器）'!D252="","",'[1]配网开关（负荷开关+断路器）'!D252)</f>
        <v/>
      </c>
      <c r="D252" t="str">
        <f>IF('[1]配网开关（负荷开关+断路器）'!E252="","",'[1]配网开关（负荷开关+断路器）'!E252)</f>
        <v/>
      </c>
      <c r="E252" t="str">
        <f>IF('[1]配网开关（负荷开关+断路器）'!H252="","",'[1]配网开关（负荷开关+断路器）'!H252)</f>
        <v/>
      </c>
    </row>
    <row r="253" spans="1:5" x14ac:dyDescent="0.15">
      <c r="A253" t="str">
        <f>IF('[1]配网开关（负荷开关+断路器）'!A253="","",'[1]配网开关（负荷开关+断路器）'!A253)</f>
        <v/>
      </c>
      <c r="B253" t="str">
        <f>IF('[1]配网开关（负荷开关+断路器）'!B253="","",'[1]配网开关（负荷开关+断路器）'!B253)</f>
        <v/>
      </c>
      <c r="C253" t="str">
        <f>IF('[1]配网开关（负荷开关+断路器）'!D253="","",'[1]配网开关（负荷开关+断路器）'!D253)</f>
        <v/>
      </c>
      <c r="D253" t="str">
        <f>IF('[1]配网开关（负荷开关+断路器）'!E253="","",'[1]配网开关（负荷开关+断路器）'!E253)</f>
        <v/>
      </c>
      <c r="E253" t="str">
        <f>IF('[1]配网开关（负荷开关+断路器）'!H253="","",'[1]配网开关（负荷开关+断路器）'!H253)</f>
        <v/>
      </c>
    </row>
    <row r="254" spans="1:5" x14ac:dyDescent="0.15">
      <c r="A254" t="str">
        <f>IF('[1]配网开关（负荷开关+断路器）'!A254="","",'[1]配网开关（负荷开关+断路器）'!A254)</f>
        <v/>
      </c>
      <c r="B254" t="str">
        <f>IF('[1]配网开关（负荷开关+断路器）'!B254="","",'[1]配网开关（负荷开关+断路器）'!B254)</f>
        <v/>
      </c>
      <c r="C254" t="str">
        <f>IF('[1]配网开关（负荷开关+断路器）'!D254="","",'[1]配网开关（负荷开关+断路器）'!D254)</f>
        <v/>
      </c>
      <c r="D254" t="str">
        <f>IF('[1]配网开关（负荷开关+断路器）'!E254="","",'[1]配网开关（负荷开关+断路器）'!E254)</f>
        <v/>
      </c>
      <c r="E254" t="str">
        <f>IF('[1]配网开关（负荷开关+断路器）'!H254="","",'[1]配网开关（负荷开关+断路器）'!H254)</f>
        <v/>
      </c>
    </row>
    <row r="255" spans="1:5" x14ac:dyDescent="0.15">
      <c r="A255" t="str">
        <f>IF('[1]配网开关（负荷开关+断路器）'!A255="","",'[1]配网开关（负荷开关+断路器）'!A255)</f>
        <v/>
      </c>
      <c r="B255" t="str">
        <f>IF('[1]配网开关（负荷开关+断路器）'!B255="","",'[1]配网开关（负荷开关+断路器）'!B255)</f>
        <v/>
      </c>
      <c r="C255" t="str">
        <f>IF('[1]配网开关（负荷开关+断路器）'!D255="","",'[1]配网开关（负荷开关+断路器）'!D255)</f>
        <v/>
      </c>
      <c r="D255" t="str">
        <f>IF('[1]配网开关（负荷开关+断路器）'!E255="","",'[1]配网开关（负荷开关+断路器）'!E255)</f>
        <v/>
      </c>
      <c r="E255" t="str">
        <f>IF('[1]配网开关（负荷开关+断路器）'!H255="","",'[1]配网开关（负荷开关+断路器）'!H255)</f>
        <v/>
      </c>
    </row>
    <row r="256" spans="1:5" x14ac:dyDescent="0.15">
      <c r="A256" t="str">
        <f>IF('[1]配网开关（负荷开关+断路器）'!A256="","",'[1]配网开关（负荷开关+断路器）'!A256)</f>
        <v/>
      </c>
      <c r="B256" t="str">
        <f>IF('[1]配网开关（负荷开关+断路器）'!B256="","",'[1]配网开关（负荷开关+断路器）'!B256)</f>
        <v/>
      </c>
      <c r="C256" t="str">
        <f>IF('[1]配网开关（负荷开关+断路器）'!D256="","",'[1]配网开关（负荷开关+断路器）'!D256)</f>
        <v/>
      </c>
      <c r="D256" t="str">
        <f>IF('[1]配网开关（负荷开关+断路器）'!E256="","",'[1]配网开关（负荷开关+断路器）'!E256)</f>
        <v/>
      </c>
      <c r="E256" t="str">
        <f>IF('[1]配网开关（负荷开关+断路器）'!H256="","",'[1]配网开关（负荷开关+断路器）'!H256)</f>
        <v/>
      </c>
    </row>
    <row r="257" spans="1:5" x14ac:dyDescent="0.15">
      <c r="A257" t="str">
        <f>IF('[1]配网开关（负荷开关+断路器）'!A257="","",'[1]配网开关（负荷开关+断路器）'!A257)</f>
        <v/>
      </c>
      <c r="B257" t="str">
        <f>IF('[1]配网开关（负荷开关+断路器）'!B257="","",'[1]配网开关（负荷开关+断路器）'!B257)</f>
        <v/>
      </c>
      <c r="C257" t="str">
        <f>IF('[1]配网开关（负荷开关+断路器）'!D257="","",'[1]配网开关（负荷开关+断路器）'!D257)</f>
        <v/>
      </c>
      <c r="D257" t="str">
        <f>IF('[1]配网开关（负荷开关+断路器）'!E257="","",'[1]配网开关（负荷开关+断路器）'!E257)</f>
        <v/>
      </c>
      <c r="E257" t="str">
        <f>IF('[1]配网开关（负荷开关+断路器）'!H257="","",'[1]配网开关（负荷开关+断路器）'!H257)</f>
        <v/>
      </c>
    </row>
    <row r="258" spans="1:5" x14ac:dyDescent="0.15">
      <c r="A258" t="str">
        <f>IF('[1]配网开关（负荷开关+断路器）'!A258="","",'[1]配网开关（负荷开关+断路器）'!A258)</f>
        <v/>
      </c>
      <c r="B258" t="str">
        <f>IF('[1]配网开关（负荷开关+断路器）'!B258="","",'[1]配网开关（负荷开关+断路器）'!B258)</f>
        <v/>
      </c>
      <c r="C258" t="str">
        <f>IF('[1]配网开关（负荷开关+断路器）'!D258="","",'[1]配网开关（负荷开关+断路器）'!D258)</f>
        <v/>
      </c>
      <c r="D258" t="str">
        <f>IF('[1]配网开关（负荷开关+断路器）'!E258="","",'[1]配网开关（负荷开关+断路器）'!E258)</f>
        <v/>
      </c>
      <c r="E258" t="str">
        <f>IF('[1]配网开关（负荷开关+断路器）'!H258="","",'[1]配网开关（负荷开关+断路器）'!H258)</f>
        <v/>
      </c>
    </row>
    <row r="259" spans="1:5" x14ac:dyDescent="0.15">
      <c r="A259" t="str">
        <f>IF('[1]配网开关（负荷开关+断路器）'!A259="","",'[1]配网开关（负荷开关+断路器）'!A259)</f>
        <v/>
      </c>
      <c r="B259" t="str">
        <f>IF('[1]配网开关（负荷开关+断路器）'!B259="","",'[1]配网开关（负荷开关+断路器）'!B259)</f>
        <v/>
      </c>
      <c r="C259" t="str">
        <f>IF('[1]配网开关（负荷开关+断路器）'!D259="","",'[1]配网开关（负荷开关+断路器）'!D259)</f>
        <v/>
      </c>
      <c r="D259" t="str">
        <f>IF('[1]配网开关（负荷开关+断路器）'!E259="","",'[1]配网开关（负荷开关+断路器）'!E259)</f>
        <v/>
      </c>
      <c r="E259" t="str">
        <f>IF('[1]配网开关（负荷开关+断路器）'!H259="","",'[1]配网开关（负荷开关+断路器）'!H259)</f>
        <v/>
      </c>
    </row>
    <row r="260" spans="1:5" x14ac:dyDescent="0.15">
      <c r="A260" t="str">
        <f>IF('[1]配网开关（负荷开关+断路器）'!A260="","",'[1]配网开关（负荷开关+断路器）'!A260)</f>
        <v/>
      </c>
      <c r="B260" t="str">
        <f>IF('[1]配网开关（负荷开关+断路器）'!B260="","",'[1]配网开关（负荷开关+断路器）'!B260)</f>
        <v/>
      </c>
      <c r="C260" t="str">
        <f>IF('[1]配网开关（负荷开关+断路器）'!D260="","",'[1]配网开关（负荷开关+断路器）'!D260)</f>
        <v/>
      </c>
      <c r="D260" t="str">
        <f>IF('[1]配网开关（负荷开关+断路器）'!E260="","",'[1]配网开关（负荷开关+断路器）'!E260)</f>
        <v/>
      </c>
      <c r="E260" t="str">
        <f>IF('[1]配网开关（负荷开关+断路器）'!H260="","",'[1]配网开关（负荷开关+断路器）'!H260)</f>
        <v/>
      </c>
    </row>
    <row r="261" spans="1:5" x14ac:dyDescent="0.15">
      <c r="A261" t="str">
        <f>IF('[1]配网开关（负荷开关+断路器）'!A261="","",'[1]配网开关（负荷开关+断路器）'!A261)</f>
        <v/>
      </c>
      <c r="B261" t="str">
        <f>IF('[1]配网开关（负荷开关+断路器）'!B261="","",'[1]配网开关（负荷开关+断路器）'!B261)</f>
        <v/>
      </c>
      <c r="C261" t="str">
        <f>IF('[1]配网开关（负荷开关+断路器）'!D261="","",'[1]配网开关（负荷开关+断路器）'!D261)</f>
        <v/>
      </c>
      <c r="D261" t="str">
        <f>IF('[1]配网开关（负荷开关+断路器）'!E261="","",'[1]配网开关（负荷开关+断路器）'!E261)</f>
        <v/>
      </c>
      <c r="E261" t="str">
        <f>IF('[1]配网开关（负荷开关+断路器）'!H261="","",'[1]配网开关（负荷开关+断路器）'!H261)</f>
        <v/>
      </c>
    </row>
    <row r="262" spans="1:5" x14ac:dyDescent="0.15">
      <c r="A262" t="str">
        <f>IF('[1]配网开关（负荷开关+断路器）'!A262="","",'[1]配网开关（负荷开关+断路器）'!A262)</f>
        <v/>
      </c>
      <c r="B262" t="str">
        <f>IF('[1]配网开关（负荷开关+断路器）'!B262="","",'[1]配网开关（负荷开关+断路器）'!B262)</f>
        <v/>
      </c>
      <c r="C262" t="str">
        <f>IF('[1]配网开关（负荷开关+断路器）'!D262="","",'[1]配网开关（负荷开关+断路器）'!D262)</f>
        <v/>
      </c>
      <c r="D262" t="str">
        <f>IF('[1]配网开关（负荷开关+断路器）'!E262="","",'[1]配网开关（负荷开关+断路器）'!E262)</f>
        <v/>
      </c>
      <c r="E262" t="str">
        <f>IF('[1]配网开关（负荷开关+断路器）'!H262="","",'[1]配网开关（负荷开关+断路器）'!H262)</f>
        <v/>
      </c>
    </row>
    <row r="263" spans="1:5" x14ac:dyDescent="0.15">
      <c r="A263" t="str">
        <f>IF('[1]配网开关（负荷开关+断路器）'!A263="","",'[1]配网开关（负荷开关+断路器）'!A263)</f>
        <v/>
      </c>
      <c r="B263" t="str">
        <f>IF('[1]配网开关（负荷开关+断路器）'!B263="","",'[1]配网开关（负荷开关+断路器）'!B263)</f>
        <v/>
      </c>
      <c r="C263" t="str">
        <f>IF('[1]配网开关（负荷开关+断路器）'!D263="","",'[1]配网开关（负荷开关+断路器）'!D263)</f>
        <v/>
      </c>
      <c r="D263" t="str">
        <f>IF('[1]配网开关（负荷开关+断路器）'!E263="","",'[1]配网开关（负荷开关+断路器）'!E263)</f>
        <v/>
      </c>
      <c r="E263" t="str">
        <f>IF('[1]配网开关（负荷开关+断路器）'!H263="","",'[1]配网开关（负荷开关+断路器）'!H263)</f>
        <v/>
      </c>
    </row>
    <row r="264" spans="1:5" x14ac:dyDescent="0.15">
      <c r="A264" t="str">
        <f>IF('[1]配网开关（负荷开关+断路器）'!A264="","",'[1]配网开关（负荷开关+断路器）'!A264)</f>
        <v/>
      </c>
      <c r="B264" t="str">
        <f>IF('[1]配网开关（负荷开关+断路器）'!B264="","",'[1]配网开关（负荷开关+断路器）'!B264)</f>
        <v/>
      </c>
      <c r="C264" t="str">
        <f>IF('[1]配网开关（负荷开关+断路器）'!D264="","",'[1]配网开关（负荷开关+断路器）'!D264)</f>
        <v/>
      </c>
      <c r="D264" t="str">
        <f>IF('[1]配网开关（负荷开关+断路器）'!E264="","",'[1]配网开关（负荷开关+断路器）'!E264)</f>
        <v/>
      </c>
      <c r="E264" t="str">
        <f>IF('[1]配网开关（负荷开关+断路器）'!H264="","",'[1]配网开关（负荷开关+断路器）'!H264)</f>
        <v/>
      </c>
    </row>
    <row r="265" spans="1:5" x14ac:dyDescent="0.15">
      <c r="A265" t="str">
        <f>IF('[1]配网开关（负荷开关+断路器）'!A265="","",'[1]配网开关（负荷开关+断路器）'!A265)</f>
        <v/>
      </c>
      <c r="B265" t="str">
        <f>IF('[1]配网开关（负荷开关+断路器）'!B265="","",'[1]配网开关（负荷开关+断路器）'!B265)</f>
        <v/>
      </c>
      <c r="C265" t="str">
        <f>IF('[1]配网开关（负荷开关+断路器）'!D265="","",'[1]配网开关（负荷开关+断路器）'!D265)</f>
        <v/>
      </c>
      <c r="D265" t="str">
        <f>IF('[1]配网开关（负荷开关+断路器）'!E265="","",'[1]配网开关（负荷开关+断路器）'!E265)</f>
        <v/>
      </c>
      <c r="E265" t="str">
        <f>IF('[1]配网开关（负荷开关+断路器）'!H265="","",'[1]配网开关（负荷开关+断路器）'!H265)</f>
        <v/>
      </c>
    </row>
    <row r="266" spans="1:5" x14ac:dyDescent="0.15">
      <c r="A266" t="str">
        <f>IF('[1]配网开关（负荷开关+断路器）'!A266="","",'[1]配网开关（负荷开关+断路器）'!A266)</f>
        <v/>
      </c>
      <c r="B266" t="str">
        <f>IF('[1]配网开关（负荷开关+断路器）'!B266="","",'[1]配网开关（负荷开关+断路器）'!B266)</f>
        <v/>
      </c>
      <c r="C266" t="str">
        <f>IF('[1]配网开关（负荷开关+断路器）'!D266="","",'[1]配网开关（负荷开关+断路器）'!D266)</f>
        <v/>
      </c>
      <c r="D266" t="str">
        <f>IF('[1]配网开关（负荷开关+断路器）'!E266="","",'[1]配网开关（负荷开关+断路器）'!E266)</f>
        <v/>
      </c>
      <c r="E266" t="str">
        <f>IF('[1]配网开关（负荷开关+断路器）'!H266="","",'[1]配网开关（负荷开关+断路器）'!H266)</f>
        <v/>
      </c>
    </row>
    <row r="267" spans="1:5" x14ac:dyDescent="0.15">
      <c r="A267" t="str">
        <f>IF('[1]配网开关（负荷开关+断路器）'!A267="","",'[1]配网开关（负荷开关+断路器）'!A267)</f>
        <v/>
      </c>
      <c r="B267" t="str">
        <f>IF('[1]配网开关（负荷开关+断路器）'!B267="","",'[1]配网开关（负荷开关+断路器）'!B267)</f>
        <v/>
      </c>
      <c r="C267" t="str">
        <f>IF('[1]配网开关（负荷开关+断路器）'!D267="","",'[1]配网开关（负荷开关+断路器）'!D267)</f>
        <v/>
      </c>
      <c r="D267" t="str">
        <f>IF('[1]配网开关（负荷开关+断路器）'!E267="","",'[1]配网开关（负荷开关+断路器）'!E267)</f>
        <v/>
      </c>
      <c r="E267" t="str">
        <f>IF('[1]配网开关（负荷开关+断路器）'!H267="","",'[1]配网开关（负荷开关+断路器）'!H267)</f>
        <v/>
      </c>
    </row>
    <row r="268" spans="1:5" x14ac:dyDescent="0.15">
      <c r="A268" t="str">
        <f>IF('[1]配网开关（负荷开关+断路器）'!A268="","",'[1]配网开关（负荷开关+断路器）'!A268)</f>
        <v/>
      </c>
      <c r="B268" t="str">
        <f>IF('[1]配网开关（负荷开关+断路器）'!B268="","",'[1]配网开关（负荷开关+断路器）'!B268)</f>
        <v/>
      </c>
      <c r="C268" t="str">
        <f>IF('[1]配网开关（负荷开关+断路器）'!D268="","",'[1]配网开关（负荷开关+断路器）'!D268)</f>
        <v/>
      </c>
      <c r="D268" t="str">
        <f>IF('[1]配网开关（负荷开关+断路器）'!E268="","",'[1]配网开关（负荷开关+断路器）'!E268)</f>
        <v/>
      </c>
      <c r="E268" t="str">
        <f>IF('[1]配网开关（负荷开关+断路器）'!H268="","",'[1]配网开关（负荷开关+断路器）'!H268)</f>
        <v/>
      </c>
    </row>
    <row r="269" spans="1:5" x14ac:dyDescent="0.15">
      <c r="A269" t="str">
        <f>IF('[1]配网开关（负荷开关+断路器）'!A269="","",'[1]配网开关（负荷开关+断路器）'!A269)</f>
        <v/>
      </c>
      <c r="B269" t="str">
        <f>IF('[1]配网开关（负荷开关+断路器）'!B269="","",'[1]配网开关（负荷开关+断路器）'!B269)</f>
        <v/>
      </c>
      <c r="C269" t="str">
        <f>IF('[1]配网开关（负荷开关+断路器）'!D269="","",'[1]配网开关（负荷开关+断路器）'!D269)</f>
        <v/>
      </c>
      <c r="D269" t="str">
        <f>IF('[1]配网开关（负荷开关+断路器）'!E269="","",'[1]配网开关（负荷开关+断路器）'!E269)</f>
        <v/>
      </c>
      <c r="E269" t="str">
        <f>IF('[1]配网开关（负荷开关+断路器）'!H269="","",'[1]配网开关（负荷开关+断路器）'!H269)</f>
        <v/>
      </c>
    </row>
    <row r="270" spans="1:5" x14ac:dyDescent="0.15">
      <c r="A270" t="str">
        <f>IF('[1]配网开关（负荷开关+断路器）'!A270="","",'[1]配网开关（负荷开关+断路器）'!A270)</f>
        <v/>
      </c>
      <c r="B270" t="str">
        <f>IF('[1]配网开关（负荷开关+断路器）'!B270="","",'[1]配网开关（负荷开关+断路器）'!B270)</f>
        <v/>
      </c>
      <c r="C270" t="str">
        <f>IF('[1]配网开关（负荷开关+断路器）'!D270="","",'[1]配网开关（负荷开关+断路器）'!D270)</f>
        <v/>
      </c>
      <c r="D270" t="str">
        <f>IF('[1]配网开关（负荷开关+断路器）'!E270="","",'[1]配网开关（负荷开关+断路器）'!E270)</f>
        <v/>
      </c>
      <c r="E270" t="str">
        <f>IF('[1]配网开关（负荷开关+断路器）'!H270="","",'[1]配网开关（负荷开关+断路器）'!H270)</f>
        <v/>
      </c>
    </row>
    <row r="271" spans="1:5" x14ac:dyDescent="0.15">
      <c r="A271" t="str">
        <f>IF('[1]配网开关（负荷开关+断路器）'!A271="","",'[1]配网开关（负荷开关+断路器）'!A271)</f>
        <v/>
      </c>
      <c r="B271" t="str">
        <f>IF('[1]配网开关（负荷开关+断路器）'!B271="","",'[1]配网开关（负荷开关+断路器）'!B271)</f>
        <v/>
      </c>
      <c r="C271" t="str">
        <f>IF('[1]配网开关（负荷开关+断路器）'!D271="","",'[1]配网开关（负荷开关+断路器）'!D271)</f>
        <v/>
      </c>
      <c r="D271" t="str">
        <f>IF('[1]配网开关（负荷开关+断路器）'!E271="","",'[1]配网开关（负荷开关+断路器）'!E271)</f>
        <v/>
      </c>
      <c r="E271" t="str">
        <f>IF('[1]配网开关（负荷开关+断路器）'!H271="","",'[1]配网开关（负荷开关+断路器）'!H271)</f>
        <v/>
      </c>
    </row>
    <row r="272" spans="1:5" x14ac:dyDescent="0.15">
      <c r="A272" t="str">
        <f>IF('[1]配网开关（负荷开关+断路器）'!A272="","",'[1]配网开关（负荷开关+断路器）'!A272)</f>
        <v/>
      </c>
      <c r="B272" t="str">
        <f>IF('[1]配网开关（负荷开关+断路器）'!B272="","",'[1]配网开关（负荷开关+断路器）'!B272)</f>
        <v/>
      </c>
      <c r="C272" t="str">
        <f>IF('[1]配网开关（负荷开关+断路器）'!D272="","",'[1]配网开关（负荷开关+断路器）'!D272)</f>
        <v/>
      </c>
      <c r="D272" t="str">
        <f>IF('[1]配网开关（负荷开关+断路器）'!E272="","",'[1]配网开关（负荷开关+断路器）'!E272)</f>
        <v/>
      </c>
      <c r="E272" t="str">
        <f>IF('[1]配网开关（负荷开关+断路器）'!H272="","",'[1]配网开关（负荷开关+断路器）'!H272)</f>
        <v/>
      </c>
    </row>
    <row r="273" spans="1:5" x14ac:dyDescent="0.15">
      <c r="A273" t="str">
        <f>IF('[1]配网开关（负荷开关+断路器）'!A273="","",'[1]配网开关（负荷开关+断路器）'!A273)</f>
        <v/>
      </c>
      <c r="B273" t="str">
        <f>IF('[1]配网开关（负荷开关+断路器）'!B273="","",'[1]配网开关（负荷开关+断路器）'!B273)</f>
        <v/>
      </c>
      <c r="C273" t="str">
        <f>IF('[1]配网开关（负荷开关+断路器）'!D273="","",'[1]配网开关（负荷开关+断路器）'!D273)</f>
        <v/>
      </c>
      <c r="D273" t="str">
        <f>IF('[1]配网开关（负荷开关+断路器）'!E273="","",'[1]配网开关（负荷开关+断路器）'!E273)</f>
        <v/>
      </c>
      <c r="E273" t="str">
        <f>IF('[1]配网开关（负荷开关+断路器）'!H273="","",'[1]配网开关（负荷开关+断路器）'!H273)</f>
        <v/>
      </c>
    </row>
    <row r="274" spans="1:5" x14ac:dyDescent="0.15">
      <c r="A274" t="str">
        <f>IF('[1]配网开关（负荷开关+断路器）'!A274="","",'[1]配网开关（负荷开关+断路器）'!A274)</f>
        <v/>
      </c>
      <c r="B274" t="str">
        <f>IF('[1]配网开关（负荷开关+断路器）'!B274="","",'[1]配网开关（负荷开关+断路器）'!B274)</f>
        <v/>
      </c>
      <c r="C274" t="str">
        <f>IF('[1]配网开关（负荷开关+断路器）'!D274="","",'[1]配网开关（负荷开关+断路器）'!D274)</f>
        <v/>
      </c>
      <c r="D274" t="str">
        <f>IF('[1]配网开关（负荷开关+断路器）'!E274="","",'[1]配网开关（负荷开关+断路器）'!E274)</f>
        <v/>
      </c>
      <c r="E274" t="str">
        <f>IF('[1]配网开关（负荷开关+断路器）'!H274="","",'[1]配网开关（负荷开关+断路器）'!H274)</f>
        <v/>
      </c>
    </row>
    <row r="275" spans="1:5" x14ac:dyDescent="0.15">
      <c r="A275" t="str">
        <f>IF('[1]配网开关（负荷开关+断路器）'!A275="","",'[1]配网开关（负荷开关+断路器）'!A275)</f>
        <v/>
      </c>
      <c r="B275" t="str">
        <f>IF('[1]配网开关（负荷开关+断路器）'!B275="","",'[1]配网开关（负荷开关+断路器）'!B275)</f>
        <v/>
      </c>
      <c r="C275" t="str">
        <f>IF('[1]配网开关（负荷开关+断路器）'!D275="","",'[1]配网开关（负荷开关+断路器）'!D275)</f>
        <v/>
      </c>
      <c r="D275" t="str">
        <f>IF('[1]配网开关（负荷开关+断路器）'!E275="","",'[1]配网开关（负荷开关+断路器）'!E275)</f>
        <v/>
      </c>
      <c r="E275" t="str">
        <f>IF('[1]配网开关（负荷开关+断路器）'!H275="","",'[1]配网开关（负荷开关+断路器）'!H275)</f>
        <v/>
      </c>
    </row>
    <row r="276" spans="1:5" x14ac:dyDescent="0.15">
      <c r="A276" t="str">
        <f>IF('[1]配网开关（负荷开关+断路器）'!A276="","",'[1]配网开关（负荷开关+断路器）'!A276)</f>
        <v/>
      </c>
      <c r="B276" t="str">
        <f>IF('[1]配网开关（负荷开关+断路器）'!B276="","",'[1]配网开关（负荷开关+断路器）'!B276)</f>
        <v/>
      </c>
      <c r="C276" t="str">
        <f>IF('[1]配网开关（负荷开关+断路器）'!D276="","",'[1]配网开关（负荷开关+断路器）'!D276)</f>
        <v/>
      </c>
      <c r="D276" t="str">
        <f>IF('[1]配网开关（负荷开关+断路器）'!E276="","",'[1]配网开关（负荷开关+断路器）'!E276)</f>
        <v/>
      </c>
      <c r="E276" t="str">
        <f>IF('[1]配网开关（负荷开关+断路器）'!H276="","",'[1]配网开关（负荷开关+断路器）'!H276)</f>
        <v/>
      </c>
    </row>
    <row r="277" spans="1:5" x14ac:dyDescent="0.15">
      <c r="A277" t="str">
        <f>IF('[1]配网开关（负荷开关+断路器）'!A277="","",'[1]配网开关（负荷开关+断路器）'!A277)</f>
        <v/>
      </c>
      <c r="B277" t="str">
        <f>IF('[1]配网开关（负荷开关+断路器）'!B277="","",'[1]配网开关（负荷开关+断路器）'!B277)</f>
        <v/>
      </c>
      <c r="C277" t="str">
        <f>IF('[1]配网开关（负荷开关+断路器）'!D277="","",'[1]配网开关（负荷开关+断路器）'!D277)</f>
        <v/>
      </c>
      <c r="D277" t="str">
        <f>IF('[1]配网开关（负荷开关+断路器）'!E277="","",'[1]配网开关（负荷开关+断路器）'!E277)</f>
        <v/>
      </c>
      <c r="E277" t="str">
        <f>IF('[1]配网开关（负荷开关+断路器）'!H277="","",'[1]配网开关（负荷开关+断路器）'!H277)</f>
        <v/>
      </c>
    </row>
    <row r="278" spans="1:5" x14ac:dyDescent="0.15">
      <c r="A278" t="str">
        <f>IF('[1]配网开关（负荷开关+断路器）'!A278="","",'[1]配网开关（负荷开关+断路器）'!A278)</f>
        <v/>
      </c>
      <c r="B278" t="str">
        <f>IF('[1]配网开关（负荷开关+断路器）'!B278="","",'[1]配网开关（负荷开关+断路器）'!B278)</f>
        <v/>
      </c>
      <c r="C278" t="str">
        <f>IF('[1]配网开关（负荷开关+断路器）'!D278="","",'[1]配网开关（负荷开关+断路器）'!D278)</f>
        <v/>
      </c>
      <c r="D278" t="str">
        <f>IF('[1]配网开关（负荷开关+断路器）'!E278="","",'[1]配网开关（负荷开关+断路器）'!E278)</f>
        <v/>
      </c>
      <c r="E278" t="str">
        <f>IF('[1]配网开关（负荷开关+断路器）'!H278="","",'[1]配网开关（负荷开关+断路器）'!H278)</f>
        <v/>
      </c>
    </row>
    <row r="279" spans="1:5" x14ac:dyDescent="0.15">
      <c r="A279" t="str">
        <f>IF('[1]配网开关（负荷开关+断路器）'!A279="","",'[1]配网开关（负荷开关+断路器）'!A279)</f>
        <v/>
      </c>
      <c r="B279" t="str">
        <f>IF('[1]配网开关（负荷开关+断路器）'!B279="","",'[1]配网开关（负荷开关+断路器）'!B279)</f>
        <v/>
      </c>
      <c r="C279" t="str">
        <f>IF('[1]配网开关（负荷开关+断路器）'!D279="","",'[1]配网开关（负荷开关+断路器）'!D279)</f>
        <v/>
      </c>
      <c r="D279" t="str">
        <f>IF('[1]配网开关（负荷开关+断路器）'!E279="","",'[1]配网开关（负荷开关+断路器）'!E279)</f>
        <v/>
      </c>
      <c r="E279" t="str">
        <f>IF('[1]配网开关（负荷开关+断路器）'!H279="","",'[1]配网开关（负荷开关+断路器）'!H279)</f>
        <v/>
      </c>
    </row>
    <row r="280" spans="1:5" x14ac:dyDescent="0.15">
      <c r="A280" t="str">
        <f>IF('[1]配网开关（负荷开关+断路器）'!A280="","",'[1]配网开关（负荷开关+断路器）'!A280)</f>
        <v/>
      </c>
      <c r="B280" t="str">
        <f>IF('[1]配网开关（负荷开关+断路器）'!B280="","",'[1]配网开关（负荷开关+断路器）'!B280)</f>
        <v/>
      </c>
      <c r="C280" t="str">
        <f>IF('[1]配网开关（负荷开关+断路器）'!D280="","",'[1]配网开关（负荷开关+断路器）'!D280)</f>
        <v/>
      </c>
      <c r="D280" t="str">
        <f>IF('[1]配网开关（负荷开关+断路器）'!E280="","",'[1]配网开关（负荷开关+断路器）'!E280)</f>
        <v/>
      </c>
      <c r="E280" t="str">
        <f>IF('[1]配网开关（负荷开关+断路器）'!H280="","",'[1]配网开关（负荷开关+断路器）'!H280)</f>
        <v/>
      </c>
    </row>
    <row r="281" spans="1:5" x14ac:dyDescent="0.15">
      <c r="A281" t="str">
        <f>IF('[1]配网开关（负荷开关+断路器）'!A281="","",'[1]配网开关（负荷开关+断路器）'!A281)</f>
        <v/>
      </c>
      <c r="B281" t="str">
        <f>IF('[1]配网开关（负荷开关+断路器）'!B281="","",'[1]配网开关（负荷开关+断路器）'!B281)</f>
        <v/>
      </c>
      <c r="C281" t="str">
        <f>IF('[1]配网开关（负荷开关+断路器）'!D281="","",'[1]配网开关（负荷开关+断路器）'!D281)</f>
        <v/>
      </c>
      <c r="D281" t="str">
        <f>IF('[1]配网开关（负荷开关+断路器）'!E281="","",'[1]配网开关（负荷开关+断路器）'!E281)</f>
        <v/>
      </c>
      <c r="E281" t="str">
        <f>IF('[1]配网开关（负荷开关+断路器）'!H281="","",'[1]配网开关（负荷开关+断路器）'!H281)</f>
        <v/>
      </c>
    </row>
    <row r="282" spans="1:5" x14ac:dyDescent="0.15">
      <c r="A282" t="str">
        <f>IF('[1]配网开关（负荷开关+断路器）'!A282="","",'[1]配网开关（负荷开关+断路器）'!A282)</f>
        <v/>
      </c>
      <c r="B282" t="str">
        <f>IF('[1]配网开关（负荷开关+断路器）'!B282="","",'[1]配网开关（负荷开关+断路器）'!B282)</f>
        <v/>
      </c>
      <c r="C282" t="str">
        <f>IF('[1]配网开关（负荷开关+断路器）'!D282="","",'[1]配网开关（负荷开关+断路器）'!D282)</f>
        <v/>
      </c>
      <c r="D282" t="str">
        <f>IF('[1]配网开关（负荷开关+断路器）'!E282="","",'[1]配网开关（负荷开关+断路器）'!E282)</f>
        <v/>
      </c>
      <c r="E282" t="str">
        <f>IF('[1]配网开关（负荷开关+断路器）'!H282="","",'[1]配网开关（负荷开关+断路器）'!H282)</f>
        <v/>
      </c>
    </row>
    <row r="283" spans="1:5" x14ac:dyDescent="0.15">
      <c r="A283" t="str">
        <f>IF('[1]配网开关（负荷开关+断路器）'!A283="","",'[1]配网开关（负荷开关+断路器）'!A283)</f>
        <v/>
      </c>
      <c r="B283" t="str">
        <f>IF('[1]配网开关（负荷开关+断路器）'!B283="","",'[1]配网开关（负荷开关+断路器）'!B283)</f>
        <v/>
      </c>
      <c r="C283" t="str">
        <f>IF('[1]配网开关（负荷开关+断路器）'!D283="","",'[1]配网开关（负荷开关+断路器）'!D283)</f>
        <v/>
      </c>
      <c r="D283" t="str">
        <f>IF('[1]配网开关（负荷开关+断路器）'!E283="","",'[1]配网开关（负荷开关+断路器）'!E283)</f>
        <v/>
      </c>
      <c r="E283" t="str">
        <f>IF('[1]配网开关（负荷开关+断路器）'!H283="","",'[1]配网开关（负荷开关+断路器）'!H283)</f>
        <v/>
      </c>
    </row>
    <row r="284" spans="1:5" x14ac:dyDescent="0.15">
      <c r="A284" t="str">
        <f>IF('[1]配网开关（负荷开关+断路器）'!A284="","",'[1]配网开关（负荷开关+断路器）'!A284)</f>
        <v/>
      </c>
      <c r="B284" t="str">
        <f>IF('[1]配网开关（负荷开关+断路器）'!B284="","",'[1]配网开关（负荷开关+断路器）'!B284)</f>
        <v/>
      </c>
      <c r="C284" t="str">
        <f>IF('[1]配网开关（负荷开关+断路器）'!D284="","",'[1]配网开关（负荷开关+断路器）'!D284)</f>
        <v/>
      </c>
      <c r="D284" t="str">
        <f>IF('[1]配网开关（负荷开关+断路器）'!E284="","",'[1]配网开关（负荷开关+断路器）'!E284)</f>
        <v/>
      </c>
      <c r="E284" t="str">
        <f>IF('[1]配网开关（负荷开关+断路器）'!H284="","",'[1]配网开关（负荷开关+断路器）'!H284)</f>
        <v/>
      </c>
    </row>
    <row r="285" spans="1:5" x14ac:dyDescent="0.15">
      <c r="A285" t="str">
        <f>IF('[1]配网开关（负荷开关+断路器）'!A285="","",'[1]配网开关（负荷开关+断路器）'!A285)</f>
        <v/>
      </c>
      <c r="B285" t="str">
        <f>IF('[1]配网开关（负荷开关+断路器）'!B285="","",'[1]配网开关（负荷开关+断路器）'!B285)</f>
        <v/>
      </c>
      <c r="C285" t="str">
        <f>IF('[1]配网开关（负荷开关+断路器）'!D285="","",'[1]配网开关（负荷开关+断路器）'!D285)</f>
        <v/>
      </c>
      <c r="D285" t="str">
        <f>IF('[1]配网开关（负荷开关+断路器）'!E285="","",'[1]配网开关（负荷开关+断路器）'!E285)</f>
        <v/>
      </c>
      <c r="E285" t="str">
        <f>IF('[1]配网开关（负荷开关+断路器）'!H285="","",'[1]配网开关（负荷开关+断路器）'!H285)</f>
        <v/>
      </c>
    </row>
    <row r="286" spans="1:5" x14ac:dyDescent="0.15">
      <c r="A286" t="str">
        <f>IF('[1]配网开关（负荷开关+断路器）'!A286="","",'[1]配网开关（负荷开关+断路器）'!A286)</f>
        <v/>
      </c>
      <c r="B286" t="str">
        <f>IF('[1]配网开关（负荷开关+断路器）'!B286="","",'[1]配网开关（负荷开关+断路器）'!B286)</f>
        <v/>
      </c>
      <c r="C286" t="str">
        <f>IF('[1]配网开关（负荷开关+断路器）'!D286="","",'[1]配网开关（负荷开关+断路器）'!D286)</f>
        <v/>
      </c>
      <c r="D286" t="str">
        <f>IF('[1]配网开关（负荷开关+断路器）'!E286="","",'[1]配网开关（负荷开关+断路器）'!E286)</f>
        <v/>
      </c>
      <c r="E286" t="str">
        <f>IF('[1]配网开关（负荷开关+断路器）'!H286="","",'[1]配网开关（负荷开关+断路器）'!H286)</f>
        <v/>
      </c>
    </row>
    <row r="287" spans="1:5" x14ac:dyDescent="0.15">
      <c r="A287" t="str">
        <f>IF('[1]配网开关（负荷开关+断路器）'!A287="","",'[1]配网开关（负荷开关+断路器）'!A287)</f>
        <v/>
      </c>
      <c r="B287" t="str">
        <f>IF('[1]配网开关（负荷开关+断路器）'!B287="","",'[1]配网开关（负荷开关+断路器）'!B287)</f>
        <v/>
      </c>
      <c r="C287" t="str">
        <f>IF('[1]配网开关（负荷开关+断路器）'!D287="","",'[1]配网开关（负荷开关+断路器）'!D287)</f>
        <v/>
      </c>
      <c r="D287" t="str">
        <f>IF('[1]配网开关（负荷开关+断路器）'!E287="","",'[1]配网开关（负荷开关+断路器）'!E287)</f>
        <v/>
      </c>
      <c r="E287" t="str">
        <f>IF('[1]配网开关（负荷开关+断路器）'!H287="","",'[1]配网开关（负荷开关+断路器）'!H287)</f>
        <v/>
      </c>
    </row>
    <row r="288" spans="1:5" x14ac:dyDescent="0.15">
      <c r="A288" t="str">
        <f>IF('[1]配网开关（负荷开关+断路器）'!A288="","",'[1]配网开关（负荷开关+断路器）'!A288)</f>
        <v/>
      </c>
      <c r="B288" t="str">
        <f>IF('[1]配网开关（负荷开关+断路器）'!B288="","",'[1]配网开关（负荷开关+断路器）'!B288)</f>
        <v/>
      </c>
      <c r="C288" t="str">
        <f>IF('[1]配网开关（负荷开关+断路器）'!D288="","",'[1]配网开关（负荷开关+断路器）'!D288)</f>
        <v/>
      </c>
      <c r="D288" t="str">
        <f>IF('[1]配网开关（负荷开关+断路器）'!E288="","",'[1]配网开关（负荷开关+断路器）'!E288)</f>
        <v/>
      </c>
      <c r="E288" t="str">
        <f>IF('[1]配网开关（负荷开关+断路器）'!H288="","",'[1]配网开关（负荷开关+断路器）'!H288)</f>
        <v/>
      </c>
    </row>
    <row r="289" spans="1:5" x14ac:dyDescent="0.15">
      <c r="A289" t="str">
        <f>IF('[1]配网开关（负荷开关+断路器）'!A289="","",'[1]配网开关（负荷开关+断路器）'!A289)</f>
        <v/>
      </c>
      <c r="B289" t="str">
        <f>IF('[1]配网开关（负荷开关+断路器）'!B289="","",'[1]配网开关（负荷开关+断路器）'!B289)</f>
        <v/>
      </c>
      <c r="C289" t="str">
        <f>IF('[1]配网开关（负荷开关+断路器）'!D289="","",'[1]配网开关（负荷开关+断路器）'!D289)</f>
        <v/>
      </c>
      <c r="D289" t="str">
        <f>IF('[1]配网开关（负荷开关+断路器）'!E289="","",'[1]配网开关（负荷开关+断路器）'!E289)</f>
        <v/>
      </c>
      <c r="E289" t="str">
        <f>IF('[1]配网开关（负荷开关+断路器）'!H289="","",'[1]配网开关（负荷开关+断路器）'!H289)</f>
        <v/>
      </c>
    </row>
    <row r="290" spans="1:5" x14ac:dyDescent="0.15">
      <c r="A290" t="str">
        <f>IF('[1]配网开关（负荷开关+断路器）'!A290="","",'[1]配网开关（负荷开关+断路器）'!A290)</f>
        <v/>
      </c>
      <c r="B290" t="str">
        <f>IF('[1]配网开关（负荷开关+断路器）'!B290="","",'[1]配网开关（负荷开关+断路器）'!B290)</f>
        <v/>
      </c>
      <c r="C290" t="str">
        <f>IF('[1]配网开关（负荷开关+断路器）'!D290="","",'[1]配网开关（负荷开关+断路器）'!D290)</f>
        <v/>
      </c>
      <c r="D290" t="str">
        <f>IF('[1]配网开关（负荷开关+断路器）'!E290="","",'[1]配网开关（负荷开关+断路器）'!E290)</f>
        <v/>
      </c>
      <c r="E290" t="str">
        <f>IF('[1]配网开关（负荷开关+断路器）'!H290="","",'[1]配网开关（负荷开关+断路器）'!H290)</f>
        <v/>
      </c>
    </row>
    <row r="291" spans="1:5" x14ac:dyDescent="0.15">
      <c r="A291" t="str">
        <f>IF('[1]配网开关（负荷开关+断路器）'!A291="","",'[1]配网开关（负荷开关+断路器）'!A291)</f>
        <v/>
      </c>
      <c r="B291" t="str">
        <f>IF('[1]配网开关（负荷开关+断路器）'!B291="","",'[1]配网开关（负荷开关+断路器）'!B291)</f>
        <v/>
      </c>
      <c r="C291" t="str">
        <f>IF('[1]配网开关（负荷开关+断路器）'!D291="","",'[1]配网开关（负荷开关+断路器）'!D291)</f>
        <v/>
      </c>
      <c r="D291" t="str">
        <f>IF('[1]配网开关（负荷开关+断路器）'!E291="","",'[1]配网开关（负荷开关+断路器）'!E291)</f>
        <v/>
      </c>
      <c r="E291" t="str">
        <f>IF('[1]配网开关（负荷开关+断路器）'!H291="","",'[1]配网开关（负荷开关+断路器）'!H291)</f>
        <v/>
      </c>
    </row>
    <row r="292" spans="1:5" x14ac:dyDescent="0.15">
      <c r="A292" t="str">
        <f>IF('[1]配网开关（负荷开关+断路器）'!A292="","",'[1]配网开关（负荷开关+断路器）'!A292)</f>
        <v/>
      </c>
      <c r="B292" t="str">
        <f>IF('[1]配网开关（负荷开关+断路器）'!B292="","",'[1]配网开关（负荷开关+断路器）'!B292)</f>
        <v/>
      </c>
      <c r="C292" t="str">
        <f>IF('[1]配网开关（负荷开关+断路器）'!D292="","",'[1]配网开关（负荷开关+断路器）'!D292)</f>
        <v/>
      </c>
      <c r="D292" t="str">
        <f>IF('[1]配网开关（负荷开关+断路器）'!E292="","",'[1]配网开关（负荷开关+断路器）'!E292)</f>
        <v/>
      </c>
      <c r="E292" t="str">
        <f>IF('[1]配网开关（负荷开关+断路器）'!H292="","",'[1]配网开关（负荷开关+断路器）'!H292)</f>
        <v/>
      </c>
    </row>
    <row r="293" spans="1:5" x14ac:dyDescent="0.15">
      <c r="A293" t="str">
        <f>IF('[1]配网开关（负荷开关+断路器）'!A293="","",'[1]配网开关（负荷开关+断路器）'!A293)</f>
        <v/>
      </c>
      <c r="B293" t="str">
        <f>IF('[1]配网开关（负荷开关+断路器）'!B293="","",'[1]配网开关（负荷开关+断路器）'!B293)</f>
        <v/>
      </c>
      <c r="C293" t="str">
        <f>IF('[1]配网开关（负荷开关+断路器）'!D293="","",'[1]配网开关（负荷开关+断路器）'!D293)</f>
        <v/>
      </c>
      <c r="D293" t="str">
        <f>IF('[1]配网开关（负荷开关+断路器）'!E293="","",'[1]配网开关（负荷开关+断路器）'!E293)</f>
        <v/>
      </c>
      <c r="E293" t="str">
        <f>IF('[1]配网开关（负荷开关+断路器）'!H293="","",'[1]配网开关（负荷开关+断路器）'!H293)</f>
        <v/>
      </c>
    </row>
    <row r="294" spans="1:5" x14ac:dyDescent="0.15">
      <c r="A294" t="str">
        <f>IF('[1]配网开关（负荷开关+断路器）'!A294="","",'[1]配网开关（负荷开关+断路器）'!A294)</f>
        <v/>
      </c>
      <c r="B294" t="str">
        <f>IF('[1]配网开关（负荷开关+断路器）'!B294="","",'[1]配网开关（负荷开关+断路器）'!B294)</f>
        <v/>
      </c>
      <c r="C294" t="str">
        <f>IF('[1]配网开关（负荷开关+断路器）'!D294="","",'[1]配网开关（负荷开关+断路器）'!D294)</f>
        <v/>
      </c>
      <c r="D294" t="str">
        <f>IF('[1]配网开关（负荷开关+断路器）'!E294="","",'[1]配网开关（负荷开关+断路器）'!E294)</f>
        <v/>
      </c>
      <c r="E294" t="str">
        <f>IF('[1]配网开关（负荷开关+断路器）'!H294="","",'[1]配网开关（负荷开关+断路器）'!H294)</f>
        <v/>
      </c>
    </row>
    <row r="295" spans="1:5" x14ac:dyDescent="0.15">
      <c r="A295" t="str">
        <f>IF('[1]配网开关（负荷开关+断路器）'!A295="","",'[1]配网开关（负荷开关+断路器）'!A295)</f>
        <v/>
      </c>
      <c r="B295" t="str">
        <f>IF('[1]配网开关（负荷开关+断路器）'!B295="","",'[1]配网开关（负荷开关+断路器）'!B295)</f>
        <v/>
      </c>
      <c r="C295" t="str">
        <f>IF('[1]配网开关（负荷开关+断路器）'!D295="","",'[1]配网开关（负荷开关+断路器）'!D295)</f>
        <v/>
      </c>
      <c r="D295" t="str">
        <f>IF('[1]配网开关（负荷开关+断路器）'!E295="","",'[1]配网开关（负荷开关+断路器）'!E295)</f>
        <v/>
      </c>
      <c r="E295" t="str">
        <f>IF('[1]配网开关（负荷开关+断路器）'!H295="","",'[1]配网开关（负荷开关+断路器）'!H295)</f>
        <v/>
      </c>
    </row>
    <row r="296" spans="1:5" x14ac:dyDescent="0.15">
      <c r="A296" t="str">
        <f>IF('[1]配网开关（负荷开关+断路器）'!A296="","",'[1]配网开关（负荷开关+断路器）'!A296)</f>
        <v/>
      </c>
      <c r="B296" t="str">
        <f>IF('[1]配网开关（负荷开关+断路器）'!B296="","",'[1]配网开关（负荷开关+断路器）'!B296)</f>
        <v/>
      </c>
      <c r="C296" t="str">
        <f>IF('[1]配网开关（负荷开关+断路器）'!D296="","",'[1]配网开关（负荷开关+断路器）'!D296)</f>
        <v/>
      </c>
      <c r="D296" t="str">
        <f>IF('[1]配网开关（负荷开关+断路器）'!E296="","",'[1]配网开关（负荷开关+断路器）'!E296)</f>
        <v/>
      </c>
      <c r="E296" t="str">
        <f>IF('[1]配网开关（负荷开关+断路器）'!H296="","",'[1]配网开关（负荷开关+断路器）'!H296)</f>
        <v/>
      </c>
    </row>
    <row r="297" spans="1:5" x14ac:dyDescent="0.15">
      <c r="A297" t="str">
        <f>IF('[1]配网开关（负荷开关+断路器）'!A297="","",'[1]配网开关（负荷开关+断路器）'!A297)</f>
        <v/>
      </c>
      <c r="B297" t="str">
        <f>IF('[1]配网开关（负荷开关+断路器）'!B297="","",'[1]配网开关（负荷开关+断路器）'!B297)</f>
        <v/>
      </c>
      <c r="C297" t="str">
        <f>IF('[1]配网开关（负荷开关+断路器）'!D297="","",'[1]配网开关（负荷开关+断路器）'!D297)</f>
        <v/>
      </c>
      <c r="D297" t="str">
        <f>IF('[1]配网开关（负荷开关+断路器）'!E297="","",'[1]配网开关（负荷开关+断路器）'!E297)</f>
        <v/>
      </c>
      <c r="E297" t="str">
        <f>IF('[1]配网开关（负荷开关+断路器）'!H297="","",'[1]配网开关（负荷开关+断路器）'!H297)</f>
        <v/>
      </c>
    </row>
    <row r="298" spans="1:5" x14ac:dyDescent="0.15">
      <c r="A298" t="str">
        <f>IF('[1]配网开关（负荷开关+断路器）'!A298="","",'[1]配网开关（负荷开关+断路器）'!A298)</f>
        <v/>
      </c>
      <c r="B298" t="str">
        <f>IF('[1]配网开关（负荷开关+断路器）'!B298="","",'[1]配网开关（负荷开关+断路器）'!B298)</f>
        <v/>
      </c>
      <c r="C298" t="str">
        <f>IF('[1]配网开关（负荷开关+断路器）'!D298="","",'[1]配网开关（负荷开关+断路器）'!D298)</f>
        <v/>
      </c>
      <c r="D298" t="str">
        <f>IF('[1]配网开关（负荷开关+断路器）'!E298="","",'[1]配网开关（负荷开关+断路器）'!E298)</f>
        <v/>
      </c>
      <c r="E298" t="str">
        <f>IF('[1]配网开关（负荷开关+断路器）'!H298="","",'[1]配网开关（负荷开关+断路器）'!H298)</f>
        <v/>
      </c>
    </row>
    <row r="299" spans="1:5" x14ac:dyDescent="0.15">
      <c r="A299" t="str">
        <f>IF('[1]配网开关（负荷开关+断路器）'!A299="","",'[1]配网开关（负荷开关+断路器）'!A299)</f>
        <v/>
      </c>
      <c r="B299" t="str">
        <f>IF('[1]配网开关（负荷开关+断路器）'!B299="","",'[1]配网开关（负荷开关+断路器）'!B299)</f>
        <v/>
      </c>
      <c r="C299" t="str">
        <f>IF('[1]配网开关（负荷开关+断路器）'!D299="","",'[1]配网开关（负荷开关+断路器）'!D299)</f>
        <v/>
      </c>
      <c r="D299" t="str">
        <f>IF('[1]配网开关（负荷开关+断路器）'!E299="","",'[1]配网开关（负荷开关+断路器）'!E299)</f>
        <v/>
      </c>
      <c r="E299" t="str">
        <f>IF('[1]配网开关（负荷开关+断路器）'!H299="","",'[1]配网开关（负荷开关+断路器）'!H299)</f>
        <v/>
      </c>
    </row>
    <row r="300" spans="1:5" x14ac:dyDescent="0.15">
      <c r="A300" t="str">
        <f>IF('[1]配网开关（负荷开关+断路器）'!A300="","",'[1]配网开关（负荷开关+断路器）'!A300)</f>
        <v/>
      </c>
      <c r="B300" t="str">
        <f>IF('[1]配网开关（负荷开关+断路器）'!B300="","",'[1]配网开关（负荷开关+断路器）'!B300)</f>
        <v/>
      </c>
      <c r="C300" t="str">
        <f>IF('[1]配网开关（负荷开关+断路器）'!D300="","",'[1]配网开关（负荷开关+断路器）'!D300)</f>
        <v/>
      </c>
      <c r="D300" t="str">
        <f>IF('[1]配网开关（负荷开关+断路器）'!E300="","",'[1]配网开关（负荷开关+断路器）'!E300)</f>
        <v/>
      </c>
      <c r="E300" t="str">
        <f>IF('[1]配网开关（负荷开关+断路器）'!H300="","",'[1]配网开关（负荷开关+断路器）'!H300)</f>
        <v/>
      </c>
    </row>
    <row r="301" spans="1:5" x14ac:dyDescent="0.15">
      <c r="A301" t="str">
        <f>IF('[1]配网开关（负荷开关+断路器）'!A301="","",'[1]配网开关（负荷开关+断路器）'!A301)</f>
        <v/>
      </c>
      <c r="B301" t="str">
        <f>IF('[1]配网开关（负荷开关+断路器）'!B301="","",'[1]配网开关（负荷开关+断路器）'!B301)</f>
        <v/>
      </c>
      <c r="C301" t="str">
        <f>IF('[1]配网开关（负荷开关+断路器）'!D301="","",'[1]配网开关（负荷开关+断路器）'!D301)</f>
        <v/>
      </c>
      <c r="D301" t="str">
        <f>IF('[1]配网开关（负荷开关+断路器）'!E301="","",'[1]配网开关（负荷开关+断路器）'!E301)</f>
        <v/>
      </c>
      <c r="E301" t="str">
        <f>IF('[1]配网开关（负荷开关+断路器）'!H301="","",'[1]配网开关（负荷开关+断路器）'!H301)</f>
        <v/>
      </c>
    </row>
    <row r="302" spans="1:5" x14ac:dyDescent="0.15">
      <c r="A302" t="str">
        <f>IF('[1]配网开关（负荷开关+断路器）'!A302="","",'[1]配网开关（负荷开关+断路器）'!A302)</f>
        <v/>
      </c>
      <c r="B302" t="str">
        <f>IF('[1]配网开关（负荷开关+断路器）'!B302="","",'[1]配网开关（负荷开关+断路器）'!B302)</f>
        <v/>
      </c>
      <c r="C302" t="str">
        <f>IF('[1]配网开关（负荷开关+断路器）'!D302="","",'[1]配网开关（负荷开关+断路器）'!D302)</f>
        <v/>
      </c>
      <c r="D302" t="str">
        <f>IF('[1]配网开关（负荷开关+断路器）'!E302="","",'[1]配网开关（负荷开关+断路器）'!E302)</f>
        <v/>
      </c>
      <c r="E302" t="str">
        <f>IF('[1]配网开关（负荷开关+断路器）'!H302="","",'[1]配网开关（负荷开关+断路器）'!H302)</f>
        <v/>
      </c>
    </row>
    <row r="303" spans="1:5" x14ac:dyDescent="0.15">
      <c r="A303" t="str">
        <f>IF('[1]配网开关（负荷开关+断路器）'!A303="","",'[1]配网开关（负荷开关+断路器）'!A303)</f>
        <v/>
      </c>
      <c r="B303" t="str">
        <f>IF('[1]配网开关（负荷开关+断路器）'!B303="","",'[1]配网开关（负荷开关+断路器）'!B303)</f>
        <v/>
      </c>
      <c r="C303" t="str">
        <f>IF('[1]配网开关（负荷开关+断路器）'!D303="","",'[1]配网开关（负荷开关+断路器）'!D303)</f>
        <v/>
      </c>
      <c r="D303" t="str">
        <f>IF('[1]配网开关（负荷开关+断路器）'!E303="","",'[1]配网开关（负荷开关+断路器）'!E303)</f>
        <v/>
      </c>
      <c r="E303" t="str">
        <f>IF('[1]配网开关（负荷开关+断路器）'!H303="","",'[1]配网开关（负荷开关+断路器）'!H303)</f>
        <v/>
      </c>
    </row>
    <row r="304" spans="1:5" x14ac:dyDescent="0.15">
      <c r="A304" t="str">
        <f>IF('[1]配网开关（负荷开关+断路器）'!A304="","",'[1]配网开关（负荷开关+断路器）'!A304)</f>
        <v/>
      </c>
      <c r="B304" t="str">
        <f>IF('[1]配网开关（负荷开关+断路器）'!B304="","",'[1]配网开关（负荷开关+断路器）'!B304)</f>
        <v/>
      </c>
      <c r="C304" t="str">
        <f>IF('[1]配网开关（负荷开关+断路器）'!D304="","",'[1]配网开关（负荷开关+断路器）'!D304)</f>
        <v/>
      </c>
      <c r="D304" t="str">
        <f>IF('[1]配网开关（负荷开关+断路器）'!E304="","",'[1]配网开关（负荷开关+断路器）'!E304)</f>
        <v/>
      </c>
      <c r="E304" t="str">
        <f>IF('[1]配网开关（负荷开关+断路器）'!H304="","",'[1]配网开关（负荷开关+断路器）'!H304)</f>
        <v/>
      </c>
    </row>
    <row r="305" spans="1:5" x14ac:dyDescent="0.15">
      <c r="A305" t="str">
        <f>IF('[1]配网开关（负荷开关+断路器）'!A305="","",'[1]配网开关（负荷开关+断路器）'!A305)</f>
        <v/>
      </c>
      <c r="B305" t="str">
        <f>IF('[1]配网开关（负荷开关+断路器）'!B305="","",'[1]配网开关（负荷开关+断路器）'!B305)</f>
        <v/>
      </c>
      <c r="C305" t="str">
        <f>IF('[1]配网开关（负荷开关+断路器）'!D305="","",'[1]配网开关（负荷开关+断路器）'!D305)</f>
        <v/>
      </c>
      <c r="D305" t="str">
        <f>IF('[1]配网开关（负荷开关+断路器）'!E305="","",'[1]配网开关（负荷开关+断路器）'!E305)</f>
        <v/>
      </c>
      <c r="E305" t="str">
        <f>IF('[1]配网开关（负荷开关+断路器）'!H305="","",'[1]配网开关（负荷开关+断路器）'!H305)</f>
        <v/>
      </c>
    </row>
    <row r="306" spans="1:5" x14ac:dyDescent="0.15">
      <c r="A306" t="str">
        <f>IF('[1]配网开关（负荷开关+断路器）'!A306="","",'[1]配网开关（负荷开关+断路器）'!A306)</f>
        <v/>
      </c>
      <c r="B306" t="str">
        <f>IF('[1]配网开关（负荷开关+断路器）'!B306="","",'[1]配网开关（负荷开关+断路器）'!B306)</f>
        <v/>
      </c>
      <c r="C306" t="str">
        <f>IF('[1]配网开关（负荷开关+断路器）'!D306="","",'[1]配网开关（负荷开关+断路器）'!D306)</f>
        <v/>
      </c>
      <c r="D306" t="str">
        <f>IF('[1]配网开关（负荷开关+断路器）'!E306="","",'[1]配网开关（负荷开关+断路器）'!E306)</f>
        <v/>
      </c>
      <c r="E306" t="str">
        <f>IF('[1]配网开关（负荷开关+断路器）'!H306="","",'[1]配网开关（负荷开关+断路器）'!H306)</f>
        <v/>
      </c>
    </row>
    <row r="307" spans="1:5" x14ac:dyDescent="0.15">
      <c r="A307" t="str">
        <f>IF('[1]配网开关（负荷开关+断路器）'!A307="","",'[1]配网开关（负荷开关+断路器）'!A307)</f>
        <v/>
      </c>
      <c r="B307" t="str">
        <f>IF('[1]配网开关（负荷开关+断路器）'!B307="","",'[1]配网开关（负荷开关+断路器）'!B307)</f>
        <v/>
      </c>
      <c r="C307" t="str">
        <f>IF('[1]配网开关（负荷开关+断路器）'!D307="","",'[1]配网开关（负荷开关+断路器）'!D307)</f>
        <v/>
      </c>
      <c r="D307" t="str">
        <f>IF('[1]配网开关（负荷开关+断路器）'!E307="","",'[1]配网开关（负荷开关+断路器）'!E307)</f>
        <v/>
      </c>
      <c r="E307" t="str">
        <f>IF('[1]配网开关（负荷开关+断路器）'!H307="","",'[1]配网开关（负荷开关+断路器）'!H307)</f>
        <v/>
      </c>
    </row>
    <row r="308" spans="1:5" x14ac:dyDescent="0.15">
      <c r="A308" t="str">
        <f>IF('[1]配网开关（负荷开关+断路器）'!A308="","",'[1]配网开关（负荷开关+断路器）'!A308)</f>
        <v/>
      </c>
      <c r="B308" t="str">
        <f>IF('[1]配网开关（负荷开关+断路器）'!B308="","",'[1]配网开关（负荷开关+断路器）'!B308)</f>
        <v/>
      </c>
      <c r="C308" t="str">
        <f>IF('[1]配网开关（负荷开关+断路器）'!D308="","",'[1]配网开关（负荷开关+断路器）'!D308)</f>
        <v/>
      </c>
      <c r="D308" t="str">
        <f>IF('[1]配网开关（负荷开关+断路器）'!E308="","",'[1]配网开关（负荷开关+断路器）'!E308)</f>
        <v/>
      </c>
      <c r="E308" t="str">
        <f>IF('[1]配网开关（负荷开关+断路器）'!H308="","",'[1]配网开关（负荷开关+断路器）'!H308)</f>
        <v/>
      </c>
    </row>
    <row r="309" spans="1:5" x14ac:dyDescent="0.15">
      <c r="A309" t="str">
        <f>IF('[1]配网开关（负荷开关+断路器）'!A309="","",'[1]配网开关（负荷开关+断路器）'!A309)</f>
        <v/>
      </c>
      <c r="B309" t="str">
        <f>IF('[1]配网开关（负荷开关+断路器）'!B309="","",'[1]配网开关（负荷开关+断路器）'!B309)</f>
        <v/>
      </c>
      <c r="C309" t="str">
        <f>IF('[1]配网开关（负荷开关+断路器）'!D309="","",'[1]配网开关（负荷开关+断路器）'!D309)</f>
        <v/>
      </c>
      <c r="D309" t="str">
        <f>IF('[1]配网开关（负荷开关+断路器）'!E309="","",'[1]配网开关（负荷开关+断路器）'!E309)</f>
        <v/>
      </c>
      <c r="E309" t="str">
        <f>IF('[1]配网开关（负荷开关+断路器）'!H309="","",'[1]配网开关（负荷开关+断路器）'!H309)</f>
        <v/>
      </c>
    </row>
    <row r="310" spans="1:5" x14ac:dyDescent="0.15">
      <c r="A310" t="str">
        <f>IF('[1]配网开关（负荷开关+断路器）'!A310="","",'[1]配网开关（负荷开关+断路器）'!A310)</f>
        <v/>
      </c>
      <c r="B310" t="str">
        <f>IF('[1]配网开关（负荷开关+断路器）'!B310="","",'[1]配网开关（负荷开关+断路器）'!B310)</f>
        <v/>
      </c>
      <c r="C310" t="str">
        <f>IF('[1]配网开关（负荷开关+断路器）'!D310="","",'[1]配网开关（负荷开关+断路器）'!D310)</f>
        <v/>
      </c>
      <c r="D310" t="str">
        <f>IF('[1]配网开关（负荷开关+断路器）'!E310="","",'[1]配网开关（负荷开关+断路器）'!E310)</f>
        <v/>
      </c>
      <c r="E310" t="str">
        <f>IF('[1]配网开关（负荷开关+断路器）'!H310="","",'[1]配网开关（负荷开关+断路器）'!H310)</f>
        <v/>
      </c>
    </row>
    <row r="311" spans="1:5" x14ac:dyDescent="0.15">
      <c r="A311" t="str">
        <f>IF('[1]配网开关（负荷开关+断路器）'!A311="","",'[1]配网开关（负荷开关+断路器）'!A311)</f>
        <v/>
      </c>
      <c r="B311" t="str">
        <f>IF('[1]配网开关（负荷开关+断路器）'!B311="","",'[1]配网开关（负荷开关+断路器）'!B311)</f>
        <v/>
      </c>
      <c r="C311" t="str">
        <f>IF('[1]配网开关（负荷开关+断路器）'!D311="","",'[1]配网开关（负荷开关+断路器）'!D311)</f>
        <v/>
      </c>
      <c r="D311" t="str">
        <f>IF('[1]配网开关（负荷开关+断路器）'!E311="","",'[1]配网开关（负荷开关+断路器）'!E311)</f>
        <v/>
      </c>
      <c r="E311" t="str">
        <f>IF('[1]配网开关（负荷开关+断路器）'!H311="","",'[1]配网开关（负荷开关+断路器）'!H311)</f>
        <v/>
      </c>
    </row>
    <row r="312" spans="1:5" x14ac:dyDescent="0.15">
      <c r="A312" t="str">
        <f>IF('[1]配网开关（负荷开关+断路器）'!A312="","",'[1]配网开关（负荷开关+断路器）'!A312)</f>
        <v/>
      </c>
      <c r="B312" t="str">
        <f>IF('[1]配网开关（负荷开关+断路器）'!B312="","",'[1]配网开关（负荷开关+断路器）'!B312)</f>
        <v/>
      </c>
      <c r="C312" t="str">
        <f>IF('[1]配网开关（负荷开关+断路器）'!D312="","",'[1]配网开关（负荷开关+断路器）'!D312)</f>
        <v/>
      </c>
      <c r="D312" t="str">
        <f>IF('[1]配网开关（负荷开关+断路器）'!E312="","",'[1]配网开关（负荷开关+断路器）'!E312)</f>
        <v/>
      </c>
      <c r="E312" t="str">
        <f>IF('[1]配网开关（负荷开关+断路器）'!H312="","",'[1]配网开关（负荷开关+断路器）'!H312)</f>
        <v/>
      </c>
    </row>
    <row r="313" spans="1:5" x14ac:dyDescent="0.15">
      <c r="A313" t="str">
        <f>IF('[1]配网开关（负荷开关+断路器）'!A313="","",'[1]配网开关（负荷开关+断路器）'!A313)</f>
        <v/>
      </c>
      <c r="B313" t="str">
        <f>IF('[1]配网开关（负荷开关+断路器）'!B313="","",'[1]配网开关（负荷开关+断路器）'!B313)</f>
        <v/>
      </c>
      <c r="C313" t="str">
        <f>IF('[1]配网开关（负荷开关+断路器）'!D313="","",'[1]配网开关（负荷开关+断路器）'!D313)</f>
        <v/>
      </c>
      <c r="D313" t="str">
        <f>IF('[1]配网开关（负荷开关+断路器）'!E313="","",'[1]配网开关（负荷开关+断路器）'!E313)</f>
        <v/>
      </c>
      <c r="E313" t="str">
        <f>IF('[1]配网开关（负荷开关+断路器）'!H313="","",'[1]配网开关（负荷开关+断路器）'!H313)</f>
        <v/>
      </c>
    </row>
    <row r="314" spans="1:5" x14ac:dyDescent="0.15">
      <c r="A314" t="str">
        <f>IF('[1]配网开关（负荷开关+断路器）'!A314="","",'[1]配网开关（负荷开关+断路器）'!A314)</f>
        <v/>
      </c>
      <c r="B314" t="str">
        <f>IF('[1]配网开关（负荷开关+断路器）'!B314="","",'[1]配网开关（负荷开关+断路器）'!B314)</f>
        <v/>
      </c>
      <c r="C314" t="str">
        <f>IF('[1]配网开关（负荷开关+断路器）'!D314="","",'[1]配网开关（负荷开关+断路器）'!D314)</f>
        <v/>
      </c>
      <c r="D314" t="str">
        <f>IF('[1]配网开关（负荷开关+断路器）'!E314="","",'[1]配网开关（负荷开关+断路器）'!E314)</f>
        <v/>
      </c>
      <c r="E314" t="str">
        <f>IF('[1]配网开关（负荷开关+断路器）'!H314="","",'[1]配网开关（负荷开关+断路器）'!H314)</f>
        <v/>
      </c>
    </row>
    <row r="315" spans="1:5" x14ac:dyDescent="0.15">
      <c r="A315" t="str">
        <f>IF('[1]配网开关（负荷开关+断路器）'!A315="","",'[1]配网开关（负荷开关+断路器）'!A315)</f>
        <v/>
      </c>
      <c r="B315" t="str">
        <f>IF('[1]配网开关（负荷开关+断路器）'!B315="","",'[1]配网开关（负荷开关+断路器）'!B315)</f>
        <v/>
      </c>
      <c r="C315" t="str">
        <f>IF('[1]配网开关（负荷开关+断路器）'!D315="","",'[1]配网开关（负荷开关+断路器）'!D315)</f>
        <v/>
      </c>
      <c r="D315" t="str">
        <f>IF('[1]配网开关（负荷开关+断路器）'!E315="","",'[1]配网开关（负荷开关+断路器）'!E315)</f>
        <v/>
      </c>
      <c r="E315" t="str">
        <f>IF('[1]配网开关（负荷开关+断路器）'!H315="","",'[1]配网开关（负荷开关+断路器）'!H315)</f>
        <v/>
      </c>
    </row>
    <row r="316" spans="1:5" x14ac:dyDescent="0.15">
      <c r="A316" t="str">
        <f>IF('[1]配网开关（负荷开关+断路器）'!A316="","",'[1]配网开关（负荷开关+断路器）'!A316)</f>
        <v/>
      </c>
      <c r="B316" t="str">
        <f>IF('[1]配网开关（负荷开关+断路器）'!B316="","",'[1]配网开关（负荷开关+断路器）'!B316)</f>
        <v/>
      </c>
      <c r="C316" t="str">
        <f>IF('[1]配网开关（负荷开关+断路器）'!D316="","",'[1]配网开关（负荷开关+断路器）'!D316)</f>
        <v/>
      </c>
      <c r="D316" t="str">
        <f>IF('[1]配网开关（负荷开关+断路器）'!E316="","",'[1]配网开关（负荷开关+断路器）'!E316)</f>
        <v/>
      </c>
      <c r="E316" t="str">
        <f>IF('[1]配网开关（负荷开关+断路器）'!H316="","",'[1]配网开关（负荷开关+断路器）'!H316)</f>
        <v/>
      </c>
    </row>
    <row r="317" spans="1:5" x14ac:dyDescent="0.15">
      <c r="A317" t="str">
        <f>IF('[1]配网开关（负荷开关+断路器）'!A317="","",'[1]配网开关（负荷开关+断路器）'!A317)</f>
        <v/>
      </c>
      <c r="B317" t="str">
        <f>IF('[1]配网开关（负荷开关+断路器）'!B317="","",'[1]配网开关（负荷开关+断路器）'!B317)</f>
        <v/>
      </c>
      <c r="C317" t="str">
        <f>IF('[1]配网开关（负荷开关+断路器）'!D317="","",'[1]配网开关（负荷开关+断路器）'!D317)</f>
        <v/>
      </c>
      <c r="D317" t="str">
        <f>IF('[1]配网开关（负荷开关+断路器）'!E317="","",'[1]配网开关（负荷开关+断路器）'!E317)</f>
        <v/>
      </c>
      <c r="E317" t="str">
        <f>IF('[1]配网开关（负荷开关+断路器）'!H317="","",'[1]配网开关（负荷开关+断路器）'!H317)</f>
        <v/>
      </c>
    </row>
    <row r="318" spans="1:5" x14ac:dyDescent="0.15">
      <c r="A318" t="str">
        <f>IF('[1]配网开关（负荷开关+断路器）'!A318="","",'[1]配网开关（负荷开关+断路器）'!A318)</f>
        <v/>
      </c>
      <c r="B318" t="str">
        <f>IF('[1]配网开关（负荷开关+断路器）'!B318="","",'[1]配网开关（负荷开关+断路器）'!B318)</f>
        <v/>
      </c>
      <c r="C318" t="str">
        <f>IF('[1]配网开关（负荷开关+断路器）'!D318="","",'[1]配网开关（负荷开关+断路器）'!D318)</f>
        <v/>
      </c>
      <c r="D318" t="str">
        <f>IF('[1]配网开关（负荷开关+断路器）'!E318="","",'[1]配网开关（负荷开关+断路器）'!E318)</f>
        <v/>
      </c>
      <c r="E318" t="str">
        <f>IF('[1]配网开关（负荷开关+断路器）'!H318="","",'[1]配网开关（负荷开关+断路器）'!H318)</f>
        <v/>
      </c>
    </row>
    <row r="319" spans="1:5" x14ac:dyDescent="0.15">
      <c r="A319" t="str">
        <f>IF('[1]配网开关（负荷开关+断路器）'!A319="","",'[1]配网开关（负荷开关+断路器）'!A319)</f>
        <v/>
      </c>
      <c r="B319" t="str">
        <f>IF('[1]配网开关（负荷开关+断路器）'!B319="","",'[1]配网开关（负荷开关+断路器）'!B319)</f>
        <v/>
      </c>
      <c r="C319" t="str">
        <f>IF('[1]配网开关（负荷开关+断路器）'!D319="","",'[1]配网开关（负荷开关+断路器）'!D319)</f>
        <v/>
      </c>
      <c r="D319" t="str">
        <f>IF('[1]配网开关（负荷开关+断路器）'!E319="","",'[1]配网开关（负荷开关+断路器）'!E319)</f>
        <v/>
      </c>
      <c r="E319" t="str">
        <f>IF('[1]配网开关（负荷开关+断路器）'!H319="","",'[1]配网开关（负荷开关+断路器）'!H319)</f>
        <v/>
      </c>
    </row>
    <row r="320" spans="1:5" x14ac:dyDescent="0.15">
      <c r="A320" t="str">
        <f>IF('[1]配网开关（负荷开关+断路器）'!A320="","",'[1]配网开关（负荷开关+断路器）'!A320)</f>
        <v/>
      </c>
      <c r="B320" t="str">
        <f>IF('[1]配网开关（负荷开关+断路器）'!B320="","",'[1]配网开关（负荷开关+断路器）'!B320)</f>
        <v/>
      </c>
      <c r="C320" t="str">
        <f>IF('[1]配网开关（负荷开关+断路器）'!D320="","",'[1]配网开关（负荷开关+断路器）'!D320)</f>
        <v/>
      </c>
      <c r="D320" t="str">
        <f>IF('[1]配网开关（负荷开关+断路器）'!E320="","",'[1]配网开关（负荷开关+断路器）'!E320)</f>
        <v/>
      </c>
      <c r="E320" t="str">
        <f>IF('[1]配网开关（负荷开关+断路器）'!H320="","",'[1]配网开关（负荷开关+断路器）'!H320)</f>
        <v/>
      </c>
    </row>
    <row r="321" spans="1:5" x14ac:dyDescent="0.15">
      <c r="A321" t="str">
        <f>IF('[1]配网开关（负荷开关+断路器）'!A321="","",'[1]配网开关（负荷开关+断路器）'!A321)</f>
        <v/>
      </c>
      <c r="B321" t="str">
        <f>IF('[1]配网开关（负荷开关+断路器）'!B321="","",'[1]配网开关（负荷开关+断路器）'!B321)</f>
        <v/>
      </c>
      <c r="C321" t="str">
        <f>IF('[1]配网开关（负荷开关+断路器）'!D321="","",'[1]配网开关（负荷开关+断路器）'!D321)</f>
        <v/>
      </c>
      <c r="D321" t="str">
        <f>IF('[1]配网开关（负荷开关+断路器）'!E321="","",'[1]配网开关（负荷开关+断路器）'!E321)</f>
        <v/>
      </c>
      <c r="E321" t="str">
        <f>IF('[1]配网开关（负荷开关+断路器）'!H321="","",'[1]配网开关（负荷开关+断路器）'!H321)</f>
        <v/>
      </c>
    </row>
    <row r="322" spans="1:5" x14ac:dyDescent="0.15">
      <c r="A322" t="str">
        <f>IF('[1]配网开关（负荷开关+断路器）'!A322="","",'[1]配网开关（负荷开关+断路器）'!A322)</f>
        <v/>
      </c>
      <c r="B322" t="str">
        <f>IF('[1]配网开关（负荷开关+断路器）'!B322="","",'[1]配网开关（负荷开关+断路器）'!B322)</f>
        <v/>
      </c>
      <c r="C322" t="str">
        <f>IF('[1]配网开关（负荷开关+断路器）'!D322="","",'[1]配网开关（负荷开关+断路器）'!D322)</f>
        <v/>
      </c>
      <c r="D322" t="str">
        <f>IF('[1]配网开关（负荷开关+断路器）'!E322="","",'[1]配网开关（负荷开关+断路器）'!E322)</f>
        <v/>
      </c>
      <c r="E322" t="str">
        <f>IF('[1]配网开关（负荷开关+断路器）'!H322="","",'[1]配网开关（负荷开关+断路器）'!H322)</f>
        <v/>
      </c>
    </row>
    <row r="323" spans="1:5" x14ac:dyDescent="0.15">
      <c r="A323" t="str">
        <f>IF('[1]配网开关（负荷开关+断路器）'!A323="","",'[1]配网开关（负荷开关+断路器）'!A323)</f>
        <v/>
      </c>
      <c r="B323" t="str">
        <f>IF('[1]配网开关（负荷开关+断路器）'!B323="","",'[1]配网开关（负荷开关+断路器）'!B323)</f>
        <v/>
      </c>
      <c r="C323" t="str">
        <f>IF('[1]配网开关（负荷开关+断路器）'!D323="","",'[1]配网开关（负荷开关+断路器）'!D323)</f>
        <v/>
      </c>
      <c r="D323" t="str">
        <f>IF('[1]配网开关（负荷开关+断路器）'!E323="","",'[1]配网开关（负荷开关+断路器）'!E323)</f>
        <v/>
      </c>
      <c r="E323" t="str">
        <f>IF('[1]配网开关（负荷开关+断路器）'!H323="","",'[1]配网开关（负荷开关+断路器）'!H323)</f>
        <v/>
      </c>
    </row>
    <row r="324" spans="1:5" x14ac:dyDescent="0.15">
      <c r="A324" t="str">
        <f>IF('[1]配网开关（负荷开关+断路器）'!A324="","",'[1]配网开关（负荷开关+断路器）'!A324)</f>
        <v/>
      </c>
      <c r="B324" t="str">
        <f>IF('[1]配网开关（负荷开关+断路器）'!B324="","",'[1]配网开关（负荷开关+断路器）'!B324)</f>
        <v/>
      </c>
      <c r="C324" t="str">
        <f>IF('[1]配网开关（负荷开关+断路器）'!D324="","",'[1]配网开关（负荷开关+断路器）'!D324)</f>
        <v/>
      </c>
      <c r="D324" t="str">
        <f>IF('[1]配网开关（负荷开关+断路器）'!E324="","",'[1]配网开关（负荷开关+断路器）'!E324)</f>
        <v/>
      </c>
      <c r="E324" t="str">
        <f>IF('[1]配网开关（负荷开关+断路器）'!H324="","",'[1]配网开关（负荷开关+断路器）'!H324)</f>
        <v/>
      </c>
    </row>
    <row r="325" spans="1:5" x14ac:dyDescent="0.15">
      <c r="A325" t="str">
        <f>IF('[1]配网开关（负荷开关+断路器）'!A325="","",'[1]配网开关（负荷开关+断路器）'!A325)</f>
        <v/>
      </c>
      <c r="B325" t="str">
        <f>IF('[1]配网开关（负荷开关+断路器）'!B325="","",'[1]配网开关（负荷开关+断路器）'!B325)</f>
        <v/>
      </c>
      <c r="C325" t="str">
        <f>IF('[1]配网开关（负荷开关+断路器）'!D325="","",'[1]配网开关（负荷开关+断路器）'!D325)</f>
        <v/>
      </c>
      <c r="D325" t="str">
        <f>IF('[1]配网开关（负荷开关+断路器）'!E325="","",'[1]配网开关（负荷开关+断路器）'!E325)</f>
        <v/>
      </c>
      <c r="E325" t="str">
        <f>IF('[1]配网开关（负荷开关+断路器）'!H325="","",'[1]配网开关（负荷开关+断路器）'!H325)</f>
        <v/>
      </c>
    </row>
    <row r="326" spans="1:5" x14ac:dyDescent="0.15">
      <c r="A326" t="str">
        <f>IF('[1]配网开关（负荷开关+断路器）'!A326="","",'[1]配网开关（负荷开关+断路器）'!A326)</f>
        <v/>
      </c>
      <c r="B326" t="str">
        <f>IF('[1]配网开关（负荷开关+断路器）'!B326="","",'[1]配网开关（负荷开关+断路器）'!B326)</f>
        <v/>
      </c>
      <c r="C326" t="str">
        <f>IF('[1]配网开关（负荷开关+断路器）'!D326="","",'[1]配网开关（负荷开关+断路器）'!D326)</f>
        <v/>
      </c>
      <c r="D326" t="str">
        <f>IF('[1]配网开关（负荷开关+断路器）'!E326="","",'[1]配网开关（负荷开关+断路器）'!E326)</f>
        <v/>
      </c>
      <c r="E326" t="str">
        <f>IF('[1]配网开关（负荷开关+断路器）'!H326="","",'[1]配网开关（负荷开关+断路器）'!H326)</f>
        <v/>
      </c>
    </row>
    <row r="327" spans="1:5" x14ac:dyDescent="0.15">
      <c r="A327" t="str">
        <f>IF('[1]配网开关（负荷开关+断路器）'!A327="","",'[1]配网开关（负荷开关+断路器）'!A327)</f>
        <v/>
      </c>
      <c r="B327" t="str">
        <f>IF('[1]配网开关（负荷开关+断路器）'!B327="","",'[1]配网开关（负荷开关+断路器）'!B327)</f>
        <v/>
      </c>
      <c r="C327" t="str">
        <f>IF('[1]配网开关（负荷开关+断路器）'!D327="","",'[1]配网开关（负荷开关+断路器）'!D327)</f>
        <v/>
      </c>
      <c r="D327" t="str">
        <f>IF('[1]配网开关（负荷开关+断路器）'!E327="","",'[1]配网开关（负荷开关+断路器）'!E327)</f>
        <v/>
      </c>
      <c r="E327" t="str">
        <f>IF('[1]配网开关（负荷开关+断路器）'!H327="","",'[1]配网开关（负荷开关+断路器）'!H327)</f>
        <v/>
      </c>
    </row>
    <row r="328" spans="1:5" x14ac:dyDescent="0.15">
      <c r="A328" t="str">
        <f>IF('[1]配网开关（负荷开关+断路器）'!A328="","",'[1]配网开关（负荷开关+断路器）'!A328)</f>
        <v/>
      </c>
      <c r="B328" t="str">
        <f>IF('[1]配网开关（负荷开关+断路器）'!B328="","",'[1]配网开关（负荷开关+断路器）'!B328)</f>
        <v/>
      </c>
      <c r="C328" t="str">
        <f>IF('[1]配网开关（负荷开关+断路器）'!D328="","",'[1]配网开关（负荷开关+断路器）'!D328)</f>
        <v/>
      </c>
      <c r="D328" t="str">
        <f>IF('[1]配网开关（负荷开关+断路器）'!E328="","",'[1]配网开关（负荷开关+断路器）'!E328)</f>
        <v/>
      </c>
      <c r="E328" t="str">
        <f>IF('[1]配网开关（负荷开关+断路器）'!H328="","",'[1]配网开关（负荷开关+断路器）'!H328)</f>
        <v/>
      </c>
    </row>
    <row r="329" spans="1:5" x14ac:dyDescent="0.15">
      <c r="A329" t="str">
        <f>IF('[1]配网开关（负荷开关+断路器）'!A329="","",'[1]配网开关（负荷开关+断路器）'!A329)</f>
        <v/>
      </c>
      <c r="B329" t="str">
        <f>IF('[1]配网开关（负荷开关+断路器）'!B329="","",'[1]配网开关（负荷开关+断路器）'!B329)</f>
        <v/>
      </c>
      <c r="C329" t="str">
        <f>IF('[1]配网开关（负荷开关+断路器）'!D329="","",'[1]配网开关（负荷开关+断路器）'!D329)</f>
        <v/>
      </c>
      <c r="D329" t="str">
        <f>IF('[1]配网开关（负荷开关+断路器）'!E329="","",'[1]配网开关（负荷开关+断路器）'!E329)</f>
        <v/>
      </c>
      <c r="E329" t="str">
        <f>IF('[1]配网开关（负荷开关+断路器）'!H329="","",'[1]配网开关（负荷开关+断路器）'!H329)</f>
        <v/>
      </c>
    </row>
    <row r="330" spans="1:5" x14ac:dyDescent="0.15">
      <c r="A330" t="str">
        <f>IF('[1]配网开关（负荷开关+断路器）'!A330="","",'[1]配网开关（负荷开关+断路器）'!A330)</f>
        <v/>
      </c>
      <c r="B330" t="str">
        <f>IF('[1]配网开关（负荷开关+断路器）'!B330="","",'[1]配网开关（负荷开关+断路器）'!B330)</f>
        <v/>
      </c>
      <c r="C330" t="str">
        <f>IF('[1]配网开关（负荷开关+断路器）'!D330="","",'[1]配网开关（负荷开关+断路器）'!D330)</f>
        <v/>
      </c>
      <c r="D330" t="str">
        <f>IF('[1]配网开关（负荷开关+断路器）'!E330="","",'[1]配网开关（负荷开关+断路器）'!E330)</f>
        <v/>
      </c>
      <c r="E330" t="str">
        <f>IF('[1]配网开关（负荷开关+断路器）'!H330="","",'[1]配网开关（负荷开关+断路器）'!H330)</f>
        <v/>
      </c>
    </row>
    <row r="331" spans="1:5" x14ac:dyDescent="0.15">
      <c r="A331" t="str">
        <f>IF('[1]配网开关（负荷开关+断路器）'!A331="","",'[1]配网开关（负荷开关+断路器）'!A331)</f>
        <v/>
      </c>
      <c r="B331" t="str">
        <f>IF('[1]配网开关（负荷开关+断路器）'!B331="","",'[1]配网开关（负荷开关+断路器）'!B331)</f>
        <v/>
      </c>
      <c r="C331" t="str">
        <f>IF('[1]配网开关（负荷开关+断路器）'!D331="","",'[1]配网开关（负荷开关+断路器）'!D331)</f>
        <v/>
      </c>
      <c r="D331" t="str">
        <f>IF('[1]配网开关（负荷开关+断路器）'!E331="","",'[1]配网开关（负荷开关+断路器）'!E331)</f>
        <v/>
      </c>
      <c r="E331" t="str">
        <f>IF('[1]配网开关（负荷开关+断路器）'!H331="","",'[1]配网开关（负荷开关+断路器）'!H331)</f>
        <v/>
      </c>
    </row>
    <row r="332" spans="1:5" x14ac:dyDescent="0.15">
      <c r="A332" t="str">
        <f>IF('[1]配网开关（负荷开关+断路器）'!A332="","",'[1]配网开关（负荷开关+断路器）'!A332)</f>
        <v/>
      </c>
      <c r="B332" t="str">
        <f>IF('[1]配网开关（负荷开关+断路器）'!B332="","",'[1]配网开关（负荷开关+断路器）'!B332)</f>
        <v/>
      </c>
      <c r="C332" t="str">
        <f>IF('[1]配网开关（负荷开关+断路器）'!D332="","",'[1]配网开关（负荷开关+断路器）'!D332)</f>
        <v/>
      </c>
      <c r="D332" t="str">
        <f>IF('[1]配网开关（负荷开关+断路器）'!E332="","",'[1]配网开关（负荷开关+断路器）'!E332)</f>
        <v/>
      </c>
      <c r="E332" t="str">
        <f>IF('[1]配网开关（负荷开关+断路器）'!H332="","",'[1]配网开关（负荷开关+断路器）'!H332)</f>
        <v/>
      </c>
    </row>
    <row r="333" spans="1:5" x14ac:dyDescent="0.15">
      <c r="A333" t="str">
        <f>IF('[1]配网开关（负荷开关+断路器）'!A333="","",'[1]配网开关（负荷开关+断路器）'!A333)</f>
        <v/>
      </c>
      <c r="B333" t="str">
        <f>IF('[1]配网开关（负荷开关+断路器）'!B333="","",'[1]配网开关（负荷开关+断路器）'!B333)</f>
        <v/>
      </c>
      <c r="C333" t="str">
        <f>IF('[1]配网开关（负荷开关+断路器）'!D333="","",'[1]配网开关（负荷开关+断路器）'!D333)</f>
        <v/>
      </c>
      <c r="D333" t="str">
        <f>IF('[1]配网开关（负荷开关+断路器）'!E333="","",'[1]配网开关（负荷开关+断路器）'!E333)</f>
        <v/>
      </c>
      <c r="E333" t="str">
        <f>IF('[1]配网开关（负荷开关+断路器）'!H333="","",'[1]配网开关（负荷开关+断路器）'!H333)</f>
        <v/>
      </c>
    </row>
    <row r="334" spans="1:5" x14ac:dyDescent="0.15">
      <c r="A334" t="str">
        <f>IF('[1]配网开关（负荷开关+断路器）'!A334="","",'[1]配网开关（负荷开关+断路器）'!A334)</f>
        <v/>
      </c>
      <c r="B334" t="str">
        <f>IF('[1]配网开关（负荷开关+断路器）'!B334="","",'[1]配网开关（负荷开关+断路器）'!B334)</f>
        <v/>
      </c>
      <c r="C334" t="str">
        <f>IF('[1]配网开关（负荷开关+断路器）'!D334="","",'[1]配网开关（负荷开关+断路器）'!D334)</f>
        <v/>
      </c>
      <c r="D334" t="str">
        <f>IF('[1]配网开关（负荷开关+断路器）'!E334="","",'[1]配网开关（负荷开关+断路器）'!E334)</f>
        <v/>
      </c>
      <c r="E334" t="str">
        <f>IF('[1]配网开关（负荷开关+断路器）'!H334="","",'[1]配网开关（负荷开关+断路器）'!H334)</f>
        <v/>
      </c>
    </row>
    <row r="335" spans="1:5" x14ac:dyDescent="0.15">
      <c r="A335" t="str">
        <f>IF('[1]配网开关（负荷开关+断路器）'!A335="","",'[1]配网开关（负荷开关+断路器）'!A335)</f>
        <v/>
      </c>
      <c r="B335" t="str">
        <f>IF('[1]配网开关（负荷开关+断路器）'!B335="","",'[1]配网开关（负荷开关+断路器）'!B335)</f>
        <v/>
      </c>
      <c r="C335" t="str">
        <f>IF('[1]配网开关（负荷开关+断路器）'!D335="","",'[1]配网开关（负荷开关+断路器）'!D335)</f>
        <v/>
      </c>
      <c r="D335" t="str">
        <f>IF('[1]配网开关（负荷开关+断路器）'!E335="","",'[1]配网开关（负荷开关+断路器）'!E335)</f>
        <v/>
      </c>
      <c r="E335" t="str">
        <f>IF('[1]配网开关（负荷开关+断路器）'!H335="","",'[1]配网开关（负荷开关+断路器）'!H335)</f>
        <v/>
      </c>
    </row>
    <row r="336" spans="1:5" x14ac:dyDescent="0.15">
      <c r="A336" t="str">
        <f>IF('[1]配网开关（负荷开关+断路器）'!A336="","",'[1]配网开关（负荷开关+断路器）'!A336)</f>
        <v/>
      </c>
      <c r="B336" t="str">
        <f>IF('[1]配网开关（负荷开关+断路器）'!B336="","",'[1]配网开关（负荷开关+断路器）'!B336)</f>
        <v/>
      </c>
      <c r="C336" t="str">
        <f>IF('[1]配网开关（负荷开关+断路器）'!D336="","",'[1]配网开关（负荷开关+断路器）'!D336)</f>
        <v/>
      </c>
      <c r="D336" t="str">
        <f>IF('[1]配网开关（负荷开关+断路器）'!E336="","",'[1]配网开关（负荷开关+断路器）'!E336)</f>
        <v/>
      </c>
      <c r="E336" t="str">
        <f>IF('[1]配网开关（负荷开关+断路器）'!H336="","",'[1]配网开关（负荷开关+断路器）'!H336)</f>
        <v/>
      </c>
    </row>
    <row r="337" spans="1:5" x14ac:dyDescent="0.15">
      <c r="A337" t="str">
        <f>IF('[1]配网开关（负荷开关+断路器）'!A337="","",'[1]配网开关（负荷开关+断路器）'!A337)</f>
        <v/>
      </c>
      <c r="B337" t="str">
        <f>IF('[1]配网开关（负荷开关+断路器）'!B337="","",'[1]配网开关（负荷开关+断路器）'!B337)</f>
        <v/>
      </c>
      <c r="C337" t="str">
        <f>IF('[1]配网开关（负荷开关+断路器）'!D337="","",'[1]配网开关（负荷开关+断路器）'!D337)</f>
        <v/>
      </c>
      <c r="D337" t="str">
        <f>IF('[1]配网开关（负荷开关+断路器）'!E337="","",'[1]配网开关（负荷开关+断路器）'!E337)</f>
        <v/>
      </c>
      <c r="E337" t="str">
        <f>IF('[1]配网开关（负荷开关+断路器）'!H337="","",'[1]配网开关（负荷开关+断路器）'!H337)</f>
        <v/>
      </c>
    </row>
    <row r="338" spans="1:5" x14ac:dyDescent="0.15">
      <c r="A338" t="str">
        <f>IF('[1]配网开关（负荷开关+断路器）'!A338="","",'[1]配网开关（负荷开关+断路器）'!A338)</f>
        <v/>
      </c>
      <c r="B338" t="str">
        <f>IF('[1]配网开关（负荷开关+断路器）'!B338="","",'[1]配网开关（负荷开关+断路器）'!B338)</f>
        <v/>
      </c>
      <c r="C338" t="str">
        <f>IF('[1]配网开关（负荷开关+断路器）'!D338="","",'[1]配网开关（负荷开关+断路器）'!D338)</f>
        <v/>
      </c>
      <c r="D338" t="str">
        <f>IF('[1]配网开关（负荷开关+断路器）'!E338="","",'[1]配网开关（负荷开关+断路器）'!E338)</f>
        <v/>
      </c>
      <c r="E338" t="str">
        <f>IF('[1]配网开关（负荷开关+断路器）'!H338="","",'[1]配网开关（负荷开关+断路器）'!H338)</f>
        <v/>
      </c>
    </row>
    <row r="339" spans="1:5" x14ac:dyDescent="0.15">
      <c r="A339" t="str">
        <f>IF('[1]配网开关（负荷开关+断路器）'!A339="","",'[1]配网开关（负荷开关+断路器）'!A339)</f>
        <v/>
      </c>
      <c r="B339" t="str">
        <f>IF('[1]配网开关（负荷开关+断路器）'!B339="","",'[1]配网开关（负荷开关+断路器）'!B339)</f>
        <v/>
      </c>
      <c r="C339" t="str">
        <f>IF('[1]配网开关（负荷开关+断路器）'!D339="","",'[1]配网开关（负荷开关+断路器）'!D339)</f>
        <v/>
      </c>
      <c r="D339" t="str">
        <f>IF('[1]配网开关（负荷开关+断路器）'!E339="","",'[1]配网开关（负荷开关+断路器）'!E339)</f>
        <v/>
      </c>
      <c r="E339" t="str">
        <f>IF('[1]配网开关（负荷开关+断路器）'!H339="","",'[1]配网开关（负荷开关+断路器）'!H339)</f>
        <v/>
      </c>
    </row>
    <row r="340" spans="1:5" x14ac:dyDescent="0.15">
      <c r="A340" t="str">
        <f>IF('[1]配网开关（负荷开关+断路器）'!A340="","",'[1]配网开关（负荷开关+断路器）'!A340)</f>
        <v/>
      </c>
      <c r="B340" t="str">
        <f>IF('[1]配网开关（负荷开关+断路器）'!B340="","",'[1]配网开关（负荷开关+断路器）'!B340)</f>
        <v/>
      </c>
      <c r="C340" t="str">
        <f>IF('[1]配网开关（负荷开关+断路器）'!D340="","",'[1]配网开关（负荷开关+断路器）'!D340)</f>
        <v/>
      </c>
      <c r="D340" t="str">
        <f>IF('[1]配网开关（负荷开关+断路器）'!E340="","",'[1]配网开关（负荷开关+断路器）'!E340)</f>
        <v/>
      </c>
      <c r="E340" t="str">
        <f>IF('[1]配网开关（负荷开关+断路器）'!H340="","",'[1]配网开关（负荷开关+断路器）'!H340)</f>
        <v/>
      </c>
    </row>
    <row r="341" spans="1:5" x14ac:dyDescent="0.15">
      <c r="A341" t="str">
        <f>IF('[1]配网开关（负荷开关+断路器）'!A341="","",'[1]配网开关（负荷开关+断路器）'!A341)</f>
        <v/>
      </c>
      <c r="B341" t="str">
        <f>IF('[1]配网开关（负荷开关+断路器）'!B341="","",'[1]配网开关（负荷开关+断路器）'!B341)</f>
        <v/>
      </c>
      <c r="C341" t="str">
        <f>IF('[1]配网开关（负荷开关+断路器）'!D341="","",'[1]配网开关（负荷开关+断路器）'!D341)</f>
        <v/>
      </c>
      <c r="D341" t="str">
        <f>IF('[1]配网开关（负荷开关+断路器）'!E341="","",'[1]配网开关（负荷开关+断路器）'!E341)</f>
        <v/>
      </c>
      <c r="E341" t="str">
        <f>IF('[1]配网开关（负荷开关+断路器）'!H341="","",'[1]配网开关（负荷开关+断路器）'!H341)</f>
        <v/>
      </c>
    </row>
    <row r="342" spans="1:5" x14ac:dyDescent="0.15">
      <c r="A342" t="str">
        <f>IF('[1]配网开关（负荷开关+断路器）'!A342="","",'[1]配网开关（负荷开关+断路器）'!A342)</f>
        <v/>
      </c>
      <c r="B342" t="str">
        <f>IF('[1]配网开关（负荷开关+断路器）'!B342="","",'[1]配网开关（负荷开关+断路器）'!B342)</f>
        <v/>
      </c>
      <c r="C342" t="str">
        <f>IF('[1]配网开关（负荷开关+断路器）'!D342="","",'[1]配网开关（负荷开关+断路器）'!D342)</f>
        <v/>
      </c>
      <c r="D342" t="str">
        <f>IF('[1]配网开关（负荷开关+断路器）'!E342="","",'[1]配网开关（负荷开关+断路器）'!E342)</f>
        <v/>
      </c>
      <c r="E342" t="str">
        <f>IF('[1]配网开关（负荷开关+断路器）'!H342="","",'[1]配网开关（负荷开关+断路器）'!H342)</f>
        <v/>
      </c>
    </row>
    <row r="343" spans="1:5" x14ac:dyDescent="0.15">
      <c r="A343" t="str">
        <f>IF('[1]配网开关（负荷开关+断路器）'!A343="","",'[1]配网开关（负荷开关+断路器）'!A343)</f>
        <v/>
      </c>
      <c r="B343" t="str">
        <f>IF('[1]配网开关（负荷开关+断路器）'!B343="","",'[1]配网开关（负荷开关+断路器）'!B343)</f>
        <v/>
      </c>
      <c r="C343" t="str">
        <f>IF('[1]配网开关（负荷开关+断路器）'!D343="","",'[1]配网开关（负荷开关+断路器）'!D343)</f>
        <v/>
      </c>
      <c r="D343" t="str">
        <f>IF('[1]配网开关（负荷开关+断路器）'!E343="","",'[1]配网开关（负荷开关+断路器）'!E343)</f>
        <v/>
      </c>
      <c r="E343" t="str">
        <f>IF('[1]配网开关（负荷开关+断路器）'!H343="","",'[1]配网开关（负荷开关+断路器）'!H343)</f>
        <v/>
      </c>
    </row>
    <row r="344" spans="1:5" x14ac:dyDescent="0.15">
      <c r="A344" t="str">
        <f>IF('[1]配网开关（负荷开关+断路器）'!A344="","",'[1]配网开关（负荷开关+断路器）'!A344)</f>
        <v/>
      </c>
      <c r="B344" t="str">
        <f>IF('[1]配网开关（负荷开关+断路器）'!B344="","",'[1]配网开关（负荷开关+断路器）'!B344)</f>
        <v/>
      </c>
      <c r="C344" t="str">
        <f>IF('[1]配网开关（负荷开关+断路器）'!D344="","",'[1]配网开关（负荷开关+断路器）'!D344)</f>
        <v/>
      </c>
      <c r="D344" t="str">
        <f>IF('[1]配网开关（负荷开关+断路器）'!E344="","",'[1]配网开关（负荷开关+断路器）'!E344)</f>
        <v/>
      </c>
      <c r="E344" t="str">
        <f>IF('[1]配网开关（负荷开关+断路器）'!H344="","",'[1]配网开关（负荷开关+断路器）'!H344)</f>
        <v/>
      </c>
    </row>
    <row r="345" spans="1:5" x14ac:dyDescent="0.15">
      <c r="A345" t="str">
        <f>IF('[1]配网开关（负荷开关+断路器）'!A345="","",'[1]配网开关（负荷开关+断路器）'!A345)</f>
        <v/>
      </c>
      <c r="B345" t="str">
        <f>IF('[1]配网开关（负荷开关+断路器）'!B345="","",'[1]配网开关（负荷开关+断路器）'!B345)</f>
        <v/>
      </c>
      <c r="C345" t="str">
        <f>IF('[1]配网开关（负荷开关+断路器）'!D345="","",'[1]配网开关（负荷开关+断路器）'!D345)</f>
        <v/>
      </c>
      <c r="D345" t="str">
        <f>IF('[1]配网开关（负荷开关+断路器）'!E345="","",'[1]配网开关（负荷开关+断路器）'!E345)</f>
        <v/>
      </c>
      <c r="E345" t="str">
        <f>IF('[1]配网开关（负荷开关+断路器）'!H345="","",'[1]配网开关（负荷开关+断路器）'!H345)</f>
        <v/>
      </c>
    </row>
    <row r="346" spans="1:5" x14ac:dyDescent="0.15">
      <c r="A346" t="str">
        <f>IF('[1]配网开关（负荷开关+断路器）'!A346="","",'[1]配网开关（负荷开关+断路器）'!A346)</f>
        <v/>
      </c>
      <c r="B346" t="str">
        <f>IF('[1]配网开关（负荷开关+断路器）'!B346="","",'[1]配网开关（负荷开关+断路器）'!B346)</f>
        <v/>
      </c>
      <c r="C346" t="str">
        <f>IF('[1]配网开关（负荷开关+断路器）'!D346="","",'[1]配网开关（负荷开关+断路器）'!D346)</f>
        <v/>
      </c>
      <c r="D346" t="str">
        <f>IF('[1]配网开关（负荷开关+断路器）'!E346="","",'[1]配网开关（负荷开关+断路器）'!E346)</f>
        <v/>
      </c>
      <c r="E346" t="str">
        <f>IF('[1]配网开关（负荷开关+断路器）'!H346="","",'[1]配网开关（负荷开关+断路器）'!H346)</f>
        <v/>
      </c>
    </row>
    <row r="347" spans="1:5" x14ac:dyDescent="0.15">
      <c r="A347" t="str">
        <f>IF('[1]配网开关（负荷开关+断路器）'!A347="","",'[1]配网开关（负荷开关+断路器）'!A347)</f>
        <v/>
      </c>
      <c r="B347" t="str">
        <f>IF('[1]配网开关（负荷开关+断路器）'!B347="","",'[1]配网开关（负荷开关+断路器）'!B347)</f>
        <v/>
      </c>
      <c r="C347" t="str">
        <f>IF('[1]配网开关（负荷开关+断路器）'!D347="","",'[1]配网开关（负荷开关+断路器）'!D347)</f>
        <v/>
      </c>
      <c r="D347" t="str">
        <f>IF('[1]配网开关（负荷开关+断路器）'!E347="","",'[1]配网开关（负荷开关+断路器）'!E347)</f>
        <v/>
      </c>
      <c r="E347" t="str">
        <f>IF('[1]配网开关（负荷开关+断路器）'!H347="","",'[1]配网开关（负荷开关+断路器）'!H347)</f>
        <v/>
      </c>
    </row>
    <row r="348" spans="1:5" x14ac:dyDescent="0.15">
      <c r="A348" t="str">
        <f>IF('[1]配网开关（负荷开关+断路器）'!A348="","",'[1]配网开关（负荷开关+断路器）'!A348)</f>
        <v/>
      </c>
      <c r="B348" t="str">
        <f>IF('[1]配网开关（负荷开关+断路器）'!B348="","",'[1]配网开关（负荷开关+断路器）'!B348)</f>
        <v/>
      </c>
      <c r="C348" t="str">
        <f>IF('[1]配网开关（负荷开关+断路器）'!D348="","",'[1]配网开关（负荷开关+断路器）'!D348)</f>
        <v/>
      </c>
      <c r="D348" t="str">
        <f>IF('[1]配网开关（负荷开关+断路器）'!E348="","",'[1]配网开关（负荷开关+断路器）'!E348)</f>
        <v/>
      </c>
      <c r="E348" t="str">
        <f>IF('[1]配网开关（负荷开关+断路器）'!H348="","",'[1]配网开关（负荷开关+断路器）'!H348)</f>
        <v/>
      </c>
    </row>
    <row r="349" spans="1:5" x14ac:dyDescent="0.15">
      <c r="A349" t="str">
        <f>IF('[1]配网开关（负荷开关+断路器）'!A349="","",'[1]配网开关（负荷开关+断路器）'!A349)</f>
        <v/>
      </c>
      <c r="B349" t="str">
        <f>IF('[1]配网开关（负荷开关+断路器）'!B349="","",'[1]配网开关（负荷开关+断路器）'!B349)</f>
        <v/>
      </c>
      <c r="C349" t="str">
        <f>IF('[1]配网开关（负荷开关+断路器）'!D349="","",'[1]配网开关（负荷开关+断路器）'!D349)</f>
        <v/>
      </c>
      <c r="D349" t="str">
        <f>IF('[1]配网开关（负荷开关+断路器）'!E349="","",'[1]配网开关（负荷开关+断路器）'!E349)</f>
        <v/>
      </c>
      <c r="E349" t="str">
        <f>IF('[1]配网开关（负荷开关+断路器）'!H349="","",'[1]配网开关（负荷开关+断路器）'!H349)</f>
        <v/>
      </c>
    </row>
    <row r="350" spans="1:5" x14ac:dyDescent="0.15">
      <c r="A350" t="str">
        <f>IF('[1]配网开关（负荷开关+断路器）'!A350="","",'[1]配网开关（负荷开关+断路器）'!A350)</f>
        <v/>
      </c>
      <c r="B350" t="str">
        <f>IF('[1]配网开关（负荷开关+断路器）'!B350="","",'[1]配网开关（负荷开关+断路器）'!B350)</f>
        <v/>
      </c>
      <c r="C350" t="str">
        <f>IF('[1]配网开关（负荷开关+断路器）'!D350="","",'[1]配网开关（负荷开关+断路器）'!D350)</f>
        <v/>
      </c>
      <c r="D350" t="str">
        <f>IF('[1]配网开关（负荷开关+断路器）'!E350="","",'[1]配网开关（负荷开关+断路器）'!E350)</f>
        <v/>
      </c>
      <c r="E350" t="str">
        <f>IF('[1]配网开关（负荷开关+断路器）'!H350="","",'[1]配网开关（负荷开关+断路器）'!H350)</f>
        <v/>
      </c>
    </row>
    <row r="351" spans="1:5" x14ac:dyDescent="0.15">
      <c r="A351" t="str">
        <f>IF('[1]配网开关（负荷开关+断路器）'!A351="","",'[1]配网开关（负荷开关+断路器）'!A351)</f>
        <v/>
      </c>
      <c r="B351" t="str">
        <f>IF('[1]配网开关（负荷开关+断路器）'!B351="","",'[1]配网开关（负荷开关+断路器）'!B351)</f>
        <v/>
      </c>
      <c r="C351" t="str">
        <f>IF('[1]配网开关（负荷开关+断路器）'!D351="","",'[1]配网开关（负荷开关+断路器）'!D351)</f>
        <v/>
      </c>
      <c r="D351" t="str">
        <f>IF('[1]配网开关（负荷开关+断路器）'!E351="","",'[1]配网开关（负荷开关+断路器）'!E351)</f>
        <v/>
      </c>
      <c r="E351" t="str">
        <f>IF('[1]配网开关（负荷开关+断路器）'!H351="","",'[1]配网开关（负荷开关+断路器）'!H351)</f>
        <v/>
      </c>
    </row>
    <row r="352" spans="1:5" x14ac:dyDescent="0.15">
      <c r="A352" t="str">
        <f>IF('[1]配网开关（负荷开关+断路器）'!A352="","",'[1]配网开关（负荷开关+断路器）'!A352)</f>
        <v/>
      </c>
      <c r="B352" t="str">
        <f>IF('[1]配网开关（负荷开关+断路器）'!B352="","",'[1]配网开关（负荷开关+断路器）'!B352)</f>
        <v/>
      </c>
      <c r="C352" t="str">
        <f>IF('[1]配网开关（负荷开关+断路器）'!D352="","",'[1]配网开关（负荷开关+断路器）'!D352)</f>
        <v/>
      </c>
      <c r="D352" t="str">
        <f>IF('[1]配网开关（负荷开关+断路器）'!E352="","",'[1]配网开关（负荷开关+断路器）'!E352)</f>
        <v/>
      </c>
      <c r="E352" t="str">
        <f>IF('[1]配网开关（负荷开关+断路器）'!H352="","",'[1]配网开关（负荷开关+断路器）'!H352)</f>
        <v/>
      </c>
    </row>
    <row r="353" spans="1:5" x14ac:dyDescent="0.15">
      <c r="A353" t="str">
        <f>IF('[1]配网开关（负荷开关+断路器）'!A353="","",'[1]配网开关（负荷开关+断路器）'!A353)</f>
        <v/>
      </c>
      <c r="B353" t="str">
        <f>IF('[1]配网开关（负荷开关+断路器）'!B353="","",'[1]配网开关（负荷开关+断路器）'!B353)</f>
        <v/>
      </c>
      <c r="C353" t="str">
        <f>IF('[1]配网开关（负荷开关+断路器）'!D353="","",'[1]配网开关（负荷开关+断路器）'!D353)</f>
        <v/>
      </c>
      <c r="D353" t="str">
        <f>IF('[1]配网开关（负荷开关+断路器）'!E353="","",'[1]配网开关（负荷开关+断路器）'!E353)</f>
        <v/>
      </c>
      <c r="E353" t="str">
        <f>IF('[1]配网开关（负荷开关+断路器）'!H353="","",'[1]配网开关（负荷开关+断路器）'!H353)</f>
        <v/>
      </c>
    </row>
    <row r="354" spans="1:5" x14ac:dyDescent="0.15">
      <c r="A354" t="str">
        <f>IF('[1]配网开关（负荷开关+断路器）'!A354="","",'[1]配网开关（负荷开关+断路器）'!A354)</f>
        <v/>
      </c>
      <c r="B354" t="str">
        <f>IF('[1]配网开关（负荷开关+断路器）'!B354="","",'[1]配网开关（负荷开关+断路器）'!B354)</f>
        <v/>
      </c>
      <c r="C354" t="str">
        <f>IF('[1]配网开关（负荷开关+断路器）'!D354="","",'[1]配网开关（负荷开关+断路器）'!D354)</f>
        <v/>
      </c>
      <c r="D354" t="str">
        <f>IF('[1]配网开关（负荷开关+断路器）'!E354="","",'[1]配网开关（负荷开关+断路器）'!E354)</f>
        <v/>
      </c>
      <c r="E354" t="str">
        <f>IF('[1]配网开关（负荷开关+断路器）'!H354="","",'[1]配网开关（负荷开关+断路器）'!H354)</f>
        <v/>
      </c>
    </row>
    <row r="355" spans="1:5" x14ac:dyDescent="0.15">
      <c r="A355" t="str">
        <f>IF('[1]配网开关（负荷开关+断路器）'!A355="","",'[1]配网开关（负荷开关+断路器）'!A355)</f>
        <v/>
      </c>
      <c r="B355" t="str">
        <f>IF('[1]配网开关（负荷开关+断路器）'!B355="","",'[1]配网开关（负荷开关+断路器）'!B355)</f>
        <v/>
      </c>
      <c r="C355" t="str">
        <f>IF('[1]配网开关（负荷开关+断路器）'!D355="","",'[1]配网开关（负荷开关+断路器）'!D355)</f>
        <v/>
      </c>
      <c r="D355" t="str">
        <f>IF('[1]配网开关（负荷开关+断路器）'!E355="","",'[1]配网开关（负荷开关+断路器）'!E355)</f>
        <v/>
      </c>
      <c r="E355" t="str">
        <f>IF('[1]配网开关（负荷开关+断路器）'!H355="","",'[1]配网开关（负荷开关+断路器）'!H355)</f>
        <v/>
      </c>
    </row>
    <row r="356" spans="1:5" x14ac:dyDescent="0.15">
      <c r="A356" t="str">
        <f>IF('[1]配网开关（负荷开关+断路器）'!A356="","",'[1]配网开关（负荷开关+断路器）'!A356)</f>
        <v/>
      </c>
      <c r="B356" t="str">
        <f>IF('[1]配网开关（负荷开关+断路器）'!B356="","",'[1]配网开关（负荷开关+断路器）'!B356)</f>
        <v/>
      </c>
      <c r="C356" t="str">
        <f>IF('[1]配网开关（负荷开关+断路器）'!D356="","",'[1]配网开关（负荷开关+断路器）'!D356)</f>
        <v/>
      </c>
      <c r="D356" t="str">
        <f>IF('[1]配网开关（负荷开关+断路器）'!E356="","",'[1]配网开关（负荷开关+断路器）'!E356)</f>
        <v/>
      </c>
      <c r="E356" t="str">
        <f>IF('[1]配网开关（负荷开关+断路器）'!H356="","",'[1]配网开关（负荷开关+断路器）'!H356)</f>
        <v/>
      </c>
    </row>
    <row r="357" spans="1:5" x14ac:dyDescent="0.15">
      <c r="A357" t="str">
        <f>IF('[1]配网开关（负荷开关+断路器）'!A357="","",'[1]配网开关（负荷开关+断路器）'!A357)</f>
        <v/>
      </c>
      <c r="B357" t="str">
        <f>IF('[1]配网开关（负荷开关+断路器）'!B357="","",'[1]配网开关（负荷开关+断路器）'!B357)</f>
        <v/>
      </c>
      <c r="C357" t="str">
        <f>IF('[1]配网开关（负荷开关+断路器）'!D357="","",'[1]配网开关（负荷开关+断路器）'!D357)</f>
        <v/>
      </c>
      <c r="D357" t="str">
        <f>IF('[1]配网开关（负荷开关+断路器）'!E357="","",'[1]配网开关（负荷开关+断路器）'!E357)</f>
        <v/>
      </c>
      <c r="E357" t="str">
        <f>IF('[1]配网开关（负荷开关+断路器）'!H357="","",'[1]配网开关（负荷开关+断路器）'!H357)</f>
        <v/>
      </c>
    </row>
    <row r="358" spans="1:5" x14ac:dyDescent="0.15">
      <c r="A358" t="str">
        <f>IF('[1]配网开关（负荷开关+断路器）'!A358="","",'[1]配网开关（负荷开关+断路器）'!A358)</f>
        <v/>
      </c>
      <c r="B358" t="str">
        <f>IF('[1]配网开关（负荷开关+断路器）'!B358="","",'[1]配网开关（负荷开关+断路器）'!B358)</f>
        <v/>
      </c>
      <c r="C358" t="str">
        <f>IF('[1]配网开关（负荷开关+断路器）'!D358="","",'[1]配网开关（负荷开关+断路器）'!D358)</f>
        <v/>
      </c>
      <c r="D358" t="str">
        <f>IF('[1]配网开关（负荷开关+断路器）'!E358="","",'[1]配网开关（负荷开关+断路器）'!E358)</f>
        <v/>
      </c>
      <c r="E358" t="str">
        <f>IF('[1]配网开关（负荷开关+断路器）'!H358="","",'[1]配网开关（负荷开关+断路器）'!H358)</f>
        <v/>
      </c>
    </row>
    <row r="359" spans="1:5" x14ac:dyDescent="0.15">
      <c r="A359" t="str">
        <f>IF('[1]配网开关（负荷开关+断路器）'!A359="","",'[1]配网开关（负荷开关+断路器）'!A359)</f>
        <v/>
      </c>
      <c r="B359" t="str">
        <f>IF('[1]配网开关（负荷开关+断路器）'!B359="","",'[1]配网开关（负荷开关+断路器）'!B359)</f>
        <v/>
      </c>
      <c r="C359" t="str">
        <f>IF('[1]配网开关（负荷开关+断路器）'!D359="","",'[1]配网开关（负荷开关+断路器）'!D359)</f>
        <v/>
      </c>
      <c r="D359" t="str">
        <f>IF('[1]配网开关（负荷开关+断路器）'!E359="","",'[1]配网开关（负荷开关+断路器）'!E359)</f>
        <v/>
      </c>
      <c r="E359" t="str">
        <f>IF('[1]配网开关（负荷开关+断路器）'!H359="","",'[1]配网开关（负荷开关+断路器）'!H359)</f>
        <v/>
      </c>
    </row>
    <row r="360" spans="1:5" x14ac:dyDescent="0.15">
      <c r="A360" t="str">
        <f>IF('[1]配网开关（负荷开关+断路器）'!A360="","",'[1]配网开关（负荷开关+断路器）'!A360)</f>
        <v/>
      </c>
      <c r="B360" t="str">
        <f>IF('[1]配网开关（负荷开关+断路器）'!B360="","",'[1]配网开关（负荷开关+断路器）'!B360)</f>
        <v/>
      </c>
      <c r="C360" t="str">
        <f>IF('[1]配网开关（负荷开关+断路器）'!D360="","",'[1]配网开关（负荷开关+断路器）'!D360)</f>
        <v/>
      </c>
      <c r="D360" t="str">
        <f>IF('[1]配网开关（负荷开关+断路器）'!E360="","",'[1]配网开关（负荷开关+断路器）'!E360)</f>
        <v/>
      </c>
      <c r="E360" t="str">
        <f>IF('[1]配网开关（负荷开关+断路器）'!H360="","",'[1]配网开关（负荷开关+断路器）'!H360)</f>
        <v/>
      </c>
    </row>
    <row r="361" spans="1:5" x14ac:dyDescent="0.15">
      <c r="A361" t="str">
        <f>IF('[1]配网开关（负荷开关+断路器）'!A361="","",'[1]配网开关（负荷开关+断路器）'!A361)</f>
        <v/>
      </c>
      <c r="B361" t="str">
        <f>IF('[1]配网开关（负荷开关+断路器）'!B361="","",'[1]配网开关（负荷开关+断路器）'!B361)</f>
        <v/>
      </c>
      <c r="C361" t="str">
        <f>IF('[1]配网开关（负荷开关+断路器）'!D361="","",'[1]配网开关（负荷开关+断路器）'!D361)</f>
        <v/>
      </c>
      <c r="D361" t="str">
        <f>IF('[1]配网开关（负荷开关+断路器）'!E361="","",'[1]配网开关（负荷开关+断路器）'!E361)</f>
        <v/>
      </c>
      <c r="E361" t="str">
        <f>IF('[1]配网开关（负荷开关+断路器）'!H361="","",'[1]配网开关（负荷开关+断路器）'!H361)</f>
        <v/>
      </c>
    </row>
    <row r="362" spans="1:5" x14ac:dyDescent="0.15">
      <c r="A362" t="str">
        <f>IF('[1]配网开关（负荷开关+断路器）'!A362="","",'[1]配网开关（负荷开关+断路器）'!A362)</f>
        <v/>
      </c>
      <c r="B362" t="str">
        <f>IF('[1]配网开关（负荷开关+断路器）'!B362="","",'[1]配网开关（负荷开关+断路器）'!B362)</f>
        <v/>
      </c>
      <c r="C362" t="str">
        <f>IF('[1]配网开关（负荷开关+断路器）'!D362="","",'[1]配网开关（负荷开关+断路器）'!D362)</f>
        <v/>
      </c>
      <c r="D362" t="str">
        <f>IF('[1]配网开关（负荷开关+断路器）'!E362="","",'[1]配网开关（负荷开关+断路器）'!E362)</f>
        <v/>
      </c>
      <c r="E362" t="str">
        <f>IF('[1]配网开关（负荷开关+断路器）'!H362="","",'[1]配网开关（负荷开关+断路器）'!H362)</f>
        <v/>
      </c>
    </row>
    <row r="363" spans="1:5" x14ac:dyDescent="0.15">
      <c r="A363" t="str">
        <f>IF('[1]配网开关（负荷开关+断路器）'!A363="","",'[1]配网开关（负荷开关+断路器）'!A363)</f>
        <v/>
      </c>
      <c r="B363" t="str">
        <f>IF('[1]配网开关（负荷开关+断路器）'!B363="","",'[1]配网开关（负荷开关+断路器）'!B363)</f>
        <v/>
      </c>
      <c r="C363" t="str">
        <f>IF('[1]配网开关（负荷开关+断路器）'!D363="","",'[1]配网开关（负荷开关+断路器）'!D363)</f>
        <v/>
      </c>
      <c r="D363" t="str">
        <f>IF('[1]配网开关（负荷开关+断路器）'!E363="","",'[1]配网开关（负荷开关+断路器）'!E363)</f>
        <v/>
      </c>
      <c r="E363" t="str">
        <f>IF('[1]配网开关（负荷开关+断路器）'!H363="","",'[1]配网开关（负荷开关+断路器）'!H363)</f>
        <v/>
      </c>
    </row>
    <row r="364" spans="1:5" x14ac:dyDescent="0.15">
      <c r="A364" t="str">
        <f>IF('[1]配网开关（负荷开关+断路器）'!A364="","",'[1]配网开关（负荷开关+断路器）'!A364)</f>
        <v/>
      </c>
      <c r="B364" t="str">
        <f>IF('[1]配网开关（负荷开关+断路器）'!B364="","",'[1]配网开关（负荷开关+断路器）'!B364)</f>
        <v/>
      </c>
      <c r="C364" t="str">
        <f>IF('[1]配网开关（负荷开关+断路器）'!D364="","",'[1]配网开关（负荷开关+断路器）'!D364)</f>
        <v/>
      </c>
      <c r="D364" t="str">
        <f>IF('[1]配网开关（负荷开关+断路器）'!E364="","",'[1]配网开关（负荷开关+断路器）'!E364)</f>
        <v/>
      </c>
      <c r="E364" t="str">
        <f>IF('[1]配网开关（负荷开关+断路器）'!H364="","",'[1]配网开关（负荷开关+断路器）'!H364)</f>
        <v/>
      </c>
    </row>
    <row r="365" spans="1:5" x14ac:dyDescent="0.15">
      <c r="A365" t="str">
        <f>IF('[1]配网开关（负荷开关+断路器）'!A365="","",'[1]配网开关（负荷开关+断路器）'!A365)</f>
        <v/>
      </c>
      <c r="B365" t="str">
        <f>IF('[1]配网开关（负荷开关+断路器）'!B365="","",'[1]配网开关（负荷开关+断路器）'!B365)</f>
        <v/>
      </c>
      <c r="C365" t="str">
        <f>IF('[1]配网开关（负荷开关+断路器）'!D365="","",'[1]配网开关（负荷开关+断路器）'!D365)</f>
        <v/>
      </c>
      <c r="D365" t="str">
        <f>IF('[1]配网开关（负荷开关+断路器）'!E365="","",'[1]配网开关（负荷开关+断路器）'!E365)</f>
        <v/>
      </c>
      <c r="E365" t="str">
        <f>IF('[1]配网开关（负荷开关+断路器）'!H365="","",'[1]配网开关（负荷开关+断路器）'!H365)</f>
        <v/>
      </c>
    </row>
    <row r="366" spans="1:5" x14ac:dyDescent="0.15">
      <c r="A366" t="str">
        <f>IF('[1]配网开关（负荷开关+断路器）'!A366="","",'[1]配网开关（负荷开关+断路器）'!A366)</f>
        <v/>
      </c>
      <c r="B366" t="str">
        <f>IF('[1]配网开关（负荷开关+断路器）'!B366="","",'[1]配网开关（负荷开关+断路器）'!B366)</f>
        <v/>
      </c>
      <c r="C366" t="str">
        <f>IF('[1]配网开关（负荷开关+断路器）'!D366="","",'[1]配网开关（负荷开关+断路器）'!D366)</f>
        <v/>
      </c>
      <c r="D366" t="str">
        <f>IF('[1]配网开关（负荷开关+断路器）'!E366="","",'[1]配网开关（负荷开关+断路器）'!E366)</f>
        <v/>
      </c>
      <c r="E366" t="str">
        <f>IF('[1]配网开关（负荷开关+断路器）'!H366="","",'[1]配网开关（负荷开关+断路器）'!H366)</f>
        <v/>
      </c>
    </row>
    <row r="367" spans="1:5" x14ac:dyDescent="0.15">
      <c r="A367" t="str">
        <f>IF('[1]配网开关（负荷开关+断路器）'!A367="","",'[1]配网开关（负荷开关+断路器）'!A367)</f>
        <v/>
      </c>
      <c r="B367" t="str">
        <f>IF('[1]配网开关（负荷开关+断路器）'!B367="","",'[1]配网开关（负荷开关+断路器）'!B367)</f>
        <v/>
      </c>
      <c r="C367" t="str">
        <f>IF('[1]配网开关（负荷开关+断路器）'!D367="","",'[1]配网开关（负荷开关+断路器）'!D367)</f>
        <v/>
      </c>
      <c r="D367" t="str">
        <f>IF('[1]配网开关（负荷开关+断路器）'!E367="","",'[1]配网开关（负荷开关+断路器）'!E367)</f>
        <v/>
      </c>
      <c r="E367" t="str">
        <f>IF('[1]配网开关（负荷开关+断路器）'!H367="","",'[1]配网开关（负荷开关+断路器）'!H367)</f>
        <v/>
      </c>
    </row>
    <row r="368" spans="1:5" x14ac:dyDescent="0.15">
      <c r="A368" t="str">
        <f>IF('[1]配网开关（负荷开关+断路器）'!A368="","",'[1]配网开关（负荷开关+断路器）'!A368)</f>
        <v/>
      </c>
      <c r="B368" t="str">
        <f>IF('[1]配网开关（负荷开关+断路器）'!B368="","",'[1]配网开关（负荷开关+断路器）'!B368)</f>
        <v/>
      </c>
      <c r="C368" t="str">
        <f>IF('[1]配网开关（负荷开关+断路器）'!D368="","",'[1]配网开关（负荷开关+断路器）'!D368)</f>
        <v/>
      </c>
      <c r="D368" t="str">
        <f>IF('[1]配网开关（负荷开关+断路器）'!E368="","",'[1]配网开关（负荷开关+断路器）'!E368)</f>
        <v/>
      </c>
      <c r="E368" t="str">
        <f>IF('[1]配网开关（负荷开关+断路器）'!H368="","",'[1]配网开关（负荷开关+断路器）'!H368)</f>
        <v/>
      </c>
    </row>
    <row r="369" spans="1:5" x14ac:dyDescent="0.15">
      <c r="A369" t="str">
        <f>IF('[1]配网开关（负荷开关+断路器）'!A369="","",'[1]配网开关（负荷开关+断路器）'!A369)</f>
        <v/>
      </c>
      <c r="B369" t="str">
        <f>IF('[1]配网开关（负荷开关+断路器）'!B369="","",'[1]配网开关（负荷开关+断路器）'!B369)</f>
        <v/>
      </c>
      <c r="C369" t="str">
        <f>IF('[1]配网开关（负荷开关+断路器）'!D369="","",'[1]配网开关（负荷开关+断路器）'!D369)</f>
        <v/>
      </c>
      <c r="D369" t="str">
        <f>IF('[1]配网开关（负荷开关+断路器）'!E369="","",'[1]配网开关（负荷开关+断路器）'!E369)</f>
        <v/>
      </c>
      <c r="E369" t="str">
        <f>IF('[1]配网开关（负荷开关+断路器）'!H369="","",'[1]配网开关（负荷开关+断路器）'!H369)</f>
        <v/>
      </c>
    </row>
    <row r="370" spans="1:5" x14ac:dyDescent="0.15">
      <c r="A370" t="str">
        <f>IF('[1]配网开关（负荷开关+断路器）'!A370="","",'[1]配网开关（负荷开关+断路器）'!A370)</f>
        <v/>
      </c>
      <c r="B370" t="str">
        <f>IF('[1]配网开关（负荷开关+断路器）'!B370="","",'[1]配网开关（负荷开关+断路器）'!B370)</f>
        <v/>
      </c>
      <c r="C370" t="str">
        <f>IF('[1]配网开关（负荷开关+断路器）'!D370="","",'[1]配网开关（负荷开关+断路器）'!D370)</f>
        <v/>
      </c>
      <c r="D370" t="str">
        <f>IF('[1]配网开关（负荷开关+断路器）'!E370="","",'[1]配网开关（负荷开关+断路器）'!E370)</f>
        <v/>
      </c>
      <c r="E370" t="str">
        <f>IF('[1]配网开关（负荷开关+断路器）'!H370="","",'[1]配网开关（负荷开关+断路器）'!H370)</f>
        <v/>
      </c>
    </row>
    <row r="371" spans="1:5" x14ac:dyDescent="0.15">
      <c r="A371" t="str">
        <f>IF('[1]配网开关（负荷开关+断路器）'!A371="","",'[1]配网开关（负荷开关+断路器）'!A371)</f>
        <v/>
      </c>
      <c r="B371" t="str">
        <f>IF('[1]配网开关（负荷开关+断路器）'!B371="","",'[1]配网开关（负荷开关+断路器）'!B371)</f>
        <v/>
      </c>
      <c r="C371" t="str">
        <f>IF('[1]配网开关（负荷开关+断路器）'!D371="","",'[1]配网开关（负荷开关+断路器）'!D371)</f>
        <v/>
      </c>
      <c r="D371" t="str">
        <f>IF('[1]配网开关（负荷开关+断路器）'!E371="","",'[1]配网开关（负荷开关+断路器）'!E371)</f>
        <v/>
      </c>
      <c r="E371" t="str">
        <f>IF('[1]配网开关（负荷开关+断路器）'!H371="","",'[1]配网开关（负荷开关+断路器）'!H371)</f>
        <v/>
      </c>
    </row>
    <row r="372" spans="1:5" x14ac:dyDescent="0.15">
      <c r="A372" t="str">
        <f>IF('[1]配网开关（负荷开关+断路器）'!A372="","",'[1]配网开关（负荷开关+断路器）'!A372)</f>
        <v/>
      </c>
      <c r="B372" t="str">
        <f>IF('[1]配网开关（负荷开关+断路器）'!B372="","",'[1]配网开关（负荷开关+断路器）'!B372)</f>
        <v/>
      </c>
      <c r="C372" t="str">
        <f>IF('[1]配网开关（负荷开关+断路器）'!D372="","",'[1]配网开关（负荷开关+断路器）'!D372)</f>
        <v/>
      </c>
      <c r="D372" t="str">
        <f>IF('[1]配网开关（负荷开关+断路器）'!E372="","",'[1]配网开关（负荷开关+断路器）'!E372)</f>
        <v/>
      </c>
      <c r="E372" t="str">
        <f>IF('[1]配网开关（负荷开关+断路器）'!H372="","",'[1]配网开关（负荷开关+断路器）'!H372)</f>
        <v/>
      </c>
    </row>
    <row r="373" spans="1:5" x14ac:dyDescent="0.15">
      <c r="A373" t="str">
        <f>IF('[1]配网开关（负荷开关+断路器）'!A373="","",'[1]配网开关（负荷开关+断路器）'!A373)</f>
        <v/>
      </c>
      <c r="B373" t="str">
        <f>IF('[1]配网开关（负荷开关+断路器）'!B373="","",'[1]配网开关（负荷开关+断路器）'!B373)</f>
        <v/>
      </c>
      <c r="C373" t="str">
        <f>IF('[1]配网开关（负荷开关+断路器）'!D373="","",'[1]配网开关（负荷开关+断路器）'!D373)</f>
        <v/>
      </c>
      <c r="D373" t="str">
        <f>IF('[1]配网开关（负荷开关+断路器）'!E373="","",'[1]配网开关（负荷开关+断路器）'!E373)</f>
        <v/>
      </c>
      <c r="E373" t="str">
        <f>IF('[1]配网开关（负荷开关+断路器）'!H373="","",'[1]配网开关（负荷开关+断路器）'!H373)</f>
        <v/>
      </c>
    </row>
    <row r="374" spans="1:5" x14ac:dyDescent="0.15">
      <c r="A374" t="str">
        <f>IF('[1]配网开关（负荷开关+断路器）'!A374="","",'[1]配网开关（负荷开关+断路器）'!A374)</f>
        <v/>
      </c>
      <c r="B374" t="str">
        <f>IF('[1]配网开关（负荷开关+断路器）'!B374="","",'[1]配网开关（负荷开关+断路器）'!B374)</f>
        <v/>
      </c>
      <c r="C374" t="str">
        <f>IF('[1]配网开关（负荷开关+断路器）'!D374="","",'[1]配网开关（负荷开关+断路器）'!D374)</f>
        <v/>
      </c>
      <c r="D374" t="str">
        <f>IF('[1]配网开关（负荷开关+断路器）'!E374="","",'[1]配网开关（负荷开关+断路器）'!E374)</f>
        <v/>
      </c>
      <c r="E374" t="str">
        <f>IF('[1]配网开关（负荷开关+断路器）'!H374="","",'[1]配网开关（负荷开关+断路器）'!H374)</f>
        <v/>
      </c>
    </row>
    <row r="375" spans="1:5" x14ac:dyDescent="0.15">
      <c r="A375" t="str">
        <f>IF('[1]配网开关（负荷开关+断路器）'!A375="","",'[1]配网开关（负荷开关+断路器）'!A375)</f>
        <v/>
      </c>
      <c r="B375" t="str">
        <f>IF('[1]配网开关（负荷开关+断路器）'!B375="","",'[1]配网开关（负荷开关+断路器）'!B375)</f>
        <v/>
      </c>
      <c r="C375" t="str">
        <f>IF('[1]配网开关（负荷开关+断路器）'!D375="","",'[1]配网开关（负荷开关+断路器）'!D375)</f>
        <v/>
      </c>
      <c r="D375" t="str">
        <f>IF('[1]配网开关（负荷开关+断路器）'!E375="","",'[1]配网开关（负荷开关+断路器）'!E375)</f>
        <v/>
      </c>
      <c r="E375" t="str">
        <f>IF('[1]配网开关（负荷开关+断路器）'!H375="","",'[1]配网开关（负荷开关+断路器）'!H375)</f>
        <v/>
      </c>
    </row>
    <row r="376" spans="1:5" x14ac:dyDescent="0.15">
      <c r="A376" t="str">
        <f>IF('[1]配网开关（负荷开关+断路器）'!A376="","",'[1]配网开关（负荷开关+断路器）'!A376)</f>
        <v/>
      </c>
      <c r="B376" t="str">
        <f>IF('[1]配网开关（负荷开关+断路器）'!B376="","",'[1]配网开关（负荷开关+断路器）'!B376)</f>
        <v/>
      </c>
      <c r="C376" t="str">
        <f>IF('[1]配网开关（负荷开关+断路器）'!D376="","",'[1]配网开关（负荷开关+断路器）'!D376)</f>
        <v/>
      </c>
      <c r="D376" t="str">
        <f>IF('[1]配网开关（负荷开关+断路器）'!E376="","",'[1]配网开关（负荷开关+断路器）'!E376)</f>
        <v/>
      </c>
      <c r="E376" t="str">
        <f>IF('[1]配网开关（负荷开关+断路器）'!H376="","",'[1]配网开关（负荷开关+断路器）'!H376)</f>
        <v/>
      </c>
    </row>
    <row r="377" spans="1:5" x14ac:dyDescent="0.15">
      <c r="A377" t="str">
        <f>IF('[1]配网开关（负荷开关+断路器）'!A377="","",'[1]配网开关（负荷开关+断路器）'!A377)</f>
        <v/>
      </c>
      <c r="B377" t="str">
        <f>IF('[1]配网开关（负荷开关+断路器）'!B377="","",'[1]配网开关（负荷开关+断路器）'!B377)</f>
        <v/>
      </c>
      <c r="C377" t="str">
        <f>IF('[1]配网开关（负荷开关+断路器）'!D377="","",'[1]配网开关（负荷开关+断路器）'!D377)</f>
        <v/>
      </c>
      <c r="D377" t="str">
        <f>IF('[1]配网开关（负荷开关+断路器）'!E377="","",'[1]配网开关（负荷开关+断路器）'!E377)</f>
        <v/>
      </c>
      <c r="E377" t="str">
        <f>IF('[1]配网开关（负荷开关+断路器）'!H377="","",'[1]配网开关（负荷开关+断路器）'!H377)</f>
        <v/>
      </c>
    </row>
    <row r="378" spans="1:5" x14ac:dyDescent="0.15">
      <c r="A378" t="str">
        <f>IF('[1]配网开关（负荷开关+断路器）'!A378="","",'[1]配网开关（负荷开关+断路器）'!A378)</f>
        <v/>
      </c>
      <c r="B378" t="str">
        <f>IF('[1]配网开关（负荷开关+断路器）'!B378="","",'[1]配网开关（负荷开关+断路器）'!B378)</f>
        <v/>
      </c>
      <c r="C378" t="str">
        <f>IF('[1]配网开关（负荷开关+断路器）'!D378="","",'[1]配网开关（负荷开关+断路器）'!D378)</f>
        <v/>
      </c>
      <c r="D378" t="str">
        <f>IF('[1]配网开关（负荷开关+断路器）'!E378="","",'[1]配网开关（负荷开关+断路器）'!E378)</f>
        <v/>
      </c>
      <c r="E378" t="str">
        <f>IF('[1]配网开关（负荷开关+断路器）'!H378="","",'[1]配网开关（负荷开关+断路器）'!H378)</f>
        <v/>
      </c>
    </row>
    <row r="379" spans="1:5" x14ac:dyDescent="0.15">
      <c r="A379" t="str">
        <f>IF('[1]配网开关（负荷开关+断路器）'!A379="","",'[1]配网开关（负荷开关+断路器）'!A379)</f>
        <v/>
      </c>
      <c r="B379" t="str">
        <f>IF('[1]配网开关（负荷开关+断路器）'!B379="","",'[1]配网开关（负荷开关+断路器）'!B379)</f>
        <v/>
      </c>
      <c r="C379" t="str">
        <f>IF('[1]配网开关（负荷开关+断路器）'!D379="","",'[1]配网开关（负荷开关+断路器）'!D379)</f>
        <v/>
      </c>
      <c r="D379" t="str">
        <f>IF('[1]配网开关（负荷开关+断路器）'!E379="","",'[1]配网开关（负荷开关+断路器）'!E379)</f>
        <v/>
      </c>
      <c r="E379" t="str">
        <f>IF('[1]配网开关（负荷开关+断路器）'!H379="","",'[1]配网开关（负荷开关+断路器）'!H379)</f>
        <v/>
      </c>
    </row>
    <row r="380" spans="1:5" x14ac:dyDescent="0.15">
      <c r="A380" t="str">
        <f>IF('[1]配网开关（负荷开关+断路器）'!A380="","",'[1]配网开关（负荷开关+断路器）'!A380)</f>
        <v/>
      </c>
      <c r="B380" t="str">
        <f>IF('[1]配网开关（负荷开关+断路器）'!B380="","",'[1]配网开关（负荷开关+断路器）'!B380)</f>
        <v/>
      </c>
      <c r="C380" t="str">
        <f>IF('[1]配网开关（负荷开关+断路器）'!D380="","",'[1]配网开关（负荷开关+断路器）'!D380)</f>
        <v/>
      </c>
      <c r="D380" t="str">
        <f>IF('[1]配网开关（负荷开关+断路器）'!E380="","",'[1]配网开关（负荷开关+断路器）'!E380)</f>
        <v/>
      </c>
      <c r="E380" t="str">
        <f>IF('[1]配网开关（负荷开关+断路器）'!H380="","",'[1]配网开关（负荷开关+断路器）'!H380)</f>
        <v/>
      </c>
    </row>
    <row r="381" spans="1:5" x14ac:dyDescent="0.15">
      <c r="A381" t="str">
        <f>IF('[1]配网开关（负荷开关+断路器）'!A381="","",'[1]配网开关（负荷开关+断路器）'!A381)</f>
        <v/>
      </c>
      <c r="B381" t="str">
        <f>IF('[1]配网开关（负荷开关+断路器）'!B381="","",'[1]配网开关（负荷开关+断路器）'!B381)</f>
        <v/>
      </c>
      <c r="C381" t="str">
        <f>IF('[1]配网开关（负荷开关+断路器）'!D381="","",'[1]配网开关（负荷开关+断路器）'!D381)</f>
        <v/>
      </c>
      <c r="D381" t="str">
        <f>IF('[1]配网开关（负荷开关+断路器）'!E381="","",'[1]配网开关（负荷开关+断路器）'!E381)</f>
        <v/>
      </c>
      <c r="E381" t="str">
        <f>IF('[1]配网开关（负荷开关+断路器）'!H381="","",'[1]配网开关（负荷开关+断路器）'!H381)</f>
        <v/>
      </c>
    </row>
    <row r="382" spans="1:5" x14ac:dyDescent="0.15">
      <c r="A382" t="str">
        <f>IF('[1]配网开关（负荷开关+断路器）'!A382="","",'[1]配网开关（负荷开关+断路器）'!A382)</f>
        <v/>
      </c>
      <c r="B382" t="str">
        <f>IF('[1]配网开关（负荷开关+断路器）'!B382="","",'[1]配网开关（负荷开关+断路器）'!B382)</f>
        <v/>
      </c>
      <c r="C382" t="str">
        <f>IF('[1]配网开关（负荷开关+断路器）'!D382="","",'[1]配网开关（负荷开关+断路器）'!D382)</f>
        <v/>
      </c>
      <c r="D382" t="str">
        <f>IF('[1]配网开关（负荷开关+断路器）'!E382="","",'[1]配网开关（负荷开关+断路器）'!E382)</f>
        <v/>
      </c>
      <c r="E382" t="str">
        <f>IF('[1]配网开关（负荷开关+断路器）'!H382="","",'[1]配网开关（负荷开关+断路器）'!H382)</f>
        <v/>
      </c>
    </row>
    <row r="383" spans="1:5" x14ac:dyDescent="0.15">
      <c r="A383" t="str">
        <f>IF('[1]配网开关（负荷开关+断路器）'!A383="","",'[1]配网开关（负荷开关+断路器）'!A383)</f>
        <v/>
      </c>
      <c r="B383" t="str">
        <f>IF('[1]配网开关（负荷开关+断路器）'!B383="","",'[1]配网开关（负荷开关+断路器）'!B383)</f>
        <v/>
      </c>
      <c r="C383" t="str">
        <f>IF('[1]配网开关（负荷开关+断路器）'!D383="","",'[1]配网开关（负荷开关+断路器）'!D383)</f>
        <v/>
      </c>
      <c r="D383" t="str">
        <f>IF('[1]配网开关（负荷开关+断路器）'!E383="","",'[1]配网开关（负荷开关+断路器）'!E383)</f>
        <v/>
      </c>
      <c r="E383" t="str">
        <f>IF('[1]配网开关（负荷开关+断路器）'!H383="","",'[1]配网开关（负荷开关+断路器）'!H383)</f>
        <v/>
      </c>
    </row>
    <row r="384" spans="1:5" x14ac:dyDescent="0.15">
      <c r="A384" t="str">
        <f>IF('[1]配网开关（负荷开关+断路器）'!A384="","",'[1]配网开关（负荷开关+断路器）'!A384)</f>
        <v/>
      </c>
      <c r="B384" t="str">
        <f>IF('[1]配网开关（负荷开关+断路器）'!B384="","",'[1]配网开关（负荷开关+断路器）'!B384)</f>
        <v/>
      </c>
      <c r="C384" t="str">
        <f>IF('[1]配网开关（负荷开关+断路器）'!D384="","",'[1]配网开关（负荷开关+断路器）'!D384)</f>
        <v/>
      </c>
      <c r="D384" t="str">
        <f>IF('[1]配网开关（负荷开关+断路器）'!E384="","",'[1]配网开关（负荷开关+断路器）'!E384)</f>
        <v/>
      </c>
      <c r="E384" t="str">
        <f>IF('[1]配网开关（负荷开关+断路器）'!H384="","",'[1]配网开关（负荷开关+断路器）'!H384)</f>
        <v/>
      </c>
    </row>
    <row r="385" spans="1:5" x14ac:dyDescent="0.15">
      <c r="A385" t="str">
        <f>IF('[1]配网开关（负荷开关+断路器）'!A385="","",'[1]配网开关（负荷开关+断路器）'!A385)</f>
        <v/>
      </c>
      <c r="B385" t="str">
        <f>IF('[1]配网开关（负荷开关+断路器）'!B385="","",'[1]配网开关（负荷开关+断路器）'!B385)</f>
        <v/>
      </c>
      <c r="C385" t="str">
        <f>IF('[1]配网开关（负荷开关+断路器）'!D385="","",'[1]配网开关（负荷开关+断路器）'!D385)</f>
        <v/>
      </c>
      <c r="D385" t="str">
        <f>IF('[1]配网开关（负荷开关+断路器）'!E385="","",'[1]配网开关（负荷开关+断路器）'!E385)</f>
        <v/>
      </c>
      <c r="E385" t="str">
        <f>IF('[1]配网开关（负荷开关+断路器）'!H385="","",'[1]配网开关（负荷开关+断路器）'!H385)</f>
        <v/>
      </c>
    </row>
    <row r="386" spans="1:5" x14ac:dyDescent="0.15">
      <c r="A386" t="str">
        <f>IF('[1]配网开关（负荷开关+断路器）'!A386="","",'[1]配网开关（负荷开关+断路器）'!A386)</f>
        <v/>
      </c>
      <c r="B386" t="str">
        <f>IF('[1]配网开关（负荷开关+断路器）'!B386="","",'[1]配网开关（负荷开关+断路器）'!B386)</f>
        <v/>
      </c>
      <c r="C386" t="str">
        <f>IF('[1]配网开关（负荷开关+断路器）'!D386="","",'[1]配网开关（负荷开关+断路器）'!D386)</f>
        <v/>
      </c>
      <c r="D386" t="str">
        <f>IF('[1]配网开关（负荷开关+断路器）'!E386="","",'[1]配网开关（负荷开关+断路器）'!E386)</f>
        <v/>
      </c>
      <c r="E386" t="str">
        <f>IF('[1]配网开关（负荷开关+断路器）'!H386="","",'[1]配网开关（负荷开关+断路器）'!H386)</f>
        <v/>
      </c>
    </row>
    <row r="387" spans="1:5" x14ac:dyDescent="0.15">
      <c r="A387" t="str">
        <f>IF('[1]配网开关（负荷开关+断路器）'!A387="","",'[1]配网开关（负荷开关+断路器）'!A387)</f>
        <v/>
      </c>
      <c r="B387" t="str">
        <f>IF('[1]配网开关（负荷开关+断路器）'!B387="","",'[1]配网开关（负荷开关+断路器）'!B387)</f>
        <v/>
      </c>
      <c r="C387" t="str">
        <f>IF('[1]配网开关（负荷开关+断路器）'!D387="","",'[1]配网开关（负荷开关+断路器）'!D387)</f>
        <v/>
      </c>
      <c r="D387" t="str">
        <f>IF('[1]配网开关（负荷开关+断路器）'!E387="","",'[1]配网开关（负荷开关+断路器）'!E387)</f>
        <v/>
      </c>
      <c r="E387" t="str">
        <f>IF('[1]配网开关（负荷开关+断路器）'!H387="","",'[1]配网开关（负荷开关+断路器）'!H387)</f>
        <v/>
      </c>
    </row>
    <row r="388" spans="1:5" x14ac:dyDescent="0.15">
      <c r="A388" t="str">
        <f>IF('[1]配网开关（负荷开关+断路器）'!A388="","",'[1]配网开关（负荷开关+断路器）'!A388)</f>
        <v/>
      </c>
      <c r="B388" t="str">
        <f>IF('[1]配网开关（负荷开关+断路器）'!B388="","",'[1]配网开关（负荷开关+断路器）'!B388)</f>
        <v/>
      </c>
      <c r="C388" t="str">
        <f>IF('[1]配网开关（负荷开关+断路器）'!D388="","",'[1]配网开关（负荷开关+断路器）'!D388)</f>
        <v/>
      </c>
      <c r="D388" t="str">
        <f>IF('[1]配网开关（负荷开关+断路器）'!E388="","",'[1]配网开关（负荷开关+断路器）'!E388)</f>
        <v/>
      </c>
      <c r="E388" t="str">
        <f>IF('[1]配网开关（负荷开关+断路器）'!H388="","",'[1]配网开关（负荷开关+断路器）'!H388)</f>
        <v/>
      </c>
    </row>
    <row r="389" spans="1:5" x14ac:dyDescent="0.15">
      <c r="A389" t="str">
        <f>IF('[1]配网开关（负荷开关+断路器）'!A389="","",'[1]配网开关（负荷开关+断路器）'!A389)</f>
        <v/>
      </c>
      <c r="B389" t="str">
        <f>IF('[1]配网开关（负荷开关+断路器）'!B389="","",'[1]配网开关（负荷开关+断路器）'!B389)</f>
        <v/>
      </c>
      <c r="C389" t="str">
        <f>IF('[1]配网开关（负荷开关+断路器）'!D389="","",'[1]配网开关（负荷开关+断路器）'!D389)</f>
        <v/>
      </c>
      <c r="D389" t="str">
        <f>IF('[1]配网开关（负荷开关+断路器）'!E389="","",'[1]配网开关（负荷开关+断路器）'!E389)</f>
        <v/>
      </c>
      <c r="E389" t="str">
        <f>IF('[1]配网开关（负荷开关+断路器）'!H389="","",'[1]配网开关（负荷开关+断路器）'!H389)</f>
        <v/>
      </c>
    </row>
    <row r="390" spans="1:5" x14ac:dyDescent="0.15">
      <c r="A390" t="str">
        <f>IF('[1]配网开关（负荷开关+断路器）'!A390="","",'[1]配网开关（负荷开关+断路器）'!A390)</f>
        <v/>
      </c>
      <c r="B390" t="str">
        <f>IF('[1]配网开关（负荷开关+断路器）'!B390="","",'[1]配网开关（负荷开关+断路器）'!B390)</f>
        <v/>
      </c>
      <c r="C390" t="str">
        <f>IF('[1]配网开关（负荷开关+断路器）'!D390="","",'[1]配网开关（负荷开关+断路器）'!D390)</f>
        <v/>
      </c>
      <c r="D390" t="str">
        <f>IF('[1]配网开关（负荷开关+断路器）'!E390="","",'[1]配网开关（负荷开关+断路器）'!E390)</f>
        <v/>
      </c>
      <c r="E390" t="str">
        <f>IF('[1]配网开关（负荷开关+断路器）'!H390="","",'[1]配网开关（负荷开关+断路器）'!H390)</f>
        <v/>
      </c>
    </row>
    <row r="391" spans="1:5" x14ac:dyDescent="0.15">
      <c r="A391" t="str">
        <f>IF('[1]配网开关（负荷开关+断路器）'!A391="","",'[1]配网开关（负荷开关+断路器）'!A391)</f>
        <v/>
      </c>
      <c r="B391" t="str">
        <f>IF('[1]配网开关（负荷开关+断路器）'!B391="","",'[1]配网开关（负荷开关+断路器）'!B391)</f>
        <v/>
      </c>
      <c r="C391" t="str">
        <f>IF('[1]配网开关（负荷开关+断路器）'!D391="","",'[1]配网开关（负荷开关+断路器）'!D391)</f>
        <v/>
      </c>
      <c r="D391" t="str">
        <f>IF('[1]配网开关（负荷开关+断路器）'!E391="","",'[1]配网开关（负荷开关+断路器）'!E391)</f>
        <v/>
      </c>
      <c r="E391" t="str">
        <f>IF('[1]配网开关（负荷开关+断路器）'!H391="","",'[1]配网开关（负荷开关+断路器）'!H391)</f>
        <v/>
      </c>
    </row>
    <row r="392" spans="1:5" x14ac:dyDescent="0.15">
      <c r="A392" t="str">
        <f>IF('[1]配网开关（负荷开关+断路器）'!A392="","",'[1]配网开关（负荷开关+断路器）'!A392)</f>
        <v/>
      </c>
      <c r="B392" t="str">
        <f>IF('[1]配网开关（负荷开关+断路器）'!B392="","",'[1]配网开关（负荷开关+断路器）'!B392)</f>
        <v/>
      </c>
      <c r="C392" t="str">
        <f>IF('[1]配网开关（负荷开关+断路器）'!D392="","",'[1]配网开关（负荷开关+断路器）'!D392)</f>
        <v/>
      </c>
      <c r="D392" t="str">
        <f>IF('[1]配网开关（负荷开关+断路器）'!E392="","",'[1]配网开关（负荷开关+断路器）'!E392)</f>
        <v/>
      </c>
      <c r="E392" t="str">
        <f>IF('[1]配网开关（负荷开关+断路器）'!H392="","",'[1]配网开关（负荷开关+断路器）'!H392)</f>
        <v/>
      </c>
    </row>
    <row r="393" spans="1:5" x14ac:dyDescent="0.15">
      <c r="A393" t="str">
        <f>IF('[1]配网开关（负荷开关+断路器）'!A393="","",'[1]配网开关（负荷开关+断路器）'!A393)</f>
        <v/>
      </c>
      <c r="B393" t="str">
        <f>IF('[1]配网开关（负荷开关+断路器）'!B393="","",'[1]配网开关（负荷开关+断路器）'!B393)</f>
        <v/>
      </c>
      <c r="C393" t="str">
        <f>IF('[1]配网开关（负荷开关+断路器）'!D393="","",'[1]配网开关（负荷开关+断路器）'!D393)</f>
        <v/>
      </c>
      <c r="D393" t="str">
        <f>IF('[1]配网开关（负荷开关+断路器）'!E393="","",'[1]配网开关（负荷开关+断路器）'!E393)</f>
        <v/>
      </c>
      <c r="E393" t="str">
        <f>IF('[1]配网开关（负荷开关+断路器）'!H393="","",'[1]配网开关（负荷开关+断路器）'!H393)</f>
        <v/>
      </c>
    </row>
    <row r="394" spans="1:5" x14ac:dyDescent="0.15">
      <c r="A394" t="str">
        <f>IF('[1]配网开关（负荷开关+断路器）'!A394="","",'[1]配网开关（负荷开关+断路器）'!A394)</f>
        <v/>
      </c>
      <c r="B394" t="str">
        <f>IF('[1]配网开关（负荷开关+断路器）'!B394="","",'[1]配网开关（负荷开关+断路器）'!B394)</f>
        <v/>
      </c>
      <c r="C394" t="str">
        <f>IF('[1]配网开关（负荷开关+断路器）'!D394="","",'[1]配网开关（负荷开关+断路器）'!D394)</f>
        <v/>
      </c>
      <c r="D394" t="str">
        <f>IF('[1]配网开关（负荷开关+断路器）'!E394="","",'[1]配网开关（负荷开关+断路器）'!E394)</f>
        <v/>
      </c>
      <c r="E394" t="str">
        <f>IF('[1]配网开关（负荷开关+断路器）'!H394="","",'[1]配网开关（负荷开关+断路器）'!H394)</f>
        <v/>
      </c>
    </row>
    <row r="395" spans="1:5" x14ac:dyDescent="0.15">
      <c r="A395" t="str">
        <f>IF('[1]配网开关（负荷开关+断路器）'!A395="","",'[1]配网开关（负荷开关+断路器）'!A395)</f>
        <v/>
      </c>
      <c r="B395" t="str">
        <f>IF('[1]配网开关（负荷开关+断路器）'!B395="","",'[1]配网开关（负荷开关+断路器）'!B395)</f>
        <v/>
      </c>
      <c r="C395" t="str">
        <f>IF('[1]配网开关（负荷开关+断路器）'!D395="","",'[1]配网开关（负荷开关+断路器）'!D395)</f>
        <v/>
      </c>
      <c r="D395" t="str">
        <f>IF('[1]配网开关（负荷开关+断路器）'!E395="","",'[1]配网开关（负荷开关+断路器）'!E395)</f>
        <v/>
      </c>
      <c r="E395" t="str">
        <f>IF('[1]配网开关（负荷开关+断路器）'!H395="","",'[1]配网开关（负荷开关+断路器）'!H395)</f>
        <v/>
      </c>
    </row>
    <row r="396" spans="1:5" x14ac:dyDescent="0.15">
      <c r="A396" t="str">
        <f>IF('[1]配网开关（负荷开关+断路器）'!A396="","",'[1]配网开关（负荷开关+断路器）'!A396)</f>
        <v/>
      </c>
      <c r="B396" t="str">
        <f>IF('[1]配网开关（负荷开关+断路器）'!B396="","",'[1]配网开关（负荷开关+断路器）'!B396)</f>
        <v/>
      </c>
      <c r="C396" t="str">
        <f>IF('[1]配网开关（负荷开关+断路器）'!D396="","",'[1]配网开关（负荷开关+断路器）'!D396)</f>
        <v/>
      </c>
      <c r="D396" t="str">
        <f>IF('[1]配网开关（负荷开关+断路器）'!E396="","",'[1]配网开关（负荷开关+断路器）'!E396)</f>
        <v/>
      </c>
      <c r="E396" t="str">
        <f>IF('[1]配网开关（负荷开关+断路器）'!H396="","",'[1]配网开关（负荷开关+断路器）'!H396)</f>
        <v/>
      </c>
    </row>
    <row r="397" spans="1:5" x14ac:dyDescent="0.15">
      <c r="A397" t="str">
        <f>IF('[1]配网开关（负荷开关+断路器）'!A397="","",'[1]配网开关（负荷开关+断路器）'!A397)</f>
        <v/>
      </c>
      <c r="B397" t="str">
        <f>IF('[1]配网开关（负荷开关+断路器）'!B397="","",'[1]配网开关（负荷开关+断路器）'!B397)</f>
        <v/>
      </c>
      <c r="C397" t="str">
        <f>IF('[1]配网开关（负荷开关+断路器）'!D397="","",'[1]配网开关（负荷开关+断路器）'!D397)</f>
        <v/>
      </c>
      <c r="D397" t="str">
        <f>IF('[1]配网开关（负荷开关+断路器）'!E397="","",'[1]配网开关（负荷开关+断路器）'!E397)</f>
        <v/>
      </c>
      <c r="E397" t="str">
        <f>IF('[1]配网开关（负荷开关+断路器）'!H397="","",'[1]配网开关（负荷开关+断路器）'!H397)</f>
        <v/>
      </c>
    </row>
    <row r="398" spans="1:5" x14ac:dyDescent="0.15">
      <c r="A398" t="str">
        <f>IF('[1]配网开关（负荷开关+断路器）'!A398="","",'[1]配网开关（负荷开关+断路器）'!A398)</f>
        <v/>
      </c>
      <c r="B398" t="str">
        <f>IF('[1]配网开关（负荷开关+断路器）'!B398="","",'[1]配网开关（负荷开关+断路器）'!B398)</f>
        <v/>
      </c>
      <c r="C398" t="str">
        <f>IF('[1]配网开关（负荷开关+断路器）'!D398="","",'[1]配网开关（负荷开关+断路器）'!D398)</f>
        <v/>
      </c>
      <c r="D398" t="str">
        <f>IF('[1]配网开关（负荷开关+断路器）'!E398="","",'[1]配网开关（负荷开关+断路器）'!E398)</f>
        <v/>
      </c>
      <c r="E398" t="str">
        <f>IF('[1]配网开关（负荷开关+断路器）'!H398="","",'[1]配网开关（负荷开关+断路器）'!H398)</f>
        <v/>
      </c>
    </row>
    <row r="399" spans="1:5" x14ac:dyDescent="0.15">
      <c r="A399" t="str">
        <f>IF('[1]配网开关（负荷开关+断路器）'!A399="","",'[1]配网开关（负荷开关+断路器）'!A399)</f>
        <v/>
      </c>
      <c r="B399" t="str">
        <f>IF('[1]配网开关（负荷开关+断路器）'!B399="","",'[1]配网开关（负荷开关+断路器）'!B399)</f>
        <v/>
      </c>
      <c r="C399" t="str">
        <f>IF('[1]配网开关（负荷开关+断路器）'!D399="","",'[1]配网开关（负荷开关+断路器）'!D399)</f>
        <v/>
      </c>
      <c r="D399" t="str">
        <f>IF('[1]配网开关（负荷开关+断路器）'!E399="","",'[1]配网开关（负荷开关+断路器）'!E399)</f>
        <v/>
      </c>
      <c r="E399" t="str">
        <f>IF('[1]配网开关（负荷开关+断路器）'!H399="","",'[1]配网开关（负荷开关+断路器）'!H399)</f>
        <v/>
      </c>
    </row>
    <row r="400" spans="1:5" x14ac:dyDescent="0.15">
      <c r="A400" t="str">
        <f>IF('[1]配网开关（负荷开关+断路器）'!A400="","",'[1]配网开关（负荷开关+断路器）'!A400)</f>
        <v/>
      </c>
      <c r="B400" t="str">
        <f>IF('[1]配网开关（负荷开关+断路器）'!B400="","",'[1]配网开关（负荷开关+断路器）'!B400)</f>
        <v/>
      </c>
      <c r="C400" t="str">
        <f>IF('[1]配网开关（负荷开关+断路器）'!D400="","",'[1]配网开关（负荷开关+断路器）'!D400)</f>
        <v/>
      </c>
      <c r="D400" t="str">
        <f>IF('[1]配网开关（负荷开关+断路器）'!E400="","",'[1]配网开关（负荷开关+断路器）'!E400)</f>
        <v/>
      </c>
      <c r="E400" t="str">
        <f>IF('[1]配网开关（负荷开关+断路器）'!H400="","",'[1]配网开关（负荷开关+断路器）'!H400)</f>
        <v/>
      </c>
    </row>
    <row r="401" spans="1:5" x14ac:dyDescent="0.15">
      <c r="A401" t="str">
        <f>IF('[1]配网开关（负荷开关+断路器）'!A401="","",'[1]配网开关（负荷开关+断路器）'!A401)</f>
        <v/>
      </c>
      <c r="B401" t="str">
        <f>IF('[1]配网开关（负荷开关+断路器）'!B401="","",'[1]配网开关（负荷开关+断路器）'!B401)</f>
        <v/>
      </c>
      <c r="C401" t="str">
        <f>IF('[1]配网开关（负荷开关+断路器）'!D401="","",'[1]配网开关（负荷开关+断路器）'!D401)</f>
        <v/>
      </c>
      <c r="D401" t="str">
        <f>IF('[1]配网开关（负荷开关+断路器）'!E401="","",'[1]配网开关（负荷开关+断路器）'!E401)</f>
        <v/>
      </c>
      <c r="E401" t="str">
        <f>IF('[1]配网开关（负荷开关+断路器）'!H401="","",'[1]配网开关（负荷开关+断路器）'!H401)</f>
        <v/>
      </c>
    </row>
    <row r="402" spans="1:5" x14ac:dyDescent="0.15">
      <c r="A402" t="str">
        <f>IF('[1]配网开关（负荷开关+断路器）'!A402="","",'[1]配网开关（负荷开关+断路器）'!A402)</f>
        <v/>
      </c>
      <c r="B402" t="str">
        <f>IF('[1]配网开关（负荷开关+断路器）'!B402="","",'[1]配网开关（负荷开关+断路器）'!B402)</f>
        <v/>
      </c>
      <c r="C402" t="str">
        <f>IF('[1]配网开关（负荷开关+断路器）'!D402="","",'[1]配网开关（负荷开关+断路器）'!D402)</f>
        <v/>
      </c>
      <c r="D402" t="str">
        <f>IF('[1]配网开关（负荷开关+断路器）'!E402="","",'[1]配网开关（负荷开关+断路器）'!E402)</f>
        <v/>
      </c>
      <c r="E402" t="str">
        <f>IF('[1]配网开关（负荷开关+断路器）'!H402="","",'[1]配网开关（负荷开关+断路器）'!H402)</f>
        <v/>
      </c>
    </row>
    <row r="403" spans="1:5" x14ac:dyDescent="0.15">
      <c r="A403" t="str">
        <f>IF('[1]配网开关（负荷开关+断路器）'!A403="","",'[1]配网开关（负荷开关+断路器）'!A403)</f>
        <v/>
      </c>
      <c r="B403" t="str">
        <f>IF('[1]配网开关（负荷开关+断路器）'!B403="","",'[1]配网开关（负荷开关+断路器）'!B403)</f>
        <v/>
      </c>
      <c r="C403" t="str">
        <f>IF('[1]配网开关（负荷开关+断路器）'!D403="","",'[1]配网开关（负荷开关+断路器）'!D403)</f>
        <v/>
      </c>
      <c r="D403" t="str">
        <f>IF('[1]配网开关（负荷开关+断路器）'!E403="","",'[1]配网开关（负荷开关+断路器）'!E403)</f>
        <v/>
      </c>
      <c r="E403" t="str">
        <f>IF('[1]配网开关（负荷开关+断路器）'!H403="","",'[1]配网开关（负荷开关+断路器）'!H403)</f>
        <v/>
      </c>
    </row>
    <row r="404" spans="1:5" x14ac:dyDescent="0.15">
      <c r="A404" t="str">
        <f>IF('[1]配网开关（负荷开关+断路器）'!A404="","",'[1]配网开关（负荷开关+断路器）'!A404)</f>
        <v/>
      </c>
      <c r="B404" t="str">
        <f>IF('[1]配网开关（负荷开关+断路器）'!B404="","",'[1]配网开关（负荷开关+断路器）'!B404)</f>
        <v/>
      </c>
      <c r="C404" t="str">
        <f>IF('[1]配网开关（负荷开关+断路器）'!D404="","",'[1]配网开关（负荷开关+断路器）'!D404)</f>
        <v/>
      </c>
      <c r="D404" t="str">
        <f>IF('[1]配网开关（负荷开关+断路器）'!E404="","",'[1]配网开关（负荷开关+断路器）'!E404)</f>
        <v/>
      </c>
      <c r="E404" t="str">
        <f>IF('[1]配网开关（负荷开关+断路器）'!H404="","",'[1]配网开关（负荷开关+断路器）'!H404)</f>
        <v/>
      </c>
    </row>
    <row r="405" spans="1:5" x14ac:dyDescent="0.15">
      <c r="A405" t="str">
        <f>IF('[1]配网开关（负荷开关+断路器）'!A405="","",'[1]配网开关（负荷开关+断路器）'!A405)</f>
        <v/>
      </c>
      <c r="B405" t="str">
        <f>IF('[1]配网开关（负荷开关+断路器）'!B405="","",'[1]配网开关（负荷开关+断路器）'!B405)</f>
        <v/>
      </c>
      <c r="C405" t="str">
        <f>IF('[1]配网开关（负荷开关+断路器）'!D405="","",'[1]配网开关（负荷开关+断路器）'!D405)</f>
        <v/>
      </c>
      <c r="D405" t="str">
        <f>IF('[1]配网开关（负荷开关+断路器）'!E405="","",'[1]配网开关（负荷开关+断路器）'!E405)</f>
        <v/>
      </c>
      <c r="E405" t="str">
        <f>IF('[1]配网开关（负荷开关+断路器）'!H405="","",'[1]配网开关（负荷开关+断路器）'!H405)</f>
        <v/>
      </c>
    </row>
    <row r="406" spans="1:5" x14ac:dyDescent="0.15">
      <c r="A406" t="str">
        <f>IF('[1]配网开关（负荷开关+断路器）'!A406="","",'[1]配网开关（负荷开关+断路器）'!A406)</f>
        <v/>
      </c>
      <c r="B406" t="str">
        <f>IF('[1]配网开关（负荷开关+断路器）'!B406="","",'[1]配网开关（负荷开关+断路器）'!B406)</f>
        <v/>
      </c>
      <c r="C406" t="str">
        <f>IF('[1]配网开关（负荷开关+断路器）'!D406="","",'[1]配网开关（负荷开关+断路器）'!D406)</f>
        <v/>
      </c>
      <c r="D406" t="str">
        <f>IF('[1]配网开关（负荷开关+断路器）'!E406="","",'[1]配网开关（负荷开关+断路器）'!E406)</f>
        <v/>
      </c>
      <c r="E406" t="str">
        <f>IF('[1]配网开关（负荷开关+断路器）'!H406="","",'[1]配网开关（负荷开关+断路器）'!H406)</f>
        <v/>
      </c>
    </row>
    <row r="407" spans="1:5" x14ac:dyDescent="0.15">
      <c r="A407" t="str">
        <f>IF('[1]配网开关（负荷开关+断路器）'!A407="","",'[1]配网开关（负荷开关+断路器）'!A407)</f>
        <v/>
      </c>
      <c r="B407" t="str">
        <f>IF('[1]配网开关（负荷开关+断路器）'!B407="","",'[1]配网开关（负荷开关+断路器）'!B407)</f>
        <v/>
      </c>
      <c r="C407" t="str">
        <f>IF('[1]配网开关（负荷开关+断路器）'!D407="","",'[1]配网开关（负荷开关+断路器）'!D407)</f>
        <v/>
      </c>
      <c r="D407" t="str">
        <f>IF('[1]配网开关（负荷开关+断路器）'!E407="","",'[1]配网开关（负荷开关+断路器）'!E407)</f>
        <v/>
      </c>
      <c r="E407" t="str">
        <f>IF('[1]配网开关（负荷开关+断路器）'!H407="","",'[1]配网开关（负荷开关+断路器）'!H407)</f>
        <v/>
      </c>
    </row>
    <row r="408" spans="1:5" x14ac:dyDescent="0.15">
      <c r="A408" t="str">
        <f>IF('[1]配网开关（负荷开关+断路器）'!A408="","",'[1]配网开关（负荷开关+断路器）'!A408)</f>
        <v/>
      </c>
      <c r="B408" t="str">
        <f>IF('[1]配网开关（负荷开关+断路器）'!B408="","",'[1]配网开关（负荷开关+断路器）'!B408)</f>
        <v/>
      </c>
      <c r="C408" t="str">
        <f>IF('[1]配网开关（负荷开关+断路器）'!D408="","",'[1]配网开关（负荷开关+断路器）'!D408)</f>
        <v/>
      </c>
      <c r="D408" t="str">
        <f>IF('[1]配网开关（负荷开关+断路器）'!E408="","",'[1]配网开关（负荷开关+断路器）'!E408)</f>
        <v/>
      </c>
      <c r="E408" t="str">
        <f>IF('[1]配网开关（负荷开关+断路器）'!H408="","",'[1]配网开关（负荷开关+断路器）'!H408)</f>
        <v/>
      </c>
    </row>
    <row r="409" spans="1:5" x14ac:dyDescent="0.15">
      <c r="A409" t="str">
        <f>IF('[1]配网开关（负荷开关+断路器）'!A409="","",'[1]配网开关（负荷开关+断路器）'!A409)</f>
        <v/>
      </c>
      <c r="B409" t="str">
        <f>IF('[1]配网开关（负荷开关+断路器）'!B409="","",'[1]配网开关（负荷开关+断路器）'!B409)</f>
        <v/>
      </c>
      <c r="C409" t="str">
        <f>IF('[1]配网开关（负荷开关+断路器）'!D409="","",'[1]配网开关（负荷开关+断路器）'!D409)</f>
        <v/>
      </c>
      <c r="D409" t="str">
        <f>IF('[1]配网开关（负荷开关+断路器）'!E409="","",'[1]配网开关（负荷开关+断路器）'!E409)</f>
        <v/>
      </c>
      <c r="E409" t="str">
        <f>IF('[1]配网开关（负荷开关+断路器）'!H409="","",'[1]配网开关（负荷开关+断路器）'!H409)</f>
        <v/>
      </c>
    </row>
    <row r="410" spans="1:5" x14ac:dyDescent="0.15">
      <c r="A410" t="str">
        <f>IF('[1]配网开关（负荷开关+断路器）'!A410="","",'[1]配网开关（负荷开关+断路器）'!A410)</f>
        <v/>
      </c>
      <c r="B410" t="str">
        <f>IF('[1]配网开关（负荷开关+断路器）'!B410="","",'[1]配网开关（负荷开关+断路器）'!B410)</f>
        <v/>
      </c>
      <c r="C410" t="str">
        <f>IF('[1]配网开关（负荷开关+断路器）'!D410="","",'[1]配网开关（负荷开关+断路器）'!D410)</f>
        <v/>
      </c>
      <c r="D410" t="str">
        <f>IF('[1]配网开关（负荷开关+断路器）'!E410="","",'[1]配网开关（负荷开关+断路器）'!E410)</f>
        <v/>
      </c>
      <c r="E410" t="str">
        <f>IF('[1]配网开关（负荷开关+断路器）'!H410="","",'[1]配网开关（负荷开关+断路器）'!H410)</f>
        <v/>
      </c>
    </row>
    <row r="411" spans="1:5" x14ac:dyDescent="0.15">
      <c r="A411" t="str">
        <f>IF('[1]配网开关（负荷开关+断路器）'!A411="","",'[1]配网开关（负荷开关+断路器）'!A411)</f>
        <v/>
      </c>
      <c r="B411" t="str">
        <f>IF('[1]配网开关（负荷开关+断路器）'!B411="","",'[1]配网开关（负荷开关+断路器）'!B411)</f>
        <v/>
      </c>
      <c r="C411" t="str">
        <f>IF('[1]配网开关（负荷开关+断路器）'!D411="","",'[1]配网开关（负荷开关+断路器）'!D411)</f>
        <v/>
      </c>
      <c r="D411" t="str">
        <f>IF('[1]配网开关（负荷开关+断路器）'!E411="","",'[1]配网开关（负荷开关+断路器）'!E411)</f>
        <v/>
      </c>
      <c r="E411" t="str">
        <f>IF('[1]配网开关（负荷开关+断路器）'!H411="","",'[1]配网开关（负荷开关+断路器）'!H411)</f>
        <v/>
      </c>
    </row>
    <row r="412" spans="1:5" x14ac:dyDescent="0.15">
      <c r="A412" t="str">
        <f>IF('[1]配网开关（负荷开关+断路器）'!A412="","",'[1]配网开关（负荷开关+断路器）'!A412)</f>
        <v/>
      </c>
      <c r="B412" t="str">
        <f>IF('[1]配网开关（负荷开关+断路器）'!B412="","",'[1]配网开关（负荷开关+断路器）'!B412)</f>
        <v/>
      </c>
      <c r="C412" t="str">
        <f>IF('[1]配网开关（负荷开关+断路器）'!D412="","",'[1]配网开关（负荷开关+断路器）'!D412)</f>
        <v/>
      </c>
      <c r="D412" t="str">
        <f>IF('[1]配网开关（负荷开关+断路器）'!E412="","",'[1]配网开关（负荷开关+断路器）'!E412)</f>
        <v/>
      </c>
      <c r="E412" t="str">
        <f>IF('[1]配网开关（负荷开关+断路器）'!H412="","",'[1]配网开关（负荷开关+断路器）'!H412)</f>
        <v/>
      </c>
    </row>
    <row r="413" spans="1:5" x14ac:dyDescent="0.15">
      <c r="A413" t="str">
        <f>IF('[1]配网开关（负荷开关+断路器）'!A413="","",'[1]配网开关（负荷开关+断路器）'!A413)</f>
        <v/>
      </c>
      <c r="B413" t="str">
        <f>IF('[1]配网开关（负荷开关+断路器）'!B413="","",'[1]配网开关（负荷开关+断路器）'!B413)</f>
        <v/>
      </c>
      <c r="C413" t="str">
        <f>IF('[1]配网开关（负荷开关+断路器）'!D413="","",'[1]配网开关（负荷开关+断路器）'!D413)</f>
        <v/>
      </c>
      <c r="D413" t="str">
        <f>IF('[1]配网开关（负荷开关+断路器）'!E413="","",'[1]配网开关（负荷开关+断路器）'!E413)</f>
        <v/>
      </c>
      <c r="E413" t="str">
        <f>IF('[1]配网开关（负荷开关+断路器）'!H413="","",'[1]配网开关（负荷开关+断路器）'!H413)</f>
        <v/>
      </c>
    </row>
    <row r="414" spans="1:5" x14ac:dyDescent="0.15">
      <c r="A414" t="str">
        <f>IF('[1]配网开关（负荷开关+断路器）'!A414="","",'[1]配网开关（负荷开关+断路器）'!A414)</f>
        <v/>
      </c>
      <c r="B414" t="str">
        <f>IF('[1]配网开关（负荷开关+断路器）'!B414="","",'[1]配网开关（负荷开关+断路器）'!B414)</f>
        <v/>
      </c>
      <c r="C414" t="str">
        <f>IF('[1]配网开关（负荷开关+断路器）'!D414="","",'[1]配网开关（负荷开关+断路器）'!D414)</f>
        <v/>
      </c>
      <c r="D414" t="str">
        <f>IF('[1]配网开关（负荷开关+断路器）'!E414="","",'[1]配网开关（负荷开关+断路器）'!E414)</f>
        <v/>
      </c>
      <c r="E414" t="str">
        <f>IF('[1]配网开关（负荷开关+断路器）'!H414="","",'[1]配网开关（负荷开关+断路器）'!H414)</f>
        <v/>
      </c>
    </row>
    <row r="415" spans="1:5" x14ac:dyDescent="0.15">
      <c r="A415" t="str">
        <f>IF('[1]配网开关（负荷开关+断路器）'!A415="","",'[1]配网开关（负荷开关+断路器）'!A415)</f>
        <v/>
      </c>
      <c r="B415" t="str">
        <f>IF('[1]配网开关（负荷开关+断路器）'!B415="","",'[1]配网开关（负荷开关+断路器）'!B415)</f>
        <v/>
      </c>
      <c r="C415" t="str">
        <f>IF('[1]配网开关（负荷开关+断路器）'!D415="","",'[1]配网开关（负荷开关+断路器）'!D415)</f>
        <v/>
      </c>
      <c r="D415" t="str">
        <f>IF('[1]配网开关（负荷开关+断路器）'!E415="","",'[1]配网开关（负荷开关+断路器）'!E415)</f>
        <v/>
      </c>
      <c r="E415" t="str">
        <f>IF('[1]配网开关（负荷开关+断路器）'!H415="","",'[1]配网开关（负荷开关+断路器）'!H415)</f>
        <v/>
      </c>
    </row>
    <row r="416" spans="1:5" x14ac:dyDescent="0.15">
      <c r="A416" t="str">
        <f>IF('[1]配网开关（负荷开关+断路器）'!A416="","",'[1]配网开关（负荷开关+断路器）'!A416)</f>
        <v/>
      </c>
      <c r="B416" t="str">
        <f>IF('[1]配网开关（负荷开关+断路器）'!B416="","",'[1]配网开关（负荷开关+断路器）'!B416)</f>
        <v/>
      </c>
      <c r="C416" t="str">
        <f>IF('[1]配网开关（负荷开关+断路器）'!D416="","",'[1]配网开关（负荷开关+断路器）'!D416)</f>
        <v/>
      </c>
      <c r="D416" t="str">
        <f>IF('[1]配网开关（负荷开关+断路器）'!E416="","",'[1]配网开关（负荷开关+断路器）'!E416)</f>
        <v/>
      </c>
      <c r="E416" t="str">
        <f>IF('[1]配网开关（负荷开关+断路器）'!H416="","",'[1]配网开关（负荷开关+断路器）'!H416)</f>
        <v/>
      </c>
    </row>
    <row r="417" spans="1:5" x14ac:dyDescent="0.15">
      <c r="A417" t="str">
        <f>IF('[1]配网开关（负荷开关+断路器）'!A417="","",'[1]配网开关（负荷开关+断路器）'!A417)</f>
        <v/>
      </c>
      <c r="B417" t="str">
        <f>IF('[1]配网开关（负荷开关+断路器）'!B417="","",'[1]配网开关（负荷开关+断路器）'!B417)</f>
        <v/>
      </c>
      <c r="C417" t="str">
        <f>IF('[1]配网开关（负荷开关+断路器）'!D417="","",'[1]配网开关（负荷开关+断路器）'!D417)</f>
        <v/>
      </c>
      <c r="D417" t="str">
        <f>IF('[1]配网开关（负荷开关+断路器）'!E417="","",'[1]配网开关（负荷开关+断路器）'!E417)</f>
        <v/>
      </c>
      <c r="E417" t="str">
        <f>IF('[1]配网开关（负荷开关+断路器）'!H417="","",'[1]配网开关（负荷开关+断路器）'!H417)</f>
        <v/>
      </c>
    </row>
    <row r="418" spans="1:5" x14ac:dyDescent="0.15">
      <c r="A418" t="str">
        <f>IF('[1]配网开关（负荷开关+断路器）'!A418="","",'[1]配网开关（负荷开关+断路器）'!A418)</f>
        <v/>
      </c>
      <c r="B418" t="str">
        <f>IF('[1]配网开关（负荷开关+断路器）'!B418="","",'[1]配网开关（负荷开关+断路器）'!B418)</f>
        <v/>
      </c>
      <c r="C418" t="str">
        <f>IF('[1]配网开关（负荷开关+断路器）'!D418="","",'[1]配网开关（负荷开关+断路器）'!D418)</f>
        <v/>
      </c>
      <c r="D418" t="str">
        <f>IF('[1]配网开关（负荷开关+断路器）'!E418="","",'[1]配网开关（负荷开关+断路器）'!E418)</f>
        <v/>
      </c>
      <c r="E418" t="str">
        <f>IF('[1]配网开关（负荷开关+断路器）'!H418="","",'[1]配网开关（负荷开关+断路器）'!H418)</f>
        <v/>
      </c>
    </row>
    <row r="419" spans="1:5" x14ac:dyDescent="0.15">
      <c r="A419" t="str">
        <f>IF('[1]配网开关（负荷开关+断路器）'!A419="","",'[1]配网开关（负荷开关+断路器）'!A419)</f>
        <v/>
      </c>
      <c r="B419" t="str">
        <f>IF('[1]配网开关（负荷开关+断路器）'!B419="","",'[1]配网开关（负荷开关+断路器）'!B419)</f>
        <v/>
      </c>
      <c r="C419" t="str">
        <f>IF('[1]配网开关（负荷开关+断路器）'!D419="","",'[1]配网开关（负荷开关+断路器）'!D419)</f>
        <v/>
      </c>
      <c r="D419" t="str">
        <f>IF('[1]配网开关（负荷开关+断路器）'!E419="","",'[1]配网开关（负荷开关+断路器）'!E419)</f>
        <v/>
      </c>
      <c r="E419" t="str">
        <f>IF('[1]配网开关（负荷开关+断路器）'!H419="","",'[1]配网开关（负荷开关+断路器）'!H419)</f>
        <v/>
      </c>
    </row>
    <row r="420" spans="1:5" x14ac:dyDescent="0.15">
      <c r="A420" t="str">
        <f>IF('[1]配网开关（负荷开关+断路器）'!A420="","",'[1]配网开关（负荷开关+断路器）'!A420)</f>
        <v/>
      </c>
      <c r="B420" t="str">
        <f>IF('[1]配网开关（负荷开关+断路器）'!B420="","",'[1]配网开关（负荷开关+断路器）'!B420)</f>
        <v/>
      </c>
      <c r="C420" t="str">
        <f>IF('[1]配网开关（负荷开关+断路器）'!D420="","",'[1]配网开关（负荷开关+断路器）'!D420)</f>
        <v/>
      </c>
      <c r="D420" t="str">
        <f>IF('[1]配网开关（负荷开关+断路器）'!E420="","",'[1]配网开关（负荷开关+断路器）'!E420)</f>
        <v/>
      </c>
      <c r="E420" t="str">
        <f>IF('[1]配网开关（负荷开关+断路器）'!H420="","",'[1]配网开关（负荷开关+断路器）'!H420)</f>
        <v/>
      </c>
    </row>
    <row r="421" spans="1:5" x14ac:dyDescent="0.15">
      <c r="A421" t="str">
        <f>IF('[1]配网开关（负荷开关+断路器）'!A421="","",'[1]配网开关（负荷开关+断路器）'!A421)</f>
        <v/>
      </c>
      <c r="B421" t="str">
        <f>IF('[1]配网开关（负荷开关+断路器）'!B421="","",'[1]配网开关（负荷开关+断路器）'!B421)</f>
        <v/>
      </c>
      <c r="C421" t="str">
        <f>IF('[1]配网开关（负荷开关+断路器）'!D421="","",'[1]配网开关（负荷开关+断路器）'!D421)</f>
        <v/>
      </c>
      <c r="D421" t="str">
        <f>IF('[1]配网开关（负荷开关+断路器）'!E421="","",'[1]配网开关（负荷开关+断路器）'!E421)</f>
        <v/>
      </c>
      <c r="E421" t="str">
        <f>IF('[1]配网开关（负荷开关+断路器）'!H421="","",'[1]配网开关（负荷开关+断路器）'!H421)</f>
        <v/>
      </c>
    </row>
    <row r="422" spans="1:5" x14ac:dyDescent="0.15">
      <c r="A422" t="str">
        <f>IF('[1]配网开关（负荷开关+断路器）'!A422="","",'[1]配网开关（负荷开关+断路器）'!A422)</f>
        <v/>
      </c>
      <c r="B422" t="str">
        <f>IF('[1]配网开关（负荷开关+断路器）'!B422="","",'[1]配网开关（负荷开关+断路器）'!B422)</f>
        <v/>
      </c>
      <c r="C422" t="str">
        <f>IF('[1]配网开关（负荷开关+断路器）'!D422="","",'[1]配网开关（负荷开关+断路器）'!D422)</f>
        <v/>
      </c>
      <c r="D422" t="str">
        <f>IF('[1]配网开关（负荷开关+断路器）'!E422="","",'[1]配网开关（负荷开关+断路器）'!E422)</f>
        <v/>
      </c>
      <c r="E422" t="str">
        <f>IF('[1]配网开关（负荷开关+断路器）'!H422="","",'[1]配网开关（负荷开关+断路器）'!H422)</f>
        <v/>
      </c>
    </row>
    <row r="423" spans="1:5" x14ac:dyDescent="0.15">
      <c r="A423" t="str">
        <f>IF('[1]配网开关（负荷开关+断路器）'!A423="","",'[1]配网开关（负荷开关+断路器）'!A423)</f>
        <v/>
      </c>
      <c r="B423" t="str">
        <f>IF('[1]配网开关（负荷开关+断路器）'!B423="","",'[1]配网开关（负荷开关+断路器）'!B423)</f>
        <v/>
      </c>
      <c r="C423" t="str">
        <f>IF('[1]配网开关（负荷开关+断路器）'!D423="","",'[1]配网开关（负荷开关+断路器）'!D423)</f>
        <v/>
      </c>
      <c r="D423" t="str">
        <f>IF('[1]配网开关（负荷开关+断路器）'!E423="","",'[1]配网开关（负荷开关+断路器）'!E423)</f>
        <v/>
      </c>
      <c r="E423" t="str">
        <f>IF('[1]配网开关（负荷开关+断路器）'!H423="","",'[1]配网开关（负荷开关+断路器）'!H423)</f>
        <v/>
      </c>
    </row>
    <row r="424" spans="1:5" x14ac:dyDescent="0.15">
      <c r="A424" t="str">
        <f>IF('[1]配网开关（负荷开关+断路器）'!A424="","",'[1]配网开关（负荷开关+断路器）'!A424)</f>
        <v/>
      </c>
      <c r="B424" t="str">
        <f>IF('[1]配网开关（负荷开关+断路器）'!B424="","",'[1]配网开关（负荷开关+断路器）'!B424)</f>
        <v/>
      </c>
      <c r="C424" t="str">
        <f>IF('[1]配网开关（负荷开关+断路器）'!D424="","",'[1]配网开关（负荷开关+断路器）'!D424)</f>
        <v/>
      </c>
      <c r="D424" t="str">
        <f>IF('[1]配网开关（负荷开关+断路器）'!E424="","",'[1]配网开关（负荷开关+断路器）'!E424)</f>
        <v/>
      </c>
      <c r="E424" t="str">
        <f>IF('[1]配网开关（负荷开关+断路器）'!H424="","",'[1]配网开关（负荷开关+断路器）'!H424)</f>
        <v/>
      </c>
    </row>
    <row r="425" spans="1:5" x14ac:dyDescent="0.15">
      <c r="A425" t="str">
        <f>IF('[1]配网开关（负荷开关+断路器）'!A425="","",'[1]配网开关（负荷开关+断路器）'!A425)</f>
        <v/>
      </c>
      <c r="B425" t="str">
        <f>IF('[1]配网开关（负荷开关+断路器）'!B425="","",'[1]配网开关（负荷开关+断路器）'!B425)</f>
        <v/>
      </c>
      <c r="C425" t="str">
        <f>IF('[1]配网开关（负荷开关+断路器）'!D425="","",'[1]配网开关（负荷开关+断路器）'!D425)</f>
        <v/>
      </c>
      <c r="D425" t="str">
        <f>IF('[1]配网开关（负荷开关+断路器）'!E425="","",'[1]配网开关（负荷开关+断路器）'!E425)</f>
        <v/>
      </c>
      <c r="E425" t="str">
        <f>IF('[1]配网开关（负荷开关+断路器）'!H425="","",'[1]配网开关（负荷开关+断路器）'!H425)</f>
        <v/>
      </c>
    </row>
    <row r="426" spans="1:5" x14ac:dyDescent="0.15">
      <c r="A426" t="str">
        <f>IF('[1]配网开关（负荷开关+断路器）'!A426="","",'[1]配网开关（负荷开关+断路器）'!A426)</f>
        <v/>
      </c>
      <c r="B426" t="str">
        <f>IF('[1]配网开关（负荷开关+断路器）'!B426="","",'[1]配网开关（负荷开关+断路器）'!B426)</f>
        <v/>
      </c>
      <c r="C426" t="str">
        <f>IF('[1]配网开关（负荷开关+断路器）'!D426="","",'[1]配网开关（负荷开关+断路器）'!D426)</f>
        <v/>
      </c>
      <c r="D426" t="str">
        <f>IF('[1]配网开关（负荷开关+断路器）'!E426="","",'[1]配网开关（负荷开关+断路器）'!E426)</f>
        <v/>
      </c>
      <c r="E426" t="str">
        <f>IF('[1]配网开关（负荷开关+断路器）'!H426="","",'[1]配网开关（负荷开关+断路器）'!H426)</f>
        <v/>
      </c>
    </row>
    <row r="427" spans="1:5" x14ac:dyDescent="0.15">
      <c r="A427" t="str">
        <f>IF('[1]配网开关（负荷开关+断路器）'!A427="","",'[1]配网开关（负荷开关+断路器）'!A427)</f>
        <v/>
      </c>
      <c r="B427" t="str">
        <f>IF('[1]配网开关（负荷开关+断路器）'!B427="","",'[1]配网开关（负荷开关+断路器）'!B427)</f>
        <v/>
      </c>
      <c r="C427" t="str">
        <f>IF('[1]配网开关（负荷开关+断路器）'!D427="","",'[1]配网开关（负荷开关+断路器）'!D427)</f>
        <v/>
      </c>
      <c r="D427" t="str">
        <f>IF('[1]配网开关（负荷开关+断路器）'!E427="","",'[1]配网开关（负荷开关+断路器）'!E427)</f>
        <v/>
      </c>
      <c r="E427" t="str">
        <f>IF('[1]配网开关（负荷开关+断路器）'!H427="","",'[1]配网开关（负荷开关+断路器）'!H427)</f>
        <v/>
      </c>
    </row>
    <row r="428" spans="1:5" x14ac:dyDescent="0.15">
      <c r="A428" t="str">
        <f>IF('[1]配网开关（负荷开关+断路器）'!A428="","",'[1]配网开关（负荷开关+断路器）'!A428)</f>
        <v/>
      </c>
      <c r="B428" t="str">
        <f>IF('[1]配网开关（负荷开关+断路器）'!B428="","",'[1]配网开关（负荷开关+断路器）'!B428)</f>
        <v/>
      </c>
      <c r="C428" t="str">
        <f>IF('[1]配网开关（负荷开关+断路器）'!D428="","",'[1]配网开关（负荷开关+断路器）'!D428)</f>
        <v/>
      </c>
      <c r="D428" t="str">
        <f>IF('[1]配网开关（负荷开关+断路器）'!E428="","",'[1]配网开关（负荷开关+断路器）'!E428)</f>
        <v/>
      </c>
      <c r="E428" t="str">
        <f>IF('[1]配网开关（负荷开关+断路器）'!H428="","",'[1]配网开关（负荷开关+断路器）'!H428)</f>
        <v/>
      </c>
    </row>
    <row r="429" spans="1:5" x14ac:dyDescent="0.15">
      <c r="A429" t="str">
        <f>IF('[1]配网开关（负荷开关+断路器）'!A429="","",'[1]配网开关（负荷开关+断路器）'!A429)</f>
        <v/>
      </c>
      <c r="B429" t="str">
        <f>IF('[1]配网开关（负荷开关+断路器）'!B429="","",'[1]配网开关（负荷开关+断路器）'!B429)</f>
        <v/>
      </c>
      <c r="C429" t="str">
        <f>IF('[1]配网开关（负荷开关+断路器）'!D429="","",'[1]配网开关（负荷开关+断路器）'!D429)</f>
        <v/>
      </c>
      <c r="D429" t="str">
        <f>IF('[1]配网开关（负荷开关+断路器）'!E429="","",'[1]配网开关（负荷开关+断路器）'!E429)</f>
        <v/>
      </c>
      <c r="E429" t="str">
        <f>IF('[1]配网开关（负荷开关+断路器）'!H429="","",'[1]配网开关（负荷开关+断路器）'!H429)</f>
        <v/>
      </c>
    </row>
    <row r="430" spans="1:5" x14ac:dyDescent="0.15">
      <c r="A430" t="str">
        <f>IF('[1]配网开关（负荷开关+断路器）'!A430="","",'[1]配网开关（负荷开关+断路器）'!A430)</f>
        <v/>
      </c>
      <c r="B430" t="str">
        <f>IF('[1]配网开关（负荷开关+断路器）'!B430="","",'[1]配网开关（负荷开关+断路器）'!B430)</f>
        <v/>
      </c>
      <c r="C430" t="str">
        <f>IF('[1]配网开关（负荷开关+断路器）'!D430="","",'[1]配网开关（负荷开关+断路器）'!D430)</f>
        <v/>
      </c>
      <c r="D430" t="str">
        <f>IF('[1]配网开关（负荷开关+断路器）'!E430="","",'[1]配网开关（负荷开关+断路器）'!E430)</f>
        <v/>
      </c>
      <c r="E430" t="str">
        <f>IF('[1]配网开关（负荷开关+断路器）'!H430="","",'[1]配网开关（负荷开关+断路器）'!H430)</f>
        <v/>
      </c>
    </row>
    <row r="431" spans="1:5" x14ac:dyDescent="0.15">
      <c r="A431" t="str">
        <f>IF('[1]配网开关（负荷开关+断路器）'!A431="","",'[1]配网开关（负荷开关+断路器）'!A431)</f>
        <v/>
      </c>
      <c r="B431" t="str">
        <f>IF('[1]配网开关（负荷开关+断路器）'!B431="","",'[1]配网开关（负荷开关+断路器）'!B431)</f>
        <v/>
      </c>
      <c r="C431" t="str">
        <f>IF('[1]配网开关（负荷开关+断路器）'!D431="","",'[1]配网开关（负荷开关+断路器）'!D431)</f>
        <v/>
      </c>
      <c r="D431" t="str">
        <f>IF('[1]配网开关（负荷开关+断路器）'!E431="","",'[1]配网开关（负荷开关+断路器）'!E431)</f>
        <v/>
      </c>
      <c r="E431" t="str">
        <f>IF('[1]配网开关（负荷开关+断路器）'!H431="","",'[1]配网开关（负荷开关+断路器）'!H431)</f>
        <v/>
      </c>
    </row>
    <row r="432" spans="1:5" x14ac:dyDescent="0.15">
      <c r="A432" t="str">
        <f>IF('[1]配网开关（负荷开关+断路器）'!A432="","",'[1]配网开关（负荷开关+断路器）'!A432)</f>
        <v/>
      </c>
      <c r="B432" t="str">
        <f>IF('[1]配网开关（负荷开关+断路器）'!B432="","",'[1]配网开关（负荷开关+断路器）'!B432)</f>
        <v/>
      </c>
      <c r="C432" t="str">
        <f>IF('[1]配网开关（负荷开关+断路器）'!D432="","",'[1]配网开关（负荷开关+断路器）'!D432)</f>
        <v/>
      </c>
      <c r="D432" t="str">
        <f>IF('[1]配网开关（负荷开关+断路器）'!E432="","",'[1]配网开关（负荷开关+断路器）'!E432)</f>
        <v/>
      </c>
      <c r="E432" t="str">
        <f>IF('[1]配网开关（负荷开关+断路器）'!H432="","",'[1]配网开关（负荷开关+断路器）'!H432)</f>
        <v/>
      </c>
    </row>
    <row r="433" spans="1:5" x14ac:dyDescent="0.15">
      <c r="A433" t="str">
        <f>IF('[1]配网开关（负荷开关+断路器）'!A433="","",'[1]配网开关（负荷开关+断路器）'!A433)</f>
        <v/>
      </c>
      <c r="B433" t="str">
        <f>IF('[1]配网开关（负荷开关+断路器）'!B433="","",'[1]配网开关（负荷开关+断路器）'!B433)</f>
        <v/>
      </c>
      <c r="C433" t="str">
        <f>IF('[1]配网开关（负荷开关+断路器）'!D433="","",'[1]配网开关（负荷开关+断路器）'!D433)</f>
        <v/>
      </c>
      <c r="D433" t="str">
        <f>IF('[1]配网开关（负荷开关+断路器）'!E433="","",'[1]配网开关（负荷开关+断路器）'!E433)</f>
        <v/>
      </c>
      <c r="E433" t="str">
        <f>IF('[1]配网开关（负荷开关+断路器）'!H433="","",'[1]配网开关（负荷开关+断路器）'!H433)</f>
        <v/>
      </c>
    </row>
    <row r="434" spans="1:5" x14ac:dyDescent="0.15">
      <c r="A434" t="str">
        <f>IF('[1]配网开关（负荷开关+断路器）'!A434="","",'[1]配网开关（负荷开关+断路器）'!A434)</f>
        <v/>
      </c>
      <c r="B434" t="str">
        <f>IF('[1]配网开关（负荷开关+断路器）'!B434="","",'[1]配网开关（负荷开关+断路器）'!B434)</f>
        <v/>
      </c>
      <c r="C434" t="str">
        <f>IF('[1]配网开关（负荷开关+断路器）'!D434="","",'[1]配网开关（负荷开关+断路器）'!D434)</f>
        <v/>
      </c>
      <c r="D434" t="str">
        <f>IF('[1]配网开关（负荷开关+断路器）'!E434="","",'[1]配网开关（负荷开关+断路器）'!E434)</f>
        <v/>
      </c>
      <c r="E434" t="str">
        <f>IF('[1]配网开关（负荷开关+断路器）'!H434="","",'[1]配网开关（负荷开关+断路器）'!H434)</f>
        <v/>
      </c>
    </row>
    <row r="435" spans="1:5" x14ac:dyDescent="0.15">
      <c r="A435" t="str">
        <f>IF('[1]配网开关（负荷开关+断路器）'!A435="","",'[1]配网开关（负荷开关+断路器）'!A435)</f>
        <v/>
      </c>
      <c r="B435" t="str">
        <f>IF('[1]配网开关（负荷开关+断路器）'!B435="","",'[1]配网开关（负荷开关+断路器）'!B435)</f>
        <v/>
      </c>
      <c r="C435" t="str">
        <f>IF('[1]配网开关（负荷开关+断路器）'!D435="","",'[1]配网开关（负荷开关+断路器）'!D435)</f>
        <v/>
      </c>
      <c r="D435" t="str">
        <f>IF('[1]配网开关（负荷开关+断路器）'!E435="","",'[1]配网开关（负荷开关+断路器）'!E435)</f>
        <v/>
      </c>
      <c r="E435" t="str">
        <f>IF('[1]配网开关（负荷开关+断路器）'!H435="","",'[1]配网开关（负荷开关+断路器）'!H435)</f>
        <v/>
      </c>
    </row>
    <row r="436" spans="1:5" x14ac:dyDescent="0.15">
      <c r="A436" t="str">
        <f>IF('[1]配网开关（负荷开关+断路器）'!A436="","",'[1]配网开关（负荷开关+断路器）'!A436)</f>
        <v/>
      </c>
      <c r="B436" t="str">
        <f>IF('[1]配网开关（负荷开关+断路器）'!B436="","",'[1]配网开关（负荷开关+断路器）'!B436)</f>
        <v/>
      </c>
      <c r="C436" t="str">
        <f>IF('[1]配网开关（负荷开关+断路器）'!D436="","",'[1]配网开关（负荷开关+断路器）'!D436)</f>
        <v/>
      </c>
      <c r="D436" t="str">
        <f>IF('[1]配网开关（负荷开关+断路器）'!E436="","",'[1]配网开关（负荷开关+断路器）'!E436)</f>
        <v/>
      </c>
      <c r="E436" t="str">
        <f>IF('[1]配网开关（负荷开关+断路器）'!H436="","",'[1]配网开关（负荷开关+断路器）'!H436)</f>
        <v/>
      </c>
    </row>
    <row r="437" spans="1:5" x14ac:dyDescent="0.15">
      <c r="A437" t="str">
        <f>IF('[1]配网开关（负荷开关+断路器）'!A437="","",'[1]配网开关（负荷开关+断路器）'!A437)</f>
        <v/>
      </c>
      <c r="B437" t="str">
        <f>IF('[1]配网开关（负荷开关+断路器）'!B437="","",'[1]配网开关（负荷开关+断路器）'!B437)</f>
        <v/>
      </c>
      <c r="C437" t="str">
        <f>IF('[1]配网开关（负荷开关+断路器）'!D437="","",'[1]配网开关（负荷开关+断路器）'!D437)</f>
        <v/>
      </c>
      <c r="D437" t="str">
        <f>IF('[1]配网开关（负荷开关+断路器）'!E437="","",'[1]配网开关（负荷开关+断路器）'!E437)</f>
        <v/>
      </c>
      <c r="E437" t="str">
        <f>IF('[1]配网开关（负荷开关+断路器）'!H437="","",'[1]配网开关（负荷开关+断路器）'!H437)</f>
        <v/>
      </c>
    </row>
    <row r="438" spans="1:5" x14ac:dyDescent="0.15">
      <c r="A438" t="str">
        <f>IF('[1]配网开关（负荷开关+断路器）'!A438="","",'[1]配网开关（负荷开关+断路器）'!A438)</f>
        <v/>
      </c>
      <c r="B438" t="str">
        <f>IF('[1]配网开关（负荷开关+断路器）'!B438="","",'[1]配网开关（负荷开关+断路器）'!B438)</f>
        <v/>
      </c>
      <c r="C438" t="str">
        <f>IF('[1]配网开关（负荷开关+断路器）'!D438="","",'[1]配网开关（负荷开关+断路器）'!D438)</f>
        <v/>
      </c>
      <c r="D438" t="str">
        <f>IF('[1]配网开关（负荷开关+断路器）'!E438="","",'[1]配网开关（负荷开关+断路器）'!E438)</f>
        <v/>
      </c>
      <c r="E438" t="str">
        <f>IF('[1]配网开关（负荷开关+断路器）'!H438="","",'[1]配网开关（负荷开关+断路器）'!H438)</f>
        <v/>
      </c>
    </row>
    <row r="439" spans="1:5" x14ac:dyDescent="0.15">
      <c r="A439" t="str">
        <f>IF('[1]配网开关（负荷开关+断路器）'!A439="","",'[1]配网开关（负荷开关+断路器）'!A439)</f>
        <v/>
      </c>
      <c r="B439" t="str">
        <f>IF('[1]配网开关（负荷开关+断路器）'!B439="","",'[1]配网开关（负荷开关+断路器）'!B439)</f>
        <v/>
      </c>
      <c r="C439" t="str">
        <f>IF('[1]配网开关（负荷开关+断路器）'!D439="","",'[1]配网开关（负荷开关+断路器）'!D439)</f>
        <v/>
      </c>
      <c r="D439" t="str">
        <f>IF('[1]配网开关（负荷开关+断路器）'!E439="","",'[1]配网开关（负荷开关+断路器）'!E439)</f>
        <v/>
      </c>
      <c r="E439" t="str">
        <f>IF('[1]配网开关（负荷开关+断路器）'!H439="","",'[1]配网开关（负荷开关+断路器）'!H439)</f>
        <v/>
      </c>
    </row>
    <row r="440" spans="1:5" x14ac:dyDescent="0.15">
      <c r="A440" t="str">
        <f>IF('[1]配网开关（负荷开关+断路器）'!A440="","",'[1]配网开关（负荷开关+断路器）'!A440)</f>
        <v/>
      </c>
      <c r="B440" t="str">
        <f>IF('[1]配网开关（负荷开关+断路器）'!B440="","",'[1]配网开关（负荷开关+断路器）'!B440)</f>
        <v/>
      </c>
      <c r="C440" t="str">
        <f>IF('[1]配网开关（负荷开关+断路器）'!D440="","",'[1]配网开关（负荷开关+断路器）'!D440)</f>
        <v/>
      </c>
      <c r="D440" t="str">
        <f>IF('[1]配网开关（负荷开关+断路器）'!E440="","",'[1]配网开关（负荷开关+断路器）'!E440)</f>
        <v/>
      </c>
      <c r="E440" t="str">
        <f>IF('[1]配网开关（负荷开关+断路器）'!H440="","",'[1]配网开关（负荷开关+断路器）'!H440)</f>
        <v/>
      </c>
    </row>
    <row r="441" spans="1:5" x14ac:dyDescent="0.15">
      <c r="A441" t="str">
        <f>IF('[1]配网开关（负荷开关+断路器）'!A441="","",'[1]配网开关（负荷开关+断路器）'!A441)</f>
        <v/>
      </c>
      <c r="B441" t="str">
        <f>IF('[1]配网开关（负荷开关+断路器）'!B441="","",'[1]配网开关（负荷开关+断路器）'!B441)</f>
        <v/>
      </c>
      <c r="C441" t="str">
        <f>IF('[1]配网开关（负荷开关+断路器）'!D441="","",'[1]配网开关（负荷开关+断路器）'!D441)</f>
        <v/>
      </c>
      <c r="D441" t="str">
        <f>IF('[1]配网开关（负荷开关+断路器）'!E441="","",'[1]配网开关（负荷开关+断路器）'!E441)</f>
        <v/>
      </c>
      <c r="E441" t="str">
        <f>IF('[1]配网开关（负荷开关+断路器）'!H441="","",'[1]配网开关（负荷开关+断路器）'!H441)</f>
        <v/>
      </c>
    </row>
    <row r="442" spans="1:5" x14ac:dyDescent="0.15">
      <c r="A442" t="str">
        <f>IF('[1]配网开关（负荷开关+断路器）'!A442="","",'[1]配网开关（负荷开关+断路器）'!A442)</f>
        <v/>
      </c>
      <c r="B442" t="str">
        <f>IF('[1]配网开关（负荷开关+断路器）'!B442="","",'[1]配网开关（负荷开关+断路器）'!B442)</f>
        <v/>
      </c>
      <c r="C442" t="str">
        <f>IF('[1]配网开关（负荷开关+断路器）'!D442="","",'[1]配网开关（负荷开关+断路器）'!D442)</f>
        <v/>
      </c>
      <c r="D442" t="str">
        <f>IF('[1]配网开关（负荷开关+断路器）'!E442="","",'[1]配网开关（负荷开关+断路器）'!E442)</f>
        <v/>
      </c>
      <c r="E442" t="str">
        <f>IF('[1]配网开关（负荷开关+断路器）'!H442="","",'[1]配网开关（负荷开关+断路器）'!H442)</f>
        <v/>
      </c>
    </row>
    <row r="443" spans="1:5" x14ac:dyDescent="0.15">
      <c r="A443" t="str">
        <f>IF('[1]配网开关（负荷开关+断路器）'!A443="","",'[1]配网开关（负荷开关+断路器）'!A443)</f>
        <v/>
      </c>
      <c r="B443" t="str">
        <f>IF('[1]配网开关（负荷开关+断路器）'!B443="","",'[1]配网开关（负荷开关+断路器）'!B443)</f>
        <v/>
      </c>
      <c r="C443" t="str">
        <f>IF('[1]配网开关（负荷开关+断路器）'!D443="","",'[1]配网开关（负荷开关+断路器）'!D443)</f>
        <v/>
      </c>
      <c r="D443" t="str">
        <f>IF('[1]配网开关（负荷开关+断路器）'!E443="","",'[1]配网开关（负荷开关+断路器）'!E443)</f>
        <v/>
      </c>
      <c r="E443" t="str">
        <f>IF('[1]配网开关（负荷开关+断路器）'!H443="","",'[1]配网开关（负荷开关+断路器）'!H443)</f>
        <v/>
      </c>
    </row>
    <row r="444" spans="1:5" x14ac:dyDescent="0.15">
      <c r="A444" t="str">
        <f>IF('[1]配网开关（负荷开关+断路器）'!A444="","",'[1]配网开关（负荷开关+断路器）'!A444)</f>
        <v/>
      </c>
      <c r="B444" t="str">
        <f>IF('[1]配网开关（负荷开关+断路器）'!B444="","",'[1]配网开关（负荷开关+断路器）'!B444)</f>
        <v/>
      </c>
      <c r="C444" t="str">
        <f>IF('[1]配网开关（负荷开关+断路器）'!D444="","",'[1]配网开关（负荷开关+断路器）'!D444)</f>
        <v/>
      </c>
      <c r="D444" t="str">
        <f>IF('[1]配网开关（负荷开关+断路器）'!E444="","",'[1]配网开关（负荷开关+断路器）'!E444)</f>
        <v/>
      </c>
      <c r="E444" t="str">
        <f>IF('[1]配网开关（负荷开关+断路器）'!H444="","",'[1]配网开关（负荷开关+断路器）'!H444)</f>
        <v/>
      </c>
    </row>
    <row r="445" spans="1:5" x14ac:dyDescent="0.15">
      <c r="A445" t="str">
        <f>IF('[1]配网开关（负荷开关+断路器）'!A445="","",'[1]配网开关（负荷开关+断路器）'!A445)</f>
        <v/>
      </c>
      <c r="B445" t="str">
        <f>IF('[1]配网开关（负荷开关+断路器）'!B445="","",'[1]配网开关（负荷开关+断路器）'!B445)</f>
        <v/>
      </c>
      <c r="C445" t="str">
        <f>IF('[1]配网开关（负荷开关+断路器）'!D445="","",'[1]配网开关（负荷开关+断路器）'!D445)</f>
        <v/>
      </c>
      <c r="D445" t="str">
        <f>IF('[1]配网开关（负荷开关+断路器）'!E445="","",'[1]配网开关（负荷开关+断路器）'!E445)</f>
        <v/>
      </c>
      <c r="E445" t="str">
        <f>IF('[1]配网开关（负荷开关+断路器）'!H445="","",'[1]配网开关（负荷开关+断路器）'!H445)</f>
        <v/>
      </c>
    </row>
    <row r="446" spans="1:5" x14ac:dyDescent="0.15">
      <c r="A446" t="str">
        <f>IF('[1]配网开关（负荷开关+断路器）'!A446="","",'[1]配网开关（负荷开关+断路器）'!A446)</f>
        <v/>
      </c>
      <c r="B446" t="str">
        <f>IF('[1]配网开关（负荷开关+断路器）'!B446="","",'[1]配网开关（负荷开关+断路器）'!B446)</f>
        <v/>
      </c>
      <c r="C446" t="str">
        <f>IF('[1]配网开关（负荷开关+断路器）'!D446="","",'[1]配网开关（负荷开关+断路器）'!D446)</f>
        <v/>
      </c>
      <c r="D446" t="str">
        <f>IF('[1]配网开关（负荷开关+断路器）'!E446="","",'[1]配网开关（负荷开关+断路器）'!E446)</f>
        <v/>
      </c>
      <c r="E446" t="str">
        <f>IF('[1]配网开关（负荷开关+断路器）'!H446="","",'[1]配网开关（负荷开关+断路器）'!H446)</f>
        <v/>
      </c>
    </row>
    <row r="447" spans="1:5" x14ac:dyDescent="0.15">
      <c r="A447" t="str">
        <f>IF('[1]配网开关（负荷开关+断路器）'!A447="","",'[1]配网开关（负荷开关+断路器）'!A447)</f>
        <v/>
      </c>
      <c r="B447" t="str">
        <f>IF('[1]配网开关（负荷开关+断路器）'!B447="","",'[1]配网开关（负荷开关+断路器）'!B447)</f>
        <v/>
      </c>
      <c r="C447" t="str">
        <f>IF('[1]配网开关（负荷开关+断路器）'!D447="","",'[1]配网开关（负荷开关+断路器）'!D447)</f>
        <v/>
      </c>
      <c r="D447" t="str">
        <f>IF('[1]配网开关（负荷开关+断路器）'!E447="","",'[1]配网开关（负荷开关+断路器）'!E447)</f>
        <v/>
      </c>
      <c r="E447" t="str">
        <f>IF('[1]配网开关（负荷开关+断路器）'!H447="","",'[1]配网开关（负荷开关+断路器）'!H447)</f>
        <v/>
      </c>
    </row>
    <row r="448" spans="1:5" x14ac:dyDescent="0.15">
      <c r="A448" t="str">
        <f>IF('[1]配网开关（负荷开关+断路器）'!A448="","",'[1]配网开关（负荷开关+断路器）'!A448)</f>
        <v/>
      </c>
      <c r="B448" t="str">
        <f>IF('[1]配网开关（负荷开关+断路器）'!B448="","",'[1]配网开关（负荷开关+断路器）'!B448)</f>
        <v/>
      </c>
      <c r="C448" t="str">
        <f>IF('[1]配网开关（负荷开关+断路器）'!D448="","",'[1]配网开关（负荷开关+断路器）'!D448)</f>
        <v/>
      </c>
      <c r="D448" t="str">
        <f>IF('[1]配网开关（负荷开关+断路器）'!E448="","",'[1]配网开关（负荷开关+断路器）'!E448)</f>
        <v/>
      </c>
      <c r="E448" t="str">
        <f>IF('[1]配网开关（负荷开关+断路器）'!H448="","",'[1]配网开关（负荷开关+断路器）'!H448)</f>
        <v/>
      </c>
    </row>
    <row r="449" spans="1:5" x14ac:dyDescent="0.15">
      <c r="A449" t="str">
        <f>IF('[1]配网开关（负荷开关+断路器）'!A449="","",'[1]配网开关（负荷开关+断路器）'!A449)</f>
        <v/>
      </c>
      <c r="B449" t="str">
        <f>IF('[1]配网开关（负荷开关+断路器）'!B449="","",'[1]配网开关（负荷开关+断路器）'!B449)</f>
        <v/>
      </c>
      <c r="C449" t="str">
        <f>IF('[1]配网开关（负荷开关+断路器）'!D449="","",'[1]配网开关（负荷开关+断路器）'!D449)</f>
        <v/>
      </c>
      <c r="D449" t="str">
        <f>IF('[1]配网开关（负荷开关+断路器）'!E449="","",'[1]配网开关（负荷开关+断路器）'!E449)</f>
        <v/>
      </c>
      <c r="E449" t="str">
        <f>IF('[1]配网开关（负荷开关+断路器）'!H449="","",'[1]配网开关（负荷开关+断路器）'!H449)</f>
        <v/>
      </c>
    </row>
    <row r="450" spans="1:5" x14ac:dyDescent="0.15">
      <c r="A450" t="str">
        <f>IF('[1]配网开关（负荷开关+断路器）'!A450="","",'[1]配网开关（负荷开关+断路器）'!A450)</f>
        <v/>
      </c>
      <c r="B450" t="str">
        <f>IF('[1]配网开关（负荷开关+断路器）'!B450="","",'[1]配网开关（负荷开关+断路器）'!B450)</f>
        <v/>
      </c>
      <c r="C450" t="str">
        <f>IF('[1]配网开关（负荷开关+断路器）'!D450="","",'[1]配网开关（负荷开关+断路器）'!D450)</f>
        <v/>
      </c>
      <c r="D450" t="str">
        <f>IF('[1]配网开关（负荷开关+断路器）'!E450="","",'[1]配网开关（负荷开关+断路器）'!E450)</f>
        <v/>
      </c>
      <c r="E450" t="str">
        <f>IF('[1]配网开关（负荷开关+断路器）'!H450="","",'[1]配网开关（负荷开关+断路器）'!H450)</f>
        <v/>
      </c>
    </row>
    <row r="451" spans="1:5" x14ac:dyDescent="0.15">
      <c r="A451" t="str">
        <f>IF('[1]配网开关（负荷开关+断路器）'!A451="","",'[1]配网开关（负荷开关+断路器）'!A451)</f>
        <v/>
      </c>
      <c r="B451" t="str">
        <f>IF('[1]配网开关（负荷开关+断路器）'!B451="","",'[1]配网开关（负荷开关+断路器）'!B451)</f>
        <v/>
      </c>
      <c r="C451" t="str">
        <f>IF('[1]配网开关（负荷开关+断路器）'!D451="","",'[1]配网开关（负荷开关+断路器）'!D451)</f>
        <v/>
      </c>
      <c r="D451" t="str">
        <f>IF('[1]配网开关（负荷开关+断路器）'!E451="","",'[1]配网开关（负荷开关+断路器）'!E451)</f>
        <v/>
      </c>
      <c r="E451" t="str">
        <f>IF('[1]配网开关（负荷开关+断路器）'!H451="","",'[1]配网开关（负荷开关+断路器）'!H451)</f>
        <v/>
      </c>
    </row>
    <row r="452" spans="1:5" x14ac:dyDescent="0.15">
      <c r="A452" t="str">
        <f>IF('[1]配网开关（负荷开关+断路器）'!A452="","",'[1]配网开关（负荷开关+断路器）'!A452)</f>
        <v/>
      </c>
      <c r="B452" t="str">
        <f>IF('[1]配网开关（负荷开关+断路器）'!B452="","",'[1]配网开关（负荷开关+断路器）'!B452)</f>
        <v/>
      </c>
      <c r="C452" t="str">
        <f>IF('[1]配网开关（负荷开关+断路器）'!D452="","",'[1]配网开关（负荷开关+断路器）'!D452)</f>
        <v/>
      </c>
      <c r="D452" t="str">
        <f>IF('[1]配网开关（负荷开关+断路器）'!E452="","",'[1]配网开关（负荷开关+断路器）'!E452)</f>
        <v/>
      </c>
      <c r="E452" t="str">
        <f>IF('[1]配网开关（负荷开关+断路器）'!H452="","",'[1]配网开关（负荷开关+断路器）'!H452)</f>
        <v/>
      </c>
    </row>
    <row r="453" spans="1:5" x14ac:dyDescent="0.15">
      <c r="A453" t="str">
        <f>IF('[1]配网开关（负荷开关+断路器）'!A453="","",'[1]配网开关（负荷开关+断路器）'!A453)</f>
        <v/>
      </c>
      <c r="B453" t="str">
        <f>IF('[1]配网开关（负荷开关+断路器）'!B453="","",'[1]配网开关（负荷开关+断路器）'!B453)</f>
        <v/>
      </c>
      <c r="C453" t="str">
        <f>IF('[1]配网开关（负荷开关+断路器）'!D453="","",'[1]配网开关（负荷开关+断路器）'!D453)</f>
        <v/>
      </c>
      <c r="D453" t="str">
        <f>IF('[1]配网开关（负荷开关+断路器）'!E453="","",'[1]配网开关（负荷开关+断路器）'!E453)</f>
        <v/>
      </c>
      <c r="E453" t="str">
        <f>IF('[1]配网开关（负荷开关+断路器）'!H453="","",'[1]配网开关（负荷开关+断路器）'!H453)</f>
        <v/>
      </c>
    </row>
    <row r="454" spans="1:5" x14ac:dyDescent="0.15">
      <c r="A454" t="str">
        <f>IF('[1]配网开关（负荷开关+断路器）'!A454="","",'[1]配网开关（负荷开关+断路器）'!A454)</f>
        <v/>
      </c>
      <c r="B454" t="str">
        <f>IF('[1]配网开关（负荷开关+断路器）'!B454="","",'[1]配网开关（负荷开关+断路器）'!B454)</f>
        <v/>
      </c>
      <c r="C454" t="str">
        <f>IF('[1]配网开关（负荷开关+断路器）'!D454="","",'[1]配网开关（负荷开关+断路器）'!D454)</f>
        <v/>
      </c>
      <c r="D454" t="str">
        <f>IF('[1]配网开关（负荷开关+断路器）'!E454="","",'[1]配网开关（负荷开关+断路器）'!E454)</f>
        <v/>
      </c>
      <c r="E454" t="str">
        <f>IF('[1]配网开关（负荷开关+断路器）'!H454="","",'[1]配网开关（负荷开关+断路器）'!H454)</f>
        <v/>
      </c>
    </row>
    <row r="455" spans="1:5" x14ac:dyDescent="0.15">
      <c r="A455" t="str">
        <f>IF('[1]配网开关（负荷开关+断路器）'!A455="","",'[1]配网开关（负荷开关+断路器）'!A455)</f>
        <v/>
      </c>
      <c r="B455" t="str">
        <f>IF('[1]配网开关（负荷开关+断路器）'!B455="","",'[1]配网开关（负荷开关+断路器）'!B455)</f>
        <v/>
      </c>
      <c r="C455" t="str">
        <f>IF('[1]配网开关（负荷开关+断路器）'!D455="","",'[1]配网开关（负荷开关+断路器）'!D455)</f>
        <v/>
      </c>
      <c r="D455" t="str">
        <f>IF('[1]配网开关（负荷开关+断路器）'!E455="","",'[1]配网开关（负荷开关+断路器）'!E455)</f>
        <v/>
      </c>
      <c r="E455" t="str">
        <f>IF('[1]配网开关（负荷开关+断路器）'!H455="","",'[1]配网开关（负荷开关+断路器）'!H455)</f>
        <v/>
      </c>
    </row>
    <row r="456" spans="1:5" x14ac:dyDescent="0.15">
      <c r="A456" t="str">
        <f>IF('[1]配网开关（负荷开关+断路器）'!A456="","",'[1]配网开关（负荷开关+断路器）'!A456)</f>
        <v/>
      </c>
      <c r="B456" t="str">
        <f>IF('[1]配网开关（负荷开关+断路器）'!B456="","",'[1]配网开关（负荷开关+断路器）'!B456)</f>
        <v/>
      </c>
      <c r="C456" t="str">
        <f>IF('[1]配网开关（负荷开关+断路器）'!D456="","",'[1]配网开关（负荷开关+断路器）'!D456)</f>
        <v/>
      </c>
      <c r="D456" t="str">
        <f>IF('[1]配网开关（负荷开关+断路器）'!E456="","",'[1]配网开关（负荷开关+断路器）'!E456)</f>
        <v/>
      </c>
      <c r="E456" t="str">
        <f>IF('[1]配网开关（负荷开关+断路器）'!H456="","",'[1]配网开关（负荷开关+断路器）'!H456)</f>
        <v/>
      </c>
    </row>
    <row r="457" spans="1:5" x14ac:dyDescent="0.15">
      <c r="A457" t="str">
        <f>IF('[1]配网开关（负荷开关+断路器）'!A457="","",'[1]配网开关（负荷开关+断路器）'!A457)</f>
        <v/>
      </c>
      <c r="B457" t="str">
        <f>IF('[1]配网开关（负荷开关+断路器）'!B457="","",'[1]配网开关（负荷开关+断路器）'!B457)</f>
        <v/>
      </c>
      <c r="C457" t="str">
        <f>IF('[1]配网开关（负荷开关+断路器）'!D457="","",'[1]配网开关（负荷开关+断路器）'!D457)</f>
        <v/>
      </c>
      <c r="D457" t="str">
        <f>IF('[1]配网开关（负荷开关+断路器）'!E457="","",'[1]配网开关（负荷开关+断路器）'!E457)</f>
        <v/>
      </c>
      <c r="E457" t="str">
        <f>IF('[1]配网开关（负荷开关+断路器）'!H457="","",'[1]配网开关（负荷开关+断路器）'!H457)</f>
        <v/>
      </c>
    </row>
    <row r="458" spans="1:5" x14ac:dyDescent="0.15">
      <c r="A458" t="str">
        <f>IF('[1]配网开关（负荷开关+断路器）'!A458="","",'[1]配网开关（负荷开关+断路器）'!A458)</f>
        <v/>
      </c>
      <c r="B458" t="str">
        <f>IF('[1]配网开关（负荷开关+断路器）'!B458="","",'[1]配网开关（负荷开关+断路器）'!B458)</f>
        <v/>
      </c>
      <c r="C458" t="str">
        <f>IF('[1]配网开关（负荷开关+断路器）'!D458="","",'[1]配网开关（负荷开关+断路器）'!D458)</f>
        <v/>
      </c>
      <c r="D458" t="str">
        <f>IF('[1]配网开关（负荷开关+断路器）'!E458="","",'[1]配网开关（负荷开关+断路器）'!E458)</f>
        <v/>
      </c>
      <c r="E458" t="str">
        <f>IF('[1]配网开关（负荷开关+断路器）'!H458="","",'[1]配网开关（负荷开关+断路器）'!H458)</f>
        <v/>
      </c>
    </row>
    <row r="459" spans="1:5" x14ac:dyDescent="0.15">
      <c r="A459" t="str">
        <f>IF('[1]配网开关（负荷开关+断路器）'!A459="","",'[1]配网开关（负荷开关+断路器）'!A459)</f>
        <v/>
      </c>
      <c r="B459" t="str">
        <f>IF('[1]配网开关（负荷开关+断路器）'!B459="","",'[1]配网开关（负荷开关+断路器）'!B459)</f>
        <v/>
      </c>
      <c r="C459" t="str">
        <f>IF('[1]配网开关（负荷开关+断路器）'!D459="","",'[1]配网开关（负荷开关+断路器）'!D459)</f>
        <v/>
      </c>
      <c r="D459" t="str">
        <f>IF('[1]配网开关（负荷开关+断路器）'!E459="","",'[1]配网开关（负荷开关+断路器）'!E459)</f>
        <v/>
      </c>
      <c r="E459" t="str">
        <f>IF('[1]配网开关（负荷开关+断路器）'!H459="","",'[1]配网开关（负荷开关+断路器）'!H459)</f>
        <v/>
      </c>
    </row>
    <row r="460" spans="1:5" x14ac:dyDescent="0.15">
      <c r="A460" t="str">
        <f>IF('[1]配网开关（负荷开关+断路器）'!A460="","",'[1]配网开关（负荷开关+断路器）'!A460)</f>
        <v/>
      </c>
      <c r="B460" t="str">
        <f>IF('[1]配网开关（负荷开关+断路器）'!B460="","",'[1]配网开关（负荷开关+断路器）'!B460)</f>
        <v/>
      </c>
      <c r="C460" t="str">
        <f>IF('[1]配网开关（负荷开关+断路器）'!D460="","",'[1]配网开关（负荷开关+断路器）'!D460)</f>
        <v/>
      </c>
      <c r="D460" t="str">
        <f>IF('[1]配网开关（负荷开关+断路器）'!E460="","",'[1]配网开关（负荷开关+断路器）'!E460)</f>
        <v/>
      </c>
      <c r="E460" t="str">
        <f>IF('[1]配网开关（负荷开关+断路器）'!H460="","",'[1]配网开关（负荷开关+断路器）'!H460)</f>
        <v/>
      </c>
    </row>
    <row r="461" spans="1:5" x14ac:dyDescent="0.15">
      <c r="A461" t="str">
        <f>IF('[1]配网开关（负荷开关+断路器）'!A461="","",'[1]配网开关（负荷开关+断路器）'!A461)</f>
        <v/>
      </c>
      <c r="B461" t="str">
        <f>IF('[1]配网开关（负荷开关+断路器）'!B461="","",'[1]配网开关（负荷开关+断路器）'!B461)</f>
        <v/>
      </c>
      <c r="C461" t="str">
        <f>IF('[1]配网开关（负荷开关+断路器）'!D461="","",'[1]配网开关（负荷开关+断路器）'!D461)</f>
        <v/>
      </c>
      <c r="D461" t="str">
        <f>IF('[1]配网开关（负荷开关+断路器）'!E461="","",'[1]配网开关（负荷开关+断路器）'!E461)</f>
        <v/>
      </c>
      <c r="E461" t="str">
        <f>IF('[1]配网开关（负荷开关+断路器）'!H461="","",'[1]配网开关（负荷开关+断路器）'!H461)</f>
        <v/>
      </c>
    </row>
    <row r="462" spans="1:5" x14ac:dyDescent="0.15">
      <c r="A462" t="str">
        <f>IF('[1]配网开关（负荷开关+断路器）'!A462="","",'[1]配网开关（负荷开关+断路器）'!A462)</f>
        <v/>
      </c>
      <c r="B462" t="str">
        <f>IF('[1]配网开关（负荷开关+断路器）'!B462="","",'[1]配网开关（负荷开关+断路器）'!B462)</f>
        <v/>
      </c>
      <c r="C462" t="str">
        <f>IF('[1]配网开关（负荷开关+断路器）'!D462="","",'[1]配网开关（负荷开关+断路器）'!D462)</f>
        <v/>
      </c>
      <c r="D462" t="str">
        <f>IF('[1]配网开关（负荷开关+断路器）'!E462="","",'[1]配网开关（负荷开关+断路器）'!E462)</f>
        <v/>
      </c>
      <c r="E462" t="str">
        <f>IF('[1]配网开关（负荷开关+断路器）'!H462="","",'[1]配网开关（负荷开关+断路器）'!H462)</f>
        <v/>
      </c>
    </row>
    <row r="463" spans="1:5" x14ac:dyDescent="0.15">
      <c r="A463" t="str">
        <f>IF('[1]配网开关（负荷开关+断路器）'!A463="","",'[1]配网开关（负荷开关+断路器）'!A463)</f>
        <v/>
      </c>
      <c r="B463" t="str">
        <f>IF('[1]配网开关（负荷开关+断路器）'!B463="","",'[1]配网开关（负荷开关+断路器）'!B463)</f>
        <v/>
      </c>
      <c r="C463" t="str">
        <f>IF('[1]配网开关（负荷开关+断路器）'!D463="","",'[1]配网开关（负荷开关+断路器）'!D463)</f>
        <v/>
      </c>
      <c r="D463" t="str">
        <f>IF('[1]配网开关（负荷开关+断路器）'!E463="","",'[1]配网开关（负荷开关+断路器）'!E463)</f>
        <v/>
      </c>
      <c r="E463" t="str">
        <f>IF('[1]配网开关（负荷开关+断路器）'!H463="","",'[1]配网开关（负荷开关+断路器）'!H463)</f>
        <v/>
      </c>
    </row>
    <row r="464" spans="1:5" x14ac:dyDescent="0.15">
      <c r="A464" t="str">
        <f>IF('[1]配网开关（负荷开关+断路器）'!A464="","",'[1]配网开关（负荷开关+断路器）'!A464)</f>
        <v/>
      </c>
      <c r="B464" t="str">
        <f>IF('[1]配网开关（负荷开关+断路器）'!B464="","",'[1]配网开关（负荷开关+断路器）'!B464)</f>
        <v/>
      </c>
      <c r="C464" t="str">
        <f>IF('[1]配网开关（负荷开关+断路器）'!D464="","",'[1]配网开关（负荷开关+断路器）'!D464)</f>
        <v/>
      </c>
      <c r="D464" t="str">
        <f>IF('[1]配网开关（负荷开关+断路器）'!E464="","",'[1]配网开关（负荷开关+断路器）'!E464)</f>
        <v/>
      </c>
      <c r="E464" t="str">
        <f>IF('[1]配网开关（负荷开关+断路器）'!H464="","",'[1]配网开关（负荷开关+断路器）'!H464)</f>
        <v/>
      </c>
    </row>
    <row r="465" spans="1:5" x14ac:dyDescent="0.15">
      <c r="A465" t="str">
        <f>IF('[1]配网开关（负荷开关+断路器）'!A465="","",'[1]配网开关（负荷开关+断路器）'!A465)</f>
        <v/>
      </c>
      <c r="B465" t="str">
        <f>IF('[1]配网开关（负荷开关+断路器）'!B465="","",'[1]配网开关（负荷开关+断路器）'!B465)</f>
        <v/>
      </c>
      <c r="C465" t="str">
        <f>IF('[1]配网开关（负荷开关+断路器）'!D465="","",'[1]配网开关（负荷开关+断路器）'!D465)</f>
        <v/>
      </c>
      <c r="D465" t="str">
        <f>IF('[1]配网开关（负荷开关+断路器）'!E465="","",'[1]配网开关（负荷开关+断路器）'!E465)</f>
        <v/>
      </c>
      <c r="E465" t="str">
        <f>IF('[1]配网开关（负荷开关+断路器）'!H465="","",'[1]配网开关（负荷开关+断路器）'!H465)</f>
        <v/>
      </c>
    </row>
    <row r="466" spans="1:5" x14ac:dyDescent="0.15">
      <c r="A466" t="str">
        <f>IF('[1]配网开关（负荷开关+断路器）'!A466="","",'[1]配网开关（负荷开关+断路器）'!A466)</f>
        <v/>
      </c>
      <c r="B466" t="str">
        <f>IF('[1]配网开关（负荷开关+断路器）'!B466="","",'[1]配网开关（负荷开关+断路器）'!B466)</f>
        <v/>
      </c>
      <c r="C466" t="str">
        <f>IF('[1]配网开关（负荷开关+断路器）'!D466="","",'[1]配网开关（负荷开关+断路器）'!D466)</f>
        <v/>
      </c>
      <c r="D466" t="str">
        <f>IF('[1]配网开关（负荷开关+断路器）'!E466="","",'[1]配网开关（负荷开关+断路器）'!E466)</f>
        <v/>
      </c>
      <c r="E466" t="str">
        <f>IF('[1]配网开关（负荷开关+断路器）'!H466="","",'[1]配网开关（负荷开关+断路器）'!H466)</f>
        <v/>
      </c>
    </row>
    <row r="467" spans="1:5" x14ac:dyDescent="0.15">
      <c r="A467" t="str">
        <f>IF('[1]配网开关（负荷开关+断路器）'!A467="","",'[1]配网开关（负荷开关+断路器）'!A467)</f>
        <v/>
      </c>
      <c r="B467" t="str">
        <f>IF('[1]配网开关（负荷开关+断路器）'!B467="","",'[1]配网开关（负荷开关+断路器）'!B467)</f>
        <v/>
      </c>
      <c r="C467" t="str">
        <f>IF('[1]配网开关（负荷开关+断路器）'!D467="","",'[1]配网开关（负荷开关+断路器）'!D467)</f>
        <v/>
      </c>
      <c r="D467" t="str">
        <f>IF('[1]配网开关（负荷开关+断路器）'!E467="","",'[1]配网开关（负荷开关+断路器）'!E467)</f>
        <v/>
      </c>
      <c r="E467" t="str">
        <f>IF('[1]配网开关（负荷开关+断路器）'!H467="","",'[1]配网开关（负荷开关+断路器）'!H467)</f>
        <v/>
      </c>
    </row>
    <row r="468" spans="1:5" x14ac:dyDescent="0.15">
      <c r="A468" t="str">
        <f>IF('[1]配网开关（负荷开关+断路器）'!A468="","",'[1]配网开关（负荷开关+断路器）'!A468)</f>
        <v/>
      </c>
      <c r="B468" t="str">
        <f>IF('[1]配网开关（负荷开关+断路器）'!B468="","",'[1]配网开关（负荷开关+断路器）'!B468)</f>
        <v/>
      </c>
      <c r="C468" t="str">
        <f>IF('[1]配网开关（负荷开关+断路器）'!D468="","",'[1]配网开关（负荷开关+断路器）'!D468)</f>
        <v/>
      </c>
      <c r="D468" t="str">
        <f>IF('[1]配网开关（负荷开关+断路器）'!E468="","",'[1]配网开关（负荷开关+断路器）'!E468)</f>
        <v/>
      </c>
      <c r="E468" t="str">
        <f>IF('[1]配网开关（负荷开关+断路器）'!H468="","",'[1]配网开关（负荷开关+断路器）'!H468)</f>
        <v/>
      </c>
    </row>
    <row r="469" spans="1:5" x14ac:dyDescent="0.15">
      <c r="A469" t="str">
        <f>IF('[1]配网开关（负荷开关+断路器）'!A469="","",'[1]配网开关（负荷开关+断路器）'!A469)</f>
        <v/>
      </c>
      <c r="B469" t="str">
        <f>IF('[1]配网开关（负荷开关+断路器）'!B469="","",'[1]配网开关（负荷开关+断路器）'!B469)</f>
        <v/>
      </c>
      <c r="C469" t="str">
        <f>IF('[1]配网开关（负荷开关+断路器）'!D469="","",'[1]配网开关（负荷开关+断路器）'!D469)</f>
        <v/>
      </c>
      <c r="D469" t="str">
        <f>IF('[1]配网开关（负荷开关+断路器）'!E469="","",'[1]配网开关（负荷开关+断路器）'!E469)</f>
        <v/>
      </c>
      <c r="E469" t="str">
        <f>IF('[1]配网开关（负荷开关+断路器）'!H469="","",'[1]配网开关（负荷开关+断路器）'!H469)</f>
        <v/>
      </c>
    </row>
    <row r="470" spans="1:5" x14ac:dyDescent="0.15">
      <c r="A470" t="str">
        <f>IF('[1]配网开关（负荷开关+断路器）'!A470="","",'[1]配网开关（负荷开关+断路器）'!A470)</f>
        <v/>
      </c>
      <c r="B470" t="str">
        <f>IF('[1]配网开关（负荷开关+断路器）'!B470="","",'[1]配网开关（负荷开关+断路器）'!B470)</f>
        <v/>
      </c>
      <c r="C470" t="str">
        <f>IF('[1]配网开关（负荷开关+断路器）'!D470="","",'[1]配网开关（负荷开关+断路器）'!D470)</f>
        <v/>
      </c>
      <c r="D470" t="str">
        <f>IF('[1]配网开关（负荷开关+断路器）'!E470="","",'[1]配网开关（负荷开关+断路器）'!E470)</f>
        <v/>
      </c>
      <c r="E470" t="str">
        <f>IF('[1]配网开关（负荷开关+断路器）'!H470="","",'[1]配网开关（负荷开关+断路器）'!H470)</f>
        <v/>
      </c>
    </row>
    <row r="471" spans="1:5" x14ac:dyDescent="0.15">
      <c r="A471" t="str">
        <f>IF('[1]配网开关（负荷开关+断路器）'!A471="","",'[1]配网开关（负荷开关+断路器）'!A471)</f>
        <v/>
      </c>
      <c r="B471" t="str">
        <f>IF('[1]配网开关（负荷开关+断路器）'!B471="","",'[1]配网开关（负荷开关+断路器）'!B471)</f>
        <v/>
      </c>
      <c r="C471" t="str">
        <f>IF('[1]配网开关（负荷开关+断路器）'!D471="","",'[1]配网开关（负荷开关+断路器）'!D471)</f>
        <v/>
      </c>
      <c r="D471" t="str">
        <f>IF('[1]配网开关（负荷开关+断路器）'!E471="","",'[1]配网开关（负荷开关+断路器）'!E471)</f>
        <v/>
      </c>
      <c r="E471" t="str">
        <f>IF('[1]配网开关（负荷开关+断路器）'!H471="","",'[1]配网开关（负荷开关+断路器）'!H471)</f>
        <v/>
      </c>
    </row>
    <row r="472" spans="1:5" x14ac:dyDescent="0.15">
      <c r="A472" t="str">
        <f>IF('[1]配网开关（负荷开关+断路器）'!A472="","",'[1]配网开关（负荷开关+断路器）'!A472)</f>
        <v/>
      </c>
      <c r="B472" t="str">
        <f>IF('[1]配网开关（负荷开关+断路器）'!B472="","",'[1]配网开关（负荷开关+断路器）'!B472)</f>
        <v/>
      </c>
      <c r="C472" t="str">
        <f>IF('[1]配网开关（负荷开关+断路器）'!D472="","",'[1]配网开关（负荷开关+断路器）'!D472)</f>
        <v/>
      </c>
      <c r="D472" t="str">
        <f>IF('[1]配网开关（负荷开关+断路器）'!E472="","",'[1]配网开关（负荷开关+断路器）'!E472)</f>
        <v/>
      </c>
      <c r="E472" t="str">
        <f>IF('[1]配网开关（负荷开关+断路器）'!H472="","",'[1]配网开关（负荷开关+断路器）'!H472)</f>
        <v/>
      </c>
    </row>
    <row r="473" spans="1:5" x14ac:dyDescent="0.15">
      <c r="A473" t="str">
        <f>IF('[1]配网开关（负荷开关+断路器）'!A473="","",'[1]配网开关（负荷开关+断路器）'!A473)</f>
        <v/>
      </c>
      <c r="B473" t="str">
        <f>IF('[1]配网开关（负荷开关+断路器）'!B473="","",'[1]配网开关（负荷开关+断路器）'!B473)</f>
        <v/>
      </c>
      <c r="C473" t="str">
        <f>IF('[1]配网开关（负荷开关+断路器）'!D473="","",'[1]配网开关（负荷开关+断路器）'!D473)</f>
        <v/>
      </c>
      <c r="D473" t="str">
        <f>IF('[1]配网开关（负荷开关+断路器）'!E473="","",'[1]配网开关（负荷开关+断路器）'!E473)</f>
        <v/>
      </c>
      <c r="E473" t="str">
        <f>IF('[1]配网开关（负荷开关+断路器）'!H473="","",'[1]配网开关（负荷开关+断路器）'!H473)</f>
        <v/>
      </c>
    </row>
    <row r="474" spans="1:5" x14ac:dyDescent="0.15">
      <c r="A474" t="str">
        <f>IF('[1]配网开关（负荷开关+断路器）'!A474="","",'[1]配网开关（负荷开关+断路器）'!A474)</f>
        <v/>
      </c>
      <c r="B474" t="str">
        <f>IF('[1]配网开关（负荷开关+断路器）'!B474="","",'[1]配网开关（负荷开关+断路器）'!B474)</f>
        <v/>
      </c>
      <c r="C474" t="str">
        <f>IF('[1]配网开关（负荷开关+断路器）'!D474="","",'[1]配网开关（负荷开关+断路器）'!D474)</f>
        <v/>
      </c>
      <c r="D474" t="str">
        <f>IF('[1]配网开关（负荷开关+断路器）'!E474="","",'[1]配网开关（负荷开关+断路器）'!E474)</f>
        <v/>
      </c>
      <c r="E474" t="str">
        <f>IF('[1]配网开关（负荷开关+断路器）'!H474="","",'[1]配网开关（负荷开关+断路器）'!H474)</f>
        <v/>
      </c>
    </row>
    <row r="475" spans="1:5" x14ac:dyDescent="0.15">
      <c r="A475" t="str">
        <f>IF('[1]配网开关（负荷开关+断路器）'!A475="","",'[1]配网开关（负荷开关+断路器）'!A475)</f>
        <v/>
      </c>
      <c r="B475" t="str">
        <f>IF('[1]配网开关（负荷开关+断路器）'!B475="","",'[1]配网开关（负荷开关+断路器）'!B475)</f>
        <v/>
      </c>
      <c r="C475" t="str">
        <f>IF('[1]配网开关（负荷开关+断路器）'!D475="","",'[1]配网开关（负荷开关+断路器）'!D475)</f>
        <v/>
      </c>
      <c r="D475" t="str">
        <f>IF('[1]配网开关（负荷开关+断路器）'!E475="","",'[1]配网开关（负荷开关+断路器）'!E475)</f>
        <v/>
      </c>
      <c r="E475" t="str">
        <f>IF('[1]配网开关（负荷开关+断路器）'!H475="","",'[1]配网开关（负荷开关+断路器）'!H475)</f>
        <v/>
      </c>
    </row>
    <row r="476" spans="1:5" x14ac:dyDescent="0.15">
      <c r="A476" t="str">
        <f>IF('[1]配网开关（负荷开关+断路器）'!A476="","",'[1]配网开关（负荷开关+断路器）'!A476)</f>
        <v/>
      </c>
      <c r="B476" t="str">
        <f>IF('[1]配网开关（负荷开关+断路器）'!B476="","",'[1]配网开关（负荷开关+断路器）'!B476)</f>
        <v/>
      </c>
      <c r="C476" t="str">
        <f>IF('[1]配网开关（负荷开关+断路器）'!D476="","",'[1]配网开关（负荷开关+断路器）'!D476)</f>
        <v/>
      </c>
      <c r="D476" t="str">
        <f>IF('[1]配网开关（负荷开关+断路器）'!E476="","",'[1]配网开关（负荷开关+断路器）'!E476)</f>
        <v/>
      </c>
      <c r="E476" t="str">
        <f>IF('[1]配网开关（负荷开关+断路器）'!H476="","",'[1]配网开关（负荷开关+断路器）'!H476)</f>
        <v/>
      </c>
    </row>
    <row r="477" spans="1:5" x14ac:dyDescent="0.15">
      <c r="A477" t="str">
        <f>IF('[1]配网开关（负荷开关+断路器）'!A477="","",'[1]配网开关（负荷开关+断路器）'!A477)</f>
        <v/>
      </c>
      <c r="B477" t="str">
        <f>IF('[1]配网开关（负荷开关+断路器）'!B477="","",'[1]配网开关（负荷开关+断路器）'!B477)</f>
        <v/>
      </c>
      <c r="C477" t="str">
        <f>IF('[1]配网开关（负荷开关+断路器）'!D477="","",'[1]配网开关（负荷开关+断路器）'!D477)</f>
        <v/>
      </c>
      <c r="D477" t="str">
        <f>IF('[1]配网开关（负荷开关+断路器）'!E477="","",'[1]配网开关（负荷开关+断路器）'!E477)</f>
        <v/>
      </c>
      <c r="E477" t="str">
        <f>IF('[1]配网开关（负荷开关+断路器）'!H477="","",'[1]配网开关（负荷开关+断路器）'!H477)</f>
        <v/>
      </c>
    </row>
    <row r="478" spans="1:5" x14ac:dyDescent="0.15">
      <c r="A478" t="str">
        <f>IF('[1]配网开关（负荷开关+断路器）'!A478="","",'[1]配网开关（负荷开关+断路器）'!A478)</f>
        <v/>
      </c>
      <c r="B478" t="str">
        <f>IF('[1]配网开关（负荷开关+断路器）'!B478="","",'[1]配网开关（负荷开关+断路器）'!B478)</f>
        <v/>
      </c>
      <c r="C478" t="str">
        <f>IF('[1]配网开关（负荷开关+断路器）'!D478="","",'[1]配网开关（负荷开关+断路器）'!D478)</f>
        <v/>
      </c>
      <c r="D478" t="str">
        <f>IF('[1]配网开关（负荷开关+断路器）'!E478="","",'[1]配网开关（负荷开关+断路器）'!E478)</f>
        <v/>
      </c>
      <c r="E478" t="str">
        <f>IF('[1]配网开关（负荷开关+断路器）'!H478="","",'[1]配网开关（负荷开关+断路器）'!H478)</f>
        <v/>
      </c>
    </row>
    <row r="479" spans="1:5" x14ac:dyDescent="0.15">
      <c r="A479" t="str">
        <f>IF('[1]配网开关（负荷开关+断路器）'!A479="","",'[1]配网开关（负荷开关+断路器）'!A479)</f>
        <v/>
      </c>
      <c r="B479" t="str">
        <f>IF('[1]配网开关（负荷开关+断路器）'!B479="","",'[1]配网开关（负荷开关+断路器）'!B479)</f>
        <v/>
      </c>
      <c r="C479" t="str">
        <f>IF('[1]配网开关（负荷开关+断路器）'!D479="","",'[1]配网开关（负荷开关+断路器）'!D479)</f>
        <v/>
      </c>
      <c r="D479" t="str">
        <f>IF('[1]配网开关（负荷开关+断路器）'!E479="","",'[1]配网开关（负荷开关+断路器）'!E479)</f>
        <v/>
      </c>
      <c r="E479" t="str">
        <f>IF('[1]配网开关（负荷开关+断路器）'!H479="","",'[1]配网开关（负荷开关+断路器）'!H479)</f>
        <v/>
      </c>
    </row>
    <row r="480" spans="1:5" x14ac:dyDescent="0.15">
      <c r="A480" t="str">
        <f>IF('[1]配网开关（负荷开关+断路器）'!A480="","",'[1]配网开关（负荷开关+断路器）'!A480)</f>
        <v/>
      </c>
      <c r="B480" t="str">
        <f>IF('[1]配网开关（负荷开关+断路器）'!B480="","",'[1]配网开关（负荷开关+断路器）'!B480)</f>
        <v/>
      </c>
      <c r="C480" t="str">
        <f>IF('[1]配网开关（负荷开关+断路器）'!D480="","",'[1]配网开关（负荷开关+断路器）'!D480)</f>
        <v/>
      </c>
      <c r="D480" t="str">
        <f>IF('[1]配网开关（负荷开关+断路器）'!E480="","",'[1]配网开关（负荷开关+断路器）'!E480)</f>
        <v/>
      </c>
      <c r="E480" t="str">
        <f>IF('[1]配网开关（负荷开关+断路器）'!H480="","",'[1]配网开关（负荷开关+断路器）'!H480)</f>
        <v/>
      </c>
    </row>
    <row r="481" spans="1:5" x14ac:dyDescent="0.15">
      <c r="A481" t="str">
        <f>IF('[1]配网开关（负荷开关+断路器）'!A481="","",'[1]配网开关（负荷开关+断路器）'!A481)</f>
        <v/>
      </c>
      <c r="B481" t="str">
        <f>IF('[1]配网开关（负荷开关+断路器）'!B481="","",'[1]配网开关（负荷开关+断路器）'!B481)</f>
        <v/>
      </c>
      <c r="C481" t="str">
        <f>IF('[1]配网开关（负荷开关+断路器）'!D481="","",'[1]配网开关（负荷开关+断路器）'!D481)</f>
        <v/>
      </c>
      <c r="D481" t="str">
        <f>IF('[1]配网开关（负荷开关+断路器）'!E481="","",'[1]配网开关（负荷开关+断路器）'!E481)</f>
        <v/>
      </c>
      <c r="E481" t="str">
        <f>IF('[1]配网开关（负荷开关+断路器）'!H481="","",'[1]配网开关（负荷开关+断路器）'!H481)</f>
        <v/>
      </c>
    </row>
    <row r="482" spans="1:5" x14ac:dyDescent="0.15">
      <c r="A482" t="str">
        <f>IF('[1]配网开关（负荷开关+断路器）'!A482="","",'[1]配网开关（负荷开关+断路器）'!A482)</f>
        <v/>
      </c>
      <c r="B482" t="str">
        <f>IF('[1]配网开关（负荷开关+断路器）'!B482="","",'[1]配网开关（负荷开关+断路器）'!B482)</f>
        <v/>
      </c>
      <c r="C482" t="str">
        <f>IF('[1]配网开关（负荷开关+断路器）'!D482="","",'[1]配网开关（负荷开关+断路器）'!D482)</f>
        <v/>
      </c>
      <c r="D482" t="str">
        <f>IF('[1]配网开关（负荷开关+断路器）'!E482="","",'[1]配网开关（负荷开关+断路器）'!E482)</f>
        <v/>
      </c>
      <c r="E482" t="str">
        <f>IF('[1]配网开关（负荷开关+断路器）'!H482="","",'[1]配网开关（负荷开关+断路器）'!H482)</f>
        <v/>
      </c>
    </row>
    <row r="483" spans="1:5" x14ac:dyDescent="0.15">
      <c r="A483" t="str">
        <f>IF('[1]配网开关（负荷开关+断路器）'!A483="","",'[1]配网开关（负荷开关+断路器）'!A483)</f>
        <v/>
      </c>
      <c r="B483" t="str">
        <f>IF('[1]配网开关（负荷开关+断路器）'!B483="","",'[1]配网开关（负荷开关+断路器）'!B483)</f>
        <v/>
      </c>
      <c r="C483" t="str">
        <f>IF('[1]配网开关（负荷开关+断路器）'!D483="","",'[1]配网开关（负荷开关+断路器）'!D483)</f>
        <v/>
      </c>
      <c r="D483" t="str">
        <f>IF('[1]配网开关（负荷开关+断路器）'!E483="","",'[1]配网开关（负荷开关+断路器）'!E483)</f>
        <v/>
      </c>
      <c r="E483" t="str">
        <f>IF('[1]配网开关（负荷开关+断路器）'!H483="","",'[1]配网开关（负荷开关+断路器）'!H483)</f>
        <v/>
      </c>
    </row>
    <row r="484" spans="1:5" x14ac:dyDescent="0.15">
      <c r="A484" t="str">
        <f>IF('[1]配网开关（负荷开关+断路器）'!A484="","",'[1]配网开关（负荷开关+断路器）'!A484)</f>
        <v/>
      </c>
      <c r="B484" t="str">
        <f>IF('[1]配网开关（负荷开关+断路器）'!B484="","",'[1]配网开关（负荷开关+断路器）'!B484)</f>
        <v/>
      </c>
      <c r="C484" t="str">
        <f>IF('[1]配网开关（负荷开关+断路器）'!D484="","",'[1]配网开关（负荷开关+断路器）'!D484)</f>
        <v/>
      </c>
      <c r="D484" t="str">
        <f>IF('[1]配网开关（负荷开关+断路器）'!E484="","",'[1]配网开关（负荷开关+断路器）'!E484)</f>
        <v/>
      </c>
      <c r="E484" t="str">
        <f>IF('[1]配网开关（负荷开关+断路器）'!H484="","",'[1]配网开关（负荷开关+断路器）'!H484)</f>
        <v/>
      </c>
    </row>
    <row r="485" spans="1:5" x14ac:dyDescent="0.15">
      <c r="A485" t="str">
        <f>IF('[1]配网开关（负荷开关+断路器）'!A485="","",'[1]配网开关（负荷开关+断路器）'!A485)</f>
        <v/>
      </c>
      <c r="B485" t="str">
        <f>IF('[1]配网开关（负荷开关+断路器）'!B485="","",'[1]配网开关（负荷开关+断路器）'!B485)</f>
        <v/>
      </c>
      <c r="C485" t="str">
        <f>IF('[1]配网开关（负荷开关+断路器）'!D485="","",'[1]配网开关（负荷开关+断路器）'!D485)</f>
        <v/>
      </c>
      <c r="D485" t="str">
        <f>IF('[1]配网开关（负荷开关+断路器）'!E485="","",'[1]配网开关（负荷开关+断路器）'!E485)</f>
        <v/>
      </c>
      <c r="E485" t="str">
        <f>IF('[1]配网开关（负荷开关+断路器）'!H485="","",'[1]配网开关（负荷开关+断路器）'!H485)</f>
        <v/>
      </c>
    </row>
    <row r="486" spans="1:5" x14ac:dyDescent="0.15">
      <c r="A486" t="str">
        <f>IF('[1]配网开关（负荷开关+断路器）'!A486="","",'[1]配网开关（负荷开关+断路器）'!A486)</f>
        <v/>
      </c>
      <c r="B486" t="str">
        <f>IF('[1]配网开关（负荷开关+断路器）'!B486="","",'[1]配网开关（负荷开关+断路器）'!B486)</f>
        <v/>
      </c>
      <c r="C486" t="str">
        <f>IF('[1]配网开关（负荷开关+断路器）'!D486="","",'[1]配网开关（负荷开关+断路器）'!D486)</f>
        <v/>
      </c>
      <c r="D486" t="str">
        <f>IF('[1]配网开关（负荷开关+断路器）'!E486="","",'[1]配网开关（负荷开关+断路器）'!E486)</f>
        <v/>
      </c>
      <c r="E486" t="str">
        <f>IF('[1]配网开关（负荷开关+断路器）'!H486="","",'[1]配网开关（负荷开关+断路器）'!H486)</f>
        <v/>
      </c>
    </row>
    <row r="487" spans="1:5" x14ac:dyDescent="0.15">
      <c r="A487" t="str">
        <f>IF('[1]配网开关（负荷开关+断路器）'!A487="","",'[1]配网开关（负荷开关+断路器）'!A487)</f>
        <v/>
      </c>
      <c r="B487" t="str">
        <f>IF('[1]配网开关（负荷开关+断路器）'!B487="","",'[1]配网开关（负荷开关+断路器）'!B487)</f>
        <v/>
      </c>
      <c r="C487" t="str">
        <f>IF('[1]配网开关（负荷开关+断路器）'!D487="","",'[1]配网开关（负荷开关+断路器）'!D487)</f>
        <v/>
      </c>
      <c r="D487" t="str">
        <f>IF('[1]配网开关（负荷开关+断路器）'!E487="","",'[1]配网开关（负荷开关+断路器）'!E487)</f>
        <v/>
      </c>
      <c r="E487" t="str">
        <f>IF('[1]配网开关（负荷开关+断路器）'!H487="","",'[1]配网开关（负荷开关+断路器）'!H487)</f>
        <v/>
      </c>
    </row>
    <row r="488" spans="1:5" x14ac:dyDescent="0.15">
      <c r="A488" t="str">
        <f>IF('[1]配网开关（负荷开关+断路器）'!A488="","",'[1]配网开关（负荷开关+断路器）'!A488)</f>
        <v/>
      </c>
      <c r="B488" t="str">
        <f>IF('[1]配网开关（负荷开关+断路器）'!B488="","",'[1]配网开关（负荷开关+断路器）'!B488)</f>
        <v/>
      </c>
      <c r="C488" t="str">
        <f>IF('[1]配网开关（负荷开关+断路器）'!D488="","",'[1]配网开关（负荷开关+断路器）'!D488)</f>
        <v/>
      </c>
      <c r="D488" t="str">
        <f>IF('[1]配网开关（负荷开关+断路器）'!E488="","",'[1]配网开关（负荷开关+断路器）'!E488)</f>
        <v/>
      </c>
      <c r="E488" t="str">
        <f>IF('[1]配网开关（负荷开关+断路器）'!H488="","",'[1]配网开关（负荷开关+断路器）'!H488)</f>
        <v/>
      </c>
    </row>
    <row r="489" spans="1:5" x14ac:dyDescent="0.15">
      <c r="A489" t="str">
        <f>IF('[1]配网开关（负荷开关+断路器）'!A489="","",'[1]配网开关（负荷开关+断路器）'!A489)</f>
        <v/>
      </c>
      <c r="B489" t="str">
        <f>IF('[1]配网开关（负荷开关+断路器）'!B489="","",'[1]配网开关（负荷开关+断路器）'!B489)</f>
        <v/>
      </c>
      <c r="C489" t="str">
        <f>IF('[1]配网开关（负荷开关+断路器）'!D489="","",'[1]配网开关（负荷开关+断路器）'!D489)</f>
        <v/>
      </c>
      <c r="D489" t="str">
        <f>IF('[1]配网开关（负荷开关+断路器）'!E489="","",'[1]配网开关（负荷开关+断路器）'!E489)</f>
        <v/>
      </c>
      <c r="E489" t="str">
        <f>IF('[1]配网开关（负荷开关+断路器）'!H489="","",'[1]配网开关（负荷开关+断路器）'!H489)</f>
        <v/>
      </c>
    </row>
    <row r="490" spans="1:5" x14ac:dyDescent="0.15">
      <c r="A490" t="str">
        <f>IF('[1]配网开关（负荷开关+断路器）'!A490="","",'[1]配网开关（负荷开关+断路器）'!A490)</f>
        <v/>
      </c>
      <c r="B490" t="str">
        <f>IF('[1]配网开关（负荷开关+断路器）'!B490="","",'[1]配网开关（负荷开关+断路器）'!B490)</f>
        <v/>
      </c>
      <c r="C490" t="str">
        <f>IF('[1]配网开关（负荷开关+断路器）'!D490="","",'[1]配网开关（负荷开关+断路器）'!D490)</f>
        <v/>
      </c>
      <c r="D490" t="str">
        <f>IF('[1]配网开关（负荷开关+断路器）'!E490="","",'[1]配网开关（负荷开关+断路器）'!E490)</f>
        <v/>
      </c>
      <c r="E490" t="str">
        <f>IF('[1]配网开关（负荷开关+断路器）'!H490="","",'[1]配网开关（负荷开关+断路器）'!H490)</f>
        <v/>
      </c>
    </row>
    <row r="491" spans="1:5" x14ac:dyDescent="0.15">
      <c r="A491" t="str">
        <f>IF('[1]配网开关（负荷开关+断路器）'!A491="","",'[1]配网开关（负荷开关+断路器）'!A491)</f>
        <v/>
      </c>
      <c r="B491" t="str">
        <f>IF('[1]配网开关（负荷开关+断路器）'!B491="","",'[1]配网开关（负荷开关+断路器）'!B491)</f>
        <v/>
      </c>
      <c r="C491" t="str">
        <f>IF('[1]配网开关（负荷开关+断路器）'!D491="","",'[1]配网开关（负荷开关+断路器）'!D491)</f>
        <v/>
      </c>
      <c r="D491" t="str">
        <f>IF('[1]配网开关（负荷开关+断路器）'!E491="","",'[1]配网开关（负荷开关+断路器）'!E491)</f>
        <v/>
      </c>
      <c r="E491" t="str">
        <f>IF('[1]配网开关（负荷开关+断路器）'!H491="","",'[1]配网开关（负荷开关+断路器）'!H491)</f>
        <v/>
      </c>
    </row>
    <row r="492" spans="1:5" x14ac:dyDescent="0.15">
      <c r="A492" t="str">
        <f>IF('[1]配网开关（负荷开关+断路器）'!A492="","",'[1]配网开关（负荷开关+断路器）'!A492)</f>
        <v/>
      </c>
      <c r="B492" t="str">
        <f>IF('[1]配网开关（负荷开关+断路器）'!B492="","",'[1]配网开关（负荷开关+断路器）'!B492)</f>
        <v/>
      </c>
      <c r="C492" t="str">
        <f>IF('[1]配网开关（负荷开关+断路器）'!D492="","",'[1]配网开关（负荷开关+断路器）'!D492)</f>
        <v/>
      </c>
      <c r="D492" t="str">
        <f>IF('[1]配网开关（负荷开关+断路器）'!E492="","",'[1]配网开关（负荷开关+断路器）'!E492)</f>
        <v/>
      </c>
      <c r="E492" t="str">
        <f>IF('[1]配网开关（负荷开关+断路器）'!H492="","",'[1]配网开关（负荷开关+断路器）'!H492)</f>
        <v/>
      </c>
    </row>
    <row r="493" spans="1:5" x14ac:dyDescent="0.15">
      <c r="A493" t="str">
        <f>IF('[1]配网开关（负荷开关+断路器）'!A493="","",'[1]配网开关（负荷开关+断路器）'!A493)</f>
        <v/>
      </c>
      <c r="B493" t="str">
        <f>IF('[1]配网开关（负荷开关+断路器）'!B493="","",'[1]配网开关（负荷开关+断路器）'!B493)</f>
        <v/>
      </c>
      <c r="C493" t="str">
        <f>IF('[1]配网开关（负荷开关+断路器）'!D493="","",'[1]配网开关（负荷开关+断路器）'!D493)</f>
        <v/>
      </c>
      <c r="D493" t="str">
        <f>IF('[1]配网开关（负荷开关+断路器）'!E493="","",'[1]配网开关（负荷开关+断路器）'!E493)</f>
        <v/>
      </c>
      <c r="E493" t="str">
        <f>IF('[1]配网开关（负荷开关+断路器）'!H493="","",'[1]配网开关（负荷开关+断路器）'!H493)</f>
        <v/>
      </c>
    </row>
    <row r="494" spans="1:5" x14ac:dyDescent="0.15">
      <c r="A494" t="str">
        <f>IF('[1]配网开关（负荷开关+断路器）'!A494="","",'[1]配网开关（负荷开关+断路器）'!A494)</f>
        <v/>
      </c>
      <c r="B494" t="str">
        <f>IF('[1]配网开关（负荷开关+断路器）'!B494="","",'[1]配网开关（负荷开关+断路器）'!B494)</f>
        <v/>
      </c>
      <c r="C494" t="str">
        <f>IF('[1]配网开关（负荷开关+断路器）'!D494="","",'[1]配网开关（负荷开关+断路器）'!D494)</f>
        <v/>
      </c>
      <c r="D494" t="str">
        <f>IF('[1]配网开关（负荷开关+断路器）'!E494="","",'[1]配网开关（负荷开关+断路器）'!E494)</f>
        <v/>
      </c>
      <c r="E494" t="str">
        <f>IF('[1]配网开关（负荷开关+断路器）'!H494="","",'[1]配网开关（负荷开关+断路器）'!H494)</f>
        <v/>
      </c>
    </row>
    <row r="495" spans="1:5" x14ac:dyDescent="0.15">
      <c r="A495" t="str">
        <f>IF('[1]配网开关（负荷开关+断路器）'!A495="","",'[1]配网开关（负荷开关+断路器）'!A495)</f>
        <v/>
      </c>
      <c r="B495" t="str">
        <f>IF('[1]配网开关（负荷开关+断路器）'!B495="","",'[1]配网开关（负荷开关+断路器）'!B495)</f>
        <v/>
      </c>
      <c r="C495" t="str">
        <f>IF('[1]配网开关（负荷开关+断路器）'!D495="","",'[1]配网开关（负荷开关+断路器）'!D495)</f>
        <v/>
      </c>
      <c r="D495" t="str">
        <f>IF('[1]配网开关（负荷开关+断路器）'!E495="","",'[1]配网开关（负荷开关+断路器）'!E495)</f>
        <v/>
      </c>
      <c r="E495" t="str">
        <f>IF('[1]配网开关（负荷开关+断路器）'!H495="","",'[1]配网开关（负荷开关+断路器）'!H495)</f>
        <v/>
      </c>
    </row>
    <row r="496" spans="1:5" x14ac:dyDescent="0.15">
      <c r="A496" t="str">
        <f>IF('[1]配网开关（负荷开关+断路器）'!A496="","",'[1]配网开关（负荷开关+断路器）'!A496)</f>
        <v/>
      </c>
      <c r="B496" t="str">
        <f>IF('[1]配网开关（负荷开关+断路器）'!B496="","",'[1]配网开关（负荷开关+断路器）'!B496)</f>
        <v/>
      </c>
      <c r="C496" t="str">
        <f>IF('[1]配网开关（负荷开关+断路器）'!D496="","",'[1]配网开关（负荷开关+断路器）'!D496)</f>
        <v/>
      </c>
      <c r="D496" t="str">
        <f>IF('[1]配网开关（负荷开关+断路器）'!E496="","",'[1]配网开关（负荷开关+断路器）'!E496)</f>
        <v/>
      </c>
      <c r="E496" t="str">
        <f>IF('[1]配网开关（负荷开关+断路器）'!H496="","",'[1]配网开关（负荷开关+断路器）'!H496)</f>
        <v/>
      </c>
    </row>
    <row r="497" spans="1:5" x14ac:dyDescent="0.15">
      <c r="A497" t="str">
        <f>IF('[1]配网开关（负荷开关+断路器）'!A497="","",'[1]配网开关（负荷开关+断路器）'!A497)</f>
        <v/>
      </c>
      <c r="B497" t="str">
        <f>IF('[1]配网开关（负荷开关+断路器）'!B497="","",'[1]配网开关（负荷开关+断路器）'!B497)</f>
        <v/>
      </c>
      <c r="C497" t="str">
        <f>IF('[1]配网开关（负荷开关+断路器）'!D497="","",'[1]配网开关（负荷开关+断路器）'!D497)</f>
        <v/>
      </c>
      <c r="D497" t="str">
        <f>IF('[1]配网开关（负荷开关+断路器）'!E497="","",'[1]配网开关（负荷开关+断路器）'!E497)</f>
        <v/>
      </c>
      <c r="E497" t="str">
        <f>IF('[1]配网开关（负荷开关+断路器）'!H497="","",'[1]配网开关（负荷开关+断路器）'!H497)</f>
        <v/>
      </c>
    </row>
    <row r="498" spans="1:5" x14ac:dyDescent="0.15">
      <c r="A498" t="str">
        <f>IF('[1]配网开关（负荷开关+断路器）'!A498="","",'[1]配网开关（负荷开关+断路器）'!A498)</f>
        <v/>
      </c>
      <c r="B498" t="str">
        <f>IF('[1]配网开关（负荷开关+断路器）'!B498="","",'[1]配网开关（负荷开关+断路器）'!B498)</f>
        <v/>
      </c>
      <c r="C498" t="str">
        <f>IF('[1]配网开关（负荷开关+断路器）'!D498="","",'[1]配网开关（负荷开关+断路器）'!D498)</f>
        <v/>
      </c>
      <c r="D498" t="str">
        <f>IF('[1]配网开关（负荷开关+断路器）'!E498="","",'[1]配网开关（负荷开关+断路器）'!E498)</f>
        <v/>
      </c>
      <c r="E498" t="str">
        <f>IF('[1]配网开关（负荷开关+断路器）'!H498="","",'[1]配网开关（负荷开关+断路器）'!H498)</f>
        <v/>
      </c>
    </row>
    <row r="499" spans="1:5" x14ac:dyDescent="0.15">
      <c r="A499" t="str">
        <f>IF('[1]配网开关（负荷开关+断路器）'!A499="","",'[1]配网开关（负荷开关+断路器）'!A499)</f>
        <v/>
      </c>
      <c r="B499" t="str">
        <f>IF('[1]配网开关（负荷开关+断路器）'!B499="","",'[1]配网开关（负荷开关+断路器）'!B499)</f>
        <v/>
      </c>
      <c r="C499" t="str">
        <f>IF('[1]配网开关（负荷开关+断路器）'!D499="","",'[1]配网开关（负荷开关+断路器）'!D499)</f>
        <v/>
      </c>
      <c r="D499" t="str">
        <f>IF('[1]配网开关（负荷开关+断路器）'!E499="","",'[1]配网开关（负荷开关+断路器）'!E499)</f>
        <v/>
      </c>
      <c r="E499" t="str">
        <f>IF('[1]配网开关（负荷开关+断路器）'!H499="","",'[1]配网开关（负荷开关+断路器）'!H499)</f>
        <v/>
      </c>
    </row>
    <row r="500" spans="1:5" x14ac:dyDescent="0.15">
      <c r="A500" t="str">
        <f>IF('[1]配网开关（负荷开关+断路器）'!A500="","",'[1]配网开关（负荷开关+断路器）'!A500)</f>
        <v/>
      </c>
      <c r="B500" t="str">
        <f>IF('[1]配网开关（负荷开关+断路器）'!B500="","",'[1]配网开关（负荷开关+断路器）'!B500)</f>
        <v/>
      </c>
      <c r="C500" t="str">
        <f>IF('[1]配网开关（负荷开关+断路器）'!D500="","",'[1]配网开关（负荷开关+断路器）'!D500)</f>
        <v/>
      </c>
      <c r="D500" t="str">
        <f>IF('[1]配网开关（负荷开关+断路器）'!E500="","",'[1]配网开关（负荷开关+断路器）'!E500)</f>
        <v/>
      </c>
      <c r="E500" t="str">
        <f>IF('[1]配网开关（负荷开关+断路器）'!H500="","",'[1]配网开关（负荷开关+断路器）'!H500)</f>
        <v/>
      </c>
    </row>
    <row r="501" spans="1:5" x14ac:dyDescent="0.15">
      <c r="A501" t="str">
        <f>IF('[1]配网开关（负荷开关+断路器）'!A501="","",'[1]配网开关（负荷开关+断路器）'!A501)</f>
        <v/>
      </c>
      <c r="B501" t="str">
        <f>IF('[1]配网开关（负荷开关+断路器）'!B501="","",'[1]配网开关（负荷开关+断路器）'!B501)</f>
        <v/>
      </c>
      <c r="C501" t="str">
        <f>IF('[1]配网开关（负荷开关+断路器）'!D501="","",'[1]配网开关（负荷开关+断路器）'!D501)</f>
        <v/>
      </c>
      <c r="D501" t="str">
        <f>IF('[1]配网开关（负荷开关+断路器）'!E501="","",'[1]配网开关（负荷开关+断路器）'!E501)</f>
        <v/>
      </c>
      <c r="E501" t="str">
        <f>IF('[1]配网开关（负荷开关+断路器）'!H501="","",'[1]配网开关（负荷开关+断路器）'!H501)</f>
        <v/>
      </c>
    </row>
    <row r="502" spans="1:5" x14ac:dyDescent="0.15">
      <c r="A502" t="str">
        <f>IF('[1]配网开关（负荷开关+断路器）'!A502="","",'[1]配网开关（负荷开关+断路器）'!A502)</f>
        <v/>
      </c>
      <c r="B502" t="str">
        <f>IF('[1]配网开关（负荷开关+断路器）'!B502="","",'[1]配网开关（负荷开关+断路器）'!B502)</f>
        <v/>
      </c>
      <c r="C502" t="str">
        <f>IF('[1]配网开关（负荷开关+断路器）'!D502="","",'[1]配网开关（负荷开关+断路器）'!D502)</f>
        <v/>
      </c>
      <c r="D502" t="str">
        <f>IF('[1]配网开关（负荷开关+断路器）'!E502="","",'[1]配网开关（负荷开关+断路器）'!E502)</f>
        <v/>
      </c>
      <c r="E502" t="str">
        <f>IF('[1]配网开关（负荷开关+断路器）'!H502="","",'[1]配网开关（负荷开关+断路器）'!H502)</f>
        <v/>
      </c>
    </row>
    <row r="503" spans="1:5" x14ac:dyDescent="0.15">
      <c r="A503" t="str">
        <f>IF('[1]配网开关（负荷开关+断路器）'!A503="","",'[1]配网开关（负荷开关+断路器）'!A503)</f>
        <v/>
      </c>
      <c r="B503" t="str">
        <f>IF('[1]配网开关（负荷开关+断路器）'!B503="","",'[1]配网开关（负荷开关+断路器）'!B503)</f>
        <v/>
      </c>
      <c r="C503" t="str">
        <f>IF('[1]配网开关（负荷开关+断路器）'!D503="","",'[1]配网开关（负荷开关+断路器）'!D503)</f>
        <v/>
      </c>
      <c r="D503" t="str">
        <f>IF('[1]配网开关（负荷开关+断路器）'!E503="","",'[1]配网开关（负荷开关+断路器）'!E503)</f>
        <v/>
      </c>
      <c r="E503" t="str">
        <f>IF('[1]配网开关（负荷开关+断路器）'!H503="","",'[1]配网开关（负荷开关+断路器）'!H503)</f>
        <v/>
      </c>
    </row>
    <row r="504" spans="1:5" x14ac:dyDescent="0.15">
      <c r="A504" t="str">
        <f>IF('[1]配网开关（负荷开关+断路器）'!A504="","",'[1]配网开关（负荷开关+断路器）'!A504)</f>
        <v/>
      </c>
      <c r="B504" t="str">
        <f>IF('[1]配网开关（负荷开关+断路器）'!B504="","",'[1]配网开关（负荷开关+断路器）'!B504)</f>
        <v/>
      </c>
      <c r="C504" t="str">
        <f>IF('[1]配网开关（负荷开关+断路器）'!D504="","",'[1]配网开关（负荷开关+断路器）'!D504)</f>
        <v/>
      </c>
      <c r="D504" t="str">
        <f>IF('[1]配网开关（负荷开关+断路器）'!E504="","",'[1]配网开关（负荷开关+断路器）'!E504)</f>
        <v/>
      </c>
      <c r="E504" t="str">
        <f>IF('[1]配网开关（负荷开关+断路器）'!H504="","",'[1]配网开关（负荷开关+断路器）'!H504)</f>
        <v/>
      </c>
    </row>
    <row r="505" spans="1:5" x14ac:dyDescent="0.15">
      <c r="A505" t="str">
        <f>IF('[1]配网开关（负荷开关+断路器）'!A505="","",'[1]配网开关（负荷开关+断路器）'!A505)</f>
        <v/>
      </c>
      <c r="B505" t="str">
        <f>IF('[1]配网开关（负荷开关+断路器）'!B505="","",'[1]配网开关（负荷开关+断路器）'!B505)</f>
        <v/>
      </c>
      <c r="C505" t="str">
        <f>IF('[1]配网开关（负荷开关+断路器）'!D505="","",'[1]配网开关（负荷开关+断路器）'!D505)</f>
        <v/>
      </c>
      <c r="D505" t="str">
        <f>IF('[1]配网开关（负荷开关+断路器）'!E505="","",'[1]配网开关（负荷开关+断路器）'!E505)</f>
        <v/>
      </c>
      <c r="E505" t="str">
        <f>IF('[1]配网开关（负荷开关+断路器）'!H505="","",'[1]配网开关（负荷开关+断路器）'!H505)</f>
        <v/>
      </c>
    </row>
    <row r="506" spans="1:5" x14ac:dyDescent="0.15">
      <c r="A506" t="str">
        <f>IF('[1]配网开关（负荷开关+断路器）'!A506="","",'[1]配网开关（负荷开关+断路器）'!A506)</f>
        <v/>
      </c>
      <c r="B506" t="str">
        <f>IF('[1]配网开关（负荷开关+断路器）'!B506="","",'[1]配网开关（负荷开关+断路器）'!B506)</f>
        <v/>
      </c>
      <c r="C506" t="str">
        <f>IF('[1]配网开关（负荷开关+断路器）'!D506="","",'[1]配网开关（负荷开关+断路器）'!D506)</f>
        <v/>
      </c>
      <c r="D506" t="str">
        <f>IF('[1]配网开关（负荷开关+断路器）'!E506="","",'[1]配网开关（负荷开关+断路器）'!E506)</f>
        <v/>
      </c>
      <c r="E506" t="str">
        <f>IF('[1]配网开关（负荷开关+断路器）'!H506="","",'[1]配网开关（负荷开关+断路器）'!H506)</f>
        <v/>
      </c>
    </row>
    <row r="507" spans="1:5" x14ac:dyDescent="0.15">
      <c r="A507" t="str">
        <f>IF('[1]配网开关（负荷开关+断路器）'!A507="","",'[1]配网开关（负荷开关+断路器）'!A507)</f>
        <v/>
      </c>
      <c r="B507" t="str">
        <f>IF('[1]配网开关（负荷开关+断路器）'!B507="","",'[1]配网开关（负荷开关+断路器）'!B507)</f>
        <v/>
      </c>
      <c r="C507" t="str">
        <f>IF('[1]配网开关（负荷开关+断路器）'!D507="","",'[1]配网开关（负荷开关+断路器）'!D507)</f>
        <v/>
      </c>
      <c r="D507" t="str">
        <f>IF('[1]配网开关（负荷开关+断路器）'!E507="","",'[1]配网开关（负荷开关+断路器）'!E507)</f>
        <v/>
      </c>
      <c r="E507" t="str">
        <f>IF('[1]配网开关（负荷开关+断路器）'!H507="","",'[1]配网开关（负荷开关+断路器）'!H507)</f>
        <v/>
      </c>
    </row>
    <row r="508" spans="1:5" x14ac:dyDescent="0.15">
      <c r="A508" t="str">
        <f>IF('[1]配网开关（负荷开关+断路器）'!A508="","",'[1]配网开关（负荷开关+断路器）'!A508)</f>
        <v/>
      </c>
      <c r="B508" t="str">
        <f>IF('[1]配网开关（负荷开关+断路器）'!B508="","",'[1]配网开关（负荷开关+断路器）'!B508)</f>
        <v/>
      </c>
      <c r="C508" t="str">
        <f>IF('[1]配网开关（负荷开关+断路器）'!D508="","",'[1]配网开关（负荷开关+断路器）'!D508)</f>
        <v/>
      </c>
      <c r="D508" t="str">
        <f>IF('[1]配网开关（负荷开关+断路器）'!E508="","",'[1]配网开关（负荷开关+断路器）'!E508)</f>
        <v/>
      </c>
      <c r="E508" t="str">
        <f>IF('[1]配网开关（负荷开关+断路器）'!H508="","",'[1]配网开关（负荷开关+断路器）'!H508)</f>
        <v/>
      </c>
    </row>
    <row r="509" spans="1:5" x14ac:dyDescent="0.15">
      <c r="A509" t="str">
        <f>IF('[1]配网开关（负荷开关+断路器）'!A509="","",'[1]配网开关（负荷开关+断路器）'!A509)</f>
        <v/>
      </c>
      <c r="B509" t="str">
        <f>IF('[1]配网开关（负荷开关+断路器）'!B509="","",'[1]配网开关（负荷开关+断路器）'!B509)</f>
        <v/>
      </c>
      <c r="C509" t="str">
        <f>IF('[1]配网开关（负荷开关+断路器）'!D509="","",'[1]配网开关（负荷开关+断路器）'!D509)</f>
        <v/>
      </c>
      <c r="D509" t="str">
        <f>IF('[1]配网开关（负荷开关+断路器）'!E509="","",'[1]配网开关（负荷开关+断路器）'!E509)</f>
        <v/>
      </c>
      <c r="E509" t="str">
        <f>IF('[1]配网开关（负荷开关+断路器）'!H509="","",'[1]配网开关（负荷开关+断路器）'!H509)</f>
        <v/>
      </c>
    </row>
    <row r="510" spans="1:5" x14ac:dyDescent="0.15">
      <c r="A510" t="str">
        <f>IF('[1]配网开关（负荷开关+断路器）'!A510="","",'[1]配网开关（负荷开关+断路器）'!A510)</f>
        <v/>
      </c>
      <c r="B510" t="str">
        <f>IF('[1]配网开关（负荷开关+断路器）'!B510="","",'[1]配网开关（负荷开关+断路器）'!B510)</f>
        <v/>
      </c>
      <c r="C510" t="str">
        <f>IF('[1]配网开关（负荷开关+断路器）'!D510="","",'[1]配网开关（负荷开关+断路器）'!D510)</f>
        <v/>
      </c>
      <c r="D510" t="str">
        <f>IF('[1]配网开关（负荷开关+断路器）'!E510="","",'[1]配网开关（负荷开关+断路器）'!E510)</f>
        <v/>
      </c>
      <c r="E510" t="str">
        <f>IF('[1]配网开关（负荷开关+断路器）'!H510="","",'[1]配网开关（负荷开关+断路器）'!H510)</f>
        <v/>
      </c>
    </row>
    <row r="511" spans="1:5" x14ac:dyDescent="0.15">
      <c r="A511" t="str">
        <f>IF('[1]配网开关（负荷开关+断路器）'!A511="","",'[1]配网开关（负荷开关+断路器）'!A511)</f>
        <v/>
      </c>
      <c r="B511" t="str">
        <f>IF('[1]配网开关（负荷开关+断路器）'!B511="","",'[1]配网开关（负荷开关+断路器）'!B511)</f>
        <v/>
      </c>
      <c r="C511" t="str">
        <f>IF('[1]配网开关（负荷开关+断路器）'!D511="","",'[1]配网开关（负荷开关+断路器）'!D511)</f>
        <v/>
      </c>
      <c r="D511" t="str">
        <f>IF('[1]配网开关（负荷开关+断路器）'!E511="","",'[1]配网开关（负荷开关+断路器）'!E511)</f>
        <v/>
      </c>
      <c r="E511" t="str">
        <f>IF('[1]配网开关（负荷开关+断路器）'!H511="","",'[1]配网开关（负荷开关+断路器）'!H511)</f>
        <v/>
      </c>
    </row>
    <row r="512" spans="1:5" x14ac:dyDescent="0.15">
      <c r="A512" t="str">
        <f>IF('[1]配网开关（负荷开关+断路器）'!A512="","",'[1]配网开关（负荷开关+断路器）'!A512)</f>
        <v/>
      </c>
      <c r="B512" t="str">
        <f>IF('[1]配网开关（负荷开关+断路器）'!B512="","",'[1]配网开关（负荷开关+断路器）'!B512)</f>
        <v/>
      </c>
      <c r="C512" t="str">
        <f>IF('[1]配网开关（负荷开关+断路器）'!D512="","",'[1]配网开关（负荷开关+断路器）'!D512)</f>
        <v/>
      </c>
      <c r="D512" t="str">
        <f>IF('[1]配网开关（负荷开关+断路器）'!E512="","",'[1]配网开关（负荷开关+断路器）'!E512)</f>
        <v/>
      </c>
      <c r="E512" t="str">
        <f>IF('[1]配网开关（负荷开关+断路器）'!H512="","",'[1]配网开关（负荷开关+断路器）'!H512)</f>
        <v/>
      </c>
    </row>
    <row r="513" spans="1:5" x14ac:dyDescent="0.15">
      <c r="A513" t="str">
        <f>IF('[1]配网开关（负荷开关+断路器）'!A513="","",'[1]配网开关（负荷开关+断路器）'!A513)</f>
        <v/>
      </c>
      <c r="B513" t="str">
        <f>IF('[1]配网开关（负荷开关+断路器）'!B513="","",'[1]配网开关（负荷开关+断路器）'!B513)</f>
        <v/>
      </c>
      <c r="C513" t="str">
        <f>IF('[1]配网开关（负荷开关+断路器）'!D513="","",'[1]配网开关（负荷开关+断路器）'!D513)</f>
        <v/>
      </c>
      <c r="D513" t="str">
        <f>IF('[1]配网开关（负荷开关+断路器）'!E513="","",'[1]配网开关（负荷开关+断路器）'!E513)</f>
        <v/>
      </c>
      <c r="E513" t="str">
        <f>IF('[1]配网开关（负荷开关+断路器）'!H513="","",'[1]配网开关（负荷开关+断路器）'!H513)</f>
        <v/>
      </c>
    </row>
    <row r="514" spans="1:5" x14ac:dyDescent="0.15">
      <c r="A514" t="str">
        <f>IF('[1]配网开关（负荷开关+断路器）'!A514="","",'[1]配网开关（负荷开关+断路器）'!A514)</f>
        <v/>
      </c>
      <c r="B514" t="str">
        <f>IF('[1]配网开关（负荷开关+断路器）'!B514="","",'[1]配网开关（负荷开关+断路器）'!B514)</f>
        <v/>
      </c>
      <c r="C514" t="str">
        <f>IF('[1]配网开关（负荷开关+断路器）'!D514="","",'[1]配网开关（负荷开关+断路器）'!D514)</f>
        <v/>
      </c>
      <c r="D514" t="str">
        <f>IF('[1]配网开关（负荷开关+断路器）'!E514="","",'[1]配网开关（负荷开关+断路器）'!E514)</f>
        <v/>
      </c>
      <c r="E514" t="str">
        <f>IF('[1]配网开关（负荷开关+断路器）'!H514="","",'[1]配网开关（负荷开关+断路器）'!H514)</f>
        <v/>
      </c>
    </row>
    <row r="515" spans="1:5" x14ac:dyDescent="0.15">
      <c r="A515" t="str">
        <f>IF('[1]配网开关（负荷开关+断路器）'!A515="","",'[1]配网开关（负荷开关+断路器）'!A515)</f>
        <v/>
      </c>
      <c r="B515" t="str">
        <f>IF('[1]配网开关（负荷开关+断路器）'!B515="","",'[1]配网开关（负荷开关+断路器）'!B515)</f>
        <v/>
      </c>
      <c r="C515" t="str">
        <f>IF('[1]配网开关（负荷开关+断路器）'!D515="","",'[1]配网开关（负荷开关+断路器）'!D515)</f>
        <v/>
      </c>
      <c r="D515" t="str">
        <f>IF('[1]配网开关（负荷开关+断路器）'!E515="","",'[1]配网开关（负荷开关+断路器）'!E515)</f>
        <v/>
      </c>
      <c r="E515" t="str">
        <f>IF('[1]配网开关（负荷开关+断路器）'!H515="","",'[1]配网开关（负荷开关+断路器）'!H515)</f>
        <v/>
      </c>
    </row>
    <row r="516" spans="1:5" x14ac:dyDescent="0.15">
      <c r="A516" t="str">
        <f>IF('[1]配网开关（负荷开关+断路器）'!A516="","",'[1]配网开关（负荷开关+断路器）'!A516)</f>
        <v/>
      </c>
      <c r="B516" t="str">
        <f>IF('[1]配网开关（负荷开关+断路器）'!B516="","",'[1]配网开关（负荷开关+断路器）'!B516)</f>
        <v/>
      </c>
      <c r="C516" t="str">
        <f>IF('[1]配网开关（负荷开关+断路器）'!D516="","",'[1]配网开关（负荷开关+断路器）'!D516)</f>
        <v/>
      </c>
      <c r="D516" t="str">
        <f>IF('[1]配网开关（负荷开关+断路器）'!E516="","",'[1]配网开关（负荷开关+断路器）'!E516)</f>
        <v/>
      </c>
      <c r="E516" t="str">
        <f>IF('[1]配网开关（负荷开关+断路器）'!H516="","",'[1]配网开关（负荷开关+断路器）'!H516)</f>
        <v/>
      </c>
    </row>
    <row r="517" spans="1:5" x14ac:dyDescent="0.15">
      <c r="A517" t="str">
        <f>IF('[1]配网开关（负荷开关+断路器）'!A517="","",'[1]配网开关（负荷开关+断路器）'!A517)</f>
        <v/>
      </c>
      <c r="B517" t="str">
        <f>IF('[1]配网开关（负荷开关+断路器）'!B517="","",'[1]配网开关（负荷开关+断路器）'!B517)</f>
        <v/>
      </c>
      <c r="C517" t="str">
        <f>IF('[1]配网开关（负荷开关+断路器）'!D517="","",'[1]配网开关（负荷开关+断路器）'!D517)</f>
        <v/>
      </c>
      <c r="D517" t="str">
        <f>IF('[1]配网开关（负荷开关+断路器）'!E517="","",'[1]配网开关（负荷开关+断路器）'!E517)</f>
        <v/>
      </c>
      <c r="E517" t="str">
        <f>IF('[1]配网开关（负荷开关+断路器）'!H517="","",'[1]配网开关（负荷开关+断路器）'!H517)</f>
        <v/>
      </c>
    </row>
    <row r="518" spans="1:5" x14ac:dyDescent="0.15">
      <c r="A518" t="str">
        <f>IF('[1]配网开关（负荷开关+断路器）'!A518="","",'[1]配网开关（负荷开关+断路器）'!A518)</f>
        <v/>
      </c>
      <c r="B518" t="str">
        <f>IF('[1]配网开关（负荷开关+断路器）'!B518="","",'[1]配网开关（负荷开关+断路器）'!B518)</f>
        <v/>
      </c>
      <c r="C518" t="str">
        <f>IF('[1]配网开关（负荷开关+断路器）'!D518="","",'[1]配网开关（负荷开关+断路器）'!D518)</f>
        <v/>
      </c>
      <c r="D518" t="str">
        <f>IF('[1]配网开关（负荷开关+断路器）'!E518="","",'[1]配网开关（负荷开关+断路器）'!E518)</f>
        <v/>
      </c>
      <c r="E518" t="str">
        <f>IF('[1]配网开关（负荷开关+断路器）'!H518="","",'[1]配网开关（负荷开关+断路器）'!H518)</f>
        <v/>
      </c>
    </row>
    <row r="519" spans="1:5" x14ac:dyDescent="0.15">
      <c r="A519" t="str">
        <f>IF('[1]配网开关（负荷开关+断路器）'!A519="","",'[1]配网开关（负荷开关+断路器）'!A519)</f>
        <v/>
      </c>
      <c r="B519" t="str">
        <f>IF('[1]配网开关（负荷开关+断路器）'!B519="","",'[1]配网开关（负荷开关+断路器）'!B519)</f>
        <v/>
      </c>
      <c r="C519" t="str">
        <f>IF('[1]配网开关（负荷开关+断路器）'!D519="","",'[1]配网开关（负荷开关+断路器）'!D519)</f>
        <v/>
      </c>
      <c r="D519" t="str">
        <f>IF('[1]配网开关（负荷开关+断路器）'!E519="","",'[1]配网开关（负荷开关+断路器）'!E519)</f>
        <v/>
      </c>
      <c r="E519" t="str">
        <f>IF('[1]配网开关（负荷开关+断路器）'!H519="","",'[1]配网开关（负荷开关+断路器）'!H519)</f>
        <v/>
      </c>
    </row>
    <row r="520" spans="1:5" x14ac:dyDescent="0.15">
      <c r="A520" t="str">
        <f>IF('[1]配网开关（负荷开关+断路器）'!A520="","",'[1]配网开关（负荷开关+断路器）'!A520)</f>
        <v/>
      </c>
      <c r="B520" t="str">
        <f>IF('[1]配网开关（负荷开关+断路器）'!B520="","",'[1]配网开关（负荷开关+断路器）'!B520)</f>
        <v/>
      </c>
      <c r="C520" t="str">
        <f>IF('[1]配网开关（负荷开关+断路器）'!D520="","",'[1]配网开关（负荷开关+断路器）'!D520)</f>
        <v/>
      </c>
      <c r="D520" t="str">
        <f>IF('[1]配网开关（负荷开关+断路器）'!E520="","",'[1]配网开关（负荷开关+断路器）'!E520)</f>
        <v/>
      </c>
      <c r="E520" t="str">
        <f>IF('[1]配网开关（负荷开关+断路器）'!H520="","",'[1]配网开关（负荷开关+断路器）'!H520)</f>
        <v/>
      </c>
    </row>
    <row r="521" spans="1:5" x14ac:dyDescent="0.15">
      <c r="A521" t="str">
        <f>IF('[1]配网开关（负荷开关+断路器）'!A521="","",'[1]配网开关（负荷开关+断路器）'!A521)</f>
        <v/>
      </c>
      <c r="B521" t="str">
        <f>IF('[1]配网开关（负荷开关+断路器）'!B521="","",'[1]配网开关（负荷开关+断路器）'!B521)</f>
        <v/>
      </c>
      <c r="C521" t="str">
        <f>IF('[1]配网开关（负荷开关+断路器）'!D521="","",'[1]配网开关（负荷开关+断路器）'!D521)</f>
        <v/>
      </c>
      <c r="D521" t="str">
        <f>IF('[1]配网开关（负荷开关+断路器）'!E521="","",'[1]配网开关（负荷开关+断路器）'!E521)</f>
        <v/>
      </c>
      <c r="E521" t="str">
        <f>IF('[1]配网开关（负荷开关+断路器）'!H521="","",'[1]配网开关（负荷开关+断路器）'!H521)</f>
        <v/>
      </c>
    </row>
    <row r="522" spans="1:5" x14ac:dyDescent="0.15">
      <c r="A522" t="str">
        <f>IF('[1]配网开关（负荷开关+断路器）'!A522="","",'[1]配网开关（负荷开关+断路器）'!A522)</f>
        <v/>
      </c>
      <c r="B522" t="str">
        <f>IF('[1]配网开关（负荷开关+断路器）'!B522="","",'[1]配网开关（负荷开关+断路器）'!B522)</f>
        <v/>
      </c>
      <c r="C522" t="str">
        <f>IF('[1]配网开关（负荷开关+断路器）'!D522="","",'[1]配网开关（负荷开关+断路器）'!D522)</f>
        <v/>
      </c>
      <c r="D522" t="str">
        <f>IF('[1]配网开关（负荷开关+断路器）'!E522="","",'[1]配网开关（负荷开关+断路器）'!E522)</f>
        <v/>
      </c>
      <c r="E522" t="str">
        <f>IF('[1]配网开关（负荷开关+断路器）'!H522="","",'[1]配网开关（负荷开关+断路器）'!H522)</f>
        <v/>
      </c>
    </row>
    <row r="523" spans="1:5" x14ac:dyDescent="0.15">
      <c r="A523" t="str">
        <f>IF('[1]配网开关（负荷开关+断路器）'!A523="","",'[1]配网开关（负荷开关+断路器）'!A523)</f>
        <v/>
      </c>
      <c r="B523" t="str">
        <f>IF('[1]配网开关（负荷开关+断路器）'!B523="","",'[1]配网开关（负荷开关+断路器）'!B523)</f>
        <v/>
      </c>
      <c r="C523" t="str">
        <f>IF('[1]配网开关（负荷开关+断路器）'!D523="","",'[1]配网开关（负荷开关+断路器）'!D523)</f>
        <v/>
      </c>
      <c r="D523" t="str">
        <f>IF('[1]配网开关（负荷开关+断路器）'!E523="","",'[1]配网开关（负荷开关+断路器）'!E523)</f>
        <v/>
      </c>
      <c r="E523" t="str">
        <f>IF('[1]配网开关（负荷开关+断路器）'!H523="","",'[1]配网开关（负荷开关+断路器）'!H523)</f>
        <v/>
      </c>
    </row>
    <row r="524" spans="1:5" x14ac:dyDescent="0.15">
      <c r="A524" t="str">
        <f>IF('[1]配网开关（负荷开关+断路器）'!A524="","",'[1]配网开关（负荷开关+断路器）'!A524)</f>
        <v/>
      </c>
      <c r="B524" t="str">
        <f>IF('[1]配网开关（负荷开关+断路器）'!B524="","",'[1]配网开关（负荷开关+断路器）'!B524)</f>
        <v/>
      </c>
      <c r="C524" t="str">
        <f>IF('[1]配网开关（负荷开关+断路器）'!D524="","",'[1]配网开关（负荷开关+断路器）'!D524)</f>
        <v/>
      </c>
      <c r="D524" t="str">
        <f>IF('[1]配网开关（负荷开关+断路器）'!E524="","",'[1]配网开关（负荷开关+断路器）'!E524)</f>
        <v/>
      </c>
      <c r="E524" t="str">
        <f>IF('[1]配网开关（负荷开关+断路器）'!H524="","",'[1]配网开关（负荷开关+断路器）'!H524)</f>
        <v/>
      </c>
    </row>
    <row r="525" spans="1:5" x14ac:dyDescent="0.15">
      <c r="A525" t="str">
        <f>IF('[1]配网开关（负荷开关+断路器）'!A525="","",'[1]配网开关（负荷开关+断路器）'!A525)</f>
        <v/>
      </c>
      <c r="B525" t="str">
        <f>IF('[1]配网开关（负荷开关+断路器）'!B525="","",'[1]配网开关（负荷开关+断路器）'!B525)</f>
        <v/>
      </c>
      <c r="C525" t="str">
        <f>IF('[1]配网开关（负荷开关+断路器）'!D525="","",'[1]配网开关（负荷开关+断路器）'!D525)</f>
        <v/>
      </c>
      <c r="D525" t="str">
        <f>IF('[1]配网开关（负荷开关+断路器）'!E525="","",'[1]配网开关（负荷开关+断路器）'!E525)</f>
        <v/>
      </c>
      <c r="E525" t="str">
        <f>IF('[1]配网开关（负荷开关+断路器）'!H525="","",'[1]配网开关（负荷开关+断路器）'!H525)</f>
        <v/>
      </c>
    </row>
    <row r="526" spans="1:5" x14ac:dyDescent="0.15">
      <c r="A526" t="str">
        <f>IF('[1]配网开关（负荷开关+断路器）'!A526="","",'[1]配网开关（负荷开关+断路器）'!A526)</f>
        <v/>
      </c>
      <c r="B526" t="str">
        <f>IF('[1]配网开关（负荷开关+断路器）'!B526="","",'[1]配网开关（负荷开关+断路器）'!B526)</f>
        <v/>
      </c>
      <c r="C526" t="str">
        <f>IF('[1]配网开关（负荷开关+断路器）'!D526="","",'[1]配网开关（负荷开关+断路器）'!D526)</f>
        <v/>
      </c>
      <c r="D526" t="str">
        <f>IF('[1]配网开关（负荷开关+断路器）'!E526="","",'[1]配网开关（负荷开关+断路器）'!E526)</f>
        <v/>
      </c>
      <c r="E526" t="str">
        <f>IF('[1]配网开关（负荷开关+断路器）'!H526="","",'[1]配网开关（负荷开关+断路器）'!H526)</f>
        <v/>
      </c>
    </row>
    <row r="527" spans="1:5" x14ac:dyDescent="0.15">
      <c r="A527" t="str">
        <f>IF('[1]配网开关（负荷开关+断路器）'!A527="","",'[1]配网开关（负荷开关+断路器）'!A527)</f>
        <v/>
      </c>
      <c r="B527" t="str">
        <f>IF('[1]配网开关（负荷开关+断路器）'!B527="","",'[1]配网开关（负荷开关+断路器）'!B527)</f>
        <v/>
      </c>
      <c r="C527" t="str">
        <f>IF('[1]配网开关（负荷开关+断路器）'!D527="","",'[1]配网开关（负荷开关+断路器）'!D527)</f>
        <v/>
      </c>
      <c r="D527" t="str">
        <f>IF('[1]配网开关（负荷开关+断路器）'!E527="","",'[1]配网开关（负荷开关+断路器）'!E527)</f>
        <v/>
      </c>
      <c r="E527" t="str">
        <f>IF('[1]配网开关（负荷开关+断路器）'!H527="","",'[1]配网开关（负荷开关+断路器）'!H527)</f>
        <v/>
      </c>
    </row>
    <row r="528" spans="1:5" x14ac:dyDescent="0.15">
      <c r="A528" t="str">
        <f>IF('[1]配网开关（负荷开关+断路器）'!A528="","",'[1]配网开关（负荷开关+断路器）'!A528)</f>
        <v/>
      </c>
      <c r="B528" t="str">
        <f>IF('[1]配网开关（负荷开关+断路器）'!B528="","",'[1]配网开关（负荷开关+断路器）'!B528)</f>
        <v/>
      </c>
      <c r="C528" t="str">
        <f>IF('[1]配网开关（负荷开关+断路器）'!D528="","",'[1]配网开关（负荷开关+断路器）'!D528)</f>
        <v/>
      </c>
      <c r="D528" t="str">
        <f>IF('[1]配网开关（负荷开关+断路器）'!E528="","",'[1]配网开关（负荷开关+断路器）'!E528)</f>
        <v/>
      </c>
      <c r="E528" t="str">
        <f>IF('[1]配网开关（负荷开关+断路器）'!H528="","",'[1]配网开关（负荷开关+断路器）'!H528)</f>
        <v/>
      </c>
    </row>
    <row r="529" spans="1:5" x14ac:dyDescent="0.15">
      <c r="A529" t="str">
        <f>IF('[1]配网开关（负荷开关+断路器）'!A529="","",'[1]配网开关（负荷开关+断路器）'!A529)</f>
        <v/>
      </c>
      <c r="B529" t="str">
        <f>IF('[1]配网开关（负荷开关+断路器）'!B529="","",'[1]配网开关（负荷开关+断路器）'!B529)</f>
        <v/>
      </c>
      <c r="C529" t="str">
        <f>IF('[1]配网开关（负荷开关+断路器）'!D529="","",'[1]配网开关（负荷开关+断路器）'!D529)</f>
        <v/>
      </c>
      <c r="D529" t="str">
        <f>IF('[1]配网开关（负荷开关+断路器）'!E529="","",'[1]配网开关（负荷开关+断路器）'!E529)</f>
        <v/>
      </c>
      <c r="E529" t="str">
        <f>IF('[1]配网开关（负荷开关+断路器）'!H529="","",'[1]配网开关（负荷开关+断路器）'!H529)</f>
        <v/>
      </c>
    </row>
    <row r="530" spans="1:5" x14ac:dyDescent="0.15">
      <c r="A530" t="str">
        <f>IF('[1]配网开关（负荷开关+断路器）'!A530="","",'[1]配网开关（负荷开关+断路器）'!A530)</f>
        <v/>
      </c>
      <c r="B530" t="str">
        <f>IF('[1]配网开关（负荷开关+断路器）'!B530="","",'[1]配网开关（负荷开关+断路器）'!B530)</f>
        <v/>
      </c>
      <c r="C530" t="str">
        <f>IF('[1]配网开关（负荷开关+断路器）'!D530="","",'[1]配网开关（负荷开关+断路器）'!D530)</f>
        <v/>
      </c>
      <c r="D530" t="str">
        <f>IF('[1]配网开关（负荷开关+断路器）'!E530="","",'[1]配网开关（负荷开关+断路器）'!E530)</f>
        <v/>
      </c>
      <c r="E530" t="str">
        <f>IF('[1]配网开关（负荷开关+断路器）'!H530="","",'[1]配网开关（负荷开关+断路器）'!H530)</f>
        <v/>
      </c>
    </row>
    <row r="531" spans="1:5" x14ac:dyDescent="0.15">
      <c r="A531" t="str">
        <f>IF('[1]配网开关（负荷开关+断路器）'!A531="","",'[1]配网开关（负荷开关+断路器）'!A531)</f>
        <v/>
      </c>
      <c r="B531" t="str">
        <f>IF('[1]配网开关（负荷开关+断路器）'!B531="","",'[1]配网开关（负荷开关+断路器）'!B531)</f>
        <v/>
      </c>
      <c r="C531" t="str">
        <f>IF('[1]配网开关（负荷开关+断路器）'!D531="","",'[1]配网开关（负荷开关+断路器）'!D531)</f>
        <v/>
      </c>
      <c r="D531" t="str">
        <f>IF('[1]配网开关（负荷开关+断路器）'!E531="","",'[1]配网开关（负荷开关+断路器）'!E531)</f>
        <v/>
      </c>
      <c r="E531" t="str">
        <f>IF('[1]配网开关（负荷开关+断路器）'!H531="","",'[1]配网开关（负荷开关+断路器）'!H531)</f>
        <v/>
      </c>
    </row>
    <row r="532" spans="1:5" x14ac:dyDescent="0.15">
      <c r="A532" t="str">
        <f>IF('[1]配网开关（负荷开关+断路器）'!A532="","",'[1]配网开关（负荷开关+断路器）'!A532)</f>
        <v/>
      </c>
      <c r="B532" t="str">
        <f>IF('[1]配网开关（负荷开关+断路器）'!B532="","",'[1]配网开关（负荷开关+断路器）'!B532)</f>
        <v/>
      </c>
      <c r="C532" t="str">
        <f>IF('[1]配网开关（负荷开关+断路器）'!D532="","",'[1]配网开关（负荷开关+断路器）'!D532)</f>
        <v/>
      </c>
      <c r="D532" t="str">
        <f>IF('[1]配网开关（负荷开关+断路器）'!E532="","",'[1]配网开关（负荷开关+断路器）'!E532)</f>
        <v/>
      </c>
      <c r="E532" t="str">
        <f>IF('[1]配网开关（负荷开关+断路器）'!H532="","",'[1]配网开关（负荷开关+断路器）'!H532)</f>
        <v/>
      </c>
    </row>
    <row r="533" spans="1:5" x14ac:dyDescent="0.15">
      <c r="A533" t="str">
        <f>IF('[1]配网开关（负荷开关+断路器）'!A533="","",'[1]配网开关（负荷开关+断路器）'!A533)</f>
        <v/>
      </c>
      <c r="B533" t="str">
        <f>IF('[1]配网开关（负荷开关+断路器）'!B533="","",'[1]配网开关（负荷开关+断路器）'!B533)</f>
        <v/>
      </c>
      <c r="C533" t="str">
        <f>IF('[1]配网开关（负荷开关+断路器）'!D533="","",'[1]配网开关（负荷开关+断路器）'!D533)</f>
        <v/>
      </c>
      <c r="D533" t="str">
        <f>IF('[1]配网开关（负荷开关+断路器）'!E533="","",'[1]配网开关（负荷开关+断路器）'!E533)</f>
        <v/>
      </c>
      <c r="E533" t="str">
        <f>IF('[1]配网开关（负荷开关+断路器）'!H533="","",'[1]配网开关（负荷开关+断路器）'!H533)</f>
        <v/>
      </c>
    </row>
    <row r="534" spans="1:5" x14ac:dyDescent="0.15">
      <c r="A534" t="str">
        <f>IF('[1]配网开关（负荷开关+断路器）'!A534="","",'[1]配网开关（负荷开关+断路器）'!A534)</f>
        <v/>
      </c>
      <c r="B534" t="str">
        <f>IF('[1]配网开关（负荷开关+断路器）'!B534="","",'[1]配网开关（负荷开关+断路器）'!B534)</f>
        <v/>
      </c>
      <c r="C534" t="str">
        <f>IF('[1]配网开关（负荷开关+断路器）'!D534="","",'[1]配网开关（负荷开关+断路器）'!D534)</f>
        <v/>
      </c>
      <c r="D534" t="str">
        <f>IF('[1]配网开关（负荷开关+断路器）'!E534="","",'[1]配网开关（负荷开关+断路器）'!E534)</f>
        <v/>
      </c>
      <c r="E534" t="str">
        <f>IF('[1]配网开关（负荷开关+断路器）'!H534="","",'[1]配网开关（负荷开关+断路器）'!H534)</f>
        <v/>
      </c>
    </row>
    <row r="535" spans="1:5" x14ac:dyDescent="0.15">
      <c r="A535" t="str">
        <f>IF('[1]配网开关（负荷开关+断路器）'!A535="","",'[1]配网开关（负荷开关+断路器）'!A535)</f>
        <v/>
      </c>
      <c r="B535" t="str">
        <f>IF('[1]配网开关（负荷开关+断路器）'!B535="","",'[1]配网开关（负荷开关+断路器）'!B535)</f>
        <v/>
      </c>
      <c r="C535" t="str">
        <f>IF('[1]配网开关（负荷开关+断路器）'!D535="","",'[1]配网开关（负荷开关+断路器）'!D535)</f>
        <v/>
      </c>
      <c r="D535" t="str">
        <f>IF('[1]配网开关（负荷开关+断路器）'!E535="","",'[1]配网开关（负荷开关+断路器）'!E535)</f>
        <v/>
      </c>
      <c r="E535" t="str">
        <f>IF('[1]配网开关（负荷开关+断路器）'!H535="","",'[1]配网开关（负荷开关+断路器）'!H535)</f>
        <v/>
      </c>
    </row>
    <row r="536" spans="1:5" x14ac:dyDescent="0.15">
      <c r="A536" t="str">
        <f>IF('[1]配网开关（负荷开关+断路器）'!A536="","",'[1]配网开关（负荷开关+断路器）'!A536)</f>
        <v/>
      </c>
      <c r="B536" t="str">
        <f>IF('[1]配网开关（负荷开关+断路器）'!B536="","",'[1]配网开关（负荷开关+断路器）'!B536)</f>
        <v/>
      </c>
      <c r="C536" t="str">
        <f>IF('[1]配网开关（负荷开关+断路器）'!D536="","",'[1]配网开关（负荷开关+断路器）'!D536)</f>
        <v/>
      </c>
      <c r="D536" t="str">
        <f>IF('[1]配网开关（负荷开关+断路器）'!E536="","",'[1]配网开关（负荷开关+断路器）'!E536)</f>
        <v/>
      </c>
      <c r="E536" t="str">
        <f>IF('[1]配网开关（负荷开关+断路器）'!H536="","",'[1]配网开关（负荷开关+断路器）'!H536)</f>
        <v/>
      </c>
    </row>
    <row r="537" spans="1:5" x14ac:dyDescent="0.15">
      <c r="A537" t="str">
        <f>IF('[1]配网开关（负荷开关+断路器）'!A537="","",'[1]配网开关（负荷开关+断路器）'!A537)</f>
        <v/>
      </c>
      <c r="B537" t="str">
        <f>IF('[1]配网开关（负荷开关+断路器）'!B537="","",'[1]配网开关（负荷开关+断路器）'!B537)</f>
        <v/>
      </c>
      <c r="C537" t="str">
        <f>IF('[1]配网开关（负荷开关+断路器）'!D537="","",'[1]配网开关（负荷开关+断路器）'!D537)</f>
        <v/>
      </c>
      <c r="D537" t="str">
        <f>IF('[1]配网开关（负荷开关+断路器）'!E537="","",'[1]配网开关（负荷开关+断路器）'!E537)</f>
        <v/>
      </c>
      <c r="E537" t="str">
        <f>IF('[1]配网开关（负荷开关+断路器）'!H537="","",'[1]配网开关（负荷开关+断路器）'!H537)</f>
        <v/>
      </c>
    </row>
    <row r="538" spans="1:5" x14ac:dyDescent="0.15">
      <c r="A538" t="str">
        <f>IF('[1]配网开关（负荷开关+断路器）'!A538="","",'[1]配网开关（负荷开关+断路器）'!A538)</f>
        <v/>
      </c>
      <c r="B538" t="str">
        <f>IF('[1]配网开关（负荷开关+断路器）'!B538="","",'[1]配网开关（负荷开关+断路器）'!B538)</f>
        <v/>
      </c>
      <c r="C538" t="str">
        <f>IF('[1]配网开关（负荷开关+断路器）'!D538="","",'[1]配网开关（负荷开关+断路器）'!D538)</f>
        <v/>
      </c>
      <c r="D538" t="str">
        <f>IF('[1]配网开关（负荷开关+断路器）'!E538="","",'[1]配网开关（负荷开关+断路器）'!E538)</f>
        <v/>
      </c>
      <c r="E538" t="str">
        <f>IF('[1]配网开关（负荷开关+断路器）'!H538="","",'[1]配网开关（负荷开关+断路器）'!H538)</f>
        <v/>
      </c>
    </row>
    <row r="539" spans="1:5" x14ac:dyDescent="0.15">
      <c r="A539" t="str">
        <f>IF('[1]配网开关（负荷开关+断路器）'!A539="","",'[1]配网开关（负荷开关+断路器）'!A539)</f>
        <v/>
      </c>
      <c r="B539" t="str">
        <f>IF('[1]配网开关（负荷开关+断路器）'!B539="","",'[1]配网开关（负荷开关+断路器）'!B539)</f>
        <v/>
      </c>
      <c r="C539" t="str">
        <f>IF('[1]配网开关（负荷开关+断路器）'!D539="","",'[1]配网开关（负荷开关+断路器）'!D539)</f>
        <v/>
      </c>
      <c r="D539" t="str">
        <f>IF('[1]配网开关（负荷开关+断路器）'!E539="","",'[1]配网开关（负荷开关+断路器）'!E539)</f>
        <v/>
      </c>
      <c r="E539" t="str">
        <f>IF('[1]配网开关（负荷开关+断路器）'!H539="","",'[1]配网开关（负荷开关+断路器）'!H539)</f>
        <v/>
      </c>
    </row>
    <row r="540" spans="1:5" x14ac:dyDescent="0.15">
      <c r="A540" t="str">
        <f>IF('[1]配网开关（负荷开关+断路器）'!A540="","",'[1]配网开关（负荷开关+断路器）'!A540)</f>
        <v/>
      </c>
      <c r="B540" t="str">
        <f>IF('[1]配网开关（负荷开关+断路器）'!B540="","",'[1]配网开关（负荷开关+断路器）'!B540)</f>
        <v/>
      </c>
      <c r="C540" t="str">
        <f>IF('[1]配网开关（负荷开关+断路器）'!D540="","",'[1]配网开关（负荷开关+断路器）'!D540)</f>
        <v/>
      </c>
      <c r="D540" t="str">
        <f>IF('[1]配网开关（负荷开关+断路器）'!E540="","",'[1]配网开关（负荷开关+断路器）'!E540)</f>
        <v/>
      </c>
      <c r="E540" t="str">
        <f>IF('[1]配网开关（负荷开关+断路器）'!H540="","",'[1]配网开关（负荷开关+断路器）'!H540)</f>
        <v/>
      </c>
    </row>
    <row r="541" spans="1:5" x14ac:dyDescent="0.15">
      <c r="A541" t="str">
        <f>IF('[1]配网开关（负荷开关+断路器）'!A541="","",'[1]配网开关（负荷开关+断路器）'!A541)</f>
        <v/>
      </c>
      <c r="B541" t="str">
        <f>IF('[1]配网开关（负荷开关+断路器）'!B541="","",'[1]配网开关（负荷开关+断路器）'!B541)</f>
        <v/>
      </c>
      <c r="C541" t="str">
        <f>IF('[1]配网开关（负荷开关+断路器）'!D541="","",'[1]配网开关（负荷开关+断路器）'!D541)</f>
        <v/>
      </c>
      <c r="D541" t="str">
        <f>IF('[1]配网开关（负荷开关+断路器）'!E541="","",'[1]配网开关（负荷开关+断路器）'!E541)</f>
        <v/>
      </c>
      <c r="E541" t="str">
        <f>IF('[1]配网开关（负荷开关+断路器）'!H541="","",'[1]配网开关（负荷开关+断路器）'!H541)</f>
        <v/>
      </c>
    </row>
    <row r="542" spans="1:5" x14ac:dyDescent="0.15">
      <c r="A542" t="str">
        <f>IF('[1]配网开关（负荷开关+断路器）'!A542="","",'[1]配网开关（负荷开关+断路器）'!A542)</f>
        <v/>
      </c>
      <c r="B542" t="str">
        <f>IF('[1]配网开关（负荷开关+断路器）'!B542="","",'[1]配网开关（负荷开关+断路器）'!B542)</f>
        <v/>
      </c>
      <c r="C542" t="str">
        <f>IF('[1]配网开关（负荷开关+断路器）'!D542="","",'[1]配网开关（负荷开关+断路器）'!D542)</f>
        <v/>
      </c>
      <c r="D542" t="str">
        <f>IF('[1]配网开关（负荷开关+断路器）'!E542="","",'[1]配网开关（负荷开关+断路器）'!E542)</f>
        <v/>
      </c>
      <c r="E542" t="str">
        <f>IF('[1]配网开关（负荷开关+断路器）'!H542="","",'[1]配网开关（负荷开关+断路器）'!H542)</f>
        <v/>
      </c>
    </row>
    <row r="543" spans="1:5" x14ac:dyDescent="0.15">
      <c r="A543" t="str">
        <f>IF('[1]配网开关（负荷开关+断路器）'!A543="","",'[1]配网开关（负荷开关+断路器）'!A543)</f>
        <v/>
      </c>
      <c r="B543" t="str">
        <f>IF('[1]配网开关（负荷开关+断路器）'!B543="","",'[1]配网开关（负荷开关+断路器）'!B543)</f>
        <v/>
      </c>
      <c r="C543" t="str">
        <f>IF('[1]配网开关（负荷开关+断路器）'!D543="","",'[1]配网开关（负荷开关+断路器）'!D543)</f>
        <v/>
      </c>
      <c r="D543" t="str">
        <f>IF('[1]配网开关（负荷开关+断路器）'!E543="","",'[1]配网开关（负荷开关+断路器）'!E543)</f>
        <v/>
      </c>
      <c r="E543" t="str">
        <f>IF('[1]配网开关（负荷开关+断路器）'!H543="","",'[1]配网开关（负荷开关+断路器）'!H543)</f>
        <v/>
      </c>
    </row>
    <row r="544" spans="1:5" x14ac:dyDescent="0.15">
      <c r="A544" t="str">
        <f>IF('[1]配网开关（负荷开关+断路器）'!A544="","",'[1]配网开关（负荷开关+断路器）'!A544)</f>
        <v/>
      </c>
      <c r="B544" t="str">
        <f>IF('[1]配网开关（负荷开关+断路器）'!B544="","",'[1]配网开关（负荷开关+断路器）'!B544)</f>
        <v/>
      </c>
      <c r="C544" t="str">
        <f>IF('[1]配网开关（负荷开关+断路器）'!D544="","",'[1]配网开关（负荷开关+断路器）'!D544)</f>
        <v/>
      </c>
      <c r="D544" t="str">
        <f>IF('[1]配网开关（负荷开关+断路器）'!E544="","",'[1]配网开关（负荷开关+断路器）'!E544)</f>
        <v/>
      </c>
      <c r="E544" t="str">
        <f>IF('[1]配网开关（负荷开关+断路器）'!H544="","",'[1]配网开关（负荷开关+断路器）'!H544)</f>
        <v/>
      </c>
    </row>
    <row r="545" spans="1:5" x14ac:dyDescent="0.15">
      <c r="A545" t="str">
        <f>IF('[1]配网开关（负荷开关+断路器）'!A545="","",'[1]配网开关（负荷开关+断路器）'!A545)</f>
        <v/>
      </c>
      <c r="B545" t="str">
        <f>IF('[1]配网开关（负荷开关+断路器）'!B545="","",'[1]配网开关（负荷开关+断路器）'!B545)</f>
        <v/>
      </c>
      <c r="C545" t="str">
        <f>IF('[1]配网开关（负荷开关+断路器）'!D545="","",'[1]配网开关（负荷开关+断路器）'!D545)</f>
        <v/>
      </c>
      <c r="D545" t="str">
        <f>IF('[1]配网开关（负荷开关+断路器）'!E545="","",'[1]配网开关（负荷开关+断路器）'!E545)</f>
        <v/>
      </c>
      <c r="E545" t="str">
        <f>IF('[1]配网开关（负荷开关+断路器）'!H545="","",'[1]配网开关（负荷开关+断路器）'!H545)</f>
        <v/>
      </c>
    </row>
    <row r="546" spans="1:5" x14ac:dyDescent="0.15">
      <c r="A546" t="str">
        <f>IF('[1]配网开关（负荷开关+断路器）'!A546="","",'[1]配网开关（负荷开关+断路器）'!A546)</f>
        <v/>
      </c>
      <c r="B546" t="str">
        <f>IF('[1]配网开关（负荷开关+断路器）'!B546="","",'[1]配网开关（负荷开关+断路器）'!B546)</f>
        <v/>
      </c>
      <c r="C546" t="str">
        <f>IF('[1]配网开关（负荷开关+断路器）'!D546="","",'[1]配网开关（负荷开关+断路器）'!D546)</f>
        <v/>
      </c>
      <c r="D546" t="str">
        <f>IF('[1]配网开关（负荷开关+断路器）'!E546="","",'[1]配网开关（负荷开关+断路器）'!E546)</f>
        <v/>
      </c>
      <c r="E546" t="str">
        <f>IF('[1]配网开关（负荷开关+断路器）'!H546="","",'[1]配网开关（负荷开关+断路器）'!H546)</f>
        <v/>
      </c>
    </row>
    <row r="547" spans="1:5" x14ac:dyDescent="0.15">
      <c r="A547" t="str">
        <f>IF('[1]配网开关（负荷开关+断路器）'!A547="","",'[1]配网开关（负荷开关+断路器）'!A547)</f>
        <v/>
      </c>
      <c r="B547" t="str">
        <f>IF('[1]配网开关（负荷开关+断路器）'!B547="","",'[1]配网开关（负荷开关+断路器）'!B547)</f>
        <v/>
      </c>
      <c r="C547" t="str">
        <f>IF('[1]配网开关（负荷开关+断路器）'!D547="","",'[1]配网开关（负荷开关+断路器）'!D547)</f>
        <v/>
      </c>
      <c r="D547" t="str">
        <f>IF('[1]配网开关（负荷开关+断路器）'!E547="","",'[1]配网开关（负荷开关+断路器）'!E547)</f>
        <v/>
      </c>
      <c r="E547" t="str">
        <f>IF('[1]配网开关（负荷开关+断路器）'!H547="","",'[1]配网开关（负荷开关+断路器）'!H547)</f>
        <v/>
      </c>
    </row>
    <row r="548" spans="1:5" x14ac:dyDescent="0.15">
      <c r="A548" t="str">
        <f>IF('[1]配网开关（负荷开关+断路器）'!A548="","",'[1]配网开关（负荷开关+断路器）'!A548)</f>
        <v/>
      </c>
      <c r="B548" t="str">
        <f>IF('[1]配网开关（负荷开关+断路器）'!B548="","",'[1]配网开关（负荷开关+断路器）'!B548)</f>
        <v/>
      </c>
      <c r="C548" t="str">
        <f>IF('[1]配网开关（负荷开关+断路器）'!D548="","",'[1]配网开关（负荷开关+断路器）'!D548)</f>
        <v/>
      </c>
      <c r="D548" t="str">
        <f>IF('[1]配网开关（负荷开关+断路器）'!E548="","",'[1]配网开关（负荷开关+断路器）'!E548)</f>
        <v/>
      </c>
      <c r="E548" t="str">
        <f>IF('[1]配网开关（负荷开关+断路器）'!H548="","",'[1]配网开关（负荷开关+断路器）'!H548)</f>
        <v/>
      </c>
    </row>
    <row r="549" spans="1:5" x14ac:dyDescent="0.15">
      <c r="A549" t="str">
        <f>IF('[1]配网开关（负荷开关+断路器）'!A549="","",'[1]配网开关（负荷开关+断路器）'!A549)</f>
        <v/>
      </c>
      <c r="B549" t="str">
        <f>IF('[1]配网开关（负荷开关+断路器）'!B549="","",'[1]配网开关（负荷开关+断路器）'!B549)</f>
        <v/>
      </c>
      <c r="C549" t="str">
        <f>IF('[1]配网开关（负荷开关+断路器）'!D549="","",'[1]配网开关（负荷开关+断路器）'!D549)</f>
        <v/>
      </c>
      <c r="D549" t="str">
        <f>IF('[1]配网开关（负荷开关+断路器）'!E549="","",'[1]配网开关（负荷开关+断路器）'!E549)</f>
        <v/>
      </c>
      <c r="E549" t="str">
        <f>IF('[1]配网开关（负荷开关+断路器）'!H549="","",'[1]配网开关（负荷开关+断路器）'!H549)</f>
        <v/>
      </c>
    </row>
    <row r="550" spans="1:5" x14ac:dyDescent="0.15">
      <c r="A550" t="str">
        <f>IF('[1]配网开关（负荷开关+断路器）'!A550="","",'[1]配网开关（负荷开关+断路器）'!A550)</f>
        <v/>
      </c>
      <c r="B550" t="str">
        <f>IF('[1]配网开关（负荷开关+断路器）'!B550="","",'[1]配网开关（负荷开关+断路器）'!B550)</f>
        <v/>
      </c>
      <c r="C550" t="str">
        <f>IF('[1]配网开关（负荷开关+断路器）'!D550="","",'[1]配网开关（负荷开关+断路器）'!D550)</f>
        <v/>
      </c>
      <c r="D550" t="str">
        <f>IF('[1]配网开关（负荷开关+断路器）'!E550="","",'[1]配网开关（负荷开关+断路器）'!E550)</f>
        <v/>
      </c>
      <c r="E550" t="str">
        <f>IF('[1]配网开关（负荷开关+断路器）'!H550="","",'[1]配网开关（负荷开关+断路器）'!H550)</f>
        <v/>
      </c>
    </row>
    <row r="551" spans="1:5" x14ac:dyDescent="0.15">
      <c r="A551" t="str">
        <f>IF('[1]配网开关（负荷开关+断路器）'!A551="","",'[1]配网开关（负荷开关+断路器）'!A551)</f>
        <v/>
      </c>
      <c r="B551" t="str">
        <f>IF('[1]配网开关（负荷开关+断路器）'!B551="","",'[1]配网开关（负荷开关+断路器）'!B551)</f>
        <v/>
      </c>
      <c r="C551" t="str">
        <f>IF('[1]配网开关（负荷开关+断路器）'!D551="","",'[1]配网开关（负荷开关+断路器）'!D551)</f>
        <v/>
      </c>
      <c r="D551" t="str">
        <f>IF('[1]配网开关（负荷开关+断路器）'!E551="","",'[1]配网开关（负荷开关+断路器）'!E551)</f>
        <v/>
      </c>
      <c r="E551" t="str">
        <f>IF('[1]配网开关（负荷开关+断路器）'!H551="","",'[1]配网开关（负荷开关+断路器）'!H551)</f>
        <v/>
      </c>
    </row>
    <row r="552" spans="1:5" x14ac:dyDescent="0.15">
      <c r="A552" t="str">
        <f>IF('[1]配网开关（负荷开关+断路器）'!A552="","",'[1]配网开关（负荷开关+断路器）'!A552)</f>
        <v/>
      </c>
      <c r="B552" t="str">
        <f>IF('[1]配网开关（负荷开关+断路器）'!B552="","",'[1]配网开关（负荷开关+断路器）'!B552)</f>
        <v/>
      </c>
      <c r="C552" t="str">
        <f>IF('[1]配网开关（负荷开关+断路器）'!D552="","",'[1]配网开关（负荷开关+断路器）'!D552)</f>
        <v/>
      </c>
      <c r="D552" t="str">
        <f>IF('[1]配网开关（负荷开关+断路器）'!E552="","",'[1]配网开关（负荷开关+断路器）'!E552)</f>
        <v/>
      </c>
      <c r="E552" t="str">
        <f>IF('[1]配网开关（负荷开关+断路器）'!H552="","",'[1]配网开关（负荷开关+断路器）'!H552)</f>
        <v/>
      </c>
    </row>
    <row r="553" spans="1:5" x14ac:dyDescent="0.15">
      <c r="A553" t="str">
        <f>IF('[1]配网开关（负荷开关+断路器）'!A553="","",'[1]配网开关（负荷开关+断路器）'!A553)</f>
        <v/>
      </c>
      <c r="B553" t="str">
        <f>IF('[1]配网开关（负荷开关+断路器）'!B553="","",'[1]配网开关（负荷开关+断路器）'!B553)</f>
        <v/>
      </c>
      <c r="C553" t="str">
        <f>IF('[1]配网开关（负荷开关+断路器）'!D553="","",'[1]配网开关（负荷开关+断路器）'!D553)</f>
        <v/>
      </c>
      <c r="D553" t="str">
        <f>IF('[1]配网开关（负荷开关+断路器）'!E553="","",'[1]配网开关（负荷开关+断路器）'!E553)</f>
        <v/>
      </c>
      <c r="E553" t="str">
        <f>IF('[1]配网开关（负荷开关+断路器）'!H553="","",'[1]配网开关（负荷开关+断路器）'!H553)</f>
        <v/>
      </c>
    </row>
    <row r="554" spans="1:5" x14ac:dyDescent="0.15">
      <c r="A554" t="str">
        <f>IF('[1]配网开关（负荷开关+断路器）'!A554="","",'[1]配网开关（负荷开关+断路器）'!A554)</f>
        <v/>
      </c>
      <c r="B554" t="str">
        <f>IF('[1]配网开关（负荷开关+断路器）'!B554="","",'[1]配网开关（负荷开关+断路器）'!B554)</f>
        <v/>
      </c>
      <c r="C554" t="str">
        <f>IF('[1]配网开关（负荷开关+断路器）'!D554="","",'[1]配网开关（负荷开关+断路器）'!D554)</f>
        <v/>
      </c>
      <c r="D554" t="str">
        <f>IF('[1]配网开关（负荷开关+断路器）'!E554="","",'[1]配网开关（负荷开关+断路器）'!E554)</f>
        <v/>
      </c>
      <c r="E554" t="str">
        <f>IF('[1]配网开关（负荷开关+断路器）'!H554="","",'[1]配网开关（负荷开关+断路器）'!H554)</f>
        <v/>
      </c>
    </row>
    <row r="555" spans="1:5" x14ac:dyDescent="0.15">
      <c r="A555" t="str">
        <f>IF('[1]配网开关（负荷开关+断路器）'!A555="","",'[1]配网开关（负荷开关+断路器）'!A555)</f>
        <v/>
      </c>
      <c r="B555" t="str">
        <f>IF('[1]配网开关（负荷开关+断路器）'!B555="","",'[1]配网开关（负荷开关+断路器）'!B555)</f>
        <v/>
      </c>
      <c r="C555" t="str">
        <f>IF('[1]配网开关（负荷开关+断路器）'!D555="","",'[1]配网开关（负荷开关+断路器）'!D555)</f>
        <v/>
      </c>
      <c r="D555" t="str">
        <f>IF('[1]配网开关（负荷开关+断路器）'!E555="","",'[1]配网开关（负荷开关+断路器）'!E555)</f>
        <v/>
      </c>
      <c r="E555" t="str">
        <f>IF('[1]配网开关（负荷开关+断路器）'!H555="","",'[1]配网开关（负荷开关+断路器）'!H555)</f>
        <v/>
      </c>
    </row>
    <row r="556" spans="1:5" x14ac:dyDescent="0.15">
      <c r="A556" t="str">
        <f>IF('[1]配网开关（负荷开关+断路器）'!A556="","",'[1]配网开关（负荷开关+断路器）'!A556)</f>
        <v/>
      </c>
      <c r="B556" t="str">
        <f>IF('[1]配网开关（负荷开关+断路器）'!B556="","",'[1]配网开关（负荷开关+断路器）'!B556)</f>
        <v/>
      </c>
      <c r="C556" t="str">
        <f>IF('[1]配网开关（负荷开关+断路器）'!D556="","",'[1]配网开关（负荷开关+断路器）'!D556)</f>
        <v/>
      </c>
      <c r="D556" t="str">
        <f>IF('[1]配网开关（负荷开关+断路器）'!E556="","",'[1]配网开关（负荷开关+断路器）'!E556)</f>
        <v/>
      </c>
      <c r="E556" t="str">
        <f>IF('[1]配网开关（负荷开关+断路器）'!H556="","",'[1]配网开关（负荷开关+断路器）'!H556)</f>
        <v/>
      </c>
    </row>
    <row r="557" spans="1:5" x14ac:dyDescent="0.15">
      <c r="A557" t="str">
        <f>IF('[1]配网开关（负荷开关+断路器）'!A557="","",'[1]配网开关（负荷开关+断路器）'!A557)</f>
        <v/>
      </c>
      <c r="B557" t="str">
        <f>IF('[1]配网开关（负荷开关+断路器）'!B557="","",'[1]配网开关（负荷开关+断路器）'!B557)</f>
        <v/>
      </c>
      <c r="C557" t="str">
        <f>IF('[1]配网开关（负荷开关+断路器）'!D557="","",'[1]配网开关（负荷开关+断路器）'!D557)</f>
        <v/>
      </c>
      <c r="D557" t="str">
        <f>IF('[1]配网开关（负荷开关+断路器）'!E557="","",'[1]配网开关（负荷开关+断路器）'!E557)</f>
        <v/>
      </c>
      <c r="E557" t="str">
        <f>IF('[1]配网开关（负荷开关+断路器）'!H557="","",'[1]配网开关（负荷开关+断路器）'!H557)</f>
        <v/>
      </c>
    </row>
    <row r="558" spans="1:5" x14ac:dyDescent="0.15">
      <c r="A558" t="str">
        <f>IF('[1]配网开关（负荷开关+断路器）'!A558="","",'[1]配网开关（负荷开关+断路器）'!A558)</f>
        <v/>
      </c>
      <c r="B558" t="str">
        <f>IF('[1]配网开关（负荷开关+断路器）'!B558="","",'[1]配网开关（负荷开关+断路器）'!B558)</f>
        <v/>
      </c>
      <c r="C558" t="str">
        <f>IF('[1]配网开关（负荷开关+断路器）'!D558="","",'[1]配网开关（负荷开关+断路器）'!D558)</f>
        <v/>
      </c>
      <c r="D558" t="str">
        <f>IF('[1]配网开关（负荷开关+断路器）'!E558="","",'[1]配网开关（负荷开关+断路器）'!E558)</f>
        <v/>
      </c>
      <c r="E558" t="str">
        <f>IF('[1]配网开关（负荷开关+断路器）'!H558="","",'[1]配网开关（负荷开关+断路器）'!H558)</f>
        <v/>
      </c>
    </row>
    <row r="559" spans="1:5" x14ac:dyDescent="0.15">
      <c r="A559" t="str">
        <f>IF('[1]配网开关（负荷开关+断路器）'!A559="","",'[1]配网开关（负荷开关+断路器）'!A559)</f>
        <v/>
      </c>
      <c r="B559" t="str">
        <f>IF('[1]配网开关（负荷开关+断路器）'!B559="","",'[1]配网开关（负荷开关+断路器）'!B559)</f>
        <v/>
      </c>
      <c r="C559" t="str">
        <f>IF('[1]配网开关（负荷开关+断路器）'!D559="","",'[1]配网开关（负荷开关+断路器）'!D559)</f>
        <v/>
      </c>
      <c r="D559" t="str">
        <f>IF('[1]配网开关（负荷开关+断路器）'!E559="","",'[1]配网开关（负荷开关+断路器）'!E559)</f>
        <v/>
      </c>
      <c r="E559" t="str">
        <f>IF('[1]配网开关（负荷开关+断路器）'!H559="","",'[1]配网开关（负荷开关+断路器）'!H559)</f>
        <v/>
      </c>
    </row>
    <row r="560" spans="1:5" x14ac:dyDescent="0.15">
      <c r="A560" t="str">
        <f>IF('[1]配网开关（负荷开关+断路器）'!A560="","",'[1]配网开关（负荷开关+断路器）'!A560)</f>
        <v/>
      </c>
      <c r="B560" t="str">
        <f>IF('[1]配网开关（负荷开关+断路器）'!B560="","",'[1]配网开关（负荷开关+断路器）'!B560)</f>
        <v/>
      </c>
      <c r="C560" t="str">
        <f>IF('[1]配网开关（负荷开关+断路器）'!D560="","",'[1]配网开关（负荷开关+断路器）'!D560)</f>
        <v/>
      </c>
      <c r="D560" t="str">
        <f>IF('[1]配网开关（负荷开关+断路器）'!E560="","",'[1]配网开关（负荷开关+断路器）'!E560)</f>
        <v/>
      </c>
      <c r="E560" t="str">
        <f>IF('[1]配网开关（负荷开关+断路器）'!H560="","",'[1]配网开关（负荷开关+断路器）'!H560)</f>
        <v/>
      </c>
    </row>
    <row r="561" spans="1:5" x14ac:dyDescent="0.15">
      <c r="A561" t="str">
        <f>IF('[1]配网开关（负荷开关+断路器）'!A561="","",'[1]配网开关（负荷开关+断路器）'!A561)</f>
        <v/>
      </c>
      <c r="B561" t="str">
        <f>IF('[1]配网开关（负荷开关+断路器）'!B561="","",'[1]配网开关（负荷开关+断路器）'!B561)</f>
        <v/>
      </c>
      <c r="C561" t="str">
        <f>IF('[1]配网开关（负荷开关+断路器）'!D561="","",'[1]配网开关（负荷开关+断路器）'!D561)</f>
        <v/>
      </c>
      <c r="D561" t="str">
        <f>IF('[1]配网开关（负荷开关+断路器）'!E561="","",'[1]配网开关（负荷开关+断路器）'!E561)</f>
        <v/>
      </c>
      <c r="E561" t="str">
        <f>IF('[1]配网开关（负荷开关+断路器）'!H561="","",'[1]配网开关（负荷开关+断路器）'!H561)</f>
        <v/>
      </c>
    </row>
    <row r="562" spans="1:5" x14ac:dyDescent="0.15">
      <c r="A562" t="str">
        <f>IF('[1]配网开关（负荷开关+断路器）'!A562="","",'[1]配网开关（负荷开关+断路器）'!A562)</f>
        <v/>
      </c>
      <c r="B562" t="str">
        <f>IF('[1]配网开关（负荷开关+断路器）'!B562="","",'[1]配网开关（负荷开关+断路器）'!B562)</f>
        <v/>
      </c>
      <c r="C562" t="str">
        <f>IF('[1]配网开关（负荷开关+断路器）'!D562="","",'[1]配网开关（负荷开关+断路器）'!D562)</f>
        <v/>
      </c>
      <c r="D562" t="str">
        <f>IF('[1]配网开关（负荷开关+断路器）'!E562="","",'[1]配网开关（负荷开关+断路器）'!E562)</f>
        <v/>
      </c>
      <c r="E562" t="str">
        <f>IF('[1]配网开关（负荷开关+断路器）'!H562="","",'[1]配网开关（负荷开关+断路器）'!H562)</f>
        <v/>
      </c>
    </row>
    <row r="563" spans="1:5" x14ac:dyDescent="0.15">
      <c r="A563" t="str">
        <f>IF('[1]配网开关（负荷开关+断路器）'!A563="","",'[1]配网开关（负荷开关+断路器）'!A563)</f>
        <v/>
      </c>
      <c r="B563" t="str">
        <f>IF('[1]配网开关（负荷开关+断路器）'!B563="","",'[1]配网开关（负荷开关+断路器）'!B563)</f>
        <v/>
      </c>
      <c r="C563" t="str">
        <f>IF('[1]配网开关（负荷开关+断路器）'!D563="","",'[1]配网开关（负荷开关+断路器）'!D563)</f>
        <v/>
      </c>
      <c r="D563" t="str">
        <f>IF('[1]配网开关（负荷开关+断路器）'!E563="","",'[1]配网开关（负荷开关+断路器）'!E563)</f>
        <v/>
      </c>
      <c r="E563" t="str">
        <f>IF('[1]配网开关（负荷开关+断路器）'!H563="","",'[1]配网开关（负荷开关+断路器）'!H563)</f>
        <v/>
      </c>
    </row>
    <row r="564" spans="1:5" x14ac:dyDescent="0.15">
      <c r="A564" t="str">
        <f>IF('[1]配网开关（负荷开关+断路器）'!A564="","",'[1]配网开关（负荷开关+断路器）'!A564)</f>
        <v/>
      </c>
      <c r="B564" t="str">
        <f>IF('[1]配网开关（负荷开关+断路器）'!B564="","",'[1]配网开关（负荷开关+断路器）'!B564)</f>
        <v/>
      </c>
      <c r="C564" t="str">
        <f>IF('[1]配网开关（负荷开关+断路器）'!D564="","",'[1]配网开关（负荷开关+断路器）'!D564)</f>
        <v/>
      </c>
      <c r="D564" t="str">
        <f>IF('[1]配网开关（负荷开关+断路器）'!E564="","",'[1]配网开关（负荷开关+断路器）'!E564)</f>
        <v/>
      </c>
      <c r="E564" t="str">
        <f>IF('[1]配网开关（负荷开关+断路器）'!H564="","",'[1]配网开关（负荷开关+断路器）'!H564)</f>
        <v/>
      </c>
    </row>
    <row r="565" spans="1:5" x14ac:dyDescent="0.15">
      <c r="A565" t="str">
        <f>IF('[1]配网开关（负荷开关+断路器）'!A565="","",'[1]配网开关（负荷开关+断路器）'!A565)</f>
        <v/>
      </c>
      <c r="B565" t="str">
        <f>IF('[1]配网开关（负荷开关+断路器）'!B565="","",'[1]配网开关（负荷开关+断路器）'!B565)</f>
        <v/>
      </c>
      <c r="C565" t="str">
        <f>IF('[1]配网开关（负荷开关+断路器）'!D565="","",'[1]配网开关（负荷开关+断路器）'!D565)</f>
        <v/>
      </c>
      <c r="D565" t="str">
        <f>IF('[1]配网开关（负荷开关+断路器）'!E565="","",'[1]配网开关（负荷开关+断路器）'!E565)</f>
        <v/>
      </c>
      <c r="E565" t="str">
        <f>IF('[1]配网开关（负荷开关+断路器）'!H565="","",'[1]配网开关（负荷开关+断路器）'!H565)</f>
        <v/>
      </c>
    </row>
    <row r="566" spans="1:5" x14ac:dyDescent="0.15">
      <c r="A566" t="str">
        <f>IF('[1]配网开关（负荷开关+断路器）'!A566="","",'[1]配网开关（负荷开关+断路器）'!A566)</f>
        <v/>
      </c>
      <c r="B566" t="str">
        <f>IF('[1]配网开关（负荷开关+断路器）'!B566="","",'[1]配网开关（负荷开关+断路器）'!B566)</f>
        <v/>
      </c>
      <c r="C566" t="str">
        <f>IF('[1]配网开关（负荷开关+断路器）'!D566="","",'[1]配网开关（负荷开关+断路器）'!D566)</f>
        <v/>
      </c>
      <c r="D566" t="str">
        <f>IF('[1]配网开关（负荷开关+断路器）'!E566="","",'[1]配网开关（负荷开关+断路器）'!E566)</f>
        <v/>
      </c>
      <c r="E566" t="str">
        <f>IF('[1]配网开关（负荷开关+断路器）'!H566="","",'[1]配网开关（负荷开关+断路器）'!H566)</f>
        <v/>
      </c>
    </row>
    <row r="567" spans="1:5" x14ac:dyDescent="0.15">
      <c r="A567" t="str">
        <f>IF('[1]配网开关（负荷开关+断路器）'!A567="","",'[1]配网开关（负荷开关+断路器）'!A567)</f>
        <v/>
      </c>
      <c r="B567" t="str">
        <f>IF('[1]配网开关（负荷开关+断路器）'!B567="","",'[1]配网开关（负荷开关+断路器）'!B567)</f>
        <v/>
      </c>
      <c r="C567" t="str">
        <f>IF('[1]配网开关（负荷开关+断路器）'!D567="","",'[1]配网开关（负荷开关+断路器）'!D567)</f>
        <v/>
      </c>
      <c r="D567" t="str">
        <f>IF('[1]配网开关（负荷开关+断路器）'!E567="","",'[1]配网开关（负荷开关+断路器）'!E567)</f>
        <v/>
      </c>
      <c r="E567" t="str">
        <f>IF('[1]配网开关（负荷开关+断路器）'!H567="","",'[1]配网开关（负荷开关+断路器）'!H567)</f>
        <v/>
      </c>
    </row>
    <row r="568" spans="1:5" x14ac:dyDescent="0.15">
      <c r="A568" t="str">
        <f>IF('[1]配网开关（负荷开关+断路器）'!A568="","",'[1]配网开关（负荷开关+断路器）'!A568)</f>
        <v/>
      </c>
      <c r="B568" t="str">
        <f>IF('[1]配网开关（负荷开关+断路器）'!B568="","",'[1]配网开关（负荷开关+断路器）'!B568)</f>
        <v/>
      </c>
      <c r="C568" t="str">
        <f>IF('[1]配网开关（负荷开关+断路器）'!D568="","",'[1]配网开关（负荷开关+断路器）'!D568)</f>
        <v/>
      </c>
      <c r="D568" t="str">
        <f>IF('[1]配网开关（负荷开关+断路器）'!E568="","",'[1]配网开关（负荷开关+断路器）'!E568)</f>
        <v/>
      </c>
      <c r="E568" t="str">
        <f>IF('[1]配网开关（负荷开关+断路器）'!H568="","",'[1]配网开关（负荷开关+断路器）'!H568)</f>
        <v/>
      </c>
    </row>
    <row r="569" spans="1:5" x14ac:dyDescent="0.15">
      <c r="A569" t="str">
        <f>IF('[1]配网开关（负荷开关+断路器）'!A569="","",'[1]配网开关（负荷开关+断路器）'!A569)</f>
        <v/>
      </c>
      <c r="B569" t="str">
        <f>IF('[1]配网开关（负荷开关+断路器）'!B569="","",'[1]配网开关（负荷开关+断路器）'!B569)</f>
        <v/>
      </c>
      <c r="C569" t="str">
        <f>IF('[1]配网开关（负荷开关+断路器）'!D569="","",'[1]配网开关（负荷开关+断路器）'!D569)</f>
        <v/>
      </c>
      <c r="D569" t="str">
        <f>IF('[1]配网开关（负荷开关+断路器）'!E569="","",'[1]配网开关（负荷开关+断路器）'!E569)</f>
        <v/>
      </c>
      <c r="E569" t="str">
        <f>IF('[1]配网开关（负荷开关+断路器）'!H569="","",'[1]配网开关（负荷开关+断路器）'!H569)</f>
        <v/>
      </c>
    </row>
    <row r="570" spans="1:5" x14ac:dyDescent="0.15">
      <c r="A570" t="str">
        <f>IF('[1]配网开关（负荷开关+断路器）'!A570="","",'[1]配网开关（负荷开关+断路器）'!A570)</f>
        <v/>
      </c>
      <c r="B570" t="str">
        <f>IF('[1]配网开关（负荷开关+断路器）'!B570="","",'[1]配网开关（负荷开关+断路器）'!B570)</f>
        <v/>
      </c>
      <c r="C570" t="str">
        <f>IF('[1]配网开关（负荷开关+断路器）'!D570="","",'[1]配网开关（负荷开关+断路器）'!D570)</f>
        <v/>
      </c>
      <c r="D570" t="str">
        <f>IF('[1]配网开关（负荷开关+断路器）'!E570="","",'[1]配网开关（负荷开关+断路器）'!E570)</f>
        <v/>
      </c>
      <c r="E570" t="str">
        <f>IF('[1]配网开关（负荷开关+断路器）'!H570="","",'[1]配网开关（负荷开关+断路器）'!H570)</f>
        <v/>
      </c>
    </row>
    <row r="571" spans="1:5" x14ac:dyDescent="0.15">
      <c r="A571" t="str">
        <f>IF('[1]配网开关（负荷开关+断路器）'!A571="","",'[1]配网开关（负荷开关+断路器）'!A571)</f>
        <v/>
      </c>
      <c r="B571" t="str">
        <f>IF('[1]配网开关（负荷开关+断路器）'!B571="","",'[1]配网开关（负荷开关+断路器）'!B571)</f>
        <v/>
      </c>
      <c r="C571" t="str">
        <f>IF('[1]配网开关（负荷开关+断路器）'!D571="","",'[1]配网开关（负荷开关+断路器）'!D571)</f>
        <v/>
      </c>
      <c r="D571" t="str">
        <f>IF('[1]配网开关（负荷开关+断路器）'!E571="","",'[1]配网开关（负荷开关+断路器）'!E571)</f>
        <v/>
      </c>
      <c r="E571" t="str">
        <f>IF('[1]配网开关（负荷开关+断路器）'!H571="","",'[1]配网开关（负荷开关+断路器）'!H571)</f>
        <v/>
      </c>
    </row>
    <row r="572" spans="1:5" x14ac:dyDescent="0.15">
      <c r="A572" t="str">
        <f>IF('[1]配网开关（负荷开关+断路器）'!A572="","",'[1]配网开关（负荷开关+断路器）'!A572)</f>
        <v/>
      </c>
      <c r="B572" t="str">
        <f>IF('[1]配网开关（负荷开关+断路器）'!B572="","",'[1]配网开关（负荷开关+断路器）'!B572)</f>
        <v/>
      </c>
      <c r="C572" t="str">
        <f>IF('[1]配网开关（负荷开关+断路器）'!D572="","",'[1]配网开关（负荷开关+断路器）'!D572)</f>
        <v/>
      </c>
      <c r="D572" t="str">
        <f>IF('[1]配网开关（负荷开关+断路器）'!E572="","",'[1]配网开关（负荷开关+断路器）'!E572)</f>
        <v/>
      </c>
      <c r="E572" t="str">
        <f>IF('[1]配网开关（负荷开关+断路器）'!H572="","",'[1]配网开关（负荷开关+断路器）'!H572)</f>
        <v/>
      </c>
    </row>
    <row r="573" spans="1:5" x14ac:dyDescent="0.15">
      <c r="A573" t="str">
        <f>IF('[1]配网开关（负荷开关+断路器）'!A573="","",'[1]配网开关（负荷开关+断路器）'!A573)</f>
        <v/>
      </c>
      <c r="B573" t="str">
        <f>IF('[1]配网开关（负荷开关+断路器）'!B573="","",'[1]配网开关（负荷开关+断路器）'!B573)</f>
        <v/>
      </c>
      <c r="C573" t="str">
        <f>IF('[1]配网开关（负荷开关+断路器）'!D573="","",'[1]配网开关（负荷开关+断路器）'!D573)</f>
        <v/>
      </c>
      <c r="D573" t="str">
        <f>IF('[1]配网开关（负荷开关+断路器）'!E573="","",'[1]配网开关（负荷开关+断路器）'!E573)</f>
        <v/>
      </c>
      <c r="E573" t="str">
        <f>IF('[1]配网开关（负荷开关+断路器）'!H573="","",'[1]配网开关（负荷开关+断路器）'!H573)</f>
        <v/>
      </c>
    </row>
    <row r="574" spans="1:5" x14ac:dyDescent="0.15">
      <c r="A574" t="str">
        <f>IF('[1]配网开关（负荷开关+断路器）'!A574="","",'[1]配网开关（负荷开关+断路器）'!A574)</f>
        <v/>
      </c>
      <c r="B574" t="str">
        <f>IF('[1]配网开关（负荷开关+断路器）'!B574="","",'[1]配网开关（负荷开关+断路器）'!B574)</f>
        <v/>
      </c>
      <c r="C574" t="str">
        <f>IF('[1]配网开关（负荷开关+断路器）'!D574="","",'[1]配网开关（负荷开关+断路器）'!D574)</f>
        <v/>
      </c>
      <c r="D574" t="str">
        <f>IF('[1]配网开关（负荷开关+断路器）'!E574="","",'[1]配网开关（负荷开关+断路器）'!E574)</f>
        <v/>
      </c>
      <c r="E574" t="str">
        <f>IF('[1]配网开关（负荷开关+断路器）'!H574="","",'[1]配网开关（负荷开关+断路器）'!H574)</f>
        <v/>
      </c>
    </row>
    <row r="575" spans="1:5" x14ac:dyDescent="0.15">
      <c r="A575" t="str">
        <f>IF('[1]配网开关（负荷开关+断路器）'!A575="","",'[1]配网开关（负荷开关+断路器）'!A575)</f>
        <v/>
      </c>
      <c r="B575" t="str">
        <f>IF('[1]配网开关（负荷开关+断路器）'!B575="","",'[1]配网开关（负荷开关+断路器）'!B575)</f>
        <v/>
      </c>
      <c r="C575" t="str">
        <f>IF('[1]配网开关（负荷开关+断路器）'!D575="","",'[1]配网开关（负荷开关+断路器）'!D575)</f>
        <v/>
      </c>
      <c r="D575" t="str">
        <f>IF('[1]配网开关（负荷开关+断路器）'!E575="","",'[1]配网开关（负荷开关+断路器）'!E575)</f>
        <v/>
      </c>
      <c r="E575" t="str">
        <f>IF('[1]配网开关（负荷开关+断路器）'!H575="","",'[1]配网开关（负荷开关+断路器）'!H575)</f>
        <v/>
      </c>
    </row>
    <row r="576" spans="1:5" x14ac:dyDescent="0.15">
      <c r="A576" t="str">
        <f>IF('[1]配网开关（负荷开关+断路器）'!A576="","",'[1]配网开关（负荷开关+断路器）'!A576)</f>
        <v/>
      </c>
      <c r="B576" t="str">
        <f>IF('[1]配网开关（负荷开关+断路器）'!B576="","",'[1]配网开关（负荷开关+断路器）'!B576)</f>
        <v/>
      </c>
      <c r="C576" t="str">
        <f>IF('[1]配网开关（负荷开关+断路器）'!D576="","",'[1]配网开关（负荷开关+断路器）'!D576)</f>
        <v/>
      </c>
      <c r="D576" t="str">
        <f>IF('[1]配网开关（负荷开关+断路器）'!E576="","",'[1]配网开关（负荷开关+断路器）'!E576)</f>
        <v/>
      </c>
      <c r="E576" t="str">
        <f>IF('[1]配网开关（负荷开关+断路器）'!H576="","",'[1]配网开关（负荷开关+断路器）'!H576)</f>
        <v/>
      </c>
    </row>
    <row r="577" spans="1:5" x14ac:dyDescent="0.15">
      <c r="A577" t="str">
        <f>IF('[1]配网开关（负荷开关+断路器）'!A577="","",'[1]配网开关（负荷开关+断路器）'!A577)</f>
        <v/>
      </c>
      <c r="B577" t="str">
        <f>IF('[1]配网开关（负荷开关+断路器）'!B577="","",'[1]配网开关（负荷开关+断路器）'!B577)</f>
        <v/>
      </c>
      <c r="C577" t="str">
        <f>IF('[1]配网开关（负荷开关+断路器）'!D577="","",'[1]配网开关（负荷开关+断路器）'!D577)</f>
        <v/>
      </c>
      <c r="D577" t="str">
        <f>IF('[1]配网开关（负荷开关+断路器）'!E577="","",'[1]配网开关（负荷开关+断路器）'!E577)</f>
        <v/>
      </c>
      <c r="E577" t="str">
        <f>IF('[1]配网开关（负荷开关+断路器）'!H577="","",'[1]配网开关（负荷开关+断路器）'!H577)</f>
        <v/>
      </c>
    </row>
    <row r="578" spans="1:5" x14ac:dyDescent="0.15">
      <c r="A578" t="str">
        <f>IF('[1]配网开关（负荷开关+断路器）'!A578="","",'[1]配网开关（负荷开关+断路器）'!A578)</f>
        <v/>
      </c>
      <c r="B578" t="str">
        <f>IF('[1]配网开关（负荷开关+断路器）'!B578="","",'[1]配网开关（负荷开关+断路器）'!B578)</f>
        <v/>
      </c>
      <c r="C578" t="str">
        <f>IF('[1]配网开关（负荷开关+断路器）'!D578="","",'[1]配网开关（负荷开关+断路器）'!D578)</f>
        <v/>
      </c>
      <c r="D578" t="str">
        <f>IF('[1]配网开关（负荷开关+断路器）'!E578="","",'[1]配网开关（负荷开关+断路器）'!E578)</f>
        <v/>
      </c>
      <c r="E578" t="str">
        <f>IF('[1]配网开关（负荷开关+断路器）'!H578="","",'[1]配网开关（负荷开关+断路器）'!H578)</f>
        <v/>
      </c>
    </row>
    <row r="579" spans="1:5" x14ac:dyDescent="0.15">
      <c r="A579" t="str">
        <f>IF('[1]配网开关（负荷开关+断路器）'!A579="","",'[1]配网开关（负荷开关+断路器）'!A579)</f>
        <v/>
      </c>
      <c r="B579" t="str">
        <f>IF('[1]配网开关（负荷开关+断路器）'!B579="","",'[1]配网开关（负荷开关+断路器）'!B579)</f>
        <v/>
      </c>
      <c r="C579" t="str">
        <f>IF('[1]配网开关（负荷开关+断路器）'!D579="","",'[1]配网开关（负荷开关+断路器）'!D579)</f>
        <v/>
      </c>
      <c r="D579" t="str">
        <f>IF('[1]配网开关（负荷开关+断路器）'!E579="","",'[1]配网开关（负荷开关+断路器）'!E579)</f>
        <v/>
      </c>
      <c r="E579" t="str">
        <f>IF('[1]配网开关（负荷开关+断路器）'!H579="","",'[1]配网开关（负荷开关+断路器）'!H579)</f>
        <v/>
      </c>
    </row>
    <row r="580" spans="1:5" x14ac:dyDescent="0.15">
      <c r="A580" t="str">
        <f>IF('[1]配网开关（负荷开关+断路器）'!A580="","",'[1]配网开关（负荷开关+断路器）'!A580)</f>
        <v/>
      </c>
      <c r="B580" t="str">
        <f>IF('[1]配网开关（负荷开关+断路器）'!B580="","",'[1]配网开关（负荷开关+断路器）'!B580)</f>
        <v/>
      </c>
      <c r="C580" t="str">
        <f>IF('[1]配网开关（负荷开关+断路器）'!D580="","",'[1]配网开关（负荷开关+断路器）'!D580)</f>
        <v/>
      </c>
      <c r="D580" t="str">
        <f>IF('[1]配网开关（负荷开关+断路器）'!E580="","",'[1]配网开关（负荷开关+断路器）'!E580)</f>
        <v/>
      </c>
      <c r="E580" t="str">
        <f>IF('[1]配网开关（负荷开关+断路器）'!H580="","",'[1]配网开关（负荷开关+断路器）'!H580)</f>
        <v/>
      </c>
    </row>
    <row r="581" spans="1:5" x14ac:dyDescent="0.15">
      <c r="A581" t="str">
        <f>IF('[1]配网开关（负荷开关+断路器）'!A581="","",'[1]配网开关（负荷开关+断路器）'!A581)</f>
        <v/>
      </c>
      <c r="B581" t="str">
        <f>IF('[1]配网开关（负荷开关+断路器）'!B581="","",'[1]配网开关（负荷开关+断路器）'!B581)</f>
        <v/>
      </c>
      <c r="C581" t="str">
        <f>IF('[1]配网开关（负荷开关+断路器）'!D581="","",'[1]配网开关（负荷开关+断路器）'!D581)</f>
        <v/>
      </c>
      <c r="D581" t="str">
        <f>IF('[1]配网开关（负荷开关+断路器）'!E581="","",'[1]配网开关（负荷开关+断路器）'!E581)</f>
        <v/>
      </c>
      <c r="E581" t="str">
        <f>IF('[1]配网开关（负荷开关+断路器）'!H581="","",'[1]配网开关（负荷开关+断路器）'!H581)</f>
        <v/>
      </c>
    </row>
    <row r="582" spans="1:5" x14ac:dyDescent="0.15">
      <c r="A582" t="str">
        <f>IF('[1]配网开关（负荷开关+断路器）'!A582="","",'[1]配网开关（负荷开关+断路器）'!A582)</f>
        <v/>
      </c>
      <c r="B582" t="str">
        <f>IF('[1]配网开关（负荷开关+断路器）'!B582="","",'[1]配网开关（负荷开关+断路器）'!B582)</f>
        <v/>
      </c>
      <c r="C582" t="str">
        <f>IF('[1]配网开关（负荷开关+断路器）'!D582="","",'[1]配网开关（负荷开关+断路器）'!D582)</f>
        <v/>
      </c>
      <c r="D582" t="str">
        <f>IF('[1]配网开关（负荷开关+断路器）'!E582="","",'[1]配网开关（负荷开关+断路器）'!E582)</f>
        <v/>
      </c>
      <c r="E582" t="str">
        <f>IF('[1]配网开关（负荷开关+断路器）'!H582="","",'[1]配网开关（负荷开关+断路器）'!H582)</f>
        <v/>
      </c>
    </row>
    <row r="583" spans="1:5" x14ac:dyDescent="0.15">
      <c r="A583" t="str">
        <f>IF('[1]配网开关（负荷开关+断路器）'!A583="","",'[1]配网开关（负荷开关+断路器）'!A583)</f>
        <v/>
      </c>
      <c r="B583" t="str">
        <f>IF('[1]配网开关（负荷开关+断路器）'!B583="","",'[1]配网开关（负荷开关+断路器）'!B583)</f>
        <v/>
      </c>
      <c r="C583" t="str">
        <f>IF('[1]配网开关（负荷开关+断路器）'!D583="","",'[1]配网开关（负荷开关+断路器）'!D583)</f>
        <v/>
      </c>
      <c r="D583" t="str">
        <f>IF('[1]配网开关（负荷开关+断路器）'!E583="","",'[1]配网开关（负荷开关+断路器）'!E583)</f>
        <v/>
      </c>
      <c r="E583" t="str">
        <f>IF('[1]配网开关（负荷开关+断路器）'!H583="","",'[1]配网开关（负荷开关+断路器）'!H583)</f>
        <v/>
      </c>
    </row>
    <row r="584" spans="1:5" x14ac:dyDescent="0.15">
      <c r="A584" t="str">
        <f>IF('[1]配网开关（负荷开关+断路器）'!A584="","",'[1]配网开关（负荷开关+断路器）'!A584)</f>
        <v/>
      </c>
      <c r="B584" t="str">
        <f>IF('[1]配网开关（负荷开关+断路器）'!B584="","",'[1]配网开关（负荷开关+断路器）'!B584)</f>
        <v/>
      </c>
      <c r="C584" t="str">
        <f>IF('[1]配网开关（负荷开关+断路器）'!D584="","",'[1]配网开关（负荷开关+断路器）'!D584)</f>
        <v/>
      </c>
      <c r="D584" t="str">
        <f>IF('[1]配网开关（负荷开关+断路器）'!E584="","",'[1]配网开关（负荷开关+断路器）'!E584)</f>
        <v/>
      </c>
      <c r="E584" t="str">
        <f>IF('[1]配网开关（负荷开关+断路器）'!H584="","",'[1]配网开关（负荷开关+断路器）'!H584)</f>
        <v/>
      </c>
    </row>
    <row r="585" spans="1:5" x14ac:dyDescent="0.15">
      <c r="A585" t="str">
        <f>IF('[1]配网开关（负荷开关+断路器）'!A585="","",'[1]配网开关（负荷开关+断路器）'!A585)</f>
        <v/>
      </c>
      <c r="B585" t="str">
        <f>IF('[1]配网开关（负荷开关+断路器）'!B585="","",'[1]配网开关（负荷开关+断路器）'!B585)</f>
        <v/>
      </c>
      <c r="C585" t="str">
        <f>IF('[1]配网开关（负荷开关+断路器）'!D585="","",'[1]配网开关（负荷开关+断路器）'!D585)</f>
        <v/>
      </c>
      <c r="D585" t="str">
        <f>IF('[1]配网开关（负荷开关+断路器）'!E585="","",'[1]配网开关（负荷开关+断路器）'!E585)</f>
        <v/>
      </c>
      <c r="E585" t="str">
        <f>IF('[1]配网开关（负荷开关+断路器）'!H585="","",'[1]配网开关（负荷开关+断路器）'!H585)</f>
        <v/>
      </c>
    </row>
    <row r="586" spans="1:5" x14ac:dyDescent="0.15">
      <c r="A586" t="str">
        <f>IF('[1]配网开关（负荷开关+断路器）'!A586="","",'[1]配网开关（负荷开关+断路器）'!A586)</f>
        <v/>
      </c>
      <c r="B586" t="str">
        <f>IF('[1]配网开关（负荷开关+断路器）'!B586="","",'[1]配网开关（负荷开关+断路器）'!B586)</f>
        <v/>
      </c>
      <c r="C586" t="str">
        <f>IF('[1]配网开关（负荷开关+断路器）'!D586="","",'[1]配网开关（负荷开关+断路器）'!D586)</f>
        <v/>
      </c>
      <c r="D586" t="str">
        <f>IF('[1]配网开关（负荷开关+断路器）'!E586="","",'[1]配网开关（负荷开关+断路器）'!E586)</f>
        <v/>
      </c>
      <c r="E586" t="str">
        <f>IF('[1]配网开关（负荷开关+断路器）'!H586="","",'[1]配网开关（负荷开关+断路器）'!H586)</f>
        <v/>
      </c>
    </row>
    <row r="587" spans="1:5" x14ac:dyDescent="0.15">
      <c r="A587" t="str">
        <f>IF('[1]配网开关（负荷开关+断路器）'!A587="","",'[1]配网开关（负荷开关+断路器）'!A587)</f>
        <v/>
      </c>
      <c r="B587" t="str">
        <f>IF('[1]配网开关（负荷开关+断路器）'!B587="","",'[1]配网开关（负荷开关+断路器）'!B587)</f>
        <v/>
      </c>
      <c r="C587" t="str">
        <f>IF('[1]配网开关（负荷开关+断路器）'!D587="","",'[1]配网开关（负荷开关+断路器）'!D587)</f>
        <v/>
      </c>
      <c r="D587" t="str">
        <f>IF('[1]配网开关（负荷开关+断路器）'!E587="","",'[1]配网开关（负荷开关+断路器）'!E587)</f>
        <v/>
      </c>
      <c r="E587" t="str">
        <f>IF('[1]配网开关（负荷开关+断路器）'!H587="","",'[1]配网开关（负荷开关+断路器）'!H587)</f>
        <v/>
      </c>
    </row>
    <row r="588" spans="1:5" x14ac:dyDescent="0.15">
      <c r="A588" t="str">
        <f>IF('[1]配网开关（负荷开关+断路器）'!A588="","",'[1]配网开关（负荷开关+断路器）'!A588)</f>
        <v/>
      </c>
      <c r="B588" t="str">
        <f>IF('[1]配网开关（负荷开关+断路器）'!B588="","",'[1]配网开关（负荷开关+断路器）'!B588)</f>
        <v/>
      </c>
      <c r="C588" t="str">
        <f>IF('[1]配网开关（负荷开关+断路器）'!D588="","",'[1]配网开关（负荷开关+断路器）'!D588)</f>
        <v/>
      </c>
      <c r="D588" t="str">
        <f>IF('[1]配网开关（负荷开关+断路器）'!E588="","",'[1]配网开关（负荷开关+断路器）'!E588)</f>
        <v/>
      </c>
      <c r="E588" t="str">
        <f>IF('[1]配网开关（负荷开关+断路器）'!H588="","",'[1]配网开关（负荷开关+断路器）'!H588)</f>
        <v/>
      </c>
    </row>
    <row r="589" spans="1:5" x14ac:dyDescent="0.15">
      <c r="A589" t="str">
        <f>IF('[1]配网开关（负荷开关+断路器）'!A589="","",'[1]配网开关（负荷开关+断路器）'!A589)</f>
        <v/>
      </c>
      <c r="B589" t="str">
        <f>IF('[1]配网开关（负荷开关+断路器）'!B589="","",'[1]配网开关（负荷开关+断路器）'!B589)</f>
        <v/>
      </c>
      <c r="C589" t="str">
        <f>IF('[1]配网开关（负荷开关+断路器）'!D589="","",'[1]配网开关（负荷开关+断路器）'!D589)</f>
        <v/>
      </c>
      <c r="D589" t="str">
        <f>IF('[1]配网开关（负荷开关+断路器）'!E589="","",'[1]配网开关（负荷开关+断路器）'!E589)</f>
        <v/>
      </c>
      <c r="E589" t="str">
        <f>IF('[1]配网开关（负荷开关+断路器）'!H589="","",'[1]配网开关（负荷开关+断路器）'!H589)</f>
        <v/>
      </c>
    </row>
    <row r="590" spans="1:5" x14ac:dyDescent="0.15">
      <c r="A590" t="str">
        <f>IF('[1]配网开关（负荷开关+断路器）'!A590="","",'[1]配网开关（负荷开关+断路器）'!A590)</f>
        <v/>
      </c>
      <c r="B590" t="str">
        <f>IF('[1]配网开关（负荷开关+断路器）'!B590="","",'[1]配网开关（负荷开关+断路器）'!B590)</f>
        <v/>
      </c>
      <c r="C590" t="str">
        <f>IF('[1]配网开关（负荷开关+断路器）'!D590="","",'[1]配网开关（负荷开关+断路器）'!D590)</f>
        <v/>
      </c>
      <c r="D590" t="str">
        <f>IF('[1]配网开关（负荷开关+断路器）'!E590="","",'[1]配网开关（负荷开关+断路器）'!E590)</f>
        <v/>
      </c>
      <c r="E590" t="str">
        <f>IF('[1]配网开关（负荷开关+断路器）'!H590="","",'[1]配网开关（负荷开关+断路器）'!H590)</f>
        <v/>
      </c>
    </row>
    <row r="591" spans="1:5" x14ac:dyDescent="0.15">
      <c r="A591" t="str">
        <f>IF('[1]配网开关（负荷开关+断路器）'!A591="","",'[1]配网开关（负荷开关+断路器）'!A591)</f>
        <v/>
      </c>
      <c r="B591" t="str">
        <f>IF('[1]配网开关（负荷开关+断路器）'!B591="","",'[1]配网开关（负荷开关+断路器）'!B591)</f>
        <v/>
      </c>
      <c r="C591" t="str">
        <f>IF('[1]配网开关（负荷开关+断路器）'!D591="","",'[1]配网开关（负荷开关+断路器）'!D591)</f>
        <v/>
      </c>
      <c r="D591" t="str">
        <f>IF('[1]配网开关（负荷开关+断路器）'!E591="","",'[1]配网开关（负荷开关+断路器）'!E591)</f>
        <v/>
      </c>
      <c r="E591" t="str">
        <f>IF('[1]配网开关（负荷开关+断路器）'!H591="","",'[1]配网开关（负荷开关+断路器）'!H591)</f>
        <v/>
      </c>
    </row>
    <row r="592" spans="1:5" x14ac:dyDescent="0.15">
      <c r="A592" t="str">
        <f>IF('[1]配网开关（负荷开关+断路器）'!A592="","",'[1]配网开关（负荷开关+断路器）'!A592)</f>
        <v/>
      </c>
      <c r="B592" t="str">
        <f>IF('[1]配网开关（负荷开关+断路器）'!B592="","",'[1]配网开关（负荷开关+断路器）'!B592)</f>
        <v/>
      </c>
      <c r="C592" t="str">
        <f>IF('[1]配网开关（负荷开关+断路器）'!D592="","",'[1]配网开关（负荷开关+断路器）'!D592)</f>
        <v/>
      </c>
      <c r="D592" t="str">
        <f>IF('[1]配网开关（负荷开关+断路器）'!E592="","",'[1]配网开关（负荷开关+断路器）'!E592)</f>
        <v/>
      </c>
      <c r="E592" t="str">
        <f>IF('[1]配网开关（负荷开关+断路器）'!H592="","",'[1]配网开关（负荷开关+断路器）'!H592)</f>
        <v/>
      </c>
    </row>
    <row r="593" spans="1:5" x14ac:dyDescent="0.15">
      <c r="A593" t="str">
        <f>IF('[1]配网开关（负荷开关+断路器）'!A593="","",'[1]配网开关（负荷开关+断路器）'!A593)</f>
        <v/>
      </c>
      <c r="B593" t="str">
        <f>IF('[1]配网开关（负荷开关+断路器）'!B593="","",'[1]配网开关（负荷开关+断路器）'!B593)</f>
        <v/>
      </c>
      <c r="C593" t="str">
        <f>IF('[1]配网开关（负荷开关+断路器）'!D593="","",'[1]配网开关（负荷开关+断路器）'!D593)</f>
        <v/>
      </c>
      <c r="D593" t="str">
        <f>IF('[1]配网开关（负荷开关+断路器）'!E593="","",'[1]配网开关（负荷开关+断路器）'!E593)</f>
        <v/>
      </c>
      <c r="E593" t="str">
        <f>IF('[1]配网开关（负荷开关+断路器）'!H593="","",'[1]配网开关（负荷开关+断路器）'!H593)</f>
        <v/>
      </c>
    </row>
    <row r="594" spans="1:5" x14ac:dyDescent="0.15">
      <c r="A594" t="str">
        <f>IF('[1]配网开关（负荷开关+断路器）'!A594="","",'[1]配网开关（负荷开关+断路器）'!A594)</f>
        <v/>
      </c>
      <c r="B594" t="str">
        <f>IF('[1]配网开关（负荷开关+断路器）'!B594="","",'[1]配网开关（负荷开关+断路器）'!B594)</f>
        <v/>
      </c>
      <c r="C594" t="str">
        <f>IF('[1]配网开关（负荷开关+断路器）'!D594="","",'[1]配网开关（负荷开关+断路器）'!D594)</f>
        <v/>
      </c>
      <c r="D594" t="str">
        <f>IF('[1]配网开关（负荷开关+断路器）'!E594="","",'[1]配网开关（负荷开关+断路器）'!E594)</f>
        <v/>
      </c>
      <c r="E594" t="str">
        <f>IF('[1]配网开关（负荷开关+断路器）'!H594="","",'[1]配网开关（负荷开关+断路器）'!H594)</f>
        <v/>
      </c>
    </row>
    <row r="595" spans="1:5" x14ac:dyDescent="0.15">
      <c r="A595" t="str">
        <f>IF('[1]配网开关（负荷开关+断路器）'!A595="","",'[1]配网开关（负荷开关+断路器）'!A595)</f>
        <v/>
      </c>
      <c r="B595" t="str">
        <f>IF('[1]配网开关（负荷开关+断路器）'!B595="","",'[1]配网开关（负荷开关+断路器）'!B595)</f>
        <v/>
      </c>
      <c r="C595" t="str">
        <f>IF('[1]配网开关（负荷开关+断路器）'!D595="","",'[1]配网开关（负荷开关+断路器）'!D595)</f>
        <v/>
      </c>
      <c r="D595" t="str">
        <f>IF('[1]配网开关（负荷开关+断路器）'!E595="","",'[1]配网开关（负荷开关+断路器）'!E595)</f>
        <v/>
      </c>
      <c r="E595" t="str">
        <f>IF('[1]配网开关（负荷开关+断路器）'!H595="","",'[1]配网开关（负荷开关+断路器）'!H595)</f>
        <v/>
      </c>
    </row>
    <row r="596" spans="1:5" x14ac:dyDescent="0.15">
      <c r="A596" t="str">
        <f>IF('[1]配网开关（负荷开关+断路器）'!A596="","",'[1]配网开关（负荷开关+断路器）'!A596)</f>
        <v/>
      </c>
      <c r="B596" t="str">
        <f>IF('[1]配网开关（负荷开关+断路器）'!B596="","",'[1]配网开关（负荷开关+断路器）'!B596)</f>
        <v/>
      </c>
      <c r="C596" t="str">
        <f>IF('[1]配网开关（负荷开关+断路器）'!D596="","",'[1]配网开关（负荷开关+断路器）'!D596)</f>
        <v/>
      </c>
      <c r="D596" t="str">
        <f>IF('[1]配网开关（负荷开关+断路器）'!E596="","",'[1]配网开关（负荷开关+断路器）'!E596)</f>
        <v/>
      </c>
      <c r="E596" t="str">
        <f>IF('[1]配网开关（负荷开关+断路器）'!H596="","",'[1]配网开关（负荷开关+断路器）'!H596)</f>
        <v/>
      </c>
    </row>
    <row r="597" spans="1:5" x14ac:dyDescent="0.15">
      <c r="A597" t="str">
        <f>IF('[1]配网开关（负荷开关+断路器）'!A597="","",'[1]配网开关（负荷开关+断路器）'!A597)</f>
        <v/>
      </c>
      <c r="B597" t="str">
        <f>IF('[1]配网开关（负荷开关+断路器）'!B597="","",'[1]配网开关（负荷开关+断路器）'!B597)</f>
        <v/>
      </c>
      <c r="C597" t="str">
        <f>IF('[1]配网开关（负荷开关+断路器）'!D597="","",'[1]配网开关（负荷开关+断路器）'!D597)</f>
        <v/>
      </c>
      <c r="D597" t="str">
        <f>IF('[1]配网开关（负荷开关+断路器）'!E597="","",'[1]配网开关（负荷开关+断路器）'!E597)</f>
        <v/>
      </c>
      <c r="E597" t="str">
        <f>IF('[1]配网开关（负荷开关+断路器）'!H597="","",'[1]配网开关（负荷开关+断路器）'!H597)</f>
        <v/>
      </c>
    </row>
    <row r="598" spans="1:5" x14ac:dyDescent="0.15">
      <c r="A598" t="str">
        <f>IF('[1]配网开关（负荷开关+断路器）'!A598="","",'[1]配网开关（负荷开关+断路器）'!A598)</f>
        <v/>
      </c>
      <c r="B598" t="str">
        <f>IF('[1]配网开关（负荷开关+断路器）'!B598="","",'[1]配网开关（负荷开关+断路器）'!B598)</f>
        <v/>
      </c>
      <c r="C598" t="str">
        <f>IF('[1]配网开关（负荷开关+断路器）'!D598="","",'[1]配网开关（负荷开关+断路器）'!D598)</f>
        <v/>
      </c>
      <c r="D598" t="str">
        <f>IF('[1]配网开关（负荷开关+断路器）'!E598="","",'[1]配网开关（负荷开关+断路器）'!E598)</f>
        <v/>
      </c>
      <c r="E598" t="str">
        <f>IF('[1]配网开关（负荷开关+断路器）'!H598="","",'[1]配网开关（负荷开关+断路器）'!H598)</f>
        <v/>
      </c>
    </row>
    <row r="599" spans="1:5" x14ac:dyDescent="0.15">
      <c r="A599" t="str">
        <f>IF('[1]配网开关（负荷开关+断路器）'!A599="","",'[1]配网开关（负荷开关+断路器）'!A599)</f>
        <v/>
      </c>
      <c r="B599" t="str">
        <f>IF('[1]配网开关（负荷开关+断路器）'!B599="","",'[1]配网开关（负荷开关+断路器）'!B599)</f>
        <v/>
      </c>
      <c r="C599" t="str">
        <f>IF('[1]配网开关（负荷开关+断路器）'!D599="","",'[1]配网开关（负荷开关+断路器）'!D599)</f>
        <v/>
      </c>
      <c r="D599" t="str">
        <f>IF('[1]配网开关（负荷开关+断路器）'!E599="","",'[1]配网开关（负荷开关+断路器）'!E599)</f>
        <v/>
      </c>
      <c r="E599" t="str">
        <f>IF('[1]配网开关（负荷开关+断路器）'!H599="","",'[1]配网开关（负荷开关+断路器）'!H599)</f>
        <v/>
      </c>
    </row>
    <row r="600" spans="1:5" x14ac:dyDescent="0.15">
      <c r="A600" t="str">
        <f>IF('[1]配网开关（负荷开关+断路器）'!A600="","",'[1]配网开关（负荷开关+断路器）'!A600)</f>
        <v/>
      </c>
      <c r="B600" t="str">
        <f>IF('[1]配网开关（负荷开关+断路器）'!B600="","",'[1]配网开关（负荷开关+断路器）'!B600)</f>
        <v/>
      </c>
      <c r="C600" t="str">
        <f>IF('[1]配网开关（负荷开关+断路器）'!D600="","",'[1]配网开关（负荷开关+断路器）'!D600)</f>
        <v/>
      </c>
      <c r="D600" t="str">
        <f>IF('[1]配网开关（负荷开关+断路器）'!E600="","",'[1]配网开关（负荷开关+断路器）'!E600)</f>
        <v/>
      </c>
      <c r="E600" t="str">
        <f>IF('[1]配网开关（负荷开关+断路器）'!H600="","",'[1]配网开关（负荷开关+断路器）'!H600)</f>
        <v/>
      </c>
    </row>
    <row r="601" spans="1:5" x14ac:dyDescent="0.15">
      <c r="A601" t="str">
        <f>IF('[1]配网开关（负荷开关+断路器）'!A601="","",'[1]配网开关（负荷开关+断路器）'!A601)</f>
        <v/>
      </c>
      <c r="B601" t="str">
        <f>IF('[1]配网开关（负荷开关+断路器）'!B601="","",'[1]配网开关（负荷开关+断路器）'!B601)</f>
        <v/>
      </c>
      <c r="C601" t="str">
        <f>IF('[1]配网开关（负荷开关+断路器）'!D601="","",'[1]配网开关（负荷开关+断路器）'!D601)</f>
        <v/>
      </c>
      <c r="D601" t="str">
        <f>IF('[1]配网开关（负荷开关+断路器）'!E601="","",'[1]配网开关（负荷开关+断路器）'!E601)</f>
        <v/>
      </c>
      <c r="E601" t="str">
        <f>IF('[1]配网开关（负荷开关+断路器）'!H601="","",'[1]配网开关（负荷开关+断路器）'!H601)</f>
        <v/>
      </c>
    </row>
    <row r="602" spans="1:5" x14ac:dyDescent="0.15">
      <c r="A602" t="str">
        <f>IF('[1]配网开关（负荷开关+断路器）'!A602="","",'[1]配网开关（负荷开关+断路器）'!A602)</f>
        <v/>
      </c>
      <c r="B602" t="str">
        <f>IF('[1]配网开关（负荷开关+断路器）'!B602="","",'[1]配网开关（负荷开关+断路器）'!B602)</f>
        <v/>
      </c>
      <c r="C602" t="str">
        <f>IF('[1]配网开关（负荷开关+断路器）'!D602="","",'[1]配网开关（负荷开关+断路器）'!D602)</f>
        <v/>
      </c>
      <c r="D602" t="str">
        <f>IF('[1]配网开关（负荷开关+断路器）'!E602="","",'[1]配网开关（负荷开关+断路器）'!E602)</f>
        <v/>
      </c>
      <c r="E602" t="str">
        <f>IF('[1]配网开关（负荷开关+断路器）'!H602="","",'[1]配网开关（负荷开关+断路器）'!H602)</f>
        <v/>
      </c>
    </row>
    <row r="603" spans="1:5" x14ac:dyDescent="0.15">
      <c r="A603" t="str">
        <f>IF('[1]配网开关（负荷开关+断路器）'!A603="","",'[1]配网开关（负荷开关+断路器）'!A603)</f>
        <v/>
      </c>
      <c r="B603" t="str">
        <f>IF('[1]配网开关（负荷开关+断路器）'!B603="","",'[1]配网开关（负荷开关+断路器）'!B603)</f>
        <v/>
      </c>
      <c r="C603" t="str">
        <f>IF('[1]配网开关（负荷开关+断路器）'!D603="","",'[1]配网开关（负荷开关+断路器）'!D603)</f>
        <v/>
      </c>
      <c r="D603" t="str">
        <f>IF('[1]配网开关（负荷开关+断路器）'!E603="","",'[1]配网开关（负荷开关+断路器）'!E603)</f>
        <v/>
      </c>
      <c r="E603" t="str">
        <f>IF('[1]配网开关（负荷开关+断路器）'!H603="","",'[1]配网开关（负荷开关+断路器）'!H603)</f>
        <v/>
      </c>
    </row>
    <row r="604" spans="1:5" x14ac:dyDescent="0.15">
      <c r="A604" t="str">
        <f>IF('[1]配网开关（负荷开关+断路器）'!A604="","",'[1]配网开关（负荷开关+断路器）'!A604)</f>
        <v/>
      </c>
      <c r="B604" t="str">
        <f>IF('[1]配网开关（负荷开关+断路器）'!B604="","",'[1]配网开关（负荷开关+断路器）'!B604)</f>
        <v/>
      </c>
      <c r="C604" t="str">
        <f>IF('[1]配网开关（负荷开关+断路器）'!D604="","",'[1]配网开关（负荷开关+断路器）'!D604)</f>
        <v/>
      </c>
      <c r="D604" t="str">
        <f>IF('[1]配网开关（负荷开关+断路器）'!E604="","",'[1]配网开关（负荷开关+断路器）'!E604)</f>
        <v/>
      </c>
      <c r="E604" t="str">
        <f>IF('[1]配网开关（负荷开关+断路器）'!H604="","",'[1]配网开关（负荷开关+断路器）'!H604)</f>
        <v/>
      </c>
    </row>
    <row r="605" spans="1:5" x14ac:dyDescent="0.15">
      <c r="A605" t="str">
        <f>IF('[1]配网开关（负荷开关+断路器）'!A605="","",'[1]配网开关（负荷开关+断路器）'!A605)</f>
        <v/>
      </c>
      <c r="B605" t="str">
        <f>IF('[1]配网开关（负荷开关+断路器）'!B605="","",'[1]配网开关（负荷开关+断路器）'!B605)</f>
        <v/>
      </c>
      <c r="C605" t="str">
        <f>IF('[1]配网开关（负荷开关+断路器）'!D605="","",'[1]配网开关（负荷开关+断路器）'!D605)</f>
        <v/>
      </c>
      <c r="D605" t="str">
        <f>IF('[1]配网开关（负荷开关+断路器）'!E605="","",'[1]配网开关（负荷开关+断路器）'!E605)</f>
        <v/>
      </c>
      <c r="E605" t="str">
        <f>IF('[1]配网开关（负荷开关+断路器）'!H605="","",'[1]配网开关（负荷开关+断路器）'!H605)</f>
        <v/>
      </c>
    </row>
    <row r="606" spans="1:5" x14ac:dyDescent="0.15">
      <c r="A606" t="str">
        <f>IF('[1]配网开关（负荷开关+断路器）'!A606="","",'[1]配网开关（负荷开关+断路器）'!A606)</f>
        <v/>
      </c>
      <c r="B606" t="str">
        <f>IF('[1]配网开关（负荷开关+断路器）'!B606="","",'[1]配网开关（负荷开关+断路器）'!B606)</f>
        <v/>
      </c>
      <c r="C606" t="str">
        <f>IF('[1]配网开关（负荷开关+断路器）'!D606="","",'[1]配网开关（负荷开关+断路器）'!D606)</f>
        <v/>
      </c>
      <c r="D606" t="str">
        <f>IF('[1]配网开关（负荷开关+断路器）'!E606="","",'[1]配网开关（负荷开关+断路器）'!E606)</f>
        <v/>
      </c>
      <c r="E606" t="str">
        <f>IF('[1]配网开关（负荷开关+断路器）'!H606="","",'[1]配网开关（负荷开关+断路器）'!H606)</f>
        <v/>
      </c>
    </row>
    <row r="607" spans="1:5" x14ac:dyDescent="0.15">
      <c r="A607" t="str">
        <f>IF('[1]配网开关（负荷开关+断路器）'!A607="","",'[1]配网开关（负荷开关+断路器）'!A607)</f>
        <v/>
      </c>
      <c r="B607" t="str">
        <f>IF('[1]配网开关（负荷开关+断路器）'!B607="","",'[1]配网开关（负荷开关+断路器）'!B607)</f>
        <v/>
      </c>
      <c r="C607" t="str">
        <f>IF('[1]配网开关（负荷开关+断路器）'!D607="","",'[1]配网开关（负荷开关+断路器）'!D607)</f>
        <v/>
      </c>
      <c r="D607" t="str">
        <f>IF('[1]配网开关（负荷开关+断路器）'!E607="","",'[1]配网开关（负荷开关+断路器）'!E607)</f>
        <v/>
      </c>
      <c r="E607" t="str">
        <f>IF('[1]配网开关（负荷开关+断路器）'!H607="","",'[1]配网开关（负荷开关+断路器）'!H607)</f>
        <v/>
      </c>
    </row>
    <row r="608" spans="1:5" x14ac:dyDescent="0.15">
      <c r="A608" t="str">
        <f>IF('[1]配网开关（负荷开关+断路器）'!A608="","",'[1]配网开关（负荷开关+断路器）'!A608)</f>
        <v/>
      </c>
      <c r="B608" t="str">
        <f>IF('[1]配网开关（负荷开关+断路器）'!B608="","",'[1]配网开关（负荷开关+断路器）'!B608)</f>
        <v/>
      </c>
      <c r="C608" t="str">
        <f>IF('[1]配网开关（负荷开关+断路器）'!D608="","",'[1]配网开关（负荷开关+断路器）'!D608)</f>
        <v/>
      </c>
      <c r="D608" t="str">
        <f>IF('[1]配网开关（负荷开关+断路器）'!E608="","",'[1]配网开关（负荷开关+断路器）'!E608)</f>
        <v/>
      </c>
      <c r="E608" t="str">
        <f>IF('[1]配网开关（负荷开关+断路器）'!H608="","",'[1]配网开关（负荷开关+断路器）'!H608)</f>
        <v/>
      </c>
    </row>
    <row r="609" spans="1:5" x14ac:dyDescent="0.15">
      <c r="A609" t="str">
        <f>IF('[1]配网开关（负荷开关+断路器）'!A609="","",'[1]配网开关（负荷开关+断路器）'!A609)</f>
        <v/>
      </c>
      <c r="B609" t="str">
        <f>IF('[1]配网开关（负荷开关+断路器）'!B609="","",'[1]配网开关（负荷开关+断路器）'!B609)</f>
        <v/>
      </c>
      <c r="C609" t="str">
        <f>IF('[1]配网开关（负荷开关+断路器）'!D609="","",'[1]配网开关（负荷开关+断路器）'!D609)</f>
        <v/>
      </c>
      <c r="D609" t="str">
        <f>IF('[1]配网开关（负荷开关+断路器）'!E609="","",'[1]配网开关（负荷开关+断路器）'!E609)</f>
        <v/>
      </c>
      <c r="E609" t="str">
        <f>IF('[1]配网开关（负荷开关+断路器）'!H609="","",'[1]配网开关（负荷开关+断路器）'!H609)</f>
        <v/>
      </c>
    </row>
    <row r="610" spans="1:5" x14ac:dyDescent="0.15">
      <c r="A610" t="str">
        <f>IF('[1]配网开关（负荷开关+断路器）'!A610="","",'[1]配网开关（负荷开关+断路器）'!A610)</f>
        <v/>
      </c>
      <c r="B610" t="str">
        <f>IF('[1]配网开关（负荷开关+断路器）'!B610="","",'[1]配网开关（负荷开关+断路器）'!B610)</f>
        <v/>
      </c>
      <c r="C610" t="str">
        <f>IF('[1]配网开关（负荷开关+断路器）'!D610="","",'[1]配网开关（负荷开关+断路器）'!D610)</f>
        <v/>
      </c>
      <c r="D610" t="str">
        <f>IF('[1]配网开关（负荷开关+断路器）'!E610="","",'[1]配网开关（负荷开关+断路器）'!E610)</f>
        <v/>
      </c>
      <c r="E610" t="str">
        <f>IF('[1]配网开关（负荷开关+断路器）'!H610="","",'[1]配网开关（负荷开关+断路器）'!H610)</f>
        <v/>
      </c>
    </row>
    <row r="611" spans="1:5" x14ac:dyDescent="0.15">
      <c r="A611" t="str">
        <f>IF('[1]配网开关（负荷开关+断路器）'!A611="","",'[1]配网开关（负荷开关+断路器）'!A611)</f>
        <v/>
      </c>
      <c r="B611" t="str">
        <f>IF('[1]配网开关（负荷开关+断路器）'!B611="","",'[1]配网开关（负荷开关+断路器）'!B611)</f>
        <v/>
      </c>
      <c r="C611" t="str">
        <f>IF('[1]配网开关（负荷开关+断路器）'!D611="","",'[1]配网开关（负荷开关+断路器）'!D611)</f>
        <v/>
      </c>
      <c r="D611" t="str">
        <f>IF('[1]配网开关（负荷开关+断路器）'!E611="","",'[1]配网开关（负荷开关+断路器）'!E611)</f>
        <v/>
      </c>
      <c r="E611" t="str">
        <f>IF('[1]配网开关（负荷开关+断路器）'!H611="","",'[1]配网开关（负荷开关+断路器）'!H611)</f>
        <v/>
      </c>
    </row>
    <row r="612" spans="1:5" x14ac:dyDescent="0.15">
      <c r="A612" t="str">
        <f>IF('[1]配网开关（负荷开关+断路器）'!A612="","",'[1]配网开关（负荷开关+断路器）'!A612)</f>
        <v/>
      </c>
      <c r="B612" t="str">
        <f>IF('[1]配网开关（负荷开关+断路器）'!B612="","",'[1]配网开关（负荷开关+断路器）'!B612)</f>
        <v/>
      </c>
      <c r="C612" t="str">
        <f>IF('[1]配网开关（负荷开关+断路器）'!D612="","",'[1]配网开关（负荷开关+断路器）'!D612)</f>
        <v/>
      </c>
      <c r="D612" t="str">
        <f>IF('[1]配网开关（负荷开关+断路器）'!E612="","",'[1]配网开关（负荷开关+断路器）'!E612)</f>
        <v/>
      </c>
      <c r="E612" t="str">
        <f>IF('[1]配网开关（负荷开关+断路器）'!H612="","",'[1]配网开关（负荷开关+断路器）'!H612)</f>
        <v/>
      </c>
    </row>
    <row r="613" spans="1:5" x14ac:dyDescent="0.15">
      <c r="A613" t="str">
        <f>IF('[1]配网开关（负荷开关+断路器）'!A613="","",'[1]配网开关（负荷开关+断路器）'!A613)</f>
        <v/>
      </c>
      <c r="B613" t="str">
        <f>IF('[1]配网开关（负荷开关+断路器）'!B613="","",'[1]配网开关（负荷开关+断路器）'!B613)</f>
        <v/>
      </c>
      <c r="C613" t="str">
        <f>IF('[1]配网开关（负荷开关+断路器）'!D613="","",'[1]配网开关（负荷开关+断路器）'!D613)</f>
        <v/>
      </c>
      <c r="D613" t="str">
        <f>IF('[1]配网开关（负荷开关+断路器）'!E613="","",'[1]配网开关（负荷开关+断路器）'!E613)</f>
        <v/>
      </c>
      <c r="E613" t="str">
        <f>IF('[1]配网开关（负荷开关+断路器）'!H613="","",'[1]配网开关（负荷开关+断路器）'!H613)</f>
        <v/>
      </c>
    </row>
    <row r="614" spans="1:5" x14ac:dyDescent="0.15">
      <c r="A614" t="str">
        <f>IF('[1]配网开关（负荷开关+断路器）'!A614="","",'[1]配网开关（负荷开关+断路器）'!A614)</f>
        <v/>
      </c>
      <c r="B614" t="str">
        <f>IF('[1]配网开关（负荷开关+断路器）'!B614="","",'[1]配网开关（负荷开关+断路器）'!B614)</f>
        <v/>
      </c>
      <c r="C614" t="str">
        <f>IF('[1]配网开关（负荷开关+断路器）'!D614="","",'[1]配网开关（负荷开关+断路器）'!D614)</f>
        <v/>
      </c>
      <c r="D614" t="str">
        <f>IF('[1]配网开关（负荷开关+断路器）'!E614="","",'[1]配网开关（负荷开关+断路器）'!E614)</f>
        <v/>
      </c>
      <c r="E614" t="str">
        <f>IF('[1]配网开关（负荷开关+断路器）'!H614="","",'[1]配网开关（负荷开关+断路器）'!H614)</f>
        <v/>
      </c>
    </row>
    <row r="615" spans="1:5" x14ac:dyDescent="0.15">
      <c r="A615" t="str">
        <f>IF('[1]配网开关（负荷开关+断路器）'!A615="","",'[1]配网开关（负荷开关+断路器）'!A615)</f>
        <v/>
      </c>
      <c r="B615" t="str">
        <f>IF('[1]配网开关（负荷开关+断路器）'!B615="","",'[1]配网开关（负荷开关+断路器）'!B615)</f>
        <v/>
      </c>
      <c r="C615" t="str">
        <f>IF('[1]配网开关（负荷开关+断路器）'!D615="","",'[1]配网开关（负荷开关+断路器）'!D615)</f>
        <v/>
      </c>
      <c r="D615" t="str">
        <f>IF('[1]配网开关（负荷开关+断路器）'!E615="","",'[1]配网开关（负荷开关+断路器）'!E615)</f>
        <v/>
      </c>
      <c r="E615" t="str">
        <f>IF('[1]配网开关（负荷开关+断路器）'!H615="","",'[1]配网开关（负荷开关+断路器）'!H615)</f>
        <v/>
      </c>
    </row>
    <row r="616" spans="1:5" x14ac:dyDescent="0.15">
      <c r="A616" t="str">
        <f>IF('[1]配网开关（负荷开关+断路器）'!A616="","",'[1]配网开关（负荷开关+断路器）'!A616)</f>
        <v/>
      </c>
      <c r="B616" t="str">
        <f>IF('[1]配网开关（负荷开关+断路器）'!B616="","",'[1]配网开关（负荷开关+断路器）'!B616)</f>
        <v/>
      </c>
      <c r="C616" t="str">
        <f>IF('[1]配网开关（负荷开关+断路器）'!D616="","",'[1]配网开关（负荷开关+断路器）'!D616)</f>
        <v/>
      </c>
      <c r="D616" t="str">
        <f>IF('[1]配网开关（负荷开关+断路器）'!E616="","",'[1]配网开关（负荷开关+断路器）'!E616)</f>
        <v/>
      </c>
      <c r="E616" t="str">
        <f>IF('[1]配网开关（负荷开关+断路器）'!H616="","",'[1]配网开关（负荷开关+断路器）'!H616)</f>
        <v/>
      </c>
    </row>
    <row r="617" spans="1:5" x14ac:dyDescent="0.15">
      <c r="A617" t="str">
        <f>IF('[1]配网开关（负荷开关+断路器）'!A617="","",'[1]配网开关（负荷开关+断路器）'!A617)</f>
        <v/>
      </c>
      <c r="B617" t="str">
        <f>IF('[1]配网开关（负荷开关+断路器）'!B617="","",'[1]配网开关（负荷开关+断路器）'!B617)</f>
        <v/>
      </c>
      <c r="C617" t="str">
        <f>IF('[1]配网开关（负荷开关+断路器）'!D617="","",'[1]配网开关（负荷开关+断路器）'!D617)</f>
        <v/>
      </c>
      <c r="D617" t="str">
        <f>IF('[1]配网开关（负荷开关+断路器）'!E617="","",'[1]配网开关（负荷开关+断路器）'!E617)</f>
        <v/>
      </c>
      <c r="E617" t="str">
        <f>IF('[1]配网开关（负荷开关+断路器）'!H617="","",'[1]配网开关（负荷开关+断路器）'!H617)</f>
        <v/>
      </c>
    </row>
    <row r="618" spans="1:5" x14ac:dyDescent="0.15">
      <c r="A618" t="str">
        <f>IF('[1]配网开关（负荷开关+断路器）'!A618="","",'[1]配网开关（负荷开关+断路器）'!A618)</f>
        <v/>
      </c>
      <c r="B618" t="str">
        <f>IF('[1]配网开关（负荷开关+断路器）'!B618="","",'[1]配网开关（负荷开关+断路器）'!B618)</f>
        <v/>
      </c>
      <c r="C618" t="str">
        <f>IF('[1]配网开关（负荷开关+断路器）'!D618="","",'[1]配网开关（负荷开关+断路器）'!D618)</f>
        <v/>
      </c>
      <c r="D618" t="str">
        <f>IF('[1]配网开关（负荷开关+断路器）'!E618="","",'[1]配网开关（负荷开关+断路器）'!E618)</f>
        <v/>
      </c>
      <c r="E618" t="str">
        <f>IF('[1]配网开关（负荷开关+断路器）'!H618="","",'[1]配网开关（负荷开关+断路器）'!H618)</f>
        <v/>
      </c>
    </row>
    <row r="619" spans="1:5" x14ac:dyDescent="0.15">
      <c r="A619" t="str">
        <f>IF('[1]配网开关（负荷开关+断路器）'!A619="","",'[1]配网开关（负荷开关+断路器）'!A619)</f>
        <v/>
      </c>
      <c r="B619" t="str">
        <f>IF('[1]配网开关（负荷开关+断路器）'!B619="","",'[1]配网开关（负荷开关+断路器）'!B619)</f>
        <v/>
      </c>
      <c r="C619" t="str">
        <f>IF('[1]配网开关（负荷开关+断路器）'!D619="","",'[1]配网开关（负荷开关+断路器）'!D619)</f>
        <v/>
      </c>
      <c r="D619" t="str">
        <f>IF('[1]配网开关（负荷开关+断路器）'!E619="","",'[1]配网开关（负荷开关+断路器）'!E619)</f>
        <v/>
      </c>
      <c r="E619" t="str">
        <f>IF('[1]配网开关（负荷开关+断路器）'!H619="","",'[1]配网开关（负荷开关+断路器）'!H619)</f>
        <v/>
      </c>
    </row>
    <row r="620" spans="1:5" x14ac:dyDescent="0.15">
      <c r="A620" t="str">
        <f>IF('[1]配网开关（负荷开关+断路器）'!A620="","",'[1]配网开关（负荷开关+断路器）'!A620)</f>
        <v/>
      </c>
      <c r="B620" t="str">
        <f>IF('[1]配网开关（负荷开关+断路器）'!B620="","",'[1]配网开关（负荷开关+断路器）'!B620)</f>
        <v/>
      </c>
      <c r="C620" t="str">
        <f>IF('[1]配网开关（负荷开关+断路器）'!D620="","",'[1]配网开关（负荷开关+断路器）'!D620)</f>
        <v/>
      </c>
      <c r="D620" t="str">
        <f>IF('[1]配网开关（负荷开关+断路器）'!E620="","",'[1]配网开关（负荷开关+断路器）'!E620)</f>
        <v/>
      </c>
      <c r="E620" t="str">
        <f>IF('[1]配网开关（负荷开关+断路器）'!H620="","",'[1]配网开关（负荷开关+断路器）'!H620)</f>
        <v/>
      </c>
    </row>
    <row r="621" spans="1:5" x14ac:dyDescent="0.15">
      <c r="A621" t="str">
        <f>IF('[1]配网开关（负荷开关+断路器）'!A621="","",'[1]配网开关（负荷开关+断路器）'!A621)</f>
        <v/>
      </c>
      <c r="B621" t="str">
        <f>IF('[1]配网开关（负荷开关+断路器）'!B621="","",'[1]配网开关（负荷开关+断路器）'!B621)</f>
        <v/>
      </c>
      <c r="C621" t="str">
        <f>IF('[1]配网开关（负荷开关+断路器）'!D621="","",'[1]配网开关（负荷开关+断路器）'!D621)</f>
        <v/>
      </c>
      <c r="D621" t="str">
        <f>IF('[1]配网开关（负荷开关+断路器）'!E621="","",'[1]配网开关（负荷开关+断路器）'!E621)</f>
        <v/>
      </c>
      <c r="E621" t="str">
        <f>IF('[1]配网开关（负荷开关+断路器）'!H621="","",'[1]配网开关（负荷开关+断路器）'!H621)</f>
        <v/>
      </c>
    </row>
    <row r="622" spans="1:5" x14ac:dyDescent="0.15">
      <c r="A622" t="str">
        <f>IF('[1]配网开关（负荷开关+断路器）'!A622="","",'[1]配网开关（负荷开关+断路器）'!A622)</f>
        <v/>
      </c>
      <c r="B622" t="str">
        <f>IF('[1]配网开关（负荷开关+断路器）'!B622="","",'[1]配网开关（负荷开关+断路器）'!B622)</f>
        <v/>
      </c>
      <c r="C622" t="str">
        <f>IF('[1]配网开关（负荷开关+断路器）'!D622="","",'[1]配网开关（负荷开关+断路器）'!D622)</f>
        <v/>
      </c>
      <c r="D622" t="str">
        <f>IF('[1]配网开关（负荷开关+断路器）'!E622="","",'[1]配网开关（负荷开关+断路器）'!E622)</f>
        <v/>
      </c>
      <c r="E622" t="str">
        <f>IF('[1]配网开关（负荷开关+断路器）'!H622="","",'[1]配网开关（负荷开关+断路器）'!H622)</f>
        <v/>
      </c>
    </row>
    <row r="623" spans="1:5" x14ac:dyDescent="0.15">
      <c r="A623" t="str">
        <f>IF('[1]配网开关（负荷开关+断路器）'!A623="","",'[1]配网开关（负荷开关+断路器）'!A623)</f>
        <v/>
      </c>
      <c r="B623" t="str">
        <f>IF('[1]配网开关（负荷开关+断路器）'!B623="","",'[1]配网开关（负荷开关+断路器）'!B623)</f>
        <v/>
      </c>
      <c r="C623" t="str">
        <f>IF('[1]配网开关（负荷开关+断路器）'!D623="","",'[1]配网开关（负荷开关+断路器）'!D623)</f>
        <v/>
      </c>
      <c r="D623" t="str">
        <f>IF('[1]配网开关（负荷开关+断路器）'!E623="","",'[1]配网开关（负荷开关+断路器）'!E623)</f>
        <v/>
      </c>
      <c r="E623" t="str">
        <f>IF('[1]配网开关（负荷开关+断路器）'!H623="","",'[1]配网开关（负荷开关+断路器）'!H623)</f>
        <v/>
      </c>
    </row>
    <row r="624" spans="1:5" x14ac:dyDescent="0.15">
      <c r="A624" t="str">
        <f>IF('[1]配网开关（负荷开关+断路器）'!A624="","",'[1]配网开关（负荷开关+断路器）'!A624)</f>
        <v/>
      </c>
      <c r="B624" t="str">
        <f>IF('[1]配网开关（负荷开关+断路器）'!B624="","",'[1]配网开关（负荷开关+断路器）'!B624)</f>
        <v/>
      </c>
      <c r="C624" t="str">
        <f>IF('[1]配网开关（负荷开关+断路器）'!D624="","",'[1]配网开关（负荷开关+断路器）'!D624)</f>
        <v/>
      </c>
      <c r="D624" t="str">
        <f>IF('[1]配网开关（负荷开关+断路器）'!E624="","",'[1]配网开关（负荷开关+断路器）'!E624)</f>
        <v/>
      </c>
      <c r="E624" t="str">
        <f>IF('[1]配网开关（负荷开关+断路器）'!H624="","",'[1]配网开关（负荷开关+断路器）'!H624)</f>
        <v/>
      </c>
    </row>
    <row r="625" spans="1:5" x14ac:dyDescent="0.15">
      <c r="A625" t="str">
        <f>IF('[1]配网开关（负荷开关+断路器）'!A625="","",'[1]配网开关（负荷开关+断路器）'!A625)</f>
        <v/>
      </c>
      <c r="B625" t="str">
        <f>IF('[1]配网开关（负荷开关+断路器）'!B625="","",'[1]配网开关（负荷开关+断路器）'!B625)</f>
        <v/>
      </c>
      <c r="C625" t="str">
        <f>IF('[1]配网开关（负荷开关+断路器）'!D625="","",'[1]配网开关（负荷开关+断路器）'!D625)</f>
        <v/>
      </c>
      <c r="D625" t="str">
        <f>IF('[1]配网开关（负荷开关+断路器）'!E625="","",'[1]配网开关（负荷开关+断路器）'!E625)</f>
        <v/>
      </c>
      <c r="E625" t="str">
        <f>IF('[1]配网开关（负荷开关+断路器）'!H625="","",'[1]配网开关（负荷开关+断路器）'!H625)</f>
        <v/>
      </c>
    </row>
    <row r="626" spans="1:5" x14ac:dyDescent="0.15">
      <c r="A626" t="str">
        <f>IF('[1]配网开关（负荷开关+断路器）'!A626="","",'[1]配网开关（负荷开关+断路器）'!A626)</f>
        <v/>
      </c>
      <c r="B626" t="str">
        <f>IF('[1]配网开关（负荷开关+断路器）'!B626="","",'[1]配网开关（负荷开关+断路器）'!B626)</f>
        <v/>
      </c>
      <c r="C626" t="str">
        <f>IF('[1]配网开关（负荷开关+断路器）'!D626="","",'[1]配网开关（负荷开关+断路器）'!D626)</f>
        <v/>
      </c>
      <c r="D626" t="str">
        <f>IF('[1]配网开关（负荷开关+断路器）'!E626="","",'[1]配网开关（负荷开关+断路器）'!E626)</f>
        <v/>
      </c>
      <c r="E626" t="str">
        <f>IF('[1]配网开关（负荷开关+断路器）'!H626="","",'[1]配网开关（负荷开关+断路器）'!H626)</f>
        <v/>
      </c>
    </row>
    <row r="627" spans="1:5" x14ac:dyDescent="0.15">
      <c r="A627" t="str">
        <f>IF('[1]配网开关（负荷开关+断路器）'!A627="","",'[1]配网开关（负荷开关+断路器）'!A627)</f>
        <v/>
      </c>
      <c r="B627" t="str">
        <f>IF('[1]配网开关（负荷开关+断路器）'!B627="","",'[1]配网开关（负荷开关+断路器）'!B627)</f>
        <v/>
      </c>
      <c r="C627" t="str">
        <f>IF('[1]配网开关（负荷开关+断路器）'!D627="","",'[1]配网开关（负荷开关+断路器）'!D627)</f>
        <v/>
      </c>
      <c r="D627" t="str">
        <f>IF('[1]配网开关（负荷开关+断路器）'!E627="","",'[1]配网开关（负荷开关+断路器）'!E627)</f>
        <v/>
      </c>
      <c r="E627" t="str">
        <f>IF('[1]配网开关（负荷开关+断路器）'!H627="","",'[1]配网开关（负荷开关+断路器）'!H627)</f>
        <v/>
      </c>
    </row>
    <row r="628" spans="1:5" x14ac:dyDescent="0.15">
      <c r="A628" t="str">
        <f>IF('[1]配网开关（负荷开关+断路器）'!A628="","",'[1]配网开关（负荷开关+断路器）'!A628)</f>
        <v/>
      </c>
      <c r="B628" t="str">
        <f>IF('[1]配网开关（负荷开关+断路器）'!B628="","",'[1]配网开关（负荷开关+断路器）'!B628)</f>
        <v/>
      </c>
      <c r="C628" t="str">
        <f>IF('[1]配网开关（负荷开关+断路器）'!D628="","",'[1]配网开关（负荷开关+断路器）'!D628)</f>
        <v/>
      </c>
      <c r="D628" t="str">
        <f>IF('[1]配网开关（负荷开关+断路器）'!E628="","",'[1]配网开关（负荷开关+断路器）'!E628)</f>
        <v/>
      </c>
      <c r="E628" t="str">
        <f>IF('[1]配网开关（负荷开关+断路器）'!H628="","",'[1]配网开关（负荷开关+断路器）'!H628)</f>
        <v/>
      </c>
    </row>
    <row r="629" spans="1:5" x14ac:dyDescent="0.15">
      <c r="A629" t="str">
        <f>IF('[1]配网开关（负荷开关+断路器）'!A629="","",'[1]配网开关（负荷开关+断路器）'!A629)</f>
        <v/>
      </c>
      <c r="B629" t="str">
        <f>IF('[1]配网开关（负荷开关+断路器）'!B629="","",'[1]配网开关（负荷开关+断路器）'!B629)</f>
        <v/>
      </c>
      <c r="C629" t="str">
        <f>IF('[1]配网开关（负荷开关+断路器）'!D629="","",'[1]配网开关（负荷开关+断路器）'!D629)</f>
        <v/>
      </c>
      <c r="D629" t="str">
        <f>IF('[1]配网开关（负荷开关+断路器）'!E629="","",'[1]配网开关（负荷开关+断路器）'!E629)</f>
        <v/>
      </c>
      <c r="E629" t="str">
        <f>IF('[1]配网开关（负荷开关+断路器）'!H629="","",'[1]配网开关（负荷开关+断路器）'!H629)</f>
        <v/>
      </c>
    </row>
    <row r="630" spans="1:5" x14ac:dyDescent="0.15">
      <c r="A630" t="str">
        <f>IF('[1]配网开关（负荷开关+断路器）'!A630="","",'[1]配网开关（负荷开关+断路器）'!A630)</f>
        <v/>
      </c>
      <c r="B630" t="str">
        <f>IF('[1]配网开关（负荷开关+断路器）'!B630="","",'[1]配网开关（负荷开关+断路器）'!B630)</f>
        <v/>
      </c>
      <c r="C630" t="str">
        <f>IF('[1]配网开关（负荷开关+断路器）'!D630="","",'[1]配网开关（负荷开关+断路器）'!D630)</f>
        <v/>
      </c>
      <c r="D630" t="str">
        <f>IF('[1]配网开关（负荷开关+断路器）'!E630="","",'[1]配网开关（负荷开关+断路器）'!E630)</f>
        <v/>
      </c>
      <c r="E630" t="str">
        <f>IF('[1]配网开关（负荷开关+断路器）'!H630="","",'[1]配网开关（负荷开关+断路器）'!H630)</f>
        <v/>
      </c>
    </row>
    <row r="631" spans="1:5" x14ac:dyDescent="0.15">
      <c r="A631" t="str">
        <f>IF('[1]配网开关（负荷开关+断路器）'!A631="","",'[1]配网开关（负荷开关+断路器）'!A631)</f>
        <v/>
      </c>
      <c r="B631" t="str">
        <f>IF('[1]配网开关（负荷开关+断路器）'!B631="","",'[1]配网开关（负荷开关+断路器）'!B631)</f>
        <v/>
      </c>
      <c r="C631" t="str">
        <f>IF('[1]配网开关（负荷开关+断路器）'!D631="","",'[1]配网开关（负荷开关+断路器）'!D631)</f>
        <v/>
      </c>
      <c r="D631" t="str">
        <f>IF('[1]配网开关（负荷开关+断路器）'!E631="","",'[1]配网开关（负荷开关+断路器）'!E631)</f>
        <v/>
      </c>
      <c r="E631" t="str">
        <f>IF('[1]配网开关（负荷开关+断路器）'!H631="","",'[1]配网开关（负荷开关+断路器）'!H631)</f>
        <v/>
      </c>
    </row>
    <row r="632" spans="1:5" x14ac:dyDescent="0.15">
      <c r="A632" t="str">
        <f>IF('[1]配网开关（负荷开关+断路器）'!A632="","",'[1]配网开关（负荷开关+断路器）'!A632)</f>
        <v/>
      </c>
      <c r="B632" t="str">
        <f>IF('[1]配网开关（负荷开关+断路器）'!B632="","",'[1]配网开关（负荷开关+断路器）'!B632)</f>
        <v/>
      </c>
      <c r="C632" t="str">
        <f>IF('[1]配网开关（负荷开关+断路器）'!D632="","",'[1]配网开关（负荷开关+断路器）'!D632)</f>
        <v/>
      </c>
      <c r="D632" t="str">
        <f>IF('[1]配网开关（负荷开关+断路器）'!E632="","",'[1]配网开关（负荷开关+断路器）'!E632)</f>
        <v/>
      </c>
      <c r="E632" t="str">
        <f>IF('[1]配网开关（负荷开关+断路器）'!H632="","",'[1]配网开关（负荷开关+断路器）'!H632)</f>
        <v/>
      </c>
    </row>
    <row r="633" spans="1:5" x14ac:dyDescent="0.15">
      <c r="A633" t="str">
        <f>IF('[1]配网开关（负荷开关+断路器）'!A633="","",'[1]配网开关（负荷开关+断路器）'!A633)</f>
        <v/>
      </c>
      <c r="B633" t="str">
        <f>IF('[1]配网开关（负荷开关+断路器）'!B633="","",'[1]配网开关（负荷开关+断路器）'!B633)</f>
        <v/>
      </c>
      <c r="C633" t="str">
        <f>IF('[1]配网开关（负荷开关+断路器）'!D633="","",'[1]配网开关（负荷开关+断路器）'!D633)</f>
        <v/>
      </c>
      <c r="D633" t="str">
        <f>IF('[1]配网开关（负荷开关+断路器）'!E633="","",'[1]配网开关（负荷开关+断路器）'!E633)</f>
        <v/>
      </c>
      <c r="E633" t="str">
        <f>IF('[1]配网开关（负荷开关+断路器）'!H633="","",'[1]配网开关（负荷开关+断路器）'!H633)</f>
        <v/>
      </c>
    </row>
    <row r="634" spans="1:5" x14ac:dyDescent="0.15">
      <c r="A634" t="str">
        <f>IF('[1]配网开关（负荷开关+断路器）'!A634="","",'[1]配网开关（负荷开关+断路器）'!A634)</f>
        <v/>
      </c>
      <c r="B634" t="str">
        <f>IF('[1]配网开关（负荷开关+断路器）'!B634="","",'[1]配网开关（负荷开关+断路器）'!B634)</f>
        <v/>
      </c>
      <c r="C634" t="str">
        <f>IF('[1]配网开关（负荷开关+断路器）'!D634="","",'[1]配网开关（负荷开关+断路器）'!D634)</f>
        <v/>
      </c>
      <c r="D634" t="str">
        <f>IF('[1]配网开关（负荷开关+断路器）'!E634="","",'[1]配网开关（负荷开关+断路器）'!E634)</f>
        <v/>
      </c>
      <c r="E634" t="str">
        <f>IF('[1]配网开关（负荷开关+断路器）'!H634="","",'[1]配网开关（负荷开关+断路器）'!H634)</f>
        <v/>
      </c>
    </row>
    <row r="635" spans="1:5" x14ac:dyDescent="0.15">
      <c r="A635" t="str">
        <f>IF('[1]配网开关（负荷开关+断路器）'!A635="","",'[1]配网开关（负荷开关+断路器）'!A635)</f>
        <v/>
      </c>
      <c r="B635" t="str">
        <f>IF('[1]配网开关（负荷开关+断路器）'!B635="","",'[1]配网开关（负荷开关+断路器）'!B635)</f>
        <v/>
      </c>
      <c r="C635" t="str">
        <f>IF('[1]配网开关（负荷开关+断路器）'!D635="","",'[1]配网开关（负荷开关+断路器）'!D635)</f>
        <v/>
      </c>
      <c r="D635" t="str">
        <f>IF('[1]配网开关（负荷开关+断路器）'!E635="","",'[1]配网开关（负荷开关+断路器）'!E635)</f>
        <v/>
      </c>
      <c r="E635" t="str">
        <f>IF('[1]配网开关（负荷开关+断路器）'!H635="","",'[1]配网开关（负荷开关+断路器）'!H635)</f>
        <v/>
      </c>
    </row>
    <row r="636" spans="1:5" x14ac:dyDescent="0.15">
      <c r="A636" t="str">
        <f>IF('[1]配网开关（负荷开关+断路器）'!A636="","",'[1]配网开关（负荷开关+断路器）'!A636)</f>
        <v/>
      </c>
      <c r="B636" t="str">
        <f>IF('[1]配网开关（负荷开关+断路器）'!B636="","",'[1]配网开关（负荷开关+断路器）'!B636)</f>
        <v/>
      </c>
      <c r="C636" t="str">
        <f>IF('[1]配网开关（负荷开关+断路器）'!D636="","",'[1]配网开关（负荷开关+断路器）'!D636)</f>
        <v/>
      </c>
      <c r="D636" t="str">
        <f>IF('[1]配网开关（负荷开关+断路器）'!E636="","",'[1]配网开关（负荷开关+断路器）'!E636)</f>
        <v/>
      </c>
      <c r="E636" t="str">
        <f>IF('[1]配网开关（负荷开关+断路器）'!H636="","",'[1]配网开关（负荷开关+断路器）'!H636)</f>
        <v/>
      </c>
    </row>
    <row r="637" spans="1:5" x14ac:dyDescent="0.15">
      <c r="A637" t="str">
        <f>IF('[1]配网开关（负荷开关+断路器）'!A637="","",'[1]配网开关（负荷开关+断路器）'!A637)</f>
        <v/>
      </c>
      <c r="B637" t="str">
        <f>IF('[1]配网开关（负荷开关+断路器）'!B637="","",'[1]配网开关（负荷开关+断路器）'!B637)</f>
        <v/>
      </c>
      <c r="C637" t="str">
        <f>IF('[1]配网开关（负荷开关+断路器）'!D637="","",'[1]配网开关（负荷开关+断路器）'!D637)</f>
        <v/>
      </c>
      <c r="D637" t="str">
        <f>IF('[1]配网开关（负荷开关+断路器）'!E637="","",'[1]配网开关（负荷开关+断路器）'!E637)</f>
        <v/>
      </c>
      <c r="E637" t="str">
        <f>IF('[1]配网开关（负荷开关+断路器）'!H637="","",'[1]配网开关（负荷开关+断路器）'!H637)</f>
        <v/>
      </c>
    </row>
    <row r="638" spans="1:5" x14ac:dyDescent="0.15">
      <c r="A638" t="str">
        <f>IF('[1]配网开关（负荷开关+断路器）'!A638="","",'[1]配网开关（负荷开关+断路器）'!A638)</f>
        <v/>
      </c>
      <c r="B638" t="str">
        <f>IF('[1]配网开关（负荷开关+断路器）'!B638="","",'[1]配网开关（负荷开关+断路器）'!B638)</f>
        <v/>
      </c>
      <c r="C638" t="str">
        <f>IF('[1]配网开关（负荷开关+断路器）'!D638="","",'[1]配网开关（负荷开关+断路器）'!D638)</f>
        <v/>
      </c>
      <c r="D638" t="str">
        <f>IF('[1]配网开关（负荷开关+断路器）'!E638="","",'[1]配网开关（负荷开关+断路器）'!E638)</f>
        <v/>
      </c>
      <c r="E638" t="str">
        <f>IF('[1]配网开关（负荷开关+断路器）'!H638="","",'[1]配网开关（负荷开关+断路器）'!H638)</f>
        <v/>
      </c>
    </row>
    <row r="639" spans="1:5" x14ac:dyDescent="0.15">
      <c r="A639" t="str">
        <f>IF('[1]配网开关（负荷开关+断路器）'!A639="","",'[1]配网开关（负荷开关+断路器）'!A639)</f>
        <v/>
      </c>
      <c r="B639" t="str">
        <f>IF('[1]配网开关（负荷开关+断路器）'!B639="","",'[1]配网开关（负荷开关+断路器）'!B639)</f>
        <v/>
      </c>
      <c r="C639" t="str">
        <f>IF('[1]配网开关（负荷开关+断路器）'!D639="","",'[1]配网开关（负荷开关+断路器）'!D639)</f>
        <v/>
      </c>
      <c r="D639" t="str">
        <f>IF('[1]配网开关（负荷开关+断路器）'!E639="","",'[1]配网开关（负荷开关+断路器）'!E639)</f>
        <v/>
      </c>
      <c r="E639" t="str">
        <f>IF('[1]配网开关（负荷开关+断路器）'!H639="","",'[1]配网开关（负荷开关+断路器）'!H639)</f>
        <v/>
      </c>
    </row>
    <row r="640" spans="1:5" x14ac:dyDescent="0.15">
      <c r="A640" t="str">
        <f>IF('[1]配网开关（负荷开关+断路器）'!A640="","",'[1]配网开关（负荷开关+断路器）'!A640)</f>
        <v/>
      </c>
      <c r="B640" t="str">
        <f>IF('[1]配网开关（负荷开关+断路器）'!B640="","",'[1]配网开关（负荷开关+断路器）'!B640)</f>
        <v/>
      </c>
      <c r="C640" t="str">
        <f>IF('[1]配网开关（负荷开关+断路器）'!D640="","",'[1]配网开关（负荷开关+断路器）'!D640)</f>
        <v/>
      </c>
      <c r="D640" t="str">
        <f>IF('[1]配网开关（负荷开关+断路器）'!E640="","",'[1]配网开关（负荷开关+断路器）'!E640)</f>
        <v/>
      </c>
      <c r="E640" t="str">
        <f>IF('[1]配网开关（负荷开关+断路器）'!H640="","",'[1]配网开关（负荷开关+断路器）'!H640)</f>
        <v/>
      </c>
    </row>
    <row r="641" spans="1:5" x14ac:dyDescent="0.15">
      <c r="A641" t="str">
        <f>IF('[1]配网开关（负荷开关+断路器）'!A641="","",'[1]配网开关（负荷开关+断路器）'!A641)</f>
        <v/>
      </c>
      <c r="B641" t="str">
        <f>IF('[1]配网开关（负荷开关+断路器）'!B641="","",'[1]配网开关（负荷开关+断路器）'!B641)</f>
        <v/>
      </c>
      <c r="C641" t="str">
        <f>IF('[1]配网开关（负荷开关+断路器）'!D641="","",'[1]配网开关（负荷开关+断路器）'!D641)</f>
        <v/>
      </c>
      <c r="D641" t="str">
        <f>IF('[1]配网开关（负荷开关+断路器）'!E641="","",'[1]配网开关（负荷开关+断路器）'!E641)</f>
        <v/>
      </c>
      <c r="E641" t="str">
        <f>IF('[1]配网开关（负荷开关+断路器）'!H641="","",'[1]配网开关（负荷开关+断路器）'!H641)</f>
        <v/>
      </c>
    </row>
    <row r="642" spans="1:5" x14ac:dyDescent="0.15">
      <c r="A642" t="str">
        <f>IF('[1]配网开关（负荷开关+断路器）'!A642="","",'[1]配网开关（负荷开关+断路器）'!A642)</f>
        <v/>
      </c>
      <c r="B642" t="str">
        <f>IF('[1]配网开关（负荷开关+断路器）'!B642="","",'[1]配网开关（负荷开关+断路器）'!B642)</f>
        <v/>
      </c>
      <c r="C642" t="str">
        <f>IF('[1]配网开关（负荷开关+断路器）'!D642="","",'[1]配网开关（负荷开关+断路器）'!D642)</f>
        <v/>
      </c>
      <c r="D642" t="str">
        <f>IF('[1]配网开关（负荷开关+断路器）'!E642="","",'[1]配网开关（负荷开关+断路器）'!E642)</f>
        <v/>
      </c>
      <c r="E642" t="str">
        <f>IF('[1]配网开关（负荷开关+断路器）'!H642="","",'[1]配网开关（负荷开关+断路器）'!H642)</f>
        <v/>
      </c>
    </row>
    <row r="643" spans="1:5" x14ac:dyDescent="0.15">
      <c r="A643" t="str">
        <f>IF('[1]配网开关（负荷开关+断路器）'!A643="","",'[1]配网开关（负荷开关+断路器）'!A643)</f>
        <v/>
      </c>
      <c r="B643" t="str">
        <f>IF('[1]配网开关（负荷开关+断路器）'!B643="","",'[1]配网开关（负荷开关+断路器）'!B643)</f>
        <v/>
      </c>
      <c r="C643" t="str">
        <f>IF('[1]配网开关（负荷开关+断路器）'!D643="","",'[1]配网开关（负荷开关+断路器）'!D643)</f>
        <v/>
      </c>
      <c r="D643" t="str">
        <f>IF('[1]配网开关（负荷开关+断路器）'!E643="","",'[1]配网开关（负荷开关+断路器）'!E643)</f>
        <v/>
      </c>
      <c r="E643" t="str">
        <f>IF('[1]配网开关（负荷开关+断路器）'!H643="","",'[1]配网开关（负荷开关+断路器）'!H643)</f>
        <v/>
      </c>
    </row>
    <row r="644" spans="1:5" x14ac:dyDescent="0.15">
      <c r="A644" t="str">
        <f>IF('[1]配网开关（负荷开关+断路器）'!A644="","",'[1]配网开关（负荷开关+断路器）'!A644)</f>
        <v/>
      </c>
      <c r="B644" t="str">
        <f>IF('[1]配网开关（负荷开关+断路器）'!B644="","",'[1]配网开关（负荷开关+断路器）'!B644)</f>
        <v/>
      </c>
      <c r="C644" t="str">
        <f>IF('[1]配网开关（负荷开关+断路器）'!D644="","",'[1]配网开关（负荷开关+断路器）'!D644)</f>
        <v/>
      </c>
      <c r="D644" t="str">
        <f>IF('[1]配网开关（负荷开关+断路器）'!E644="","",'[1]配网开关（负荷开关+断路器）'!E644)</f>
        <v/>
      </c>
      <c r="E644" t="str">
        <f>IF('[1]配网开关（负荷开关+断路器）'!H644="","",'[1]配网开关（负荷开关+断路器）'!H644)</f>
        <v/>
      </c>
    </row>
    <row r="645" spans="1:5" x14ac:dyDescent="0.15">
      <c r="A645" t="str">
        <f>IF('[1]配网开关（负荷开关+断路器）'!A645="","",'[1]配网开关（负荷开关+断路器）'!A645)</f>
        <v/>
      </c>
      <c r="B645" t="str">
        <f>IF('[1]配网开关（负荷开关+断路器）'!B645="","",'[1]配网开关（负荷开关+断路器）'!B645)</f>
        <v/>
      </c>
      <c r="C645" t="str">
        <f>IF('[1]配网开关（负荷开关+断路器）'!D645="","",'[1]配网开关（负荷开关+断路器）'!D645)</f>
        <v/>
      </c>
      <c r="D645" t="str">
        <f>IF('[1]配网开关（负荷开关+断路器）'!E645="","",'[1]配网开关（负荷开关+断路器）'!E645)</f>
        <v/>
      </c>
      <c r="E645" t="str">
        <f>IF('[1]配网开关（负荷开关+断路器）'!H645="","",'[1]配网开关（负荷开关+断路器）'!H645)</f>
        <v/>
      </c>
    </row>
    <row r="646" spans="1:5" x14ac:dyDescent="0.15">
      <c r="A646" t="str">
        <f>IF('[1]配网开关（负荷开关+断路器）'!A646="","",'[1]配网开关（负荷开关+断路器）'!A646)</f>
        <v/>
      </c>
      <c r="B646" t="str">
        <f>IF('[1]配网开关（负荷开关+断路器）'!B646="","",'[1]配网开关（负荷开关+断路器）'!B646)</f>
        <v/>
      </c>
      <c r="C646" t="str">
        <f>IF('[1]配网开关（负荷开关+断路器）'!D646="","",'[1]配网开关（负荷开关+断路器）'!D646)</f>
        <v/>
      </c>
      <c r="D646" t="str">
        <f>IF('[1]配网开关（负荷开关+断路器）'!E646="","",'[1]配网开关（负荷开关+断路器）'!E646)</f>
        <v/>
      </c>
      <c r="E646" t="str">
        <f>IF('[1]配网开关（负荷开关+断路器）'!H646="","",'[1]配网开关（负荷开关+断路器）'!H646)</f>
        <v/>
      </c>
    </row>
    <row r="647" spans="1:5" x14ac:dyDescent="0.15">
      <c r="A647" t="str">
        <f>IF('[1]配网开关（负荷开关+断路器）'!A647="","",'[1]配网开关（负荷开关+断路器）'!A647)</f>
        <v/>
      </c>
      <c r="B647" t="str">
        <f>IF('[1]配网开关（负荷开关+断路器）'!B647="","",'[1]配网开关（负荷开关+断路器）'!B647)</f>
        <v/>
      </c>
      <c r="C647" t="str">
        <f>IF('[1]配网开关（负荷开关+断路器）'!D647="","",'[1]配网开关（负荷开关+断路器）'!D647)</f>
        <v/>
      </c>
      <c r="D647" t="str">
        <f>IF('[1]配网开关（负荷开关+断路器）'!E647="","",'[1]配网开关（负荷开关+断路器）'!E647)</f>
        <v/>
      </c>
      <c r="E647" t="str">
        <f>IF('[1]配网开关（负荷开关+断路器）'!H647="","",'[1]配网开关（负荷开关+断路器）'!H647)</f>
        <v/>
      </c>
    </row>
    <row r="648" spans="1:5" x14ac:dyDescent="0.15">
      <c r="A648" t="str">
        <f>IF('[1]配网开关（负荷开关+断路器）'!A648="","",'[1]配网开关（负荷开关+断路器）'!A648)</f>
        <v/>
      </c>
      <c r="B648" t="str">
        <f>IF('[1]配网开关（负荷开关+断路器）'!B648="","",'[1]配网开关（负荷开关+断路器）'!B648)</f>
        <v/>
      </c>
      <c r="C648" t="str">
        <f>IF('[1]配网开关（负荷开关+断路器）'!D648="","",'[1]配网开关（负荷开关+断路器）'!D648)</f>
        <v/>
      </c>
      <c r="D648" t="str">
        <f>IF('[1]配网开关（负荷开关+断路器）'!E648="","",'[1]配网开关（负荷开关+断路器）'!E648)</f>
        <v/>
      </c>
      <c r="E648" t="str">
        <f>IF('[1]配网开关（负荷开关+断路器）'!H648="","",'[1]配网开关（负荷开关+断路器）'!H648)</f>
        <v/>
      </c>
    </row>
    <row r="649" spans="1:5" x14ac:dyDescent="0.15">
      <c r="A649" t="str">
        <f>IF('[1]配网开关（负荷开关+断路器）'!A649="","",'[1]配网开关（负荷开关+断路器）'!A649)</f>
        <v/>
      </c>
      <c r="B649" t="str">
        <f>IF('[1]配网开关（负荷开关+断路器）'!B649="","",'[1]配网开关（负荷开关+断路器）'!B649)</f>
        <v/>
      </c>
      <c r="C649" t="str">
        <f>IF('[1]配网开关（负荷开关+断路器）'!D649="","",'[1]配网开关（负荷开关+断路器）'!D649)</f>
        <v/>
      </c>
      <c r="D649" t="str">
        <f>IF('[1]配网开关（负荷开关+断路器）'!E649="","",'[1]配网开关（负荷开关+断路器）'!E649)</f>
        <v/>
      </c>
      <c r="E649" t="str">
        <f>IF('[1]配网开关（负荷开关+断路器）'!H649="","",'[1]配网开关（负荷开关+断路器）'!H649)</f>
        <v/>
      </c>
    </row>
    <row r="650" spans="1:5" x14ac:dyDescent="0.15">
      <c r="A650" t="str">
        <f>IF('[1]配网开关（负荷开关+断路器）'!A650="","",'[1]配网开关（负荷开关+断路器）'!A650)</f>
        <v/>
      </c>
      <c r="B650" t="str">
        <f>IF('[1]配网开关（负荷开关+断路器）'!B650="","",'[1]配网开关（负荷开关+断路器）'!B650)</f>
        <v/>
      </c>
      <c r="C650" t="str">
        <f>IF('[1]配网开关（负荷开关+断路器）'!D650="","",'[1]配网开关（负荷开关+断路器）'!D650)</f>
        <v/>
      </c>
      <c r="D650" t="str">
        <f>IF('[1]配网开关（负荷开关+断路器）'!E650="","",'[1]配网开关（负荷开关+断路器）'!E650)</f>
        <v/>
      </c>
      <c r="E650" t="str">
        <f>IF('[1]配网开关（负荷开关+断路器）'!H650="","",'[1]配网开关（负荷开关+断路器）'!H650)</f>
        <v/>
      </c>
    </row>
    <row r="651" spans="1:5" x14ac:dyDescent="0.15">
      <c r="A651" t="str">
        <f>IF('[1]配网开关（负荷开关+断路器）'!A651="","",'[1]配网开关（负荷开关+断路器）'!A651)</f>
        <v/>
      </c>
      <c r="B651" t="str">
        <f>IF('[1]配网开关（负荷开关+断路器）'!B651="","",'[1]配网开关（负荷开关+断路器）'!B651)</f>
        <v/>
      </c>
      <c r="C651" t="str">
        <f>IF('[1]配网开关（负荷开关+断路器）'!D651="","",'[1]配网开关（负荷开关+断路器）'!D651)</f>
        <v/>
      </c>
      <c r="D651" t="str">
        <f>IF('[1]配网开关（负荷开关+断路器）'!E651="","",'[1]配网开关（负荷开关+断路器）'!E651)</f>
        <v/>
      </c>
      <c r="E651" t="str">
        <f>IF('[1]配网开关（负荷开关+断路器）'!H651="","",'[1]配网开关（负荷开关+断路器）'!H651)</f>
        <v/>
      </c>
    </row>
    <row r="652" spans="1:5" x14ac:dyDescent="0.15">
      <c r="A652" t="str">
        <f>IF('[1]配网开关（负荷开关+断路器）'!A652="","",'[1]配网开关（负荷开关+断路器）'!A652)</f>
        <v/>
      </c>
      <c r="B652" t="str">
        <f>IF('[1]配网开关（负荷开关+断路器）'!B652="","",'[1]配网开关（负荷开关+断路器）'!B652)</f>
        <v/>
      </c>
      <c r="C652" t="str">
        <f>IF('[1]配网开关（负荷开关+断路器）'!D652="","",'[1]配网开关（负荷开关+断路器）'!D652)</f>
        <v/>
      </c>
      <c r="D652" t="str">
        <f>IF('[1]配网开关（负荷开关+断路器）'!E652="","",'[1]配网开关（负荷开关+断路器）'!E652)</f>
        <v/>
      </c>
      <c r="E652" t="str">
        <f>IF('[1]配网开关（负荷开关+断路器）'!H652="","",'[1]配网开关（负荷开关+断路器）'!H652)</f>
        <v/>
      </c>
    </row>
    <row r="653" spans="1:5" x14ac:dyDescent="0.15">
      <c r="A653" t="str">
        <f>IF('[1]配网开关（负荷开关+断路器）'!A653="","",'[1]配网开关（负荷开关+断路器）'!A653)</f>
        <v/>
      </c>
      <c r="B653" t="str">
        <f>IF('[1]配网开关（负荷开关+断路器）'!B653="","",'[1]配网开关（负荷开关+断路器）'!B653)</f>
        <v/>
      </c>
      <c r="C653" t="str">
        <f>IF('[1]配网开关（负荷开关+断路器）'!D653="","",'[1]配网开关（负荷开关+断路器）'!D653)</f>
        <v/>
      </c>
      <c r="D653" t="str">
        <f>IF('[1]配网开关（负荷开关+断路器）'!E653="","",'[1]配网开关（负荷开关+断路器）'!E653)</f>
        <v/>
      </c>
      <c r="E653" t="str">
        <f>IF('[1]配网开关（负荷开关+断路器）'!H653="","",'[1]配网开关（负荷开关+断路器）'!H653)</f>
        <v/>
      </c>
    </row>
    <row r="654" spans="1:5" x14ac:dyDescent="0.15">
      <c r="A654" t="str">
        <f>IF('[1]配网开关（负荷开关+断路器）'!A654="","",'[1]配网开关（负荷开关+断路器）'!A654)</f>
        <v/>
      </c>
      <c r="B654" t="str">
        <f>IF('[1]配网开关（负荷开关+断路器）'!B654="","",'[1]配网开关（负荷开关+断路器）'!B654)</f>
        <v/>
      </c>
      <c r="C654" t="str">
        <f>IF('[1]配网开关（负荷开关+断路器）'!D654="","",'[1]配网开关（负荷开关+断路器）'!D654)</f>
        <v/>
      </c>
      <c r="D654" t="str">
        <f>IF('[1]配网开关（负荷开关+断路器）'!E654="","",'[1]配网开关（负荷开关+断路器）'!E654)</f>
        <v/>
      </c>
      <c r="E654" t="str">
        <f>IF('[1]配网开关（负荷开关+断路器）'!H654="","",'[1]配网开关（负荷开关+断路器）'!H654)</f>
        <v/>
      </c>
    </row>
    <row r="655" spans="1:5" x14ac:dyDescent="0.15">
      <c r="A655" t="str">
        <f>IF('[1]配网开关（负荷开关+断路器）'!A655="","",'[1]配网开关（负荷开关+断路器）'!A655)</f>
        <v/>
      </c>
      <c r="B655" t="str">
        <f>IF('[1]配网开关（负荷开关+断路器）'!B655="","",'[1]配网开关（负荷开关+断路器）'!B655)</f>
        <v/>
      </c>
      <c r="C655" t="str">
        <f>IF('[1]配网开关（负荷开关+断路器）'!D655="","",'[1]配网开关（负荷开关+断路器）'!D655)</f>
        <v/>
      </c>
      <c r="D655" t="str">
        <f>IF('[1]配网开关（负荷开关+断路器）'!E655="","",'[1]配网开关（负荷开关+断路器）'!E655)</f>
        <v/>
      </c>
      <c r="E655" t="str">
        <f>IF('[1]配网开关（负荷开关+断路器）'!H655="","",'[1]配网开关（负荷开关+断路器）'!H655)</f>
        <v/>
      </c>
    </row>
    <row r="656" spans="1:5" x14ac:dyDescent="0.15">
      <c r="A656" t="str">
        <f>IF('[1]配网开关（负荷开关+断路器）'!A656="","",'[1]配网开关（负荷开关+断路器）'!A656)</f>
        <v/>
      </c>
      <c r="B656" t="str">
        <f>IF('[1]配网开关（负荷开关+断路器）'!B656="","",'[1]配网开关（负荷开关+断路器）'!B656)</f>
        <v/>
      </c>
      <c r="C656" t="str">
        <f>IF('[1]配网开关（负荷开关+断路器）'!D656="","",'[1]配网开关（负荷开关+断路器）'!D656)</f>
        <v/>
      </c>
      <c r="D656" t="str">
        <f>IF('[1]配网开关（负荷开关+断路器）'!E656="","",'[1]配网开关（负荷开关+断路器）'!E656)</f>
        <v/>
      </c>
      <c r="E656" t="str">
        <f>IF('[1]配网开关（负荷开关+断路器）'!H656="","",'[1]配网开关（负荷开关+断路器）'!H656)</f>
        <v/>
      </c>
    </row>
    <row r="657" spans="1:5" x14ac:dyDescent="0.15">
      <c r="A657" t="str">
        <f>IF('[1]配网开关（负荷开关+断路器）'!A657="","",'[1]配网开关（负荷开关+断路器）'!A657)</f>
        <v/>
      </c>
      <c r="B657" t="str">
        <f>IF('[1]配网开关（负荷开关+断路器）'!B657="","",'[1]配网开关（负荷开关+断路器）'!B657)</f>
        <v/>
      </c>
      <c r="C657" t="str">
        <f>IF('[1]配网开关（负荷开关+断路器）'!D657="","",'[1]配网开关（负荷开关+断路器）'!D657)</f>
        <v/>
      </c>
      <c r="D657" t="str">
        <f>IF('[1]配网开关（负荷开关+断路器）'!E657="","",'[1]配网开关（负荷开关+断路器）'!E657)</f>
        <v/>
      </c>
      <c r="E657" t="str">
        <f>IF('[1]配网开关（负荷开关+断路器）'!H657="","",'[1]配网开关（负荷开关+断路器）'!H657)</f>
        <v/>
      </c>
    </row>
    <row r="658" spans="1:5" x14ac:dyDescent="0.15">
      <c r="A658" t="str">
        <f>IF('[1]配网开关（负荷开关+断路器）'!A658="","",'[1]配网开关（负荷开关+断路器）'!A658)</f>
        <v/>
      </c>
      <c r="B658" t="str">
        <f>IF('[1]配网开关（负荷开关+断路器）'!B658="","",'[1]配网开关（负荷开关+断路器）'!B658)</f>
        <v/>
      </c>
      <c r="C658" t="str">
        <f>IF('[1]配网开关（负荷开关+断路器）'!D658="","",'[1]配网开关（负荷开关+断路器）'!D658)</f>
        <v/>
      </c>
      <c r="D658" t="str">
        <f>IF('[1]配网开关（负荷开关+断路器）'!E658="","",'[1]配网开关（负荷开关+断路器）'!E658)</f>
        <v/>
      </c>
      <c r="E658" t="str">
        <f>IF('[1]配网开关（负荷开关+断路器）'!H658="","",'[1]配网开关（负荷开关+断路器）'!H658)</f>
        <v/>
      </c>
    </row>
    <row r="659" spans="1:5" x14ac:dyDescent="0.15">
      <c r="A659" t="str">
        <f>IF('[1]配网开关（负荷开关+断路器）'!A659="","",'[1]配网开关（负荷开关+断路器）'!A659)</f>
        <v/>
      </c>
      <c r="B659" t="str">
        <f>IF('[1]配网开关（负荷开关+断路器）'!B659="","",'[1]配网开关（负荷开关+断路器）'!B659)</f>
        <v/>
      </c>
      <c r="C659" t="str">
        <f>IF('[1]配网开关（负荷开关+断路器）'!D659="","",'[1]配网开关（负荷开关+断路器）'!D659)</f>
        <v/>
      </c>
      <c r="D659" t="str">
        <f>IF('[1]配网开关（负荷开关+断路器）'!E659="","",'[1]配网开关（负荷开关+断路器）'!E659)</f>
        <v/>
      </c>
      <c r="E659" t="str">
        <f>IF('[1]配网开关（负荷开关+断路器）'!H659="","",'[1]配网开关（负荷开关+断路器）'!H659)</f>
        <v/>
      </c>
    </row>
    <row r="660" spans="1:5" x14ac:dyDescent="0.15">
      <c r="A660" t="str">
        <f>IF('[1]配网开关（负荷开关+断路器）'!A660="","",'[1]配网开关（负荷开关+断路器）'!A660)</f>
        <v/>
      </c>
      <c r="B660" t="str">
        <f>IF('[1]配网开关（负荷开关+断路器）'!B660="","",'[1]配网开关（负荷开关+断路器）'!B660)</f>
        <v/>
      </c>
      <c r="C660" t="str">
        <f>IF('[1]配网开关（负荷开关+断路器）'!D660="","",'[1]配网开关（负荷开关+断路器）'!D660)</f>
        <v/>
      </c>
      <c r="D660" t="str">
        <f>IF('[1]配网开关（负荷开关+断路器）'!E660="","",'[1]配网开关（负荷开关+断路器）'!E660)</f>
        <v/>
      </c>
      <c r="E660" t="str">
        <f>IF('[1]配网开关（负荷开关+断路器）'!H660="","",'[1]配网开关（负荷开关+断路器）'!H660)</f>
        <v/>
      </c>
    </row>
    <row r="661" spans="1:5" x14ac:dyDescent="0.15">
      <c r="A661" t="str">
        <f>IF('[1]配网开关（负荷开关+断路器）'!A661="","",'[1]配网开关（负荷开关+断路器）'!A661)</f>
        <v/>
      </c>
      <c r="B661" t="str">
        <f>IF('[1]配网开关（负荷开关+断路器）'!B661="","",'[1]配网开关（负荷开关+断路器）'!B661)</f>
        <v/>
      </c>
      <c r="C661" t="str">
        <f>IF('[1]配网开关（负荷开关+断路器）'!D661="","",'[1]配网开关（负荷开关+断路器）'!D661)</f>
        <v/>
      </c>
      <c r="D661" t="str">
        <f>IF('[1]配网开关（负荷开关+断路器）'!E661="","",'[1]配网开关（负荷开关+断路器）'!E661)</f>
        <v/>
      </c>
      <c r="E661" t="str">
        <f>IF('[1]配网开关（负荷开关+断路器）'!H661="","",'[1]配网开关（负荷开关+断路器）'!H661)</f>
        <v/>
      </c>
    </row>
    <row r="662" spans="1:5" x14ac:dyDescent="0.15">
      <c r="A662" t="str">
        <f>IF('[1]配网开关（负荷开关+断路器）'!A662="","",'[1]配网开关（负荷开关+断路器）'!A662)</f>
        <v/>
      </c>
      <c r="B662" t="str">
        <f>IF('[1]配网开关（负荷开关+断路器）'!B662="","",'[1]配网开关（负荷开关+断路器）'!B662)</f>
        <v/>
      </c>
      <c r="C662" t="str">
        <f>IF('[1]配网开关（负荷开关+断路器）'!D662="","",'[1]配网开关（负荷开关+断路器）'!D662)</f>
        <v/>
      </c>
      <c r="D662" t="str">
        <f>IF('[1]配网开关（负荷开关+断路器）'!E662="","",'[1]配网开关（负荷开关+断路器）'!E662)</f>
        <v/>
      </c>
      <c r="E662" t="str">
        <f>IF('[1]配网开关（负荷开关+断路器）'!H662="","",'[1]配网开关（负荷开关+断路器）'!H662)</f>
        <v/>
      </c>
    </row>
    <row r="663" spans="1:5" x14ac:dyDescent="0.15">
      <c r="A663" t="str">
        <f>IF('[1]配网开关（负荷开关+断路器）'!A663="","",'[1]配网开关（负荷开关+断路器）'!A663)</f>
        <v/>
      </c>
      <c r="B663" t="str">
        <f>IF('[1]配网开关（负荷开关+断路器）'!B663="","",'[1]配网开关（负荷开关+断路器）'!B663)</f>
        <v/>
      </c>
      <c r="C663" t="str">
        <f>IF('[1]配网开关（负荷开关+断路器）'!D663="","",'[1]配网开关（负荷开关+断路器）'!D663)</f>
        <v/>
      </c>
      <c r="D663" t="str">
        <f>IF('[1]配网开关（负荷开关+断路器）'!E663="","",'[1]配网开关（负荷开关+断路器）'!E663)</f>
        <v/>
      </c>
      <c r="E663" t="str">
        <f>IF('[1]配网开关（负荷开关+断路器）'!H663="","",'[1]配网开关（负荷开关+断路器）'!H663)</f>
        <v/>
      </c>
    </row>
    <row r="664" spans="1:5" x14ac:dyDescent="0.15">
      <c r="A664" t="str">
        <f>IF('[1]配网开关（负荷开关+断路器）'!A664="","",'[1]配网开关（负荷开关+断路器）'!A664)</f>
        <v/>
      </c>
      <c r="B664" t="str">
        <f>IF('[1]配网开关（负荷开关+断路器）'!B664="","",'[1]配网开关（负荷开关+断路器）'!B664)</f>
        <v/>
      </c>
      <c r="C664" t="str">
        <f>IF('[1]配网开关（负荷开关+断路器）'!D664="","",'[1]配网开关（负荷开关+断路器）'!D664)</f>
        <v/>
      </c>
      <c r="D664" t="str">
        <f>IF('[1]配网开关（负荷开关+断路器）'!E664="","",'[1]配网开关（负荷开关+断路器）'!E664)</f>
        <v/>
      </c>
      <c r="E664" t="str">
        <f>IF('[1]配网开关（负荷开关+断路器）'!H664="","",'[1]配网开关（负荷开关+断路器）'!H664)</f>
        <v/>
      </c>
    </row>
    <row r="665" spans="1:5" x14ac:dyDescent="0.15">
      <c r="A665" t="str">
        <f>IF('[1]配网开关（负荷开关+断路器）'!A665="","",'[1]配网开关（负荷开关+断路器）'!A665)</f>
        <v/>
      </c>
      <c r="B665" t="str">
        <f>IF('[1]配网开关（负荷开关+断路器）'!B665="","",'[1]配网开关（负荷开关+断路器）'!B665)</f>
        <v/>
      </c>
      <c r="C665" t="str">
        <f>IF('[1]配网开关（负荷开关+断路器）'!D665="","",'[1]配网开关（负荷开关+断路器）'!D665)</f>
        <v/>
      </c>
      <c r="D665" t="str">
        <f>IF('[1]配网开关（负荷开关+断路器）'!E665="","",'[1]配网开关（负荷开关+断路器）'!E665)</f>
        <v/>
      </c>
      <c r="E665" t="str">
        <f>IF('[1]配网开关（负荷开关+断路器）'!H665="","",'[1]配网开关（负荷开关+断路器）'!H665)</f>
        <v/>
      </c>
    </row>
    <row r="666" spans="1:5" x14ac:dyDescent="0.15">
      <c r="A666" t="str">
        <f>IF('[1]配网开关（负荷开关+断路器）'!A666="","",'[1]配网开关（负荷开关+断路器）'!A666)</f>
        <v/>
      </c>
      <c r="B666" t="str">
        <f>IF('[1]配网开关（负荷开关+断路器）'!B666="","",'[1]配网开关（负荷开关+断路器）'!B666)</f>
        <v/>
      </c>
      <c r="C666" t="str">
        <f>IF('[1]配网开关（负荷开关+断路器）'!D666="","",'[1]配网开关（负荷开关+断路器）'!D666)</f>
        <v/>
      </c>
      <c r="D666" t="str">
        <f>IF('[1]配网开关（负荷开关+断路器）'!E666="","",'[1]配网开关（负荷开关+断路器）'!E666)</f>
        <v/>
      </c>
      <c r="E666" t="str">
        <f>IF('[1]配网开关（负荷开关+断路器）'!H666="","",'[1]配网开关（负荷开关+断路器）'!H666)</f>
        <v/>
      </c>
    </row>
    <row r="667" spans="1:5" x14ac:dyDescent="0.15">
      <c r="A667" t="str">
        <f>IF('[1]配网开关（负荷开关+断路器）'!A667="","",'[1]配网开关（负荷开关+断路器）'!A667)</f>
        <v/>
      </c>
      <c r="B667" t="str">
        <f>IF('[1]配网开关（负荷开关+断路器）'!B667="","",'[1]配网开关（负荷开关+断路器）'!B667)</f>
        <v/>
      </c>
      <c r="C667" t="str">
        <f>IF('[1]配网开关（负荷开关+断路器）'!D667="","",'[1]配网开关（负荷开关+断路器）'!D667)</f>
        <v/>
      </c>
      <c r="D667" t="str">
        <f>IF('[1]配网开关（负荷开关+断路器）'!E667="","",'[1]配网开关（负荷开关+断路器）'!E667)</f>
        <v/>
      </c>
      <c r="E667" t="str">
        <f>IF('[1]配网开关（负荷开关+断路器）'!H667="","",'[1]配网开关（负荷开关+断路器）'!H667)</f>
        <v/>
      </c>
    </row>
    <row r="668" spans="1:5" x14ac:dyDescent="0.15">
      <c r="A668" t="str">
        <f>IF('[1]配网开关（负荷开关+断路器）'!A668="","",'[1]配网开关（负荷开关+断路器）'!A668)</f>
        <v/>
      </c>
      <c r="B668" t="str">
        <f>IF('[1]配网开关（负荷开关+断路器）'!B668="","",'[1]配网开关（负荷开关+断路器）'!B668)</f>
        <v/>
      </c>
      <c r="C668" t="str">
        <f>IF('[1]配网开关（负荷开关+断路器）'!D668="","",'[1]配网开关（负荷开关+断路器）'!D668)</f>
        <v/>
      </c>
      <c r="D668" t="str">
        <f>IF('[1]配网开关（负荷开关+断路器）'!E668="","",'[1]配网开关（负荷开关+断路器）'!E668)</f>
        <v/>
      </c>
      <c r="E668" t="str">
        <f>IF('[1]配网开关（负荷开关+断路器）'!H668="","",'[1]配网开关（负荷开关+断路器）'!H668)</f>
        <v/>
      </c>
    </row>
    <row r="669" spans="1:5" x14ac:dyDescent="0.15">
      <c r="A669" t="str">
        <f>IF('[1]配网开关（负荷开关+断路器）'!A669="","",'[1]配网开关（负荷开关+断路器）'!A669)</f>
        <v/>
      </c>
      <c r="B669" t="str">
        <f>IF('[1]配网开关（负荷开关+断路器）'!B669="","",'[1]配网开关（负荷开关+断路器）'!B669)</f>
        <v/>
      </c>
      <c r="C669" t="str">
        <f>IF('[1]配网开关（负荷开关+断路器）'!D669="","",'[1]配网开关（负荷开关+断路器）'!D669)</f>
        <v/>
      </c>
      <c r="D669" t="str">
        <f>IF('[1]配网开关（负荷开关+断路器）'!E669="","",'[1]配网开关（负荷开关+断路器）'!E669)</f>
        <v/>
      </c>
      <c r="E669" t="str">
        <f>IF('[1]配网开关（负荷开关+断路器）'!H669="","",'[1]配网开关（负荷开关+断路器）'!H669)</f>
        <v/>
      </c>
    </row>
    <row r="670" spans="1:5" x14ac:dyDescent="0.15">
      <c r="A670" t="str">
        <f>IF('[1]配网开关（负荷开关+断路器）'!A670="","",'[1]配网开关（负荷开关+断路器）'!A670)</f>
        <v/>
      </c>
      <c r="B670" t="str">
        <f>IF('[1]配网开关（负荷开关+断路器）'!B670="","",'[1]配网开关（负荷开关+断路器）'!B670)</f>
        <v/>
      </c>
      <c r="C670" t="str">
        <f>IF('[1]配网开关（负荷开关+断路器）'!D670="","",'[1]配网开关（负荷开关+断路器）'!D670)</f>
        <v/>
      </c>
      <c r="D670" t="str">
        <f>IF('[1]配网开关（负荷开关+断路器）'!E670="","",'[1]配网开关（负荷开关+断路器）'!E670)</f>
        <v/>
      </c>
      <c r="E670" t="str">
        <f>IF('[1]配网开关（负荷开关+断路器）'!H670="","",'[1]配网开关（负荷开关+断路器）'!H670)</f>
        <v/>
      </c>
    </row>
    <row r="671" spans="1:5" x14ac:dyDescent="0.15">
      <c r="A671" t="str">
        <f>IF('[1]配网开关（负荷开关+断路器）'!A671="","",'[1]配网开关（负荷开关+断路器）'!A671)</f>
        <v/>
      </c>
      <c r="B671" t="str">
        <f>IF('[1]配网开关（负荷开关+断路器）'!B671="","",'[1]配网开关（负荷开关+断路器）'!B671)</f>
        <v/>
      </c>
      <c r="C671" t="str">
        <f>IF('[1]配网开关（负荷开关+断路器）'!D671="","",'[1]配网开关（负荷开关+断路器）'!D671)</f>
        <v/>
      </c>
      <c r="D671" t="str">
        <f>IF('[1]配网开关（负荷开关+断路器）'!E671="","",'[1]配网开关（负荷开关+断路器）'!E671)</f>
        <v/>
      </c>
      <c r="E671" t="str">
        <f>IF('[1]配网开关（负荷开关+断路器）'!H671="","",'[1]配网开关（负荷开关+断路器）'!H671)</f>
        <v/>
      </c>
    </row>
    <row r="672" spans="1:5" x14ac:dyDescent="0.15">
      <c r="A672" t="str">
        <f>IF('[1]配网开关（负荷开关+断路器）'!A672="","",'[1]配网开关（负荷开关+断路器）'!A672)</f>
        <v/>
      </c>
      <c r="B672" t="str">
        <f>IF('[1]配网开关（负荷开关+断路器）'!B672="","",'[1]配网开关（负荷开关+断路器）'!B672)</f>
        <v/>
      </c>
      <c r="C672" t="str">
        <f>IF('[1]配网开关（负荷开关+断路器）'!D672="","",'[1]配网开关（负荷开关+断路器）'!D672)</f>
        <v/>
      </c>
      <c r="D672" t="str">
        <f>IF('[1]配网开关（负荷开关+断路器）'!E672="","",'[1]配网开关（负荷开关+断路器）'!E672)</f>
        <v/>
      </c>
      <c r="E672" t="str">
        <f>IF('[1]配网开关（负荷开关+断路器）'!H672="","",'[1]配网开关（负荷开关+断路器）'!H672)</f>
        <v/>
      </c>
    </row>
    <row r="673" spans="1:5" x14ac:dyDescent="0.15">
      <c r="A673" t="str">
        <f>IF('[1]配网开关（负荷开关+断路器）'!A673="","",'[1]配网开关（负荷开关+断路器）'!A673)</f>
        <v/>
      </c>
      <c r="B673" t="str">
        <f>IF('[1]配网开关（负荷开关+断路器）'!B673="","",'[1]配网开关（负荷开关+断路器）'!B673)</f>
        <v/>
      </c>
      <c r="C673" t="str">
        <f>IF('[1]配网开关（负荷开关+断路器）'!D673="","",'[1]配网开关（负荷开关+断路器）'!D673)</f>
        <v/>
      </c>
      <c r="D673" t="str">
        <f>IF('[1]配网开关（负荷开关+断路器）'!E673="","",'[1]配网开关（负荷开关+断路器）'!E673)</f>
        <v/>
      </c>
      <c r="E673" t="str">
        <f>IF('[1]配网开关（负荷开关+断路器）'!H673="","",'[1]配网开关（负荷开关+断路器）'!H673)</f>
        <v/>
      </c>
    </row>
    <row r="674" spans="1:5" x14ac:dyDescent="0.15">
      <c r="A674" t="str">
        <f>IF('[1]配网开关（负荷开关+断路器）'!A674="","",'[1]配网开关（负荷开关+断路器）'!A674)</f>
        <v/>
      </c>
      <c r="B674" t="str">
        <f>IF('[1]配网开关（负荷开关+断路器）'!B674="","",'[1]配网开关（负荷开关+断路器）'!B674)</f>
        <v/>
      </c>
      <c r="C674" t="str">
        <f>IF('[1]配网开关（负荷开关+断路器）'!D674="","",'[1]配网开关（负荷开关+断路器）'!D674)</f>
        <v/>
      </c>
      <c r="D674" t="str">
        <f>IF('[1]配网开关（负荷开关+断路器）'!E674="","",'[1]配网开关（负荷开关+断路器）'!E674)</f>
        <v/>
      </c>
      <c r="E674" t="str">
        <f>IF('[1]配网开关（负荷开关+断路器）'!H674="","",'[1]配网开关（负荷开关+断路器）'!H674)</f>
        <v/>
      </c>
    </row>
    <row r="675" spans="1:5" x14ac:dyDescent="0.15">
      <c r="A675" t="str">
        <f>IF('[1]配网开关（负荷开关+断路器）'!A675="","",'[1]配网开关（负荷开关+断路器）'!A675)</f>
        <v/>
      </c>
      <c r="B675" t="str">
        <f>IF('[1]配网开关（负荷开关+断路器）'!B675="","",'[1]配网开关（负荷开关+断路器）'!B675)</f>
        <v/>
      </c>
      <c r="C675" t="str">
        <f>IF('[1]配网开关（负荷开关+断路器）'!D675="","",'[1]配网开关（负荷开关+断路器）'!D675)</f>
        <v/>
      </c>
      <c r="D675" t="str">
        <f>IF('[1]配网开关（负荷开关+断路器）'!E675="","",'[1]配网开关（负荷开关+断路器）'!E675)</f>
        <v/>
      </c>
      <c r="E675" t="str">
        <f>IF('[1]配网开关（负荷开关+断路器）'!H675="","",'[1]配网开关（负荷开关+断路器）'!H675)</f>
        <v/>
      </c>
    </row>
    <row r="676" spans="1:5" x14ac:dyDescent="0.15">
      <c r="A676" t="str">
        <f>IF('[1]配网开关（负荷开关+断路器）'!A676="","",'[1]配网开关（负荷开关+断路器）'!A676)</f>
        <v/>
      </c>
      <c r="B676" t="str">
        <f>IF('[1]配网开关（负荷开关+断路器）'!B676="","",'[1]配网开关（负荷开关+断路器）'!B676)</f>
        <v/>
      </c>
      <c r="C676" t="str">
        <f>IF('[1]配网开关（负荷开关+断路器）'!D676="","",'[1]配网开关（负荷开关+断路器）'!D676)</f>
        <v/>
      </c>
      <c r="D676" t="str">
        <f>IF('[1]配网开关（负荷开关+断路器）'!E676="","",'[1]配网开关（负荷开关+断路器）'!E676)</f>
        <v/>
      </c>
      <c r="E676" t="str">
        <f>IF('[1]配网开关（负荷开关+断路器）'!H676="","",'[1]配网开关（负荷开关+断路器）'!H676)</f>
        <v/>
      </c>
    </row>
    <row r="677" spans="1:5" x14ac:dyDescent="0.15">
      <c r="A677" t="str">
        <f>IF('[1]配网开关（负荷开关+断路器）'!A677="","",'[1]配网开关（负荷开关+断路器）'!A677)</f>
        <v/>
      </c>
      <c r="B677" t="str">
        <f>IF('[1]配网开关（负荷开关+断路器）'!B677="","",'[1]配网开关（负荷开关+断路器）'!B677)</f>
        <v/>
      </c>
      <c r="C677" t="str">
        <f>IF('[1]配网开关（负荷开关+断路器）'!D677="","",'[1]配网开关（负荷开关+断路器）'!D677)</f>
        <v/>
      </c>
      <c r="D677" t="str">
        <f>IF('[1]配网开关（负荷开关+断路器）'!E677="","",'[1]配网开关（负荷开关+断路器）'!E677)</f>
        <v/>
      </c>
      <c r="E677" t="str">
        <f>IF('[1]配网开关（负荷开关+断路器）'!H677="","",'[1]配网开关（负荷开关+断路器）'!H677)</f>
        <v/>
      </c>
    </row>
    <row r="678" spans="1:5" x14ac:dyDescent="0.15">
      <c r="A678" t="str">
        <f>IF('[1]配网开关（负荷开关+断路器）'!A678="","",'[1]配网开关（负荷开关+断路器）'!A678)</f>
        <v/>
      </c>
      <c r="B678" t="str">
        <f>IF('[1]配网开关（负荷开关+断路器）'!B678="","",'[1]配网开关（负荷开关+断路器）'!B678)</f>
        <v/>
      </c>
      <c r="C678" t="str">
        <f>IF('[1]配网开关（负荷开关+断路器）'!D678="","",'[1]配网开关（负荷开关+断路器）'!D678)</f>
        <v/>
      </c>
      <c r="D678" t="str">
        <f>IF('[1]配网开关（负荷开关+断路器）'!E678="","",'[1]配网开关（负荷开关+断路器）'!E678)</f>
        <v/>
      </c>
      <c r="E678" t="str">
        <f>IF('[1]配网开关（负荷开关+断路器）'!H678="","",'[1]配网开关（负荷开关+断路器）'!H678)</f>
        <v/>
      </c>
    </row>
    <row r="679" spans="1:5" x14ac:dyDescent="0.15">
      <c r="A679" t="str">
        <f>IF('[1]配网开关（负荷开关+断路器）'!A679="","",'[1]配网开关（负荷开关+断路器）'!A679)</f>
        <v/>
      </c>
      <c r="B679" t="str">
        <f>IF('[1]配网开关（负荷开关+断路器）'!B679="","",'[1]配网开关（负荷开关+断路器）'!B679)</f>
        <v/>
      </c>
      <c r="C679" t="str">
        <f>IF('[1]配网开关（负荷开关+断路器）'!D679="","",'[1]配网开关（负荷开关+断路器）'!D679)</f>
        <v/>
      </c>
      <c r="D679" t="str">
        <f>IF('[1]配网开关（负荷开关+断路器）'!E679="","",'[1]配网开关（负荷开关+断路器）'!E679)</f>
        <v/>
      </c>
      <c r="E679" t="str">
        <f>IF('[1]配网开关（负荷开关+断路器）'!H679="","",'[1]配网开关（负荷开关+断路器）'!H679)</f>
        <v/>
      </c>
    </row>
    <row r="680" spans="1:5" x14ac:dyDescent="0.15">
      <c r="A680" t="str">
        <f>IF('[1]配网开关（负荷开关+断路器）'!A680="","",'[1]配网开关（负荷开关+断路器）'!A680)</f>
        <v/>
      </c>
      <c r="B680" t="str">
        <f>IF('[1]配网开关（负荷开关+断路器）'!B680="","",'[1]配网开关（负荷开关+断路器）'!B680)</f>
        <v/>
      </c>
      <c r="C680" t="str">
        <f>IF('[1]配网开关（负荷开关+断路器）'!D680="","",'[1]配网开关（负荷开关+断路器）'!D680)</f>
        <v/>
      </c>
      <c r="D680" t="str">
        <f>IF('[1]配网开关（负荷开关+断路器）'!E680="","",'[1]配网开关（负荷开关+断路器）'!E680)</f>
        <v/>
      </c>
      <c r="E680" t="str">
        <f>IF('[1]配网开关（负荷开关+断路器）'!H680="","",'[1]配网开关（负荷开关+断路器）'!H680)</f>
        <v/>
      </c>
    </row>
    <row r="681" spans="1:5" x14ac:dyDescent="0.15">
      <c r="A681" t="str">
        <f>IF('[1]配网开关（负荷开关+断路器）'!A681="","",'[1]配网开关（负荷开关+断路器）'!A681)</f>
        <v/>
      </c>
      <c r="B681" t="str">
        <f>IF('[1]配网开关（负荷开关+断路器）'!B681="","",'[1]配网开关（负荷开关+断路器）'!B681)</f>
        <v/>
      </c>
      <c r="C681" t="str">
        <f>IF('[1]配网开关（负荷开关+断路器）'!D681="","",'[1]配网开关（负荷开关+断路器）'!D681)</f>
        <v/>
      </c>
      <c r="D681" t="str">
        <f>IF('[1]配网开关（负荷开关+断路器）'!E681="","",'[1]配网开关（负荷开关+断路器）'!E681)</f>
        <v/>
      </c>
      <c r="E681" t="str">
        <f>IF('[1]配网开关（负荷开关+断路器）'!H681="","",'[1]配网开关（负荷开关+断路器）'!H681)</f>
        <v/>
      </c>
    </row>
    <row r="682" spans="1:5" x14ac:dyDescent="0.15">
      <c r="A682" t="str">
        <f>IF('[1]配网开关（负荷开关+断路器）'!A682="","",'[1]配网开关（负荷开关+断路器）'!A682)</f>
        <v/>
      </c>
      <c r="B682" t="str">
        <f>IF('[1]配网开关（负荷开关+断路器）'!B682="","",'[1]配网开关（负荷开关+断路器）'!B682)</f>
        <v/>
      </c>
      <c r="C682" t="str">
        <f>IF('[1]配网开关（负荷开关+断路器）'!D682="","",'[1]配网开关（负荷开关+断路器）'!D682)</f>
        <v/>
      </c>
      <c r="D682" t="str">
        <f>IF('[1]配网开关（负荷开关+断路器）'!E682="","",'[1]配网开关（负荷开关+断路器）'!E682)</f>
        <v/>
      </c>
      <c r="E682" t="str">
        <f>IF('[1]配网开关（负荷开关+断路器）'!H682="","",'[1]配网开关（负荷开关+断路器）'!H682)</f>
        <v/>
      </c>
    </row>
    <row r="683" spans="1:5" x14ac:dyDescent="0.15">
      <c r="A683" t="str">
        <f>IF('[1]配网开关（负荷开关+断路器）'!A683="","",'[1]配网开关（负荷开关+断路器）'!A683)</f>
        <v/>
      </c>
      <c r="B683" t="str">
        <f>IF('[1]配网开关（负荷开关+断路器）'!B683="","",'[1]配网开关（负荷开关+断路器）'!B683)</f>
        <v/>
      </c>
      <c r="C683" t="str">
        <f>IF('[1]配网开关（负荷开关+断路器）'!D683="","",'[1]配网开关（负荷开关+断路器）'!D683)</f>
        <v/>
      </c>
      <c r="D683" t="str">
        <f>IF('[1]配网开关（负荷开关+断路器）'!E683="","",'[1]配网开关（负荷开关+断路器）'!E683)</f>
        <v/>
      </c>
      <c r="E683" t="str">
        <f>IF('[1]配网开关（负荷开关+断路器）'!H683="","",'[1]配网开关（负荷开关+断路器）'!H683)</f>
        <v/>
      </c>
    </row>
    <row r="684" spans="1:5" x14ac:dyDescent="0.15">
      <c r="A684" t="str">
        <f>IF('[1]配网开关（负荷开关+断路器）'!A684="","",'[1]配网开关（负荷开关+断路器）'!A684)</f>
        <v/>
      </c>
      <c r="B684" t="str">
        <f>IF('[1]配网开关（负荷开关+断路器）'!B684="","",'[1]配网开关（负荷开关+断路器）'!B684)</f>
        <v/>
      </c>
      <c r="C684" t="str">
        <f>IF('[1]配网开关（负荷开关+断路器）'!D684="","",'[1]配网开关（负荷开关+断路器）'!D684)</f>
        <v/>
      </c>
      <c r="D684" t="str">
        <f>IF('[1]配网开关（负荷开关+断路器）'!E684="","",'[1]配网开关（负荷开关+断路器）'!E684)</f>
        <v/>
      </c>
      <c r="E684" t="str">
        <f>IF('[1]配网开关（负荷开关+断路器）'!H684="","",'[1]配网开关（负荷开关+断路器）'!H684)</f>
        <v/>
      </c>
    </row>
    <row r="685" spans="1:5" x14ac:dyDescent="0.15">
      <c r="A685" t="str">
        <f>IF('[1]配网开关（负荷开关+断路器）'!A685="","",'[1]配网开关（负荷开关+断路器）'!A685)</f>
        <v/>
      </c>
      <c r="B685" t="str">
        <f>IF('[1]配网开关（负荷开关+断路器）'!B685="","",'[1]配网开关（负荷开关+断路器）'!B685)</f>
        <v/>
      </c>
      <c r="C685" t="str">
        <f>IF('[1]配网开关（负荷开关+断路器）'!D685="","",'[1]配网开关（负荷开关+断路器）'!D685)</f>
        <v/>
      </c>
      <c r="D685" t="str">
        <f>IF('[1]配网开关（负荷开关+断路器）'!E685="","",'[1]配网开关（负荷开关+断路器）'!E685)</f>
        <v/>
      </c>
      <c r="E685" t="str">
        <f>IF('[1]配网开关（负荷开关+断路器）'!H685="","",'[1]配网开关（负荷开关+断路器）'!H685)</f>
        <v/>
      </c>
    </row>
    <row r="686" spans="1:5" x14ac:dyDescent="0.15">
      <c r="A686" t="str">
        <f>IF('[1]配网开关（负荷开关+断路器）'!A686="","",'[1]配网开关（负荷开关+断路器）'!A686)</f>
        <v/>
      </c>
      <c r="B686" t="str">
        <f>IF('[1]配网开关（负荷开关+断路器）'!B686="","",'[1]配网开关（负荷开关+断路器）'!B686)</f>
        <v/>
      </c>
      <c r="C686" t="str">
        <f>IF('[1]配网开关（负荷开关+断路器）'!D686="","",'[1]配网开关（负荷开关+断路器）'!D686)</f>
        <v/>
      </c>
      <c r="D686" t="str">
        <f>IF('[1]配网开关（负荷开关+断路器）'!E686="","",'[1]配网开关（负荷开关+断路器）'!E686)</f>
        <v/>
      </c>
      <c r="E686" t="str">
        <f>IF('[1]配网开关（负荷开关+断路器）'!H686="","",'[1]配网开关（负荷开关+断路器）'!H686)</f>
        <v/>
      </c>
    </row>
    <row r="687" spans="1:5" x14ac:dyDescent="0.15">
      <c r="A687" t="str">
        <f>IF('[1]配网开关（负荷开关+断路器）'!A687="","",'[1]配网开关（负荷开关+断路器）'!A687)</f>
        <v/>
      </c>
      <c r="B687" t="str">
        <f>IF('[1]配网开关（负荷开关+断路器）'!B687="","",'[1]配网开关（负荷开关+断路器）'!B687)</f>
        <v/>
      </c>
      <c r="C687" t="str">
        <f>IF('[1]配网开关（负荷开关+断路器）'!D687="","",'[1]配网开关（负荷开关+断路器）'!D687)</f>
        <v/>
      </c>
      <c r="D687" t="str">
        <f>IF('[1]配网开关（负荷开关+断路器）'!E687="","",'[1]配网开关（负荷开关+断路器）'!E687)</f>
        <v/>
      </c>
      <c r="E687" t="str">
        <f>IF('[1]配网开关（负荷开关+断路器）'!H687="","",'[1]配网开关（负荷开关+断路器）'!H687)</f>
        <v/>
      </c>
    </row>
    <row r="688" spans="1:5" x14ac:dyDescent="0.15">
      <c r="A688" t="str">
        <f>IF('[1]配网开关（负荷开关+断路器）'!A688="","",'[1]配网开关（负荷开关+断路器）'!A688)</f>
        <v/>
      </c>
      <c r="B688" t="str">
        <f>IF('[1]配网开关（负荷开关+断路器）'!B688="","",'[1]配网开关（负荷开关+断路器）'!B688)</f>
        <v/>
      </c>
      <c r="C688" t="str">
        <f>IF('[1]配网开关（负荷开关+断路器）'!D688="","",'[1]配网开关（负荷开关+断路器）'!D688)</f>
        <v/>
      </c>
      <c r="D688" t="str">
        <f>IF('[1]配网开关（负荷开关+断路器）'!E688="","",'[1]配网开关（负荷开关+断路器）'!E688)</f>
        <v/>
      </c>
      <c r="E688" t="str">
        <f>IF('[1]配网开关（负荷开关+断路器）'!H688="","",'[1]配网开关（负荷开关+断路器）'!H688)</f>
        <v/>
      </c>
    </row>
    <row r="689" spans="1:5" x14ac:dyDescent="0.15">
      <c r="A689" t="str">
        <f>IF('[1]配网开关（负荷开关+断路器）'!A689="","",'[1]配网开关（负荷开关+断路器）'!A689)</f>
        <v/>
      </c>
      <c r="B689" t="str">
        <f>IF('[1]配网开关（负荷开关+断路器）'!B689="","",'[1]配网开关（负荷开关+断路器）'!B689)</f>
        <v/>
      </c>
      <c r="C689" t="str">
        <f>IF('[1]配网开关（负荷开关+断路器）'!D689="","",'[1]配网开关（负荷开关+断路器）'!D689)</f>
        <v/>
      </c>
      <c r="D689" t="str">
        <f>IF('[1]配网开关（负荷开关+断路器）'!E689="","",'[1]配网开关（负荷开关+断路器）'!E689)</f>
        <v/>
      </c>
      <c r="E689" t="str">
        <f>IF('[1]配网开关（负荷开关+断路器）'!H689="","",'[1]配网开关（负荷开关+断路器）'!H689)</f>
        <v/>
      </c>
    </row>
    <row r="690" spans="1:5" x14ac:dyDescent="0.15">
      <c r="A690" t="str">
        <f>IF('[1]配网开关（负荷开关+断路器）'!A690="","",'[1]配网开关（负荷开关+断路器）'!A690)</f>
        <v/>
      </c>
      <c r="B690" t="str">
        <f>IF('[1]配网开关（负荷开关+断路器）'!B690="","",'[1]配网开关（负荷开关+断路器）'!B690)</f>
        <v/>
      </c>
      <c r="C690" t="str">
        <f>IF('[1]配网开关（负荷开关+断路器）'!D690="","",'[1]配网开关（负荷开关+断路器）'!D690)</f>
        <v/>
      </c>
      <c r="D690" t="str">
        <f>IF('[1]配网开关（负荷开关+断路器）'!E690="","",'[1]配网开关（负荷开关+断路器）'!E690)</f>
        <v/>
      </c>
      <c r="E690" t="str">
        <f>IF('[1]配网开关（负荷开关+断路器）'!H690="","",'[1]配网开关（负荷开关+断路器）'!H690)</f>
        <v/>
      </c>
    </row>
    <row r="691" spans="1:5" x14ac:dyDescent="0.15">
      <c r="A691" t="str">
        <f>IF('[1]配网开关（负荷开关+断路器）'!A691="","",'[1]配网开关（负荷开关+断路器）'!A691)</f>
        <v/>
      </c>
      <c r="B691" t="str">
        <f>IF('[1]配网开关（负荷开关+断路器）'!B691="","",'[1]配网开关（负荷开关+断路器）'!B691)</f>
        <v/>
      </c>
      <c r="C691" t="str">
        <f>IF('[1]配网开关（负荷开关+断路器）'!D691="","",'[1]配网开关（负荷开关+断路器）'!D691)</f>
        <v/>
      </c>
      <c r="D691" t="str">
        <f>IF('[1]配网开关（负荷开关+断路器）'!E691="","",'[1]配网开关（负荷开关+断路器）'!E691)</f>
        <v/>
      </c>
      <c r="E691" t="str">
        <f>IF('[1]配网开关（负荷开关+断路器）'!H691="","",'[1]配网开关（负荷开关+断路器）'!H691)</f>
        <v/>
      </c>
    </row>
    <row r="692" spans="1:5" x14ac:dyDescent="0.15">
      <c r="A692" t="str">
        <f>IF('[1]配网开关（负荷开关+断路器）'!A692="","",'[1]配网开关（负荷开关+断路器）'!A692)</f>
        <v/>
      </c>
      <c r="B692" t="str">
        <f>IF('[1]配网开关（负荷开关+断路器）'!B692="","",'[1]配网开关（负荷开关+断路器）'!B692)</f>
        <v/>
      </c>
      <c r="C692" t="str">
        <f>IF('[1]配网开关（负荷开关+断路器）'!D692="","",'[1]配网开关（负荷开关+断路器）'!D692)</f>
        <v/>
      </c>
      <c r="D692" t="str">
        <f>IF('[1]配网开关（负荷开关+断路器）'!E692="","",'[1]配网开关（负荷开关+断路器）'!E692)</f>
        <v/>
      </c>
      <c r="E692" t="str">
        <f>IF('[1]配网开关（负荷开关+断路器）'!H692="","",'[1]配网开关（负荷开关+断路器）'!H692)</f>
        <v/>
      </c>
    </row>
    <row r="693" spans="1:5" x14ac:dyDescent="0.15">
      <c r="A693" t="str">
        <f>IF('[1]配网开关（负荷开关+断路器）'!A693="","",'[1]配网开关（负荷开关+断路器）'!A693)</f>
        <v/>
      </c>
      <c r="B693" t="str">
        <f>IF('[1]配网开关（负荷开关+断路器）'!B693="","",'[1]配网开关（负荷开关+断路器）'!B693)</f>
        <v/>
      </c>
      <c r="C693" t="str">
        <f>IF('[1]配网开关（负荷开关+断路器）'!D693="","",'[1]配网开关（负荷开关+断路器）'!D693)</f>
        <v/>
      </c>
      <c r="D693" t="str">
        <f>IF('[1]配网开关（负荷开关+断路器）'!E693="","",'[1]配网开关（负荷开关+断路器）'!E693)</f>
        <v/>
      </c>
      <c r="E693" t="str">
        <f>IF('[1]配网开关（负荷开关+断路器）'!H693="","",'[1]配网开关（负荷开关+断路器）'!H693)</f>
        <v/>
      </c>
    </row>
    <row r="694" spans="1:5" x14ac:dyDescent="0.15">
      <c r="A694" t="str">
        <f>IF('[1]配网开关（负荷开关+断路器）'!A694="","",'[1]配网开关（负荷开关+断路器）'!A694)</f>
        <v/>
      </c>
      <c r="B694" t="str">
        <f>IF('[1]配网开关（负荷开关+断路器）'!B694="","",'[1]配网开关（负荷开关+断路器）'!B694)</f>
        <v/>
      </c>
      <c r="C694" t="str">
        <f>IF('[1]配网开关（负荷开关+断路器）'!D694="","",'[1]配网开关（负荷开关+断路器）'!D694)</f>
        <v/>
      </c>
      <c r="D694" t="str">
        <f>IF('[1]配网开关（负荷开关+断路器）'!E694="","",'[1]配网开关（负荷开关+断路器）'!E694)</f>
        <v/>
      </c>
      <c r="E694" t="str">
        <f>IF('[1]配网开关（负荷开关+断路器）'!H694="","",'[1]配网开关（负荷开关+断路器）'!H694)</f>
        <v/>
      </c>
    </row>
    <row r="695" spans="1:5" x14ac:dyDescent="0.15">
      <c r="A695" t="str">
        <f>IF('[1]配网开关（负荷开关+断路器）'!A695="","",'[1]配网开关（负荷开关+断路器）'!A695)</f>
        <v/>
      </c>
      <c r="B695" t="str">
        <f>IF('[1]配网开关（负荷开关+断路器）'!B695="","",'[1]配网开关（负荷开关+断路器）'!B695)</f>
        <v/>
      </c>
      <c r="C695" t="str">
        <f>IF('[1]配网开关（负荷开关+断路器）'!D695="","",'[1]配网开关（负荷开关+断路器）'!D695)</f>
        <v/>
      </c>
      <c r="D695" t="str">
        <f>IF('[1]配网开关（负荷开关+断路器）'!E695="","",'[1]配网开关（负荷开关+断路器）'!E695)</f>
        <v/>
      </c>
      <c r="E695" t="str">
        <f>IF('[1]配网开关（负荷开关+断路器）'!H695="","",'[1]配网开关（负荷开关+断路器）'!H695)</f>
        <v/>
      </c>
    </row>
    <row r="696" spans="1:5" x14ac:dyDescent="0.15">
      <c r="A696" t="str">
        <f>IF('[1]配网开关（负荷开关+断路器）'!A696="","",'[1]配网开关（负荷开关+断路器）'!A696)</f>
        <v/>
      </c>
      <c r="B696" t="str">
        <f>IF('[1]配网开关（负荷开关+断路器）'!B696="","",'[1]配网开关（负荷开关+断路器）'!B696)</f>
        <v/>
      </c>
      <c r="C696" t="str">
        <f>IF('[1]配网开关（负荷开关+断路器）'!D696="","",'[1]配网开关（负荷开关+断路器）'!D696)</f>
        <v/>
      </c>
      <c r="D696" t="str">
        <f>IF('[1]配网开关（负荷开关+断路器）'!E696="","",'[1]配网开关（负荷开关+断路器）'!E696)</f>
        <v/>
      </c>
      <c r="E696" t="str">
        <f>IF('[1]配网开关（负荷开关+断路器）'!H696="","",'[1]配网开关（负荷开关+断路器）'!H696)</f>
        <v/>
      </c>
    </row>
    <row r="697" spans="1:5" x14ac:dyDescent="0.15">
      <c r="A697" t="str">
        <f>IF('[1]配网开关（负荷开关+断路器）'!A697="","",'[1]配网开关（负荷开关+断路器）'!A697)</f>
        <v/>
      </c>
      <c r="B697" t="str">
        <f>IF('[1]配网开关（负荷开关+断路器）'!B697="","",'[1]配网开关（负荷开关+断路器）'!B697)</f>
        <v/>
      </c>
      <c r="C697" t="str">
        <f>IF('[1]配网开关（负荷开关+断路器）'!D697="","",'[1]配网开关（负荷开关+断路器）'!D697)</f>
        <v/>
      </c>
      <c r="D697" t="str">
        <f>IF('[1]配网开关（负荷开关+断路器）'!E697="","",'[1]配网开关（负荷开关+断路器）'!E697)</f>
        <v/>
      </c>
      <c r="E697" t="str">
        <f>IF('[1]配网开关（负荷开关+断路器）'!H697="","",'[1]配网开关（负荷开关+断路器）'!H697)</f>
        <v/>
      </c>
    </row>
    <row r="698" spans="1:5" x14ac:dyDescent="0.15">
      <c r="A698" t="str">
        <f>IF('[1]配网开关（负荷开关+断路器）'!A698="","",'[1]配网开关（负荷开关+断路器）'!A698)</f>
        <v/>
      </c>
      <c r="B698" t="str">
        <f>IF('[1]配网开关（负荷开关+断路器）'!B698="","",'[1]配网开关（负荷开关+断路器）'!B698)</f>
        <v/>
      </c>
      <c r="C698" t="str">
        <f>IF('[1]配网开关（负荷开关+断路器）'!D698="","",'[1]配网开关（负荷开关+断路器）'!D698)</f>
        <v/>
      </c>
      <c r="D698" t="str">
        <f>IF('[1]配网开关（负荷开关+断路器）'!E698="","",'[1]配网开关（负荷开关+断路器）'!E698)</f>
        <v/>
      </c>
      <c r="E698" t="str">
        <f>IF('[1]配网开关（负荷开关+断路器）'!H698="","",'[1]配网开关（负荷开关+断路器）'!H698)</f>
        <v/>
      </c>
    </row>
    <row r="699" spans="1:5" x14ac:dyDescent="0.15">
      <c r="A699" t="str">
        <f>IF('[1]配网开关（负荷开关+断路器）'!A699="","",'[1]配网开关（负荷开关+断路器）'!A699)</f>
        <v/>
      </c>
      <c r="B699" t="str">
        <f>IF('[1]配网开关（负荷开关+断路器）'!B699="","",'[1]配网开关（负荷开关+断路器）'!B699)</f>
        <v/>
      </c>
      <c r="C699" t="str">
        <f>IF('[1]配网开关（负荷开关+断路器）'!D699="","",'[1]配网开关（负荷开关+断路器）'!D699)</f>
        <v/>
      </c>
      <c r="D699" t="str">
        <f>IF('[1]配网开关（负荷开关+断路器）'!E699="","",'[1]配网开关（负荷开关+断路器）'!E699)</f>
        <v/>
      </c>
      <c r="E699" t="str">
        <f>IF('[1]配网开关（负荷开关+断路器）'!H699="","",'[1]配网开关（负荷开关+断路器）'!H699)</f>
        <v/>
      </c>
    </row>
    <row r="700" spans="1:5" x14ac:dyDescent="0.15">
      <c r="A700" t="str">
        <f>IF('[1]配网开关（负荷开关+断路器）'!A700="","",'[1]配网开关（负荷开关+断路器）'!A700)</f>
        <v/>
      </c>
      <c r="B700" t="str">
        <f>IF('[1]配网开关（负荷开关+断路器）'!B700="","",'[1]配网开关（负荷开关+断路器）'!B700)</f>
        <v/>
      </c>
      <c r="C700" t="str">
        <f>IF('[1]配网开关（负荷开关+断路器）'!D700="","",'[1]配网开关（负荷开关+断路器）'!D700)</f>
        <v/>
      </c>
      <c r="D700" t="str">
        <f>IF('[1]配网开关（负荷开关+断路器）'!E700="","",'[1]配网开关（负荷开关+断路器）'!E700)</f>
        <v/>
      </c>
      <c r="E700" t="str">
        <f>IF('[1]配网开关（负荷开关+断路器）'!H700="","",'[1]配网开关（负荷开关+断路器）'!H700)</f>
        <v/>
      </c>
    </row>
    <row r="701" spans="1:5" x14ac:dyDescent="0.15">
      <c r="A701" t="str">
        <f>IF('[1]配网开关（负荷开关+断路器）'!A701="","",'[1]配网开关（负荷开关+断路器）'!A701)</f>
        <v/>
      </c>
      <c r="B701" t="str">
        <f>IF('[1]配网开关（负荷开关+断路器）'!B701="","",'[1]配网开关（负荷开关+断路器）'!B701)</f>
        <v/>
      </c>
      <c r="C701" t="str">
        <f>IF('[1]配网开关（负荷开关+断路器）'!D701="","",'[1]配网开关（负荷开关+断路器）'!D701)</f>
        <v/>
      </c>
      <c r="D701" t="str">
        <f>IF('[1]配网开关（负荷开关+断路器）'!E701="","",'[1]配网开关（负荷开关+断路器）'!E701)</f>
        <v/>
      </c>
      <c r="E701" t="str">
        <f>IF('[1]配网开关（负荷开关+断路器）'!H701="","",'[1]配网开关（负荷开关+断路器）'!H701)</f>
        <v/>
      </c>
    </row>
    <row r="702" spans="1:5" x14ac:dyDescent="0.15">
      <c r="A702" t="str">
        <f>IF('[1]配网开关（负荷开关+断路器）'!A702="","",'[1]配网开关（负荷开关+断路器）'!A702)</f>
        <v/>
      </c>
      <c r="B702" t="str">
        <f>IF('[1]配网开关（负荷开关+断路器）'!B702="","",'[1]配网开关（负荷开关+断路器）'!B702)</f>
        <v/>
      </c>
      <c r="C702" t="str">
        <f>IF('[1]配网开关（负荷开关+断路器）'!D702="","",'[1]配网开关（负荷开关+断路器）'!D702)</f>
        <v/>
      </c>
      <c r="D702" t="str">
        <f>IF('[1]配网开关（负荷开关+断路器）'!E702="","",'[1]配网开关（负荷开关+断路器）'!E702)</f>
        <v/>
      </c>
      <c r="E702" t="str">
        <f>IF('[1]配网开关（负荷开关+断路器）'!H702="","",'[1]配网开关（负荷开关+断路器）'!H702)</f>
        <v/>
      </c>
    </row>
    <row r="703" spans="1:5" x14ac:dyDescent="0.15">
      <c r="A703" t="str">
        <f>IF('[1]配网开关（负荷开关+断路器）'!A703="","",'[1]配网开关（负荷开关+断路器）'!A703)</f>
        <v/>
      </c>
      <c r="B703" t="str">
        <f>IF('[1]配网开关（负荷开关+断路器）'!B703="","",'[1]配网开关（负荷开关+断路器）'!B703)</f>
        <v/>
      </c>
      <c r="C703" t="str">
        <f>IF('[1]配网开关（负荷开关+断路器）'!D703="","",'[1]配网开关（负荷开关+断路器）'!D703)</f>
        <v/>
      </c>
      <c r="D703" t="str">
        <f>IF('[1]配网开关（负荷开关+断路器）'!E703="","",'[1]配网开关（负荷开关+断路器）'!E703)</f>
        <v/>
      </c>
      <c r="E703" t="str">
        <f>IF('[1]配网开关（负荷开关+断路器）'!H703="","",'[1]配网开关（负荷开关+断路器）'!H703)</f>
        <v/>
      </c>
    </row>
    <row r="704" spans="1:5" x14ac:dyDescent="0.15">
      <c r="A704" t="str">
        <f>IF('[1]配网开关（负荷开关+断路器）'!A704="","",'[1]配网开关（负荷开关+断路器）'!A704)</f>
        <v/>
      </c>
      <c r="B704" t="str">
        <f>IF('[1]配网开关（负荷开关+断路器）'!B704="","",'[1]配网开关（负荷开关+断路器）'!B704)</f>
        <v/>
      </c>
      <c r="C704" t="str">
        <f>IF('[1]配网开关（负荷开关+断路器）'!D704="","",'[1]配网开关（负荷开关+断路器）'!D704)</f>
        <v/>
      </c>
      <c r="D704" t="str">
        <f>IF('[1]配网开关（负荷开关+断路器）'!E704="","",'[1]配网开关（负荷开关+断路器）'!E704)</f>
        <v/>
      </c>
      <c r="E704" t="str">
        <f>IF('[1]配网开关（负荷开关+断路器）'!H704="","",'[1]配网开关（负荷开关+断路器）'!H704)</f>
        <v/>
      </c>
    </row>
    <row r="705" spans="1:5" x14ac:dyDescent="0.15">
      <c r="A705" t="str">
        <f>IF('[1]配网开关（负荷开关+断路器）'!A705="","",'[1]配网开关（负荷开关+断路器）'!A705)</f>
        <v/>
      </c>
      <c r="B705" t="str">
        <f>IF('[1]配网开关（负荷开关+断路器）'!B705="","",'[1]配网开关（负荷开关+断路器）'!B705)</f>
        <v/>
      </c>
      <c r="C705" t="str">
        <f>IF('[1]配网开关（负荷开关+断路器）'!D705="","",'[1]配网开关（负荷开关+断路器）'!D705)</f>
        <v/>
      </c>
      <c r="D705" t="str">
        <f>IF('[1]配网开关（负荷开关+断路器）'!E705="","",'[1]配网开关（负荷开关+断路器）'!E705)</f>
        <v/>
      </c>
      <c r="E705" t="str">
        <f>IF('[1]配网开关（负荷开关+断路器）'!H705="","",'[1]配网开关（负荷开关+断路器）'!H705)</f>
        <v/>
      </c>
    </row>
    <row r="706" spans="1:5" x14ac:dyDescent="0.15">
      <c r="A706" t="str">
        <f>IF('[1]配网开关（负荷开关+断路器）'!A706="","",'[1]配网开关（负荷开关+断路器）'!A706)</f>
        <v/>
      </c>
      <c r="B706" t="str">
        <f>IF('[1]配网开关（负荷开关+断路器）'!B706="","",'[1]配网开关（负荷开关+断路器）'!B706)</f>
        <v/>
      </c>
      <c r="C706" t="str">
        <f>IF('[1]配网开关（负荷开关+断路器）'!D706="","",'[1]配网开关（负荷开关+断路器）'!D706)</f>
        <v/>
      </c>
      <c r="D706" t="str">
        <f>IF('[1]配网开关（负荷开关+断路器）'!E706="","",'[1]配网开关（负荷开关+断路器）'!E706)</f>
        <v/>
      </c>
      <c r="E706" t="str">
        <f>IF('[1]配网开关（负荷开关+断路器）'!H706="","",'[1]配网开关（负荷开关+断路器）'!H706)</f>
        <v/>
      </c>
    </row>
    <row r="707" spans="1:5" x14ac:dyDescent="0.15">
      <c r="A707" t="str">
        <f>IF('[1]配网开关（负荷开关+断路器）'!A707="","",'[1]配网开关（负荷开关+断路器）'!A707)</f>
        <v/>
      </c>
      <c r="B707" t="str">
        <f>IF('[1]配网开关（负荷开关+断路器）'!B707="","",'[1]配网开关（负荷开关+断路器）'!B707)</f>
        <v/>
      </c>
      <c r="C707" t="str">
        <f>IF('[1]配网开关（负荷开关+断路器）'!D707="","",'[1]配网开关（负荷开关+断路器）'!D707)</f>
        <v/>
      </c>
      <c r="D707" t="str">
        <f>IF('[1]配网开关（负荷开关+断路器）'!E707="","",'[1]配网开关（负荷开关+断路器）'!E707)</f>
        <v/>
      </c>
      <c r="E707" t="str">
        <f>IF('[1]配网开关（负荷开关+断路器）'!H707="","",'[1]配网开关（负荷开关+断路器）'!H707)</f>
        <v/>
      </c>
    </row>
    <row r="708" spans="1:5" x14ac:dyDescent="0.15">
      <c r="A708" t="str">
        <f>IF('[1]配网开关（负荷开关+断路器）'!A708="","",'[1]配网开关（负荷开关+断路器）'!A708)</f>
        <v/>
      </c>
      <c r="B708" t="str">
        <f>IF('[1]配网开关（负荷开关+断路器）'!B708="","",'[1]配网开关（负荷开关+断路器）'!B708)</f>
        <v/>
      </c>
      <c r="C708" t="str">
        <f>IF('[1]配网开关（负荷开关+断路器）'!D708="","",'[1]配网开关（负荷开关+断路器）'!D708)</f>
        <v/>
      </c>
      <c r="D708" t="str">
        <f>IF('[1]配网开关（负荷开关+断路器）'!E708="","",'[1]配网开关（负荷开关+断路器）'!E708)</f>
        <v/>
      </c>
      <c r="E708" t="str">
        <f>IF('[1]配网开关（负荷开关+断路器）'!H708="","",'[1]配网开关（负荷开关+断路器）'!H708)</f>
        <v/>
      </c>
    </row>
    <row r="709" spans="1:5" x14ac:dyDescent="0.15">
      <c r="A709" t="str">
        <f>IF('[1]配网开关（负荷开关+断路器）'!A709="","",'[1]配网开关（负荷开关+断路器）'!A709)</f>
        <v/>
      </c>
      <c r="B709" t="str">
        <f>IF('[1]配网开关（负荷开关+断路器）'!B709="","",'[1]配网开关（负荷开关+断路器）'!B709)</f>
        <v/>
      </c>
      <c r="C709" t="str">
        <f>IF('[1]配网开关（负荷开关+断路器）'!D709="","",'[1]配网开关（负荷开关+断路器）'!D709)</f>
        <v/>
      </c>
      <c r="D709" t="str">
        <f>IF('[1]配网开关（负荷开关+断路器）'!E709="","",'[1]配网开关（负荷开关+断路器）'!E709)</f>
        <v/>
      </c>
      <c r="E709" t="str">
        <f>IF('[1]配网开关（负荷开关+断路器）'!H709="","",'[1]配网开关（负荷开关+断路器）'!H709)</f>
        <v/>
      </c>
    </row>
    <row r="710" spans="1:5" x14ac:dyDescent="0.15">
      <c r="A710" t="str">
        <f>IF('[1]配网开关（负荷开关+断路器）'!A710="","",'[1]配网开关（负荷开关+断路器）'!A710)</f>
        <v/>
      </c>
      <c r="B710" t="str">
        <f>IF('[1]配网开关（负荷开关+断路器）'!B710="","",'[1]配网开关（负荷开关+断路器）'!B710)</f>
        <v/>
      </c>
      <c r="C710" t="str">
        <f>IF('[1]配网开关（负荷开关+断路器）'!D710="","",'[1]配网开关（负荷开关+断路器）'!D710)</f>
        <v/>
      </c>
      <c r="D710" t="str">
        <f>IF('[1]配网开关（负荷开关+断路器）'!E710="","",'[1]配网开关（负荷开关+断路器）'!E710)</f>
        <v/>
      </c>
      <c r="E710" t="str">
        <f>IF('[1]配网开关（负荷开关+断路器）'!H710="","",'[1]配网开关（负荷开关+断路器）'!H710)</f>
        <v/>
      </c>
    </row>
    <row r="711" spans="1:5" x14ac:dyDescent="0.15">
      <c r="A711" t="str">
        <f>IF('[1]配网开关（负荷开关+断路器）'!A711="","",'[1]配网开关（负荷开关+断路器）'!A711)</f>
        <v/>
      </c>
      <c r="B711" t="str">
        <f>IF('[1]配网开关（负荷开关+断路器）'!B711="","",'[1]配网开关（负荷开关+断路器）'!B711)</f>
        <v/>
      </c>
      <c r="C711" t="str">
        <f>IF('[1]配网开关（负荷开关+断路器）'!D711="","",'[1]配网开关（负荷开关+断路器）'!D711)</f>
        <v/>
      </c>
      <c r="D711" t="str">
        <f>IF('[1]配网开关（负荷开关+断路器）'!E711="","",'[1]配网开关（负荷开关+断路器）'!E711)</f>
        <v/>
      </c>
      <c r="E711" t="str">
        <f>IF('[1]配网开关（负荷开关+断路器）'!H711="","",'[1]配网开关（负荷开关+断路器）'!H711)</f>
        <v/>
      </c>
    </row>
    <row r="712" spans="1:5" x14ac:dyDescent="0.15">
      <c r="A712" t="str">
        <f>IF('[1]配网开关（负荷开关+断路器）'!A712="","",'[1]配网开关（负荷开关+断路器）'!A712)</f>
        <v/>
      </c>
      <c r="B712" t="str">
        <f>IF('[1]配网开关（负荷开关+断路器）'!B712="","",'[1]配网开关（负荷开关+断路器）'!B712)</f>
        <v/>
      </c>
      <c r="C712" t="str">
        <f>IF('[1]配网开关（负荷开关+断路器）'!D712="","",'[1]配网开关（负荷开关+断路器）'!D712)</f>
        <v/>
      </c>
      <c r="D712" t="str">
        <f>IF('[1]配网开关（负荷开关+断路器）'!E712="","",'[1]配网开关（负荷开关+断路器）'!E712)</f>
        <v/>
      </c>
      <c r="E712" t="str">
        <f>IF('[1]配网开关（负荷开关+断路器）'!H712="","",'[1]配网开关（负荷开关+断路器）'!H712)</f>
        <v/>
      </c>
    </row>
    <row r="713" spans="1:5" x14ac:dyDescent="0.15">
      <c r="A713" t="str">
        <f>IF('[1]配网开关（负荷开关+断路器）'!A713="","",'[1]配网开关（负荷开关+断路器）'!A713)</f>
        <v/>
      </c>
      <c r="B713" t="str">
        <f>IF('[1]配网开关（负荷开关+断路器）'!B713="","",'[1]配网开关（负荷开关+断路器）'!B713)</f>
        <v/>
      </c>
      <c r="C713" t="str">
        <f>IF('[1]配网开关（负荷开关+断路器）'!D713="","",'[1]配网开关（负荷开关+断路器）'!D713)</f>
        <v/>
      </c>
      <c r="D713" t="str">
        <f>IF('[1]配网开关（负荷开关+断路器）'!E713="","",'[1]配网开关（负荷开关+断路器）'!E713)</f>
        <v/>
      </c>
      <c r="E713" t="str">
        <f>IF('[1]配网开关（负荷开关+断路器）'!H713="","",'[1]配网开关（负荷开关+断路器）'!H713)</f>
        <v/>
      </c>
    </row>
    <row r="714" spans="1:5" x14ac:dyDescent="0.15">
      <c r="A714" t="str">
        <f>IF('[1]配网开关（负荷开关+断路器）'!A714="","",'[1]配网开关（负荷开关+断路器）'!A714)</f>
        <v/>
      </c>
      <c r="B714" t="str">
        <f>IF('[1]配网开关（负荷开关+断路器）'!B714="","",'[1]配网开关（负荷开关+断路器）'!B714)</f>
        <v/>
      </c>
      <c r="C714" t="str">
        <f>IF('[1]配网开关（负荷开关+断路器）'!D714="","",'[1]配网开关（负荷开关+断路器）'!D714)</f>
        <v/>
      </c>
      <c r="D714" t="str">
        <f>IF('[1]配网开关（负荷开关+断路器）'!E714="","",'[1]配网开关（负荷开关+断路器）'!E714)</f>
        <v/>
      </c>
      <c r="E714" t="str">
        <f>IF('[1]配网开关（负荷开关+断路器）'!H714="","",'[1]配网开关（负荷开关+断路器）'!H714)</f>
        <v/>
      </c>
    </row>
    <row r="715" spans="1:5" x14ac:dyDescent="0.15">
      <c r="A715" t="str">
        <f>IF('[1]配网开关（负荷开关+断路器）'!A715="","",'[1]配网开关（负荷开关+断路器）'!A715)</f>
        <v/>
      </c>
      <c r="B715" t="str">
        <f>IF('[1]配网开关（负荷开关+断路器）'!B715="","",'[1]配网开关（负荷开关+断路器）'!B715)</f>
        <v/>
      </c>
      <c r="C715" t="str">
        <f>IF('[1]配网开关（负荷开关+断路器）'!D715="","",'[1]配网开关（负荷开关+断路器）'!D715)</f>
        <v/>
      </c>
      <c r="D715" t="str">
        <f>IF('[1]配网开关（负荷开关+断路器）'!E715="","",'[1]配网开关（负荷开关+断路器）'!E715)</f>
        <v/>
      </c>
      <c r="E715" t="str">
        <f>IF('[1]配网开关（负荷开关+断路器）'!H715="","",'[1]配网开关（负荷开关+断路器）'!H715)</f>
        <v/>
      </c>
    </row>
    <row r="716" spans="1:5" x14ac:dyDescent="0.15">
      <c r="A716" t="str">
        <f>IF('[1]配网开关（负荷开关+断路器）'!A716="","",'[1]配网开关（负荷开关+断路器）'!A716)</f>
        <v/>
      </c>
      <c r="B716" t="str">
        <f>IF('[1]配网开关（负荷开关+断路器）'!B716="","",'[1]配网开关（负荷开关+断路器）'!B716)</f>
        <v/>
      </c>
      <c r="C716" t="str">
        <f>IF('[1]配网开关（负荷开关+断路器）'!D716="","",'[1]配网开关（负荷开关+断路器）'!D716)</f>
        <v/>
      </c>
      <c r="D716" t="str">
        <f>IF('[1]配网开关（负荷开关+断路器）'!E716="","",'[1]配网开关（负荷开关+断路器）'!E716)</f>
        <v/>
      </c>
      <c r="E716" t="str">
        <f>IF('[1]配网开关（负荷开关+断路器）'!H716="","",'[1]配网开关（负荷开关+断路器）'!H716)</f>
        <v/>
      </c>
    </row>
    <row r="717" spans="1:5" x14ac:dyDescent="0.15">
      <c r="A717" t="str">
        <f>IF('[1]配网开关（负荷开关+断路器）'!A717="","",'[1]配网开关（负荷开关+断路器）'!A717)</f>
        <v/>
      </c>
      <c r="B717" t="str">
        <f>IF('[1]配网开关（负荷开关+断路器）'!B717="","",'[1]配网开关（负荷开关+断路器）'!B717)</f>
        <v/>
      </c>
      <c r="C717" t="str">
        <f>IF('[1]配网开关（负荷开关+断路器）'!D717="","",'[1]配网开关（负荷开关+断路器）'!D717)</f>
        <v/>
      </c>
      <c r="D717" t="str">
        <f>IF('[1]配网开关（负荷开关+断路器）'!E717="","",'[1]配网开关（负荷开关+断路器）'!E717)</f>
        <v/>
      </c>
      <c r="E717" t="str">
        <f>IF('[1]配网开关（负荷开关+断路器）'!H717="","",'[1]配网开关（负荷开关+断路器）'!H717)</f>
        <v/>
      </c>
    </row>
    <row r="718" spans="1:5" x14ac:dyDescent="0.15">
      <c r="A718" t="str">
        <f>IF('[1]配网开关（负荷开关+断路器）'!A718="","",'[1]配网开关（负荷开关+断路器）'!A718)</f>
        <v/>
      </c>
      <c r="B718" t="str">
        <f>IF('[1]配网开关（负荷开关+断路器）'!B718="","",'[1]配网开关（负荷开关+断路器）'!B718)</f>
        <v/>
      </c>
      <c r="C718" t="str">
        <f>IF('[1]配网开关（负荷开关+断路器）'!D718="","",'[1]配网开关（负荷开关+断路器）'!D718)</f>
        <v/>
      </c>
      <c r="D718" t="str">
        <f>IF('[1]配网开关（负荷开关+断路器）'!E718="","",'[1]配网开关（负荷开关+断路器）'!E718)</f>
        <v/>
      </c>
      <c r="E718" t="str">
        <f>IF('[1]配网开关（负荷开关+断路器）'!H718="","",'[1]配网开关（负荷开关+断路器）'!H718)</f>
        <v/>
      </c>
    </row>
    <row r="719" spans="1:5" x14ac:dyDescent="0.15">
      <c r="A719" t="str">
        <f>IF('[1]配网开关（负荷开关+断路器）'!A719="","",'[1]配网开关（负荷开关+断路器）'!A719)</f>
        <v/>
      </c>
      <c r="B719" t="str">
        <f>IF('[1]配网开关（负荷开关+断路器）'!B719="","",'[1]配网开关（负荷开关+断路器）'!B719)</f>
        <v/>
      </c>
      <c r="C719" t="str">
        <f>IF('[1]配网开关（负荷开关+断路器）'!D719="","",'[1]配网开关（负荷开关+断路器）'!D719)</f>
        <v/>
      </c>
      <c r="D719" t="str">
        <f>IF('[1]配网开关（负荷开关+断路器）'!E719="","",'[1]配网开关（负荷开关+断路器）'!E719)</f>
        <v/>
      </c>
      <c r="E719" t="str">
        <f>IF('[1]配网开关（负荷开关+断路器）'!H719="","",'[1]配网开关（负荷开关+断路器）'!H719)</f>
        <v/>
      </c>
    </row>
    <row r="720" spans="1:5" x14ac:dyDescent="0.15">
      <c r="A720" t="str">
        <f>IF('[1]配网开关（负荷开关+断路器）'!A720="","",'[1]配网开关（负荷开关+断路器）'!A720)</f>
        <v/>
      </c>
      <c r="B720" t="str">
        <f>IF('[1]配网开关（负荷开关+断路器）'!B720="","",'[1]配网开关（负荷开关+断路器）'!B720)</f>
        <v/>
      </c>
      <c r="C720" t="str">
        <f>IF('[1]配网开关（负荷开关+断路器）'!D720="","",'[1]配网开关（负荷开关+断路器）'!D720)</f>
        <v/>
      </c>
      <c r="D720" t="str">
        <f>IF('[1]配网开关（负荷开关+断路器）'!E720="","",'[1]配网开关（负荷开关+断路器）'!E720)</f>
        <v/>
      </c>
      <c r="E720" t="str">
        <f>IF('[1]配网开关（负荷开关+断路器）'!H720="","",'[1]配网开关（负荷开关+断路器）'!H720)</f>
        <v/>
      </c>
    </row>
    <row r="721" spans="1:5" x14ac:dyDescent="0.15">
      <c r="A721" t="str">
        <f>IF('[1]配网开关（负荷开关+断路器）'!A721="","",'[1]配网开关（负荷开关+断路器）'!A721)</f>
        <v/>
      </c>
      <c r="B721" t="str">
        <f>IF('[1]配网开关（负荷开关+断路器）'!B721="","",'[1]配网开关（负荷开关+断路器）'!B721)</f>
        <v/>
      </c>
      <c r="C721" t="str">
        <f>IF('[1]配网开关（负荷开关+断路器）'!D721="","",'[1]配网开关（负荷开关+断路器）'!D721)</f>
        <v/>
      </c>
      <c r="D721" t="str">
        <f>IF('[1]配网开关（负荷开关+断路器）'!E721="","",'[1]配网开关（负荷开关+断路器）'!E721)</f>
        <v/>
      </c>
      <c r="E721" t="str">
        <f>IF('[1]配网开关（负荷开关+断路器）'!H721="","",'[1]配网开关（负荷开关+断路器）'!H721)</f>
        <v/>
      </c>
    </row>
    <row r="722" spans="1:5" x14ac:dyDescent="0.15">
      <c r="A722" t="str">
        <f>IF('[1]配网开关（负荷开关+断路器）'!A722="","",'[1]配网开关（负荷开关+断路器）'!A722)</f>
        <v/>
      </c>
      <c r="B722" t="str">
        <f>IF('[1]配网开关（负荷开关+断路器）'!B722="","",'[1]配网开关（负荷开关+断路器）'!B722)</f>
        <v/>
      </c>
      <c r="C722" t="str">
        <f>IF('[1]配网开关（负荷开关+断路器）'!D722="","",'[1]配网开关（负荷开关+断路器）'!D722)</f>
        <v/>
      </c>
      <c r="D722" t="str">
        <f>IF('[1]配网开关（负荷开关+断路器）'!E722="","",'[1]配网开关（负荷开关+断路器）'!E722)</f>
        <v/>
      </c>
      <c r="E722" t="str">
        <f>IF('[1]配网开关（负荷开关+断路器）'!H722="","",'[1]配网开关（负荷开关+断路器）'!H722)</f>
        <v/>
      </c>
    </row>
    <row r="723" spans="1:5" x14ac:dyDescent="0.15">
      <c r="A723" t="str">
        <f>IF('[1]配网开关（负荷开关+断路器）'!A723="","",'[1]配网开关（负荷开关+断路器）'!A723)</f>
        <v/>
      </c>
      <c r="B723" t="str">
        <f>IF('[1]配网开关（负荷开关+断路器）'!B723="","",'[1]配网开关（负荷开关+断路器）'!B723)</f>
        <v/>
      </c>
      <c r="C723" t="str">
        <f>IF('[1]配网开关（负荷开关+断路器）'!D723="","",'[1]配网开关（负荷开关+断路器）'!D723)</f>
        <v/>
      </c>
      <c r="D723" t="str">
        <f>IF('[1]配网开关（负荷开关+断路器）'!E723="","",'[1]配网开关（负荷开关+断路器）'!E723)</f>
        <v/>
      </c>
      <c r="E723" t="str">
        <f>IF('[1]配网开关（负荷开关+断路器）'!H723="","",'[1]配网开关（负荷开关+断路器）'!H723)</f>
        <v/>
      </c>
    </row>
    <row r="724" spans="1:5" x14ac:dyDescent="0.15">
      <c r="A724" t="str">
        <f>IF('[1]配网开关（负荷开关+断路器）'!A724="","",'[1]配网开关（负荷开关+断路器）'!A724)</f>
        <v/>
      </c>
      <c r="B724" t="str">
        <f>IF('[1]配网开关（负荷开关+断路器）'!B724="","",'[1]配网开关（负荷开关+断路器）'!B724)</f>
        <v/>
      </c>
      <c r="C724" t="str">
        <f>IF('[1]配网开关（负荷开关+断路器）'!D724="","",'[1]配网开关（负荷开关+断路器）'!D724)</f>
        <v/>
      </c>
      <c r="D724" t="str">
        <f>IF('[1]配网开关（负荷开关+断路器）'!E724="","",'[1]配网开关（负荷开关+断路器）'!E724)</f>
        <v/>
      </c>
      <c r="E724" t="str">
        <f>IF('[1]配网开关（负荷开关+断路器）'!H724="","",'[1]配网开关（负荷开关+断路器）'!H724)</f>
        <v/>
      </c>
    </row>
    <row r="725" spans="1:5" x14ac:dyDescent="0.15">
      <c r="A725" t="str">
        <f>IF('[1]配网开关（负荷开关+断路器）'!A725="","",'[1]配网开关（负荷开关+断路器）'!A725)</f>
        <v/>
      </c>
      <c r="B725" t="str">
        <f>IF('[1]配网开关（负荷开关+断路器）'!B725="","",'[1]配网开关（负荷开关+断路器）'!B725)</f>
        <v/>
      </c>
      <c r="C725" t="str">
        <f>IF('[1]配网开关（负荷开关+断路器）'!D725="","",'[1]配网开关（负荷开关+断路器）'!D725)</f>
        <v/>
      </c>
      <c r="D725" t="str">
        <f>IF('[1]配网开关（负荷开关+断路器）'!E725="","",'[1]配网开关（负荷开关+断路器）'!E725)</f>
        <v/>
      </c>
      <c r="E725" t="str">
        <f>IF('[1]配网开关（负荷开关+断路器）'!H725="","",'[1]配网开关（负荷开关+断路器）'!H725)</f>
        <v/>
      </c>
    </row>
    <row r="726" spans="1:5" x14ac:dyDescent="0.15">
      <c r="A726" t="str">
        <f>IF('[1]配网开关（负荷开关+断路器）'!A726="","",'[1]配网开关（负荷开关+断路器）'!A726)</f>
        <v/>
      </c>
      <c r="B726" t="str">
        <f>IF('[1]配网开关（负荷开关+断路器）'!B726="","",'[1]配网开关（负荷开关+断路器）'!B726)</f>
        <v/>
      </c>
      <c r="C726" t="str">
        <f>IF('[1]配网开关（负荷开关+断路器）'!D726="","",'[1]配网开关（负荷开关+断路器）'!D726)</f>
        <v/>
      </c>
      <c r="D726" t="str">
        <f>IF('[1]配网开关（负荷开关+断路器）'!E726="","",'[1]配网开关（负荷开关+断路器）'!E726)</f>
        <v/>
      </c>
      <c r="E726" t="str">
        <f>IF('[1]配网开关（负荷开关+断路器）'!H726="","",'[1]配网开关（负荷开关+断路器）'!H726)</f>
        <v/>
      </c>
    </row>
    <row r="727" spans="1:5" x14ac:dyDescent="0.15">
      <c r="A727" t="str">
        <f>IF('[1]配网开关（负荷开关+断路器）'!A727="","",'[1]配网开关（负荷开关+断路器）'!A727)</f>
        <v/>
      </c>
      <c r="B727" t="str">
        <f>IF('[1]配网开关（负荷开关+断路器）'!B727="","",'[1]配网开关（负荷开关+断路器）'!B727)</f>
        <v/>
      </c>
      <c r="C727" t="str">
        <f>IF('[1]配网开关（负荷开关+断路器）'!D727="","",'[1]配网开关（负荷开关+断路器）'!D727)</f>
        <v/>
      </c>
      <c r="D727" t="str">
        <f>IF('[1]配网开关（负荷开关+断路器）'!E727="","",'[1]配网开关（负荷开关+断路器）'!E727)</f>
        <v/>
      </c>
      <c r="E727" t="str">
        <f>IF('[1]配网开关（负荷开关+断路器）'!H727="","",'[1]配网开关（负荷开关+断路器）'!H727)</f>
        <v/>
      </c>
    </row>
    <row r="728" spans="1:5" x14ac:dyDescent="0.15">
      <c r="A728" t="str">
        <f>IF('[1]配网开关（负荷开关+断路器）'!A728="","",'[1]配网开关（负荷开关+断路器）'!A728)</f>
        <v/>
      </c>
      <c r="B728" t="str">
        <f>IF('[1]配网开关（负荷开关+断路器）'!B728="","",'[1]配网开关（负荷开关+断路器）'!B728)</f>
        <v/>
      </c>
      <c r="C728" t="str">
        <f>IF('[1]配网开关（负荷开关+断路器）'!D728="","",'[1]配网开关（负荷开关+断路器）'!D728)</f>
        <v/>
      </c>
      <c r="D728" t="str">
        <f>IF('[1]配网开关（负荷开关+断路器）'!E728="","",'[1]配网开关（负荷开关+断路器）'!E728)</f>
        <v/>
      </c>
      <c r="E728" t="str">
        <f>IF('[1]配网开关（负荷开关+断路器）'!H728="","",'[1]配网开关（负荷开关+断路器）'!H728)</f>
        <v/>
      </c>
    </row>
    <row r="729" spans="1:5" x14ac:dyDescent="0.15">
      <c r="A729" t="str">
        <f>IF('[1]配网开关（负荷开关+断路器）'!A729="","",'[1]配网开关（负荷开关+断路器）'!A729)</f>
        <v/>
      </c>
      <c r="B729" t="str">
        <f>IF('[1]配网开关（负荷开关+断路器）'!B729="","",'[1]配网开关（负荷开关+断路器）'!B729)</f>
        <v/>
      </c>
      <c r="C729" t="str">
        <f>IF('[1]配网开关（负荷开关+断路器）'!D729="","",'[1]配网开关（负荷开关+断路器）'!D729)</f>
        <v/>
      </c>
      <c r="D729" t="str">
        <f>IF('[1]配网开关（负荷开关+断路器）'!E729="","",'[1]配网开关（负荷开关+断路器）'!E729)</f>
        <v/>
      </c>
      <c r="E729" t="str">
        <f>IF('[1]配网开关（负荷开关+断路器）'!H729="","",'[1]配网开关（负荷开关+断路器）'!H729)</f>
        <v/>
      </c>
    </row>
    <row r="730" spans="1:5" x14ac:dyDescent="0.15">
      <c r="A730" t="str">
        <f>IF('[1]配网开关（负荷开关+断路器）'!A730="","",'[1]配网开关（负荷开关+断路器）'!A730)</f>
        <v/>
      </c>
      <c r="B730" t="str">
        <f>IF('[1]配网开关（负荷开关+断路器）'!B730="","",'[1]配网开关（负荷开关+断路器）'!B730)</f>
        <v/>
      </c>
      <c r="C730" t="str">
        <f>IF('[1]配网开关（负荷开关+断路器）'!D730="","",'[1]配网开关（负荷开关+断路器）'!D730)</f>
        <v/>
      </c>
      <c r="D730" t="str">
        <f>IF('[1]配网开关（负荷开关+断路器）'!E730="","",'[1]配网开关（负荷开关+断路器）'!E730)</f>
        <v/>
      </c>
      <c r="E730" t="str">
        <f>IF('[1]配网开关（负荷开关+断路器）'!H730="","",'[1]配网开关（负荷开关+断路器）'!H730)</f>
        <v/>
      </c>
    </row>
    <row r="731" spans="1:5" x14ac:dyDescent="0.15">
      <c r="A731" t="str">
        <f>IF('[1]配网开关（负荷开关+断路器）'!A731="","",'[1]配网开关（负荷开关+断路器）'!A731)</f>
        <v/>
      </c>
      <c r="B731" t="str">
        <f>IF('[1]配网开关（负荷开关+断路器）'!B731="","",'[1]配网开关（负荷开关+断路器）'!B731)</f>
        <v/>
      </c>
      <c r="C731" t="str">
        <f>IF('[1]配网开关（负荷开关+断路器）'!D731="","",'[1]配网开关（负荷开关+断路器）'!D731)</f>
        <v/>
      </c>
      <c r="D731" t="str">
        <f>IF('[1]配网开关（负荷开关+断路器）'!E731="","",'[1]配网开关（负荷开关+断路器）'!E731)</f>
        <v/>
      </c>
      <c r="E731" t="str">
        <f>IF('[1]配网开关（负荷开关+断路器）'!H731="","",'[1]配网开关（负荷开关+断路器）'!H731)</f>
        <v/>
      </c>
    </row>
    <row r="732" spans="1:5" x14ac:dyDescent="0.15">
      <c r="A732" t="str">
        <f>IF('[1]配网开关（负荷开关+断路器）'!A732="","",'[1]配网开关（负荷开关+断路器）'!A732)</f>
        <v/>
      </c>
      <c r="B732" t="str">
        <f>IF('[1]配网开关（负荷开关+断路器）'!B732="","",'[1]配网开关（负荷开关+断路器）'!B732)</f>
        <v/>
      </c>
      <c r="C732" t="str">
        <f>IF('[1]配网开关（负荷开关+断路器）'!D732="","",'[1]配网开关（负荷开关+断路器）'!D732)</f>
        <v/>
      </c>
      <c r="D732" t="str">
        <f>IF('[1]配网开关（负荷开关+断路器）'!E732="","",'[1]配网开关（负荷开关+断路器）'!E732)</f>
        <v/>
      </c>
      <c r="E732" t="str">
        <f>IF('[1]配网开关（负荷开关+断路器）'!H732="","",'[1]配网开关（负荷开关+断路器）'!H732)</f>
        <v/>
      </c>
    </row>
    <row r="733" spans="1:5" x14ac:dyDescent="0.15">
      <c r="A733" t="str">
        <f>IF('[1]配网开关（负荷开关+断路器）'!A733="","",'[1]配网开关（负荷开关+断路器）'!A733)</f>
        <v/>
      </c>
      <c r="B733" t="str">
        <f>IF('[1]配网开关（负荷开关+断路器）'!B733="","",'[1]配网开关（负荷开关+断路器）'!B733)</f>
        <v/>
      </c>
      <c r="C733" t="str">
        <f>IF('[1]配网开关（负荷开关+断路器）'!D733="","",'[1]配网开关（负荷开关+断路器）'!D733)</f>
        <v/>
      </c>
      <c r="D733" t="str">
        <f>IF('[1]配网开关（负荷开关+断路器）'!E733="","",'[1]配网开关（负荷开关+断路器）'!E733)</f>
        <v/>
      </c>
      <c r="E733" t="str">
        <f>IF('[1]配网开关（负荷开关+断路器）'!H733="","",'[1]配网开关（负荷开关+断路器）'!H733)</f>
        <v/>
      </c>
    </row>
    <row r="734" spans="1:5" x14ac:dyDescent="0.15">
      <c r="A734" t="str">
        <f>IF('[1]配网开关（负荷开关+断路器）'!A734="","",'[1]配网开关（负荷开关+断路器）'!A734)</f>
        <v/>
      </c>
      <c r="B734" t="str">
        <f>IF('[1]配网开关（负荷开关+断路器）'!B734="","",'[1]配网开关（负荷开关+断路器）'!B734)</f>
        <v/>
      </c>
      <c r="C734" t="str">
        <f>IF('[1]配网开关（负荷开关+断路器）'!D734="","",'[1]配网开关（负荷开关+断路器）'!D734)</f>
        <v/>
      </c>
      <c r="D734" t="str">
        <f>IF('[1]配网开关（负荷开关+断路器）'!E734="","",'[1]配网开关（负荷开关+断路器）'!E734)</f>
        <v/>
      </c>
      <c r="E734" t="str">
        <f>IF('[1]配网开关（负荷开关+断路器）'!H734="","",'[1]配网开关（负荷开关+断路器）'!H734)</f>
        <v/>
      </c>
    </row>
    <row r="735" spans="1:5" x14ac:dyDescent="0.15">
      <c r="A735" t="str">
        <f>IF('[1]配网开关（负荷开关+断路器）'!A735="","",'[1]配网开关（负荷开关+断路器）'!A735)</f>
        <v/>
      </c>
      <c r="B735" t="str">
        <f>IF('[1]配网开关（负荷开关+断路器）'!B735="","",'[1]配网开关（负荷开关+断路器）'!B735)</f>
        <v/>
      </c>
      <c r="C735" t="str">
        <f>IF('[1]配网开关（负荷开关+断路器）'!D735="","",'[1]配网开关（负荷开关+断路器）'!D735)</f>
        <v/>
      </c>
      <c r="D735" t="str">
        <f>IF('[1]配网开关（负荷开关+断路器）'!E735="","",'[1]配网开关（负荷开关+断路器）'!E735)</f>
        <v/>
      </c>
      <c r="E735" t="str">
        <f>IF('[1]配网开关（负荷开关+断路器）'!H735="","",'[1]配网开关（负荷开关+断路器）'!H735)</f>
        <v/>
      </c>
    </row>
    <row r="736" spans="1:5" x14ac:dyDescent="0.15">
      <c r="A736" t="str">
        <f>IF('[1]配网开关（负荷开关+断路器）'!A736="","",'[1]配网开关（负荷开关+断路器）'!A736)</f>
        <v/>
      </c>
      <c r="B736" t="str">
        <f>IF('[1]配网开关（负荷开关+断路器）'!B736="","",'[1]配网开关（负荷开关+断路器）'!B736)</f>
        <v/>
      </c>
      <c r="C736" t="str">
        <f>IF('[1]配网开关（负荷开关+断路器）'!D736="","",'[1]配网开关（负荷开关+断路器）'!D736)</f>
        <v/>
      </c>
      <c r="D736" t="str">
        <f>IF('[1]配网开关（负荷开关+断路器）'!E736="","",'[1]配网开关（负荷开关+断路器）'!E736)</f>
        <v/>
      </c>
      <c r="E736" t="str">
        <f>IF('[1]配网开关（负荷开关+断路器）'!H736="","",'[1]配网开关（负荷开关+断路器）'!H736)</f>
        <v/>
      </c>
    </row>
    <row r="737" spans="1:5" x14ac:dyDescent="0.15">
      <c r="A737" t="str">
        <f>IF('[1]配网开关（负荷开关+断路器）'!A737="","",'[1]配网开关（负荷开关+断路器）'!A737)</f>
        <v/>
      </c>
      <c r="B737" t="str">
        <f>IF('[1]配网开关（负荷开关+断路器）'!B737="","",'[1]配网开关（负荷开关+断路器）'!B737)</f>
        <v/>
      </c>
      <c r="C737" t="str">
        <f>IF('[1]配网开关（负荷开关+断路器）'!D737="","",'[1]配网开关（负荷开关+断路器）'!D737)</f>
        <v/>
      </c>
      <c r="D737" t="str">
        <f>IF('[1]配网开关（负荷开关+断路器）'!E737="","",'[1]配网开关（负荷开关+断路器）'!E737)</f>
        <v/>
      </c>
      <c r="E737" t="str">
        <f>IF('[1]配网开关（负荷开关+断路器）'!H737="","",'[1]配网开关（负荷开关+断路器）'!H737)</f>
        <v/>
      </c>
    </row>
    <row r="738" spans="1:5" x14ac:dyDescent="0.15">
      <c r="A738" t="str">
        <f>IF('[1]配网开关（负荷开关+断路器）'!A738="","",'[1]配网开关（负荷开关+断路器）'!A738)</f>
        <v/>
      </c>
      <c r="B738" t="str">
        <f>IF('[1]配网开关（负荷开关+断路器）'!B738="","",'[1]配网开关（负荷开关+断路器）'!B738)</f>
        <v/>
      </c>
      <c r="C738" t="str">
        <f>IF('[1]配网开关（负荷开关+断路器）'!D738="","",'[1]配网开关（负荷开关+断路器）'!D738)</f>
        <v/>
      </c>
      <c r="D738" t="str">
        <f>IF('[1]配网开关（负荷开关+断路器）'!E738="","",'[1]配网开关（负荷开关+断路器）'!E738)</f>
        <v/>
      </c>
      <c r="E738" t="str">
        <f>IF('[1]配网开关（负荷开关+断路器）'!H738="","",'[1]配网开关（负荷开关+断路器）'!H738)</f>
        <v/>
      </c>
    </row>
    <row r="739" spans="1:5" x14ac:dyDescent="0.15">
      <c r="A739" t="str">
        <f>IF('[1]配网开关（负荷开关+断路器）'!A739="","",'[1]配网开关（负荷开关+断路器）'!A739)</f>
        <v/>
      </c>
      <c r="B739" t="str">
        <f>IF('[1]配网开关（负荷开关+断路器）'!B739="","",'[1]配网开关（负荷开关+断路器）'!B739)</f>
        <v/>
      </c>
      <c r="C739" t="str">
        <f>IF('[1]配网开关（负荷开关+断路器）'!D739="","",'[1]配网开关（负荷开关+断路器）'!D739)</f>
        <v/>
      </c>
      <c r="D739" t="str">
        <f>IF('[1]配网开关（负荷开关+断路器）'!E739="","",'[1]配网开关（负荷开关+断路器）'!E739)</f>
        <v/>
      </c>
      <c r="E739" t="str">
        <f>IF('[1]配网开关（负荷开关+断路器）'!H739="","",'[1]配网开关（负荷开关+断路器）'!H739)</f>
        <v/>
      </c>
    </row>
    <row r="740" spans="1:5" x14ac:dyDescent="0.15">
      <c r="A740" t="str">
        <f>IF('[1]配网开关（负荷开关+断路器）'!A740="","",'[1]配网开关（负荷开关+断路器）'!A740)</f>
        <v/>
      </c>
      <c r="B740" t="str">
        <f>IF('[1]配网开关（负荷开关+断路器）'!B740="","",'[1]配网开关（负荷开关+断路器）'!B740)</f>
        <v/>
      </c>
      <c r="C740" t="str">
        <f>IF('[1]配网开关（负荷开关+断路器）'!D740="","",'[1]配网开关（负荷开关+断路器）'!D740)</f>
        <v/>
      </c>
      <c r="D740" t="str">
        <f>IF('[1]配网开关（负荷开关+断路器）'!E740="","",'[1]配网开关（负荷开关+断路器）'!E740)</f>
        <v/>
      </c>
      <c r="E740" t="str">
        <f>IF('[1]配网开关（负荷开关+断路器）'!H740="","",'[1]配网开关（负荷开关+断路器）'!H740)</f>
        <v/>
      </c>
    </row>
    <row r="741" spans="1:5" x14ac:dyDescent="0.15">
      <c r="A741" t="str">
        <f>IF('[1]配网开关（负荷开关+断路器）'!A741="","",'[1]配网开关（负荷开关+断路器）'!A741)</f>
        <v/>
      </c>
      <c r="B741" t="str">
        <f>IF('[1]配网开关（负荷开关+断路器）'!B741="","",'[1]配网开关（负荷开关+断路器）'!B741)</f>
        <v/>
      </c>
      <c r="C741" t="str">
        <f>IF('[1]配网开关（负荷开关+断路器）'!D741="","",'[1]配网开关（负荷开关+断路器）'!D741)</f>
        <v/>
      </c>
      <c r="D741" t="str">
        <f>IF('[1]配网开关（负荷开关+断路器）'!E741="","",'[1]配网开关（负荷开关+断路器）'!E741)</f>
        <v/>
      </c>
      <c r="E741" t="str">
        <f>IF('[1]配网开关（负荷开关+断路器）'!H741="","",'[1]配网开关（负荷开关+断路器）'!H741)</f>
        <v/>
      </c>
    </row>
    <row r="742" spans="1:5" x14ac:dyDescent="0.15">
      <c r="A742" t="str">
        <f>IF('[1]配网开关（负荷开关+断路器）'!A742="","",'[1]配网开关（负荷开关+断路器）'!A742)</f>
        <v/>
      </c>
      <c r="B742" t="str">
        <f>IF('[1]配网开关（负荷开关+断路器）'!B742="","",'[1]配网开关（负荷开关+断路器）'!B742)</f>
        <v/>
      </c>
      <c r="C742" t="str">
        <f>IF('[1]配网开关（负荷开关+断路器）'!D742="","",'[1]配网开关（负荷开关+断路器）'!D742)</f>
        <v/>
      </c>
      <c r="D742" t="str">
        <f>IF('[1]配网开关（负荷开关+断路器）'!E742="","",'[1]配网开关（负荷开关+断路器）'!E742)</f>
        <v/>
      </c>
      <c r="E742" t="str">
        <f>IF('[1]配网开关（负荷开关+断路器）'!H742="","",'[1]配网开关（负荷开关+断路器）'!H742)</f>
        <v/>
      </c>
    </row>
    <row r="743" spans="1:5" x14ac:dyDescent="0.15">
      <c r="A743" t="str">
        <f>IF('[1]配网开关（负荷开关+断路器）'!A743="","",'[1]配网开关（负荷开关+断路器）'!A743)</f>
        <v/>
      </c>
      <c r="B743" t="str">
        <f>IF('[1]配网开关（负荷开关+断路器）'!B743="","",'[1]配网开关（负荷开关+断路器）'!B743)</f>
        <v/>
      </c>
      <c r="C743" t="str">
        <f>IF('[1]配网开关（负荷开关+断路器）'!D743="","",'[1]配网开关（负荷开关+断路器）'!D743)</f>
        <v/>
      </c>
      <c r="D743" t="str">
        <f>IF('[1]配网开关（负荷开关+断路器）'!E743="","",'[1]配网开关（负荷开关+断路器）'!E743)</f>
        <v/>
      </c>
      <c r="E743" t="str">
        <f>IF('[1]配网开关（负荷开关+断路器）'!H743="","",'[1]配网开关（负荷开关+断路器）'!H743)</f>
        <v/>
      </c>
    </row>
    <row r="744" spans="1:5" x14ac:dyDescent="0.15">
      <c r="A744" t="str">
        <f>IF('[1]配网开关（负荷开关+断路器）'!A744="","",'[1]配网开关（负荷开关+断路器）'!A744)</f>
        <v/>
      </c>
      <c r="B744" t="str">
        <f>IF('[1]配网开关（负荷开关+断路器）'!B744="","",'[1]配网开关（负荷开关+断路器）'!B744)</f>
        <v/>
      </c>
      <c r="C744" t="str">
        <f>IF('[1]配网开关（负荷开关+断路器）'!D744="","",'[1]配网开关（负荷开关+断路器）'!D744)</f>
        <v/>
      </c>
      <c r="D744" t="str">
        <f>IF('[1]配网开关（负荷开关+断路器）'!E744="","",'[1]配网开关（负荷开关+断路器）'!E744)</f>
        <v/>
      </c>
      <c r="E744" t="str">
        <f>IF('[1]配网开关（负荷开关+断路器）'!H744="","",'[1]配网开关（负荷开关+断路器）'!H744)</f>
        <v/>
      </c>
    </row>
    <row r="745" spans="1:5" x14ac:dyDescent="0.15">
      <c r="A745" t="str">
        <f>IF('[1]配网开关（负荷开关+断路器）'!A745="","",'[1]配网开关（负荷开关+断路器）'!A745)</f>
        <v/>
      </c>
      <c r="B745" t="str">
        <f>IF('[1]配网开关（负荷开关+断路器）'!B745="","",'[1]配网开关（负荷开关+断路器）'!B745)</f>
        <v/>
      </c>
      <c r="C745" t="str">
        <f>IF('[1]配网开关（负荷开关+断路器）'!D745="","",'[1]配网开关（负荷开关+断路器）'!D745)</f>
        <v/>
      </c>
      <c r="D745" t="str">
        <f>IF('[1]配网开关（负荷开关+断路器）'!E745="","",'[1]配网开关（负荷开关+断路器）'!E745)</f>
        <v/>
      </c>
      <c r="E745" t="str">
        <f>IF('[1]配网开关（负荷开关+断路器）'!H745="","",'[1]配网开关（负荷开关+断路器）'!H745)</f>
        <v/>
      </c>
    </row>
    <row r="746" spans="1:5" x14ac:dyDescent="0.15">
      <c r="A746" t="str">
        <f>IF('[1]配网开关（负荷开关+断路器）'!A746="","",'[1]配网开关（负荷开关+断路器）'!A746)</f>
        <v/>
      </c>
      <c r="B746" t="str">
        <f>IF('[1]配网开关（负荷开关+断路器）'!B746="","",'[1]配网开关（负荷开关+断路器）'!B746)</f>
        <v/>
      </c>
      <c r="C746" t="str">
        <f>IF('[1]配网开关（负荷开关+断路器）'!D746="","",'[1]配网开关（负荷开关+断路器）'!D746)</f>
        <v/>
      </c>
      <c r="D746" t="str">
        <f>IF('[1]配网开关（负荷开关+断路器）'!E746="","",'[1]配网开关（负荷开关+断路器）'!E746)</f>
        <v/>
      </c>
      <c r="E746" t="str">
        <f>IF('[1]配网开关（负荷开关+断路器）'!H746="","",'[1]配网开关（负荷开关+断路器）'!H746)</f>
        <v/>
      </c>
    </row>
    <row r="747" spans="1:5" x14ac:dyDescent="0.15">
      <c r="A747" t="str">
        <f>IF('[1]配网开关（负荷开关+断路器）'!A747="","",'[1]配网开关（负荷开关+断路器）'!A747)</f>
        <v/>
      </c>
      <c r="B747" t="str">
        <f>IF('[1]配网开关（负荷开关+断路器）'!B747="","",'[1]配网开关（负荷开关+断路器）'!B747)</f>
        <v/>
      </c>
      <c r="C747" t="str">
        <f>IF('[1]配网开关（负荷开关+断路器）'!D747="","",'[1]配网开关（负荷开关+断路器）'!D747)</f>
        <v/>
      </c>
      <c r="D747" t="str">
        <f>IF('[1]配网开关（负荷开关+断路器）'!E747="","",'[1]配网开关（负荷开关+断路器）'!E747)</f>
        <v/>
      </c>
      <c r="E747" t="str">
        <f>IF('[1]配网开关（负荷开关+断路器）'!H747="","",'[1]配网开关（负荷开关+断路器）'!H747)</f>
        <v/>
      </c>
    </row>
    <row r="748" spans="1:5" x14ac:dyDescent="0.15">
      <c r="A748" t="str">
        <f>IF('[1]配网开关（负荷开关+断路器）'!A748="","",'[1]配网开关（负荷开关+断路器）'!A748)</f>
        <v/>
      </c>
      <c r="B748" t="str">
        <f>IF('[1]配网开关（负荷开关+断路器）'!B748="","",'[1]配网开关（负荷开关+断路器）'!B748)</f>
        <v/>
      </c>
      <c r="C748" t="str">
        <f>IF('[1]配网开关（负荷开关+断路器）'!D748="","",'[1]配网开关（负荷开关+断路器）'!D748)</f>
        <v/>
      </c>
      <c r="D748" t="str">
        <f>IF('[1]配网开关（负荷开关+断路器）'!E748="","",'[1]配网开关（负荷开关+断路器）'!E748)</f>
        <v/>
      </c>
      <c r="E748" t="str">
        <f>IF('[1]配网开关（负荷开关+断路器）'!H748="","",'[1]配网开关（负荷开关+断路器）'!H748)</f>
        <v/>
      </c>
    </row>
    <row r="749" spans="1:5" x14ac:dyDescent="0.15">
      <c r="A749" t="str">
        <f>IF('[1]配网开关（负荷开关+断路器）'!A749="","",'[1]配网开关（负荷开关+断路器）'!A749)</f>
        <v/>
      </c>
      <c r="B749" t="str">
        <f>IF('[1]配网开关（负荷开关+断路器）'!B749="","",'[1]配网开关（负荷开关+断路器）'!B749)</f>
        <v/>
      </c>
      <c r="C749" t="str">
        <f>IF('[1]配网开关（负荷开关+断路器）'!D749="","",'[1]配网开关（负荷开关+断路器）'!D749)</f>
        <v/>
      </c>
      <c r="D749" t="str">
        <f>IF('[1]配网开关（负荷开关+断路器）'!E749="","",'[1]配网开关（负荷开关+断路器）'!E749)</f>
        <v/>
      </c>
      <c r="E749" t="str">
        <f>IF('[1]配网开关（负荷开关+断路器）'!H749="","",'[1]配网开关（负荷开关+断路器）'!H749)</f>
        <v/>
      </c>
    </row>
    <row r="750" spans="1:5" x14ac:dyDescent="0.15">
      <c r="A750" t="str">
        <f>IF('[1]配网开关（负荷开关+断路器）'!A750="","",'[1]配网开关（负荷开关+断路器）'!A750)</f>
        <v/>
      </c>
      <c r="B750" t="str">
        <f>IF('[1]配网开关（负荷开关+断路器）'!B750="","",'[1]配网开关（负荷开关+断路器）'!B750)</f>
        <v/>
      </c>
      <c r="C750" t="str">
        <f>IF('[1]配网开关（负荷开关+断路器）'!D750="","",'[1]配网开关（负荷开关+断路器）'!D750)</f>
        <v/>
      </c>
      <c r="D750" t="str">
        <f>IF('[1]配网开关（负荷开关+断路器）'!E750="","",'[1]配网开关（负荷开关+断路器）'!E750)</f>
        <v/>
      </c>
      <c r="E750" t="str">
        <f>IF('[1]配网开关（负荷开关+断路器）'!H750="","",'[1]配网开关（负荷开关+断路器）'!H750)</f>
        <v/>
      </c>
    </row>
    <row r="751" spans="1:5" x14ac:dyDescent="0.15">
      <c r="A751" t="str">
        <f>IF('[1]配网开关（负荷开关+断路器）'!A751="","",'[1]配网开关（负荷开关+断路器）'!A751)</f>
        <v/>
      </c>
      <c r="B751" t="str">
        <f>IF('[1]配网开关（负荷开关+断路器）'!B751="","",'[1]配网开关（负荷开关+断路器）'!B751)</f>
        <v/>
      </c>
      <c r="C751" t="str">
        <f>IF('[1]配网开关（负荷开关+断路器）'!D751="","",'[1]配网开关（负荷开关+断路器）'!D751)</f>
        <v/>
      </c>
      <c r="D751" t="str">
        <f>IF('[1]配网开关（负荷开关+断路器）'!E751="","",'[1]配网开关（负荷开关+断路器）'!E751)</f>
        <v/>
      </c>
      <c r="E751" t="str">
        <f>IF('[1]配网开关（负荷开关+断路器）'!H751="","",'[1]配网开关（负荷开关+断路器）'!H751)</f>
        <v/>
      </c>
    </row>
    <row r="752" spans="1:5" x14ac:dyDescent="0.15">
      <c r="A752" t="str">
        <f>IF('[1]配网开关（负荷开关+断路器）'!A752="","",'[1]配网开关（负荷开关+断路器）'!A752)</f>
        <v/>
      </c>
      <c r="B752" t="str">
        <f>IF('[1]配网开关（负荷开关+断路器）'!B752="","",'[1]配网开关（负荷开关+断路器）'!B752)</f>
        <v/>
      </c>
      <c r="C752" t="str">
        <f>IF('[1]配网开关（负荷开关+断路器）'!D752="","",'[1]配网开关（负荷开关+断路器）'!D752)</f>
        <v/>
      </c>
      <c r="D752" t="str">
        <f>IF('[1]配网开关（负荷开关+断路器）'!E752="","",'[1]配网开关（负荷开关+断路器）'!E752)</f>
        <v/>
      </c>
      <c r="E752" t="str">
        <f>IF('[1]配网开关（负荷开关+断路器）'!H752="","",'[1]配网开关（负荷开关+断路器）'!H752)</f>
        <v/>
      </c>
    </row>
    <row r="753" spans="1:5" x14ac:dyDescent="0.15">
      <c r="A753" t="str">
        <f>IF('[1]配网开关（负荷开关+断路器）'!A753="","",'[1]配网开关（负荷开关+断路器）'!A753)</f>
        <v/>
      </c>
      <c r="B753" t="str">
        <f>IF('[1]配网开关（负荷开关+断路器）'!B753="","",'[1]配网开关（负荷开关+断路器）'!B753)</f>
        <v/>
      </c>
      <c r="C753" t="str">
        <f>IF('[1]配网开关（负荷开关+断路器）'!D753="","",'[1]配网开关（负荷开关+断路器）'!D753)</f>
        <v/>
      </c>
      <c r="D753" t="str">
        <f>IF('[1]配网开关（负荷开关+断路器）'!E753="","",'[1]配网开关（负荷开关+断路器）'!E753)</f>
        <v/>
      </c>
      <c r="E753" t="str">
        <f>IF('[1]配网开关（负荷开关+断路器）'!H753="","",'[1]配网开关（负荷开关+断路器）'!H753)</f>
        <v/>
      </c>
    </row>
    <row r="754" spans="1:5" x14ac:dyDescent="0.15">
      <c r="A754" t="str">
        <f>IF('[1]配网开关（负荷开关+断路器）'!A754="","",'[1]配网开关（负荷开关+断路器）'!A754)</f>
        <v/>
      </c>
      <c r="B754" t="str">
        <f>IF('[1]配网开关（负荷开关+断路器）'!B754="","",'[1]配网开关（负荷开关+断路器）'!B754)</f>
        <v/>
      </c>
      <c r="C754" t="str">
        <f>IF('[1]配网开关（负荷开关+断路器）'!D754="","",'[1]配网开关（负荷开关+断路器）'!D754)</f>
        <v/>
      </c>
      <c r="D754" t="str">
        <f>IF('[1]配网开关（负荷开关+断路器）'!E754="","",'[1]配网开关（负荷开关+断路器）'!E754)</f>
        <v/>
      </c>
      <c r="E754" t="str">
        <f>IF('[1]配网开关（负荷开关+断路器）'!H754="","",'[1]配网开关（负荷开关+断路器）'!H754)</f>
        <v/>
      </c>
    </row>
    <row r="755" spans="1:5" x14ac:dyDescent="0.15">
      <c r="A755" t="str">
        <f>IF('[1]配网开关（负荷开关+断路器）'!A755="","",'[1]配网开关（负荷开关+断路器）'!A755)</f>
        <v/>
      </c>
      <c r="B755" t="str">
        <f>IF('[1]配网开关（负荷开关+断路器）'!B755="","",'[1]配网开关（负荷开关+断路器）'!B755)</f>
        <v/>
      </c>
      <c r="C755" t="str">
        <f>IF('[1]配网开关（负荷开关+断路器）'!D755="","",'[1]配网开关（负荷开关+断路器）'!D755)</f>
        <v/>
      </c>
      <c r="D755" t="str">
        <f>IF('[1]配网开关（负荷开关+断路器）'!E755="","",'[1]配网开关（负荷开关+断路器）'!E755)</f>
        <v/>
      </c>
      <c r="E755" t="str">
        <f>IF('[1]配网开关（负荷开关+断路器）'!H755="","",'[1]配网开关（负荷开关+断路器）'!H755)</f>
        <v/>
      </c>
    </row>
    <row r="756" spans="1:5" x14ac:dyDescent="0.15">
      <c r="A756" t="str">
        <f>IF('[1]配网开关（负荷开关+断路器）'!A756="","",'[1]配网开关（负荷开关+断路器）'!A756)</f>
        <v/>
      </c>
      <c r="B756" t="str">
        <f>IF('[1]配网开关（负荷开关+断路器）'!B756="","",'[1]配网开关（负荷开关+断路器）'!B756)</f>
        <v/>
      </c>
      <c r="C756" t="str">
        <f>IF('[1]配网开关（负荷开关+断路器）'!D756="","",'[1]配网开关（负荷开关+断路器）'!D756)</f>
        <v/>
      </c>
      <c r="D756" t="str">
        <f>IF('[1]配网开关（负荷开关+断路器）'!E756="","",'[1]配网开关（负荷开关+断路器）'!E756)</f>
        <v/>
      </c>
      <c r="E756" t="str">
        <f>IF('[1]配网开关（负荷开关+断路器）'!H756="","",'[1]配网开关（负荷开关+断路器）'!H756)</f>
        <v/>
      </c>
    </row>
    <row r="757" spans="1:5" x14ac:dyDescent="0.15">
      <c r="A757" t="str">
        <f>IF('[1]配网开关（负荷开关+断路器）'!A757="","",'[1]配网开关（负荷开关+断路器）'!A757)</f>
        <v/>
      </c>
      <c r="B757" t="str">
        <f>IF('[1]配网开关（负荷开关+断路器）'!B757="","",'[1]配网开关（负荷开关+断路器）'!B757)</f>
        <v/>
      </c>
      <c r="C757" t="str">
        <f>IF('[1]配网开关（负荷开关+断路器）'!D757="","",'[1]配网开关（负荷开关+断路器）'!D757)</f>
        <v/>
      </c>
      <c r="D757" t="str">
        <f>IF('[1]配网开关（负荷开关+断路器）'!E757="","",'[1]配网开关（负荷开关+断路器）'!E757)</f>
        <v/>
      </c>
      <c r="E757" t="str">
        <f>IF('[1]配网开关（负荷开关+断路器）'!H757="","",'[1]配网开关（负荷开关+断路器）'!H757)</f>
        <v/>
      </c>
    </row>
    <row r="758" spans="1:5" x14ac:dyDescent="0.15">
      <c r="A758" t="str">
        <f>IF('[1]配网开关（负荷开关+断路器）'!A758="","",'[1]配网开关（负荷开关+断路器）'!A758)</f>
        <v/>
      </c>
      <c r="B758" t="str">
        <f>IF('[1]配网开关（负荷开关+断路器）'!B758="","",'[1]配网开关（负荷开关+断路器）'!B758)</f>
        <v/>
      </c>
      <c r="C758" t="str">
        <f>IF('[1]配网开关（负荷开关+断路器）'!D758="","",'[1]配网开关（负荷开关+断路器）'!D758)</f>
        <v/>
      </c>
      <c r="D758" t="str">
        <f>IF('[1]配网开关（负荷开关+断路器）'!E758="","",'[1]配网开关（负荷开关+断路器）'!E758)</f>
        <v/>
      </c>
      <c r="E758" t="str">
        <f>IF('[1]配网开关（负荷开关+断路器）'!H758="","",'[1]配网开关（负荷开关+断路器）'!H758)</f>
        <v/>
      </c>
    </row>
    <row r="759" spans="1:5" x14ac:dyDescent="0.15">
      <c r="A759" t="str">
        <f>IF('[1]配网开关（负荷开关+断路器）'!A759="","",'[1]配网开关（负荷开关+断路器）'!A759)</f>
        <v/>
      </c>
      <c r="B759" t="str">
        <f>IF('[1]配网开关（负荷开关+断路器）'!B759="","",'[1]配网开关（负荷开关+断路器）'!B759)</f>
        <v/>
      </c>
      <c r="C759" t="str">
        <f>IF('[1]配网开关（负荷开关+断路器）'!D759="","",'[1]配网开关（负荷开关+断路器）'!D759)</f>
        <v/>
      </c>
      <c r="D759" t="str">
        <f>IF('[1]配网开关（负荷开关+断路器）'!E759="","",'[1]配网开关（负荷开关+断路器）'!E759)</f>
        <v/>
      </c>
      <c r="E759" t="str">
        <f>IF('[1]配网开关（负荷开关+断路器）'!H759="","",'[1]配网开关（负荷开关+断路器）'!H759)</f>
        <v/>
      </c>
    </row>
    <row r="760" spans="1:5" x14ac:dyDescent="0.15">
      <c r="A760" t="str">
        <f>IF('[1]配网开关（负荷开关+断路器）'!A760="","",'[1]配网开关（负荷开关+断路器）'!A760)</f>
        <v/>
      </c>
      <c r="B760" t="str">
        <f>IF('[1]配网开关（负荷开关+断路器）'!B760="","",'[1]配网开关（负荷开关+断路器）'!B760)</f>
        <v/>
      </c>
      <c r="C760" t="str">
        <f>IF('[1]配网开关（负荷开关+断路器）'!D760="","",'[1]配网开关（负荷开关+断路器）'!D760)</f>
        <v/>
      </c>
      <c r="D760" t="str">
        <f>IF('[1]配网开关（负荷开关+断路器）'!E760="","",'[1]配网开关（负荷开关+断路器）'!E760)</f>
        <v/>
      </c>
      <c r="E760" t="str">
        <f>IF('[1]配网开关（负荷开关+断路器）'!H760="","",'[1]配网开关（负荷开关+断路器）'!H760)</f>
        <v/>
      </c>
    </row>
    <row r="761" spans="1:5" x14ac:dyDescent="0.15">
      <c r="A761" t="str">
        <f>IF('[1]配网开关（负荷开关+断路器）'!A761="","",'[1]配网开关（负荷开关+断路器）'!A761)</f>
        <v/>
      </c>
      <c r="B761" t="str">
        <f>IF('[1]配网开关（负荷开关+断路器）'!B761="","",'[1]配网开关（负荷开关+断路器）'!B761)</f>
        <v/>
      </c>
      <c r="C761" t="str">
        <f>IF('[1]配网开关（负荷开关+断路器）'!D761="","",'[1]配网开关（负荷开关+断路器）'!D761)</f>
        <v/>
      </c>
      <c r="D761" t="str">
        <f>IF('[1]配网开关（负荷开关+断路器）'!E761="","",'[1]配网开关（负荷开关+断路器）'!E761)</f>
        <v/>
      </c>
      <c r="E761" t="str">
        <f>IF('[1]配网开关（负荷开关+断路器）'!H761="","",'[1]配网开关（负荷开关+断路器）'!H761)</f>
        <v/>
      </c>
    </row>
    <row r="762" spans="1:5" x14ac:dyDescent="0.15">
      <c r="A762" t="str">
        <f>IF('[1]配网开关（负荷开关+断路器）'!A762="","",'[1]配网开关（负荷开关+断路器）'!A762)</f>
        <v/>
      </c>
      <c r="B762" t="str">
        <f>IF('[1]配网开关（负荷开关+断路器）'!B762="","",'[1]配网开关（负荷开关+断路器）'!B762)</f>
        <v/>
      </c>
      <c r="C762" t="str">
        <f>IF('[1]配网开关（负荷开关+断路器）'!D762="","",'[1]配网开关（负荷开关+断路器）'!D762)</f>
        <v/>
      </c>
      <c r="D762" t="str">
        <f>IF('[1]配网开关（负荷开关+断路器）'!E762="","",'[1]配网开关（负荷开关+断路器）'!E762)</f>
        <v/>
      </c>
      <c r="E762" t="str">
        <f>IF('[1]配网开关（负荷开关+断路器）'!H762="","",'[1]配网开关（负荷开关+断路器）'!H762)</f>
        <v/>
      </c>
    </row>
    <row r="763" spans="1:5" x14ac:dyDescent="0.15">
      <c r="A763" t="str">
        <f>IF('[1]配网开关（负荷开关+断路器）'!A763="","",'[1]配网开关（负荷开关+断路器）'!A763)</f>
        <v/>
      </c>
      <c r="B763" t="str">
        <f>IF('[1]配网开关（负荷开关+断路器）'!B763="","",'[1]配网开关（负荷开关+断路器）'!B763)</f>
        <v/>
      </c>
      <c r="C763" t="str">
        <f>IF('[1]配网开关（负荷开关+断路器）'!D763="","",'[1]配网开关（负荷开关+断路器）'!D763)</f>
        <v/>
      </c>
      <c r="D763" t="str">
        <f>IF('[1]配网开关（负荷开关+断路器）'!E763="","",'[1]配网开关（负荷开关+断路器）'!E763)</f>
        <v/>
      </c>
      <c r="E763" t="str">
        <f>IF('[1]配网开关（负荷开关+断路器）'!H763="","",'[1]配网开关（负荷开关+断路器）'!H763)</f>
        <v/>
      </c>
    </row>
    <row r="764" spans="1:5" x14ac:dyDescent="0.15">
      <c r="A764" t="str">
        <f>IF('[1]配网开关（负荷开关+断路器）'!A764="","",'[1]配网开关（负荷开关+断路器）'!A764)</f>
        <v/>
      </c>
      <c r="B764" t="str">
        <f>IF('[1]配网开关（负荷开关+断路器）'!B764="","",'[1]配网开关（负荷开关+断路器）'!B764)</f>
        <v/>
      </c>
      <c r="C764" t="str">
        <f>IF('[1]配网开关（负荷开关+断路器）'!D764="","",'[1]配网开关（负荷开关+断路器）'!D764)</f>
        <v/>
      </c>
      <c r="D764" t="str">
        <f>IF('[1]配网开关（负荷开关+断路器）'!E764="","",'[1]配网开关（负荷开关+断路器）'!E764)</f>
        <v/>
      </c>
      <c r="E764" t="str">
        <f>IF('[1]配网开关（负荷开关+断路器）'!H764="","",'[1]配网开关（负荷开关+断路器）'!H764)</f>
        <v/>
      </c>
    </row>
    <row r="765" spans="1:5" x14ac:dyDescent="0.15">
      <c r="A765" t="str">
        <f>IF('[1]配网开关（负荷开关+断路器）'!A765="","",'[1]配网开关（负荷开关+断路器）'!A765)</f>
        <v/>
      </c>
      <c r="B765" t="str">
        <f>IF('[1]配网开关（负荷开关+断路器）'!B765="","",'[1]配网开关（负荷开关+断路器）'!B765)</f>
        <v/>
      </c>
      <c r="C765" t="str">
        <f>IF('[1]配网开关（负荷开关+断路器）'!D765="","",'[1]配网开关（负荷开关+断路器）'!D765)</f>
        <v/>
      </c>
      <c r="D765" t="str">
        <f>IF('[1]配网开关（负荷开关+断路器）'!E765="","",'[1]配网开关（负荷开关+断路器）'!E765)</f>
        <v/>
      </c>
      <c r="E765" t="str">
        <f>IF('[1]配网开关（负荷开关+断路器）'!H765="","",'[1]配网开关（负荷开关+断路器）'!H765)</f>
        <v/>
      </c>
    </row>
    <row r="766" spans="1:5" x14ac:dyDescent="0.15">
      <c r="A766" t="str">
        <f>IF('[1]配网开关（负荷开关+断路器）'!A766="","",'[1]配网开关（负荷开关+断路器）'!A766)</f>
        <v/>
      </c>
      <c r="B766" t="str">
        <f>IF('[1]配网开关（负荷开关+断路器）'!B766="","",'[1]配网开关（负荷开关+断路器）'!B766)</f>
        <v/>
      </c>
      <c r="C766" t="str">
        <f>IF('[1]配网开关（负荷开关+断路器）'!D766="","",'[1]配网开关（负荷开关+断路器）'!D766)</f>
        <v/>
      </c>
      <c r="D766" t="str">
        <f>IF('[1]配网开关（负荷开关+断路器）'!E766="","",'[1]配网开关（负荷开关+断路器）'!E766)</f>
        <v/>
      </c>
      <c r="E766" t="str">
        <f>IF('[1]配网开关（负荷开关+断路器）'!H766="","",'[1]配网开关（负荷开关+断路器）'!H766)</f>
        <v/>
      </c>
    </row>
    <row r="767" spans="1:5" x14ac:dyDescent="0.15">
      <c r="A767" t="str">
        <f>IF('[1]配网开关（负荷开关+断路器）'!A767="","",'[1]配网开关（负荷开关+断路器）'!A767)</f>
        <v/>
      </c>
      <c r="B767" t="str">
        <f>IF('[1]配网开关（负荷开关+断路器）'!B767="","",'[1]配网开关（负荷开关+断路器）'!B767)</f>
        <v/>
      </c>
      <c r="C767" t="str">
        <f>IF('[1]配网开关（负荷开关+断路器）'!D767="","",'[1]配网开关（负荷开关+断路器）'!D767)</f>
        <v/>
      </c>
      <c r="D767" t="str">
        <f>IF('[1]配网开关（负荷开关+断路器）'!E767="","",'[1]配网开关（负荷开关+断路器）'!E767)</f>
        <v/>
      </c>
      <c r="E767" t="str">
        <f>IF('[1]配网开关（负荷开关+断路器）'!H767="","",'[1]配网开关（负荷开关+断路器）'!H767)</f>
        <v/>
      </c>
    </row>
    <row r="768" spans="1:5" x14ac:dyDescent="0.15">
      <c r="A768" t="str">
        <f>IF('[1]配网开关（负荷开关+断路器）'!A768="","",'[1]配网开关（负荷开关+断路器）'!A768)</f>
        <v/>
      </c>
      <c r="B768" t="str">
        <f>IF('[1]配网开关（负荷开关+断路器）'!B768="","",'[1]配网开关（负荷开关+断路器）'!B768)</f>
        <v/>
      </c>
      <c r="C768" t="str">
        <f>IF('[1]配网开关（负荷开关+断路器）'!D768="","",'[1]配网开关（负荷开关+断路器）'!D768)</f>
        <v/>
      </c>
      <c r="D768" t="str">
        <f>IF('[1]配网开关（负荷开关+断路器）'!E768="","",'[1]配网开关（负荷开关+断路器）'!E768)</f>
        <v/>
      </c>
      <c r="E768" t="str">
        <f>IF('[1]配网开关（负荷开关+断路器）'!H768="","",'[1]配网开关（负荷开关+断路器）'!H768)</f>
        <v/>
      </c>
    </row>
    <row r="769" spans="1:5" x14ac:dyDescent="0.15">
      <c r="A769" t="str">
        <f>IF('[1]配网开关（负荷开关+断路器）'!A769="","",'[1]配网开关（负荷开关+断路器）'!A769)</f>
        <v/>
      </c>
      <c r="B769" t="str">
        <f>IF('[1]配网开关（负荷开关+断路器）'!B769="","",'[1]配网开关（负荷开关+断路器）'!B769)</f>
        <v/>
      </c>
      <c r="C769" t="str">
        <f>IF('[1]配网开关（负荷开关+断路器）'!D769="","",'[1]配网开关（负荷开关+断路器）'!D769)</f>
        <v/>
      </c>
      <c r="D769" t="str">
        <f>IF('[1]配网开关（负荷开关+断路器）'!E769="","",'[1]配网开关（负荷开关+断路器）'!E769)</f>
        <v/>
      </c>
      <c r="E769" t="str">
        <f>IF('[1]配网开关（负荷开关+断路器）'!H769="","",'[1]配网开关（负荷开关+断路器）'!H769)</f>
        <v/>
      </c>
    </row>
    <row r="770" spans="1:5" x14ac:dyDescent="0.15">
      <c r="A770" t="str">
        <f>IF('[1]配网开关（负荷开关+断路器）'!A770="","",'[1]配网开关（负荷开关+断路器）'!A770)</f>
        <v/>
      </c>
      <c r="B770" t="str">
        <f>IF('[1]配网开关（负荷开关+断路器）'!B770="","",'[1]配网开关（负荷开关+断路器）'!B770)</f>
        <v/>
      </c>
      <c r="C770" t="str">
        <f>IF('[1]配网开关（负荷开关+断路器）'!D770="","",'[1]配网开关（负荷开关+断路器）'!D770)</f>
        <v/>
      </c>
      <c r="D770" t="str">
        <f>IF('[1]配网开关（负荷开关+断路器）'!E770="","",'[1]配网开关（负荷开关+断路器）'!E770)</f>
        <v/>
      </c>
      <c r="E770" t="str">
        <f>IF('[1]配网开关（负荷开关+断路器）'!H770="","",'[1]配网开关（负荷开关+断路器）'!H770)</f>
        <v/>
      </c>
    </row>
    <row r="771" spans="1:5" x14ac:dyDescent="0.15">
      <c r="A771" t="str">
        <f>IF('[1]配网开关（负荷开关+断路器）'!A771="","",'[1]配网开关（负荷开关+断路器）'!A771)</f>
        <v/>
      </c>
      <c r="B771" t="str">
        <f>IF('[1]配网开关（负荷开关+断路器）'!B771="","",'[1]配网开关（负荷开关+断路器）'!B771)</f>
        <v/>
      </c>
      <c r="C771" t="str">
        <f>IF('[1]配网开关（负荷开关+断路器）'!D771="","",'[1]配网开关（负荷开关+断路器）'!D771)</f>
        <v/>
      </c>
      <c r="D771" t="str">
        <f>IF('[1]配网开关（负荷开关+断路器）'!E771="","",'[1]配网开关（负荷开关+断路器）'!E771)</f>
        <v/>
      </c>
      <c r="E771" t="str">
        <f>IF('[1]配网开关（负荷开关+断路器）'!H771="","",'[1]配网开关（负荷开关+断路器）'!H771)</f>
        <v/>
      </c>
    </row>
    <row r="772" spans="1:5" x14ac:dyDescent="0.15">
      <c r="A772" t="str">
        <f>IF('[1]配网开关（负荷开关+断路器）'!A772="","",'[1]配网开关（负荷开关+断路器）'!A772)</f>
        <v/>
      </c>
      <c r="B772" t="str">
        <f>IF('[1]配网开关（负荷开关+断路器）'!B772="","",'[1]配网开关（负荷开关+断路器）'!B772)</f>
        <v/>
      </c>
      <c r="C772" t="str">
        <f>IF('[1]配网开关（负荷开关+断路器）'!D772="","",'[1]配网开关（负荷开关+断路器）'!D772)</f>
        <v/>
      </c>
      <c r="D772" t="str">
        <f>IF('[1]配网开关（负荷开关+断路器）'!E772="","",'[1]配网开关（负荷开关+断路器）'!E772)</f>
        <v/>
      </c>
      <c r="E772" t="str">
        <f>IF('[1]配网开关（负荷开关+断路器）'!H772="","",'[1]配网开关（负荷开关+断路器）'!H772)</f>
        <v/>
      </c>
    </row>
    <row r="773" spans="1:5" x14ac:dyDescent="0.15">
      <c r="A773" t="str">
        <f>IF('[1]配网开关（负荷开关+断路器）'!A773="","",'[1]配网开关（负荷开关+断路器）'!A773)</f>
        <v/>
      </c>
      <c r="B773" t="str">
        <f>IF('[1]配网开关（负荷开关+断路器）'!B773="","",'[1]配网开关（负荷开关+断路器）'!B773)</f>
        <v/>
      </c>
      <c r="C773" t="str">
        <f>IF('[1]配网开关（负荷开关+断路器）'!D773="","",'[1]配网开关（负荷开关+断路器）'!D773)</f>
        <v/>
      </c>
      <c r="D773" t="str">
        <f>IF('[1]配网开关（负荷开关+断路器）'!E773="","",'[1]配网开关（负荷开关+断路器）'!E773)</f>
        <v/>
      </c>
      <c r="E773" t="str">
        <f>IF('[1]配网开关（负荷开关+断路器）'!H773="","",'[1]配网开关（负荷开关+断路器）'!H773)</f>
        <v/>
      </c>
    </row>
    <row r="774" spans="1:5" x14ac:dyDescent="0.15">
      <c r="A774" t="str">
        <f>IF('[1]配网开关（负荷开关+断路器）'!A774="","",'[1]配网开关（负荷开关+断路器）'!A774)</f>
        <v/>
      </c>
      <c r="B774" t="str">
        <f>IF('[1]配网开关（负荷开关+断路器）'!B774="","",'[1]配网开关（负荷开关+断路器）'!B774)</f>
        <v/>
      </c>
      <c r="C774" t="str">
        <f>IF('[1]配网开关（负荷开关+断路器）'!D774="","",'[1]配网开关（负荷开关+断路器）'!D774)</f>
        <v/>
      </c>
      <c r="D774" t="str">
        <f>IF('[1]配网开关（负荷开关+断路器）'!E774="","",'[1]配网开关（负荷开关+断路器）'!E774)</f>
        <v/>
      </c>
      <c r="E774" t="str">
        <f>IF('[1]配网开关（负荷开关+断路器）'!H774="","",'[1]配网开关（负荷开关+断路器）'!H774)</f>
        <v/>
      </c>
    </row>
    <row r="775" spans="1:5" x14ac:dyDescent="0.15">
      <c r="A775" t="str">
        <f>IF('[1]配网开关（负荷开关+断路器）'!A775="","",'[1]配网开关（负荷开关+断路器）'!A775)</f>
        <v/>
      </c>
      <c r="B775" t="str">
        <f>IF('[1]配网开关（负荷开关+断路器）'!B775="","",'[1]配网开关（负荷开关+断路器）'!B775)</f>
        <v/>
      </c>
      <c r="C775" t="str">
        <f>IF('[1]配网开关（负荷开关+断路器）'!D775="","",'[1]配网开关（负荷开关+断路器）'!D775)</f>
        <v/>
      </c>
      <c r="D775" t="str">
        <f>IF('[1]配网开关（负荷开关+断路器）'!E775="","",'[1]配网开关（负荷开关+断路器）'!E775)</f>
        <v/>
      </c>
      <c r="E775" t="str">
        <f>IF('[1]配网开关（负荷开关+断路器）'!H775="","",'[1]配网开关（负荷开关+断路器）'!H775)</f>
        <v/>
      </c>
    </row>
    <row r="776" spans="1:5" x14ac:dyDescent="0.15">
      <c r="A776" t="str">
        <f>IF('[1]配网开关（负荷开关+断路器）'!A776="","",'[1]配网开关（负荷开关+断路器）'!A776)</f>
        <v/>
      </c>
      <c r="B776" t="str">
        <f>IF('[1]配网开关（负荷开关+断路器）'!B776="","",'[1]配网开关（负荷开关+断路器）'!B776)</f>
        <v/>
      </c>
      <c r="C776" t="str">
        <f>IF('[1]配网开关（负荷开关+断路器）'!D776="","",'[1]配网开关（负荷开关+断路器）'!D776)</f>
        <v/>
      </c>
      <c r="D776" t="str">
        <f>IF('[1]配网开关（负荷开关+断路器）'!E776="","",'[1]配网开关（负荷开关+断路器）'!E776)</f>
        <v/>
      </c>
      <c r="E776" t="str">
        <f>IF('[1]配网开关（负荷开关+断路器）'!H776="","",'[1]配网开关（负荷开关+断路器）'!H776)</f>
        <v/>
      </c>
    </row>
    <row r="777" spans="1:5" x14ac:dyDescent="0.15">
      <c r="A777" t="str">
        <f>IF('[1]配网开关（负荷开关+断路器）'!A777="","",'[1]配网开关（负荷开关+断路器）'!A777)</f>
        <v/>
      </c>
      <c r="B777" t="str">
        <f>IF('[1]配网开关（负荷开关+断路器）'!B777="","",'[1]配网开关（负荷开关+断路器）'!B777)</f>
        <v/>
      </c>
      <c r="C777" t="str">
        <f>IF('[1]配网开关（负荷开关+断路器）'!D777="","",'[1]配网开关（负荷开关+断路器）'!D777)</f>
        <v/>
      </c>
      <c r="D777" t="str">
        <f>IF('[1]配网开关（负荷开关+断路器）'!E777="","",'[1]配网开关（负荷开关+断路器）'!E777)</f>
        <v/>
      </c>
      <c r="E777" t="str">
        <f>IF('[1]配网开关（负荷开关+断路器）'!H777="","",'[1]配网开关（负荷开关+断路器）'!H777)</f>
        <v/>
      </c>
    </row>
    <row r="778" spans="1:5" x14ac:dyDescent="0.15">
      <c r="A778" t="str">
        <f>IF('[1]配网开关（负荷开关+断路器）'!A778="","",'[1]配网开关（负荷开关+断路器）'!A778)</f>
        <v/>
      </c>
      <c r="B778" t="str">
        <f>IF('[1]配网开关（负荷开关+断路器）'!B778="","",'[1]配网开关（负荷开关+断路器）'!B778)</f>
        <v/>
      </c>
      <c r="C778" t="str">
        <f>IF('[1]配网开关（负荷开关+断路器）'!D778="","",'[1]配网开关（负荷开关+断路器）'!D778)</f>
        <v/>
      </c>
      <c r="D778" t="str">
        <f>IF('[1]配网开关（负荷开关+断路器）'!E778="","",'[1]配网开关（负荷开关+断路器）'!E778)</f>
        <v/>
      </c>
      <c r="E778" t="str">
        <f>IF('[1]配网开关（负荷开关+断路器）'!H778="","",'[1]配网开关（负荷开关+断路器）'!H778)</f>
        <v/>
      </c>
    </row>
    <row r="779" spans="1:5" x14ac:dyDescent="0.15">
      <c r="A779" t="str">
        <f>IF('[1]配网开关（负荷开关+断路器）'!A779="","",'[1]配网开关（负荷开关+断路器）'!A779)</f>
        <v/>
      </c>
      <c r="B779" t="str">
        <f>IF('[1]配网开关（负荷开关+断路器）'!B779="","",'[1]配网开关（负荷开关+断路器）'!B779)</f>
        <v/>
      </c>
      <c r="C779" t="str">
        <f>IF('[1]配网开关（负荷开关+断路器）'!D779="","",'[1]配网开关（负荷开关+断路器）'!D779)</f>
        <v/>
      </c>
      <c r="D779" t="str">
        <f>IF('[1]配网开关（负荷开关+断路器）'!E779="","",'[1]配网开关（负荷开关+断路器）'!E779)</f>
        <v/>
      </c>
      <c r="E779" t="str">
        <f>IF('[1]配网开关（负荷开关+断路器）'!H779="","",'[1]配网开关（负荷开关+断路器）'!H779)</f>
        <v/>
      </c>
    </row>
    <row r="780" spans="1:5" x14ac:dyDescent="0.15">
      <c r="A780" t="str">
        <f>IF('[1]配网开关（负荷开关+断路器）'!A780="","",'[1]配网开关（负荷开关+断路器）'!A780)</f>
        <v/>
      </c>
      <c r="B780" t="str">
        <f>IF('[1]配网开关（负荷开关+断路器）'!B780="","",'[1]配网开关（负荷开关+断路器）'!B780)</f>
        <v/>
      </c>
      <c r="C780" t="str">
        <f>IF('[1]配网开关（负荷开关+断路器）'!D780="","",'[1]配网开关（负荷开关+断路器）'!D780)</f>
        <v/>
      </c>
      <c r="D780" t="str">
        <f>IF('[1]配网开关（负荷开关+断路器）'!E780="","",'[1]配网开关（负荷开关+断路器）'!E780)</f>
        <v/>
      </c>
      <c r="E780" t="str">
        <f>IF('[1]配网开关（负荷开关+断路器）'!H780="","",'[1]配网开关（负荷开关+断路器）'!H780)</f>
        <v/>
      </c>
    </row>
    <row r="781" spans="1:5" x14ac:dyDescent="0.15">
      <c r="A781" t="str">
        <f>IF('[1]配网开关（负荷开关+断路器）'!A781="","",'[1]配网开关（负荷开关+断路器）'!A781)</f>
        <v/>
      </c>
      <c r="B781" t="str">
        <f>IF('[1]配网开关（负荷开关+断路器）'!B781="","",'[1]配网开关（负荷开关+断路器）'!B781)</f>
        <v/>
      </c>
      <c r="C781" t="str">
        <f>IF('[1]配网开关（负荷开关+断路器）'!D781="","",'[1]配网开关（负荷开关+断路器）'!D781)</f>
        <v/>
      </c>
      <c r="D781" t="str">
        <f>IF('[1]配网开关（负荷开关+断路器）'!E781="","",'[1]配网开关（负荷开关+断路器）'!E781)</f>
        <v/>
      </c>
      <c r="E781" t="str">
        <f>IF('[1]配网开关（负荷开关+断路器）'!H781="","",'[1]配网开关（负荷开关+断路器）'!H781)</f>
        <v/>
      </c>
    </row>
    <row r="782" spans="1:5" x14ac:dyDescent="0.15">
      <c r="A782" t="str">
        <f>IF('[1]配网开关（负荷开关+断路器）'!A782="","",'[1]配网开关（负荷开关+断路器）'!A782)</f>
        <v/>
      </c>
      <c r="B782" t="str">
        <f>IF('[1]配网开关（负荷开关+断路器）'!B782="","",'[1]配网开关（负荷开关+断路器）'!B782)</f>
        <v/>
      </c>
      <c r="C782" t="str">
        <f>IF('[1]配网开关（负荷开关+断路器）'!D782="","",'[1]配网开关（负荷开关+断路器）'!D782)</f>
        <v/>
      </c>
      <c r="D782" t="str">
        <f>IF('[1]配网开关（负荷开关+断路器）'!E782="","",'[1]配网开关（负荷开关+断路器）'!E782)</f>
        <v/>
      </c>
      <c r="E782" t="str">
        <f>IF('[1]配网开关（负荷开关+断路器）'!H782="","",'[1]配网开关（负荷开关+断路器）'!H782)</f>
        <v/>
      </c>
    </row>
    <row r="783" spans="1:5" x14ac:dyDescent="0.15">
      <c r="A783" t="str">
        <f>IF('[1]配网开关（负荷开关+断路器）'!A783="","",'[1]配网开关（负荷开关+断路器）'!A783)</f>
        <v/>
      </c>
      <c r="B783" t="str">
        <f>IF('[1]配网开关（负荷开关+断路器）'!B783="","",'[1]配网开关（负荷开关+断路器）'!B783)</f>
        <v/>
      </c>
      <c r="C783" t="str">
        <f>IF('[1]配网开关（负荷开关+断路器）'!D783="","",'[1]配网开关（负荷开关+断路器）'!D783)</f>
        <v/>
      </c>
      <c r="D783" t="str">
        <f>IF('[1]配网开关（负荷开关+断路器）'!E783="","",'[1]配网开关（负荷开关+断路器）'!E783)</f>
        <v/>
      </c>
      <c r="E783" t="str">
        <f>IF('[1]配网开关（负荷开关+断路器）'!H783="","",'[1]配网开关（负荷开关+断路器）'!H783)</f>
        <v/>
      </c>
    </row>
    <row r="784" spans="1:5" x14ac:dyDescent="0.15">
      <c r="A784" t="str">
        <f>IF('[1]配网开关（负荷开关+断路器）'!A784="","",'[1]配网开关（负荷开关+断路器）'!A784)</f>
        <v/>
      </c>
      <c r="B784" t="str">
        <f>IF('[1]配网开关（负荷开关+断路器）'!B784="","",'[1]配网开关（负荷开关+断路器）'!B784)</f>
        <v/>
      </c>
      <c r="C784" t="str">
        <f>IF('[1]配网开关（负荷开关+断路器）'!D784="","",'[1]配网开关（负荷开关+断路器）'!D784)</f>
        <v/>
      </c>
      <c r="D784" t="str">
        <f>IF('[1]配网开关（负荷开关+断路器）'!E784="","",'[1]配网开关（负荷开关+断路器）'!E784)</f>
        <v/>
      </c>
      <c r="E784" t="str">
        <f>IF('[1]配网开关（负荷开关+断路器）'!H784="","",'[1]配网开关（负荷开关+断路器）'!H784)</f>
        <v/>
      </c>
    </row>
    <row r="785" spans="1:5" x14ac:dyDescent="0.15">
      <c r="A785" t="str">
        <f>IF('[1]配网开关（负荷开关+断路器）'!A785="","",'[1]配网开关（负荷开关+断路器）'!A785)</f>
        <v/>
      </c>
      <c r="B785" t="str">
        <f>IF('[1]配网开关（负荷开关+断路器）'!B785="","",'[1]配网开关（负荷开关+断路器）'!B785)</f>
        <v/>
      </c>
      <c r="C785" t="str">
        <f>IF('[1]配网开关（负荷开关+断路器）'!D785="","",'[1]配网开关（负荷开关+断路器）'!D785)</f>
        <v/>
      </c>
      <c r="D785" t="str">
        <f>IF('[1]配网开关（负荷开关+断路器）'!E785="","",'[1]配网开关（负荷开关+断路器）'!E785)</f>
        <v/>
      </c>
      <c r="E785" t="str">
        <f>IF('[1]配网开关（负荷开关+断路器）'!H785="","",'[1]配网开关（负荷开关+断路器）'!H785)</f>
        <v/>
      </c>
    </row>
    <row r="786" spans="1:5" x14ac:dyDescent="0.15">
      <c r="A786" t="str">
        <f>IF('[1]配网开关（负荷开关+断路器）'!A786="","",'[1]配网开关（负荷开关+断路器）'!A786)</f>
        <v/>
      </c>
      <c r="B786" t="str">
        <f>IF('[1]配网开关（负荷开关+断路器）'!B786="","",'[1]配网开关（负荷开关+断路器）'!B786)</f>
        <v/>
      </c>
      <c r="C786" t="str">
        <f>IF('[1]配网开关（负荷开关+断路器）'!D786="","",'[1]配网开关（负荷开关+断路器）'!D786)</f>
        <v/>
      </c>
      <c r="D786" t="str">
        <f>IF('[1]配网开关（负荷开关+断路器）'!E786="","",'[1]配网开关（负荷开关+断路器）'!E786)</f>
        <v/>
      </c>
      <c r="E786" t="str">
        <f>IF('[1]配网开关（负荷开关+断路器）'!H786="","",'[1]配网开关（负荷开关+断路器）'!H786)</f>
        <v/>
      </c>
    </row>
    <row r="787" spans="1:5" x14ac:dyDescent="0.15">
      <c r="A787" t="str">
        <f>IF('[1]配网开关（负荷开关+断路器）'!A787="","",'[1]配网开关（负荷开关+断路器）'!A787)</f>
        <v/>
      </c>
      <c r="B787" t="str">
        <f>IF('[1]配网开关（负荷开关+断路器）'!B787="","",'[1]配网开关（负荷开关+断路器）'!B787)</f>
        <v/>
      </c>
      <c r="C787" t="str">
        <f>IF('[1]配网开关（负荷开关+断路器）'!D787="","",'[1]配网开关（负荷开关+断路器）'!D787)</f>
        <v/>
      </c>
      <c r="D787" t="str">
        <f>IF('[1]配网开关（负荷开关+断路器）'!E787="","",'[1]配网开关（负荷开关+断路器）'!E787)</f>
        <v/>
      </c>
      <c r="E787" t="str">
        <f>IF('[1]配网开关（负荷开关+断路器）'!H787="","",'[1]配网开关（负荷开关+断路器）'!H787)</f>
        <v/>
      </c>
    </row>
    <row r="788" spans="1:5" x14ac:dyDescent="0.15">
      <c r="A788" t="str">
        <f>IF('[1]配网开关（负荷开关+断路器）'!A788="","",'[1]配网开关（负荷开关+断路器）'!A788)</f>
        <v/>
      </c>
      <c r="B788" t="str">
        <f>IF('[1]配网开关（负荷开关+断路器）'!B788="","",'[1]配网开关（负荷开关+断路器）'!B788)</f>
        <v/>
      </c>
      <c r="C788" t="str">
        <f>IF('[1]配网开关（负荷开关+断路器）'!D788="","",'[1]配网开关（负荷开关+断路器）'!D788)</f>
        <v/>
      </c>
      <c r="D788" t="str">
        <f>IF('[1]配网开关（负荷开关+断路器）'!E788="","",'[1]配网开关（负荷开关+断路器）'!E788)</f>
        <v/>
      </c>
      <c r="E788" t="str">
        <f>IF('[1]配网开关（负荷开关+断路器）'!H788="","",'[1]配网开关（负荷开关+断路器）'!H788)</f>
        <v/>
      </c>
    </row>
    <row r="789" spans="1:5" x14ac:dyDescent="0.15">
      <c r="A789" t="str">
        <f>IF('[1]配网开关（负荷开关+断路器）'!A789="","",'[1]配网开关（负荷开关+断路器）'!A789)</f>
        <v/>
      </c>
      <c r="B789" t="str">
        <f>IF('[1]配网开关（负荷开关+断路器）'!B789="","",'[1]配网开关（负荷开关+断路器）'!B789)</f>
        <v/>
      </c>
      <c r="C789" t="str">
        <f>IF('[1]配网开关（负荷开关+断路器）'!D789="","",'[1]配网开关（负荷开关+断路器）'!D789)</f>
        <v/>
      </c>
      <c r="D789" t="str">
        <f>IF('[1]配网开关（负荷开关+断路器）'!E789="","",'[1]配网开关（负荷开关+断路器）'!E789)</f>
        <v/>
      </c>
      <c r="E789" t="str">
        <f>IF('[1]配网开关（负荷开关+断路器）'!H789="","",'[1]配网开关（负荷开关+断路器）'!H789)</f>
        <v/>
      </c>
    </row>
    <row r="790" spans="1:5" x14ac:dyDescent="0.15">
      <c r="A790" t="str">
        <f>IF('[1]配网开关（负荷开关+断路器）'!A790="","",'[1]配网开关（负荷开关+断路器）'!A790)</f>
        <v/>
      </c>
      <c r="B790" t="str">
        <f>IF('[1]配网开关（负荷开关+断路器）'!B790="","",'[1]配网开关（负荷开关+断路器）'!B790)</f>
        <v/>
      </c>
      <c r="C790" t="str">
        <f>IF('[1]配网开关（负荷开关+断路器）'!D790="","",'[1]配网开关（负荷开关+断路器）'!D790)</f>
        <v/>
      </c>
      <c r="D790" t="str">
        <f>IF('[1]配网开关（负荷开关+断路器）'!E790="","",'[1]配网开关（负荷开关+断路器）'!E790)</f>
        <v/>
      </c>
      <c r="E790" t="str">
        <f>IF('[1]配网开关（负荷开关+断路器）'!H790="","",'[1]配网开关（负荷开关+断路器）'!H790)</f>
        <v/>
      </c>
    </row>
    <row r="791" spans="1:5" x14ac:dyDescent="0.15">
      <c r="A791" t="str">
        <f>IF('[1]配网开关（负荷开关+断路器）'!A791="","",'[1]配网开关（负荷开关+断路器）'!A791)</f>
        <v/>
      </c>
      <c r="B791" t="str">
        <f>IF('[1]配网开关（负荷开关+断路器）'!B791="","",'[1]配网开关（负荷开关+断路器）'!B791)</f>
        <v/>
      </c>
      <c r="C791" t="str">
        <f>IF('[1]配网开关（负荷开关+断路器）'!D791="","",'[1]配网开关（负荷开关+断路器）'!D791)</f>
        <v/>
      </c>
      <c r="D791" t="str">
        <f>IF('[1]配网开关（负荷开关+断路器）'!E791="","",'[1]配网开关（负荷开关+断路器）'!E791)</f>
        <v/>
      </c>
      <c r="E791" t="str">
        <f>IF('[1]配网开关（负荷开关+断路器）'!H791="","",'[1]配网开关（负荷开关+断路器）'!H791)</f>
        <v/>
      </c>
    </row>
    <row r="792" spans="1:5" x14ac:dyDescent="0.15">
      <c r="A792" t="str">
        <f>IF('[1]配网开关（负荷开关+断路器）'!A792="","",'[1]配网开关（负荷开关+断路器）'!A792)</f>
        <v/>
      </c>
      <c r="B792" t="str">
        <f>IF('[1]配网开关（负荷开关+断路器）'!B792="","",'[1]配网开关（负荷开关+断路器）'!B792)</f>
        <v/>
      </c>
      <c r="C792" t="str">
        <f>IF('[1]配网开关（负荷开关+断路器）'!D792="","",'[1]配网开关（负荷开关+断路器）'!D792)</f>
        <v/>
      </c>
      <c r="D792" t="str">
        <f>IF('[1]配网开关（负荷开关+断路器）'!E792="","",'[1]配网开关（负荷开关+断路器）'!E792)</f>
        <v/>
      </c>
      <c r="E792" t="str">
        <f>IF('[1]配网开关（负荷开关+断路器）'!H792="","",'[1]配网开关（负荷开关+断路器）'!H792)</f>
        <v/>
      </c>
    </row>
    <row r="793" spans="1:5" x14ac:dyDescent="0.15">
      <c r="A793" t="str">
        <f>IF('[1]配网开关（负荷开关+断路器）'!A793="","",'[1]配网开关（负荷开关+断路器）'!A793)</f>
        <v/>
      </c>
      <c r="B793" t="str">
        <f>IF('[1]配网开关（负荷开关+断路器）'!B793="","",'[1]配网开关（负荷开关+断路器）'!B793)</f>
        <v/>
      </c>
      <c r="C793" t="str">
        <f>IF('[1]配网开关（负荷开关+断路器）'!D793="","",'[1]配网开关（负荷开关+断路器）'!D793)</f>
        <v/>
      </c>
      <c r="D793" t="str">
        <f>IF('[1]配网开关（负荷开关+断路器）'!E793="","",'[1]配网开关（负荷开关+断路器）'!E793)</f>
        <v/>
      </c>
      <c r="E793" t="str">
        <f>IF('[1]配网开关（负荷开关+断路器）'!H793="","",'[1]配网开关（负荷开关+断路器）'!H793)</f>
        <v/>
      </c>
    </row>
    <row r="794" spans="1:5" x14ac:dyDescent="0.15">
      <c r="A794" t="str">
        <f>IF('[1]配网开关（负荷开关+断路器）'!A794="","",'[1]配网开关（负荷开关+断路器）'!A794)</f>
        <v/>
      </c>
      <c r="B794" t="str">
        <f>IF('[1]配网开关（负荷开关+断路器）'!B794="","",'[1]配网开关（负荷开关+断路器）'!B794)</f>
        <v/>
      </c>
      <c r="C794" t="str">
        <f>IF('[1]配网开关（负荷开关+断路器）'!D794="","",'[1]配网开关（负荷开关+断路器）'!D794)</f>
        <v/>
      </c>
      <c r="D794" t="str">
        <f>IF('[1]配网开关（负荷开关+断路器）'!E794="","",'[1]配网开关（负荷开关+断路器）'!E794)</f>
        <v/>
      </c>
      <c r="E794" t="str">
        <f>IF('[1]配网开关（负荷开关+断路器）'!H794="","",'[1]配网开关（负荷开关+断路器）'!H794)</f>
        <v/>
      </c>
    </row>
    <row r="795" spans="1:5" x14ac:dyDescent="0.15">
      <c r="A795" t="str">
        <f>IF('[1]配网开关（负荷开关+断路器）'!A795="","",'[1]配网开关（负荷开关+断路器）'!A795)</f>
        <v/>
      </c>
      <c r="B795" t="str">
        <f>IF('[1]配网开关（负荷开关+断路器）'!B795="","",'[1]配网开关（负荷开关+断路器）'!B795)</f>
        <v/>
      </c>
      <c r="C795" t="str">
        <f>IF('[1]配网开关（负荷开关+断路器）'!D795="","",'[1]配网开关（负荷开关+断路器）'!D795)</f>
        <v/>
      </c>
      <c r="D795" t="str">
        <f>IF('[1]配网开关（负荷开关+断路器）'!E795="","",'[1]配网开关（负荷开关+断路器）'!E795)</f>
        <v/>
      </c>
      <c r="E795" t="str">
        <f>IF('[1]配网开关（负荷开关+断路器）'!H795="","",'[1]配网开关（负荷开关+断路器）'!H795)</f>
        <v/>
      </c>
    </row>
    <row r="796" spans="1:5" x14ac:dyDescent="0.15">
      <c r="A796" t="str">
        <f>IF('[1]配网开关（负荷开关+断路器）'!A796="","",'[1]配网开关（负荷开关+断路器）'!A796)</f>
        <v/>
      </c>
      <c r="B796" t="str">
        <f>IF('[1]配网开关（负荷开关+断路器）'!B796="","",'[1]配网开关（负荷开关+断路器）'!B796)</f>
        <v/>
      </c>
      <c r="C796" t="str">
        <f>IF('[1]配网开关（负荷开关+断路器）'!D796="","",'[1]配网开关（负荷开关+断路器）'!D796)</f>
        <v/>
      </c>
      <c r="D796" t="str">
        <f>IF('[1]配网开关（负荷开关+断路器）'!E796="","",'[1]配网开关（负荷开关+断路器）'!E796)</f>
        <v/>
      </c>
      <c r="E796" t="str">
        <f>IF('[1]配网开关（负荷开关+断路器）'!H796="","",'[1]配网开关（负荷开关+断路器）'!H796)</f>
        <v/>
      </c>
    </row>
    <row r="797" spans="1:5" x14ac:dyDescent="0.15">
      <c r="A797" t="str">
        <f>IF('[1]配网开关（负荷开关+断路器）'!A797="","",'[1]配网开关（负荷开关+断路器）'!A797)</f>
        <v/>
      </c>
      <c r="B797" t="str">
        <f>IF('[1]配网开关（负荷开关+断路器）'!B797="","",'[1]配网开关（负荷开关+断路器）'!B797)</f>
        <v/>
      </c>
      <c r="C797" t="str">
        <f>IF('[1]配网开关（负荷开关+断路器）'!D797="","",'[1]配网开关（负荷开关+断路器）'!D797)</f>
        <v/>
      </c>
      <c r="D797" t="str">
        <f>IF('[1]配网开关（负荷开关+断路器）'!E797="","",'[1]配网开关（负荷开关+断路器）'!E797)</f>
        <v/>
      </c>
      <c r="E797" t="str">
        <f>IF('[1]配网开关（负荷开关+断路器）'!H797="","",'[1]配网开关（负荷开关+断路器）'!H797)</f>
        <v/>
      </c>
    </row>
    <row r="798" spans="1:5" x14ac:dyDescent="0.15">
      <c r="A798" t="str">
        <f>IF('[1]配网开关（负荷开关+断路器）'!A798="","",'[1]配网开关（负荷开关+断路器）'!A798)</f>
        <v/>
      </c>
      <c r="B798" t="str">
        <f>IF('[1]配网开关（负荷开关+断路器）'!B798="","",'[1]配网开关（负荷开关+断路器）'!B798)</f>
        <v/>
      </c>
      <c r="C798" t="str">
        <f>IF('[1]配网开关（负荷开关+断路器）'!D798="","",'[1]配网开关（负荷开关+断路器）'!D798)</f>
        <v/>
      </c>
      <c r="D798" t="str">
        <f>IF('[1]配网开关（负荷开关+断路器）'!E798="","",'[1]配网开关（负荷开关+断路器）'!E798)</f>
        <v/>
      </c>
      <c r="E798" t="str">
        <f>IF('[1]配网开关（负荷开关+断路器）'!H798="","",'[1]配网开关（负荷开关+断路器）'!H798)</f>
        <v/>
      </c>
    </row>
    <row r="799" spans="1:5" x14ac:dyDescent="0.15">
      <c r="A799" t="str">
        <f>IF('[1]配网开关（负荷开关+断路器）'!A799="","",'[1]配网开关（负荷开关+断路器）'!A799)</f>
        <v/>
      </c>
      <c r="B799" t="str">
        <f>IF('[1]配网开关（负荷开关+断路器）'!B799="","",'[1]配网开关（负荷开关+断路器）'!B799)</f>
        <v/>
      </c>
      <c r="C799" t="str">
        <f>IF('[1]配网开关（负荷开关+断路器）'!D799="","",'[1]配网开关（负荷开关+断路器）'!D799)</f>
        <v/>
      </c>
      <c r="D799" t="str">
        <f>IF('[1]配网开关（负荷开关+断路器）'!E799="","",'[1]配网开关（负荷开关+断路器）'!E799)</f>
        <v/>
      </c>
      <c r="E799" t="str">
        <f>IF('[1]配网开关（负荷开关+断路器）'!H799="","",'[1]配网开关（负荷开关+断路器）'!H799)</f>
        <v/>
      </c>
    </row>
    <row r="800" spans="1:5" x14ac:dyDescent="0.15">
      <c r="A800" t="str">
        <f>IF('[1]配网开关（负荷开关+断路器）'!A800="","",'[1]配网开关（负荷开关+断路器）'!A800)</f>
        <v/>
      </c>
      <c r="B800" t="str">
        <f>IF('[1]配网开关（负荷开关+断路器）'!B800="","",'[1]配网开关（负荷开关+断路器）'!B800)</f>
        <v/>
      </c>
      <c r="C800" t="str">
        <f>IF('[1]配网开关（负荷开关+断路器）'!D800="","",'[1]配网开关（负荷开关+断路器）'!D800)</f>
        <v/>
      </c>
      <c r="D800" t="str">
        <f>IF('[1]配网开关（负荷开关+断路器）'!E800="","",'[1]配网开关（负荷开关+断路器）'!E800)</f>
        <v/>
      </c>
      <c r="E800" t="str">
        <f>IF('[1]配网开关（负荷开关+断路器）'!H800="","",'[1]配网开关（负荷开关+断路器）'!H800)</f>
        <v/>
      </c>
    </row>
    <row r="801" spans="1:5" x14ac:dyDescent="0.15">
      <c r="A801" t="str">
        <f>IF('[1]配网开关（负荷开关+断路器）'!A801="","",'[1]配网开关（负荷开关+断路器）'!A801)</f>
        <v/>
      </c>
      <c r="B801" t="str">
        <f>IF('[1]配网开关（负荷开关+断路器）'!B801="","",'[1]配网开关（负荷开关+断路器）'!B801)</f>
        <v/>
      </c>
      <c r="C801" t="str">
        <f>IF('[1]配网开关（负荷开关+断路器）'!D801="","",'[1]配网开关（负荷开关+断路器）'!D801)</f>
        <v/>
      </c>
      <c r="D801" t="str">
        <f>IF('[1]配网开关（负荷开关+断路器）'!E801="","",'[1]配网开关（负荷开关+断路器）'!E801)</f>
        <v/>
      </c>
      <c r="E801" t="str">
        <f>IF('[1]配网开关（负荷开关+断路器）'!H801="","",'[1]配网开关（负荷开关+断路器）'!H801)</f>
        <v/>
      </c>
    </row>
    <row r="802" spans="1:5" x14ac:dyDescent="0.15">
      <c r="A802" t="str">
        <f>IF('[1]配网开关（负荷开关+断路器）'!A802="","",'[1]配网开关（负荷开关+断路器）'!A802)</f>
        <v/>
      </c>
      <c r="B802" t="str">
        <f>IF('[1]配网开关（负荷开关+断路器）'!B802="","",'[1]配网开关（负荷开关+断路器）'!B802)</f>
        <v/>
      </c>
      <c r="C802" t="str">
        <f>IF('[1]配网开关（负荷开关+断路器）'!D802="","",'[1]配网开关（负荷开关+断路器）'!D802)</f>
        <v/>
      </c>
      <c r="D802" t="str">
        <f>IF('[1]配网开关（负荷开关+断路器）'!E802="","",'[1]配网开关（负荷开关+断路器）'!E802)</f>
        <v/>
      </c>
      <c r="E802" t="str">
        <f>IF('[1]配网开关（负荷开关+断路器）'!H802="","",'[1]配网开关（负荷开关+断路器）'!H802)</f>
        <v/>
      </c>
    </row>
    <row r="803" spans="1:5" x14ac:dyDescent="0.15">
      <c r="A803" t="str">
        <f>IF('[1]配网开关（负荷开关+断路器）'!A803="","",'[1]配网开关（负荷开关+断路器）'!A803)</f>
        <v/>
      </c>
      <c r="B803" t="str">
        <f>IF('[1]配网开关（负荷开关+断路器）'!B803="","",'[1]配网开关（负荷开关+断路器）'!B803)</f>
        <v/>
      </c>
      <c r="C803" t="str">
        <f>IF('[1]配网开关（负荷开关+断路器）'!D803="","",'[1]配网开关（负荷开关+断路器）'!D803)</f>
        <v/>
      </c>
      <c r="D803" t="str">
        <f>IF('[1]配网开关（负荷开关+断路器）'!E803="","",'[1]配网开关（负荷开关+断路器）'!E803)</f>
        <v/>
      </c>
      <c r="E803" t="str">
        <f>IF('[1]配网开关（负荷开关+断路器）'!H803="","",'[1]配网开关（负荷开关+断路器）'!H803)</f>
        <v/>
      </c>
    </row>
    <row r="804" spans="1:5" x14ac:dyDescent="0.15">
      <c r="A804" t="str">
        <f>IF('[1]配网开关（负荷开关+断路器）'!A804="","",'[1]配网开关（负荷开关+断路器）'!A804)</f>
        <v/>
      </c>
      <c r="B804" t="str">
        <f>IF('[1]配网开关（负荷开关+断路器）'!B804="","",'[1]配网开关（负荷开关+断路器）'!B804)</f>
        <v/>
      </c>
      <c r="C804" t="str">
        <f>IF('[1]配网开关（负荷开关+断路器）'!D804="","",'[1]配网开关（负荷开关+断路器）'!D804)</f>
        <v/>
      </c>
      <c r="D804" t="str">
        <f>IF('[1]配网开关（负荷开关+断路器）'!E804="","",'[1]配网开关（负荷开关+断路器）'!E804)</f>
        <v/>
      </c>
      <c r="E804" t="str">
        <f>IF('[1]配网开关（负荷开关+断路器）'!H804="","",'[1]配网开关（负荷开关+断路器）'!H804)</f>
        <v/>
      </c>
    </row>
    <row r="805" spans="1:5" x14ac:dyDescent="0.15">
      <c r="A805" t="str">
        <f>IF('[1]配网开关（负荷开关+断路器）'!A805="","",'[1]配网开关（负荷开关+断路器）'!A805)</f>
        <v/>
      </c>
      <c r="B805" t="str">
        <f>IF('[1]配网开关（负荷开关+断路器）'!B805="","",'[1]配网开关（负荷开关+断路器）'!B805)</f>
        <v/>
      </c>
      <c r="C805" t="str">
        <f>IF('[1]配网开关（负荷开关+断路器）'!D805="","",'[1]配网开关（负荷开关+断路器）'!D805)</f>
        <v/>
      </c>
      <c r="D805" t="str">
        <f>IF('[1]配网开关（负荷开关+断路器）'!E805="","",'[1]配网开关（负荷开关+断路器）'!E805)</f>
        <v/>
      </c>
      <c r="E805" t="str">
        <f>IF('[1]配网开关（负荷开关+断路器）'!H805="","",'[1]配网开关（负荷开关+断路器）'!H805)</f>
        <v/>
      </c>
    </row>
    <row r="806" spans="1:5" x14ac:dyDescent="0.15">
      <c r="A806" t="str">
        <f>IF('[1]配网开关（负荷开关+断路器）'!A806="","",'[1]配网开关（负荷开关+断路器）'!A806)</f>
        <v/>
      </c>
      <c r="B806" t="str">
        <f>IF('[1]配网开关（负荷开关+断路器）'!B806="","",'[1]配网开关（负荷开关+断路器）'!B806)</f>
        <v/>
      </c>
      <c r="C806" t="str">
        <f>IF('[1]配网开关（负荷开关+断路器）'!D806="","",'[1]配网开关（负荷开关+断路器）'!D806)</f>
        <v/>
      </c>
      <c r="D806" t="str">
        <f>IF('[1]配网开关（负荷开关+断路器）'!E806="","",'[1]配网开关（负荷开关+断路器）'!E806)</f>
        <v/>
      </c>
      <c r="E806" t="str">
        <f>IF('[1]配网开关（负荷开关+断路器）'!H806="","",'[1]配网开关（负荷开关+断路器）'!H806)</f>
        <v/>
      </c>
    </row>
    <row r="807" spans="1:5" x14ac:dyDescent="0.15">
      <c r="A807" t="str">
        <f>IF('[1]配网开关（负荷开关+断路器）'!A807="","",'[1]配网开关（负荷开关+断路器）'!A807)</f>
        <v/>
      </c>
      <c r="B807" t="str">
        <f>IF('[1]配网开关（负荷开关+断路器）'!B807="","",'[1]配网开关（负荷开关+断路器）'!B807)</f>
        <v/>
      </c>
      <c r="C807" t="str">
        <f>IF('[1]配网开关（负荷开关+断路器）'!D807="","",'[1]配网开关（负荷开关+断路器）'!D807)</f>
        <v/>
      </c>
      <c r="D807" t="str">
        <f>IF('[1]配网开关（负荷开关+断路器）'!E807="","",'[1]配网开关（负荷开关+断路器）'!E807)</f>
        <v/>
      </c>
      <c r="E807" t="str">
        <f>IF('[1]配网开关（负荷开关+断路器）'!H807="","",'[1]配网开关（负荷开关+断路器）'!H807)</f>
        <v/>
      </c>
    </row>
    <row r="808" spans="1:5" x14ac:dyDescent="0.15">
      <c r="A808" t="str">
        <f>IF('[1]配网开关（负荷开关+断路器）'!A808="","",'[1]配网开关（负荷开关+断路器）'!A808)</f>
        <v/>
      </c>
      <c r="B808" t="str">
        <f>IF('[1]配网开关（负荷开关+断路器）'!B808="","",'[1]配网开关（负荷开关+断路器）'!B808)</f>
        <v/>
      </c>
      <c r="C808" t="str">
        <f>IF('[1]配网开关（负荷开关+断路器）'!D808="","",'[1]配网开关（负荷开关+断路器）'!D808)</f>
        <v/>
      </c>
      <c r="D808" t="str">
        <f>IF('[1]配网开关（负荷开关+断路器）'!E808="","",'[1]配网开关（负荷开关+断路器）'!E808)</f>
        <v/>
      </c>
      <c r="E808" t="str">
        <f>IF('[1]配网开关（负荷开关+断路器）'!H808="","",'[1]配网开关（负荷开关+断路器）'!H808)</f>
        <v/>
      </c>
    </row>
    <row r="809" spans="1:5" x14ac:dyDescent="0.15">
      <c r="A809" t="str">
        <f>IF('[1]配网开关（负荷开关+断路器）'!A809="","",'[1]配网开关（负荷开关+断路器）'!A809)</f>
        <v/>
      </c>
      <c r="B809" t="str">
        <f>IF('[1]配网开关（负荷开关+断路器）'!B809="","",'[1]配网开关（负荷开关+断路器）'!B809)</f>
        <v/>
      </c>
      <c r="C809" t="str">
        <f>IF('[1]配网开关（负荷开关+断路器）'!D809="","",'[1]配网开关（负荷开关+断路器）'!D809)</f>
        <v/>
      </c>
      <c r="D809" t="str">
        <f>IF('[1]配网开关（负荷开关+断路器）'!E809="","",'[1]配网开关（负荷开关+断路器）'!E809)</f>
        <v/>
      </c>
      <c r="E809" t="str">
        <f>IF('[1]配网开关（负荷开关+断路器）'!H809="","",'[1]配网开关（负荷开关+断路器）'!H809)</f>
        <v/>
      </c>
    </row>
    <row r="810" spans="1:5" x14ac:dyDescent="0.15">
      <c r="A810" t="str">
        <f>IF('[1]配网开关（负荷开关+断路器）'!A810="","",'[1]配网开关（负荷开关+断路器）'!A810)</f>
        <v/>
      </c>
      <c r="B810" t="str">
        <f>IF('[1]配网开关（负荷开关+断路器）'!B810="","",'[1]配网开关（负荷开关+断路器）'!B810)</f>
        <v/>
      </c>
      <c r="C810" t="str">
        <f>IF('[1]配网开关（负荷开关+断路器）'!D810="","",'[1]配网开关（负荷开关+断路器）'!D810)</f>
        <v/>
      </c>
      <c r="D810" t="str">
        <f>IF('[1]配网开关（负荷开关+断路器）'!E810="","",'[1]配网开关（负荷开关+断路器）'!E810)</f>
        <v/>
      </c>
      <c r="E810" t="str">
        <f>IF('[1]配网开关（负荷开关+断路器）'!H810="","",'[1]配网开关（负荷开关+断路器）'!H810)</f>
        <v/>
      </c>
    </row>
    <row r="811" spans="1:5" x14ac:dyDescent="0.15">
      <c r="A811" t="str">
        <f>IF('[1]配网开关（负荷开关+断路器）'!A811="","",'[1]配网开关（负荷开关+断路器）'!A811)</f>
        <v/>
      </c>
      <c r="B811" t="str">
        <f>IF('[1]配网开关（负荷开关+断路器）'!B811="","",'[1]配网开关（负荷开关+断路器）'!B811)</f>
        <v/>
      </c>
      <c r="C811" t="str">
        <f>IF('[1]配网开关（负荷开关+断路器）'!D811="","",'[1]配网开关（负荷开关+断路器）'!D811)</f>
        <v/>
      </c>
      <c r="D811" t="str">
        <f>IF('[1]配网开关（负荷开关+断路器）'!E811="","",'[1]配网开关（负荷开关+断路器）'!E811)</f>
        <v/>
      </c>
      <c r="E811" t="str">
        <f>IF('[1]配网开关（负荷开关+断路器）'!H811="","",'[1]配网开关（负荷开关+断路器）'!H811)</f>
        <v/>
      </c>
    </row>
    <row r="812" spans="1:5" x14ac:dyDescent="0.15">
      <c r="A812" t="str">
        <f>IF('[1]配网开关（负荷开关+断路器）'!A812="","",'[1]配网开关（负荷开关+断路器）'!A812)</f>
        <v/>
      </c>
      <c r="B812" t="str">
        <f>IF('[1]配网开关（负荷开关+断路器）'!B812="","",'[1]配网开关（负荷开关+断路器）'!B812)</f>
        <v/>
      </c>
      <c r="C812" t="str">
        <f>IF('[1]配网开关（负荷开关+断路器）'!D812="","",'[1]配网开关（负荷开关+断路器）'!D812)</f>
        <v/>
      </c>
      <c r="D812" t="str">
        <f>IF('[1]配网开关（负荷开关+断路器）'!E812="","",'[1]配网开关（负荷开关+断路器）'!E812)</f>
        <v/>
      </c>
      <c r="E812" t="str">
        <f>IF('[1]配网开关（负荷开关+断路器）'!H812="","",'[1]配网开关（负荷开关+断路器）'!H812)</f>
        <v/>
      </c>
    </row>
    <row r="813" spans="1:5" x14ac:dyDescent="0.15">
      <c r="A813" t="str">
        <f>IF('[1]配网开关（负荷开关+断路器）'!A813="","",'[1]配网开关（负荷开关+断路器）'!A813)</f>
        <v/>
      </c>
      <c r="B813" t="str">
        <f>IF('[1]配网开关（负荷开关+断路器）'!B813="","",'[1]配网开关（负荷开关+断路器）'!B813)</f>
        <v/>
      </c>
      <c r="C813" t="str">
        <f>IF('[1]配网开关（负荷开关+断路器）'!D813="","",'[1]配网开关（负荷开关+断路器）'!D813)</f>
        <v/>
      </c>
      <c r="D813" t="str">
        <f>IF('[1]配网开关（负荷开关+断路器）'!E813="","",'[1]配网开关（负荷开关+断路器）'!E813)</f>
        <v/>
      </c>
      <c r="E813" t="str">
        <f>IF('[1]配网开关（负荷开关+断路器）'!H813="","",'[1]配网开关（负荷开关+断路器）'!H813)</f>
        <v/>
      </c>
    </row>
    <row r="814" spans="1:5" x14ac:dyDescent="0.15">
      <c r="A814" t="str">
        <f>IF('[1]配网开关（负荷开关+断路器）'!A814="","",'[1]配网开关（负荷开关+断路器）'!A814)</f>
        <v/>
      </c>
      <c r="B814" t="str">
        <f>IF('[1]配网开关（负荷开关+断路器）'!B814="","",'[1]配网开关（负荷开关+断路器）'!B814)</f>
        <v/>
      </c>
      <c r="C814" t="str">
        <f>IF('[1]配网开关（负荷开关+断路器）'!D814="","",'[1]配网开关（负荷开关+断路器）'!D814)</f>
        <v/>
      </c>
      <c r="D814" t="str">
        <f>IF('[1]配网开关（负荷开关+断路器）'!E814="","",'[1]配网开关（负荷开关+断路器）'!E814)</f>
        <v/>
      </c>
      <c r="E814" t="str">
        <f>IF('[1]配网开关（负荷开关+断路器）'!H814="","",'[1]配网开关（负荷开关+断路器）'!H814)</f>
        <v/>
      </c>
    </row>
    <row r="815" spans="1:5" x14ac:dyDescent="0.15">
      <c r="A815" t="str">
        <f>IF('[1]配网开关（负荷开关+断路器）'!A815="","",'[1]配网开关（负荷开关+断路器）'!A815)</f>
        <v/>
      </c>
      <c r="B815" t="str">
        <f>IF('[1]配网开关（负荷开关+断路器）'!B815="","",'[1]配网开关（负荷开关+断路器）'!B815)</f>
        <v/>
      </c>
      <c r="C815" t="str">
        <f>IF('[1]配网开关（负荷开关+断路器）'!D815="","",'[1]配网开关（负荷开关+断路器）'!D815)</f>
        <v/>
      </c>
      <c r="D815" t="str">
        <f>IF('[1]配网开关（负荷开关+断路器）'!E815="","",'[1]配网开关（负荷开关+断路器）'!E815)</f>
        <v/>
      </c>
      <c r="E815" t="str">
        <f>IF('[1]配网开关（负荷开关+断路器）'!H815="","",'[1]配网开关（负荷开关+断路器）'!H815)</f>
        <v/>
      </c>
    </row>
    <row r="816" spans="1:5" x14ac:dyDescent="0.15">
      <c r="A816" t="str">
        <f>IF('[1]配网开关（负荷开关+断路器）'!A816="","",'[1]配网开关（负荷开关+断路器）'!A816)</f>
        <v/>
      </c>
      <c r="B816" t="str">
        <f>IF('[1]配网开关（负荷开关+断路器）'!B816="","",'[1]配网开关（负荷开关+断路器）'!B816)</f>
        <v/>
      </c>
      <c r="C816" t="str">
        <f>IF('[1]配网开关（负荷开关+断路器）'!D816="","",'[1]配网开关（负荷开关+断路器）'!D816)</f>
        <v/>
      </c>
      <c r="D816" t="str">
        <f>IF('[1]配网开关（负荷开关+断路器）'!E816="","",'[1]配网开关（负荷开关+断路器）'!E816)</f>
        <v/>
      </c>
      <c r="E816" t="str">
        <f>IF('[1]配网开关（负荷开关+断路器）'!H816="","",'[1]配网开关（负荷开关+断路器）'!H816)</f>
        <v/>
      </c>
    </row>
    <row r="817" spans="1:5" x14ac:dyDescent="0.15">
      <c r="A817" t="str">
        <f>IF('[1]配网开关（负荷开关+断路器）'!A817="","",'[1]配网开关（负荷开关+断路器）'!A817)</f>
        <v/>
      </c>
      <c r="B817" t="str">
        <f>IF('[1]配网开关（负荷开关+断路器）'!B817="","",'[1]配网开关（负荷开关+断路器）'!B817)</f>
        <v/>
      </c>
      <c r="C817" t="str">
        <f>IF('[1]配网开关（负荷开关+断路器）'!D817="","",'[1]配网开关（负荷开关+断路器）'!D817)</f>
        <v/>
      </c>
      <c r="D817" t="str">
        <f>IF('[1]配网开关（负荷开关+断路器）'!E817="","",'[1]配网开关（负荷开关+断路器）'!E817)</f>
        <v/>
      </c>
      <c r="E817" t="str">
        <f>IF('[1]配网开关（负荷开关+断路器）'!H817="","",'[1]配网开关（负荷开关+断路器）'!H817)</f>
        <v/>
      </c>
    </row>
    <row r="818" spans="1:5" x14ac:dyDescent="0.15">
      <c r="A818" t="str">
        <f>IF('[1]配网开关（负荷开关+断路器）'!A818="","",'[1]配网开关（负荷开关+断路器）'!A818)</f>
        <v/>
      </c>
      <c r="B818" t="str">
        <f>IF('[1]配网开关（负荷开关+断路器）'!B818="","",'[1]配网开关（负荷开关+断路器）'!B818)</f>
        <v/>
      </c>
      <c r="C818" t="str">
        <f>IF('[1]配网开关（负荷开关+断路器）'!D818="","",'[1]配网开关（负荷开关+断路器）'!D818)</f>
        <v/>
      </c>
      <c r="D818" t="str">
        <f>IF('[1]配网开关（负荷开关+断路器）'!E818="","",'[1]配网开关（负荷开关+断路器）'!E818)</f>
        <v/>
      </c>
      <c r="E818" t="str">
        <f>IF('[1]配网开关（负荷开关+断路器）'!H818="","",'[1]配网开关（负荷开关+断路器）'!H818)</f>
        <v/>
      </c>
    </row>
    <row r="819" spans="1:5" x14ac:dyDescent="0.15">
      <c r="A819" t="str">
        <f>IF('[1]配网开关（负荷开关+断路器）'!A819="","",'[1]配网开关（负荷开关+断路器）'!A819)</f>
        <v/>
      </c>
      <c r="B819" t="str">
        <f>IF('[1]配网开关（负荷开关+断路器）'!B819="","",'[1]配网开关（负荷开关+断路器）'!B819)</f>
        <v/>
      </c>
      <c r="C819" t="str">
        <f>IF('[1]配网开关（负荷开关+断路器）'!D819="","",'[1]配网开关（负荷开关+断路器）'!D819)</f>
        <v/>
      </c>
      <c r="D819" t="str">
        <f>IF('[1]配网开关（负荷开关+断路器）'!E819="","",'[1]配网开关（负荷开关+断路器）'!E819)</f>
        <v/>
      </c>
      <c r="E819" t="str">
        <f>IF('[1]配网开关（负荷开关+断路器）'!H819="","",'[1]配网开关（负荷开关+断路器）'!H819)</f>
        <v/>
      </c>
    </row>
    <row r="820" spans="1:5" x14ac:dyDescent="0.15">
      <c r="A820" t="str">
        <f>IF('[1]配网开关（负荷开关+断路器）'!A820="","",'[1]配网开关（负荷开关+断路器）'!A820)</f>
        <v/>
      </c>
      <c r="B820" t="str">
        <f>IF('[1]配网开关（负荷开关+断路器）'!B820="","",'[1]配网开关（负荷开关+断路器）'!B820)</f>
        <v/>
      </c>
      <c r="C820" t="str">
        <f>IF('[1]配网开关（负荷开关+断路器）'!D820="","",'[1]配网开关（负荷开关+断路器）'!D820)</f>
        <v/>
      </c>
      <c r="D820" t="str">
        <f>IF('[1]配网开关（负荷开关+断路器）'!E820="","",'[1]配网开关（负荷开关+断路器）'!E820)</f>
        <v/>
      </c>
      <c r="E820" t="str">
        <f>IF('[1]配网开关（负荷开关+断路器）'!H820="","",'[1]配网开关（负荷开关+断路器）'!H820)</f>
        <v/>
      </c>
    </row>
    <row r="821" spans="1:5" x14ac:dyDescent="0.15">
      <c r="A821" t="str">
        <f>IF('[1]配网开关（负荷开关+断路器）'!A821="","",'[1]配网开关（负荷开关+断路器）'!A821)</f>
        <v/>
      </c>
      <c r="B821" t="str">
        <f>IF('[1]配网开关（负荷开关+断路器）'!B821="","",'[1]配网开关（负荷开关+断路器）'!B821)</f>
        <v/>
      </c>
      <c r="C821" t="str">
        <f>IF('[1]配网开关（负荷开关+断路器）'!D821="","",'[1]配网开关（负荷开关+断路器）'!D821)</f>
        <v/>
      </c>
      <c r="D821" t="str">
        <f>IF('[1]配网开关（负荷开关+断路器）'!E821="","",'[1]配网开关（负荷开关+断路器）'!E821)</f>
        <v/>
      </c>
      <c r="E821" t="str">
        <f>IF('[1]配网开关（负荷开关+断路器）'!H821="","",'[1]配网开关（负荷开关+断路器）'!H821)</f>
        <v/>
      </c>
    </row>
    <row r="822" spans="1:5" x14ac:dyDescent="0.15">
      <c r="A822" t="str">
        <f>IF('[1]配网开关（负荷开关+断路器）'!A822="","",'[1]配网开关（负荷开关+断路器）'!A822)</f>
        <v/>
      </c>
      <c r="B822" t="str">
        <f>IF('[1]配网开关（负荷开关+断路器）'!B822="","",'[1]配网开关（负荷开关+断路器）'!B822)</f>
        <v/>
      </c>
      <c r="C822" t="str">
        <f>IF('[1]配网开关（负荷开关+断路器）'!D822="","",'[1]配网开关（负荷开关+断路器）'!D822)</f>
        <v/>
      </c>
      <c r="D822" t="str">
        <f>IF('[1]配网开关（负荷开关+断路器）'!E822="","",'[1]配网开关（负荷开关+断路器）'!E822)</f>
        <v/>
      </c>
      <c r="E822" t="str">
        <f>IF('[1]配网开关（负荷开关+断路器）'!H822="","",'[1]配网开关（负荷开关+断路器）'!H822)</f>
        <v/>
      </c>
    </row>
    <row r="823" spans="1:5" x14ac:dyDescent="0.15">
      <c r="A823" t="str">
        <f>IF('[1]配网开关（负荷开关+断路器）'!A823="","",'[1]配网开关（负荷开关+断路器）'!A823)</f>
        <v/>
      </c>
      <c r="B823" t="str">
        <f>IF('[1]配网开关（负荷开关+断路器）'!B823="","",'[1]配网开关（负荷开关+断路器）'!B823)</f>
        <v/>
      </c>
      <c r="C823" t="str">
        <f>IF('[1]配网开关（负荷开关+断路器）'!D823="","",'[1]配网开关（负荷开关+断路器）'!D823)</f>
        <v/>
      </c>
      <c r="D823" t="str">
        <f>IF('[1]配网开关（负荷开关+断路器）'!E823="","",'[1]配网开关（负荷开关+断路器）'!E823)</f>
        <v/>
      </c>
      <c r="E823" t="str">
        <f>IF('[1]配网开关（负荷开关+断路器）'!H823="","",'[1]配网开关（负荷开关+断路器）'!H823)</f>
        <v/>
      </c>
    </row>
    <row r="824" spans="1:5" x14ac:dyDescent="0.15">
      <c r="A824" t="str">
        <f>IF('[1]配网开关（负荷开关+断路器）'!A824="","",'[1]配网开关（负荷开关+断路器）'!A824)</f>
        <v/>
      </c>
      <c r="B824" t="str">
        <f>IF('[1]配网开关（负荷开关+断路器）'!B824="","",'[1]配网开关（负荷开关+断路器）'!B824)</f>
        <v/>
      </c>
      <c r="C824" t="str">
        <f>IF('[1]配网开关（负荷开关+断路器）'!D824="","",'[1]配网开关（负荷开关+断路器）'!D824)</f>
        <v/>
      </c>
      <c r="D824" t="str">
        <f>IF('[1]配网开关（负荷开关+断路器）'!E824="","",'[1]配网开关（负荷开关+断路器）'!E824)</f>
        <v/>
      </c>
      <c r="E824" t="str">
        <f>IF('[1]配网开关（负荷开关+断路器）'!H824="","",'[1]配网开关（负荷开关+断路器）'!H824)</f>
        <v/>
      </c>
    </row>
    <row r="825" spans="1:5" x14ac:dyDescent="0.15">
      <c r="A825" t="str">
        <f>IF('[1]配网开关（负荷开关+断路器）'!A825="","",'[1]配网开关（负荷开关+断路器）'!A825)</f>
        <v/>
      </c>
      <c r="B825" t="str">
        <f>IF('[1]配网开关（负荷开关+断路器）'!B825="","",'[1]配网开关（负荷开关+断路器）'!B825)</f>
        <v/>
      </c>
      <c r="C825" t="str">
        <f>IF('[1]配网开关（负荷开关+断路器）'!D825="","",'[1]配网开关（负荷开关+断路器）'!D825)</f>
        <v/>
      </c>
      <c r="D825" t="str">
        <f>IF('[1]配网开关（负荷开关+断路器）'!E825="","",'[1]配网开关（负荷开关+断路器）'!E825)</f>
        <v/>
      </c>
      <c r="E825" t="str">
        <f>IF('[1]配网开关（负荷开关+断路器）'!H825="","",'[1]配网开关（负荷开关+断路器）'!H825)</f>
        <v/>
      </c>
    </row>
    <row r="826" spans="1:5" x14ac:dyDescent="0.15">
      <c r="A826" t="str">
        <f>IF('[1]配网开关（负荷开关+断路器）'!A826="","",'[1]配网开关（负荷开关+断路器）'!A826)</f>
        <v/>
      </c>
      <c r="B826" t="str">
        <f>IF('[1]配网开关（负荷开关+断路器）'!B826="","",'[1]配网开关（负荷开关+断路器）'!B826)</f>
        <v/>
      </c>
      <c r="C826" t="str">
        <f>IF('[1]配网开关（负荷开关+断路器）'!D826="","",'[1]配网开关（负荷开关+断路器）'!D826)</f>
        <v/>
      </c>
      <c r="D826" t="str">
        <f>IF('[1]配网开关（负荷开关+断路器）'!E826="","",'[1]配网开关（负荷开关+断路器）'!E826)</f>
        <v/>
      </c>
      <c r="E826" t="str">
        <f>IF('[1]配网开关（负荷开关+断路器）'!H826="","",'[1]配网开关（负荷开关+断路器）'!H826)</f>
        <v/>
      </c>
    </row>
    <row r="827" spans="1:5" x14ac:dyDescent="0.15">
      <c r="A827" t="str">
        <f>IF('[1]配网开关（负荷开关+断路器）'!A827="","",'[1]配网开关（负荷开关+断路器）'!A827)</f>
        <v/>
      </c>
      <c r="B827" t="str">
        <f>IF('[1]配网开关（负荷开关+断路器）'!B827="","",'[1]配网开关（负荷开关+断路器）'!B827)</f>
        <v/>
      </c>
      <c r="C827" t="str">
        <f>IF('[1]配网开关（负荷开关+断路器）'!D827="","",'[1]配网开关（负荷开关+断路器）'!D827)</f>
        <v/>
      </c>
      <c r="D827" t="str">
        <f>IF('[1]配网开关（负荷开关+断路器）'!E827="","",'[1]配网开关（负荷开关+断路器）'!E827)</f>
        <v/>
      </c>
      <c r="E827" t="str">
        <f>IF('[1]配网开关（负荷开关+断路器）'!H827="","",'[1]配网开关（负荷开关+断路器）'!H827)</f>
        <v/>
      </c>
    </row>
    <row r="828" spans="1:5" x14ac:dyDescent="0.15">
      <c r="A828" t="str">
        <f>IF('[1]配网开关（负荷开关+断路器）'!A828="","",'[1]配网开关（负荷开关+断路器）'!A828)</f>
        <v/>
      </c>
      <c r="B828" t="str">
        <f>IF('[1]配网开关（负荷开关+断路器）'!B828="","",'[1]配网开关（负荷开关+断路器）'!B828)</f>
        <v/>
      </c>
      <c r="C828" t="str">
        <f>IF('[1]配网开关（负荷开关+断路器）'!D828="","",'[1]配网开关（负荷开关+断路器）'!D828)</f>
        <v/>
      </c>
      <c r="D828" t="str">
        <f>IF('[1]配网开关（负荷开关+断路器）'!E828="","",'[1]配网开关（负荷开关+断路器）'!E828)</f>
        <v/>
      </c>
      <c r="E828" t="str">
        <f>IF('[1]配网开关（负荷开关+断路器）'!H828="","",'[1]配网开关（负荷开关+断路器）'!H828)</f>
        <v/>
      </c>
    </row>
    <row r="829" spans="1:5" x14ac:dyDescent="0.15">
      <c r="A829" t="str">
        <f>IF('[1]配网开关（负荷开关+断路器）'!A829="","",'[1]配网开关（负荷开关+断路器）'!A829)</f>
        <v/>
      </c>
      <c r="B829" t="str">
        <f>IF('[1]配网开关（负荷开关+断路器）'!B829="","",'[1]配网开关（负荷开关+断路器）'!B829)</f>
        <v/>
      </c>
      <c r="C829" t="str">
        <f>IF('[1]配网开关（负荷开关+断路器）'!D829="","",'[1]配网开关（负荷开关+断路器）'!D829)</f>
        <v/>
      </c>
      <c r="D829" t="str">
        <f>IF('[1]配网开关（负荷开关+断路器）'!E829="","",'[1]配网开关（负荷开关+断路器）'!E829)</f>
        <v/>
      </c>
      <c r="E829" t="str">
        <f>IF('[1]配网开关（负荷开关+断路器）'!H829="","",'[1]配网开关（负荷开关+断路器）'!H829)</f>
        <v/>
      </c>
    </row>
    <row r="830" spans="1:5" x14ac:dyDescent="0.15">
      <c r="A830" t="str">
        <f>IF('[1]配网开关（负荷开关+断路器）'!A830="","",'[1]配网开关（负荷开关+断路器）'!A830)</f>
        <v/>
      </c>
      <c r="B830" t="str">
        <f>IF('[1]配网开关（负荷开关+断路器）'!B830="","",'[1]配网开关（负荷开关+断路器）'!B830)</f>
        <v/>
      </c>
      <c r="C830" t="str">
        <f>IF('[1]配网开关（负荷开关+断路器）'!D830="","",'[1]配网开关（负荷开关+断路器）'!D830)</f>
        <v/>
      </c>
      <c r="D830" t="str">
        <f>IF('[1]配网开关（负荷开关+断路器）'!E830="","",'[1]配网开关（负荷开关+断路器）'!E830)</f>
        <v/>
      </c>
      <c r="E830" t="str">
        <f>IF('[1]配网开关（负荷开关+断路器）'!H830="","",'[1]配网开关（负荷开关+断路器）'!H830)</f>
        <v/>
      </c>
    </row>
    <row r="831" spans="1:5" x14ac:dyDescent="0.15">
      <c r="A831" t="str">
        <f>IF('[1]配网开关（负荷开关+断路器）'!A831="","",'[1]配网开关（负荷开关+断路器）'!A831)</f>
        <v/>
      </c>
      <c r="B831" t="str">
        <f>IF('[1]配网开关（负荷开关+断路器）'!B831="","",'[1]配网开关（负荷开关+断路器）'!B831)</f>
        <v/>
      </c>
      <c r="C831" t="str">
        <f>IF('[1]配网开关（负荷开关+断路器）'!D831="","",'[1]配网开关（负荷开关+断路器）'!D831)</f>
        <v/>
      </c>
      <c r="D831" t="str">
        <f>IF('[1]配网开关（负荷开关+断路器）'!E831="","",'[1]配网开关（负荷开关+断路器）'!E831)</f>
        <v/>
      </c>
      <c r="E831" t="str">
        <f>IF('[1]配网开关（负荷开关+断路器）'!H831="","",'[1]配网开关（负荷开关+断路器）'!H831)</f>
        <v/>
      </c>
    </row>
    <row r="832" spans="1:5" x14ac:dyDescent="0.15">
      <c r="A832" t="str">
        <f>IF('[1]配网开关（负荷开关+断路器）'!A832="","",'[1]配网开关（负荷开关+断路器）'!A832)</f>
        <v/>
      </c>
      <c r="B832" t="str">
        <f>IF('[1]配网开关（负荷开关+断路器）'!B832="","",'[1]配网开关（负荷开关+断路器）'!B832)</f>
        <v/>
      </c>
      <c r="C832" t="str">
        <f>IF('[1]配网开关（负荷开关+断路器）'!D832="","",'[1]配网开关（负荷开关+断路器）'!D832)</f>
        <v/>
      </c>
      <c r="D832" t="str">
        <f>IF('[1]配网开关（负荷开关+断路器）'!E832="","",'[1]配网开关（负荷开关+断路器）'!E832)</f>
        <v/>
      </c>
      <c r="E832" t="str">
        <f>IF('[1]配网开关（负荷开关+断路器）'!H832="","",'[1]配网开关（负荷开关+断路器）'!H832)</f>
        <v/>
      </c>
    </row>
    <row r="833" spans="1:5" x14ac:dyDescent="0.15">
      <c r="A833" t="str">
        <f>IF('[1]配网开关（负荷开关+断路器）'!A833="","",'[1]配网开关（负荷开关+断路器）'!A833)</f>
        <v/>
      </c>
      <c r="B833" t="str">
        <f>IF('[1]配网开关（负荷开关+断路器）'!B833="","",'[1]配网开关（负荷开关+断路器）'!B833)</f>
        <v/>
      </c>
      <c r="C833" t="str">
        <f>IF('[1]配网开关（负荷开关+断路器）'!D833="","",'[1]配网开关（负荷开关+断路器）'!D833)</f>
        <v/>
      </c>
      <c r="D833" t="str">
        <f>IF('[1]配网开关（负荷开关+断路器）'!E833="","",'[1]配网开关（负荷开关+断路器）'!E833)</f>
        <v/>
      </c>
      <c r="E833" t="str">
        <f>IF('[1]配网开关（负荷开关+断路器）'!H833="","",'[1]配网开关（负荷开关+断路器）'!H833)</f>
        <v/>
      </c>
    </row>
    <row r="834" spans="1:5" x14ac:dyDescent="0.15">
      <c r="A834" t="str">
        <f>IF('[1]配网开关（负荷开关+断路器）'!A834="","",'[1]配网开关（负荷开关+断路器）'!A834)</f>
        <v/>
      </c>
      <c r="B834" t="str">
        <f>IF('[1]配网开关（负荷开关+断路器）'!B834="","",'[1]配网开关（负荷开关+断路器）'!B834)</f>
        <v/>
      </c>
      <c r="C834" t="str">
        <f>IF('[1]配网开关（负荷开关+断路器）'!D834="","",'[1]配网开关（负荷开关+断路器）'!D834)</f>
        <v/>
      </c>
      <c r="D834" t="str">
        <f>IF('[1]配网开关（负荷开关+断路器）'!E834="","",'[1]配网开关（负荷开关+断路器）'!E834)</f>
        <v/>
      </c>
      <c r="E834" t="str">
        <f>IF('[1]配网开关（负荷开关+断路器）'!H834="","",'[1]配网开关（负荷开关+断路器）'!H834)</f>
        <v/>
      </c>
    </row>
    <row r="835" spans="1:5" x14ac:dyDescent="0.15">
      <c r="A835" t="str">
        <f>IF('[1]配网开关（负荷开关+断路器）'!A835="","",'[1]配网开关（负荷开关+断路器）'!A835)</f>
        <v/>
      </c>
      <c r="B835" t="str">
        <f>IF('[1]配网开关（负荷开关+断路器）'!B835="","",'[1]配网开关（负荷开关+断路器）'!B835)</f>
        <v/>
      </c>
      <c r="C835" t="str">
        <f>IF('[1]配网开关（负荷开关+断路器）'!D835="","",'[1]配网开关（负荷开关+断路器）'!D835)</f>
        <v/>
      </c>
      <c r="D835" t="str">
        <f>IF('[1]配网开关（负荷开关+断路器）'!E835="","",'[1]配网开关（负荷开关+断路器）'!E835)</f>
        <v/>
      </c>
      <c r="E835" t="str">
        <f>IF('[1]配网开关（负荷开关+断路器）'!H835="","",'[1]配网开关（负荷开关+断路器）'!H835)</f>
        <v/>
      </c>
    </row>
    <row r="836" spans="1:5" x14ac:dyDescent="0.15">
      <c r="A836" t="str">
        <f>IF('[1]配网开关（负荷开关+断路器）'!A836="","",'[1]配网开关（负荷开关+断路器）'!A836)</f>
        <v/>
      </c>
      <c r="B836" t="str">
        <f>IF('[1]配网开关（负荷开关+断路器）'!B836="","",'[1]配网开关（负荷开关+断路器）'!B836)</f>
        <v/>
      </c>
      <c r="C836" t="str">
        <f>IF('[1]配网开关（负荷开关+断路器）'!D836="","",'[1]配网开关（负荷开关+断路器）'!D836)</f>
        <v/>
      </c>
      <c r="D836" t="str">
        <f>IF('[1]配网开关（负荷开关+断路器）'!E836="","",'[1]配网开关（负荷开关+断路器）'!E836)</f>
        <v/>
      </c>
      <c r="E836" t="str">
        <f>IF('[1]配网开关（负荷开关+断路器）'!H836="","",'[1]配网开关（负荷开关+断路器）'!H836)</f>
        <v/>
      </c>
    </row>
    <row r="837" spans="1:5" x14ac:dyDescent="0.15">
      <c r="A837" t="str">
        <f>IF('[1]配网开关（负荷开关+断路器）'!A837="","",'[1]配网开关（负荷开关+断路器）'!A837)</f>
        <v/>
      </c>
      <c r="B837" t="str">
        <f>IF('[1]配网开关（负荷开关+断路器）'!B837="","",'[1]配网开关（负荷开关+断路器）'!B837)</f>
        <v/>
      </c>
      <c r="C837" t="str">
        <f>IF('[1]配网开关（负荷开关+断路器）'!D837="","",'[1]配网开关（负荷开关+断路器）'!D837)</f>
        <v/>
      </c>
      <c r="D837" t="str">
        <f>IF('[1]配网开关（负荷开关+断路器）'!E837="","",'[1]配网开关（负荷开关+断路器）'!E837)</f>
        <v/>
      </c>
      <c r="E837" t="str">
        <f>IF('[1]配网开关（负荷开关+断路器）'!H837="","",'[1]配网开关（负荷开关+断路器）'!H837)</f>
        <v/>
      </c>
    </row>
    <row r="838" spans="1:5" x14ac:dyDescent="0.15">
      <c r="A838" t="str">
        <f>IF('[1]配网开关（负荷开关+断路器）'!A838="","",'[1]配网开关（负荷开关+断路器）'!A838)</f>
        <v/>
      </c>
      <c r="B838" t="str">
        <f>IF('[1]配网开关（负荷开关+断路器）'!B838="","",'[1]配网开关（负荷开关+断路器）'!B838)</f>
        <v/>
      </c>
      <c r="C838" t="str">
        <f>IF('[1]配网开关（负荷开关+断路器）'!D838="","",'[1]配网开关（负荷开关+断路器）'!D838)</f>
        <v/>
      </c>
      <c r="D838" t="str">
        <f>IF('[1]配网开关（负荷开关+断路器）'!E838="","",'[1]配网开关（负荷开关+断路器）'!E838)</f>
        <v/>
      </c>
      <c r="E838" t="str">
        <f>IF('[1]配网开关（负荷开关+断路器）'!H838="","",'[1]配网开关（负荷开关+断路器）'!H838)</f>
        <v/>
      </c>
    </row>
    <row r="839" spans="1:5" x14ac:dyDescent="0.15">
      <c r="A839" t="str">
        <f>IF('[1]配网开关（负荷开关+断路器）'!A839="","",'[1]配网开关（负荷开关+断路器）'!A839)</f>
        <v/>
      </c>
      <c r="B839" t="str">
        <f>IF('[1]配网开关（负荷开关+断路器）'!B839="","",'[1]配网开关（负荷开关+断路器）'!B839)</f>
        <v/>
      </c>
      <c r="C839" t="str">
        <f>IF('[1]配网开关（负荷开关+断路器）'!D839="","",'[1]配网开关（负荷开关+断路器）'!D839)</f>
        <v/>
      </c>
      <c r="D839" t="str">
        <f>IF('[1]配网开关（负荷开关+断路器）'!E839="","",'[1]配网开关（负荷开关+断路器）'!E839)</f>
        <v/>
      </c>
      <c r="E839" t="str">
        <f>IF('[1]配网开关（负荷开关+断路器）'!H839="","",'[1]配网开关（负荷开关+断路器）'!H839)</f>
        <v/>
      </c>
    </row>
    <row r="840" spans="1:5" x14ac:dyDescent="0.15">
      <c r="A840" t="str">
        <f>IF('[1]配网开关（负荷开关+断路器）'!A840="","",'[1]配网开关（负荷开关+断路器）'!A840)</f>
        <v/>
      </c>
      <c r="B840" t="str">
        <f>IF('[1]配网开关（负荷开关+断路器）'!B840="","",'[1]配网开关（负荷开关+断路器）'!B840)</f>
        <v/>
      </c>
      <c r="C840" t="str">
        <f>IF('[1]配网开关（负荷开关+断路器）'!D840="","",'[1]配网开关（负荷开关+断路器）'!D840)</f>
        <v/>
      </c>
      <c r="D840" t="str">
        <f>IF('[1]配网开关（负荷开关+断路器）'!E840="","",'[1]配网开关（负荷开关+断路器）'!E840)</f>
        <v/>
      </c>
      <c r="E840" t="str">
        <f>IF('[1]配网开关（负荷开关+断路器）'!H840="","",'[1]配网开关（负荷开关+断路器）'!H840)</f>
        <v/>
      </c>
    </row>
    <row r="841" spans="1:5" x14ac:dyDescent="0.15">
      <c r="A841" t="str">
        <f>IF('[1]配网开关（负荷开关+断路器）'!A841="","",'[1]配网开关（负荷开关+断路器）'!A841)</f>
        <v/>
      </c>
      <c r="B841" t="str">
        <f>IF('[1]配网开关（负荷开关+断路器）'!B841="","",'[1]配网开关（负荷开关+断路器）'!B841)</f>
        <v/>
      </c>
      <c r="C841" t="str">
        <f>IF('[1]配网开关（负荷开关+断路器）'!D841="","",'[1]配网开关（负荷开关+断路器）'!D841)</f>
        <v/>
      </c>
      <c r="D841" t="str">
        <f>IF('[1]配网开关（负荷开关+断路器）'!E841="","",'[1]配网开关（负荷开关+断路器）'!E841)</f>
        <v/>
      </c>
      <c r="E841" t="str">
        <f>IF('[1]配网开关（负荷开关+断路器）'!H841="","",'[1]配网开关（负荷开关+断路器）'!H841)</f>
        <v/>
      </c>
    </row>
    <row r="842" spans="1:5" x14ac:dyDescent="0.15">
      <c r="A842" t="str">
        <f>IF('[1]配网开关（负荷开关+断路器）'!A842="","",'[1]配网开关（负荷开关+断路器）'!A842)</f>
        <v/>
      </c>
      <c r="B842" t="str">
        <f>IF('[1]配网开关（负荷开关+断路器）'!B842="","",'[1]配网开关（负荷开关+断路器）'!B842)</f>
        <v/>
      </c>
      <c r="C842" t="str">
        <f>IF('[1]配网开关（负荷开关+断路器）'!D842="","",'[1]配网开关（负荷开关+断路器）'!D842)</f>
        <v/>
      </c>
      <c r="D842" t="str">
        <f>IF('[1]配网开关（负荷开关+断路器）'!E842="","",'[1]配网开关（负荷开关+断路器）'!E842)</f>
        <v/>
      </c>
      <c r="E842" t="str">
        <f>IF('[1]配网开关（负荷开关+断路器）'!H842="","",'[1]配网开关（负荷开关+断路器）'!H842)</f>
        <v/>
      </c>
    </row>
    <row r="843" spans="1:5" x14ac:dyDescent="0.15">
      <c r="A843" t="str">
        <f>IF('[1]配网开关（负荷开关+断路器）'!A843="","",'[1]配网开关（负荷开关+断路器）'!A843)</f>
        <v/>
      </c>
      <c r="B843" t="str">
        <f>IF('[1]配网开关（负荷开关+断路器）'!B843="","",'[1]配网开关（负荷开关+断路器）'!B843)</f>
        <v/>
      </c>
      <c r="C843" t="str">
        <f>IF('[1]配网开关（负荷开关+断路器）'!D843="","",'[1]配网开关（负荷开关+断路器）'!D843)</f>
        <v/>
      </c>
      <c r="D843" t="str">
        <f>IF('[1]配网开关（负荷开关+断路器）'!E843="","",'[1]配网开关（负荷开关+断路器）'!E843)</f>
        <v/>
      </c>
      <c r="E843" t="str">
        <f>IF('[1]配网开关（负荷开关+断路器）'!H843="","",'[1]配网开关（负荷开关+断路器）'!H843)</f>
        <v/>
      </c>
    </row>
    <row r="844" spans="1:5" x14ac:dyDescent="0.15">
      <c r="A844" t="str">
        <f>IF('[1]配网开关（负荷开关+断路器）'!A844="","",'[1]配网开关（负荷开关+断路器）'!A844)</f>
        <v/>
      </c>
      <c r="B844" t="str">
        <f>IF('[1]配网开关（负荷开关+断路器）'!B844="","",'[1]配网开关（负荷开关+断路器）'!B844)</f>
        <v/>
      </c>
      <c r="C844" t="str">
        <f>IF('[1]配网开关（负荷开关+断路器）'!D844="","",'[1]配网开关（负荷开关+断路器）'!D844)</f>
        <v/>
      </c>
      <c r="D844" t="str">
        <f>IF('[1]配网开关（负荷开关+断路器）'!E844="","",'[1]配网开关（负荷开关+断路器）'!E844)</f>
        <v/>
      </c>
      <c r="E844" t="str">
        <f>IF('[1]配网开关（负荷开关+断路器）'!H844="","",'[1]配网开关（负荷开关+断路器）'!H844)</f>
        <v/>
      </c>
    </row>
    <row r="845" spans="1:5" x14ac:dyDescent="0.15">
      <c r="A845" t="str">
        <f>IF('[1]配网开关（负荷开关+断路器）'!A845="","",'[1]配网开关（负荷开关+断路器）'!A845)</f>
        <v/>
      </c>
      <c r="B845" t="str">
        <f>IF('[1]配网开关（负荷开关+断路器）'!B845="","",'[1]配网开关（负荷开关+断路器）'!B845)</f>
        <v/>
      </c>
      <c r="C845" t="str">
        <f>IF('[1]配网开关（负荷开关+断路器）'!D845="","",'[1]配网开关（负荷开关+断路器）'!D845)</f>
        <v/>
      </c>
      <c r="D845" t="str">
        <f>IF('[1]配网开关（负荷开关+断路器）'!E845="","",'[1]配网开关（负荷开关+断路器）'!E845)</f>
        <v/>
      </c>
      <c r="E845" t="str">
        <f>IF('[1]配网开关（负荷开关+断路器）'!H845="","",'[1]配网开关（负荷开关+断路器）'!H845)</f>
        <v/>
      </c>
    </row>
    <row r="846" spans="1:5" x14ac:dyDescent="0.15">
      <c r="A846" t="str">
        <f>IF('[1]配网开关（负荷开关+断路器）'!A846="","",'[1]配网开关（负荷开关+断路器）'!A846)</f>
        <v/>
      </c>
      <c r="B846" t="str">
        <f>IF('[1]配网开关（负荷开关+断路器）'!B846="","",'[1]配网开关（负荷开关+断路器）'!B846)</f>
        <v/>
      </c>
      <c r="C846" t="str">
        <f>IF('[1]配网开关（负荷开关+断路器）'!D846="","",'[1]配网开关（负荷开关+断路器）'!D846)</f>
        <v/>
      </c>
      <c r="D846" t="str">
        <f>IF('[1]配网开关（负荷开关+断路器）'!E846="","",'[1]配网开关（负荷开关+断路器）'!E846)</f>
        <v/>
      </c>
      <c r="E846" t="str">
        <f>IF('[1]配网开关（负荷开关+断路器）'!H846="","",'[1]配网开关（负荷开关+断路器）'!H846)</f>
        <v/>
      </c>
    </row>
    <row r="847" spans="1:5" x14ac:dyDescent="0.15">
      <c r="A847" t="str">
        <f>IF('[1]配网开关（负荷开关+断路器）'!A847="","",'[1]配网开关（负荷开关+断路器）'!A847)</f>
        <v/>
      </c>
      <c r="B847" t="str">
        <f>IF('[1]配网开关（负荷开关+断路器）'!B847="","",'[1]配网开关（负荷开关+断路器）'!B847)</f>
        <v/>
      </c>
      <c r="C847" t="str">
        <f>IF('[1]配网开关（负荷开关+断路器）'!D847="","",'[1]配网开关（负荷开关+断路器）'!D847)</f>
        <v/>
      </c>
      <c r="D847" t="str">
        <f>IF('[1]配网开关（负荷开关+断路器）'!E847="","",'[1]配网开关（负荷开关+断路器）'!E847)</f>
        <v/>
      </c>
      <c r="E847" t="str">
        <f>IF('[1]配网开关（负荷开关+断路器）'!H847="","",'[1]配网开关（负荷开关+断路器）'!H847)</f>
        <v/>
      </c>
    </row>
    <row r="848" spans="1:5" x14ac:dyDescent="0.15">
      <c r="A848" t="str">
        <f>IF('[1]配网开关（负荷开关+断路器）'!A848="","",'[1]配网开关（负荷开关+断路器）'!A848)</f>
        <v/>
      </c>
      <c r="B848" t="str">
        <f>IF('[1]配网开关（负荷开关+断路器）'!B848="","",'[1]配网开关（负荷开关+断路器）'!B848)</f>
        <v/>
      </c>
      <c r="C848" t="str">
        <f>IF('[1]配网开关（负荷开关+断路器）'!D848="","",'[1]配网开关（负荷开关+断路器）'!D848)</f>
        <v/>
      </c>
      <c r="D848" t="str">
        <f>IF('[1]配网开关（负荷开关+断路器）'!E848="","",'[1]配网开关（负荷开关+断路器）'!E848)</f>
        <v/>
      </c>
      <c r="E848" t="str">
        <f>IF('[1]配网开关（负荷开关+断路器）'!H848="","",'[1]配网开关（负荷开关+断路器）'!H848)</f>
        <v/>
      </c>
    </row>
    <row r="849" spans="1:5" x14ac:dyDescent="0.15">
      <c r="A849" t="str">
        <f>IF('[1]配网开关（负荷开关+断路器）'!A849="","",'[1]配网开关（负荷开关+断路器）'!A849)</f>
        <v/>
      </c>
      <c r="B849" t="str">
        <f>IF('[1]配网开关（负荷开关+断路器）'!B849="","",'[1]配网开关（负荷开关+断路器）'!B849)</f>
        <v/>
      </c>
      <c r="C849" t="str">
        <f>IF('[1]配网开关（负荷开关+断路器）'!D849="","",'[1]配网开关（负荷开关+断路器）'!D849)</f>
        <v/>
      </c>
      <c r="D849" t="str">
        <f>IF('[1]配网开关（负荷开关+断路器）'!E849="","",'[1]配网开关（负荷开关+断路器）'!E849)</f>
        <v/>
      </c>
      <c r="E849" t="str">
        <f>IF('[1]配网开关（负荷开关+断路器）'!H849="","",'[1]配网开关（负荷开关+断路器）'!H849)</f>
        <v/>
      </c>
    </row>
    <row r="850" spans="1:5" x14ac:dyDescent="0.15">
      <c r="A850" t="str">
        <f>IF('[1]配网开关（负荷开关+断路器）'!A850="","",'[1]配网开关（负荷开关+断路器）'!A850)</f>
        <v/>
      </c>
      <c r="B850" t="str">
        <f>IF('[1]配网开关（负荷开关+断路器）'!B850="","",'[1]配网开关（负荷开关+断路器）'!B850)</f>
        <v/>
      </c>
      <c r="C850" t="str">
        <f>IF('[1]配网开关（负荷开关+断路器）'!D850="","",'[1]配网开关（负荷开关+断路器）'!D850)</f>
        <v/>
      </c>
      <c r="D850" t="str">
        <f>IF('[1]配网开关（负荷开关+断路器）'!E850="","",'[1]配网开关（负荷开关+断路器）'!E850)</f>
        <v/>
      </c>
      <c r="E850" t="str">
        <f>IF('[1]配网开关（负荷开关+断路器）'!H850="","",'[1]配网开关（负荷开关+断路器）'!H850)</f>
        <v/>
      </c>
    </row>
    <row r="851" spans="1:5" x14ac:dyDescent="0.15">
      <c r="A851" t="str">
        <f>IF('[1]配网开关（负荷开关+断路器）'!A851="","",'[1]配网开关（负荷开关+断路器）'!A851)</f>
        <v/>
      </c>
      <c r="B851" t="str">
        <f>IF('[1]配网开关（负荷开关+断路器）'!B851="","",'[1]配网开关（负荷开关+断路器）'!B851)</f>
        <v/>
      </c>
      <c r="C851" t="str">
        <f>IF('[1]配网开关（负荷开关+断路器）'!D851="","",'[1]配网开关（负荷开关+断路器）'!D851)</f>
        <v/>
      </c>
      <c r="D851" t="str">
        <f>IF('[1]配网开关（负荷开关+断路器）'!E851="","",'[1]配网开关（负荷开关+断路器）'!E851)</f>
        <v/>
      </c>
      <c r="E851" t="str">
        <f>IF('[1]配网开关（负荷开关+断路器）'!H851="","",'[1]配网开关（负荷开关+断路器）'!H851)</f>
        <v/>
      </c>
    </row>
    <row r="852" spans="1:5" x14ac:dyDescent="0.15">
      <c r="A852" t="str">
        <f>IF('[1]配网开关（负荷开关+断路器）'!A852="","",'[1]配网开关（负荷开关+断路器）'!A852)</f>
        <v/>
      </c>
      <c r="B852" t="str">
        <f>IF('[1]配网开关（负荷开关+断路器）'!B852="","",'[1]配网开关（负荷开关+断路器）'!B852)</f>
        <v/>
      </c>
      <c r="C852" t="str">
        <f>IF('[1]配网开关（负荷开关+断路器）'!D852="","",'[1]配网开关（负荷开关+断路器）'!D852)</f>
        <v/>
      </c>
      <c r="D852" t="str">
        <f>IF('[1]配网开关（负荷开关+断路器）'!E852="","",'[1]配网开关（负荷开关+断路器）'!E852)</f>
        <v/>
      </c>
      <c r="E852" t="str">
        <f>IF('[1]配网开关（负荷开关+断路器）'!H852="","",'[1]配网开关（负荷开关+断路器）'!H852)</f>
        <v/>
      </c>
    </row>
    <row r="853" spans="1:5" x14ac:dyDescent="0.15">
      <c r="A853" t="str">
        <f>IF('[1]配网开关（负荷开关+断路器）'!A853="","",'[1]配网开关（负荷开关+断路器）'!A853)</f>
        <v/>
      </c>
      <c r="B853" t="str">
        <f>IF('[1]配网开关（负荷开关+断路器）'!B853="","",'[1]配网开关（负荷开关+断路器）'!B853)</f>
        <v/>
      </c>
      <c r="C853" t="str">
        <f>IF('[1]配网开关（负荷开关+断路器）'!D853="","",'[1]配网开关（负荷开关+断路器）'!D853)</f>
        <v/>
      </c>
      <c r="D853" t="str">
        <f>IF('[1]配网开关（负荷开关+断路器）'!E853="","",'[1]配网开关（负荷开关+断路器）'!E853)</f>
        <v/>
      </c>
      <c r="E853" t="str">
        <f>IF('[1]配网开关（负荷开关+断路器）'!H853="","",'[1]配网开关（负荷开关+断路器）'!H853)</f>
        <v/>
      </c>
    </row>
    <row r="854" spans="1:5" x14ac:dyDescent="0.15">
      <c r="A854" t="str">
        <f>IF('[1]配网开关（负荷开关+断路器）'!A854="","",'[1]配网开关（负荷开关+断路器）'!A854)</f>
        <v/>
      </c>
      <c r="B854" t="str">
        <f>IF('[1]配网开关（负荷开关+断路器）'!B854="","",'[1]配网开关（负荷开关+断路器）'!B854)</f>
        <v/>
      </c>
      <c r="C854" t="str">
        <f>IF('[1]配网开关（负荷开关+断路器）'!D854="","",'[1]配网开关（负荷开关+断路器）'!D854)</f>
        <v/>
      </c>
      <c r="D854" t="str">
        <f>IF('[1]配网开关（负荷开关+断路器）'!E854="","",'[1]配网开关（负荷开关+断路器）'!E854)</f>
        <v/>
      </c>
      <c r="E854" t="str">
        <f>IF('[1]配网开关（负荷开关+断路器）'!H854="","",'[1]配网开关（负荷开关+断路器）'!H854)</f>
        <v/>
      </c>
    </row>
    <row r="855" spans="1:5" x14ac:dyDescent="0.15">
      <c r="A855" t="str">
        <f>IF('[1]配网开关（负荷开关+断路器）'!A855="","",'[1]配网开关（负荷开关+断路器）'!A855)</f>
        <v/>
      </c>
      <c r="B855" t="str">
        <f>IF('[1]配网开关（负荷开关+断路器）'!B855="","",'[1]配网开关（负荷开关+断路器）'!B855)</f>
        <v/>
      </c>
      <c r="C855" t="str">
        <f>IF('[1]配网开关（负荷开关+断路器）'!D855="","",'[1]配网开关（负荷开关+断路器）'!D855)</f>
        <v/>
      </c>
      <c r="D855" t="str">
        <f>IF('[1]配网开关（负荷开关+断路器）'!E855="","",'[1]配网开关（负荷开关+断路器）'!E855)</f>
        <v/>
      </c>
      <c r="E855" t="str">
        <f>IF('[1]配网开关（负荷开关+断路器）'!H855="","",'[1]配网开关（负荷开关+断路器）'!H855)</f>
        <v/>
      </c>
    </row>
    <row r="856" spans="1:5" x14ac:dyDescent="0.15">
      <c r="A856" t="str">
        <f>IF('[1]配网开关（负荷开关+断路器）'!A856="","",'[1]配网开关（负荷开关+断路器）'!A856)</f>
        <v/>
      </c>
      <c r="B856" t="str">
        <f>IF('[1]配网开关（负荷开关+断路器）'!B856="","",'[1]配网开关（负荷开关+断路器）'!B856)</f>
        <v/>
      </c>
      <c r="C856" t="str">
        <f>IF('[1]配网开关（负荷开关+断路器）'!D856="","",'[1]配网开关（负荷开关+断路器）'!D856)</f>
        <v/>
      </c>
      <c r="D856" t="str">
        <f>IF('[1]配网开关（负荷开关+断路器）'!E856="","",'[1]配网开关（负荷开关+断路器）'!E856)</f>
        <v/>
      </c>
      <c r="E856" t="str">
        <f>IF('[1]配网开关（负荷开关+断路器）'!H856="","",'[1]配网开关（负荷开关+断路器）'!H856)</f>
        <v/>
      </c>
    </row>
    <row r="857" spans="1:5" x14ac:dyDescent="0.15">
      <c r="A857" t="str">
        <f>IF('[1]配网开关（负荷开关+断路器）'!A857="","",'[1]配网开关（负荷开关+断路器）'!A857)</f>
        <v/>
      </c>
      <c r="B857" t="str">
        <f>IF('[1]配网开关（负荷开关+断路器）'!B857="","",'[1]配网开关（负荷开关+断路器）'!B857)</f>
        <v/>
      </c>
      <c r="C857" t="str">
        <f>IF('[1]配网开关（负荷开关+断路器）'!D857="","",'[1]配网开关（负荷开关+断路器）'!D857)</f>
        <v/>
      </c>
      <c r="D857" t="str">
        <f>IF('[1]配网开关（负荷开关+断路器）'!E857="","",'[1]配网开关（负荷开关+断路器）'!E857)</f>
        <v/>
      </c>
      <c r="E857" t="str">
        <f>IF('[1]配网开关（负荷开关+断路器）'!H857="","",'[1]配网开关（负荷开关+断路器）'!H857)</f>
        <v/>
      </c>
    </row>
    <row r="858" spans="1:5" x14ac:dyDescent="0.15">
      <c r="A858" t="str">
        <f>IF('[1]配网开关（负荷开关+断路器）'!A858="","",'[1]配网开关（负荷开关+断路器）'!A858)</f>
        <v/>
      </c>
      <c r="B858" t="str">
        <f>IF('[1]配网开关（负荷开关+断路器）'!B858="","",'[1]配网开关（负荷开关+断路器）'!B858)</f>
        <v/>
      </c>
      <c r="C858" t="str">
        <f>IF('[1]配网开关（负荷开关+断路器）'!D858="","",'[1]配网开关（负荷开关+断路器）'!D858)</f>
        <v/>
      </c>
      <c r="D858" t="str">
        <f>IF('[1]配网开关（负荷开关+断路器）'!E858="","",'[1]配网开关（负荷开关+断路器）'!E858)</f>
        <v/>
      </c>
      <c r="E858" t="str">
        <f>IF('[1]配网开关（负荷开关+断路器）'!H858="","",'[1]配网开关（负荷开关+断路器）'!H858)</f>
        <v/>
      </c>
    </row>
    <row r="859" spans="1:5" x14ac:dyDescent="0.15">
      <c r="A859" t="str">
        <f>IF('[1]配网开关（负荷开关+断路器）'!A859="","",'[1]配网开关（负荷开关+断路器）'!A859)</f>
        <v/>
      </c>
      <c r="B859" t="str">
        <f>IF('[1]配网开关（负荷开关+断路器）'!B859="","",'[1]配网开关（负荷开关+断路器）'!B859)</f>
        <v/>
      </c>
      <c r="C859" t="str">
        <f>IF('[1]配网开关（负荷开关+断路器）'!D859="","",'[1]配网开关（负荷开关+断路器）'!D859)</f>
        <v/>
      </c>
      <c r="D859" t="str">
        <f>IF('[1]配网开关（负荷开关+断路器）'!E859="","",'[1]配网开关（负荷开关+断路器）'!E859)</f>
        <v/>
      </c>
      <c r="E859" t="str">
        <f>IF('[1]配网开关（负荷开关+断路器）'!H859="","",'[1]配网开关（负荷开关+断路器）'!H859)</f>
        <v/>
      </c>
    </row>
    <row r="860" spans="1:5" x14ac:dyDescent="0.15">
      <c r="A860" t="str">
        <f>IF('[1]配网开关（负荷开关+断路器）'!A860="","",'[1]配网开关（负荷开关+断路器）'!A860)</f>
        <v/>
      </c>
      <c r="B860" t="str">
        <f>IF('[1]配网开关（负荷开关+断路器）'!B860="","",'[1]配网开关（负荷开关+断路器）'!B860)</f>
        <v/>
      </c>
      <c r="C860" t="str">
        <f>IF('[1]配网开关（负荷开关+断路器）'!D860="","",'[1]配网开关（负荷开关+断路器）'!D860)</f>
        <v/>
      </c>
      <c r="D860" t="str">
        <f>IF('[1]配网开关（负荷开关+断路器）'!E860="","",'[1]配网开关（负荷开关+断路器）'!E860)</f>
        <v/>
      </c>
      <c r="E860" t="str">
        <f>IF('[1]配网开关（负荷开关+断路器）'!H860="","",'[1]配网开关（负荷开关+断路器）'!H860)</f>
        <v/>
      </c>
    </row>
    <row r="861" spans="1:5" x14ac:dyDescent="0.15">
      <c r="A861" t="str">
        <f>IF('[1]配网开关（负荷开关+断路器）'!A861="","",'[1]配网开关（负荷开关+断路器）'!A861)</f>
        <v/>
      </c>
      <c r="B861" t="str">
        <f>IF('[1]配网开关（负荷开关+断路器）'!B861="","",'[1]配网开关（负荷开关+断路器）'!B861)</f>
        <v/>
      </c>
      <c r="C861" t="str">
        <f>IF('[1]配网开关（负荷开关+断路器）'!D861="","",'[1]配网开关（负荷开关+断路器）'!D861)</f>
        <v/>
      </c>
      <c r="D861" t="str">
        <f>IF('[1]配网开关（负荷开关+断路器）'!E861="","",'[1]配网开关（负荷开关+断路器）'!E861)</f>
        <v/>
      </c>
      <c r="E861" t="str">
        <f>IF('[1]配网开关（负荷开关+断路器）'!H861="","",'[1]配网开关（负荷开关+断路器）'!H861)</f>
        <v/>
      </c>
    </row>
    <row r="862" spans="1:5" x14ac:dyDescent="0.15">
      <c r="A862" t="str">
        <f>IF('[1]配网开关（负荷开关+断路器）'!A862="","",'[1]配网开关（负荷开关+断路器）'!A862)</f>
        <v/>
      </c>
      <c r="B862" t="str">
        <f>IF('[1]配网开关（负荷开关+断路器）'!B862="","",'[1]配网开关（负荷开关+断路器）'!B862)</f>
        <v/>
      </c>
      <c r="C862" t="str">
        <f>IF('[1]配网开关（负荷开关+断路器）'!D862="","",'[1]配网开关（负荷开关+断路器）'!D862)</f>
        <v/>
      </c>
      <c r="D862" t="str">
        <f>IF('[1]配网开关（负荷开关+断路器）'!E862="","",'[1]配网开关（负荷开关+断路器）'!E862)</f>
        <v/>
      </c>
      <c r="E862" t="str">
        <f>IF('[1]配网开关（负荷开关+断路器）'!H862="","",'[1]配网开关（负荷开关+断路器）'!H862)</f>
        <v/>
      </c>
    </row>
    <row r="863" spans="1:5" x14ac:dyDescent="0.15">
      <c r="A863" t="str">
        <f>IF('[1]配网开关（负荷开关+断路器）'!A863="","",'[1]配网开关（负荷开关+断路器）'!A863)</f>
        <v/>
      </c>
      <c r="B863" t="str">
        <f>IF('[1]配网开关（负荷开关+断路器）'!B863="","",'[1]配网开关（负荷开关+断路器）'!B863)</f>
        <v/>
      </c>
      <c r="C863" t="str">
        <f>IF('[1]配网开关（负荷开关+断路器）'!D863="","",'[1]配网开关（负荷开关+断路器）'!D863)</f>
        <v/>
      </c>
      <c r="D863" t="str">
        <f>IF('[1]配网开关（负荷开关+断路器）'!E863="","",'[1]配网开关（负荷开关+断路器）'!E863)</f>
        <v/>
      </c>
      <c r="E863" t="str">
        <f>IF('[1]配网开关（负荷开关+断路器）'!H863="","",'[1]配网开关（负荷开关+断路器）'!H863)</f>
        <v/>
      </c>
    </row>
    <row r="864" spans="1:5" x14ac:dyDescent="0.15">
      <c r="A864" t="str">
        <f>IF('[1]配网开关（负荷开关+断路器）'!A864="","",'[1]配网开关（负荷开关+断路器）'!A864)</f>
        <v/>
      </c>
      <c r="B864" t="str">
        <f>IF('[1]配网开关（负荷开关+断路器）'!B864="","",'[1]配网开关（负荷开关+断路器）'!B864)</f>
        <v/>
      </c>
      <c r="C864" t="str">
        <f>IF('[1]配网开关（负荷开关+断路器）'!D864="","",'[1]配网开关（负荷开关+断路器）'!D864)</f>
        <v/>
      </c>
      <c r="D864" t="str">
        <f>IF('[1]配网开关（负荷开关+断路器）'!E864="","",'[1]配网开关（负荷开关+断路器）'!E864)</f>
        <v/>
      </c>
      <c r="E864" t="str">
        <f>IF('[1]配网开关（负荷开关+断路器）'!H864="","",'[1]配网开关（负荷开关+断路器）'!H864)</f>
        <v/>
      </c>
    </row>
    <row r="865" spans="1:5" x14ac:dyDescent="0.15">
      <c r="A865" t="str">
        <f>IF('[1]配网开关（负荷开关+断路器）'!A865="","",'[1]配网开关（负荷开关+断路器）'!A865)</f>
        <v/>
      </c>
      <c r="B865" t="str">
        <f>IF('[1]配网开关（负荷开关+断路器）'!B865="","",'[1]配网开关（负荷开关+断路器）'!B865)</f>
        <v/>
      </c>
      <c r="C865" t="str">
        <f>IF('[1]配网开关（负荷开关+断路器）'!D865="","",'[1]配网开关（负荷开关+断路器）'!D865)</f>
        <v/>
      </c>
      <c r="D865" t="str">
        <f>IF('[1]配网开关（负荷开关+断路器）'!E865="","",'[1]配网开关（负荷开关+断路器）'!E865)</f>
        <v/>
      </c>
      <c r="E865" t="str">
        <f>IF('[1]配网开关（负荷开关+断路器）'!H865="","",'[1]配网开关（负荷开关+断路器）'!H865)</f>
        <v/>
      </c>
    </row>
    <row r="866" spans="1:5" x14ac:dyDescent="0.15">
      <c r="A866" t="str">
        <f>IF('[1]配网开关（负荷开关+断路器）'!A866="","",'[1]配网开关（负荷开关+断路器）'!A866)</f>
        <v/>
      </c>
      <c r="B866" t="str">
        <f>IF('[1]配网开关（负荷开关+断路器）'!B866="","",'[1]配网开关（负荷开关+断路器）'!B866)</f>
        <v/>
      </c>
      <c r="C866" t="str">
        <f>IF('[1]配网开关（负荷开关+断路器）'!D866="","",'[1]配网开关（负荷开关+断路器）'!D866)</f>
        <v/>
      </c>
      <c r="D866" t="str">
        <f>IF('[1]配网开关（负荷开关+断路器）'!E866="","",'[1]配网开关（负荷开关+断路器）'!E866)</f>
        <v/>
      </c>
      <c r="E866" t="str">
        <f>IF('[1]配网开关（负荷开关+断路器）'!H866="","",'[1]配网开关（负荷开关+断路器）'!H866)</f>
        <v/>
      </c>
    </row>
    <row r="867" spans="1:5" x14ac:dyDescent="0.15">
      <c r="A867" t="str">
        <f>IF('[1]配网开关（负荷开关+断路器）'!A867="","",'[1]配网开关（负荷开关+断路器）'!A867)</f>
        <v/>
      </c>
      <c r="B867" t="str">
        <f>IF('[1]配网开关（负荷开关+断路器）'!B867="","",'[1]配网开关（负荷开关+断路器）'!B867)</f>
        <v/>
      </c>
      <c r="C867" t="str">
        <f>IF('[1]配网开关（负荷开关+断路器）'!D867="","",'[1]配网开关（负荷开关+断路器）'!D867)</f>
        <v/>
      </c>
      <c r="D867" t="str">
        <f>IF('[1]配网开关（负荷开关+断路器）'!E867="","",'[1]配网开关（负荷开关+断路器）'!E867)</f>
        <v/>
      </c>
      <c r="E867" t="str">
        <f>IF('[1]配网开关（负荷开关+断路器）'!H867="","",'[1]配网开关（负荷开关+断路器）'!H867)</f>
        <v/>
      </c>
    </row>
    <row r="868" spans="1:5" x14ac:dyDescent="0.15">
      <c r="A868" t="str">
        <f>IF('[1]配网开关（负荷开关+断路器）'!A868="","",'[1]配网开关（负荷开关+断路器）'!A868)</f>
        <v/>
      </c>
      <c r="B868" t="str">
        <f>IF('[1]配网开关（负荷开关+断路器）'!B868="","",'[1]配网开关（负荷开关+断路器）'!B868)</f>
        <v/>
      </c>
      <c r="C868" t="str">
        <f>IF('[1]配网开关（负荷开关+断路器）'!D868="","",'[1]配网开关（负荷开关+断路器）'!D868)</f>
        <v/>
      </c>
      <c r="D868" t="str">
        <f>IF('[1]配网开关（负荷开关+断路器）'!E868="","",'[1]配网开关（负荷开关+断路器）'!E868)</f>
        <v/>
      </c>
      <c r="E868" t="str">
        <f>IF('[1]配网开关（负荷开关+断路器）'!H868="","",'[1]配网开关（负荷开关+断路器）'!H868)</f>
        <v/>
      </c>
    </row>
    <row r="869" spans="1:5" x14ac:dyDescent="0.15">
      <c r="A869" t="str">
        <f>IF('[1]配网开关（负荷开关+断路器）'!A869="","",'[1]配网开关（负荷开关+断路器）'!A869)</f>
        <v/>
      </c>
      <c r="B869" t="str">
        <f>IF('[1]配网开关（负荷开关+断路器）'!B869="","",'[1]配网开关（负荷开关+断路器）'!B869)</f>
        <v/>
      </c>
      <c r="C869" t="str">
        <f>IF('[1]配网开关（负荷开关+断路器）'!D869="","",'[1]配网开关（负荷开关+断路器）'!D869)</f>
        <v/>
      </c>
      <c r="D869" t="str">
        <f>IF('[1]配网开关（负荷开关+断路器）'!E869="","",'[1]配网开关（负荷开关+断路器）'!E869)</f>
        <v/>
      </c>
      <c r="E869" t="str">
        <f>IF('[1]配网开关（负荷开关+断路器）'!H869="","",'[1]配网开关（负荷开关+断路器）'!H869)</f>
        <v/>
      </c>
    </row>
    <row r="870" spans="1:5" x14ac:dyDescent="0.15">
      <c r="A870" t="str">
        <f>IF('[1]配网开关（负荷开关+断路器）'!A870="","",'[1]配网开关（负荷开关+断路器）'!A870)</f>
        <v/>
      </c>
      <c r="B870" t="str">
        <f>IF('[1]配网开关（负荷开关+断路器）'!B870="","",'[1]配网开关（负荷开关+断路器）'!B870)</f>
        <v/>
      </c>
      <c r="C870" t="str">
        <f>IF('[1]配网开关（负荷开关+断路器）'!D870="","",'[1]配网开关（负荷开关+断路器）'!D870)</f>
        <v/>
      </c>
      <c r="D870" t="str">
        <f>IF('[1]配网开关（负荷开关+断路器）'!E870="","",'[1]配网开关（负荷开关+断路器）'!E870)</f>
        <v/>
      </c>
      <c r="E870" t="str">
        <f>IF('[1]配网开关（负荷开关+断路器）'!H870="","",'[1]配网开关（负荷开关+断路器）'!H870)</f>
        <v/>
      </c>
    </row>
    <row r="871" spans="1:5" x14ac:dyDescent="0.15">
      <c r="A871" t="str">
        <f>IF('[1]配网开关（负荷开关+断路器）'!A871="","",'[1]配网开关（负荷开关+断路器）'!A871)</f>
        <v/>
      </c>
      <c r="B871" t="str">
        <f>IF('[1]配网开关（负荷开关+断路器）'!B871="","",'[1]配网开关（负荷开关+断路器）'!B871)</f>
        <v/>
      </c>
      <c r="C871" t="str">
        <f>IF('[1]配网开关（负荷开关+断路器）'!D871="","",'[1]配网开关（负荷开关+断路器）'!D871)</f>
        <v/>
      </c>
      <c r="D871" t="str">
        <f>IF('[1]配网开关（负荷开关+断路器）'!E871="","",'[1]配网开关（负荷开关+断路器）'!E871)</f>
        <v/>
      </c>
      <c r="E871" t="str">
        <f>IF('[1]配网开关（负荷开关+断路器）'!H871="","",'[1]配网开关（负荷开关+断路器）'!H871)</f>
        <v/>
      </c>
    </row>
    <row r="872" spans="1:5" x14ac:dyDescent="0.15">
      <c r="A872" t="str">
        <f>IF('[1]配网开关（负荷开关+断路器）'!A872="","",'[1]配网开关（负荷开关+断路器）'!A872)</f>
        <v/>
      </c>
      <c r="B872" t="str">
        <f>IF('[1]配网开关（负荷开关+断路器）'!B872="","",'[1]配网开关（负荷开关+断路器）'!B872)</f>
        <v/>
      </c>
      <c r="C872" t="str">
        <f>IF('[1]配网开关（负荷开关+断路器）'!D872="","",'[1]配网开关（负荷开关+断路器）'!D872)</f>
        <v/>
      </c>
      <c r="D872" t="str">
        <f>IF('[1]配网开关（负荷开关+断路器）'!E872="","",'[1]配网开关（负荷开关+断路器）'!E872)</f>
        <v/>
      </c>
      <c r="E872" t="str">
        <f>IF('[1]配网开关（负荷开关+断路器）'!H872="","",'[1]配网开关（负荷开关+断路器）'!H872)</f>
        <v/>
      </c>
    </row>
    <row r="873" spans="1:5" x14ac:dyDescent="0.15">
      <c r="A873" t="str">
        <f>IF('[1]配网开关（负荷开关+断路器）'!A873="","",'[1]配网开关（负荷开关+断路器）'!A873)</f>
        <v/>
      </c>
      <c r="B873" t="str">
        <f>IF('[1]配网开关（负荷开关+断路器）'!B873="","",'[1]配网开关（负荷开关+断路器）'!B873)</f>
        <v/>
      </c>
      <c r="C873" t="str">
        <f>IF('[1]配网开关（负荷开关+断路器）'!D873="","",'[1]配网开关（负荷开关+断路器）'!D873)</f>
        <v/>
      </c>
      <c r="D873" t="str">
        <f>IF('[1]配网开关（负荷开关+断路器）'!E873="","",'[1]配网开关（负荷开关+断路器）'!E873)</f>
        <v/>
      </c>
      <c r="E873" t="str">
        <f>IF('[1]配网开关（负荷开关+断路器）'!H873="","",'[1]配网开关（负荷开关+断路器）'!H873)</f>
        <v/>
      </c>
    </row>
    <row r="874" spans="1:5" x14ac:dyDescent="0.15">
      <c r="A874" t="str">
        <f>IF('[1]配网开关（负荷开关+断路器）'!A874="","",'[1]配网开关（负荷开关+断路器）'!A874)</f>
        <v/>
      </c>
      <c r="B874" t="str">
        <f>IF('[1]配网开关（负荷开关+断路器）'!B874="","",'[1]配网开关（负荷开关+断路器）'!B874)</f>
        <v/>
      </c>
      <c r="C874" t="str">
        <f>IF('[1]配网开关（负荷开关+断路器）'!D874="","",'[1]配网开关（负荷开关+断路器）'!D874)</f>
        <v/>
      </c>
      <c r="D874" t="str">
        <f>IF('[1]配网开关（负荷开关+断路器）'!E874="","",'[1]配网开关（负荷开关+断路器）'!E874)</f>
        <v/>
      </c>
      <c r="E874" t="str">
        <f>IF('[1]配网开关（负荷开关+断路器）'!H874="","",'[1]配网开关（负荷开关+断路器）'!H874)</f>
        <v/>
      </c>
    </row>
    <row r="875" spans="1:5" x14ac:dyDescent="0.15">
      <c r="A875" t="str">
        <f>IF('[1]配网开关（负荷开关+断路器）'!A875="","",'[1]配网开关（负荷开关+断路器）'!A875)</f>
        <v/>
      </c>
      <c r="B875" t="str">
        <f>IF('[1]配网开关（负荷开关+断路器）'!B875="","",'[1]配网开关（负荷开关+断路器）'!B875)</f>
        <v/>
      </c>
      <c r="C875" t="str">
        <f>IF('[1]配网开关（负荷开关+断路器）'!D875="","",'[1]配网开关（负荷开关+断路器）'!D875)</f>
        <v/>
      </c>
      <c r="D875" t="str">
        <f>IF('[1]配网开关（负荷开关+断路器）'!E875="","",'[1]配网开关（负荷开关+断路器）'!E875)</f>
        <v/>
      </c>
      <c r="E875" t="str">
        <f>IF('[1]配网开关（负荷开关+断路器）'!H875="","",'[1]配网开关（负荷开关+断路器）'!H875)</f>
        <v/>
      </c>
    </row>
    <row r="876" spans="1:5" x14ac:dyDescent="0.15">
      <c r="A876" t="str">
        <f>IF('[1]配网开关（负荷开关+断路器）'!A876="","",'[1]配网开关（负荷开关+断路器）'!A876)</f>
        <v/>
      </c>
      <c r="B876" t="str">
        <f>IF('[1]配网开关（负荷开关+断路器）'!B876="","",'[1]配网开关（负荷开关+断路器）'!B876)</f>
        <v/>
      </c>
      <c r="C876" t="str">
        <f>IF('[1]配网开关（负荷开关+断路器）'!D876="","",'[1]配网开关（负荷开关+断路器）'!D876)</f>
        <v/>
      </c>
      <c r="D876" t="str">
        <f>IF('[1]配网开关（负荷开关+断路器）'!E876="","",'[1]配网开关（负荷开关+断路器）'!E876)</f>
        <v/>
      </c>
      <c r="E876" t="str">
        <f>IF('[1]配网开关（负荷开关+断路器）'!H876="","",'[1]配网开关（负荷开关+断路器）'!H876)</f>
        <v/>
      </c>
    </row>
    <row r="877" spans="1:5" x14ac:dyDescent="0.15">
      <c r="A877" t="str">
        <f>IF('[1]配网开关（负荷开关+断路器）'!A877="","",'[1]配网开关（负荷开关+断路器）'!A877)</f>
        <v/>
      </c>
      <c r="B877" t="str">
        <f>IF('[1]配网开关（负荷开关+断路器）'!B877="","",'[1]配网开关（负荷开关+断路器）'!B877)</f>
        <v/>
      </c>
      <c r="C877" t="str">
        <f>IF('[1]配网开关（负荷开关+断路器）'!D877="","",'[1]配网开关（负荷开关+断路器）'!D877)</f>
        <v/>
      </c>
      <c r="D877" t="str">
        <f>IF('[1]配网开关（负荷开关+断路器）'!E877="","",'[1]配网开关（负荷开关+断路器）'!E877)</f>
        <v/>
      </c>
      <c r="E877" t="str">
        <f>IF('[1]配网开关（负荷开关+断路器）'!H877="","",'[1]配网开关（负荷开关+断路器）'!H877)</f>
        <v/>
      </c>
    </row>
    <row r="878" spans="1:5" x14ac:dyDescent="0.15">
      <c r="A878" t="str">
        <f>IF('[1]配网开关（负荷开关+断路器）'!A878="","",'[1]配网开关（负荷开关+断路器）'!A878)</f>
        <v/>
      </c>
      <c r="B878" t="str">
        <f>IF('[1]配网开关（负荷开关+断路器）'!B878="","",'[1]配网开关（负荷开关+断路器）'!B878)</f>
        <v/>
      </c>
      <c r="C878" t="str">
        <f>IF('[1]配网开关（负荷开关+断路器）'!D878="","",'[1]配网开关（负荷开关+断路器）'!D878)</f>
        <v/>
      </c>
      <c r="D878" t="str">
        <f>IF('[1]配网开关（负荷开关+断路器）'!E878="","",'[1]配网开关（负荷开关+断路器）'!E878)</f>
        <v/>
      </c>
      <c r="E878" t="str">
        <f>IF('[1]配网开关（负荷开关+断路器）'!H878="","",'[1]配网开关（负荷开关+断路器）'!H878)</f>
        <v/>
      </c>
    </row>
    <row r="879" spans="1:5" x14ac:dyDescent="0.15">
      <c r="A879" t="str">
        <f>IF('[1]配网开关（负荷开关+断路器）'!A879="","",'[1]配网开关（负荷开关+断路器）'!A879)</f>
        <v/>
      </c>
      <c r="B879" t="str">
        <f>IF('[1]配网开关（负荷开关+断路器）'!B879="","",'[1]配网开关（负荷开关+断路器）'!B879)</f>
        <v/>
      </c>
      <c r="C879" t="str">
        <f>IF('[1]配网开关（负荷开关+断路器）'!D879="","",'[1]配网开关（负荷开关+断路器）'!D879)</f>
        <v/>
      </c>
      <c r="D879" t="str">
        <f>IF('[1]配网开关（负荷开关+断路器）'!E879="","",'[1]配网开关（负荷开关+断路器）'!E879)</f>
        <v/>
      </c>
      <c r="E879" t="str">
        <f>IF('[1]配网开关（负荷开关+断路器）'!H879="","",'[1]配网开关（负荷开关+断路器）'!H879)</f>
        <v/>
      </c>
    </row>
    <row r="880" spans="1:5" x14ac:dyDescent="0.15">
      <c r="A880" t="str">
        <f>IF('[1]配网开关（负荷开关+断路器）'!A880="","",'[1]配网开关（负荷开关+断路器）'!A880)</f>
        <v/>
      </c>
      <c r="B880" t="str">
        <f>IF('[1]配网开关（负荷开关+断路器）'!B880="","",'[1]配网开关（负荷开关+断路器）'!B880)</f>
        <v/>
      </c>
      <c r="C880" t="str">
        <f>IF('[1]配网开关（负荷开关+断路器）'!D880="","",'[1]配网开关（负荷开关+断路器）'!D880)</f>
        <v/>
      </c>
      <c r="D880" t="str">
        <f>IF('[1]配网开关（负荷开关+断路器）'!E880="","",'[1]配网开关（负荷开关+断路器）'!E880)</f>
        <v/>
      </c>
      <c r="E880" t="str">
        <f>IF('[1]配网开关（负荷开关+断路器）'!H880="","",'[1]配网开关（负荷开关+断路器）'!H880)</f>
        <v/>
      </c>
    </row>
    <row r="881" spans="1:5" x14ac:dyDescent="0.15">
      <c r="A881" t="str">
        <f>IF('[1]配网开关（负荷开关+断路器）'!A881="","",'[1]配网开关（负荷开关+断路器）'!A881)</f>
        <v/>
      </c>
      <c r="B881" t="str">
        <f>IF('[1]配网开关（负荷开关+断路器）'!B881="","",'[1]配网开关（负荷开关+断路器）'!B881)</f>
        <v/>
      </c>
      <c r="C881" t="str">
        <f>IF('[1]配网开关（负荷开关+断路器）'!D881="","",'[1]配网开关（负荷开关+断路器）'!D881)</f>
        <v/>
      </c>
      <c r="D881" t="str">
        <f>IF('[1]配网开关（负荷开关+断路器）'!E881="","",'[1]配网开关（负荷开关+断路器）'!E881)</f>
        <v/>
      </c>
      <c r="E881" t="str">
        <f>IF('[1]配网开关（负荷开关+断路器）'!H881="","",'[1]配网开关（负荷开关+断路器）'!H881)</f>
        <v/>
      </c>
    </row>
    <row r="882" spans="1:5" x14ac:dyDescent="0.15">
      <c r="A882" t="str">
        <f>IF('[1]配网开关（负荷开关+断路器）'!A882="","",'[1]配网开关（负荷开关+断路器）'!A882)</f>
        <v/>
      </c>
      <c r="B882" t="str">
        <f>IF('[1]配网开关（负荷开关+断路器）'!B882="","",'[1]配网开关（负荷开关+断路器）'!B882)</f>
        <v/>
      </c>
      <c r="C882" t="str">
        <f>IF('[1]配网开关（负荷开关+断路器）'!D882="","",'[1]配网开关（负荷开关+断路器）'!D882)</f>
        <v/>
      </c>
      <c r="D882" t="str">
        <f>IF('[1]配网开关（负荷开关+断路器）'!E882="","",'[1]配网开关（负荷开关+断路器）'!E882)</f>
        <v/>
      </c>
      <c r="E882" t="str">
        <f>IF('[1]配网开关（负荷开关+断路器）'!H882="","",'[1]配网开关（负荷开关+断路器）'!H882)</f>
        <v/>
      </c>
    </row>
    <row r="883" spans="1:5" x14ac:dyDescent="0.15">
      <c r="A883" t="str">
        <f>IF('[1]配网开关（负荷开关+断路器）'!A883="","",'[1]配网开关（负荷开关+断路器）'!A883)</f>
        <v/>
      </c>
      <c r="B883" t="str">
        <f>IF('[1]配网开关（负荷开关+断路器）'!B883="","",'[1]配网开关（负荷开关+断路器）'!B883)</f>
        <v/>
      </c>
      <c r="C883" t="str">
        <f>IF('[1]配网开关（负荷开关+断路器）'!D883="","",'[1]配网开关（负荷开关+断路器）'!D883)</f>
        <v/>
      </c>
      <c r="D883" t="str">
        <f>IF('[1]配网开关（负荷开关+断路器）'!E883="","",'[1]配网开关（负荷开关+断路器）'!E883)</f>
        <v/>
      </c>
      <c r="E883" t="str">
        <f>IF('[1]配网开关（负荷开关+断路器）'!H883="","",'[1]配网开关（负荷开关+断路器）'!H883)</f>
        <v/>
      </c>
    </row>
    <row r="884" spans="1:5" x14ac:dyDescent="0.15">
      <c r="A884" t="str">
        <f>IF('[1]配网开关（负荷开关+断路器）'!A884="","",'[1]配网开关（负荷开关+断路器）'!A884)</f>
        <v/>
      </c>
      <c r="B884" t="str">
        <f>IF('[1]配网开关（负荷开关+断路器）'!B884="","",'[1]配网开关（负荷开关+断路器）'!B884)</f>
        <v/>
      </c>
      <c r="C884" t="str">
        <f>IF('[1]配网开关（负荷开关+断路器）'!D884="","",'[1]配网开关（负荷开关+断路器）'!D884)</f>
        <v/>
      </c>
      <c r="D884" t="str">
        <f>IF('[1]配网开关（负荷开关+断路器）'!E884="","",'[1]配网开关（负荷开关+断路器）'!E884)</f>
        <v/>
      </c>
      <c r="E884" t="str">
        <f>IF('[1]配网开关（负荷开关+断路器）'!H884="","",'[1]配网开关（负荷开关+断路器）'!H884)</f>
        <v/>
      </c>
    </row>
    <row r="885" spans="1:5" x14ac:dyDescent="0.15">
      <c r="A885" t="str">
        <f>IF('[1]配网开关（负荷开关+断路器）'!A885="","",'[1]配网开关（负荷开关+断路器）'!A885)</f>
        <v/>
      </c>
      <c r="B885" t="str">
        <f>IF('[1]配网开关（负荷开关+断路器）'!B885="","",'[1]配网开关（负荷开关+断路器）'!B885)</f>
        <v/>
      </c>
      <c r="C885" t="str">
        <f>IF('[1]配网开关（负荷开关+断路器）'!D885="","",'[1]配网开关（负荷开关+断路器）'!D885)</f>
        <v/>
      </c>
      <c r="D885" t="str">
        <f>IF('[1]配网开关（负荷开关+断路器）'!E885="","",'[1]配网开关（负荷开关+断路器）'!E885)</f>
        <v/>
      </c>
      <c r="E885" t="str">
        <f>IF('[1]配网开关（负荷开关+断路器）'!H885="","",'[1]配网开关（负荷开关+断路器）'!H885)</f>
        <v/>
      </c>
    </row>
    <row r="886" spans="1:5" x14ac:dyDescent="0.15">
      <c r="A886" t="str">
        <f>IF('[1]配网开关（负荷开关+断路器）'!A886="","",'[1]配网开关（负荷开关+断路器）'!A886)</f>
        <v/>
      </c>
      <c r="B886" t="str">
        <f>IF('[1]配网开关（负荷开关+断路器）'!B886="","",'[1]配网开关（负荷开关+断路器）'!B886)</f>
        <v/>
      </c>
      <c r="C886" t="str">
        <f>IF('[1]配网开关（负荷开关+断路器）'!D886="","",'[1]配网开关（负荷开关+断路器）'!D886)</f>
        <v/>
      </c>
      <c r="D886" t="str">
        <f>IF('[1]配网开关（负荷开关+断路器）'!E886="","",'[1]配网开关（负荷开关+断路器）'!E886)</f>
        <v/>
      </c>
      <c r="E886" t="str">
        <f>IF('[1]配网开关（负荷开关+断路器）'!H886="","",'[1]配网开关（负荷开关+断路器）'!H886)</f>
        <v/>
      </c>
    </row>
    <row r="887" spans="1:5" x14ac:dyDescent="0.15">
      <c r="A887" t="str">
        <f>IF('[1]配网开关（负荷开关+断路器）'!A887="","",'[1]配网开关（负荷开关+断路器）'!A887)</f>
        <v/>
      </c>
      <c r="B887" t="str">
        <f>IF('[1]配网开关（负荷开关+断路器）'!B887="","",'[1]配网开关（负荷开关+断路器）'!B887)</f>
        <v/>
      </c>
      <c r="C887" t="str">
        <f>IF('[1]配网开关（负荷开关+断路器）'!D887="","",'[1]配网开关（负荷开关+断路器）'!D887)</f>
        <v/>
      </c>
      <c r="D887" t="str">
        <f>IF('[1]配网开关（负荷开关+断路器）'!E887="","",'[1]配网开关（负荷开关+断路器）'!E887)</f>
        <v/>
      </c>
      <c r="E887" t="str">
        <f>IF('[1]配网开关（负荷开关+断路器）'!H887="","",'[1]配网开关（负荷开关+断路器）'!H887)</f>
        <v/>
      </c>
    </row>
    <row r="888" spans="1:5" x14ac:dyDescent="0.15">
      <c r="A888" t="str">
        <f>IF('[1]配网开关（负荷开关+断路器）'!A888="","",'[1]配网开关（负荷开关+断路器）'!A888)</f>
        <v/>
      </c>
      <c r="B888" t="str">
        <f>IF('[1]配网开关（负荷开关+断路器）'!B888="","",'[1]配网开关（负荷开关+断路器）'!B888)</f>
        <v/>
      </c>
      <c r="C888" t="str">
        <f>IF('[1]配网开关（负荷开关+断路器）'!D888="","",'[1]配网开关（负荷开关+断路器）'!D888)</f>
        <v/>
      </c>
      <c r="D888" t="str">
        <f>IF('[1]配网开关（负荷开关+断路器）'!E888="","",'[1]配网开关（负荷开关+断路器）'!E888)</f>
        <v/>
      </c>
      <c r="E888" t="str">
        <f>IF('[1]配网开关（负荷开关+断路器）'!H888="","",'[1]配网开关（负荷开关+断路器）'!H888)</f>
        <v/>
      </c>
    </row>
    <row r="889" spans="1:5" x14ac:dyDescent="0.15">
      <c r="A889" t="str">
        <f>IF('[1]配网开关（负荷开关+断路器）'!A889="","",'[1]配网开关（负荷开关+断路器）'!A889)</f>
        <v/>
      </c>
      <c r="B889" t="str">
        <f>IF('[1]配网开关（负荷开关+断路器）'!B889="","",'[1]配网开关（负荷开关+断路器）'!B889)</f>
        <v/>
      </c>
      <c r="C889" t="str">
        <f>IF('[1]配网开关（负荷开关+断路器）'!D889="","",'[1]配网开关（负荷开关+断路器）'!D889)</f>
        <v/>
      </c>
      <c r="D889" t="str">
        <f>IF('[1]配网开关（负荷开关+断路器）'!E889="","",'[1]配网开关（负荷开关+断路器）'!E889)</f>
        <v/>
      </c>
      <c r="E889" t="str">
        <f>IF('[1]配网开关（负荷开关+断路器）'!H889="","",'[1]配网开关（负荷开关+断路器）'!H889)</f>
        <v/>
      </c>
    </row>
    <row r="890" spans="1:5" x14ac:dyDescent="0.15">
      <c r="A890" t="str">
        <f>IF('[1]配网开关（负荷开关+断路器）'!A890="","",'[1]配网开关（负荷开关+断路器）'!A890)</f>
        <v/>
      </c>
      <c r="B890" t="str">
        <f>IF('[1]配网开关（负荷开关+断路器）'!B890="","",'[1]配网开关（负荷开关+断路器）'!B890)</f>
        <v/>
      </c>
      <c r="C890" t="str">
        <f>IF('[1]配网开关（负荷开关+断路器）'!D890="","",'[1]配网开关（负荷开关+断路器）'!D890)</f>
        <v/>
      </c>
      <c r="D890" t="str">
        <f>IF('[1]配网开关（负荷开关+断路器）'!E890="","",'[1]配网开关（负荷开关+断路器）'!E890)</f>
        <v/>
      </c>
      <c r="E890" t="str">
        <f>IF('[1]配网开关（负荷开关+断路器）'!H890="","",'[1]配网开关（负荷开关+断路器）'!H890)</f>
        <v/>
      </c>
    </row>
    <row r="891" spans="1:5" x14ac:dyDescent="0.15">
      <c r="A891" t="str">
        <f>IF('[1]配网开关（负荷开关+断路器）'!A891="","",'[1]配网开关（负荷开关+断路器）'!A891)</f>
        <v/>
      </c>
      <c r="B891" t="str">
        <f>IF('[1]配网开关（负荷开关+断路器）'!B891="","",'[1]配网开关（负荷开关+断路器）'!B891)</f>
        <v/>
      </c>
      <c r="C891" t="str">
        <f>IF('[1]配网开关（负荷开关+断路器）'!D891="","",'[1]配网开关（负荷开关+断路器）'!D891)</f>
        <v/>
      </c>
      <c r="D891" t="str">
        <f>IF('[1]配网开关（负荷开关+断路器）'!E891="","",'[1]配网开关（负荷开关+断路器）'!E891)</f>
        <v/>
      </c>
      <c r="E891" t="str">
        <f>IF('[1]配网开关（负荷开关+断路器）'!H891="","",'[1]配网开关（负荷开关+断路器）'!H891)</f>
        <v/>
      </c>
    </row>
    <row r="892" spans="1:5" x14ac:dyDescent="0.15">
      <c r="A892" t="str">
        <f>IF('[1]配网开关（负荷开关+断路器）'!A892="","",'[1]配网开关（负荷开关+断路器）'!A892)</f>
        <v/>
      </c>
      <c r="B892" t="str">
        <f>IF('[1]配网开关（负荷开关+断路器）'!B892="","",'[1]配网开关（负荷开关+断路器）'!B892)</f>
        <v/>
      </c>
      <c r="C892" t="str">
        <f>IF('[1]配网开关（负荷开关+断路器）'!D892="","",'[1]配网开关（负荷开关+断路器）'!D892)</f>
        <v/>
      </c>
      <c r="D892" t="str">
        <f>IF('[1]配网开关（负荷开关+断路器）'!E892="","",'[1]配网开关（负荷开关+断路器）'!E892)</f>
        <v/>
      </c>
      <c r="E892" t="str">
        <f>IF('[1]配网开关（负荷开关+断路器）'!H892="","",'[1]配网开关（负荷开关+断路器）'!H892)</f>
        <v/>
      </c>
    </row>
    <row r="893" spans="1:5" x14ac:dyDescent="0.15">
      <c r="A893" t="str">
        <f>IF('[1]配网开关（负荷开关+断路器）'!A893="","",'[1]配网开关（负荷开关+断路器）'!A893)</f>
        <v/>
      </c>
      <c r="B893" t="str">
        <f>IF('[1]配网开关（负荷开关+断路器）'!B893="","",'[1]配网开关（负荷开关+断路器）'!B893)</f>
        <v/>
      </c>
      <c r="C893" t="str">
        <f>IF('[1]配网开关（负荷开关+断路器）'!D893="","",'[1]配网开关（负荷开关+断路器）'!D893)</f>
        <v/>
      </c>
      <c r="D893" t="str">
        <f>IF('[1]配网开关（负荷开关+断路器）'!E893="","",'[1]配网开关（负荷开关+断路器）'!E893)</f>
        <v/>
      </c>
      <c r="E893" t="str">
        <f>IF('[1]配网开关（负荷开关+断路器）'!H893="","",'[1]配网开关（负荷开关+断路器）'!H893)</f>
        <v/>
      </c>
    </row>
    <row r="894" spans="1:5" x14ac:dyDescent="0.15">
      <c r="A894" t="str">
        <f>IF('[1]配网开关（负荷开关+断路器）'!A894="","",'[1]配网开关（负荷开关+断路器）'!A894)</f>
        <v/>
      </c>
      <c r="B894" t="str">
        <f>IF('[1]配网开关（负荷开关+断路器）'!B894="","",'[1]配网开关（负荷开关+断路器）'!B894)</f>
        <v/>
      </c>
      <c r="C894" t="str">
        <f>IF('[1]配网开关（负荷开关+断路器）'!D894="","",'[1]配网开关（负荷开关+断路器）'!D894)</f>
        <v/>
      </c>
      <c r="D894" t="str">
        <f>IF('[1]配网开关（负荷开关+断路器）'!E894="","",'[1]配网开关（负荷开关+断路器）'!E894)</f>
        <v/>
      </c>
      <c r="E894" t="str">
        <f>IF('[1]配网开关（负荷开关+断路器）'!H894="","",'[1]配网开关（负荷开关+断路器）'!H894)</f>
        <v/>
      </c>
    </row>
    <row r="895" spans="1:5" x14ac:dyDescent="0.15">
      <c r="A895" t="str">
        <f>IF('[1]配网开关（负荷开关+断路器）'!A895="","",'[1]配网开关（负荷开关+断路器）'!A895)</f>
        <v/>
      </c>
      <c r="B895" t="str">
        <f>IF('[1]配网开关（负荷开关+断路器）'!B895="","",'[1]配网开关（负荷开关+断路器）'!B895)</f>
        <v/>
      </c>
      <c r="C895" t="str">
        <f>IF('[1]配网开关（负荷开关+断路器）'!D895="","",'[1]配网开关（负荷开关+断路器）'!D895)</f>
        <v/>
      </c>
      <c r="D895" t="str">
        <f>IF('[1]配网开关（负荷开关+断路器）'!E895="","",'[1]配网开关（负荷开关+断路器）'!E895)</f>
        <v/>
      </c>
      <c r="E895" t="str">
        <f>IF('[1]配网开关（负荷开关+断路器）'!H895="","",'[1]配网开关（负荷开关+断路器）'!H895)</f>
        <v/>
      </c>
    </row>
    <row r="896" spans="1:5" x14ac:dyDescent="0.15">
      <c r="A896" t="str">
        <f>IF('[1]配网开关（负荷开关+断路器）'!A896="","",'[1]配网开关（负荷开关+断路器）'!A896)</f>
        <v/>
      </c>
      <c r="B896" t="str">
        <f>IF('[1]配网开关（负荷开关+断路器）'!B896="","",'[1]配网开关（负荷开关+断路器）'!B896)</f>
        <v/>
      </c>
      <c r="C896" t="str">
        <f>IF('[1]配网开关（负荷开关+断路器）'!D896="","",'[1]配网开关（负荷开关+断路器）'!D896)</f>
        <v/>
      </c>
      <c r="D896" t="str">
        <f>IF('[1]配网开关（负荷开关+断路器）'!E896="","",'[1]配网开关（负荷开关+断路器）'!E896)</f>
        <v/>
      </c>
      <c r="E896" t="str">
        <f>IF('[1]配网开关（负荷开关+断路器）'!H896="","",'[1]配网开关（负荷开关+断路器）'!H896)</f>
        <v/>
      </c>
    </row>
    <row r="897" spans="1:5" x14ac:dyDescent="0.15">
      <c r="A897" t="str">
        <f>IF('[1]配网开关（负荷开关+断路器）'!A897="","",'[1]配网开关（负荷开关+断路器）'!A897)</f>
        <v/>
      </c>
      <c r="B897" t="str">
        <f>IF('[1]配网开关（负荷开关+断路器）'!B897="","",'[1]配网开关（负荷开关+断路器）'!B897)</f>
        <v/>
      </c>
      <c r="C897" t="str">
        <f>IF('[1]配网开关（负荷开关+断路器）'!D897="","",'[1]配网开关（负荷开关+断路器）'!D897)</f>
        <v/>
      </c>
      <c r="D897" t="str">
        <f>IF('[1]配网开关（负荷开关+断路器）'!E897="","",'[1]配网开关（负荷开关+断路器）'!E897)</f>
        <v/>
      </c>
      <c r="E897" t="str">
        <f>IF('[1]配网开关（负荷开关+断路器）'!H897="","",'[1]配网开关（负荷开关+断路器）'!H897)</f>
        <v/>
      </c>
    </row>
    <row r="898" spans="1:5" x14ac:dyDescent="0.15">
      <c r="A898" t="str">
        <f>IF('[1]配网开关（负荷开关+断路器）'!A898="","",'[1]配网开关（负荷开关+断路器）'!A898)</f>
        <v/>
      </c>
      <c r="B898" t="str">
        <f>IF('[1]配网开关（负荷开关+断路器）'!B898="","",'[1]配网开关（负荷开关+断路器）'!B898)</f>
        <v/>
      </c>
      <c r="C898" t="str">
        <f>IF('[1]配网开关（负荷开关+断路器）'!D898="","",'[1]配网开关（负荷开关+断路器）'!D898)</f>
        <v/>
      </c>
      <c r="D898" t="str">
        <f>IF('[1]配网开关（负荷开关+断路器）'!E898="","",'[1]配网开关（负荷开关+断路器）'!E898)</f>
        <v/>
      </c>
      <c r="E898" t="str">
        <f>IF('[1]配网开关（负荷开关+断路器）'!H898="","",'[1]配网开关（负荷开关+断路器）'!H898)</f>
        <v/>
      </c>
    </row>
    <row r="899" spans="1:5" x14ac:dyDescent="0.15">
      <c r="A899" t="str">
        <f>IF('[1]配网开关（负荷开关+断路器）'!A899="","",'[1]配网开关（负荷开关+断路器）'!A899)</f>
        <v/>
      </c>
      <c r="B899" t="str">
        <f>IF('[1]配网开关（负荷开关+断路器）'!B899="","",'[1]配网开关（负荷开关+断路器）'!B899)</f>
        <v/>
      </c>
      <c r="C899" t="str">
        <f>IF('[1]配网开关（负荷开关+断路器）'!D899="","",'[1]配网开关（负荷开关+断路器）'!D899)</f>
        <v/>
      </c>
      <c r="D899" t="str">
        <f>IF('[1]配网开关（负荷开关+断路器）'!E899="","",'[1]配网开关（负荷开关+断路器）'!E899)</f>
        <v/>
      </c>
      <c r="E899" t="str">
        <f>IF('[1]配网开关（负荷开关+断路器）'!H899="","",'[1]配网开关（负荷开关+断路器）'!H899)</f>
        <v/>
      </c>
    </row>
    <row r="900" spans="1:5" x14ac:dyDescent="0.15">
      <c r="A900" t="str">
        <f>IF('[1]配网开关（负荷开关+断路器）'!A900="","",'[1]配网开关（负荷开关+断路器）'!A900)</f>
        <v/>
      </c>
      <c r="B900" t="str">
        <f>IF('[1]配网开关（负荷开关+断路器）'!B900="","",'[1]配网开关（负荷开关+断路器）'!B900)</f>
        <v/>
      </c>
      <c r="C900" t="str">
        <f>IF('[1]配网开关（负荷开关+断路器）'!D900="","",'[1]配网开关（负荷开关+断路器）'!D900)</f>
        <v/>
      </c>
      <c r="D900" t="str">
        <f>IF('[1]配网开关（负荷开关+断路器）'!E900="","",'[1]配网开关（负荷开关+断路器）'!E900)</f>
        <v/>
      </c>
      <c r="E900" t="str">
        <f>IF('[1]配网开关（负荷开关+断路器）'!H900="","",'[1]配网开关（负荷开关+断路器）'!H900)</f>
        <v/>
      </c>
    </row>
    <row r="901" spans="1:5" x14ac:dyDescent="0.15">
      <c r="A901" t="str">
        <f>IF('[1]配网开关（负荷开关+断路器）'!A901="","",'[1]配网开关（负荷开关+断路器）'!A901)</f>
        <v/>
      </c>
      <c r="B901" t="str">
        <f>IF('[1]配网开关（负荷开关+断路器）'!B901="","",'[1]配网开关（负荷开关+断路器）'!B901)</f>
        <v/>
      </c>
      <c r="C901" t="str">
        <f>IF('[1]配网开关（负荷开关+断路器）'!D901="","",'[1]配网开关（负荷开关+断路器）'!D901)</f>
        <v/>
      </c>
      <c r="D901" t="str">
        <f>IF('[1]配网开关（负荷开关+断路器）'!E901="","",'[1]配网开关（负荷开关+断路器）'!E901)</f>
        <v/>
      </c>
      <c r="E901" t="str">
        <f>IF('[1]配网开关（负荷开关+断路器）'!H901="","",'[1]配网开关（负荷开关+断路器）'!H901)</f>
        <v/>
      </c>
    </row>
    <row r="902" spans="1:5" x14ac:dyDescent="0.15">
      <c r="A902" t="str">
        <f>IF('[1]配网开关（负荷开关+断路器）'!A902="","",'[1]配网开关（负荷开关+断路器）'!A902)</f>
        <v/>
      </c>
      <c r="B902" t="str">
        <f>IF('[1]配网开关（负荷开关+断路器）'!B902="","",'[1]配网开关（负荷开关+断路器）'!B902)</f>
        <v/>
      </c>
      <c r="C902" t="str">
        <f>IF('[1]配网开关（负荷开关+断路器）'!D902="","",'[1]配网开关（负荷开关+断路器）'!D902)</f>
        <v/>
      </c>
      <c r="D902" t="str">
        <f>IF('[1]配网开关（负荷开关+断路器）'!E902="","",'[1]配网开关（负荷开关+断路器）'!E902)</f>
        <v/>
      </c>
      <c r="E902" t="str">
        <f>IF('[1]配网开关（负荷开关+断路器）'!H902="","",'[1]配网开关（负荷开关+断路器）'!H902)</f>
        <v/>
      </c>
    </row>
    <row r="903" spans="1:5" x14ac:dyDescent="0.15">
      <c r="A903" t="str">
        <f>IF('[1]配网开关（负荷开关+断路器）'!A903="","",'[1]配网开关（负荷开关+断路器）'!A903)</f>
        <v/>
      </c>
      <c r="B903" t="str">
        <f>IF('[1]配网开关（负荷开关+断路器）'!B903="","",'[1]配网开关（负荷开关+断路器）'!B903)</f>
        <v/>
      </c>
      <c r="C903" t="str">
        <f>IF('[1]配网开关（负荷开关+断路器）'!D903="","",'[1]配网开关（负荷开关+断路器）'!D903)</f>
        <v/>
      </c>
      <c r="D903" t="str">
        <f>IF('[1]配网开关（负荷开关+断路器）'!E903="","",'[1]配网开关（负荷开关+断路器）'!E903)</f>
        <v/>
      </c>
      <c r="E903" t="str">
        <f>IF('[1]配网开关（负荷开关+断路器）'!H903="","",'[1]配网开关（负荷开关+断路器）'!H903)</f>
        <v/>
      </c>
    </row>
    <row r="904" spans="1:5" x14ac:dyDescent="0.15">
      <c r="A904" t="str">
        <f>IF('[1]配网开关（负荷开关+断路器）'!A904="","",'[1]配网开关（负荷开关+断路器）'!A904)</f>
        <v/>
      </c>
      <c r="B904" t="str">
        <f>IF('[1]配网开关（负荷开关+断路器）'!B904="","",'[1]配网开关（负荷开关+断路器）'!B904)</f>
        <v/>
      </c>
      <c r="C904" t="str">
        <f>IF('[1]配网开关（负荷开关+断路器）'!D904="","",'[1]配网开关（负荷开关+断路器）'!D904)</f>
        <v/>
      </c>
      <c r="D904" t="str">
        <f>IF('[1]配网开关（负荷开关+断路器）'!E904="","",'[1]配网开关（负荷开关+断路器）'!E904)</f>
        <v/>
      </c>
      <c r="E904" t="str">
        <f>IF('[1]配网开关（负荷开关+断路器）'!H904="","",'[1]配网开关（负荷开关+断路器）'!H904)</f>
        <v/>
      </c>
    </row>
    <row r="905" spans="1:5" x14ac:dyDescent="0.15">
      <c r="A905" t="str">
        <f>IF('[1]配网开关（负荷开关+断路器）'!A905="","",'[1]配网开关（负荷开关+断路器）'!A905)</f>
        <v/>
      </c>
      <c r="B905" t="str">
        <f>IF('[1]配网开关（负荷开关+断路器）'!B905="","",'[1]配网开关（负荷开关+断路器）'!B905)</f>
        <v/>
      </c>
      <c r="C905" t="str">
        <f>IF('[1]配网开关（负荷开关+断路器）'!D905="","",'[1]配网开关（负荷开关+断路器）'!D905)</f>
        <v/>
      </c>
      <c r="D905" t="str">
        <f>IF('[1]配网开关（负荷开关+断路器）'!E905="","",'[1]配网开关（负荷开关+断路器）'!E905)</f>
        <v/>
      </c>
      <c r="E905" t="str">
        <f>IF('[1]配网开关（负荷开关+断路器）'!H905="","",'[1]配网开关（负荷开关+断路器）'!H905)</f>
        <v/>
      </c>
    </row>
    <row r="906" spans="1:5" x14ac:dyDescent="0.15">
      <c r="A906" t="str">
        <f>IF('[1]配网开关（负荷开关+断路器）'!A906="","",'[1]配网开关（负荷开关+断路器）'!A906)</f>
        <v/>
      </c>
      <c r="B906" t="str">
        <f>IF('[1]配网开关（负荷开关+断路器）'!B906="","",'[1]配网开关（负荷开关+断路器）'!B906)</f>
        <v/>
      </c>
      <c r="C906" t="str">
        <f>IF('[1]配网开关（负荷开关+断路器）'!D906="","",'[1]配网开关（负荷开关+断路器）'!D906)</f>
        <v/>
      </c>
      <c r="D906" t="str">
        <f>IF('[1]配网开关（负荷开关+断路器）'!E906="","",'[1]配网开关（负荷开关+断路器）'!E906)</f>
        <v/>
      </c>
      <c r="E906" t="str">
        <f>IF('[1]配网开关（负荷开关+断路器）'!H906="","",'[1]配网开关（负荷开关+断路器）'!H906)</f>
        <v/>
      </c>
    </row>
    <row r="907" spans="1:5" x14ac:dyDescent="0.15">
      <c r="A907" t="str">
        <f>IF('[1]配网开关（负荷开关+断路器）'!A907="","",'[1]配网开关（负荷开关+断路器）'!A907)</f>
        <v/>
      </c>
      <c r="B907" t="str">
        <f>IF('[1]配网开关（负荷开关+断路器）'!B907="","",'[1]配网开关（负荷开关+断路器）'!B907)</f>
        <v/>
      </c>
      <c r="C907" t="str">
        <f>IF('[1]配网开关（负荷开关+断路器）'!D907="","",'[1]配网开关（负荷开关+断路器）'!D907)</f>
        <v/>
      </c>
      <c r="D907" t="str">
        <f>IF('[1]配网开关（负荷开关+断路器）'!E907="","",'[1]配网开关（负荷开关+断路器）'!E907)</f>
        <v/>
      </c>
      <c r="E907" t="str">
        <f>IF('[1]配网开关（负荷开关+断路器）'!H907="","",'[1]配网开关（负荷开关+断路器）'!H907)</f>
        <v/>
      </c>
    </row>
    <row r="908" spans="1:5" x14ac:dyDescent="0.15">
      <c r="A908" t="str">
        <f>IF('[1]配网开关（负荷开关+断路器）'!A908="","",'[1]配网开关（负荷开关+断路器）'!A908)</f>
        <v/>
      </c>
      <c r="B908" t="str">
        <f>IF('[1]配网开关（负荷开关+断路器）'!B908="","",'[1]配网开关（负荷开关+断路器）'!B908)</f>
        <v/>
      </c>
      <c r="C908" t="str">
        <f>IF('[1]配网开关（负荷开关+断路器）'!D908="","",'[1]配网开关（负荷开关+断路器）'!D908)</f>
        <v/>
      </c>
      <c r="D908" t="str">
        <f>IF('[1]配网开关（负荷开关+断路器）'!E908="","",'[1]配网开关（负荷开关+断路器）'!E908)</f>
        <v/>
      </c>
      <c r="E908" t="str">
        <f>IF('[1]配网开关（负荷开关+断路器）'!H908="","",'[1]配网开关（负荷开关+断路器）'!H908)</f>
        <v/>
      </c>
    </row>
    <row r="909" spans="1:5" x14ac:dyDescent="0.15">
      <c r="A909" t="str">
        <f>IF('[1]配网开关（负荷开关+断路器）'!A909="","",'[1]配网开关（负荷开关+断路器）'!A909)</f>
        <v/>
      </c>
      <c r="B909" t="str">
        <f>IF('[1]配网开关（负荷开关+断路器）'!B909="","",'[1]配网开关（负荷开关+断路器）'!B909)</f>
        <v/>
      </c>
      <c r="C909" t="str">
        <f>IF('[1]配网开关（负荷开关+断路器）'!D909="","",'[1]配网开关（负荷开关+断路器）'!D909)</f>
        <v/>
      </c>
      <c r="D909" t="str">
        <f>IF('[1]配网开关（负荷开关+断路器）'!E909="","",'[1]配网开关（负荷开关+断路器）'!E909)</f>
        <v/>
      </c>
      <c r="E909" t="str">
        <f>IF('[1]配网开关（负荷开关+断路器）'!H909="","",'[1]配网开关（负荷开关+断路器）'!H909)</f>
        <v/>
      </c>
    </row>
    <row r="910" spans="1:5" x14ac:dyDescent="0.15">
      <c r="A910" t="str">
        <f>IF('[1]配网开关（负荷开关+断路器）'!A910="","",'[1]配网开关（负荷开关+断路器）'!A910)</f>
        <v/>
      </c>
      <c r="B910" t="str">
        <f>IF('[1]配网开关（负荷开关+断路器）'!B910="","",'[1]配网开关（负荷开关+断路器）'!B910)</f>
        <v/>
      </c>
      <c r="C910" t="str">
        <f>IF('[1]配网开关（负荷开关+断路器）'!D910="","",'[1]配网开关（负荷开关+断路器）'!D910)</f>
        <v/>
      </c>
      <c r="D910" t="str">
        <f>IF('[1]配网开关（负荷开关+断路器）'!E910="","",'[1]配网开关（负荷开关+断路器）'!E910)</f>
        <v/>
      </c>
      <c r="E910" t="str">
        <f>IF('[1]配网开关（负荷开关+断路器）'!H910="","",'[1]配网开关（负荷开关+断路器）'!H910)</f>
        <v/>
      </c>
    </row>
    <row r="911" spans="1:5" x14ac:dyDescent="0.15">
      <c r="A911" t="str">
        <f>IF('[1]配网开关（负荷开关+断路器）'!A911="","",'[1]配网开关（负荷开关+断路器）'!A911)</f>
        <v/>
      </c>
      <c r="B911" t="str">
        <f>IF('[1]配网开关（负荷开关+断路器）'!B911="","",'[1]配网开关（负荷开关+断路器）'!B911)</f>
        <v/>
      </c>
      <c r="C911" t="str">
        <f>IF('[1]配网开关（负荷开关+断路器）'!D911="","",'[1]配网开关（负荷开关+断路器）'!D911)</f>
        <v/>
      </c>
      <c r="D911" t="str">
        <f>IF('[1]配网开关（负荷开关+断路器）'!E911="","",'[1]配网开关（负荷开关+断路器）'!E911)</f>
        <v/>
      </c>
      <c r="E911" t="str">
        <f>IF('[1]配网开关（负荷开关+断路器）'!H911="","",'[1]配网开关（负荷开关+断路器）'!H911)</f>
        <v/>
      </c>
    </row>
    <row r="912" spans="1:5" x14ac:dyDescent="0.15">
      <c r="A912" t="str">
        <f>IF('[1]配网开关（负荷开关+断路器）'!A912="","",'[1]配网开关（负荷开关+断路器）'!A912)</f>
        <v/>
      </c>
      <c r="B912" t="str">
        <f>IF('[1]配网开关（负荷开关+断路器）'!B912="","",'[1]配网开关（负荷开关+断路器）'!B912)</f>
        <v/>
      </c>
      <c r="C912" t="str">
        <f>IF('[1]配网开关（负荷开关+断路器）'!D912="","",'[1]配网开关（负荷开关+断路器）'!D912)</f>
        <v/>
      </c>
      <c r="D912" t="str">
        <f>IF('[1]配网开关（负荷开关+断路器）'!E912="","",'[1]配网开关（负荷开关+断路器）'!E912)</f>
        <v/>
      </c>
      <c r="E912" t="str">
        <f>IF('[1]配网开关（负荷开关+断路器）'!H912="","",'[1]配网开关（负荷开关+断路器）'!H912)</f>
        <v/>
      </c>
    </row>
    <row r="913" spans="1:5" x14ac:dyDescent="0.15">
      <c r="A913" t="str">
        <f>IF('[1]配网开关（负荷开关+断路器）'!A913="","",'[1]配网开关（负荷开关+断路器）'!A913)</f>
        <v/>
      </c>
      <c r="B913" t="str">
        <f>IF('[1]配网开关（负荷开关+断路器）'!B913="","",'[1]配网开关（负荷开关+断路器）'!B913)</f>
        <v/>
      </c>
      <c r="C913" t="str">
        <f>IF('[1]配网开关（负荷开关+断路器）'!D913="","",'[1]配网开关（负荷开关+断路器）'!D913)</f>
        <v/>
      </c>
      <c r="D913" t="str">
        <f>IF('[1]配网开关（负荷开关+断路器）'!E913="","",'[1]配网开关（负荷开关+断路器）'!E913)</f>
        <v/>
      </c>
      <c r="E913" t="str">
        <f>IF('[1]配网开关（负荷开关+断路器）'!H913="","",'[1]配网开关（负荷开关+断路器）'!H913)</f>
        <v/>
      </c>
    </row>
    <row r="914" spans="1:5" x14ac:dyDescent="0.15">
      <c r="A914" t="str">
        <f>IF('[1]配网开关（负荷开关+断路器）'!A914="","",'[1]配网开关（负荷开关+断路器）'!A914)</f>
        <v/>
      </c>
      <c r="B914" t="str">
        <f>IF('[1]配网开关（负荷开关+断路器）'!B914="","",'[1]配网开关（负荷开关+断路器）'!B914)</f>
        <v/>
      </c>
      <c r="C914" t="str">
        <f>IF('[1]配网开关（负荷开关+断路器）'!D914="","",'[1]配网开关（负荷开关+断路器）'!D914)</f>
        <v/>
      </c>
      <c r="D914" t="str">
        <f>IF('[1]配网开关（负荷开关+断路器）'!E914="","",'[1]配网开关（负荷开关+断路器）'!E914)</f>
        <v/>
      </c>
      <c r="E914" t="str">
        <f>IF('[1]配网开关（负荷开关+断路器）'!H914="","",'[1]配网开关（负荷开关+断路器）'!H914)</f>
        <v/>
      </c>
    </row>
    <row r="915" spans="1:5" x14ac:dyDescent="0.15">
      <c r="A915" t="str">
        <f>IF('[1]配网开关（负荷开关+断路器）'!A915="","",'[1]配网开关（负荷开关+断路器）'!A915)</f>
        <v/>
      </c>
      <c r="B915" t="str">
        <f>IF('[1]配网开关（负荷开关+断路器）'!B915="","",'[1]配网开关（负荷开关+断路器）'!B915)</f>
        <v/>
      </c>
      <c r="C915" t="str">
        <f>IF('[1]配网开关（负荷开关+断路器）'!D915="","",'[1]配网开关（负荷开关+断路器）'!D915)</f>
        <v/>
      </c>
      <c r="D915" t="str">
        <f>IF('[1]配网开关（负荷开关+断路器）'!E915="","",'[1]配网开关（负荷开关+断路器）'!E915)</f>
        <v/>
      </c>
      <c r="E915" t="str">
        <f>IF('[1]配网开关（负荷开关+断路器）'!H915="","",'[1]配网开关（负荷开关+断路器）'!H915)</f>
        <v/>
      </c>
    </row>
    <row r="916" spans="1:5" x14ac:dyDescent="0.15">
      <c r="A916" t="str">
        <f>IF('[1]配网开关（负荷开关+断路器）'!A916="","",'[1]配网开关（负荷开关+断路器）'!A916)</f>
        <v/>
      </c>
      <c r="B916" t="str">
        <f>IF('[1]配网开关（负荷开关+断路器）'!B916="","",'[1]配网开关（负荷开关+断路器）'!B916)</f>
        <v/>
      </c>
      <c r="C916" t="str">
        <f>IF('[1]配网开关（负荷开关+断路器）'!D916="","",'[1]配网开关（负荷开关+断路器）'!D916)</f>
        <v/>
      </c>
      <c r="D916" t="str">
        <f>IF('[1]配网开关（负荷开关+断路器）'!E916="","",'[1]配网开关（负荷开关+断路器）'!E916)</f>
        <v/>
      </c>
      <c r="E916" t="str">
        <f>IF('[1]配网开关（负荷开关+断路器）'!H916="","",'[1]配网开关（负荷开关+断路器）'!H916)</f>
        <v/>
      </c>
    </row>
    <row r="917" spans="1:5" x14ac:dyDescent="0.15">
      <c r="A917" t="str">
        <f>IF('[1]配网开关（负荷开关+断路器）'!A917="","",'[1]配网开关（负荷开关+断路器）'!A917)</f>
        <v/>
      </c>
      <c r="B917" t="str">
        <f>IF('[1]配网开关（负荷开关+断路器）'!B917="","",'[1]配网开关（负荷开关+断路器）'!B917)</f>
        <v/>
      </c>
      <c r="C917" t="str">
        <f>IF('[1]配网开关（负荷开关+断路器）'!D917="","",'[1]配网开关（负荷开关+断路器）'!D917)</f>
        <v/>
      </c>
      <c r="D917" t="str">
        <f>IF('[1]配网开关（负荷开关+断路器）'!E917="","",'[1]配网开关（负荷开关+断路器）'!E917)</f>
        <v/>
      </c>
      <c r="E917" t="str">
        <f>IF('[1]配网开关（负荷开关+断路器）'!H917="","",'[1]配网开关（负荷开关+断路器）'!H917)</f>
        <v/>
      </c>
    </row>
    <row r="918" spans="1:5" x14ac:dyDescent="0.15">
      <c r="A918" t="str">
        <f>IF('[1]配网开关（负荷开关+断路器）'!A918="","",'[1]配网开关（负荷开关+断路器）'!A918)</f>
        <v/>
      </c>
      <c r="B918" t="str">
        <f>IF('[1]配网开关（负荷开关+断路器）'!B918="","",'[1]配网开关（负荷开关+断路器）'!B918)</f>
        <v/>
      </c>
      <c r="C918" t="str">
        <f>IF('[1]配网开关（负荷开关+断路器）'!D918="","",'[1]配网开关（负荷开关+断路器）'!D918)</f>
        <v/>
      </c>
      <c r="D918" t="str">
        <f>IF('[1]配网开关（负荷开关+断路器）'!E918="","",'[1]配网开关（负荷开关+断路器）'!E918)</f>
        <v/>
      </c>
      <c r="E918" t="str">
        <f>IF('[1]配网开关（负荷开关+断路器）'!H918="","",'[1]配网开关（负荷开关+断路器）'!H918)</f>
        <v/>
      </c>
    </row>
    <row r="919" spans="1:5" x14ac:dyDescent="0.15">
      <c r="A919" t="str">
        <f>IF('[1]配网开关（负荷开关+断路器）'!A919="","",'[1]配网开关（负荷开关+断路器）'!A919)</f>
        <v/>
      </c>
      <c r="B919" t="str">
        <f>IF('[1]配网开关（负荷开关+断路器）'!B919="","",'[1]配网开关（负荷开关+断路器）'!B919)</f>
        <v/>
      </c>
      <c r="C919" t="str">
        <f>IF('[1]配网开关（负荷开关+断路器）'!D919="","",'[1]配网开关（负荷开关+断路器）'!D919)</f>
        <v/>
      </c>
      <c r="D919" t="str">
        <f>IF('[1]配网开关（负荷开关+断路器）'!E919="","",'[1]配网开关（负荷开关+断路器）'!E919)</f>
        <v/>
      </c>
      <c r="E919" t="str">
        <f>IF('[1]配网开关（负荷开关+断路器）'!H919="","",'[1]配网开关（负荷开关+断路器）'!H919)</f>
        <v/>
      </c>
    </row>
    <row r="920" spans="1:5" x14ac:dyDescent="0.15">
      <c r="A920" t="str">
        <f>IF('[1]配网开关（负荷开关+断路器）'!A920="","",'[1]配网开关（负荷开关+断路器）'!A920)</f>
        <v/>
      </c>
      <c r="B920" t="str">
        <f>IF('[1]配网开关（负荷开关+断路器）'!B920="","",'[1]配网开关（负荷开关+断路器）'!B920)</f>
        <v/>
      </c>
      <c r="C920" t="str">
        <f>IF('[1]配网开关（负荷开关+断路器）'!D920="","",'[1]配网开关（负荷开关+断路器）'!D920)</f>
        <v/>
      </c>
      <c r="D920" t="str">
        <f>IF('[1]配网开关（负荷开关+断路器）'!E920="","",'[1]配网开关（负荷开关+断路器）'!E920)</f>
        <v/>
      </c>
      <c r="E920" t="str">
        <f>IF('[1]配网开关（负荷开关+断路器）'!H920="","",'[1]配网开关（负荷开关+断路器）'!H920)</f>
        <v/>
      </c>
    </row>
    <row r="921" spans="1:5" x14ac:dyDescent="0.15">
      <c r="A921" t="str">
        <f>IF('[1]配网开关（负荷开关+断路器）'!A921="","",'[1]配网开关（负荷开关+断路器）'!A921)</f>
        <v/>
      </c>
      <c r="B921" t="str">
        <f>IF('[1]配网开关（负荷开关+断路器）'!B921="","",'[1]配网开关（负荷开关+断路器）'!B921)</f>
        <v/>
      </c>
      <c r="C921" t="str">
        <f>IF('[1]配网开关（负荷开关+断路器）'!D921="","",'[1]配网开关（负荷开关+断路器）'!D921)</f>
        <v/>
      </c>
      <c r="D921" t="str">
        <f>IF('[1]配网开关（负荷开关+断路器）'!E921="","",'[1]配网开关（负荷开关+断路器）'!E921)</f>
        <v/>
      </c>
      <c r="E921" t="str">
        <f>IF('[1]配网开关（负荷开关+断路器）'!H921="","",'[1]配网开关（负荷开关+断路器）'!H921)</f>
        <v/>
      </c>
    </row>
    <row r="922" spans="1:5" x14ac:dyDescent="0.15">
      <c r="A922" t="str">
        <f>IF('[1]配网开关（负荷开关+断路器）'!A922="","",'[1]配网开关（负荷开关+断路器）'!A922)</f>
        <v/>
      </c>
      <c r="B922" t="str">
        <f>IF('[1]配网开关（负荷开关+断路器）'!B922="","",'[1]配网开关（负荷开关+断路器）'!B922)</f>
        <v/>
      </c>
      <c r="C922" t="str">
        <f>IF('[1]配网开关（负荷开关+断路器）'!D922="","",'[1]配网开关（负荷开关+断路器）'!D922)</f>
        <v/>
      </c>
      <c r="D922" t="str">
        <f>IF('[1]配网开关（负荷开关+断路器）'!E922="","",'[1]配网开关（负荷开关+断路器）'!E922)</f>
        <v/>
      </c>
      <c r="E922" t="str">
        <f>IF('[1]配网开关（负荷开关+断路器）'!H922="","",'[1]配网开关（负荷开关+断路器）'!H922)</f>
        <v/>
      </c>
    </row>
    <row r="923" spans="1:5" x14ac:dyDescent="0.15">
      <c r="A923" t="str">
        <f>IF('[1]配网开关（负荷开关+断路器）'!A923="","",'[1]配网开关（负荷开关+断路器）'!A923)</f>
        <v/>
      </c>
      <c r="B923" t="str">
        <f>IF('[1]配网开关（负荷开关+断路器）'!B923="","",'[1]配网开关（负荷开关+断路器）'!B923)</f>
        <v/>
      </c>
      <c r="C923" t="str">
        <f>IF('[1]配网开关（负荷开关+断路器）'!D923="","",'[1]配网开关（负荷开关+断路器）'!D923)</f>
        <v/>
      </c>
      <c r="D923" t="str">
        <f>IF('[1]配网开关（负荷开关+断路器）'!E923="","",'[1]配网开关（负荷开关+断路器）'!E923)</f>
        <v/>
      </c>
      <c r="E923" t="str">
        <f>IF('[1]配网开关（负荷开关+断路器）'!H923="","",'[1]配网开关（负荷开关+断路器）'!H923)</f>
        <v/>
      </c>
    </row>
    <row r="924" spans="1:5" x14ac:dyDescent="0.15">
      <c r="A924" t="str">
        <f>IF('[1]配网开关（负荷开关+断路器）'!A924="","",'[1]配网开关（负荷开关+断路器）'!A924)</f>
        <v/>
      </c>
      <c r="B924" t="str">
        <f>IF('[1]配网开关（负荷开关+断路器）'!B924="","",'[1]配网开关（负荷开关+断路器）'!B924)</f>
        <v/>
      </c>
      <c r="C924" t="str">
        <f>IF('[1]配网开关（负荷开关+断路器）'!D924="","",'[1]配网开关（负荷开关+断路器）'!D924)</f>
        <v/>
      </c>
      <c r="D924" t="str">
        <f>IF('[1]配网开关（负荷开关+断路器）'!E924="","",'[1]配网开关（负荷开关+断路器）'!E924)</f>
        <v/>
      </c>
      <c r="E924" t="str">
        <f>IF('[1]配网开关（负荷开关+断路器）'!H924="","",'[1]配网开关（负荷开关+断路器）'!H924)</f>
        <v/>
      </c>
    </row>
    <row r="925" spans="1:5" x14ac:dyDescent="0.15">
      <c r="A925" t="str">
        <f>IF('[1]配网开关（负荷开关+断路器）'!A925="","",'[1]配网开关（负荷开关+断路器）'!A925)</f>
        <v/>
      </c>
      <c r="B925" t="str">
        <f>IF('[1]配网开关（负荷开关+断路器）'!B925="","",'[1]配网开关（负荷开关+断路器）'!B925)</f>
        <v/>
      </c>
      <c r="C925" t="str">
        <f>IF('[1]配网开关（负荷开关+断路器）'!D925="","",'[1]配网开关（负荷开关+断路器）'!D925)</f>
        <v/>
      </c>
      <c r="D925" t="str">
        <f>IF('[1]配网开关（负荷开关+断路器）'!E925="","",'[1]配网开关（负荷开关+断路器）'!E925)</f>
        <v/>
      </c>
      <c r="E925" t="str">
        <f>IF('[1]配网开关（负荷开关+断路器）'!H925="","",'[1]配网开关（负荷开关+断路器）'!H925)</f>
        <v/>
      </c>
    </row>
    <row r="926" spans="1:5" x14ac:dyDescent="0.15">
      <c r="A926" t="str">
        <f>IF('[1]配网开关（负荷开关+断路器）'!A926="","",'[1]配网开关（负荷开关+断路器）'!A926)</f>
        <v/>
      </c>
      <c r="B926" t="str">
        <f>IF('[1]配网开关（负荷开关+断路器）'!B926="","",'[1]配网开关（负荷开关+断路器）'!B926)</f>
        <v/>
      </c>
      <c r="C926" t="str">
        <f>IF('[1]配网开关（负荷开关+断路器）'!D926="","",'[1]配网开关（负荷开关+断路器）'!D926)</f>
        <v/>
      </c>
      <c r="D926" t="str">
        <f>IF('[1]配网开关（负荷开关+断路器）'!E926="","",'[1]配网开关（负荷开关+断路器）'!E926)</f>
        <v/>
      </c>
      <c r="E926" t="str">
        <f>IF('[1]配网开关（负荷开关+断路器）'!H926="","",'[1]配网开关（负荷开关+断路器）'!H926)</f>
        <v/>
      </c>
    </row>
    <row r="927" spans="1:5" x14ac:dyDescent="0.15">
      <c r="A927" t="str">
        <f>IF('[1]配网开关（负荷开关+断路器）'!A927="","",'[1]配网开关（负荷开关+断路器）'!A927)</f>
        <v/>
      </c>
      <c r="B927" t="str">
        <f>IF('[1]配网开关（负荷开关+断路器）'!B927="","",'[1]配网开关（负荷开关+断路器）'!B927)</f>
        <v/>
      </c>
      <c r="C927" t="str">
        <f>IF('[1]配网开关（负荷开关+断路器）'!D927="","",'[1]配网开关（负荷开关+断路器）'!D927)</f>
        <v/>
      </c>
      <c r="D927" t="str">
        <f>IF('[1]配网开关（负荷开关+断路器）'!E927="","",'[1]配网开关（负荷开关+断路器）'!E927)</f>
        <v/>
      </c>
      <c r="E927" t="str">
        <f>IF('[1]配网开关（负荷开关+断路器）'!H927="","",'[1]配网开关（负荷开关+断路器）'!H927)</f>
        <v/>
      </c>
    </row>
    <row r="928" spans="1:5" x14ac:dyDescent="0.15">
      <c r="A928" t="str">
        <f>IF('[1]配网开关（负荷开关+断路器）'!A928="","",'[1]配网开关（负荷开关+断路器）'!A928)</f>
        <v/>
      </c>
      <c r="B928" t="str">
        <f>IF('[1]配网开关（负荷开关+断路器）'!B928="","",'[1]配网开关（负荷开关+断路器）'!B928)</f>
        <v/>
      </c>
      <c r="C928" t="str">
        <f>IF('[1]配网开关（负荷开关+断路器）'!D928="","",'[1]配网开关（负荷开关+断路器）'!D928)</f>
        <v/>
      </c>
      <c r="D928" t="str">
        <f>IF('[1]配网开关（负荷开关+断路器）'!E928="","",'[1]配网开关（负荷开关+断路器）'!E928)</f>
        <v/>
      </c>
      <c r="E928" t="str">
        <f>IF('[1]配网开关（负荷开关+断路器）'!H928="","",'[1]配网开关（负荷开关+断路器）'!H928)</f>
        <v/>
      </c>
    </row>
    <row r="929" spans="1:5" x14ac:dyDescent="0.15">
      <c r="A929" t="str">
        <f>IF('[1]配网开关（负荷开关+断路器）'!A929="","",'[1]配网开关（负荷开关+断路器）'!A929)</f>
        <v/>
      </c>
      <c r="B929" t="str">
        <f>IF('[1]配网开关（负荷开关+断路器）'!B929="","",'[1]配网开关（负荷开关+断路器）'!B929)</f>
        <v/>
      </c>
      <c r="C929" t="str">
        <f>IF('[1]配网开关（负荷开关+断路器）'!D929="","",'[1]配网开关（负荷开关+断路器）'!D929)</f>
        <v/>
      </c>
      <c r="D929" t="str">
        <f>IF('[1]配网开关（负荷开关+断路器）'!E929="","",'[1]配网开关（负荷开关+断路器）'!E929)</f>
        <v/>
      </c>
      <c r="E929" t="str">
        <f>IF('[1]配网开关（负荷开关+断路器）'!H929="","",'[1]配网开关（负荷开关+断路器）'!H929)</f>
        <v/>
      </c>
    </row>
    <row r="930" spans="1:5" x14ac:dyDescent="0.15">
      <c r="A930" t="str">
        <f>IF('[1]配网开关（负荷开关+断路器）'!A930="","",'[1]配网开关（负荷开关+断路器）'!A930)</f>
        <v/>
      </c>
      <c r="B930" t="str">
        <f>IF('[1]配网开关（负荷开关+断路器）'!B930="","",'[1]配网开关（负荷开关+断路器）'!B930)</f>
        <v/>
      </c>
      <c r="C930" t="str">
        <f>IF('[1]配网开关（负荷开关+断路器）'!D930="","",'[1]配网开关（负荷开关+断路器）'!D930)</f>
        <v/>
      </c>
      <c r="D930" t="str">
        <f>IF('[1]配网开关（负荷开关+断路器）'!E930="","",'[1]配网开关（负荷开关+断路器）'!E930)</f>
        <v/>
      </c>
      <c r="E930" t="str">
        <f>IF('[1]配网开关（负荷开关+断路器）'!H930="","",'[1]配网开关（负荷开关+断路器）'!H930)</f>
        <v/>
      </c>
    </row>
    <row r="931" spans="1:5" x14ac:dyDescent="0.15">
      <c r="A931" t="str">
        <f>IF('[1]配网开关（负荷开关+断路器）'!A931="","",'[1]配网开关（负荷开关+断路器）'!A931)</f>
        <v/>
      </c>
      <c r="B931" t="str">
        <f>IF('[1]配网开关（负荷开关+断路器）'!B931="","",'[1]配网开关（负荷开关+断路器）'!B931)</f>
        <v/>
      </c>
      <c r="C931" t="str">
        <f>IF('[1]配网开关（负荷开关+断路器）'!D931="","",'[1]配网开关（负荷开关+断路器）'!D931)</f>
        <v/>
      </c>
      <c r="D931" t="str">
        <f>IF('[1]配网开关（负荷开关+断路器）'!E931="","",'[1]配网开关（负荷开关+断路器）'!E931)</f>
        <v/>
      </c>
      <c r="E931" t="str">
        <f>IF('[1]配网开关（负荷开关+断路器）'!H931="","",'[1]配网开关（负荷开关+断路器）'!H931)</f>
        <v/>
      </c>
    </row>
    <row r="932" spans="1:5" x14ac:dyDescent="0.15">
      <c r="A932" t="str">
        <f>IF('[1]配网开关（负荷开关+断路器）'!A932="","",'[1]配网开关（负荷开关+断路器）'!A932)</f>
        <v/>
      </c>
      <c r="B932" t="str">
        <f>IF('[1]配网开关（负荷开关+断路器）'!B932="","",'[1]配网开关（负荷开关+断路器）'!B932)</f>
        <v/>
      </c>
      <c r="C932" t="str">
        <f>IF('[1]配网开关（负荷开关+断路器）'!D932="","",'[1]配网开关（负荷开关+断路器）'!D932)</f>
        <v/>
      </c>
      <c r="D932" t="str">
        <f>IF('[1]配网开关（负荷开关+断路器）'!E932="","",'[1]配网开关（负荷开关+断路器）'!E932)</f>
        <v/>
      </c>
      <c r="E932" t="str">
        <f>IF('[1]配网开关（负荷开关+断路器）'!H932="","",'[1]配网开关（负荷开关+断路器）'!H932)</f>
        <v/>
      </c>
    </row>
    <row r="933" spans="1:5" x14ac:dyDescent="0.15">
      <c r="A933" t="str">
        <f>IF('[1]配网开关（负荷开关+断路器）'!A933="","",'[1]配网开关（负荷开关+断路器）'!A933)</f>
        <v/>
      </c>
      <c r="B933" t="str">
        <f>IF('[1]配网开关（负荷开关+断路器）'!B933="","",'[1]配网开关（负荷开关+断路器）'!B933)</f>
        <v/>
      </c>
      <c r="C933" t="str">
        <f>IF('[1]配网开关（负荷开关+断路器）'!D933="","",'[1]配网开关（负荷开关+断路器）'!D933)</f>
        <v/>
      </c>
      <c r="D933" t="str">
        <f>IF('[1]配网开关（负荷开关+断路器）'!E933="","",'[1]配网开关（负荷开关+断路器）'!E933)</f>
        <v/>
      </c>
      <c r="E933" t="str">
        <f>IF('[1]配网开关（负荷开关+断路器）'!H933="","",'[1]配网开关（负荷开关+断路器）'!H933)</f>
        <v/>
      </c>
    </row>
    <row r="934" spans="1:5" x14ac:dyDescent="0.15">
      <c r="A934" t="str">
        <f>IF('[1]配网开关（负荷开关+断路器）'!A934="","",'[1]配网开关（负荷开关+断路器）'!A934)</f>
        <v/>
      </c>
      <c r="B934" t="str">
        <f>IF('[1]配网开关（负荷开关+断路器）'!B934="","",'[1]配网开关（负荷开关+断路器）'!B934)</f>
        <v/>
      </c>
      <c r="C934" t="str">
        <f>IF('[1]配网开关（负荷开关+断路器）'!D934="","",'[1]配网开关（负荷开关+断路器）'!D934)</f>
        <v/>
      </c>
      <c r="D934" t="str">
        <f>IF('[1]配网开关（负荷开关+断路器）'!E934="","",'[1]配网开关（负荷开关+断路器）'!E934)</f>
        <v/>
      </c>
      <c r="E934" t="str">
        <f>IF('[1]配网开关（负荷开关+断路器）'!H934="","",'[1]配网开关（负荷开关+断路器）'!H934)</f>
        <v/>
      </c>
    </row>
    <row r="935" spans="1:5" x14ac:dyDescent="0.15">
      <c r="A935" t="str">
        <f>IF('[1]配网开关（负荷开关+断路器）'!A935="","",'[1]配网开关（负荷开关+断路器）'!A935)</f>
        <v/>
      </c>
      <c r="B935" t="str">
        <f>IF('[1]配网开关（负荷开关+断路器）'!B935="","",'[1]配网开关（负荷开关+断路器）'!B935)</f>
        <v/>
      </c>
      <c r="C935" t="str">
        <f>IF('[1]配网开关（负荷开关+断路器）'!D935="","",'[1]配网开关（负荷开关+断路器）'!D935)</f>
        <v/>
      </c>
      <c r="D935" t="str">
        <f>IF('[1]配网开关（负荷开关+断路器）'!E935="","",'[1]配网开关（负荷开关+断路器）'!E935)</f>
        <v/>
      </c>
      <c r="E935" t="str">
        <f>IF('[1]配网开关（负荷开关+断路器）'!H935="","",'[1]配网开关（负荷开关+断路器）'!H935)</f>
        <v/>
      </c>
    </row>
    <row r="936" spans="1:5" x14ac:dyDescent="0.15">
      <c r="A936" t="str">
        <f>IF('[1]配网开关（负荷开关+断路器）'!A936="","",'[1]配网开关（负荷开关+断路器）'!A936)</f>
        <v/>
      </c>
      <c r="B936" t="str">
        <f>IF('[1]配网开关（负荷开关+断路器）'!B936="","",'[1]配网开关（负荷开关+断路器）'!B936)</f>
        <v/>
      </c>
      <c r="C936" t="str">
        <f>IF('[1]配网开关（负荷开关+断路器）'!D936="","",'[1]配网开关（负荷开关+断路器）'!D936)</f>
        <v/>
      </c>
      <c r="D936" t="str">
        <f>IF('[1]配网开关（负荷开关+断路器）'!E936="","",'[1]配网开关（负荷开关+断路器）'!E936)</f>
        <v/>
      </c>
      <c r="E936" t="str">
        <f>IF('[1]配网开关（负荷开关+断路器）'!H936="","",'[1]配网开关（负荷开关+断路器）'!H936)</f>
        <v/>
      </c>
    </row>
    <row r="937" spans="1:5" x14ac:dyDescent="0.15">
      <c r="A937" t="str">
        <f>IF('[1]配网开关（负荷开关+断路器）'!A937="","",'[1]配网开关（负荷开关+断路器）'!A937)</f>
        <v/>
      </c>
      <c r="B937" t="str">
        <f>IF('[1]配网开关（负荷开关+断路器）'!B937="","",'[1]配网开关（负荷开关+断路器）'!B937)</f>
        <v/>
      </c>
      <c r="C937" t="str">
        <f>IF('[1]配网开关（负荷开关+断路器）'!D937="","",'[1]配网开关（负荷开关+断路器）'!D937)</f>
        <v/>
      </c>
      <c r="D937" t="str">
        <f>IF('[1]配网开关（负荷开关+断路器）'!E937="","",'[1]配网开关（负荷开关+断路器）'!E937)</f>
        <v/>
      </c>
      <c r="E937" t="str">
        <f>IF('[1]配网开关（负荷开关+断路器）'!H937="","",'[1]配网开关（负荷开关+断路器）'!H937)</f>
        <v/>
      </c>
    </row>
    <row r="938" spans="1:5" x14ac:dyDescent="0.15">
      <c r="A938" t="str">
        <f>IF('[1]配网开关（负荷开关+断路器）'!A938="","",'[1]配网开关（负荷开关+断路器）'!A938)</f>
        <v/>
      </c>
      <c r="B938" t="str">
        <f>IF('[1]配网开关（负荷开关+断路器）'!B938="","",'[1]配网开关（负荷开关+断路器）'!B938)</f>
        <v/>
      </c>
      <c r="C938" t="str">
        <f>IF('[1]配网开关（负荷开关+断路器）'!D938="","",'[1]配网开关（负荷开关+断路器）'!D938)</f>
        <v/>
      </c>
      <c r="D938" t="str">
        <f>IF('[1]配网开关（负荷开关+断路器）'!E938="","",'[1]配网开关（负荷开关+断路器）'!E938)</f>
        <v/>
      </c>
      <c r="E938" t="str">
        <f>IF('[1]配网开关（负荷开关+断路器）'!H938="","",'[1]配网开关（负荷开关+断路器）'!H938)</f>
        <v/>
      </c>
    </row>
    <row r="939" spans="1:5" x14ac:dyDescent="0.15">
      <c r="A939" t="str">
        <f>IF('[1]配网开关（负荷开关+断路器）'!A939="","",'[1]配网开关（负荷开关+断路器）'!A939)</f>
        <v/>
      </c>
      <c r="B939" t="str">
        <f>IF('[1]配网开关（负荷开关+断路器）'!B939="","",'[1]配网开关（负荷开关+断路器）'!B939)</f>
        <v/>
      </c>
      <c r="C939" t="str">
        <f>IF('[1]配网开关（负荷开关+断路器）'!D939="","",'[1]配网开关（负荷开关+断路器）'!D939)</f>
        <v/>
      </c>
      <c r="D939" t="str">
        <f>IF('[1]配网开关（负荷开关+断路器）'!E939="","",'[1]配网开关（负荷开关+断路器）'!E939)</f>
        <v/>
      </c>
      <c r="E939" t="str">
        <f>IF('[1]配网开关（负荷开关+断路器）'!H939="","",'[1]配网开关（负荷开关+断路器）'!H939)</f>
        <v/>
      </c>
    </row>
    <row r="940" spans="1:5" x14ac:dyDescent="0.15">
      <c r="A940" t="str">
        <f>IF('[1]配网开关（负荷开关+断路器）'!A940="","",'[1]配网开关（负荷开关+断路器）'!A940)</f>
        <v/>
      </c>
      <c r="B940" t="str">
        <f>IF('[1]配网开关（负荷开关+断路器）'!B940="","",'[1]配网开关（负荷开关+断路器）'!B940)</f>
        <v/>
      </c>
      <c r="C940" t="str">
        <f>IF('[1]配网开关（负荷开关+断路器）'!D940="","",'[1]配网开关（负荷开关+断路器）'!D940)</f>
        <v/>
      </c>
      <c r="D940" t="str">
        <f>IF('[1]配网开关（负荷开关+断路器）'!E940="","",'[1]配网开关（负荷开关+断路器）'!E940)</f>
        <v/>
      </c>
      <c r="E940" t="str">
        <f>IF('[1]配网开关（负荷开关+断路器）'!H940="","",'[1]配网开关（负荷开关+断路器）'!H940)</f>
        <v/>
      </c>
    </row>
    <row r="941" spans="1:5" x14ac:dyDescent="0.15">
      <c r="A941" t="str">
        <f>IF('[1]配网开关（负荷开关+断路器）'!A941="","",'[1]配网开关（负荷开关+断路器）'!A941)</f>
        <v/>
      </c>
      <c r="B941" t="str">
        <f>IF('[1]配网开关（负荷开关+断路器）'!B941="","",'[1]配网开关（负荷开关+断路器）'!B941)</f>
        <v/>
      </c>
      <c r="C941" t="str">
        <f>IF('[1]配网开关（负荷开关+断路器）'!D941="","",'[1]配网开关（负荷开关+断路器）'!D941)</f>
        <v/>
      </c>
      <c r="D941" t="str">
        <f>IF('[1]配网开关（负荷开关+断路器）'!E941="","",'[1]配网开关（负荷开关+断路器）'!E941)</f>
        <v/>
      </c>
      <c r="E941" t="str">
        <f>IF('[1]配网开关（负荷开关+断路器）'!H941="","",'[1]配网开关（负荷开关+断路器）'!H941)</f>
        <v/>
      </c>
    </row>
    <row r="942" spans="1:5" x14ac:dyDescent="0.15">
      <c r="A942" t="str">
        <f>IF('[1]配网开关（负荷开关+断路器）'!A942="","",'[1]配网开关（负荷开关+断路器）'!A942)</f>
        <v/>
      </c>
      <c r="B942" t="str">
        <f>IF('[1]配网开关（负荷开关+断路器）'!B942="","",'[1]配网开关（负荷开关+断路器）'!B942)</f>
        <v/>
      </c>
      <c r="C942" t="str">
        <f>IF('[1]配网开关（负荷开关+断路器）'!D942="","",'[1]配网开关（负荷开关+断路器）'!D942)</f>
        <v/>
      </c>
      <c r="D942" t="str">
        <f>IF('[1]配网开关（负荷开关+断路器）'!E942="","",'[1]配网开关（负荷开关+断路器）'!E942)</f>
        <v/>
      </c>
      <c r="E942" t="str">
        <f>IF('[1]配网开关（负荷开关+断路器）'!H942="","",'[1]配网开关（负荷开关+断路器）'!H942)</f>
        <v/>
      </c>
    </row>
    <row r="943" spans="1:5" x14ac:dyDescent="0.15">
      <c r="A943" t="str">
        <f>IF('[1]配网开关（负荷开关+断路器）'!A943="","",'[1]配网开关（负荷开关+断路器）'!A943)</f>
        <v/>
      </c>
      <c r="B943" t="str">
        <f>IF('[1]配网开关（负荷开关+断路器）'!B943="","",'[1]配网开关（负荷开关+断路器）'!B943)</f>
        <v/>
      </c>
      <c r="C943" t="str">
        <f>IF('[1]配网开关（负荷开关+断路器）'!D943="","",'[1]配网开关（负荷开关+断路器）'!D943)</f>
        <v/>
      </c>
      <c r="D943" t="str">
        <f>IF('[1]配网开关（负荷开关+断路器）'!E943="","",'[1]配网开关（负荷开关+断路器）'!E943)</f>
        <v/>
      </c>
      <c r="E943" t="str">
        <f>IF('[1]配网开关（负荷开关+断路器）'!H943="","",'[1]配网开关（负荷开关+断路器）'!H943)</f>
        <v/>
      </c>
    </row>
    <row r="944" spans="1:5" x14ac:dyDescent="0.15">
      <c r="A944" t="str">
        <f>IF('[1]配网开关（负荷开关+断路器）'!A944="","",'[1]配网开关（负荷开关+断路器）'!A944)</f>
        <v/>
      </c>
      <c r="B944" t="str">
        <f>IF('[1]配网开关（负荷开关+断路器）'!B944="","",'[1]配网开关（负荷开关+断路器）'!B944)</f>
        <v/>
      </c>
      <c r="C944" t="str">
        <f>IF('[1]配网开关（负荷开关+断路器）'!D944="","",'[1]配网开关（负荷开关+断路器）'!D944)</f>
        <v/>
      </c>
      <c r="D944" t="str">
        <f>IF('[1]配网开关（负荷开关+断路器）'!E944="","",'[1]配网开关（负荷开关+断路器）'!E944)</f>
        <v/>
      </c>
      <c r="E944" t="str">
        <f>IF('[1]配网开关（负荷开关+断路器）'!H944="","",'[1]配网开关（负荷开关+断路器）'!H944)</f>
        <v/>
      </c>
    </row>
    <row r="945" spans="1:5" x14ac:dyDescent="0.15">
      <c r="A945" t="str">
        <f>IF('[1]配网开关（负荷开关+断路器）'!A945="","",'[1]配网开关（负荷开关+断路器）'!A945)</f>
        <v/>
      </c>
      <c r="B945" t="str">
        <f>IF('[1]配网开关（负荷开关+断路器）'!B945="","",'[1]配网开关（负荷开关+断路器）'!B945)</f>
        <v/>
      </c>
      <c r="C945" t="str">
        <f>IF('[1]配网开关（负荷开关+断路器）'!D945="","",'[1]配网开关（负荷开关+断路器）'!D945)</f>
        <v/>
      </c>
      <c r="D945" t="str">
        <f>IF('[1]配网开关（负荷开关+断路器）'!E945="","",'[1]配网开关（负荷开关+断路器）'!E945)</f>
        <v/>
      </c>
      <c r="E945" t="str">
        <f>IF('[1]配网开关（负荷开关+断路器）'!H945="","",'[1]配网开关（负荷开关+断路器）'!H945)</f>
        <v/>
      </c>
    </row>
    <row r="946" spans="1:5" x14ac:dyDescent="0.15">
      <c r="A946" t="str">
        <f>IF('[1]配网开关（负荷开关+断路器）'!A946="","",'[1]配网开关（负荷开关+断路器）'!A946)</f>
        <v/>
      </c>
      <c r="B946" t="str">
        <f>IF('[1]配网开关（负荷开关+断路器）'!B946="","",'[1]配网开关（负荷开关+断路器）'!B946)</f>
        <v/>
      </c>
      <c r="C946" t="str">
        <f>IF('[1]配网开关（负荷开关+断路器）'!D946="","",'[1]配网开关（负荷开关+断路器）'!D946)</f>
        <v/>
      </c>
      <c r="D946" t="str">
        <f>IF('[1]配网开关（负荷开关+断路器）'!E946="","",'[1]配网开关（负荷开关+断路器）'!E946)</f>
        <v/>
      </c>
      <c r="E946" t="str">
        <f>IF('[1]配网开关（负荷开关+断路器）'!H946="","",'[1]配网开关（负荷开关+断路器）'!H946)</f>
        <v/>
      </c>
    </row>
    <row r="947" spans="1:5" x14ac:dyDescent="0.15">
      <c r="A947" t="str">
        <f>IF('[1]配网开关（负荷开关+断路器）'!A947="","",'[1]配网开关（负荷开关+断路器）'!A947)</f>
        <v/>
      </c>
      <c r="B947" t="str">
        <f>IF('[1]配网开关（负荷开关+断路器）'!B947="","",'[1]配网开关（负荷开关+断路器）'!B947)</f>
        <v/>
      </c>
      <c r="C947" t="str">
        <f>IF('[1]配网开关（负荷开关+断路器）'!D947="","",'[1]配网开关（负荷开关+断路器）'!D947)</f>
        <v/>
      </c>
      <c r="D947" t="str">
        <f>IF('[1]配网开关（负荷开关+断路器）'!E947="","",'[1]配网开关（负荷开关+断路器）'!E947)</f>
        <v/>
      </c>
      <c r="E947" t="str">
        <f>IF('[1]配网开关（负荷开关+断路器）'!H947="","",'[1]配网开关（负荷开关+断路器）'!H947)</f>
        <v/>
      </c>
    </row>
    <row r="948" spans="1:5" x14ac:dyDescent="0.15">
      <c r="A948" t="str">
        <f>IF('[1]配网开关（负荷开关+断路器）'!A948="","",'[1]配网开关（负荷开关+断路器）'!A948)</f>
        <v/>
      </c>
      <c r="B948" t="str">
        <f>IF('[1]配网开关（负荷开关+断路器）'!B948="","",'[1]配网开关（负荷开关+断路器）'!B948)</f>
        <v/>
      </c>
      <c r="C948" t="str">
        <f>IF('[1]配网开关（负荷开关+断路器）'!D948="","",'[1]配网开关（负荷开关+断路器）'!D948)</f>
        <v/>
      </c>
      <c r="D948" t="str">
        <f>IF('[1]配网开关（负荷开关+断路器）'!E948="","",'[1]配网开关（负荷开关+断路器）'!E948)</f>
        <v/>
      </c>
      <c r="E948" t="str">
        <f>IF('[1]配网开关（负荷开关+断路器）'!H948="","",'[1]配网开关（负荷开关+断路器）'!H948)</f>
        <v/>
      </c>
    </row>
    <row r="949" spans="1:5" x14ac:dyDescent="0.15">
      <c r="A949" t="str">
        <f>IF('[1]配网开关（负荷开关+断路器）'!A949="","",'[1]配网开关（负荷开关+断路器）'!A949)</f>
        <v/>
      </c>
      <c r="B949" t="str">
        <f>IF('[1]配网开关（负荷开关+断路器）'!B949="","",'[1]配网开关（负荷开关+断路器）'!B949)</f>
        <v/>
      </c>
      <c r="C949" t="str">
        <f>IF('[1]配网开关（负荷开关+断路器）'!D949="","",'[1]配网开关（负荷开关+断路器）'!D949)</f>
        <v/>
      </c>
      <c r="D949" t="str">
        <f>IF('[1]配网开关（负荷开关+断路器）'!E949="","",'[1]配网开关（负荷开关+断路器）'!E949)</f>
        <v/>
      </c>
      <c r="E949" t="str">
        <f>IF('[1]配网开关（负荷开关+断路器）'!H949="","",'[1]配网开关（负荷开关+断路器）'!H949)</f>
        <v/>
      </c>
    </row>
    <row r="950" spans="1:5" x14ac:dyDescent="0.15">
      <c r="A950" t="str">
        <f>IF('[1]配网开关（负荷开关+断路器）'!A950="","",'[1]配网开关（负荷开关+断路器）'!A950)</f>
        <v/>
      </c>
      <c r="B950" t="str">
        <f>IF('[1]配网开关（负荷开关+断路器）'!B950="","",'[1]配网开关（负荷开关+断路器）'!B950)</f>
        <v/>
      </c>
      <c r="C950" t="str">
        <f>IF('[1]配网开关（负荷开关+断路器）'!D950="","",'[1]配网开关（负荷开关+断路器）'!D950)</f>
        <v/>
      </c>
      <c r="D950" t="str">
        <f>IF('[1]配网开关（负荷开关+断路器）'!E950="","",'[1]配网开关（负荷开关+断路器）'!E950)</f>
        <v/>
      </c>
      <c r="E950" t="str">
        <f>IF('[1]配网开关（负荷开关+断路器）'!H950="","",'[1]配网开关（负荷开关+断路器）'!H950)</f>
        <v/>
      </c>
    </row>
    <row r="951" spans="1:5" x14ac:dyDescent="0.15">
      <c r="A951" t="str">
        <f>IF('[1]配网开关（负荷开关+断路器）'!A951="","",'[1]配网开关（负荷开关+断路器）'!A951)</f>
        <v/>
      </c>
      <c r="B951" t="str">
        <f>IF('[1]配网开关（负荷开关+断路器）'!B951="","",'[1]配网开关（负荷开关+断路器）'!B951)</f>
        <v/>
      </c>
      <c r="C951" t="str">
        <f>IF('[1]配网开关（负荷开关+断路器）'!D951="","",'[1]配网开关（负荷开关+断路器）'!D951)</f>
        <v/>
      </c>
      <c r="D951" t="str">
        <f>IF('[1]配网开关（负荷开关+断路器）'!E951="","",'[1]配网开关（负荷开关+断路器）'!E951)</f>
        <v/>
      </c>
      <c r="E951" t="str">
        <f>IF('[1]配网开关（负荷开关+断路器）'!H951="","",'[1]配网开关（负荷开关+断路器）'!H951)</f>
        <v/>
      </c>
    </row>
    <row r="952" spans="1:5" x14ac:dyDescent="0.15">
      <c r="A952" t="str">
        <f>IF('[1]配网开关（负荷开关+断路器）'!A952="","",'[1]配网开关（负荷开关+断路器）'!A952)</f>
        <v/>
      </c>
      <c r="B952" t="str">
        <f>IF('[1]配网开关（负荷开关+断路器）'!B952="","",'[1]配网开关（负荷开关+断路器）'!B952)</f>
        <v/>
      </c>
      <c r="C952" t="str">
        <f>IF('[1]配网开关（负荷开关+断路器）'!D952="","",'[1]配网开关（负荷开关+断路器）'!D952)</f>
        <v/>
      </c>
      <c r="D952" t="str">
        <f>IF('[1]配网开关（负荷开关+断路器）'!E952="","",'[1]配网开关（负荷开关+断路器）'!E952)</f>
        <v/>
      </c>
      <c r="E952" t="str">
        <f>IF('[1]配网开关（负荷开关+断路器）'!H952="","",'[1]配网开关（负荷开关+断路器）'!H952)</f>
        <v/>
      </c>
    </row>
    <row r="953" spans="1:5" x14ac:dyDescent="0.15">
      <c r="A953" t="str">
        <f>IF('[1]配网开关（负荷开关+断路器）'!A953="","",'[1]配网开关（负荷开关+断路器）'!A953)</f>
        <v/>
      </c>
      <c r="B953" t="str">
        <f>IF('[1]配网开关（负荷开关+断路器）'!B953="","",'[1]配网开关（负荷开关+断路器）'!B953)</f>
        <v/>
      </c>
      <c r="C953" t="str">
        <f>IF('[1]配网开关（负荷开关+断路器）'!D953="","",'[1]配网开关（负荷开关+断路器）'!D953)</f>
        <v/>
      </c>
      <c r="D953" t="str">
        <f>IF('[1]配网开关（负荷开关+断路器）'!E953="","",'[1]配网开关（负荷开关+断路器）'!E953)</f>
        <v/>
      </c>
      <c r="E953" t="str">
        <f>IF('[1]配网开关（负荷开关+断路器）'!H953="","",'[1]配网开关（负荷开关+断路器）'!H953)</f>
        <v/>
      </c>
    </row>
    <row r="954" spans="1:5" x14ac:dyDescent="0.15">
      <c r="A954" t="str">
        <f>IF('[1]配网开关（负荷开关+断路器）'!A954="","",'[1]配网开关（负荷开关+断路器）'!A954)</f>
        <v/>
      </c>
      <c r="B954" t="str">
        <f>IF('[1]配网开关（负荷开关+断路器）'!B954="","",'[1]配网开关（负荷开关+断路器）'!B954)</f>
        <v/>
      </c>
      <c r="C954" t="str">
        <f>IF('[1]配网开关（负荷开关+断路器）'!D954="","",'[1]配网开关（负荷开关+断路器）'!D954)</f>
        <v/>
      </c>
      <c r="D954" t="str">
        <f>IF('[1]配网开关（负荷开关+断路器）'!E954="","",'[1]配网开关（负荷开关+断路器）'!E954)</f>
        <v/>
      </c>
      <c r="E954" t="str">
        <f>IF('[1]配网开关（负荷开关+断路器）'!H954="","",'[1]配网开关（负荷开关+断路器）'!H954)</f>
        <v/>
      </c>
    </row>
    <row r="955" spans="1:5" x14ac:dyDescent="0.15">
      <c r="A955" t="str">
        <f>IF('[1]配网开关（负荷开关+断路器）'!A955="","",'[1]配网开关（负荷开关+断路器）'!A955)</f>
        <v/>
      </c>
      <c r="B955" t="str">
        <f>IF('[1]配网开关（负荷开关+断路器）'!B955="","",'[1]配网开关（负荷开关+断路器）'!B955)</f>
        <v/>
      </c>
      <c r="C955" t="str">
        <f>IF('[1]配网开关（负荷开关+断路器）'!D955="","",'[1]配网开关（负荷开关+断路器）'!D955)</f>
        <v/>
      </c>
      <c r="D955" t="str">
        <f>IF('[1]配网开关（负荷开关+断路器）'!E955="","",'[1]配网开关（负荷开关+断路器）'!E955)</f>
        <v/>
      </c>
      <c r="E955" t="str">
        <f>IF('[1]配网开关（负荷开关+断路器）'!H955="","",'[1]配网开关（负荷开关+断路器）'!H955)</f>
        <v/>
      </c>
    </row>
    <row r="956" spans="1:5" x14ac:dyDescent="0.15">
      <c r="A956" t="str">
        <f>IF('[1]配网开关（负荷开关+断路器）'!A956="","",'[1]配网开关（负荷开关+断路器）'!A956)</f>
        <v/>
      </c>
      <c r="B956" t="str">
        <f>IF('[1]配网开关（负荷开关+断路器）'!B956="","",'[1]配网开关（负荷开关+断路器）'!B956)</f>
        <v/>
      </c>
      <c r="C956" t="str">
        <f>IF('[1]配网开关（负荷开关+断路器）'!D956="","",'[1]配网开关（负荷开关+断路器）'!D956)</f>
        <v/>
      </c>
      <c r="D956" t="str">
        <f>IF('[1]配网开关（负荷开关+断路器）'!E956="","",'[1]配网开关（负荷开关+断路器）'!E956)</f>
        <v/>
      </c>
      <c r="E956" t="str">
        <f>IF('[1]配网开关（负荷开关+断路器）'!H956="","",'[1]配网开关（负荷开关+断路器）'!H956)</f>
        <v/>
      </c>
    </row>
    <row r="957" spans="1:5" x14ac:dyDescent="0.15">
      <c r="A957" t="str">
        <f>IF('[1]配网开关（负荷开关+断路器）'!A957="","",'[1]配网开关（负荷开关+断路器）'!A957)</f>
        <v/>
      </c>
      <c r="B957" t="str">
        <f>IF('[1]配网开关（负荷开关+断路器）'!B957="","",'[1]配网开关（负荷开关+断路器）'!B957)</f>
        <v/>
      </c>
      <c r="C957" t="str">
        <f>IF('[1]配网开关（负荷开关+断路器）'!D957="","",'[1]配网开关（负荷开关+断路器）'!D957)</f>
        <v/>
      </c>
      <c r="D957" t="str">
        <f>IF('[1]配网开关（负荷开关+断路器）'!E957="","",'[1]配网开关（负荷开关+断路器）'!E957)</f>
        <v/>
      </c>
      <c r="E957" t="str">
        <f>IF('[1]配网开关（负荷开关+断路器）'!H957="","",'[1]配网开关（负荷开关+断路器）'!H957)</f>
        <v/>
      </c>
    </row>
    <row r="958" spans="1:5" x14ac:dyDescent="0.15">
      <c r="A958" t="str">
        <f>IF('[1]配网开关（负荷开关+断路器）'!A958="","",'[1]配网开关（负荷开关+断路器）'!A958)</f>
        <v/>
      </c>
      <c r="B958" t="str">
        <f>IF('[1]配网开关（负荷开关+断路器）'!B958="","",'[1]配网开关（负荷开关+断路器）'!B958)</f>
        <v/>
      </c>
      <c r="C958" t="str">
        <f>IF('[1]配网开关（负荷开关+断路器）'!D958="","",'[1]配网开关（负荷开关+断路器）'!D958)</f>
        <v/>
      </c>
      <c r="D958" t="str">
        <f>IF('[1]配网开关（负荷开关+断路器）'!E958="","",'[1]配网开关（负荷开关+断路器）'!E958)</f>
        <v/>
      </c>
      <c r="E958" t="str">
        <f>IF('[1]配网开关（负荷开关+断路器）'!H958="","",'[1]配网开关（负荷开关+断路器）'!H958)</f>
        <v/>
      </c>
    </row>
    <row r="959" spans="1:5" x14ac:dyDescent="0.15">
      <c r="A959" t="str">
        <f>IF('[1]配网开关（负荷开关+断路器）'!A959="","",'[1]配网开关（负荷开关+断路器）'!A959)</f>
        <v/>
      </c>
      <c r="B959" t="str">
        <f>IF('[1]配网开关（负荷开关+断路器）'!B959="","",'[1]配网开关（负荷开关+断路器）'!B959)</f>
        <v/>
      </c>
      <c r="C959" t="str">
        <f>IF('[1]配网开关（负荷开关+断路器）'!D959="","",'[1]配网开关（负荷开关+断路器）'!D959)</f>
        <v/>
      </c>
      <c r="D959" t="str">
        <f>IF('[1]配网开关（负荷开关+断路器）'!E959="","",'[1]配网开关（负荷开关+断路器）'!E959)</f>
        <v/>
      </c>
      <c r="E959" t="str">
        <f>IF('[1]配网开关（负荷开关+断路器）'!H959="","",'[1]配网开关（负荷开关+断路器）'!H959)</f>
        <v/>
      </c>
    </row>
    <row r="960" spans="1:5" x14ac:dyDescent="0.15">
      <c r="A960" t="str">
        <f>IF('[1]配网开关（负荷开关+断路器）'!A960="","",'[1]配网开关（负荷开关+断路器）'!A960)</f>
        <v/>
      </c>
      <c r="B960" t="str">
        <f>IF('[1]配网开关（负荷开关+断路器）'!B960="","",'[1]配网开关（负荷开关+断路器）'!B960)</f>
        <v/>
      </c>
      <c r="C960" t="str">
        <f>IF('[1]配网开关（负荷开关+断路器）'!D960="","",'[1]配网开关（负荷开关+断路器）'!D960)</f>
        <v/>
      </c>
      <c r="D960" t="str">
        <f>IF('[1]配网开关（负荷开关+断路器）'!E960="","",'[1]配网开关（负荷开关+断路器）'!E960)</f>
        <v/>
      </c>
      <c r="E960" t="str">
        <f>IF('[1]配网开关（负荷开关+断路器）'!H960="","",'[1]配网开关（负荷开关+断路器）'!H960)</f>
        <v/>
      </c>
    </row>
    <row r="961" spans="1:5" x14ac:dyDescent="0.15">
      <c r="A961" t="str">
        <f>IF('[1]配网开关（负荷开关+断路器）'!A961="","",'[1]配网开关（负荷开关+断路器）'!A961)</f>
        <v/>
      </c>
      <c r="B961" t="str">
        <f>IF('[1]配网开关（负荷开关+断路器）'!B961="","",'[1]配网开关（负荷开关+断路器）'!B961)</f>
        <v/>
      </c>
      <c r="C961" t="str">
        <f>IF('[1]配网开关（负荷开关+断路器）'!D961="","",'[1]配网开关（负荷开关+断路器）'!D961)</f>
        <v/>
      </c>
      <c r="D961" t="str">
        <f>IF('[1]配网开关（负荷开关+断路器）'!E961="","",'[1]配网开关（负荷开关+断路器）'!E961)</f>
        <v/>
      </c>
      <c r="E961" t="str">
        <f>IF('[1]配网开关（负荷开关+断路器）'!H961="","",'[1]配网开关（负荷开关+断路器）'!H961)</f>
        <v/>
      </c>
    </row>
    <row r="962" spans="1:5" x14ac:dyDescent="0.15">
      <c r="A962" t="str">
        <f>IF('[1]配网开关（负荷开关+断路器）'!A962="","",'[1]配网开关（负荷开关+断路器）'!A962)</f>
        <v/>
      </c>
      <c r="B962" t="str">
        <f>IF('[1]配网开关（负荷开关+断路器）'!B962="","",'[1]配网开关（负荷开关+断路器）'!B962)</f>
        <v/>
      </c>
      <c r="C962" t="str">
        <f>IF('[1]配网开关（负荷开关+断路器）'!D962="","",'[1]配网开关（负荷开关+断路器）'!D962)</f>
        <v/>
      </c>
      <c r="D962" t="str">
        <f>IF('[1]配网开关（负荷开关+断路器）'!E962="","",'[1]配网开关（负荷开关+断路器）'!E962)</f>
        <v/>
      </c>
      <c r="E962" t="str">
        <f>IF('[1]配网开关（负荷开关+断路器）'!H962="","",'[1]配网开关（负荷开关+断路器）'!H962)</f>
        <v/>
      </c>
    </row>
    <row r="963" spans="1:5" x14ac:dyDescent="0.15">
      <c r="A963" t="str">
        <f>IF('[1]配网开关（负荷开关+断路器）'!A963="","",'[1]配网开关（负荷开关+断路器）'!A963)</f>
        <v/>
      </c>
      <c r="B963" t="str">
        <f>IF('[1]配网开关（负荷开关+断路器）'!B963="","",'[1]配网开关（负荷开关+断路器）'!B963)</f>
        <v/>
      </c>
      <c r="C963" t="str">
        <f>IF('[1]配网开关（负荷开关+断路器）'!D963="","",'[1]配网开关（负荷开关+断路器）'!D963)</f>
        <v/>
      </c>
      <c r="D963" t="str">
        <f>IF('[1]配网开关（负荷开关+断路器）'!E963="","",'[1]配网开关（负荷开关+断路器）'!E963)</f>
        <v/>
      </c>
      <c r="E963" t="str">
        <f>IF('[1]配网开关（负荷开关+断路器）'!H963="","",'[1]配网开关（负荷开关+断路器）'!H963)</f>
        <v/>
      </c>
    </row>
    <row r="964" spans="1:5" x14ac:dyDescent="0.15">
      <c r="A964" t="str">
        <f>IF('[1]配网开关（负荷开关+断路器）'!A964="","",'[1]配网开关（负荷开关+断路器）'!A964)</f>
        <v/>
      </c>
      <c r="B964" t="str">
        <f>IF('[1]配网开关（负荷开关+断路器）'!B964="","",'[1]配网开关（负荷开关+断路器）'!B964)</f>
        <v/>
      </c>
      <c r="C964" t="str">
        <f>IF('[1]配网开关（负荷开关+断路器）'!D964="","",'[1]配网开关（负荷开关+断路器）'!D964)</f>
        <v/>
      </c>
      <c r="D964" t="str">
        <f>IF('[1]配网开关（负荷开关+断路器）'!E964="","",'[1]配网开关（负荷开关+断路器）'!E964)</f>
        <v/>
      </c>
      <c r="E964" t="str">
        <f>IF('[1]配网开关（负荷开关+断路器）'!H964="","",'[1]配网开关（负荷开关+断路器）'!H964)</f>
        <v/>
      </c>
    </row>
    <row r="965" spans="1:5" x14ac:dyDescent="0.15">
      <c r="A965" t="str">
        <f>IF('[1]配网开关（负荷开关+断路器）'!A965="","",'[1]配网开关（负荷开关+断路器）'!A965)</f>
        <v/>
      </c>
      <c r="B965" t="str">
        <f>IF('[1]配网开关（负荷开关+断路器）'!B965="","",'[1]配网开关（负荷开关+断路器）'!B965)</f>
        <v/>
      </c>
      <c r="C965" t="str">
        <f>IF('[1]配网开关（负荷开关+断路器）'!D965="","",'[1]配网开关（负荷开关+断路器）'!D965)</f>
        <v/>
      </c>
      <c r="D965" t="str">
        <f>IF('[1]配网开关（负荷开关+断路器）'!E965="","",'[1]配网开关（负荷开关+断路器）'!E965)</f>
        <v/>
      </c>
      <c r="E965" t="str">
        <f>IF('[1]配网开关（负荷开关+断路器）'!H965="","",'[1]配网开关（负荷开关+断路器）'!H965)</f>
        <v/>
      </c>
    </row>
    <row r="966" spans="1:5" x14ac:dyDescent="0.15">
      <c r="A966" t="str">
        <f>IF('[1]配网开关（负荷开关+断路器）'!A966="","",'[1]配网开关（负荷开关+断路器）'!A966)</f>
        <v/>
      </c>
      <c r="B966" t="str">
        <f>IF('[1]配网开关（负荷开关+断路器）'!B966="","",'[1]配网开关（负荷开关+断路器）'!B966)</f>
        <v/>
      </c>
      <c r="C966" t="str">
        <f>IF('[1]配网开关（负荷开关+断路器）'!D966="","",'[1]配网开关（负荷开关+断路器）'!D966)</f>
        <v/>
      </c>
      <c r="D966" t="str">
        <f>IF('[1]配网开关（负荷开关+断路器）'!E966="","",'[1]配网开关（负荷开关+断路器）'!E966)</f>
        <v/>
      </c>
      <c r="E966" t="str">
        <f>IF('[1]配网开关（负荷开关+断路器）'!H966="","",'[1]配网开关（负荷开关+断路器）'!H966)</f>
        <v/>
      </c>
    </row>
    <row r="967" spans="1:5" x14ac:dyDescent="0.15">
      <c r="A967" t="str">
        <f>IF('[1]配网开关（负荷开关+断路器）'!A967="","",'[1]配网开关（负荷开关+断路器）'!A967)</f>
        <v/>
      </c>
      <c r="B967" t="str">
        <f>IF('[1]配网开关（负荷开关+断路器）'!B967="","",'[1]配网开关（负荷开关+断路器）'!B967)</f>
        <v/>
      </c>
      <c r="C967" t="str">
        <f>IF('[1]配网开关（负荷开关+断路器）'!D967="","",'[1]配网开关（负荷开关+断路器）'!D967)</f>
        <v/>
      </c>
      <c r="D967" t="str">
        <f>IF('[1]配网开关（负荷开关+断路器）'!E967="","",'[1]配网开关（负荷开关+断路器）'!E967)</f>
        <v/>
      </c>
      <c r="E967" t="str">
        <f>IF('[1]配网开关（负荷开关+断路器）'!H967="","",'[1]配网开关（负荷开关+断路器）'!H967)</f>
        <v/>
      </c>
    </row>
    <row r="968" spans="1:5" x14ac:dyDescent="0.15">
      <c r="A968" t="str">
        <f>IF('[1]配网开关（负荷开关+断路器）'!A968="","",'[1]配网开关（负荷开关+断路器）'!A968)</f>
        <v/>
      </c>
      <c r="B968" t="str">
        <f>IF('[1]配网开关（负荷开关+断路器）'!B968="","",'[1]配网开关（负荷开关+断路器）'!B968)</f>
        <v/>
      </c>
      <c r="C968" t="str">
        <f>IF('[1]配网开关（负荷开关+断路器）'!D968="","",'[1]配网开关（负荷开关+断路器）'!D968)</f>
        <v/>
      </c>
      <c r="D968" t="str">
        <f>IF('[1]配网开关（负荷开关+断路器）'!E968="","",'[1]配网开关（负荷开关+断路器）'!E968)</f>
        <v/>
      </c>
      <c r="E968" t="str">
        <f>IF('[1]配网开关（负荷开关+断路器）'!H968="","",'[1]配网开关（负荷开关+断路器）'!H968)</f>
        <v/>
      </c>
    </row>
    <row r="969" spans="1:5" x14ac:dyDescent="0.15">
      <c r="A969" t="str">
        <f>IF('[1]配网开关（负荷开关+断路器）'!A969="","",'[1]配网开关（负荷开关+断路器）'!A969)</f>
        <v/>
      </c>
      <c r="B969" t="str">
        <f>IF('[1]配网开关（负荷开关+断路器）'!B969="","",'[1]配网开关（负荷开关+断路器）'!B969)</f>
        <v/>
      </c>
      <c r="C969" t="str">
        <f>IF('[1]配网开关（负荷开关+断路器）'!D969="","",'[1]配网开关（负荷开关+断路器）'!D969)</f>
        <v/>
      </c>
      <c r="D969" t="str">
        <f>IF('[1]配网开关（负荷开关+断路器）'!E969="","",'[1]配网开关（负荷开关+断路器）'!E969)</f>
        <v/>
      </c>
      <c r="E969" t="str">
        <f>IF('[1]配网开关（负荷开关+断路器）'!H969="","",'[1]配网开关（负荷开关+断路器）'!H969)</f>
        <v/>
      </c>
    </row>
    <row r="970" spans="1:5" x14ac:dyDescent="0.15">
      <c r="A970" t="str">
        <f>IF('[1]配网开关（负荷开关+断路器）'!A970="","",'[1]配网开关（负荷开关+断路器）'!A970)</f>
        <v/>
      </c>
      <c r="B970" t="str">
        <f>IF('[1]配网开关（负荷开关+断路器）'!B970="","",'[1]配网开关（负荷开关+断路器）'!B970)</f>
        <v/>
      </c>
      <c r="C970" t="str">
        <f>IF('[1]配网开关（负荷开关+断路器）'!D970="","",'[1]配网开关（负荷开关+断路器）'!D970)</f>
        <v/>
      </c>
      <c r="D970" t="str">
        <f>IF('[1]配网开关（负荷开关+断路器）'!E970="","",'[1]配网开关（负荷开关+断路器）'!E970)</f>
        <v/>
      </c>
      <c r="E970" t="str">
        <f>IF('[1]配网开关（负荷开关+断路器）'!H970="","",'[1]配网开关（负荷开关+断路器）'!H970)</f>
        <v/>
      </c>
    </row>
    <row r="971" spans="1:5" x14ac:dyDescent="0.15">
      <c r="A971" t="str">
        <f>IF('[1]配网开关（负荷开关+断路器）'!A971="","",'[1]配网开关（负荷开关+断路器）'!A971)</f>
        <v/>
      </c>
      <c r="B971" t="str">
        <f>IF('[1]配网开关（负荷开关+断路器）'!B971="","",'[1]配网开关（负荷开关+断路器）'!B971)</f>
        <v/>
      </c>
      <c r="C971" t="str">
        <f>IF('[1]配网开关（负荷开关+断路器）'!D971="","",'[1]配网开关（负荷开关+断路器）'!D971)</f>
        <v/>
      </c>
      <c r="D971" t="str">
        <f>IF('[1]配网开关（负荷开关+断路器）'!E971="","",'[1]配网开关（负荷开关+断路器）'!E971)</f>
        <v/>
      </c>
      <c r="E971" t="str">
        <f>IF('[1]配网开关（负荷开关+断路器）'!H971="","",'[1]配网开关（负荷开关+断路器）'!H971)</f>
        <v/>
      </c>
    </row>
    <row r="972" spans="1:5" x14ac:dyDescent="0.15">
      <c r="A972" t="str">
        <f>IF('[1]配网开关（负荷开关+断路器）'!A972="","",'[1]配网开关（负荷开关+断路器）'!A972)</f>
        <v/>
      </c>
      <c r="B972" t="str">
        <f>IF('[1]配网开关（负荷开关+断路器）'!B972="","",'[1]配网开关（负荷开关+断路器）'!B972)</f>
        <v/>
      </c>
      <c r="C972" t="str">
        <f>IF('[1]配网开关（负荷开关+断路器）'!D972="","",'[1]配网开关（负荷开关+断路器）'!D972)</f>
        <v/>
      </c>
      <c r="D972" t="str">
        <f>IF('[1]配网开关（负荷开关+断路器）'!E972="","",'[1]配网开关（负荷开关+断路器）'!E972)</f>
        <v/>
      </c>
      <c r="E972" t="str">
        <f>IF('[1]配网开关（负荷开关+断路器）'!H972="","",'[1]配网开关（负荷开关+断路器）'!H972)</f>
        <v/>
      </c>
    </row>
    <row r="973" spans="1:5" x14ac:dyDescent="0.15">
      <c r="A973" t="str">
        <f>IF('[1]配网开关（负荷开关+断路器）'!A973="","",'[1]配网开关（负荷开关+断路器）'!A973)</f>
        <v/>
      </c>
      <c r="B973" t="str">
        <f>IF('[1]配网开关（负荷开关+断路器）'!B973="","",'[1]配网开关（负荷开关+断路器）'!B973)</f>
        <v/>
      </c>
      <c r="C973" t="str">
        <f>IF('[1]配网开关（负荷开关+断路器）'!D973="","",'[1]配网开关（负荷开关+断路器）'!D973)</f>
        <v/>
      </c>
      <c r="D973" t="str">
        <f>IF('[1]配网开关（负荷开关+断路器）'!E973="","",'[1]配网开关（负荷开关+断路器）'!E973)</f>
        <v/>
      </c>
      <c r="E973" t="str">
        <f>IF('[1]配网开关（负荷开关+断路器）'!H973="","",'[1]配网开关（负荷开关+断路器）'!H973)</f>
        <v/>
      </c>
    </row>
    <row r="974" spans="1:5" x14ac:dyDescent="0.15">
      <c r="A974" t="str">
        <f>IF('[1]配网开关（负荷开关+断路器）'!A974="","",'[1]配网开关（负荷开关+断路器）'!A974)</f>
        <v/>
      </c>
      <c r="B974" t="str">
        <f>IF('[1]配网开关（负荷开关+断路器）'!B974="","",'[1]配网开关（负荷开关+断路器）'!B974)</f>
        <v/>
      </c>
      <c r="C974" t="str">
        <f>IF('[1]配网开关（负荷开关+断路器）'!D974="","",'[1]配网开关（负荷开关+断路器）'!D974)</f>
        <v/>
      </c>
      <c r="D974" t="str">
        <f>IF('[1]配网开关（负荷开关+断路器）'!E974="","",'[1]配网开关（负荷开关+断路器）'!E974)</f>
        <v/>
      </c>
      <c r="E974" t="str">
        <f>IF('[1]配网开关（负荷开关+断路器）'!H974="","",'[1]配网开关（负荷开关+断路器）'!H974)</f>
        <v/>
      </c>
    </row>
    <row r="975" spans="1:5" x14ac:dyDescent="0.15">
      <c r="A975" t="str">
        <f>IF('[1]配网开关（负荷开关+断路器）'!A975="","",'[1]配网开关（负荷开关+断路器）'!A975)</f>
        <v/>
      </c>
      <c r="B975" t="str">
        <f>IF('[1]配网开关（负荷开关+断路器）'!B975="","",'[1]配网开关（负荷开关+断路器）'!B975)</f>
        <v/>
      </c>
      <c r="C975" t="str">
        <f>IF('[1]配网开关（负荷开关+断路器）'!D975="","",'[1]配网开关（负荷开关+断路器）'!D975)</f>
        <v/>
      </c>
      <c r="D975" t="str">
        <f>IF('[1]配网开关（负荷开关+断路器）'!E975="","",'[1]配网开关（负荷开关+断路器）'!E975)</f>
        <v/>
      </c>
      <c r="E975" t="str">
        <f>IF('[1]配网开关（负荷开关+断路器）'!H975="","",'[1]配网开关（负荷开关+断路器）'!H975)</f>
        <v/>
      </c>
    </row>
    <row r="976" spans="1:5" x14ac:dyDescent="0.15">
      <c r="A976" t="str">
        <f>IF('[1]配网开关（负荷开关+断路器）'!A976="","",'[1]配网开关（负荷开关+断路器）'!A976)</f>
        <v/>
      </c>
      <c r="B976" t="str">
        <f>IF('[1]配网开关（负荷开关+断路器）'!B976="","",'[1]配网开关（负荷开关+断路器）'!B976)</f>
        <v/>
      </c>
      <c r="C976" t="str">
        <f>IF('[1]配网开关（负荷开关+断路器）'!D976="","",'[1]配网开关（负荷开关+断路器）'!D976)</f>
        <v/>
      </c>
      <c r="D976" t="str">
        <f>IF('[1]配网开关（负荷开关+断路器）'!E976="","",'[1]配网开关（负荷开关+断路器）'!E976)</f>
        <v/>
      </c>
      <c r="E976" t="str">
        <f>IF('[1]配网开关（负荷开关+断路器）'!H976="","",'[1]配网开关（负荷开关+断路器）'!H976)</f>
        <v/>
      </c>
    </row>
    <row r="977" spans="1:5" x14ac:dyDescent="0.15">
      <c r="A977" t="str">
        <f>IF('[1]配网开关（负荷开关+断路器）'!A977="","",'[1]配网开关（负荷开关+断路器）'!A977)</f>
        <v/>
      </c>
      <c r="B977" t="str">
        <f>IF('[1]配网开关（负荷开关+断路器）'!B977="","",'[1]配网开关（负荷开关+断路器）'!B977)</f>
        <v/>
      </c>
      <c r="C977" t="str">
        <f>IF('[1]配网开关（负荷开关+断路器）'!D977="","",'[1]配网开关（负荷开关+断路器）'!D977)</f>
        <v/>
      </c>
      <c r="D977" t="str">
        <f>IF('[1]配网开关（负荷开关+断路器）'!E977="","",'[1]配网开关（负荷开关+断路器）'!E977)</f>
        <v/>
      </c>
      <c r="E977" t="str">
        <f>IF('[1]配网开关（负荷开关+断路器）'!H977="","",'[1]配网开关（负荷开关+断路器）'!H977)</f>
        <v/>
      </c>
    </row>
    <row r="978" spans="1:5" x14ac:dyDescent="0.15">
      <c r="A978" t="str">
        <f>IF('[1]配网开关（负荷开关+断路器）'!A978="","",'[1]配网开关（负荷开关+断路器）'!A978)</f>
        <v/>
      </c>
      <c r="B978" t="str">
        <f>IF('[1]配网开关（负荷开关+断路器）'!B978="","",'[1]配网开关（负荷开关+断路器）'!B978)</f>
        <v/>
      </c>
      <c r="C978" t="str">
        <f>IF('[1]配网开关（负荷开关+断路器）'!D978="","",'[1]配网开关（负荷开关+断路器）'!D978)</f>
        <v/>
      </c>
      <c r="D978" t="str">
        <f>IF('[1]配网开关（负荷开关+断路器）'!E978="","",'[1]配网开关（负荷开关+断路器）'!E978)</f>
        <v/>
      </c>
      <c r="E978" t="str">
        <f>IF('[1]配网开关（负荷开关+断路器）'!H978="","",'[1]配网开关（负荷开关+断路器）'!H978)</f>
        <v/>
      </c>
    </row>
    <row r="979" spans="1:5" x14ac:dyDescent="0.15">
      <c r="A979" t="str">
        <f>IF('[1]配网开关（负荷开关+断路器）'!A979="","",'[1]配网开关（负荷开关+断路器）'!A979)</f>
        <v/>
      </c>
      <c r="B979" t="str">
        <f>IF('[1]配网开关（负荷开关+断路器）'!B979="","",'[1]配网开关（负荷开关+断路器）'!B979)</f>
        <v/>
      </c>
      <c r="C979" t="str">
        <f>IF('[1]配网开关（负荷开关+断路器）'!D979="","",'[1]配网开关（负荷开关+断路器）'!D979)</f>
        <v/>
      </c>
      <c r="D979" t="str">
        <f>IF('[1]配网开关（负荷开关+断路器）'!E979="","",'[1]配网开关（负荷开关+断路器）'!E979)</f>
        <v/>
      </c>
      <c r="E979" t="str">
        <f>IF('[1]配网开关（负荷开关+断路器）'!H979="","",'[1]配网开关（负荷开关+断路器）'!H979)</f>
        <v/>
      </c>
    </row>
    <row r="980" spans="1:5" x14ac:dyDescent="0.15">
      <c r="A980" t="str">
        <f>IF('[1]配网开关（负荷开关+断路器）'!A980="","",'[1]配网开关（负荷开关+断路器）'!A980)</f>
        <v/>
      </c>
      <c r="B980" t="str">
        <f>IF('[1]配网开关（负荷开关+断路器）'!B980="","",'[1]配网开关（负荷开关+断路器）'!B980)</f>
        <v/>
      </c>
      <c r="C980" t="str">
        <f>IF('[1]配网开关（负荷开关+断路器）'!D980="","",'[1]配网开关（负荷开关+断路器）'!D980)</f>
        <v/>
      </c>
      <c r="D980" t="str">
        <f>IF('[1]配网开关（负荷开关+断路器）'!E980="","",'[1]配网开关（负荷开关+断路器）'!E980)</f>
        <v/>
      </c>
      <c r="E980" t="str">
        <f>IF('[1]配网开关（负荷开关+断路器）'!H980="","",'[1]配网开关（负荷开关+断路器）'!H980)</f>
        <v/>
      </c>
    </row>
    <row r="981" spans="1:5" x14ac:dyDescent="0.15">
      <c r="A981" t="str">
        <f>IF('[1]配网开关（负荷开关+断路器）'!A981="","",'[1]配网开关（负荷开关+断路器）'!A981)</f>
        <v/>
      </c>
      <c r="B981" t="str">
        <f>IF('[1]配网开关（负荷开关+断路器）'!B981="","",'[1]配网开关（负荷开关+断路器）'!B981)</f>
        <v/>
      </c>
      <c r="C981" t="str">
        <f>IF('[1]配网开关（负荷开关+断路器）'!D981="","",'[1]配网开关（负荷开关+断路器）'!D981)</f>
        <v/>
      </c>
      <c r="D981" t="str">
        <f>IF('[1]配网开关（负荷开关+断路器）'!E981="","",'[1]配网开关（负荷开关+断路器）'!E981)</f>
        <v/>
      </c>
      <c r="E981" t="str">
        <f>IF('[1]配网开关（负荷开关+断路器）'!H981="","",'[1]配网开关（负荷开关+断路器）'!H981)</f>
        <v/>
      </c>
    </row>
    <row r="982" spans="1:5" x14ac:dyDescent="0.15">
      <c r="A982" t="str">
        <f>IF('[1]配网开关（负荷开关+断路器）'!A982="","",'[1]配网开关（负荷开关+断路器）'!A982)</f>
        <v/>
      </c>
      <c r="B982" t="str">
        <f>IF('[1]配网开关（负荷开关+断路器）'!B982="","",'[1]配网开关（负荷开关+断路器）'!B982)</f>
        <v/>
      </c>
      <c r="C982" t="str">
        <f>IF('[1]配网开关（负荷开关+断路器）'!D982="","",'[1]配网开关（负荷开关+断路器）'!D982)</f>
        <v/>
      </c>
      <c r="D982" t="str">
        <f>IF('[1]配网开关（负荷开关+断路器）'!E982="","",'[1]配网开关（负荷开关+断路器）'!E982)</f>
        <v/>
      </c>
      <c r="E982" t="str">
        <f>IF('[1]配网开关（负荷开关+断路器）'!H982="","",'[1]配网开关（负荷开关+断路器）'!H982)</f>
        <v/>
      </c>
    </row>
    <row r="983" spans="1:5" x14ac:dyDescent="0.15">
      <c r="A983" t="str">
        <f>IF('[1]配网开关（负荷开关+断路器）'!A983="","",'[1]配网开关（负荷开关+断路器）'!A983)</f>
        <v/>
      </c>
      <c r="B983" t="str">
        <f>IF('[1]配网开关（负荷开关+断路器）'!B983="","",'[1]配网开关（负荷开关+断路器）'!B983)</f>
        <v/>
      </c>
      <c r="C983" t="str">
        <f>IF('[1]配网开关（负荷开关+断路器）'!D983="","",'[1]配网开关（负荷开关+断路器）'!D983)</f>
        <v/>
      </c>
      <c r="D983" t="str">
        <f>IF('[1]配网开关（负荷开关+断路器）'!E983="","",'[1]配网开关（负荷开关+断路器）'!E983)</f>
        <v/>
      </c>
      <c r="E983" t="str">
        <f>IF('[1]配网开关（负荷开关+断路器）'!H983="","",'[1]配网开关（负荷开关+断路器）'!H983)</f>
        <v/>
      </c>
    </row>
    <row r="984" spans="1:5" x14ac:dyDescent="0.15">
      <c r="A984" t="str">
        <f>IF('[1]配网开关（负荷开关+断路器）'!A984="","",'[1]配网开关（负荷开关+断路器）'!A984)</f>
        <v/>
      </c>
      <c r="B984" t="str">
        <f>IF('[1]配网开关（负荷开关+断路器）'!B984="","",'[1]配网开关（负荷开关+断路器）'!B984)</f>
        <v/>
      </c>
      <c r="C984" t="str">
        <f>IF('[1]配网开关（负荷开关+断路器）'!D984="","",'[1]配网开关（负荷开关+断路器）'!D984)</f>
        <v/>
      </c>
      <c r="D984" t="str">
        <f>IF('[1]配网开关（负荷开关+断路器）'!E984="","",'[1]配网开关（负荷开关+断路器）'!E984)</f>
        <v/>
      </c>
      <c r="E984" t="str">
        <f>IF('[1]配网开关（负荷开关+断路器）'!H984="","",'[1]配网开关（负荷开关+断路器）'!H984)</f>
        <v/>
      </c>
    </row>
    <row r="985" spans="1:5" x14ac:dyDescent="0.15">
      <c r="A985" t="str">
        <f>IF('[1]配网开关（负荷开关+断路器）'!A985="","",'[1]配网开关（负荷开关+断路器）'!A985)</f>
        <v/>
      </c>
      <c r="B985" t="str">
        <f>IF('[1]配网开关（负荷开关+断路器）'!B985="","",'[1]配网开关（负荷开关+断路器）'!B985)</f>
        <v/>
      </c>
      <c r="C985" t="str">
        <f>IF('[1]配网开关（负荷开关+断路器）'!D985="","",'[1]配网开关（负荷开关+断路器）'!D985)</f>
        <v/>
      </c>
      <c r="D985" t="str">
        <f>IF('[1]配网开关（负荷开关+断路器）'!E985="","",'[1]配网开关（负荷开关+断路器）'!E985)</f>
        <v/>
      </c>
      <c r="E985" t="str">
        <f>IF('[1]配网开关（负荷开关+断路器）'!H985="","",'[1]配网开关（负荷开关+断路器）'!H985)</f>
        <v/>
      </c>
    </row>
    <row r="986" spans="1:5" x14ac:dyDescent="0.15">
      <c r="A986" t="str">
        <f>IF('[1]配网开关（负荷开关+断路器）'!A986="","",'[1]配网开关（负荷开关+断路器）'!A986)</f>
        <v/>
      </c>
      <c r="B986" t="str">
        <f>IF('[1]配网开关（负荷开关+断路器）'!B986="","",'[1]配网开关（负荷开关+断路器）'!B986)</f>
        <v/>
      </c>
      <c r="C986" t="str">
        <f>IF('[1]配网开关（负荷开关+断路器）'!D986="","",'[1]配网开关（负荷开关+断路器）'!D986)</f>
        <v/>
      </c>
      <c r="D986" t="str">
        <f>IF('[1]配网开关（负荷开关+断路器）'!E986="","",'[1]配网开关（负荷开关+断路器）'!E986)</f>
        <v/>
      </c>
      <c r="E986" t="str">
        <f>IF('[1]配网开关（负荷开关+断路器）'!H986="","",'[1]配网开关（负荷开关+断路器）'!H986)</f>
        <v/>
      </c>
    </row>
    <row r="987" spans="1:5" x14ac:dyDescent="0.15">
      <c r="A987" t="str">
        <f>IF('[1]配网开关（负荷开关+断路器）'!A987="","",'[1]配网开关（负荷开关+断路器）'!A987)</f>
        <v/>
      </c>
      <c r="B987" t="str">
        <f>IF('[1]配网开关（负荷开关+断路器）'!B987="","",'[1]配网开关（负荷开关+断路器）'!B987)</f>
        <v/>
      </c>
      <c r="C987" t="str">
        <f>IF('[1]配网开关（负荷开关+断路器）'!D987="","",'[1]配网开关（负荷开关+断路器）'!D987)</f>
        <v/>
      </c>
      <c r="D987" t="str">
        <f>IF('[1]配网开关（负荷开关+断路器）'!E987="","",'[1]配网开关（负荷开关+断路器）'!E987)</f>
        <v/>
      </c>
      <c r="E987" t="str">
        <f>IF('[1]配网开关（负荷开关+断路器）'!H987="","",'[1]配网开关（负荷开关+断路器）'!H987)</f>
        <v/>
      </c>
    </row>
    <row r="988" spans="1:5" x14ac:dyDescent="0.15">
      <c r="A988" t="str">
        <f>IF('[1]配网开关（负荷开关+断路器）'!A988="","",'[1]配网开关（负荷开关+断路器）'!A988)</f>
        <v/>
      </c>
      <c r="B988" t="str">
        <f>IF('[1]配网开关（负荷开关+断路器）'!B988="","",'[1]配网开关（负荷开关+断路器）'!B988)</f>
        <v/>
      </c>
      <c r="C988" t="str">
        <f>IF('[1]配网开关（负荷开关+断路器）'!D988="","",'[1]配网开关（负荷开关+断路器）'!D988)</f>
        <v/>
      </c>
      <c r="D988" t="str">
        <f>IF('[1]配网开关（负荷开关+断路器）'!E988="","",'[1]配网开关（负荷开关+断路器）'!E988)</f>
        <v/>
      </c>
      <c r="E988" t="str">
        <f>IF('[1]配网开关（负荷开关+断路器）'!H988="","",'[1]配网开关（负荷开关+断路器）'!H988)</f>
        <v/>
      </c>
    </row>
    <row r="989" spans="1:5" x14ac:dyDescent="0.15">
      <c r="A989" t="str">
        <f>IF('[1]配网开关（负荷开关+断路器）'!A989="","",'[1]配网开关（负荷开关+断路器）'!A989)</f>
        <v/>
      </c>
      <c r="B989" t="str">
        <f>IF('[1]配网开关（负荷开关+断路器）'!B989="","",'[1]配网开关（负荷开关+断路器）'!B989)</f>
        <v/>
      </c>
      <c r="C989" t="str">
        <f>IF('[1]配网开关（负荷开关+断路器）'!D989="","",'[1]配网开关（负荷开关+断路器）'!D989)</f>
        <v/>
      </c>
      <c r="D989" t="str">
        <f>IF('[1]配网开关（负荷开关+断路器）'!E989="","",'[1]配网开关（负荷开关+断路器）'!E989)</f>
        <v/>
      </c>
      <c r="E989" t="str">
        <f>IF('[1]配网开关（负荷开关+断路器）'!H989="","",'[1]配网开关（负荷开关+断路器）'!H989)</f>
        <v/>
      </c>
    </row>
    <row r="990" spans="1:5" x14ac:dyDescent="0.15">
      <c r="A990" t="str">
        <f>IF('[1]配网开关（负荷开关+断路器）'!A990="","",'[1]配网开关（负荷开关+断路器）'!A990)</f>
        <v/>
      </c>
      <c r="B990" t="str">
        <f>IF('[1]配网开关（负荷开关+断路器）'!B990="","",'[1]配网开关（负荷开关+断路器）'!B990)</f>
        <v/>
      </c>
      <c r="C990" t="str">
        <f>IF('[1]配网开关（负荷开关+断路器）'!D990="","",'[1]配网开关（负荷开关+断路器）'!D990)</f>
        <v/>
      </c>
      <c r="D990" t="str">
        <f>IF('[1]配网开关（负荷开关+断路器）'!E990="","",'[1]配网开关（负荷开关+断路器）'!E990)</f>
        <v/>
      </c>
      <c r="E990" t="str">
        <f>IF('[1]配网开关（负荷开关+断路器）'!H990="","",'[1]配网开关（负荷开关+断路器）'!H990)</f>
        <v/>
      </c>
    </row>
    <row r="991" spans="1:5" x14ac:dyDescent="0.15">
      <c r="A991" t="str">
        <f>IF('[1]配网开关（负荷开关+断路器）'!A991="","",'[1]配网开关（负荷开关+断路器）'!A991)</f>
        <v/>
      </c>
      <c r="B991" t="str">
        <f>IF('[1]配网开关（负荷开关+断路器）'!B991="","",'[1]配网开关（负荷开关+断路器）'!B991)</f>
        <v/>
      </c>
      <c r="C991" t="str">
        <f>IF('[1]配网开关（负荷开关+断路器）'!D991="","",'[1]配网开关（负荷开关+断路器）'!D991)</f>
        <v/>
      </c>
      <c r="D991" t="str">
        <f>IF('[1]配网开关（负荷开关+断路器）'!E991="","",'[1]配网开关（负荷开关+断路器）'!E991)</f>
        <v/>
      </c>
      <c r="E991" t="str">
        <f>IF('[1]配网开关（负荷开关+断路器）'!H991="","",'[1]配网开关（负荷开关+断路器）'!H991)</f>
        <v/>
      </c>
    </row>
    <row r="992" spans="1:5" x14ac:dyDescent="0.15">
      <c r="A992" t="str">
        <f>IF('[1]配网开关（负荷开关+断路器）'!A992="","",'[1]配网开关（负荷开关+断路器）'!A992)</f>
        <v/>
      </c>
      <c r="B992" t="str">
        <f>IF('[1]配网开关（负荷开关+断路器）'!B992="","",'[1]配网开关（负荷开关+断路器）'!B992)</f>
        <v/>
      </c>
      <c r="C992" t="str">
        <f>IF('[1]配网开关（负荷开关+断路器）'!D992="","",'[1]配网开关（负荷开关+断路器）'!D992)</f>
        <v/>
      </c>
      <c r="D992" t="str">
        <f>IF('[1]配网开关（负荷开关+断路器）'!E992="","",'[1]配网开关（负荷开关+断路器）'!E992)</f>
        <v/>
      </c>
      <c r="E992" t="str">
        <f>IF('[1]配网开关（负荷开关+断路器）'!H992="","",'[1]配网开关（负荷开关+断路器）'!H992)</f>
        <v/>
      </c>
    </row>
    <row r="993" spans="1:5" x14ac:dyDescent="0.15">
      <c r="A993" t="str">
        <f>IF('[1]配网开关（负荷开关+断路器）'!A993="","",'[1]配网开关（负荷开关+断路器）'!A993)</f>
        <v/>
      </c>
      <c r="B993" t="str">
        <f>IF('[1]配网开关（负荷开关+断路器）'!B993="","",'[1]配网开关（负荷开关+断路器）'!B993)</f>
        <v/>
      </c>
      <c r="C993" t="str">
        <f>IF('[1]配网开关（负荷开关+断路器）'!D993="","",'[1]配网开关（负荷开关+断路器）'!D993)</f>
        <v/>
      </c>
      <c r="D993" t="str">
        <f>IF('[1]配网开关（负荷开关+断路器）'!E993="","",'[1]配网开关（负荷开关+断路器）'!E993)</f>
        <v/>
      </c>
      <c r="E993" t="str">
        <f>IF('[1]配网开关（负荷开关+断路器）'!H993="","",'[1]配网开关（负荷开关+断路器）'!H993)</f>
        <v/>
      </c>
    </row>
    <row r="994" spans="1:5" x14ac:dyDescent="0.15">
      <c r="A994" t="str">
        <f>IF('[1]配网开关（负荷开关+断路器）'!A994="","",'[1]配网开关（负荷开关+断路器）'!A994)</f>
        <v/>
      </c>
      <c r="B994" t="str">
        <f>IF('[1]配网开关（负荷开关+断路器）'!B994="","",'[1]配网开关（负荷开关+断路器）'!B994)</f>
        <v/>
      </c>
      <c r="C994" t="str">
        <f>IF('[1]配网开关（负荷开关+断路器）'!D994="","",'[1]配网开关（负荷开关+断路器）'!D994)</f>
        <v/>
      </c>
      <c r="D994" t="str">
        <f>IF('[1]配网开关（负荷开关+断路器）'!E994="","",'[1]配网开关（负荷开关+断路器）'!E994)</f>
        <v/>
      </c>
      <c r="E994" t="str">
        <f>IF('[1]配网开关（负荷开关+断路器）'!H994="","",'[1]配网开关（负荷开关+断路器）'!H994)</f>
        <v/>
      </c>
    </row>
    <row r="995" spans="1:5" x14ac:dyDescent="0.15">
      <c r="A995" t="str">
        <f>IF('[1]配网开关（负荷开关+断路器）'!A995="","",'[1]配网开关（负荷开关+断路器）'!A995)</f>
        <v/>
      </c>
      <c r="B995" t="str">
        <f>IF('[1]配网开关（负荷开关+断路器）'!B995="","",'[1]配网开关（负荷开关+断路器）'!B995)</f>
        <v/>
      </c>
      <c r="C995" t="str">
        <f>IF('[1]配网开关（负荷开关+断路器）'!D995="","",'[1]配网开关（负荷开关+断路器）'!D995)</f>
        <v/>
      </c>
      <c r="D995" t="str">
        <f>IF('[1]配网开关（负荷开关+断路器）'!E995="","",'[1]配网开关（负荷开关+断路器）'!E995)</f>
        <v/>
      </c>
      <c r="E995" t="str">
        <f>IF('[1]配网开关（负荷开关+断路器）'!H995="","",'[1]配网开关（负荷开关+断路器）'!H995)</f>
        <v/>
      </c>
    </row>
    <row r="996" spans="1:5" x14ac:dyDescent="0.15">
      <c r="A996" t="str">
        <f>IF('[1]配网开关（负荷开关+断路器）'!A996="","",'[1]配网开关（负荷开关+断路器）'!A996)</f>
        <v/>
      </c>
      <c r="B996" t="str">
        <f>IF('[1]配网开关（负荷开关+断路器）'!B996="","",'[1]配网开关（负荷开关+断路器）'!B996)</f>
        <v/>
      </c>
      <c r="C996" t="str">
        <f>IF('[1]配网开关（负荷开关+断路器）'!D996="","",'[1]配网开关（负荷开关+断路器）'!D996)</f>
        <v/>
      </c>
      <c r="D996" t="str">
        <f>IF('[1]配网开关（负荷开关+断路器）'!E996="","",'[1]配网开关（负荷开关+断路器）'!E996)</f>
        <v/>
      </c>
      <c r="E996" t="str">
        <f>IF('[1]配网开关（负荷开关+断路器）'!H996="","",'[1]配网开关（负荷开关+断路器）'!H996)</f>
        <v/>
      </c>
    </row>
    <row r="997" spans="1:5" x14ac:dyDescent="0.15">
      <c r="A997" t="str">
        <f>IF('[1]配网开关（负荷开关+断路器）'!A997="","",'[1]配网开关（负荷开关+断路器）'!A997)</f>
        <v/>
      </c>
      <c r="B997" t="str">
        <f>IF('[1]配网开关（负荷开关+断路器）'!B997="","",'[1]配网开关（负荷开关+断路器）'!B997)</f>
        <v/>
      </c>
      <c r="C997" t="str">
        <f>IF('[1]配网开关（负荷开关+断路器）'!D997="","",'[1]配网开关（负荷开关+断路器）'!D997)</f>
        <v/>
      </c>
      <c r="D997" t="str">
        <f>IF('[1]配网开关（负荷开关+断路器）'!E997="","",'[1]配网开关（负荷开关+断路器）'!E997)</f>
        <v/>
      </c>
      <c r="E997" t="str">
        <f>IF('[1]配网开关（负荷开关+断路器）'!H997="","",'[1]配网开关（负荷开关+断路器）'!H997)</f>
        <v/>
      </c>
    </row>
    <row r="998" spans="1:5" x14ac:dyDescent="0.15">
      <c r="A998" t="str">
        <f>IF('[1]配网开关（负荷开关+断路器）'!A998="","",'[1]配网开关（负荷开关+断路器）'!A998)</f>
        <v/>
      </c>
      <c r="B998" t="str">
        <f>IF('[1]配网开关（负荷开关+断路器）'!B998="","",'[1]配网开关（负荷开关+断路器）'!B998)</f>
        <v/>
      </c>
      <c r="C998" t="str">
        <f>IF('[1]配网开关（负荷开关+断路器）'!D998="","",'[1]配网开关（负荷开关+断路器）'!D998)</f>
        <v/>
      </c>
      <c r="D998" t="str">
        <f>IF('[1]配网开关（负荷开关+断路器）'!E998="","",'[1]配网开关（负荷开关+断路器）'!E998)</f>
        <v/>
      </c>
      <c r="E998" t="str">
        <f>IF('[1]配网开关（负荷开关+断路器）'!H998="","",'[1]配网开关（负荷开关+断路器）'!H998)</f>
        <v/>
      </c>
    </row>
    <row r="999" spans="1:5" x14ac:dyDescent="0.15">
      <c r="A999" t="str">
        <f>IF('[1]配网开关（负荷开关+断路器）'!A999="","",'[1]配网开关（负荷开关+断路器）'!A999)</f>
        <v/>
      </c>
      <c r="B999" t="str">
        <f>IF('[1]配网开关（负荷开关+断路器）'!B999="","",'[1]配网开关（负荷开关+断路器）'!B999)</f>
        <v/>
      </c>
      <c r="C999" t="str">
        <f>IF('[1]配网开关（负荷开关+断路器）'!D999="","",'[1]配网开关（负荷开关+断路器）'!D999)</f>
        <v/>
      </c>
      <c r="D999" t="str">
        <f>IF('[1]配网开关（负荷开关+断路器）'!E999="","",'[1]配网开关（负荷开关+断路器）'!E999)</f>
        <v/>
      </c>
      <c r="E999" t="str">
        <f>IF('[1]配网开关（负荷开关+断路器）'!H999="","",'[1]配网开关（负荷开关+断路器）'!H999)</f>
        <v/>
      </c>
    </row>
    <row r="1000" spans="1:5" x14ac:dyDescent="0.15">
      <c r="A1000" t="str">
        <f>IF('[1]配网开关（负荷开关+断路器）'!A1000="","",'[1]配网开关（负荷开关+断路器）'!A1000)</f>
        <v/>
      </c>
      <c r="B1000" t="str">
        <f>IF('[1]配网开关（负荷开关+断路器）'!B1000="","",'[1]配网开关（负荷开关+断路器）'!B1000)</f>
        <v/>
      </c>
      <c r="C1000" t="str">
        <f>IF('[1]配网开关（负荷开关+断路器）'!D1000="","",'[1]配网开关（负荷开关+断路器）'!D1000)</f>
        <v/>
      </c>
      <c r="D1000" t="str">
        <f>IF('[1]配网开关（负荷开关+断路器）'!E1000="","",'[1]配网开关（负荷开关+断路器）'!E1000)</f>
        <v/>
      </c>
      <c r="E1000" t="str">
        <f>IF('[1]配网开关（负荷开关+断路器）'!H1000="","",'[1]配网开关（负荷开关+断路器）'!H1000)</f>
        <v/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0"/>
  <sheetViews>
    <sheetView workbookViewId="0">
      <selection activeCell="L3" sqref="L3"/>
    </sheetView>
  </sheetViews>
  <sheetFormatPr defaultRowHeight="13.5" x14ac:dyDescent="0.15"/>
  <cols>
    <col min="3" max="3" width="13" bestFit="1" customWidth="1"/>
    <col min="11" max="11" width="15.25" customWidth="1"/>
    <col min="12" max="12" width="16.625" customWidth="1"/>
  </cols>
  <sheetData>
    <row r="1" spans="1:12" x14ac:dyDescent="0.15">
      <c r="A1" t="s">
        <v>94</v>
      </c>
      <c r="B1" t="s">
        <v>95</v>
      </c>
      <c r="C1" t="s">
        <v>96</v>
      </c>
      <c r="D1" t="s">
        <v>97</v>
      </c>
      <c r="E1" t="s">
        <v>98</v>
      </c>
      <c r="G1" t="s">
        <v>99</v>
      </c>
      <c r="H1" t="s">
        <v>100</v>
      </c>
      <c r="K1" t="s">
        <v>111</v>
      </c>
      <c r="L1" t="s">
        <v>112</v>
      </c>
    </row>
    <row r="2" spans="1:12" x14ac:dyDescent="0.15">
      <c r="A2" t="str">
        <f>IF([1]环网柜!A2="","",[1]环网柜!A2)</f>
        <v/>
      </c>
      <c r="B2" t="str">
        <f>IF([1]环网柜!B2="","",[1]环网柜!B2)</f>
        <v/>
      </c>
      <c r="C2" t="str">
        <f>IF([1]环网柜!D2="","",[1]环网柜!D2)</f>
        <v/>
      </c>
      <c r="D2" t="str">
        <f>IF([1]环网柜!E2="","",[1]环网柜!E2)</f>
        <v/>
      </c>
      <c r="E2" t="str">
        <f>IF([1]环网柜!J2="","",[1]环网柜!J2)</f>
        <v/>
      </c>
      <c r="F2" t="s">
        <v>110</v>
      </c>
      <c r="G2">
        <v>1</v>
      </c>
      <c r="H2">
        <v>2</v>
      </c>
      <c r="I2" t="s">
        <v>103</v>
      </c>
      <c r="J2" t="s">
        <v>103</v>
      </c>
      <c r="K2">
        <f ca="1">COUNTIFS(OFFSET($B$2,0,0,5000,1),$F$2,OFFSET($D$2,0,0,5000,1),$J2,OFFSET($E$2,0,0,5000,1),$G$2)</f>
        <v>0</v>
      </c>
      <c r="L2">
        <f ca="1">COUNTIFS(OFFSET($B$2,0,0,5000,1),$F$2,OFFSET($D$2,0,0,5000,1),$J2,OFFSET($E$2,0,0,5000,1),$H$2)</f>
        <v>0</v>
      </c>
    </row>
    <row r="3" spans="1:12" x14ac:dyDescent="0.15">
      <c r="A3" t="str">
        <f>IF([1]环网柜!A3="","",[1]环网柜!A3)</f>
        <v/>
      </c>
      <c r="B3" t="str">
        <f>IF([1]环网柜!B3="","",[1]环网柜!B3)</f>
        <v/>
      </c>
      <c r="C3" t="str">
        <f>IF([1]环网柜!D3="","",[1]环网柜!D3)</f>
        <v/>
      </c>
      <c r="D3" t="str">
        <f>IF([1]环网柜!E3="","",[1]环网柜!E3)</f>
        <v/>
      </c>
      <c r="E3" t="str">
        <f>IF([1]环网柜!J3="","",[1]环网柜!J3)</f>
        <v/>
      </c>
      <c r="I3" t="s">
        <v>32</v>
      </c>
      <c r="J3" t="s">
        <v>32</v>
      </c>
      <c r="K3">
        <f t="shared" ref="K3" ca="1" si="0">COUNTIFS(OFFSET($B$2,0,0,5000,1),$F$2,OFFSET($D$2,0,0,5000,1),$J3,OFFSET($E$2,0,0,5000,1),$G$2)</f>
        <v>0</v>
      </c>
      <c r="L3">
        <f t="shared" ref="L3" ca="1" si="1">COUNTIFS(OFFSET($B$2,0,0,5000,1),$F$2,OFFSET($D$2,0,0,5000,1),$J3,OFFSET($E$2,0,0,5000,1),$H$2)</f>
        <v>0</v>
      </c>
    </row>
    <row r="4" spans="1:12" x14ac:dyDescent="0.15">
      <c r="A4" t="str">
        <f>IF([1]环网柜!A4="","",[1]环网柜!A4)</f>
        <v/>
      </c>
      <c r="B4" t="str">
        <f>IF([1]环网柜!B4="","",[1]环网柜!B4)</f>
        <v/>
      </c>
      <c r="C4" t="str">
        <f>IF([1]环网柜!D4="","",[1]环网柜!D4)</f>
        <v/>
      </c>
      <c r="D4" t="str">
        <f>IF([1]环网柜!E4="","",[1]环网柜!E4)</f>
        <v/>
      </c>
      <c r="E4" t="str">
        <f>IF([1]环网柜!J4="","",[1]环网柜!J4)</f>
        <v/>
      </c>
      <c r="I4" t="s">
        <v>104</v>
      </c>
      <c r="J4">
        <v>0</v>
      </c>
      <c r="K4">
        <f ca="1">COUNTIFS(OFFSET($B$2,0,0,5000,1),$F$2,OFFSET($C$2,0,0,5000,1),$J4,OFFSET($E$2,0,0,5000,1),$G$2)</f>
        <v>0</v>
      </c>
      <c r="L4">
        <f ca="1">COUNTIFS(OFFSET($B$2,0,0,5000,1),$F$2,OFFSET($C$2,0,0,5000,1),$J4,OFFSET($E$2,0,0,5000,1),$H$2)</f>
        <v>0</v>
      </c>
    </row>
    <row r="5" spans="1:12" x14ac:dyDescent="0.15">
      <c r="A5" t="str">
        <f>IF([1]环网柜!A5="","",[1]环网柜!A5)</f>
        <v/>
      </c>
      <c r="B5" t="str">
        <f>IF([1]环网柜!B5="","",[1]环网柜!B5)</f>
        <v/>
      </c>
      <c r="C5" t="str">
        <f>IF([1]环网柜!D5="","",[1]环网柜!D5)</f>
        <v/>
      </c>
      <c r="D5" t="str">
        <f>IF([1]环网柜!E5="","",[1]环网柜!E5)</f>
        <v/>
      </c>
      <c r="E5" t="str">
        <f>IF([1]环网柜!J5="","",[1]环网柜!J5)</f>
        <v/>
      </c>
      <c r="I5" t="s">
        <v>105</v>
      </c>
      <c r="J5">
        <v>1</v>
      </c>
      <c r="K5">
        <f t="shared" ref="K5:K9" ca="1" si="2">COUNTIFS(OFFSET($B$2,0,0,5000,1),$F$2,OFFSET($C$2,0,0,5000,1),$J5,OFFSET($E$2,0,0,5000,1),$G$2)</f>
        <v>0</v>
      </c>
      <c r="L5">
        <f t="shared" ref="L5:L9" ca="1" si="3">COUNTIFS(OFFSET($B$2,0,0,5000,1),$F$2,OFFSET($C$2,0,0,5000,1),$J5,OFFSET($E$2,0,0,5000,1),$H$2)</f>
        <v>0</v>
      </c>
    </row>
    <row r="6" spans="1:12" x14ac:dyDescent="0.15">
      <c r="A6" t="str">
        <f>IF([1]环网柜!A6="","",[1]环网柜!A6)</f>
        <v/>
      </c>
      <c r="B6" t="str">
        <f>IF([1]环网柜!B6="","",[1]环网柜!B6)</f>
        <v/>
      </c>
      <c r="C6" t="str">
        <f>IF([1]环网柜!D6="","",[1]环网柜!D6)</f>
        <v/>
      </c>
      <c r="D6" t="str">
        <f>IF([1]环网柜!E6="","",[1]环网柜!E6)</f>
        <v/>
      </c>
      <c r="E6" t="str">
        <f>IF([1]环网柜!J6="","",[1]环网柜!J6)</f>
        <v/>
      </c>
      <c r="I6" t="s">
        <v>106</v>
      </c>
      <c r="J6">
        <v>2</v>
      </c>
      <c r="K6">
        <f t="shared" ca="1" si="2"/>
        <v>0</v>
      </c>
      <c r="L6">
        <f t="shared" ca="1" si="3"/>
        <v>0</v>
      </c>
    </row>
    <row r="7" spans="1:12" x14ac:dyDescent="0.15">
      <c r="A7" t="str">
        <f>IF([1]环网柜!A7="","",[1]环网柜!A7)</f>
        <v/>
      </c>
      <c r="B7" t="str">
        <f>IF([1]环网柜!B7="","",[1]环网柜!B7)</f>
        <v/>
      </c>
      <c r="C7" t="str">
        <f>IF([1]环网柜!D7="","",[1]环网柜!D7)</f>
        <v/>
      </c>
      <c r="D7" t="str">
        <f>IF([1]环网柜!E7="","",[1]环网柜!E7)</f>
        <v/>
      </c>
      <c r="E7" t="str">
        <f>IF([1]环网柜!J7="","",[1]环网柜!J7)</f>
        <v/>
      </c>
      <c r="I7" t="s">
        <v>107</v>
      </c>
      <c r="J7">
        <v>3</v>
      </c>
      <c r="K7">
        <f t="shared" ca="1" si="2"/>
        <v>0</v>
      </c>
      <c r="L7">
        <f t="shared" ca="1" si="3"/>
        <v>0</v>
      </c>
    </row>
    <row r="8" spans="1:12" x14ac:dyDescent="0.15">
      <c r="A8" t="str">
        <f>IF([1]环网柜!A8="","",[1]环网柜!A8)</f>
        <v/>
      </c>
      <c r="B8" t="str">
        <f>IF([1]环网柜!B8="","",[1]环网柜!B8)</f>
        <v/>
      </c>
      <c r="C8" t="str">
        <f>IF([1]环网柜!D8="","",[1]环网柜!D8)</f>
        <v/>
      </c>
      <c r="D8" t="str">
        <f>IF([1]环网柜!E8="","",[1]环网柜!E8)</f>
        <v/>
      </c>
      <c r="E8" t="str">
        <f>IF([1]环网柜!J8="","",[1]环网柜!J8)</f>
        <v/>
      </c>
      <c r="I8" t="s">
        <v>108</v>
      </c>
      <c r="J8">
        <v>4</v>
      </c>
      <c r="K8">
        <f t="shared" ca="1" si="2"/>
        <v>0</v>
      </c>
      <c r="L8">
        <f t="shared" ca="1" si="3"/>
        <v>0</v>
      </c>
    </row>
    <row r="9" spans="1:12" x14ac:dyDescent="0.15">
      <c r="A9" t="str">
        <f>IF([1]环网柜!A9="","",[1]环网柜!A9)</f>
        <v/>
      </c>
      <c r="B9" t="str">
        <f>IF([1]环网柜!B9="","",[1]环网柜!B9)</f>
        <v/>
      </c>
      <c r="C9" t="str">
        <f>IF([1]环网柜!D9="","",[1]环网柜!D9)</f>
        <v/>
      </c>
      <c r="D9" t="str">
        <f>IF([1]环网柜!E9="","",[1]环网柜!E9)</f>
        <v/>
      </c>
      <c r="E9" t="str">
        <f>IF([1]环网柜!J9="","",[1]环网柜!J9)</f>
        <v/>
      </c>
      <c r="I9" t="s">
        <v>109</v>
      </c>
      <c r="J9">
        <v>5</v>
      </c>
      <c r="K9">
        <f t="shared" ca="1" si="2"/>
        <v>0</v>
      </c>
      <c r="L9">
        <f t="shared" ca="1" si="3"/>
        <v>0</v>
      </c>
    </row>
    <row r="10" spans="1:12" x14ac:dyDescent="0.15">
      <c r="A10" t="str">
        <f>IF([1]环网柜!A10="","",[1]环网柜!A10)</f>
        <v/>
      </c>
      <c r="B10" t="str">
        <f>IF([1]环网柜!B10="","",[1]环网柜!B10)</f>
        <v/>
      </c>
      <c r="C10" t="str">
        <f>IF([1]环网柜!D10="","",[1]环网柜!D10)</f>
        <v/>
      </c>
      <c r="D10" t="str">
        <f>IF([1]环网柜!E10="","",[1]环网柜!E10)</f>
        <v/>
      </c>
      <c r="E10" t="str">
        <f>IF([1]环网柜!J10="","",[1]环网柜!J10)</f>
        <v/>
      </c>
    </row>
    <row r="11" spans="1:12" x14ac:dyDescent="0.15">
      <c r="A11" t="str">
        <f>IF([1]环网柜!A11="","",[1]环网柜!A11)</f>
        <v/>
      </c>
      <c r="B11" t="str">
        <f>IF([1]环网柜!B11="","",[1]环网柜!B11)</f>
        <v/>
      </c>
      <c r="C11" t="str">
        <f>IF([1]环网柜!D11="","",[1]环网柜!D11)</f>
        <v/>
      </c>
      <c r="D11" t="str">
        <f>IF([1]环网柜!E11="","",[1]环网柜!E11)</f>
        <v/>
      </c>
      <c r="E11" t="str">
        <f>IF([1]环网柜!J11="","",[1]环网柜!J11)</f>
        <v/>
      </c>
    </row>
    <row r="12" spans="1:12" x14ac:dyDescent="0.15">
      <c r="A12" t="str">
        <f>IF([1]环网柜!A12="","",[1]环网柜!A12)</f>
        <v/>
      </c>
      <c r="B12" t="str">
        <f>IF([1]环网柜!B12="","",[1]环网柜!B12)</f>
        <v/>
      </c>
      <c r="C12" t="str">
        <f>IF([1]环网柜!D12="","",[1]环网柜!D12)</f>
        <v/>
      </c>
      <c r="D12" t="str">
        <f>IF([1]环网柜!E12="","",[1]环网柜!E12)</f>
        <v/>
      </c>
      <c r="E12" t="str">
        <f>IF([1]环网柜!J12="","",[1]环网柜!J12)</f>
        <v/>
      </c>
    </row>
    <row r="13" spans="1:12" x14ac:dyDescent="0.15">
      <c r="A13" t="str">
        <f>IF([1]环网柜!A13="","",[1]环网柜!A13)</f>
        <v/>
      </c>
      <c r="B13" t="str">
        <f>IF([1]环网柜!B13="","",[1]环网柜!B13)</f>
        <v/>
      </c>
      <c r="C13" t="str">
        <f>IF([1]环网柜!D13="","",[1]环网柜!D13)</f>
        <v/>
      </c>
      <c r="D13" t="str">
        <f>IF([1]环网柜!E13="","",[1]环网柜!E13)</f>
        <v/>
      </c>
      <c r="E13" t="str">
        <f>IF([1]环网柜!J13="","",[1]环网柜!J13)</f>
        <v/>
      </c>
    </row>
    <row r="14" spans="1:12" x14ac:dyDescent="0.15">
      <c r="A14" t="str">
        <f>IF([1]环网柜!A14="","",[1]环网柜!A14)</f>
        <v/>
      </c>
      <c r="B14" t="str">
        <f>IF([1]环网柜!B14="","",[1]环网柜!B14)</f>
        <v/>
      </c>
      <c r="C14" t="str">
        <f>IF([1]环网柜!D14="","",[1]环网柜!D14)</f>
        <v/>
      </c>
      <c r="D14" t="str">
        <f>IF([1]环网柜!E14="","",[1]环网柜!E14)</f>
        <v/>
      </c>
      <c r="E14" t="str">
        <f>IF([1]环网柜!J14="","",[1]环网柜!J14)</f>
        <v/>
      </c>
    </row>
    <row r="15" spans="1:12" x14ac:dyDescent="0.15">
      <c r="A15" t="str">
        <f>IF([1]环网柜!A15="","",[1]环网柜!A15)</f>
        <v/>
      </c>
      <c r="B15" t="str">
        <f>IF([1]环网柜!B15="","",[1]环网柜!B15)</f>
        <v/>
      </c>
      <c r="C15" t="str">
        <f>IF([1]环网柜!D15="","",[1]环网柜!D15)</f>
        <v/>
      </c>
      <c r="D15" t="str">
        <f>IF([1]环网柜!E15="","",[1]环网柜!E15)</f>
        <v/>
      </c>
      <c r="E15" t="str">
        <f>IF([1]环网柜!J15="","",[1]环网柜!J15)</f>
        <v/>
      </c>
    </row>
    <row r="16" spans="1:12" x14ac:dyDescent="0.15">
      <c r="A16" t="str">
        <f>IF([1]环网柜!A16="","",[1]环网柜!A16)</f>
        <v/>
      </c>
      <c r="B16" t="str">
        <f>IF([1]环网柜!B16="","",[1]环网柜!B16)</f>
        <v/>
      </c>
      <c r="C16" t="str">
        <f>IF([1]环网柜!D16="","",[1]环网柜!D16)</f>
        <v/>
      </c>
      <c r="D16" t="str">
        <f>IF([1]环网柜!E16="","",[1]环网柜!E16)</f>
        <v/>
      </c>
      <c r="E16" t="str">
        <f>IF([1]环网柜!J16="","",[1]环网柜!J16)</f>
        <v/>
      </c>
    </row>
    <row r="17" spans="1:5" x14ac:dyDescent="0.15">
      <c r="A17" t="str">
        <f>IF([1]环网柜!A17="","",[1]环网柜!A17)</f>
        <v/>
      </c>
      <c r="B17" t="str">
        <f>IF([1]环网柜!B17="","",[1]环网柜!B17)</f>
        <v/>
      </c>
      <c r="C17" t="str">
        <f>IF([1]环网柜!D17="","",[1]环网柜!D17)</f>
        <v/>
      </c>
      <c r="D17" t="str">
        <f>IF([1]环网柜!E17="","",[1]环网柜!E17)</f>
        <v/>
      </c>
      <c r="E17" t="str">
        <f>IF([1]环网柜!J17="","",[1]环网柜!J17)</f>
        <v/>
      </c>
    </row>
    <row r="18" spans="1:5" x14ac:dyDescent="0.15">
      <c r="A18" t="str">
        <f>IF([1]环网柜!A18="","",[1]环网柜!A18)</f>
        <v/>
      </c>
      <c r="B18" t="str">
        <f>IF([1]环网柜!B18="","",[1]环网柜!B18)</f>
        <v/>
      </c>
      <c r="C18" t="str">
        <f>IF([1]环网柜!D18="","",[1]环网柜!D18)</f>
        <v/>
      </c>
      <c r="D18" t="str">
        <f>IF([1]环网柜!E18="","",[1]环网柜!E18)</f>
        <v/>
      </c>
      <c r="E18" t="str">
        <f>IF([1]环网柜!J18="","",[1]环网柜!J18)</f>
        <v/>
      </c>
    </row>
    <row r="19" spans="1:5" x14ac:dyDescent="0.15">
      <c r="A19" t="str">
        <f>IF([1]环网柜!A19="","",[1]环网柜!A19)</f>
        <v/>
      </c>
      <c r="B19" t="str">
        <f>IF([1]环网柜!B19="","",[1]环网柜!B19)</f>
        <v/>
      </c>
      <c r="C19" t="str">
        <f>IF([1]环网柜!D19="","",[1]环网柜!D19)</f>
        <v/>
      </c>
      <c r="D19" t="str">
        <f>IF([1]环网柜!E19="","",[1]环网柜!E19)</f>
        <v/>
      </c>
      <c r="E19" t="str">
        <f>IF([1]环网柜!J19="","",[1]环网柜!J19)</f>
        <v/>
      </c>
    </row>
    <row r="20" spans="1:5" x14ac:dyDescent="0.15">
      <c r="A20" t="str">
        <f>IF([1]环网柜!A20="","",[1]环网柜!A20)</f>
        <v/>
      </c>
      <c r="B20" t="str">
        <f>IF([1]环网柜!B20="","",[1]环网柜!B20)</f>
        <v/>
      </c>
      <c r="C20" t="str">
        <f>IF([1]环网柜!D20="","",[1]环网柜!D20)</f>
        <v/>
      </c>
      <c r="D20" t="str">
        <f>IF([1]环网柜!E20="","",[1]环网柜!E20)</f>
        <v/>
      </c>
      <c r="E20" t="str">
        <f>IF([1]环网柜!J20="","",[1]环网柜!J20)</f>
        <v/>
      </c>
    </row>
    <row r="21" spans="1:5" x14ac:dyDescent="0.15">
      <c r="A21" t="str">
        <f>IF([1]环网柜!A21="","",[1]环网柜!A21)</f>
        <v/>
      </c>
      <c r="B21" t="str">
        <f>IF([1]环网柜!B21="","",[1]环网柜!B21)</f>
        <v/>
      </c>
      <c r="C21" t="str">
        <f>IF([1]环网柜!D21="","",[1]环网柜!D21)</f>
        <v/>
      </c>
      <c r="D21" t="str">
        <f>IF([1]环网柜!E21="","",[1]环网柜!E21)</f>
        <v/>
      </c>
      <c r="E21" t="str">
        <f>IF([1]环网柜!J21="","",[1]环网柜!J21)</f>
        <v/>
      </c>
    </row>
    <row r="22" spans="1:5" x14ac:dyDescent="0.15">
      <c r="A22" t="str">
        <f>IF([1]环网柜!A22="","",[1]环网柜!A22)</f>
        <v/>
      </c>
      <c r="B22" t="str">
        <f>IF([1]环网柜!B22="","",[1]环网柜!B22)</f>
        <v/>
      </c>
      <c r="C22" t="str">
        <f>IF([1]环网柜!D22="","",[1]环网柜!D22)</f>
        <v/>
      </c>
      <c r="D22" t="str">
        <f>IF([1]环网柜!E22="","",[1]环网柜!E22)</f>
        <v/>
      </c>
      <c r="E22" t="str">
        <f>IF([1]环网柜!J22="","",[1]环网柜!J22)</f>
        <v/>
      </c>
    </row>
    <row r="23" spans="1:5" x14ac:dyDescent="0.15">
      <c r="A23" t="str">
        <f>IF([1]环网柜!A23="","",[1]环网柜!A23)</f>
        <v/>
      </c>
      <c r="B23" t="str">
        <f>IF([1]环网柜!B23="","",[1]环网柜!B23)</f>
        <v/>
      </c>
      <c r="C23" t="str">
        <f>IF([1]环网柜!D23="","",[1]环网柜!D23)</f>
        <v/>
      </c>
      <c r="D23" t="str">
        <f>IF([1]环网柜!E23="","",[1]环网柜!E23)</f>
        <v/>
      </c>
      <c r="E23" t="str">
        <f>IF([1]环网柜!J23="","",[1]环网柜!J23)</f>
        <v/>
      </c>
    </row>
    <row r="24" spans="1:5" x14ac:dyDescent="0.15">
      <c r="A24" t="str">
        <f>IF([1]环网柜!A24="","",[1]环网柜!A24)</f>
        <v/>
      </c>
      <c r="B24" t="str">
        <f>IF([1]环网柜!B24="","",[1]环网柜!B24)</f>
        <v/>
      </c>
      <c r="C24" t="str">
        <f>IF([1]环网柜!D24="","",[1]环网柜!D24)</f>
        <v/>
      </c>
      <c r="D24" t="str">
        <f>IF([1]环网柜!E24="","",[1]环网柜!E24)</f>
        <v/>
      </c>
      <c r="E24" t="str">
        <f>IF([1]环网柜!J24="","",[1]环网柜!J24)</f>
        <v/>
      </c>
    </row>
    <row r="25" spans="1:5" x14ac:dyDescent="0.15">
      <c r="A25" t="str">
        <f>IF([1]环网柜!A25="","",[1]环网柜!A25)</f>
        <v/>
      </c>
      <c r="B25" t="str">
        <f>IF([1]环网柜!B25="","",[1]环网柜!B25)</f>
        <v/>
      </c>
      <c r="C25" t="str">
        <f>IF([1]环网柜!D25="","",[1]环网柜!D25)</f>
        <v/>
      </c>
      <c r="D25" t="str">
        <f>IF([1]环网柜!E25="","",[1]环网柜!E25)</f>
        <v/>
      </c>
      <c r="E25" t="str">
        <f>IF([1]环网柜!J25="","",[1]环网柜!J25)</f>
        <v/>
      </c>
    </row>
    <row r="26" spans="1:5" x14ac:dyDescent="0.15">
      <c r="A26" t="str">
        <f>IF([1]环网柜!A26="","",[1]环网柜!A26)</f>
        <v/>
      </c>
      <c r="B26" t="str">
        <f>IF([1]环网柜!B26="","",[1]环网柜!B26)</f>
        <v/>
      </c>
      <c r="C26" t="str">
        <f>IF([1]环网柜!D26="","",[1]环网柜!D26)</f>
        <v/>
      </c>
      <c r="D26" t="str">
        <f>IF([1]环网柜!E26="","",[1]环网柜!E26)</f>
        <v/>
      </c>
      <c r="E26" t="str">
        <f>IF([1]环网柜!J26="","",[1]环网柜!J26)</f>
        <v/>
      </c>
    </row>
    <row r="27" spans="1:5" x14ac:dyDescent="0.15">
      <c r="A27" t="str">
        <f>IF([1]环网柜!A27="","",[1]环网柜!A27)</f>
        <v/>
      </c>
      <c r="B27" t="str">
        <f>IF([1]环网柜!B27="","",[1]环网柜!B27)</f>
        <v/>
      </c>
      <c r="C27" t="str">
        <f>IF([1]环网柜!D27="","",[1]环网柜!D27)</f>
        <v/>
      </c>
      <c r="D27" t="str">
        <f>IF([1]环网柜!E27="","",[1]环网柜!E27)</f>
        <v/>
      </c>
      <c r="E27" t="str">
        <f>IF([1]环网柜!J27="","",[1]环网柜!J27)</f>
        <v/>
      </c>
    </row>
    <row r="28" spans="1:5" x14ac:dyDescent="0.15">
      <c r="A28" t="str">
        <f>IF([1]环网柜!A28="","",[1]环网柜!A28)</f>
        <v/>
      </c>
      <c r="B28" t="str">
        <f>IF([1]环网柜!B28="","",[1]环网柜!B28)</f>
        <v/>
      </c>
      <c r="C28" t="str">
        <f>IF([1]环网柜!D28="","",[1]环网柜!D28)</f>
        <v/>
      </c>
      <c r="D28" t="str">
        <f>IF([1]环网柜!E28="","",[1]环网柜!E28)</f>
        <v/>
      </c>
      <c r="E28" t="str">
        <f>IF([1]环网柜!J28="","",[1]环网柜!J28)</f>
        <v/>
      </c>
    </row>
    <row r="29" spans="1:5" x14ac:dyDescent="0.15">
      <c r="A29" t="str">
        <f>IF([1]环网柜!A29="","",[1]环网柜!A29)</f>
        <v/>
      </c>
      <c r="B29" t="str">
        <f>IF([1]环网柜!B29="","",[1]环网柜!B29)</f>
        <v/>
      </c>
      <c r="C29" t="str">
        <f>IF([1]环网柜!D29="","",[1]环网柜!D29)</f>
        <v/>
      </c>
      <c r="D29" t="str">
        <f>IF([1]环网柜!E29="","",[1]环网柜!E29)</f>
        <v/>
      </c>
      <c r="E29" t="str">
        <f>IF([1]环网柜!J29="","",[1]环网柜!J29)</f>
        <v/>
      </c>
    </row>
    <row r="30" spans="1:5" x14ac:dyDescent="0.15">
      <c r="A30" t="str">
        <f>IF([1]环网柜!A30="","",[1]环网柜!A30)</f>
        <v/>
      </c>
      <c r="B30" t="str">
        <f>IF([1]环网柜!B30="","",[1]环网柜!B30)</f>
        <v/>
      </c>
      <c r="C30" t="str">
        <f>IF([1]环网柜!D30="","",[1]环网柜!D30)</f>
        <v/>
      </c>
      <c r="D30" t="str">
        <f>IF([1]环网柜!E30="","",[1]环网柜!E30)</f>
        <v/>
      </c>
      <c r="E30" t="str">
        <f>IF([1]环网柜!J30="","",[1]环网柜!J30)</f>
        <v/>
      </c>
    </row>
    <row r="31" spans="1:5" x14ac:dyDescent="0.15">
      <c r="A31" t="str">
        <f>IF([1]环网柜!A31="","",[1]环网柜!A31)</f>
        <v/>
      </c>
      <c r="B31" t="str">
        <f>IF([1]环网柜!B31="","",[1]环网柜!B31)</f>
        <v/>
      </c>
      <c r="C31" t="str">
        <f>IF([1]环网柜!D31="","",[1]环网柜!D31)</f>
        <v/>
      </c>
      <c r="D31" t="str">
        <f>IF([1]环网柜!E31="","",[1]环网柜!E31)</f>
        <v/>
      </c>
      <c r="E31" t="str">
        <f>IF([1]环网柜!J31="","",[1]环网柜!J31)</f>
        <v/>
      </c>
    </row>
    <row r="32" spans="1:5" x14ac:dyDescent="0.15">
      <c r="A32" t="str">
        <f>IF([1]环网柜!A32="","",[1]环网柜!A32)</f>
        <v/>
      </c>
      <c r="B32" t="str">
        <f>IF([1]环网柜!B32="","",[1]环网柜!B32)</f>
        <v/>
      </c>
      <c r="C32" t="str">
        <f>IF([1]环网柜!D32="","",[1]环网柜!D32)</f>
        <v/>
      </c>
      <c r="D32" t="str">
        <f>IF([1]环网柜!E32="","",[1]环网柜!E32)</f>
        <v/>
      </c>
      <c r="E32" t="str">
        <f>IF([1]环网柜!J32="","",[1]环网柜!J32)</f>
        <v/>
      </c>
    </row>
    <row r="33" spans="1:5" x14ac:dyDescent="0.15">
      <c r="A33" t="str">
        <f>IF([1]环网柜!A33="","",[1]环网柜!A33)</f>
        <v/>
      </c>
      <c r="B33" t="str">
        <f>IF([1]环网柜!B33="","",[1]环网柜!B33)</f>
        <v/>
      </c>
      <c r="C33" t="str">
        <f>IF([1]环网柜!D33="","",[1]环网柜!D33)</f>
        <v/>
      </c>
      <c r="D33" t="str">
        <f>IF([1]环网柜!E33="","",[1]环网柜!E33)</f>
        <v/>
      </c>
      <c r="E33" t="str">
        <f>IF([1]环网柜!J33="","",[1]环网柜!J33)</f>
        <v/>
      </c>
    </row>
    <row r="34" spans="1:5" x14ac:dyDescent="0.15">
      <c r="A34" t="str">
        <f>IF([1]环网柜!A34="","",[1]环网柜!A34)</f>
        <v/>
      </c>
      <c r="B34" t="str">
        <f>IF([1]环网柜!B34="","",[1]环网柜!B34)</f>
        <v/>
      </c>
      <c r="C34" t="str">
        <f>IF([1]环网柜!D34="","",[1]环网柜!D34)</f>
        <v/>
      </c>
      <c r="D34" t="str">
        <f>IF([1]环网柜!E34="","",[1]环网柜!E34)</f>
        <v/>
      </c>
      <c r="E34" t="str">
        <f>IF([1]环网柜!J34="","",[1]环网柜!J34)</f>
        <v/>
      </c>
    </row>
    <row r="35" spans="1:5" x14ac:dyDescent="0.15">
      <c r="A35" t="str">
        <f>IF([1]环网柜!A35="","",[1]环网柜!A35)</f>
        <v/>
      </c>
      <c r="B35" t="str">
        <f>IF([1]环网柜!B35="","",[1]环网柜!B35)</f>
        <v/>
      </c>
      <c r="C35" t="str">
        <f>IF([1]环网柜!D35="","",[1]环网柜!D35)</f>
        <v/>
      </c>
      <c r="D35" t="str">
        <f>IF([1]环网柜!E35="","",[1]环网柜!E35)</f>
        <v/>
      </c>
      <c r="E35" t="str">
        <f>IF([1]环网柜!J35="","",[1]环网柜!J35)</f>
        <v/>
      </c>
    </row>
    <row r="36" spans="1:5" x14ac:dyDescent="0.15">
      <c r="A36" t="str">
        <f>IF([1]环网柜!A36="","",[1]环网柜!A36)</f>
        <v/>
      </c>
      <c r="B36" t="str">
        <f>IF([1]环网柜!B36="","",[1]环网柜!B36)</f>
        <v/>
      </c>
      <c r="C36" t="str">
        <f>IF([1]环网柜!D36="","",[1]环网柜!D36)</f>
        <v/>
      </c>
      <c r="D36" t="str">
        <f>IF([1]环网柜!E36="","",[1]环网柜!E36)</f>
        <v/>
      </c>
      <c r="E36" t="str">
        <f>IF([1]环网柜!J36="","",[1]环网柜!J36)</f>
        <v/>
      </c>
    </row>
    <row r="37" spans="1:5" x14ac:dyDescent="0.15">
      <c r="A37" t="str">
        <f>IF([1]环网柜!A37="","",[1]环网柜!A37)</f>
        <v/>
      </c>
      <c r="B37" t="str">
        <f>IF([1]环网柜!B37="","",[1]环网柜!B37)</f>
        <v/>
      </c>
      <c r="C37" t="str">
        <f>IF([1]环网柜!D37="","",[1]环网柜!D37)</f>
        <v/>
      </c>
      <c r="D37" t="str">
        <f>IF([1]环网柜!E37="","",[1]环网柜!E37)</f>
        <v/>
      </c>
      <c r="E37" t="str">
        <f>IF([1]环网柜!J37="","",[1]环网柜!J37)</f>
        <v/>
      </c>
    </row>
    <row r="38" spans="1:5" x14ac:dyDescent="0.15">
      <c r="A38" t="str">
        <f>IF([1]环网柜!A38="","",[1]环网柜!A38)</f>
        <v/>
      </c>
      <c r="B38" t="str">
        <f>IF([1]环网柜!B38="","",[1]环网柜!B38)</f>
        <v/>
      </c>
      <c r="C38" t="str">
        <f>IF([1]环网柜!D38="","",[1]环网柜!D38)</f>
        <v/>
      </c>
      <c r="D38" t="str">
        <f>IF([1]环网柜!E38="","",[1]环网柜!E38)</f>
        <v/>
      </c>
      <c r="E38" t="str">
        <f>IF([1]环网柜!J38="","",[1]环网柜!J38)</f>
        <v/>
      </c>
    </row>
    <row r="39" spans="1:5" x14ac:dyDescent="0.15">
      <c r="A39" t="str">
        <f>IF([1]环网柜!A39="","",[1]环网柜!A39)</f>
        <v/>
      </c>
      <c r="B39" t="str">
        <f>IF([1]环网柜!B39="","",[1]环网柜!B39)</f>
        <v/>
      </c>
      <c r="C39" t="str">
        <f>IF([1]环网柜!D39="","",[1]环网柜!D39)</f>
        <v/>
      </c>
      <c r="D39" t="str">
        <f>IF([1]环网柜!E39="","",[1]环网柜!E39)</f>
        <v/>
      </c>
      <c r="E39" t="str">
        <f>IF([1]环网柜!J39="","",[1]环网柜!J39)</f>
        <v/>
      </c>
    </row>
    <row r="40" spans="1:5" x14ac:dyDescent="0.15">
      <c r="A40" t="str">
        <f>IF([1]环网柜!A40="","",[1]环网柜!A40)</f>
        <v/>
      </c>
      <c r="B40" t="str">
        <f>IF([1]环网柜!B40="","",[1]环网柜!B40)</f>
        <v/>
      </c>
      <c r="C40" t="str">
        <f>IF([1]环网柜!D40="","",[1]环网柜!D40)</f>
        <v/>
      </c>
      <c r="D40" t="str">
        <f>IF([1]环网柜!E40="","",[1]环网柜!E40)</f>
        <v/>
      </c>
      <c r="E40" t="str">
        <f>IF([1]环网柜!J40="","",[1]环网柜!J40)</f>
        <v/>
      </c>
    </row>
    <row r="41" spans="1:5" x14ac:dyDescent="0.15">
      <c r="A41" t="str">
        <f>IF([1]环网柜!A41="","",[1]环网柜!A41)</f>
        <v/>
      </c>
      <c r="B41" t="str">
        <f>IF([1]环网柜!B41="","",[1]环网柜!B41)</f>
        <v/>
      </c>
      <c r="C41" t="str">
        <f>IF([1]环网柜!D41="","",[1]环网柜!D41)</f>
        <v/>
      </c>
      <c r="D41" t="str">
        <f>IF([1]环网柜!E41="","",[1]环网柜!E41)</f>
        <v/>
      </c>
      <c r="E41" t="str">
        <f>IF([1]环网柜!J41="","",[1]环网柜!J41)</f>
        <v/>
      </c>
    </row>
    <row r="42" spans="1:5" x14ac:dyDescent="0.15">
      <c r="A42" t="str">
        <f>IF([1]环网柜!A42="","",[1]环网柜!A42)</f>
        <v/>
      </c>
      <c r="B42" t="str">
        <f>IF([1]环网柜!B42="","",[1]环网柜!B42)</f>
        <v/>
      </c>
      <c r="C42" t="str">
        <f>IF([1]环网柜!D42="","",[1]环网柜!D42)</f>
        <v/>
      </c>
      <c r="D42" t="str">
        <f>IF([1]环网柜!E42="","",[1]环网柜!E42)</f>
        <v/>
      </c>
      <c r="E42" t="str">
        <f>IF([1]环网柜!J42="","",[1]环网柜!J42)</f>
        <v/>
      </c>
    </row>
    <row r="43" spans="1:5" x14ac:dyDescent="0.15">
      <c r="A43" t="str">
        <f>IF([1]环网柜!A43="","",[1]环网柜!A43)</f>
        <v/>
      </c>
      <c r="B43" t="str">
        <f>IF([1]环网柜!B43="","",[1]环网柜!B43)</f>
        <v/>
      </c>
      <c r="C43" t="str">
        <f>IF([1]环网柜!D43="","",[1]环网柜!D43)</f>
        <v/>
      </c>
      <c r="D43" t="str">
        <f>IF([1]环网柜!E43="","",[1]环网柜!E43)</f>
        <v/>
      </c>
      <c r="E43" t="str">
        <f>IF([1]环网柜!J43="","",[1]环网柜!J43)</f>
        <v/>
      </c>
    </row>
    <row r="44" spans="1:5" x14ac:dyDescent="0.15">
      <c r="A44" t="str">
        <f>IF([1]环网柜!A44="","",[1]环网柜!A44)</f>
        <v/>
      </c>
      <c r="B44" t="str">
        <f>IF([1]环网柜!B44="","",[1]环网柜!B44)</f>
        <v/>
      </c>
      <c r="C44" t="str">
        <f>IF([1]环网柜!D44="","",[1]环网柜!D44)</f>
        <v/>
      </c>
      <c r="D44" t="str">
        <f>IF([1]环网柜!E44="","",[1]环网柜!E44)</f>
        <v/>
      </c>
      <c r="E44" t="str">
        <f>IF([1]环网柜!J44="","",[1]环网柜!J44)</f>
        <v/>
      </c>
    </row>
    <row r="45" spans="1:5" x14ac:dyDescent="0.15">
      <c r="A45" t="str">
        <f>IF([1]环网柜!A45="","",[1]环网柜!A45)</f>
        <v/>
      </c>
      <c r="B45" t="str">
        <f>IF([1]环网柜!B45="","",[1]环网柜!B45)</f>
        <v/>
      </c>
      <c r="C45" t="str">
        <f>IF([1]环网柜!D45="","",[1]环网柜!D45)</f>
        <v/>
      </c>
      <c r="D45" t="str">
        <f>IF([1]环网柜!E45="","",[1]环网柜!E45)</f>
        <v/>
      </c>
      <c r="E45" t="str">
        <f>IF([1]环网柜!J45="","",[1]环网柜!J45)</f>
        <v/>
      </c>
    </row>
    <row r="46" spans="1:5" x14ac:dyDescent="0.15">
      <c r="A46" t="str">
        <f>IF([1]环网柜!A46="","",[1]环网柜!A46)</f>
        <v/>
      </c>
      <c r="B46" t="str">
        <f>IF([1]环网柜!B46="","",[1]环网柜!B46)</f>
        <v/>
      </c>
      <c r="C46" t="str">
        <f>IF([1]环网柜!D46="","",[1]环网柜!D46)</f>
        <v/>
      </c>
      <c r="D46" t="str">
        <f>IF([1]环网柜!E46="","",[1]环网柜!E46)</f>
        <v/>
      </c>
      <c r="E46" t="str">
        <f>IF([1]环网柜!J46="","",[1]环网柜!J46)</f>
        <v/>
      </c>
    </row>
    <row r="47" spans="1:5" x14ac:dyDescent="0.15">
      <c r="A47" t="str">
        <f>IF([1]环网柜!A47="","",[1]环网柜!A47)</f>
        <v/>
      </c>
      <c r="B47" t="str">
        <f>IF([1]环网柜!B47="","",[1]环网柜!B47)</f>
        <v/>
      </c>
      <c r="C47" t="str">
        <f>IF([1]环网柜!D47="","",[1]环网柜!D47)</f>
        <v/>
      </c>
      <c r="D47" t="str">
        <f>IF([1]环网柜!E47="","",[1]环网柜!E47)</f>
        <v/>
      </c>
      <c r="E47" t="str">
        <f>IF([1]环网柜!J47="","",[1]环网柜!J47)</f>
        <v/>
      </c>
    </row>
    <row r="48" spans="1:5" x14ac:dyDescent="0.15">
      <c r="A48" t="str">
        <f>IF([1]环网柜!A48="","",[1]环网柜!A48)</f>
        <v/>
      </c>
      <c r="B48" t="str">
        <f>IF([1]环网柜!B48="","",[1]环网柜!B48)</f>
        <v/>
      </c>
      <c r="C48" t="str">
        <f>IF([1]环网柜!D48="","",[1]环网柜!D48)</f>
        <v/>
      </c>
      <c r="D48" t="str">
        <f>IF([1]环网柜!E48="","",[1]环网柜!E48)</f>
        <v/>
      </c>
      <c r="E48" t="str">
        <f>IF([1]环网柜!J48="","",[1]环网柜!J48)</f>
        <v/>
      </c>
    </row>
    <row r="49" spans="1:5" x14ac:dyDescent="0.15">
      <c r="A49" t="str">
        <f>IF([1]环网柜!A49="","",[1]环网柜!A49)</f>
        <v/>
      </c>
      <c r="B49" t="str">
        <f>IF([1]环网柜!B49="","",[1]环网柜!B49)</f>
        <v/>
      </c>
      <c r="C49" t="str">
        <f>IF([1]环网柜!D49="","",[1]环网柜!D49)</f>
        <v/>
      </c>
      <c r="D49" t="str">
        <f>IF([1]环网柜!E49="","",[1]环网柜!E49)</f>
        <v/>
      </c>
      <c r="E49" t="str">
        <f>IF([1]环网柜!J49="","",[1]环网柜!J49)</f>
        <v/>
      </c>
    </row>
    <row r="50" spans="1:5" x14ac:dyDescent="0.15">
      <c r="A50" t="str">
        <f>IF([1]环网柜!A50="","",[1]环网柜!A50)</f>
        <v/>
      </c>
      <c r="B50" t="str">
        <f>IF([1]环网柜!B50="","",[1]环网柜!B50)</f>
        <v/>
      </c>
      <c r="C50" t="str">
        <f>IF([1]环网柜!D50="","",[1]环网柜!D50)</f>
        <v/>
      </c>
      <c r="D50" t="str">
        <f>IF([1]环网柜!E50="","",[1]环网柜!E50)</f>
        <v/>
      </c>
      <c r="E50" t="str">
        <f>IF([1]环网柜!J50="","",[1]环网柜!J50)</f>
        <v/>
      </c>
    </row>
    <row r="51" spans="1:5" x14ac:dyDescent="0.15">
      <c r="A51" t="str">
        <f>IF([1]环网柜!A51="","",[1]环网柜!A51)</f>
        <v/>
      </c>
      <c r="B51" t="str">
        <f>IF([1]环网柜!B51="","",[1]环网柜!B51)</f>
        <v/>
      </c>
      <c r="C51" t="str">
        <f>IF([1]环网柜!D51="","",[1]环网柜!D51)</f>
        <v/>
      </c>
      <c r="D51" t="str">
        <f>IF([1]环网柜!E51="","",[1]环网柜!E51)</f>
        <v/>
      </c>
      <c r="E51" t="str">
        <f>IF([1]环网柜!J51="","",[1]环网柜!J51)</f>
        <v/>
      </c>
    </row>
    <row r="52" spans="1:5" x14ac:dyDescent="0.15">
      <c r="A52" t="str">
        <f>IF([1]环网柜!A52="","",[1]环网柜!A52)</f>
        <v/>
      </c>
      <c r="B52" t="str">
        <f>IF([1]环网柜!B52="","",[1]环网柜!B52)</f>
        <v/>
      </c>
      <c r="C52" t="str">
        <f>IF([1]环网柜!D52="","",[1]环网柜!D52)</f>
        <v/>
      </c>
      <c r="D52" t="str">
        <f>IF([1]环网柜!E52="","",[1]环网柜!E52)</f>
        <v/>
      </c>
      <c r="E52" t="str">
        <f>IF([1]环网柜!J52="","",[1]环网柜!J52)</f>
        <v/>
      </c>
    </row>
    <row r="53" spans="1:5" x14ac:dyDescent="0.15">
      <c r="A53" t="str">
        <f>IF([1]环网柜!A53="","",[1]环网柜!A53)</f>
        <v/>
      </c>
      <c r="B53" t="str">
        <f>IF([1]环网柜!B53="","",[1]环网柜!B53)</f>
        <v/>
      </c>
      <c r="C53" t="str">
        <f>IF([1]环网柜!D53="","",[1]环网柜!D53)</f>
        <v/>
      </c>
      <c r="D53" t="str">
        <f>IF([1]环网柜!E53="","",[1]环网柜!E53)</f>
        <v/>
      </c>
      <c r="E53" t="str">
        <f>IF([1]环网柜!J53="","",[1]环网柜!J53)</f>
        <v/>
      </c>
    </row>
    <row r="54" spans="1:5" x14ac:dyDescent="0.15">
      <c r="A54" t="str">
        <f>IF([1]环网柜!A54="","",[1]环网柜!A54)</f>
        <v/>
      </c>
      <c r="B54" t="str">
        <f>IF([1]环网柜!B54="","",[1]环网柜!B54)</f>
        <v/>
      </c>
      <c r="C54" t="str">
        <f>IF([1]环网柜!D54="","",[1]环网柜!D54)</f>
        <v/>
      </c>
      <c r="D54" t="str">
        <f>IF([1]环网柜!E54="","",[1]环网柜!E54)</f>
        <v/>
      </c>
      <c r="E54" t="str">
        <f>IF([1]环网柜!J54="","",[1]环网柜!J54)</f>
        <v/>
      </c>
    </row>
    <row r="55" spans="1:5" x14ac:dyDescent="0.15">
      <c r="A55" t="str">
        <f>IF([1]环网柜!A55="","",[1]环网柜!A55)</f>
        <v/>
      </c>
      <c r="B55" t="str">
        <f>IF([1]环网柜!B55="","",[1]环网柜!B55)</f>
        <v/>
      </c>
      <c r="C55" t="str">
        <f>IF([1]环网柜!D55="","",[1]环网柜!D55)</f>
        <v/>
      </c>
      <c r="D55" t="str">
        <f>IF([1]环网柜!E55="","",[1]环网柜!E55)</f>
        <v/>
      </c>
      <c r="E55" t="str">
        <f>IF([1]环网柜!J55="","",[1]环网柜!J55)</f>
        <v/>
      </c>
    </row>
    <row r="56" spans="1:5" x14ac:dyDescent="0.15">
      <c r="A56" t="str">
        <f>IF([1]环网柜!A56="","",[1]环网柜!A56)</f>
        <v/>
      </c>
      <c r="B56" t="str">
        <f>IF([1]环网柜!B56="","",[1]环网柜!B56)</f>
        <v/>
      </c>
      <c r="C56" t="str">
        <f>IF([1]环网柜!D56="","",[1]环网柜!D56)</f>
        <v/>
      </c>
      <c r="D56" t="str">
        <f>IF([1]环网柜!E56="","",[1]环网柜!E56)</f>
        <v/>
      </c>
      <c r="E56" t="str">
        <f>IF([1]环网柜!J56="","",[1]环网柜!J56)</f>
        <v/>
      </c>
    </row>
    <row r="57" spans="1:5" x14ac:dyDescent="0.15">
      <c r="A57" t="str">
        <f>IF([1]环网柜!A57="","",[1]环网柜!A57)</f>
        <v/>
      </c>
      <c r="B57" t="str">
        <f>IF([1]环网柜!B57="","",[1]环网柜!B57)</f>
        <v/>
      </c>
      <c r="C57" t="str">
        <f>IF([1]环网柜!D57="","",[1]环网柜!D57)</f>
        <v/>
      </c>
      <c r="D57" t="str">
        <f>IF([1]环网柜!E57="","",[1]环网柜!E57)</f>
        <v/>
      </c>
      <c r="E57" t="str">
        <f>IF([1]环网柜!J57="","",[1]环网柜!J57)</f>
        <v/>
      </c>
    </row>
    <row r="58" spans="1:5" x14ac:dyDescent="0.15">
      <c r="A58" t="str">
        <f>IF([1]环网柜!A58="","",[1]环网柜!A58)</f>
        <v/>
      </c>
      <c r="B58" t="str">
        <f>IF([1]环网柜!B58="","",[1]环网柜!B58)</f>
        <v/>
      </c>
      <c r="C58" t="str">
        <f>IF([1]环网柜!D58="","",[1]环网柜!D58)</f>
        <v/>
      </c>
      <c r="D58" t="str">
        <f>IF([1]环网柜!E58="","",[1]环网柜!E58)</f>
        <v/>
      </c>
      <c r="E58" t="str">
        <f>IF([1]环网柜!J58="","",[1]环网柜!J58)</f>
        <v/>
      </c>
    </row>
    <row r="59" spans="1:5" x14ac:dyDescent="0.15">
      <c r="A59" t="str">
        <f>IF([1]环网柜!A59="","",[1]环网柜!A59)</f>
        <v/>
      </c>
      <c r="B59" t="str">
        <f>IF([1]环网柜!B59="","",[1]环网柜!B59)</f>
        <v/>
      </c>
      <c r="C59" t="str">
        <f>IF([1]环网柜!D59="","",[1]环网柜!D59)</f>
        <v/>
      </c>
      <c r="D59" t="str">
        <f>IF([1]环网柜!E59="","",[1]环网柜!E59)</f>
        <v/>
      </c>
      <c r="E59" t="str">
        <f>IF([1]环网柜!J59="","",[1]环网柜!J59)</f>
        <v/>
      </c>
    </row>
    <row r="60" spans="1:5" x14ac:dyDescent="0.15">
      <c r="A60" t="str">
        <f>IF([1]环网柜!A60="","",[1]环网柜!A60)</f>
        <v/>
      </c>
      <c r="B60" t="str">
        <f>IF([1]环网柜!B60="","",[1]环网柜!B60)</f>
        <v/>
      </c>
      <c r="C60" t="str">
        <f>IF([1]环网柜!D60="","",[1]环网柜!D60)</f>
        <v/>
      </c>
      <c r="D60" t="str">
        <f>IF([1]环网柜!E60="","",[1]环网柜!E60)</f>
        <v/>
      </c>
      <c r="E60" t="str">
        <f>IF([1]环网柜!J60="","",[1]环网柜!J60)</f>
        <v/>
      </c>
    </row>
    <row r="61" spans="1:5" x14ac:dyDescent="0.15">
      <c r="A61" t="str">
        <f>IF([1]环网柜!A61="","",[1]环网柜!A61)</f>
        <v/>
      </c>
      <c r="B61" t="str">
        <f>IF([1]环网柜!B61="","",[1]环网柜!B61)</f>
        <v/>
      </c>
      <c r="C61" t="str">
        <f>IF([1]环网柜!D61="","",[1]环网柜!D61)</f>
        <v/>
      </c>
      <c r="D61" t="str">
        <f>IF([1]环网柜!E61="","",[1]环网柜!E61)</f>
        <v/>
      </c>
      <c r="E61" t="str">
        <f>IF([1]环网柜!J61="","",[1]环网柜!J61)</f>
        <v/>
      </c>
    </row>
    <row r="62" spans="1:5" x14ac:dyDescent="0.15">
      <c r="A62" t="str">
        <f>IF([1]环网柜!A62="","",[1]环网柜!A62)</f>
        <v/>
      </c>
      <c r="B62" t="str">
        <f>IF([1]环网柜!B62="","",[1]环网柜!B62)</f>
        <v/>
      </c>
      <c r="C62" t="str">
        <f>IF([1]环网柜!D62="","",[1]环网柜!D62)</f>
        <v/>
      </c>
      <c r="D62" t="str">
        <f>IF([1]环网柜!E62="","",[1]环网柜!E62)</f>
        <v/>
      </c>
      <c r="E62" t="str">
        <f>IF([1]环网柜!J62="","",[1]环网柜!J62)</f>
        <v/>
      </c>
    </row>
    <row r="63" spans="1:5" x14ac:dyDescent="0.15">
      <c r="A63" t="str">
        <f>IF([1]环网柜!A63="","",[1]环网柜!A63)</f>
        <v/>
      </c>
      <c r="B63" t="str">
        <f>IF([1]环网柜!B63="","",[1]环网柜!B63)</f>
        <v/>
      </c>
      <c r="C63" t="str">
        <f>IF([1]环网柜!D63="","",[1]环网柜!D63)</f>
        <v/>
      </c>
      <c r="D63" t="str">
        <f>IF([1]环网柜!E63="","",[1]环网柜!E63)</f>
        <v/>
      </c>
      <c r="E63" t="str">
        <f>IF([1]环网柜!J63="","",[1]环网柜!J63)</f>
        <v/>
      </c>
    </row>
    <row r="64" spans="1:5" x14ac:dyDescent="0.15">
      <c r="A64" t="str">
        <f>IF([1]环网柜!A64="","",[1]环网柜!A64)</f>
        <v/>
      </c>
      <c r="B64" t="str">
        <f>IF([1]环网柜!B64="","",[1]环网柜!B64)</f>
        <v/>
      </c>
      <c r="C64" t="str">
        <f>IF([1]环网柜!D64="","",[1]环网柜!D64)</f>
        <v/>
      </c>
      <c r="D64" t="str">
        <f>IF([1]环网柜!E64="","",[1]环网柜!E64)</f>
        <v/>
      </c>
      <c r="E64" t="str">
        <f>IF([1]环网柜!J64="","",[1]环网柜!J64)</f>
        <v/>
      </c>
    </row>
    <row r="65" spans="1:5" x14ac:dyDescent="0.15">
      <c r="A65" t="str">
        <f>IF([1]环网柜!A65="","",[1]环网柜!A65)</f>
        <v/>
      </c>
      <c r="B65" t="str">
        <f>IF([1]环网柜!B65="","",[1]环网柜!B65)</f>
        <v/>
      </c>
      <c r="C65" t="str">
        <f>IF([1]环网柜!D65="","",[1]环网柜!D65)</f>
        <v/>
      </c>
      <c r="D65" t="str">
        <f>IF([1]环网柜!E65="","",[1]环网柜!E65)</f>
        <v/>
      </c>
      <c r="E65" t="str">
        <f>IF([1]环网柜!J65="","",[1]环网柜!J65)</f>
        <v/>
      </c>
    </row>
    <row r="66" spans="1:5" x14ac:dyDescent="0.15">
      <c r="A66" t="str">
        <f>IF([1]环网柜!A66="","",[1]环网柜!A66)</f>
        <v/>
      </c>
      <c r="B66" t="str">
        <f>IF([1]环网柜!B66="","",[1]环网柜!B66)</f>
        <v/>
      </c>
      <c r="C66" t="str">
        <f>IF([1]环网柜!D66="","",[1]环网柜!D66)</f>
        <v/>
      </c>
      <c r="D66" t="str">
        <f>IF([1]环网柜!E66="","",[1]环网柜!E66)</f>
        <v/>
      </c>
      <c r="E66" t="str">
        <f>IF([1]环网柜!J66="","",[1]环网柜!J66)</f>
        <v/>
      </c>
    </row>
    <row r="67" spans="1:5" x14ac:dyDescent="0.15">
      <c r="A67" t="str">
        <f>IF([1]环网柜!A67="","",[1]环网柜!A67)</f>
        <v/>
      </c>
      <c r="B67" t="str">
        <f>IF([1]环网柜!B67="","",[1]环网柜!B67)</f>
        <v/>
      </c>
      <c r="C67" t="str">
        <f>IF([1]环网柜!D67="","",[1]环网柜!D67)</f>
        <v/>
      </c>
      <c r="D67" t="str">
        <f>IF([1]环网柜!E67="","",[1]环网柜!E67)</f>
        <v/>
      </c>
      <c r="E67" t="str">
        <f>IF([1]环网柜!J67="","",[1]环网柜!J67)</f>
        <v/>
      </c>
    </row>
    <row r="68" spans="1:5" x14ac:dyDescent="0.15">
      <c r="A68" t="str">
        <f>IF([1]环网柜!A68="","",[1]环网柜!A68)</f>
        <v/>
      </c>
      <c r="B68" t="str">
        <f>IF([1]环网柜!B68="","",[1]环网柜!B68)</f>
        <v/>
      </c>
      <c r="C68" t="str">
        <f>IF([1]环网柜!D68="","",[1]环网柜!D68)</f>
        <v/>
      </c>
      <c r="D68" t="str">
        <f>IF([1]环网柜!E68="","",[1]环网柜!E68)</f>
        <v/>
      </c>
      <c r="E68" t="str">
        <f>IF([1]环网柜!J68="","",[1]环网柜!J68)</f>
        <v/>
      </c>
    </row>
    <row r="69" spans="1:5" x14ac:dyDescent="0.15">
      <c r="A69" t="str">
        <f>IF([1]环网柜!A69="","",[1]环网柜!A69)</f>
        <v/>
      </c>
      <c r="B69" t="str">
        <f>IF([1]环网柜!B69="","",[1]环网柜!B69)</f>
        <v/>
      </c>
      <c r="C69" t="str">
        <f>IF([1]环网柜!D69="","",[1]环网柜!D69)</f>
        <v/>
      </c>
      <c r="D69" t="str">
        <f>IF([1]环网柜!E69="","",[1]环网柜!E69)</f>
        <v/>
      </c>
      <c r="E69" t="str">
        <f>IF([1]环网柜!J69="","",[1]环网柜!J69)</f>
        <v/>
      </c>
    </row>
    <row r="70" spans="1:5" x14ac:dyDescent="0.15">
      <c r="A70" t="str">
        <f>IF([1]环网柜!A70="","",[1]环网柜!A70)</f>
        <v/>
      </c>
      <c r="B70" t="str">
        <f>IF([1]环网柜!B70="","",[1]环网柜!B70)</f>
        <v/>
      </c>
      <c r="C70" t="str">
        <f>IF([1]环网柜!D70="","",[1]环网柜!D70)</f>
        <v/>
      </c>
      <c r="D70" t="str">
        <f>IF([1]环网柜!E70="","",[1]环网柜!E70)</f>
        <v/>
      </c>
      <c r="E70" t="str">
        <f>IF([1]环网柜!J70="","",[1]环网柜!J70)</f>
        <v/>
      </c>
    </row>
    <row r="71" spans="1:5" x14ac:dyDescent="0.15">
      <c r="A71" t="str">
        <f>IF([1]环网柜!A71="","",[1]环网柜!A71)</f>
        <v/>
      </c>
      <c r="B71" t="str">
        <f>IF([1]环网柜!B71="","",[1]环网柜!B71)</f>
        <v/>
      </c>
      <c r="C71" t="str">
        <f>IF([1]环网柜!D71="","",[1]环网柜!D71)</f>
        <v/>
      </c>
      <c r="D71" t="str">
        <f>IF([1]环网柜!E71="","",[1]环网柜!E71)</f>
        <v/>
      </c>
      <c r="E71" t="str">
        <f>IF([1]环网柜!J71="","",[1]环网柜!J71)</f>
        <v/>
      </c>
    </row>
    <row r="72" spans="1:5" x14ac:dyDescent="0.15">
      <c r="A72" t="str">
        <f>IF([1]环网柜!A72="","",[1]环网柜!A72)</f>
        <v/>
      </c>
      <c r="B72" t="str">
        <f>IF([1]环网柜!B72="","",[1]环网柜!B72)</f>
        <v/>
      </c>
      <c r="C72" t="str">
        <f>IF([1]环网柜!D72="","",[1]环网柜!D72)</f>
        <v/>
      </c>
      <c r="D72" t="str">
        <f>IF([1]环网柜!E72="","",[1]环网柜!E72)</f>
        <v/>
      </c>
      <c r="E72" t="str">
        <f>IF([1]环网柜!J72="","",[1]环网柜!J72)</f>
        <v/>
      </c>
    </row>
    <row r="73" spans="1:5" x14ac:dyDescent="0.15">
      <c r="A73" t="str">
        <f>IF([1]环网柜!A73="","",[1]环网柜!A73)</f>
        <v/>
      </c>
      <c r="B73" t="str">
        <f>IF([1]环网柜!B73="","",[1]环网柜!B73)</f>
        <v/>
      </c>
      <c r="C73" t="str">
        <f>IF([1]环网柜!D73="","",[1]环网柜!D73)</f>
        <v/>
      </c>
      <c r="D73" t="str">
        <f>IF([1]环网柜!E73="","",[1]环网柜!E73)</f>
        <v/>
      </c>
      <c r="E73" t="str">
        <f>IF([1]环网柜!J73="","",[1]环网柜!J73)</f>
        <v/>
      </c>
    </row>
    <row r="74" spans="1:5" x14ac:dyDescent="0.15">
      <c r="A74" t="str">
        <f>IF([1]环网柜!A74="","",[1]环网柜!A74)</f>
        <v/>
      </c>
      <c r="B74" t="str">
        <f>IF([1]环网柜!B74="","",[1]环网柜!B74)</f>
        <v/>
      </c>
      <c r="C74" t="str">
        <f>IF([1]环网柜!D74="","",[1]环网柜!D74)</f>
        <v/>
      </c>
      <c r="D74" t="str">
        <f>IF([1]环网柜!E74="","",[1]环网柜!E74)</f>
        <v/>
      </c>
      <c r="E74" t="str">
        <f>IF([1]环网柜!J74="","",[1]环网柜!J74)</f>
        <v/>
      </c>
    </row>
    <row r="75" spans="1:5" x14ac:dyDescent="0.15">
      <c r="A75" t="str">
        <f>IF([1]环网柜!A75="","",[1]环网柜!A75)</f>
        <v/>
      </c>
      <c r="B75" t="str">
        <f>IF([1]环网柜!B75="","",[1]环网柜!B75)</f>
        <v/>
      </c>
      <c r="C75" t="str">
        <f>IF([1]环网柜!D75="","",[1]环网柜!D75)</f>
        <v/>
      </c>
      <c r="D75" t="str">
        <f>IF([1]环网柜!E75="","",[1]环网柜!E75)</f>
        <v/>
      </c>
      <c r="E75" t="str">
        <f>IF([1]环网柜!J75="","",[1]环网柜!J75)</f>
        <v/>
      </c>
    </row>
    <row r="76" spans="1:5" x14ac:dyDescent="0.15">
      <c r="A76" t="str">
        <f>IF([1]环网柜!A76="","",[1]环网柜!A76)</f>
        <v/>
      </c>
      <c r="B76" t="str">
        <f>IF([1]环网柜!B76="","",[1]环网柜!B76)</f>
        <v/>
      </c>
      <c r="C76" t="str">
        <f>IF([1]环网柜!D76="","",[1]环网柜!D76)</f>
        <v/>
      </c>
      <c r="D76" t="str">
        <f>IF([1]环网柜!E76="","",[1]环网柜!E76)</f>
        <v/>
      </c>
      <c r="E76" t="str">
        <f>IF([1]环网柜!J76="","",[1]环网柜!J76)</f>
        <v/>
      </c>
    </row>
    <row r="77" spans="1:5" x14ac:dyDescent="0.15">
      <c r="A77" t="str">
        <f>IF([1]环网柜!A77="","",[1]环网柜!A77)</f>
        <v/>
      </c>
      <c r="B77" t="str">
        <f>IF([1]环网柜!B77="","",[1]环网柜!B77)</f>
        <v/>
      </c>
      <c r="C77" t="str">
        <f>IF([1]环网柜!D77="","",[1]环网柜!D77)</f>
        <v/>
      </c>
      <c r="D77" t="str">
        <f>IF([1]环网柜!E77="","",[1]环网柜!E77)</f>
        <v/>
      </c>
      <c r="E77" t="str">
        <f>IF([1]环网柜!J77="","",[1]环网柜!J77)</f>
        <v/>
      </c>
    </row>
    <row r="78" spans="1:5" x14ac:dyDescent="0.15">
      <c r="A78" t="str">
        <f>IF([1]环网柜!A78="","",[1]环网柜!A78)</f>
        <v/>
      </c>
      <c r="B78" t="str">
        <f>IF([1]环网柜!B78="","",[1]环网柜!B78)</f>
        <v/>
      </c>
      <c r="C78" t="str">
        <f>IF([1]环网柜!D78="","",[1]环网柜!D78)</f>
        <v/>
      </c>
      <c r="D78" t="str">
        <f>IF([1]环网柜!E78="","",[1]环网柜!E78)</f>
        <v/>
      </c>
      <c r="E78" t="str">
        <f>IF([1]环网柜!J78="","",[1]环网柜!J78)</f>
        <v/>
      </c>
    </row>
    <row r="79" spans="1:5" x14ac:dyDescent="0.15">
      <c r="A79" t="str">
        <f>IF([1]环网柜!A79="","",[1]环网柜!A79)</f>
        <v/>
      </c>
      <c r="B79" t="str">
        <f>IF([1]环网柜!B79="","",[1]环网柜!B79)</f>
        <v/>
      </c>
      <c r="C79" t="str">
        <f>IF([1]环网柜!D79="","",[1]环网柜!D79)</f>
        <v/>
      </c>
      <c r="D79" t="str">
        <f>IF([1]环网柜!E79="","",[1]环网柜!E79)</f>
        <v/>
      </c>
      <c r="E79" t="str">
        <f>IF([1]环网柜!J79="","",[1]环网柜!J79)</f>
        <v/>
      </c>
    </row>
    <row r="80" spans="1:5" x14ac:dyDescent="0.15">
      <c r="A80" t="str">
        <f>IF([1]环网柜!A80="","",[1]环网柜!A80)</f>
        <v/>
      </c>
      <c r="B80" t="str">
        <f>IF([1]环网柜!B80="","",[1]环网柜!B80)</f>
        <v/>
      </c>
      <c r="C80" t="str">
        <f>IF([1]环网柜!D80="","",[1]环网柜!D80)</f>
        <v/>
      </c>
      <c r="D80" t="str">
        <f>IF([1]环网柜!E80="","",[1]环网柜!E80)</f>
        <v/>
      </c>
      <c r="E80" t="str">
        <f>IF([1]环网柜!J80="","",[1]环网柜!J80)</f>
        <v/>
      </c>
    </row>
    <row r="81" spans="1:5" x14ac:dyDescent="0.15">
      <c r="A81" t="str">
        <f>IF([1]环网柜!A81="","",[1]环网柜!A81)</f>
        <v/>
      </c>
      <c r="B81" t="str">
        <f>IF([1]环网柜!B81="","",[1]环网柜!B81)</f>
        <v/>
      </c>
      <c r="C81" t="str">
        <f>IF([1]环网柜!D81="","",[1]环网柜!D81)</f>
        <v/>
      </c>
      <c r="D81" t="str">
        <f>IF([1]环网柜!E81="","",[1]环网柜!E81)</f>
        <v/>
      </c>
      <c r="E81" t="str">
        <f>IF([1]环网柜!J81="","",[1]环网柜!J81)</f>
        <v/>
      </c>
    </row>
    <row r="82" spans="1:5" x14ac:dyDescent="0.15">
      <c r="A82" t="str">
        <f>IF([1]环网柜!A82="","",[1]环网柜!A82)</f>
        <v/>
      </c>
      <c r="B82" t="str">
        <f>IF([1]环网柜!B82="","",[1]环网柜!B82)</f>
        <v/>
      </c>
      <c r="C82" t="str">
        <f>IF([1]环网柜!D82="","",[1]环网柜!D82)</f>
        <v/>
      </c>
      <c r="D82" t="str">
        <f>IF([1]环网柜!E82="","",[1]环网柜!E82)</f>
        <v/>
      </c>
      <c r="E82" t="str">
        <f>IF([1]环网柜!J82="","",[1]环网柜!J82)</f>
        <v/>
      </c>
    </row>
    <row r="83" spans="1:5" x14ac:dyDescent="0.15">
      <c r="A83" t="str">
        <f>IF([1]环网柜!A83="","",[1]环网柜!A83)</f>
        <v/>
      </c>
      <c r="B83" t="str">
        <f>IF([1]环网柜!B83="","",[1]环网柜!B83)</f>
        <v/>
      </c>
      <c r="C83" t="str">
        <f>IF([1]环网柜!D83="","",[1]环网柜!D83)</f>
        <v/>
      </c>
      <c r="D83" t="str">
        <f>IF([1]环网柜!E83="","",[1]环网柜!E83)</f>
        <v/>
      </c>
      <c r="E83" t="str">
        <f>IF([1]环网柜!J83="","",[1]环网柜!J83)</f>
        <v/>
      </c>
    </row>
    <row r="84" spans="1:5" x14ac:dyDescent="0.15">
      <c r="A84" t="str">
        <f>IF([1]环网柜!A84="","",[1]环网柜!A84)</f>
        <v/>
      </c>
      <c r="B84" t="str">
        <f>IF([1]环网柜!B84="","",[1]环网柜!B84)</f>
        <v/>
      </c>
      <c r="C84" t="str">
        <f>IF([1]环网柜!D84="","",[1]环网柜!D84)</f>
        <v/>
      </c>
      <c r="D84" t="str">
        <f>IF([1]环网柜!E84="","",[1]环网柜!E84)</f>
        <v/>
      </c>
      <c r="E84" t="str">
        <f>IF([1]环网柜!J84="","",[1]环网柜!J84)</f>
        <v/>
      </c>
    </row>
    <row r="85" spans="1:5" x14ac:dyDescent="0.15">
      <c r="A85" t="str">
        <f>IF([1]环网柜!A85="","",[1]环网柜!A85)</f>
        <v/>
      </c>
      <c r="B85" t="str">
        <f>IF([1]环网柜!B85="","",[1]环网柜!B85)</f>
        <v/>
      </c>
      <c r="C85" t="str">
        <f>IF([1]环网柜!D85="","",[1]环网柜!D85)</f>
        <v/>
      </c>
      <c r="D85" t="str">
        <f>IF([1]环网柜!E85="","",[1]环网柜!E85)</f>
        <v/>
      </c>
      <c r="E85" t="str">
        <f>IF([1]环网柜!J85="","",[1]环网柜!J85)</f>
        <v/>
      </c>
    </row>
    <row r="86" spans="1:5" x14ac:dyDescent="0.15">
      <c r="A86" t="str">
        <f>IF([1]环网柜!A86="","",[1]环网柜!A86)</f>
        <v/>
      </c>
      <c r="B86" t="str">
        <f>IF([1]环网柜!B86="","",[1]环网柜!B86)</f>
        <v/>
      </c>
      <c r="C86" t="str">
        <f>IF([1]环网柜!D86="","",[1]环网柜!D86)</f>
        <v/>
      </c>
      <c r="D86" t="str">
        <f>IF([1]环网柜!E86="","",[1]环网柜!E86)</f>
        <v/>
      </c>
      <c r="E86" t="str">
        <f>IF([1]环网柜!J86="","",[1]环网柜!J86)</f>
        <v/>
      </c>
    </row>
    <row r="87" spans="1:5" x14ac:dyDescent="0.15">
      <c r="A87" t="str">
        <f>IF([1]环网柜!A87="","",[1]环网柜!A87)</f>
        <v/>
      </c>
      <c r="B87" t="str">
        <f>IF([1]环网柜!B87="","",[1]环网柜!B87)</f>
        <v/>
      </c>
      <c r="C87" t="str">
        <f>IF([1]环网柜!D87="","",[1]环网柜!D87)</f>
        <v/>
      </c>
      <c r="D87" t="str">
        <f>IF([1]环网柜!E87="","",[1]环网柜!E87)</f>
        <v/>
      </c>
      <c r="E87" t="str">
        <f>IF([1]环网柜!J87="","",[1]环网柜!J87)</f>
        <v/>
      </c>
    </row>
    <row r="88" spans="1:5" x14ac:dyDescent="0.15">
      <c r="A88" t="str">
        <f>IF([1]环网柜!A88="","",[1]环网柜!A88)</f>
        <v/>
      </c>
      <c r="B88" t="str">
        <f>IF([1]环网柜!B88="","",[1]环网柜!B88)</f>
        <v/>
      </c>
      <c r="C88" t="str">
        <f>IF([1]环网柜!D88="","",[1]环网柜!D88)</f>
        <v/>
      </c>
      <c r="D88" t="str">
        <f>IF([1]环网柜!E88="","",[1]环网柜!E88)</f>
        <v/>
      </c>
      <c r="E88" t="str">
        <f>IF([1]环网柜!J88="","",[1]环网柜!J88)</f>
        <v/>
      </c>
    </row>
    <row r="89" spans="1:5" x14ac:dyDescent="0.15">
      <c r="A89" t="str">
        <f>IF([1]环网柜!A89="","",[1]环网柜!A89)</f>
        <v/>
      </c>
      <c r="B89" t="str">
        <f>IF([1]环网柜!B89="","",[1]环网柜!B89)</f>
        <v/>
      </c>
      <c r="C89" t="str">
        <f>IF([1]环网柜!D89="","",[1]环网柜!D89)</f>
        <v/>
      </c>
      <c r="D89" t="str">
        <f>IF([1]环网柜!E89="","",[1]环网柜!E89)</f>
        <v/>
      </c>
      <c r="E89" t="str">
        <f>IF([1]环网柜!J89="","",[1]环网柜!J89)</f>
        <v/>
      </c>
    </row>
    <row r="90" spans="1:5" x14ac:dyDescent="0.15">
      <c r="A90" t="str">
        <f>IF([1]环网柜!A90="","",[1]环网柜!A90)</f>
        <v/>
      </c>
      <c r="B90" t="str">
        <f>IF([1]环网柜!B90="","",[1]环网柜!B90)</f>
        <v/>
      </c>
      <c r="C90" t="str">
        <f>IF([1]环网柜!D90="","",[1]环网柜!D90)</f>
        <v/>
      </c>
      <c r="D90" t="str">
        <f>IF([1]环网柜!E90="","",[1]环网柜!E90)</f>
        <v/>
      </c>
      <c r="E90" t="str">
        <f>IF([1]环网柜!J90="","",[1]环网柜!J90)</f>
        <v/>
      </c>
    </row>
    <row r="91" spans="1:5" x14ac:dyDescent="0.15">
      <c r="A91" t="str">
        <f>IF([1]环网柜!A91="","",[1]环网柜!A91)</f>
        <v/>
      </c>
      <c r="B91" t="str">
        <f>IF([1]环网柜!B91="","",[1]环网柜!B91)</f>
        <v/>
      </c>
      <c r="C91" t="str">
        <f>IF([1]环网柜!D91="","",[1]环网柜!D91)</f>
        <v/>
      </c>
      <c r="D91" t="str">
        <f>IF([1]环网柜!E91="","",[1]环网柜!E91)</f>
        <v/>
      </c>
      <c r="E91" t="str">
        <f>IF([1]环网柜!J91="","",[1]环网柜!J91)</f>
        <v/>
      </c>
    </row>
    <row r="92" spans="1:5" x14ac:dyDescent="0.15">
      <c r="A92" t="str">
        <f>IF([1]环网柜!A92="","",[1]环网柜!A92)</f>
        <v/>
      </c>
      <c r="B92" t="str">
        <f>IF([1]环网柜!B92="","",[1]环网柜!B92)</f>
        <v/>
      </c>
      <c r="C92" t="str">
        <f>IF([1]环网柜!D92="","",[1]环网柜!D92)</f>
        <v/>
      </c>
      <c r="D92" t="str">
        <f>IF([1]环网柜!E92="","",[1]环网柜!E92)</f>
        <v/>
      </c>
      <c r="E92" t="str">
        <f>IF([1]环网柜!J92="","",[1]环网柜!J92)</f>
        <v/>
      </c>
    </row>
    <row r="93" spans="1:5" x14ac:dyDescent="0.15">
      <c r="A93" t="str">
        <f>IF([1]环网柜!A93="","",[1]环网柜!A93)</f>
        <v/>
      </c>
      <c r="B93" t="str">
        <f>IF([1]环网柜!B93="","",[1]环网柜!B93)</f>
        <v/>
      </c>
      <c r="C93" t="str">
        <f>IF([1]环网柜!D93="","",[1]环网柜!D93)</f>
        <v/>
      </c>
      <c r="D93" t="str">
        <f>IF([1]环网柜!E93="","",[1]环网柜!E93)</f>
        <v/>
      </c>
      <c r="E93" t="str">
        <f>IF([1]环网柜!J93="","",[1]环网柜!J93)</f>
        <v/>
      </c>
    </row>
    <row r="94" spans="1:5" x14ac:dyDescent="0.15">
      <c r="A94" t="str">
        <f>IF([1]环网柜!A94="","",[1]环网柜!A94)</f>
        <v/>
      </c>
      <c r="B94" t="str">
        <f>IF([1]环网柜!B94="","",[1]环网柜!B94)</f>
        <v/>
      </c>
      <c r="C94" t="str">
        <f>IF([1]环网柜!D94="","",[1]环网柜!D94)</f>
        <v/>
      </c>
      <c r="D94" t="str">
        <f>IF([1]环网柜!E94="","",[1]环网柜!E94)</f>
        <v/>
      </c>
      <c r="E94" t="str">
        <f>IF([1]环网柜!J94="","",[1]环网柜!J94)</f>
        <v/>
      </c>
    </row>
    <row r="95" spans="1:5" x14ac:dyDescent="0.15">
      <c r="A95" t="str">
        <f>IF([1]环网柜!A95="","",[1]环网柜!A95)</f>
        <v/>
      </c>
      <c r="B95" t="str">
        <f>IF([1]环网柜!B95="","",[1]环网柜!B95)</f>
        <v/>
      </c>
      <c r="C95" t="str">
        <f>IF([1]环网柜!D95="","",[1]环网柜!D95)</f>
        <v/>
      </c>
      <c r="D95" t="str">
        <f>IF([1]环网柜!E95="","",[1]环网柜!E95)</f>
        <v/>
      </c>
      <c r="E95" t="str">
        <f>IF([1]环网柜!J95="","",[1]环网柜!J95)</f>
        <v/>
      </c>
    </row>
    <row r="96" spans="1:5" x14ac:dyDescent="0.15">
      <c r="A96" t="str">
        <f>IF([1]环网柜!A96="","",[1]环网柜!A96)</f>
        <v/>
      </c>
      <c r="B96" t="str">
        <f>IF([1]环网柜!B96="","",[1]环网柜!B96)</f>
        <v/>
      </c>
      <c r="C96" t="str">
        <f>IF([1]环网柜!D96="","",[1]环网柜!D96)</f>
        <v/>
      </c>
      <c r="D96" t="str">
        <f>IF([1]环网柜!E96="","",[1]环网柜!E96)</f>
        <v/>
      </c>
      <c r="E96" t="str">
        <f>IF([1]环网柜!J96="","",[1]环网柜!J96)</f>
        <v/>
      </c>
    </row>
    <row r="97" spans="1:5" x14ac:dyDescent="0.15">
      <c r="A97" t="str">
        <f>IF([1]环网柜!A97="","",[1]环网柜!A97)</f>
        <v/>
      </c>
      <c r="B97" t="str">
        <f>IF([1]环网柜!B97="","",[1]环网柜!B97)</f>
        <v/>
      </c>
      <c r="C97" t="str">
        <f>IF([1]环网柜!D97="","",[1]环网柜!D97)</f>
        <v/>
      </c>
      <c r="D97" t="str">
        <f>IF([1]环网柜!E97="","",[1]环网柜!E97)</f>
        <v/>
      </c>
      <c r="E97" t="str">
        <f>IF([1]环网柜!J97="","",[1]环网柜!J97)</f>
        <v/>
      </c>
    </row>
    <row r="98" spans="1:5" x14ac:dyDescent="0.15">
      <c r="A98" t="str">
        <f>IF([1]环网柜!A98="","",[1]环网柜!A98)</f>
        <v/>
      </c>
      <c r="B98" t="str">
        <f>IF([1]环网柜!B98="","",[1]环网柜!B98)</f>
        <v/>
      </c>
      <c r="C98" t="str">
        <f>IF([1]环网柜!D98="","",[1]环网柜!D98)</f>
        <v/>
      </c>
      <c r="D98" t="str">
        <f>IF([1]环网柜!E98="","",[1]环网柜!E98)</f>
        <v/>
      </c>
      <c r="E98" t="str">
        <f>IF([1]环网柜!J98="","",[1]环网柜!J98)</f>
        <v/>
      </c>
    </row>
    <row r="99" spans="1:5" x14ac:dyDescent="0.15">
      <c r="A99" t="str">
        <f>IF([1]环网柜!A99="","",[1]环网柜!A99)</f>
        <v/>
      </c>
      <c r="B99" t="str">
        <f>IF([1]环网柜!B99="","",[1]环网柜!B99)</f>
        <v/>
      </c>
      <c r="C99" t="str">
        <f>IF([1]环网柜!D99="","",[1]环网柜!D99)</f>
        <v/>
      </c>
      <c r="D99" t="str">
        <f>IF([1]环网柜!E99="","",[1]环网柜!E99)</f>
        <v/>
      </c>
      <c r="E99" t="str">
        <f>IF([1]环网柜!J99="","",[1]环网柜!J99)</f>
        <v/>
      </c>
    </row>
    <row r="100" spans="1:5" x14ac:dyDescent="0.15">
      <c r="A100" t="str">
        <f>IF([1]环网柜!A100="","",[1]环网柜!A100)</f>
        <v/>
      </c>
      <c r="B100" t="str">
        <f>IF([1]环网柜!B100="","",[1]环网柜!B100)</f>
        <v/>
      </c>
      <c r="C100" t="str">
        <f>IF([1]环网柜!D100="","",[1]环网柜!D100)</f>
        <v/>
      </c>
      <c r="D100" t="str">
        <f>IF([1]环网柜!E100="","",[1]环网柜!E100)</f>
        <v/>
      </c>
      <c r="E100" t="str">
        <f>IF([1]环网柜!J100="","",[1]环网柜!J100)</f>
        <v/>
      </c>
    </row>
    <row r="101" spans="1:5" x14ac:dyDescent="0.15">
      <c r="A101" t="str">
        <f>IF([1]环网柜!A101="","",[1]环网柜!A101)</f>
        <v/>
      </c>
      <c r="B101" t="str">
        <f>IF([1]环网柜!B101="","",[1]环网柜!B101)</f>
        <v/>
      </c>
      <c r="C101" t="str">
        <f>IF([1]环网柜!D101="","",[1]环网柜!D101)</f>
        <v/>
      </c>
      <c r="D101" t="str">
        <f>IF([1]环网柜!E101="","",[1]环网柜!E101)</f>
        <v/>
      </c>
      <c r="E101" t="str">
        <f>IF([1]环网柜!J101="","",[1]环网柜!J101)</f>
        <v/>
      </c>
    </row>
    <row r="102" spans="1:5" x14ac:dyDescent="0.15">
      <c r="A102" t="str">
        <f>IF([1]环网柜!A102="","",[1]环网柜!A102)</f>
        <v/>
      </c>
      <c r="B102" t="str">
        <f>IF([1]环网柜!B102="","",[1]环网柜!B102)</f>
        <v/>
      </c>
      <c r="C102" t="str">
        <f>IF([1]环网柜!D102="","",[1]环网柜!D102)</f>
        <v/>
      </c>
      <c r="D102" t="str">
        <f>IF([1]环网柜!E102="","",[1]环网柜!E102)</f>
        <v/>
      </c>
      <c r="E102" t="str">
        <f>IF([1]环网柜!J102="","",[1]环网柜!J102)</f>
        <v/>
      </c>
    </row>
    <row r="103" spans="1:5" x14ac:dyDescent="0.15">
      <c r="A103" t="str">
        <f>IF([1]环网柜!A103="","",[1]环网柜!A103)</f>
        <v/>
      </c>
      <c r="B103" t="str">
        <f>IF([1]环网柜!B103="","",[1]环网柜!B103)</f>
        <v/>
      </c>
      <c r="C103" t="str">
        <f>IF([1]环网柜!D103="","",[1]环网柜!D103)</f>
        <v/>
      </c>
      <c r="D103" t="str">
        <f>IF([1]环网柜!E103="","",[1]环网柜!E103)</f>
        <v/>
      </c>
      <c r="E103" t="str">
        <f>IF([1]环网柜!J103="","",[1]环网柜!J103)</f>
        <v/>
      </c>
    </row>
    <row r="104" spans="1:5" x14ac:dyDescent="0.15">
      <c r="A104" t="str">
        <f>IF([1]环网柜!A104="","",[1]环网柜!A104)</f>
        <v/>
      </c>
      <c r="B104" t="str">
        <f>IF([1]环网柜!B104="","",[1]环网柜!B104)</f>
        <v/>
      </c>
      <c r="C104" t="str">
        <f>IF([1]环网柜!D104="","",[1]环网柜!D104)</f>
        <v/>
      </c>
      <c r="D104" t="str">
        <f>IF([1]环网柜!E104="","",[1]环网柜!E104)</f>
        <v/>
      </c>
      <c r="E104" t="str">
        <f>IF([1]环网柜!J104="","",[1]环网柜!J104)</f>
        <v/>
      </c>
    </row>
    <row r="105" spans="1:5" x14ac:dyDescent="0.15">
      <c r="A105" t="str">
        <f>IF([1]环网柜!A105="","",[1]环网柜!A105)</f>
        <v/>
      </c>
      <c r="B105" t="str">
        <f>IF([1]环网柜!B105="","",[1]环网柜!B105)</f>
        <v/>
      </c>
      <c r="C105" t="str">
        <f>IF([1]环网柜!D105="","",[1]环网柜!D105)</f>
        <v/>
      </c>
      <c r="D105" t="str">
        <f>IF([1]环网柜!E105="","",[1]环网柜!E105)</f>
        <v/>
      </c>
      <c r="E105" t="str">
        <f>IF([1]环网柜!J105="","",[1]环网柜!J105)</f>
        <v/>
      </c>
    </row>
    <row r="106" spans="1:5" x14ac:dyDescent="0.15">
      <c r="A106" t="str">
        <f>IF([1]环网柜!A106="","",[1]环网柜!A106)</f>
        <v/>
      </c>
      <c r="B106" t="str">
        <f>IF([1]环网柜!B106="","",[1]环网柜!B106)</f>
        <v/>
      </c>
      <c r="C106" t="str">
        <f>IF([1]环网柜!D106="","",[1]环网柜!D106)</f>
        <v/>
      </c>
      <c r="D106" t="str">
        <f>IF([1]环网柜!E106="","",[1]环网柜!E106)</f>
        <v/>
      </c>
      <c r="E106" t="str">
        <f>IF([1]环网柜!J106="","",[1]环网柜!J106)</f>
        <v/>
      </c>
    </row>
    <row r="107" spans="1:5" x14ac:dyDescent="0.15">
      <c r="A107" t="str">
        <f>IF([1]环网柜!A107="","",[1]环网柜!A107)</f>
        <v/>
      </c>
      <c r="B107" t="str">
        <f>IF([1]环网柜!B107="","",[1]环网柜!B107)</f>
        <v/>
      </c>
      <c r="C107" t="str">
        <f>IF([1]环网柜!D107="","",[1]环网柜!D107)</f>
        <v/>
      </c>
      <c r="D107" t="str">
        <f>IF([1]环网柜!E107="","",[1]环网柜!E107)</f>
        <v/>
      </c>
      <c r="E107" t="str">
        <f>IF([1]环网柜!J107="","",[1]环网柜!J107)</f>
        <v/>
      </c>
    </row>
    <row r="108" spans="1:5" x14ac:dyDescent="0.15">
      <c r="A108" t="str">
        <f>IF([1]环网柜!A108="","",[1]环网柜!A108)</f>
        <v/>
      </c>
      <c r="B108" t="str">
        <f>IF([1]环网柜!B108="","",[1]环网柜!B108)</f>
        <v/>
      </c>
      <c r="C108" t="str">
        <f>IF([1]环网柜!D108="","",[1]环网柜!D108)</f>
        <v/>
      </c>
      <c r="D108" t="str">
        <f>IF([1]环网柜!E108="","",[1]环网柜!E108)</f>
        <v/>
      </c>
      <c r="E108" t="str">
        <f>IF([1]环网柜!J108="","",[1]环网柜!J108)</f>
        <v/>
      </c>
    </row>
    <row r="109" spans="1:5" x14ac:dyDescent="0.15">
      <c r="A109" t="str">
        <f>IF([1]环网柜!A109="","",[1]环网柜!A109)</f>
        <v/>
      </c>
      <c r="B109" t="str">
        <f>IF([1]环网柜!B109="","",[1]环网柜!B109)</f>
        <v/>
      </c>
      <c r="C109" t="str">
        <f>IF([1]环网柜!D109="","",[1]环网柜!D109)</f>
        <v/>
      </c>
      <c r="D109" t="str">
        <f>IF([1]环网柜!E109="","",[1]环网柜!E109)</f>
        <v/>
      </c>
      <c r="E109" t="str">
        <f>IF([1]环网柜!J109="","",[1]环网柜!J109)</f>
        <v/>
      </c>
    </row>
    <row r="110" spans="1:5" x14ac:dyDescent="0.15">
      <c r="A110" t="str">
        <f>IF([1]环网柜!A110="","",[1]环网柜!A110)</f>
        <v/>
      </c>
      <c r="B110" t="str">
        <f>IF([1]环网柜!B110="","",[1]环网柜!B110)</f>
        <v/>
      </c>
      <c r="C110" t="str">
        <f>IF([1]环网柜!D110="","",[1]环网柜!D110)</f>
        <v/>
      </c>
      <c r="D110" t="str">
        <f>IF([1]环网柜!E110="","",[1]环网柜!E110)</f>
        <v/>
      </c>
      <c r="E110" t="str">
        <f>IF([1]环网柜!J110="","",[1]环网柜!J110)</f>
        <v/>
      </c>
    </row>
    <row r="111" spans="1:5" x14ac:dyDescent="0.15">
      <c r="A111" t="str">
        <f>IF([1]环网柜!A111="","",[1]环网柜!A111)</f>
        <v/>
      </c>
      <c r="B111" t="str">
        <f>IF([1]环网柜!B111="","",[1]环网柜!B111)</f>
        <v/>
      </c>
      <c r="C111" t="str">
        <f>IF([1]环网柜!D111="","",[1]环网柜!D111)</f>
        <v/>
      </c>
      <c r="D111" t="str">
        <f>IF([1]环网柜!E111="","",[1]环网柜!E111)</f>
        <v/>
      </c>
      <c r="E111" t="str">
        <f>IF([1]环网柜!J111="","",[1]环网柜!J111)</f>
        <v/>
      </c>
    </row>
    <row r="112" spans="1:5" x14ac:dyDescent="0.15">
      <c r="A112" t="str">
        <f>IF([1]环网柜!A112="","",[1]环网柜!A112)</f>
        <v/>
      </c>
      <c r="B112" t="str">
        <f>IF([1]环网柜!B112="","",[1]环网柜!B112)</f>
        <v/>
      </c>
      <c r="C112" t="str">
        <f>IF([1]环网柜!D112="","",[1]环网柜!D112)</f>
        <v/>
      </c>
      <c r="D112" t="str">
        <f>IF([1]环网柜!E112="","",[1]环网柜!E112)</f>
        <v/>
      </c>
      <c r="E112" t="str">
        <f>IF([1]环网柜!J112="","",[1]环网柜!J112)</f>
        <v/>
      </c>
    </row>
    <row r="113" spans="1:5" x14ac:dyDescent="0.15">
      <c r="A113" t="str">
        <f>IF([1]环网柜!A113="","",[1]环网柜!A113)</f>
        <v/>
      </c>
      <c r="B113" t="str">
        <f>IF([1]环网柜!B113="","",[1]环网柜!B113)</f>
        <v/>
      </c>
      <c r="C113" t="str">
        <f>IF([1]环网柜!D113="","",[1]环网柜!D113)</f>
        <v/>
      </c>
      <c r="D113" t="str">
        <f>IF([1]环网柜!E113="","",[1]环网柜!E113)</f>
        <v/>
      </c>
      <c r="E113" t="str">
        <f>IF([1]环网柜!J113="","",[1]环网柜!J113)</f>
        <v/>
      </c>
    </row>
    <row r="114" spans="1:5" x14ac:dyDescent="0.15">
      <c r="A114" t="str">
        <f>IF([1]环网柜!A114="","",[1]环网柜!A114)</f>
        <v/>
      </c>
      <c r="B114" t="str">
        <f>IF([1]环网柜!B114="","",[1]环网柜!B114)</f>
        <v/>
      </c>
      <c r="C114" t="str">
        <f>IF([1]环网柜!D114="","",[1]环网柜!D114)</f>
        <v/>
      </c>
      <c r="D114" t="str">
        <f>IF([1]环网柜!E114="","",[1]环网柜!E114)</f>
        <v/>
      </c>
      <c r="E114" t="str">
        <f>IF([1]环网柜!J114="","",[1]环网柜!J114)</f>
        <v/>
      </c>
    </row>
    <row r="115" spans="1:5" x14ac:dyDescent="0.15">
      <c r="A115" t="str">
        <f>IF([1]环网柜!A115="","",[1]环网柜!A115)</f>
        <v/>
      </c>
      <c r="B115" t="str">
        <f>IF([1]环网柜!B115="","",[1]环网柜!B115)</f>
        <v/>
      </c>
      <c r="C115" t="str">
        <f>IF([1]环网柜!D115="","",[1]环网柜!D115)</f>
        <v/>
      </c>
      <c r="D115" t="str">
        <f>IF([1]环网柜!E115="","",[1]环网柜!E115)</f>
        <v/>
      </c>
      <c r="E115" t="str">
        <f>IF([1]环网柜!J115="","",[1]环网柜!J115)</f>
        <v/>
      </c>
    </row>
    <row r="116" spans="1:5" x14ac:dyDescent="0.15">
      <c r="A116" t="str">
        <f>IF([1]环网柜!A116="","",[1]环网柜!A116)</f>
        <v/>
      </c>
      <c r="B116" t="str">
        <f>IF([1]环网柜!B116="","",[1]环网柜!B116)</f>
        <v/>
      </c>
      <c r="C116" t="str">
        <f>IF([1]环网柜!D116="","",[1]环网柜!D116)</f>
        <v/>
      </c>
      <c r="D116" t="str">
        <f>IF([1]环网柜!E116="","",[1]环网柜!E116)</f>
        <v/>
      </c>
      <c r="E116" t="str">
        <f>IF([1]环网柜!J116="","",[1]环网柜!J116)</f>
        <v/>
      </c>
    </row>
    <row r="117" spans="1:5" x14ac:dyDescent="0.15">
      <c r="A117" t="str">
        <f>IF([1]环网柜!A117="","",[1]环网柜!A117)</f>
        <v/>
      </c>
      <c r="B117" t="str">
        <f>IF([1]环网柜!B117="","",[1]环网柜!B117)</f>
        <v/>
      </c>
      <c r="C117" t="str">
        <f>IF([1]环网柜!D117="","",[1]环网柜!D117)</f>
        <v/>
      </c>
      <c r="D117" t="str">
        <f>IF([1]环网柜!E117="","",[1]环网柜!E117)</f>
        <v/>
      </c>
      <c r="E117" t="str">
        <f>IF([1]环网柜!J117="","",[1]环网柜!J117)</f>
        <v/>
      </c>
    </row>
    <row r="118" spans="1:5" x14ac:dyDescent="0.15">
      <c r="A118" t="str">
        <f>IF([1]环网柜!A118="","",[1]环网柜!A118)</f>
        <v/>
      </c>
      <c r="B118" t="str">
        <f>IF([1]环网柜!B118="","",[1]环网柜!B118)</f>
        <v/>
      </c>
      <c r="C118" t="str">
        <f>IF([1]环网柜!D118="","",[1]环网柜!D118)</f>
        <v/>
      </c>
      <c r="D118" t="str">
        <f>IF([1]环网柜!E118="","",[1]环网柜!E118)</f>
        <v/>
      </c>
      <c r="E118" t="str">
        <f>IF([1]环网柜!J118="","",[1]环网柜!J118)</f>
        <v/>
      </c>
    </row>
    <row r="119" spans="1:5" x14ac:dyDescent="0.15">
      <c r="A119" t="str">
        <f>IF([1]环网柜!A119="","",[1]环网柜!A119)</f>
        <v/>
      </c>
      <c r="B119" t="str">
        <f>IF([1]环网柜!B119="","",[1]环网柜!B119)</f>
        <v/>
      </c>
      <c r="C119" t="str">
        <f>IF([1]环网柜!D119="","",[1]环网柜!D119)</f>
        <v/>
      </c>
      <c r="D119" t="str">
        <f>IF([1]环网柜!E119="","",[1]环网柜!E119)</f>
        <v/>
      </c>
      <c r="E119" t="str">
        <f>IF([1]环网柜!J119="","",[1]环网柜!J119)</f>
        <v/>
      </c>
    </row>
    <row r="120" spans="1:5" x14ac:dyDescent="0.15">
      <c r="A120" t="str">
        <f>IF([1]环网柜!A120="","",[1]环网柜!A120)</f>
        <v/>
      </c>
      <c r="B120" t="str">
        <f>IF([1]环网柜!B120="","",[1]环网柜!B120)</f>
        <v/>
      </c>
      <c r="C120" t="str">
        <f>IF([1]环网柜!D120="","",[1]环网柜!D120)</f>
        <v/>
      </c>
      <c r="D120" t="str">
        <f>IF([1]环网柜!E120="","",[1]环网柜!E120)</f>
        <v/>
      </c>
      <c r="E120" t="str">
        <f>IF([1]环网柜!J120="","",[1]环网柜!J120)</f>
        <v/>
      </c>
    </row>
    <row r="121" spans="1:5" x14ac:dyDescent="0.15">
      <c r="A121" t="str">
        <f>IF([1]环网柜!A121="","",[1]环网柜!A121)</f>
        <v/>
      </c>
      <c r="B121" t="str">
        <f>IF([1]环网柜!B121="","",[1]环网柜!B121)</f>
        <v/>
      </c>
      <c r="C121" t="str">
        <f>IF([1]环网柜!D121="","",[1]环网柜!D121)</f>
        <v/>
      </c>
      <c r="D121" t="str">
        <f>IF([1]环网柜!E121="","",[1]环网柜!E121)</f>
        <v/>
      </c>
      <c r="E121" t="str">
        <f>IF([1]环网柜!J121="","",[1]环网柜!J121)</f>
        <v/>
      </c>
    </row>
    <row r="122" spans="1:5" x14ac:dyDescent="0.15">
      <c r="A122" t="str">
        <f>IF([1]环网柜!A122="","",[1]环网柜!A122)</f>
        <v/>
      </c>
      <c r="B122" t="str">
        <f>IF([1]环网柜!B122="","",[1]环网柜!B122)</f>
        <v/>
      </c>
      <c r="C122" t="str">
        <f>IF([1]环网柜!D122="","",[1]环网柜!D122)</f>
        <v/>
      </c>
      <c r="D122" t="str">
        <f>IF([1]环网柜!E122="","",[1]环网柜!E122)</f>
        <v/>
      </c>
      <c r="E122" t="str">
        <f>IF([1]环网柜!J122="","",[1]环网柜!J122)</f>
        <v/>
      </c>
    </row>
    <row r="123" spans="1:5" x14ac:dyDescent="0.15">
      <c r="A123" t="str">
        <f>IF([1]环网柜!A123="","",[1]环网柜!A123)</f>
        <v/>
      </c>
      <c r="B123" t="str">
        <f>IF([1]环网柜!B123="","",[1]环网柜!B123)</f>
        <v/>
      </c>
      <c r="C123" t="str">
        <f>IF([1]环网柜!D123="","",[1]环网柜!D123)</f>
        <v/>
      </c>
      <c r="D123" t="str">
        <f>IF([1]环网柜!E123="","",[1]环网柜!E123)</f>
        <v/>
      </c>
      <c r="E123" t="str">
        <f>IF([1]环网柜!J123="","",[1]环网柜!J123)</f>
        <v/>
      </c>
    </row>
    <row r="124" spans="1:5" x14ac:dyDescent="0.15">
      <c r="A124" t="str">
        <f>IF([1]环网柜!A124="","",[1]环网柜!A124)</f>
        <v/>
      </c>
      <c r="B124" t="str">
        <f>IF([1]环网柜!B124="","",[1]环网柜!B124)</f>
        <v/>
      </c>
      <c r="C124" t="str">
        <f>IF([1]环网柜!D124="","",[1]环网柜!D124)</f>
        <v/>
      </c>
      <c r="D124" t="str">
        <f>IF([1]环网柜!E124="","",[1]环网柜!E124)</f>
        <v/>
      </c>
      <c r="E124" t="str">
        <f>IF([1]环网柜!J124="","",[1]环网柜!J124)</f>
        <v/>
      </c>
    </row>
    <row r="125" spans="1:5" x14ac:dyDescent="0.15">
      <c r="A125" t="str">
        <f>IF([1]环网柜!A125="","",[1]环网柜!A125)</f>
        <v/>
      </c>
      <c r="B125" t="str">
        <f>IF([1]环网柜!B125="","",[1]环网柜!B125)</f>
        <v/>
      </c>
      <c r="C125" t="str">
        <f>IF([1]环网柜!D125="","",[1]环网柜!D125)</f>
        <v/>
      </c>
      <c r="D125" t="str">
        <f>IF([1]环网柜!E125="","",[1]环网柜!E125)</f>
        <v/>
      </c>
      <c r="E125" t="str">
        <f>IF([1]环网柜!J125="","",[1]环网柜!J125)</f>
        <v/>
      </c>
    </row>
    <row r="126" spans="1:5" x14ac:dyDescent="0.15">
      <c r="A126" t="str">
        <f>IF([1]环网柜!A126="","",[1]环网柜!A126)</f>
        <v/>
      </c>
      <c r="B126" t="str">
        <f>IF([1]环网柜!B126="","",[1]环网柜!B126)</f>
        <v/>
      </c>
      <c r="C126" t="str">
        <f>IF([1]环网柜!D126="","",[1]环网柜!D126)</f>
        <v/>
      </c>
      <c r="D126" t="str">
        <f>IF([1]环网柜!E126="","",[1]环网柜!E126)</f>
        <v/>
      </c>
      <c r="E126" t="str">
        <f>IF([1]环网柜!J126="","",[1]环网柜!J126)</f>
        <v/>
      </c>
    </row>
    <row r="127" spans="1:5" x14ac:dyDescent="0.15">
      <c r="A127" t="str">
        <f>IF([1]环网柜!A127="","",[1]环网柜!A127)</f>
        <v/>
      </c>
      <c r="B127" t="str">
        <f>IF([1]环网柜!B127="","",[1]环网柜!B127)</f>
        <v/>
      </c>
      <c r="C127" t="str">
        <f>IF([1]环网柜!D127="","",[1]环网柜!D127)</f>
        <v/>
      </c>
      <c r="D127" t="str">
        <f>IF([1]环网柜!E127="","",[1]环网柜!E127)</f>
        <v/>
      </c>
      <c r="E127" t="str">
        <f>IF([1]环网柜!J127="","",[1]环网柜!J127)</f>
        <v/>
      </c>
    </row>
    <row r="128" spans="1:5" x14ac:dyDescent="0.15">
      <c r="A128" t="str">
        <f>IF([1]环网柜!A128="","",[1]环网柜!A128)</f>
        <v/>
      </c>
      <c r="B128" t="str">
        <f>IF([1]环网柜!B128="","",[1]环网柜!B128)</f>
        <v/>
      </c>
      <c r="C128" t="str">
        <f>IF([1]环网柜!D128="","",[1]环网柜!D128)</f>
        <v/>
      </c>
      <c r="D128" t="str">
        <f>IF([1]环网柜!E128="","",[1]环网柜!E128)</f>
        <v/>
      </c>
      <c r="E128" t="str">
        <f>IF([1]环网柜!J128="","",[1]环网柜!J128)</f>
        <v/>
      </c>
    </row>
    <row r="129" spans="1:5" x14ac:dyDescent="0.15">
      <c r="A129" t="str">
        <f>IF([1]环网柜!A129="","",[1]环网柜!A129)</f>
        <v/>
      </c>
      <c r="B129" t="str">
        <f>IF([1]环网柜!B129="","",[1]环网柜!B129)</f>
        <v/>
      </c>
      <c r="C129" t="str">
        <f>IF([1]环网柜!D129="","",[1]环网柜!D129)</f>
        <v/>
      </c>
      <c r="D129" t="str">
        <f>IF([1]环网柜!E129="","",[1]环网柜!E129)</f>
        <v/>
      </c>
      <c r="E129" t="str">
        <f>IF([1]环网柜!J129="","",[1]环网柜!J129)</f>
        <v/>
      </c>
    </row>
    <row r="130" spans="1:5" x14ac:dyDescent="0.15">
      <c r="A130" t="str">
        <f>IF([1]环网柜!A130="","",[1]环网柜!A130)</f>
        <v/>
      </c>
      <c r="B130" t="str">
        <f>IF([1]环网柜!B130="","",[1]环网柜!B130)</f>
        <v/>
      </c>
      <c r="C130" t="str">
        <f>IF([1]环网柜!D130="","",[1]环网柜!D130)</f>
        <v/>
      </c>
      <c r="D130" t="str">
        <f>IF([1]环网柜!E130="","",[1]环网柜!E130)</f>
        <v/>
      </c>
      <c r="E130" t="str">
        <f>IF([1]环网柜!J130="","",[1]环网柜!J130)</f>
        <v/>
      </c>
    </row>
    <row r="131" spans="1:5" x14ac:dyDescent="0.15">
      <c r="A131" t="str">
        <f>IF([1]环网柜!A131="","",[1]环网柜!A131)</f>
        <v/>
      </c>
      <c r="B131" t="str">
        <f>IF([1]环网柜!B131="","",[1]环网柜!B131)</f>
        <v/>
      </c>
      <c r="C131" t="str">
        <f>IF([1]环网柜!D131="","",[1]环网柜!D131)</f>
        <v/>
      </c>
      <c r="D131" t="str">
        <f>IF([1]环网柜!E131="","",[1]环网柜!E131)</f>
        <v/>
      </c>
      <c r="E131" t="str">
        <f>IF([1]环网柜!J131="","",[1]环网柜!J131)</f>
        <v/>
      </c>
    </row>
    <row r="132" spans="1:5" x14ac:dyDescent="0.15">
      <c r="A132" t="str">
        <f>IF([1]环网柜!A132="","",[1]环网柜!A132)</f>
        <v/>
      </c>
      <c r="B132" t="str">
        <f>IF([1]环网柜!B132="","",[1]环网柜!B132)</f>
        <v/>
      </c>
      <c r="C132" t="str">
        <f>IF([1]环网柜!D132="","",[1]环网柜!D132)</f>
        <v/>
      </c>
      <c r="D132" t="str">
        <f>IF([1]环网柜!E132="","",[1]环网柜!E132)</f>
        <v/>
      </c>
      <c r="E132" t="str">
        <f>IF([1]环网柜!J132="","",[1]环网柜!J132)</f>
        <v/>
      </c>
    </row>
    <row r="133" spans="1:5" x14ac:dyDescent="0.15">
      <c r="A133" t="str">
        <f>IF([1]环网柜!A133="","",[1]环网柜!A133)</f>
        <v/>
      </c>
      <c r="B133" t="str">
        <f>IF([1]环网柜!B133="","",[1]环网柜!B133)</f>
        <v/>
      </c>
      <c r="C133" t="str">
        <f>IF([1]环网柜!D133="","",[1]环网柜!D133)</f>
        <v/>
      </c>
      <c r="D133" t="str">
        <f>IF([1]环网柜!E133="","",[1]环网柜!E133)</f>
        <v/>
      </c>
      <c r="E133" t="str">
        <f>IF([1]环网柜!J133="","",[1]环网柜!J133)</f>
        <v/>
      </c>
    </row>
    <row r="134" spans="1:5" x14ac:dyDescent="0.15">
      <c r="A134" t="str">
        <f>IF([1]环网柜!A134="","",[1]环网柜!A134)</f>
        <v/>
      </c>
      <c r="B134" t="str">
        <f>IF([1]环网柜!B134="","",[1]环网柜!B134)</f>
        <v/>
      </c>
      <c r="C134" t="str">
        <f>IF([1]环网柜!D134="","",[1]环网柜!D134)</f>
        <v/>
      </c>
      <c r="D134" t="str">
        <f>IF([1]环网柜!E134="","",[1]环网柜!E134)</f>
        <v/>
      </c>
      <c r="E134" t="str">
        <f>IF([1]环网柜!J134="","",[1]环网柜!J134)</f>
        <v/>
      </c>
    </row>
    <row r="135" spans="1:5" x14ac:dyDescent="0.15">
      <c r="A135" t="str">
        <f>IF([1]环网柜!A135="","",[1]环网柜!A135)</f>
        <v/>
      </c>
      <c r="B135" t="str">
        <f>IF([1]环网柜!B135="","",[1]环网柜!B135)</f>
        <v/>
      </c>
      <c r="C135" t="str">
        <f>IF([1]环网柜!D135="","",[1]环网柜!D135)</f>
        <v/>
      </c>
      <c r="D135" t="str">
        <f>IF([1]环网柜!E135="","",[1]环网柜!E135)</f>
        <v/>
      </c>
      <c r="E135" t="str">
        <f>IF([1]环网柜!J135="","",[1]环网柜!J135)</f>
        <v/>
      </c>
    </row>
    <row r="136" spans="1:5" x14ac:dyDescent="0.15">
      <c r="A136" t="str">
        <f>IF([1]环网柜!A136="","",[1]环网柜!A136)</f>
        <v/>
      </c>
      <c r="B136" t="str">
        <f>IF([1]环网柜!B136="","",[1]环网柜!B136)</f>
        <v/>
      </c>
      <c r="C136" t="str">
        <f>IF([1]环网柜!D136="","",[1]环网柜!D136)</f>
        <v/>
      </c>
      <c r="D136" t="str">
        <f>IF([1]环网柜!E136="","",[1]环网柜!E136)</f>
        <v/>
      </c>
      <c r="E136" t="str">
        <f>IF([1]环网柜!J136="","",[1]环网柜!J136)</f>
        <v/>
      </c>
    </row>
    <row r="137" spans="1:5" x14ac:dyDescent="0.15">
      <c r="A137" t="str">
        <f>IF([1]环网柜!A137="","",[1]环网柜!A137)</f>
        <v/>
      </c>
      <c r="B137" t="str">
        <f>IF([1]环网柜!B137="","",[1]环网柜!B137)</f>
        <v/>
      </c>
      <c r="C137" t="str">
        <f>IF([1]环网柜!D137="","",[1]环网柜!D137)</f>
        <v/>
      </c>
      <c r="D137" t="str">
        <f>IF([1]环网柜!E137="","",[1]环网柜!E137)</f>
        <v/>
      </c>
      <c r="E137" t="str">
        <f>IF([1]环网柜!J137="","",[1]环网柜!J137)</f>
        <v/>
      </c>
    </row>
    <row r="138" spans="1:5" x14ac:dyDescent="0.15">
      <c r="A138" t="str">
        <f>IF([1]环网柜!A138="","",[1]环网柜!A138)</f>
        <v/>
      </c>
      <c r="B138" t="str">
        <f>IF([1]环网柜!B138="","",[1]环网柜!B138)</f>
        <v/>
      </c>
      <c r="C138" t="str">
        <f>IF([1]环网柜!D138="","",[1]环网柜!D138)</f>
        <v/>
      </c>
      <c r="D138" t="str">
        <f>IF([1]环网柜!E138="","",[1]环网柜!E138)</f>
        <v/>
      </c>
      <c r="E138" t="str">
        <f>IF([1]环网柜!J138="","",[1]环网柜!J138)</f>
        <v/>
      </c>
    </row>
    <row r="139" spans="1:5" x14ac:dyDescent="0.15">
      <c r="A139" t="str">
        <f>IF([1]环网柜!A139="","",[1]环网柜!A139)</f>
        <v/>
      </c>
      <c r="B139" t="str">
        <f>IF([1]环网柜!B139="","",[1]环网柜!B139)</f>
        <v/>
      </c>
      <c r="C139" t="str">
        <f>IF([1]环网柜!D139="","",[1]环网柜!D139)</f>
        <v/>
      </c>
      <c r="D139" t="str">
        <f>IF([1]环网柜!E139="","",[1]环网柜!E139)</f>
        <v/>
      </c>
      <c r="E139" t="str">
        <f>IF([1]环网柜!J139="","",[1]环网柜!J139)</f>
        <v/>
      </c>
    </row>
    <row r="140" spans="1:5" x14ac:dyDescent="0.15">
      <c r="A140" t="str">
        <f>IF([1]环网柜!A140="","",[1]环网柜!A140)</f>
        <v/>
      </c>
      <c r="B140" t="str">
        <f>IF([1]环网柜!B140="","",[1]环网柜!B140)</f>
        <v/>
      </c>
      <c r="C140" t="str">
        <f>IF([1]环网柜!D140="","",[1]环网柜!D140)</f>
        <v/>
      </c>
      <c r="D140" t="str">
        <f>IF([1]环网柜!E140="","",[1]环网柜!E140)</f>
        <v/>
      </c>
      <c r="E140" t="str">
        <f>IF([1]环网柜!J140="","",[1]环网柜!J140)</f>
        <v/>
      </c>
    </row>
    <row r="141" spans="1:5" x14ac:dyDescent="0.15">
      <c r="A141" t="str">
        <f>IF([1]环网柜!A141="","",[1]环网柜!A141)</f>
        <v/>
      </c>
      <c r="B141" t="str">
        <f>IF([1]环网柜!B141="","",[1]环网柜!B141)</f>
        <v/>
      </c>
      <c r="C141" t="str">
        <f>IF([1]环网柜!D141="","",[1]环网柜!D141)</f>
        <v/>
      </c>
      <c r="D141" t="str">
        <f>IF([1]环网柜!E141="","",[1]环网柜!E141)</f>
        <v/>
      </c>
      <c r="E141" t="str">
        <f>IF([1]环网柜!J141="","",[1]环网柜!J141)</f>
        <v/>
      </c>
    </row>
    <row r="142" spans="1:5" x14ac:dyDescent="0.15">
      <c r="A142" t="str">
        <f>IF([1]环网柜!A142="","",[1]环网柜!A142)</f>
        <v/>
      </c>
      <c r="B142" t="str">
        <f>IF([1]环网柜!B142="","",[1]环网柜!B142)</f>
        <v/>
      </c>
      <c r="C142" t="str">
        <f>IF([1]环网柜!D142="","",[1]环网柜!D142)</f>
        <v/>
      </c>
      <c r="D142" t="str">
        <f>IF([1]环网柜!E142="","",[1]环网柜!E142)</f>
        <v/>
      </c>
      <c r="E142" t="str">
        <f>IF([1]环网柜!J142="","",[1]环网柜!J142)</f>
        <v/>
      </c>
    </row>
    <row r="143" spans="1:5" x14ac:dyDescent="0.15">
      <c r="A143" t="str">
        <f>IF([1]环网柜!A143="","",[1]环网柜!A143)</f>
        <v/>
      </c>
      <c r="B143" t="str">
        <f>IF([1]环网柜!B143="","",[1]环网柜!B143)</f>
        <v/>
      </c>
      <c r="C143" t="str">
        <f>IF([1]环网柜!D143="","",[1]环网柜!D143)</f>
        <v/>
      </c>
      <c r="D143" t="str">
        <f>IF([1]环网柜!E143="","",[1]环网柜!E143)</f>
        <v/>
      </c>
      <c r="E143" t="str">
        <f>IF([1]环网柜!J143="","",[1]环网柜!J143)</f>
        <v/>
      </c>
    </row>
    <row r="144" spans="1:5" x14ac:dyDescent="0.15">
      <c r="A144" t="str">
        <f>IF([1]环网柜!A144="","",[1]环网柜!A144)</f>
        <v/>
      </c>
      <c r="B144" t="str">
        <f>IF([1]环网柜!B144="","",[1]环网柜!B144)</f>
        <v/>
      </c>
      <c r="C144" t="str">
        <f>IF([1]环网柜!D144="","",[1]环网柜!D144)</f>
        <v/>
      </c>
      <c r="D144" t="str">
        <f>IF([1]环网柜!E144="","",[1]环网柜!E144)</f>
        <v/>
      </c>
      <c r="E144" t="str">
        <f>IF([1]环网柜!J144="","",[1]环网柜!J144)</f>
        <v/>
      </c>
    </row>
    <row r="145" spans="1:5" x14ac:dyDescent="0.15">
      <c r="A145" t="str">
        <f>IF([1]环网柜!A145="","",[1]环网柜!A145)</f>
        <v/>
      </c>
      <c r="B145" t="str">
        <f>IF([1]环网柜!B145="","",[1]环网柜!B145)</f>
        <v/>
      </c>
      <c r="C145" t="str">
        <f>IF([1]环网柜!D145="","",[1]环网柜!D145)</f>
        <v/>
      </c>
      <c r="D145" t="str">
        <f>IF([1]环网柜!E145="","",[1]环网柜!E145)</f>
        <v/>
      </c>
      <c r="E145" t="str">
        <f>IF([1]环网柜!J145="","",[1]环网柜!J145)</f>
        <v/>
      </c>
    </row>
    <row r="146" spans="1:5" x14ac:dyDescent="0.15">
      <c r="A146" t="str">
        <f>IF([1]环网柜!A146="","",[1]环网柜!A146)</f>
        <v/>
      </c>
      <c r="B146" t="str">
        <f>IF([1]环网柜!B146="","",[1]环网柜!B146)</f>
        <v/>
      </c>
      <c r="C146" t="str">
        <f>IF([1]环网柜!D146="","",[1]环网柜!D146)</f>
        <v/>
      </c>
      <c r="D146" t="str">
        <f>IF([1]环网柜!E146="","",[1]环网柜!E146)</f>
        <v/>
      </c>
      <c r="E146" t="str">
        <f>IF([1]环网柜!J146="","",[1]环网柜!J146)</f>
        <v/>
      </c>
    </row>
    <row r="147" spans="1:5" x14ac:dyDescent="0.15">
      <c r="A147" t="str">
        <f>IF([1]环网柜!A147="","",[1]环网柜!A147)</f>
        <v/>
      </c>
      <c r="B147" t="str">
        <f>IF([1]环网柜!B147="","",[1]环网柜!B147)</f>
        <v/>
      </c>
      <c r="C147" t="str">
        <f>IF([1]环网柜!D147="","",[1]环网柜!D147)</f>
        <v/>
      </c>
      <c r="D147" t="str">
        <f>IF([1]环网柜!E147="","",[1]环网柜!E147)</f>
        <v/>
      </c>
      <c r="E147" t="str">
        <f>IF([1]环网柜!J147="","",[1]环网柜!J147)</f>
        <v/>
      </c>
    </row>
    <row r="148" spans="1:5" x14ac:dyDescent="0.15">
      <c r="A148" t="str">
        <f>IF([1]环网柜!A148="","",[1]环网柜!A148)</f>
        <v/>
      </c>
      <c r="B148" t="str">
        <f>IF([1]环网柜!B148="","",[1]环网柜!B148)</f>
        <v/>
      </c>
      <c r="C148" t="str">
        <f>IF([1]环网柜!D148="","",[1]环网柜!D148)</f>
        <v/>
      </c>
      <c r="D148" t="str">
        <f>IF([1]环网柜!E148="","",[1]环网柜!E148)</f>
        <v/>
      </c>
      <c r="E148" t="str">
        <f>IF([1]环网柜!J148="","",[1]环网柜!J148)</f>
        <v/>
      </c>
    </row>
    <row r="149" spans="1:5" x14ac:dyDescent="0.15">
      <c r="A149" t="str">
        <f>IF([1]环网柜!A149="","",[1]环网柜!A149)</f>
        <v/>
      </c>
      <c r="B149" t="str">
        <f>IF([1]环网柜!B149="","",[1]环网柜!B149)</f>
        <v/>
      </c>
      <c r="C149" t="str">
        <f>IF([1]环网柜!D149="","",[1]环网柜!D149)</f>
        <v/>
      </c>
      <c r="D149" t="str">
        <f>IF([1]环网柜!E149="","",[1]环网柜!E149)</f>
        <v/>
      </c>
      <c r="E149" t="str">
        <f>IF([1]环网柜!J149="","",[1]环网柜!J149)</f>
        <v/>
      </c>
    </row>
    <row r="150" spans="1:5" x14ac:dyDescent="0.15">
      <c r="A150" t="str">
        <f>IF([1]环网柜!A150="","",[1]环网柜!A150)</f>
        <v/>
      </c>
      <c r="B150" t="str">
        <f>IF([1]环网柜!B150="","",[1]环网柜!B150)</f>
        <v/>
      </c>
      <c r="C150" t="str">
        <f>IF([1]环网柜!D150="","",[1]环网柜!D150)</f>
        <v/>
      </c>
      <c r="D150" t="str">
        <f>IF([1]环网柜!E150="","",[1]环网柜!E150)</f>
        <v/>
      </c>
      <c r="E150" t="str">
        <f>IF([1]环网柜!J150="","",[1]环网柜!J150)</f>
        <v/>
      </c>
    </row>
    <row r="151" spans="1:5" x14ac:dyDescent="0.15">
      <c r="A151" t="str">
        <f>IF([1]环网柜!A151="","",[1]环网柜!A151)</f>
        <v/>
      </c>
      <c r="B151" t="str">
        <f>IF([1]环网柜!B151="","",[1]环网柜!B151)</f>
        <v/>
      </c>
      <c r="C151" t="str">
        <f>IF([1]环网柜!D151="","",[1]环网柜!D151)</f>
        <v/>
      </c>
      <c r="D151" t="str">
        <f>IF([1]环网柜!E151="","",[1]环网柜!E151)</f>
        <v/>
      </c>
      <c r="E151" t="str">
        <f>IF([1]环网柜!J151="","",[1]环网柜!J151)</f>
        <v/>
      </c>
    </row>
    <row r="152" spans="1:5" x14ac:dyDescent="0.15">
      <c r="A152" t="str">
        <f>IF([1]环网柜!A152="","",[1]环网柜!A152)</f>
        <v/>
      </c>
      <c r="B152" t="str">
        <f>IF([1]环网柜!B152="","",[1]环网柜!B152)</f>
        <v/>
      </c>
      <c r="C152" t="str">
        <f>IF([1]环网柜!D152="","",[1]环网柜!D152)</f>
        <v/>
      </c>
      <c r="D152" t="str">
        <f>IF([1]环网柜!E152="","",[1]环网柜!E152)</f>
        <v/>
      </c>
      <c r="E152" t="str">
        <f>IF([1]环网柜!J152="","",[1]环网柜!J152)</f>
        <v/>
      </c>
    </row>
    <row r="153" spans="1:5" x14ac:dyDescent="0.15">
      <c r="A153" t="str">
        <f>IF([1]环网柜!A153="","",[1]环网柜!A153)</f>
        <v/>
      </c>
      <c r="B153" t="str">
        <f>IF([1]环网柜!B153="","",[1]环网柜!B153)</f>
        <v/>
      </c>
      <c r="C153" t="str">
        <f>IF([1]环网柜!D153="","",[1]环网柜!D153)</f>
        <v/>
      </c>
      <c r="D153" t="str">
        <f>IF([1]环网柜!E153="","",[1]环网柜!E153)</f>
        <v/>
      </c>
      <c r="E153" t="str">
        <f>IF([1]环网柜!J153="","",[1]环网柜!J153)</f>
        <v/>
      </c>
    </row>
    <row r="154" spans="1:5" x14ac:dyDescent="0.15">
      <c r="A154" t="str">
        <f>IF([1]环网柜!A154="","",[1]环网柜!A154)</f>
        <v/>
      </c>
      <c r="B154" t="str">
        <f>IF([1]环网柜!B154="","",[1]环网柜!B154)</f>
        <v/>
      </c>
      <c r="C154" t="str">
        <f>IF([1]环网柜!D154="","",[1]环网柜!D154)</f>
        <v/>
      </c>
      <c r="D154" t="str">
        <f>IF([1]环网柜!E154="","",[1]环网柜!E154)</f>
        <v/>
      </c>
      <c r="E154" t="str">
        <f>IF([1]环网柜!J154="","",[1]环网柜!J154)</f>
        <v/>
      </c>
    </row>
    <row r="155" spans="1:5" x14ac:dyDescent="0.15">
      <c r="A155" t="str">
        <f>IF([1]环网柜!A155="","",[1]环网柜!A155)</f>
        <v/>
      </c>
      <c r="B155" t="str">
        <f>IF([1]环网柜!B155="","",[1]环网柜!B155)</f>
        <v/>
      </c>
      <c r="C155" t="str">
        <f>IF([1]环网柜!D155="","",[1]环网柜!D155)</f>
        <v/>
      </c>
      <c r="D155" t="str">
        <f>IF([1]环网柜!E155="","",[1]环网柜!E155)</f>
        <v/>
      </c>
      <c r="E155" t="str">
        <f>IF([1]环网柜!J155="","",[1]环网柜!J155)</f>
        <v/>
      </c>
    </row>
    <row r="156" spans="1:5" x14ac:dyDescent="0.15">
      <c r="A156" t="str">
        <f>IF([1]环网柜!A156="","",[1]环网柜!A156)</f>
        <v/>
      </c>
      <c r="B156" t="str">
        <f>IF([1]环网柜!B156="","",[1]环网柜!B156)</f>
        <v/>
      </c>
      <c r="C156" t="str">
        <f>IF([1]环网柜!D156="","",[1]环网柜!D156)</f>
        <v/>
      </c>
      <c r="D156" t="str">
        <f>IF([1]环网柜!E156="","",[1]环网柜!E156)</f>
        <v/>
      </c>
      <c r="E156" t="str">
        <f>IF([1]环网柜!J156="","",[1]环网柜!J156)</f>
        <v/>
      </c>
    </row>
    <row r="157" spans="1:5" x14ac:dyDescent="0.15">
      <c r="A157" t="str">
        <f>IF([1]环网柜!A157="","",[1]环网柜!A157)</f>
        <v/>
      </c>
      <c r="B157" t="str">
        <f>IF([1]环网柜!B157="","",[1]环网柜!B157)</f>
        <v/>
      </c>
      <c r="C157" t="str">
        <f>IF([1]环网柜!D157="","",[1]环网柜!D157)</f>
        <v/>
      </c>
      <c r="D157" t="str">
        <f>IF([1]环网柜!E157="","",[1]环网柜!E157)</f>
        <v/>
      </c>
      <c r="E157" t="str">
        <f>IF([1]环网柜!J157="","",[1]环网柜!J157)</f>
        <v/>
      </c>
    </row>
    <row r="158" spans="1:5" x14ac:dyDescent="0.15">
      <c r="A158" t="str">
        <f>IF([1]环网柜!A158="","",[1]环网柜!A158)</f>
        <v/>
      </c>
      <c r="B158" t="str">
        <f>IF([1]环网柜!B158="","",[1]环网柜!B158)</f>
        <v/>
      </c>
      <c r="C158" t="str">
        <f>IF([1]环网柜!D158="","",[1]环网柜!D158)</f>
        <v/>
      </c>
      <c r="D158" t="str">
        <f>IF([1]环网柜!E158="","",[1]环网柜!E158)</f>
        <v/>
      </c>
      <c r="E158" t="str">
        <f>IF([1]环网柜!J158="","",[1]环网柜!J158)</f>
        <v/>
      </c>
    </row>
    <row r="159" spans="1:5" x14ac:dyDescent="0.15">
      <c r="A159" t="str">
        <f>IF([1]环网柜!A159="","",[1]环网柜!A159)</f>
        <v/>
      </c>
      <c r="B159" t="str">
        <f>IF([1]环网柜!B159="","",[1]环网柜!B159)</f>
        <v/>
      </c>
      <c r="C159" t="str">
        <f>IF([1]环网柜!D159="","",[1]环网柜!D159)</f>
        <v/>
      </c>
      <c r="D159" t="str">
        <f>IF([1]环网柜!E159="","",[1]环网柜!E159)</f>
        <v/>
      </c>
      <c r="E159" t="str">
        <f>IF([1]环网柜!J159="","",[1]环网柜!J159)</f>
        <v/>
      </c>
    </row>
    <row r="160" spans="1:5" x14ac:dyDescent="0.15">
      <c r="A160" t="str">
        <f>IF([1]环网柜!A160="","",[1]环网柜!A160)</f>
        <v/>
      </c>
      <c r="B160" t="str">
        <f>IF([1]环网柜!B160="","",[1]环网柜!B160)</f>
        <v/>
      </c>
      <c r="C160" t="str">
        <f>IF([1]环网柜!D160="","",[1]环网柜!D160)</f>
        <v/>
      </c>
      <c r="D160" t="str">
        <f>IF([1]环网柜!E160="","",[1]环网柜!E160)</f>
        <v/>
      </c>
      <c r="E160" t="str">
        <f>IF([1]环网柜!J160="","",[1]环网柜!J160)</f>
        <v/>
      </c>
    </row>
    <row r="161" spans="1:5" x14ac:dyDescent="0.15">
      <c r="A161" t="str">
        <f>IF([1]环网柜!A161="","",[1]环网柜!A161)</f>
        <v/>
      </c>
      <c r="B161" t="str">
        <f>IF([1]环网柜!B161="","",[1]环网柜!B161)</f>
        <v/>
      </c>
      <c r="C161" t="str">
        <f>IF([1]环网柜!D161="","",[1]环网柜!D161)</f>
        <v/>
      </c>
      <c r="D161" t="str">
        <f>IF([1]环网柜!E161="","",[1]环网柜!E161)</f>
        <v/>
      </c>
      <c r="E161" t="str">
        <f>IF([1]环网柜!J161="","",[1]环网柜!J161)</f>
        <v/>
      </c>
    </row>
    <row r="162" spans="1:5" x14ac:dyDescent="0.15">
      <c r="A162" t="str">
        <f>IF([1]环网柜!A162="","",[1]环网柜!A162)</f>
        <v/>
      </c>
      <c r="B162" t="str">
        <f>IF([1]环网柜!B162="","",[1]环网柜!B162)</f>
        <v/>
      </c>
      <c r="C162" t="str">
        <f>IF([1]环网柜!D162="","",[1]环网柜!D162)</f>
        <v/>
      </c>
      <c r="D162" t="str">
        <f>IF([1]环网柜!E162="","",[1]环网柜!E162)</f>
        <v/>
      </c>
      <c r="E162" t="str">
        <f>IF([1]环网柜!J162="","",[1]环网柜!J162)</f>
        <v/>
      </c>
    </row>
    <row r="163" spans="1:5" x14ac:dyDescent="0.15">
      <c r="A163" t="str">
        <f>IF([1]环网柜!A163="","",[1]环网柜!A163)</f>
        <v/>
      </c>
      <c r="B163" t="str">
        <f>IF([1]环网柜!B163="","",[1]环网柜!B163)</f>
        <v/>
      </c>
      <c r="C163" t="str">
        <f>IF([1]环网柜!D163="","",[1]环网柜!D163)</f>
        <v/>
      </c>
      <c r="D163" t="str">
        <f>IF([1]环网柜!E163="","",[1]环网柜!E163)</f>
        <v/>
      </c>
      <c r="E163" t="str">
        <f>IF([1]环网柜!J163="","",[1]环网柜!J163)</f>
        <v/>
      </c>
    </row>
    <row r="164" spans="1:5" x14ac:dyDescent="0.15">
      <c r="A164" t="str">
        <f>IF([1]环网柜!A164="","",[1]环网柜!A164)</f>
        <v/>
      </c>
      <c r="B164" t="str">
        <f>IF([1]环网柜!B164="","",[1]环网柜!B164)</f>
        <v/>
      </c>
      <c r="C164" t="str">
        <f>IF([1]环网柜!D164="","",[1]环网柜!D164)</f>
        <v/>
      </c>
      <c r="D164" t="str">
        <f>IF([1]环网柜!E164="","",[1]环网柜!E164)</f>
        <v/>
      </c>
      <c r="E164" t="str">
        <f>IF([1]环网柜!J164="","",[1]环网柜!J164)</f>
        <v/>
      </c>
    </row>
    <row r="165" spans="1:5" x14ac:dyDescent="0.15">
      <c r="A165" t="str">
        <f>IF([1]环网柜!A165="","",[1]环网柜!A165)</f>
        <v/>
      </c>
      <c r="B165" t="str">
        <f>IF([1]环网柜!B165="","",[1]环网柜!B165)</f>
        <v/>
      </c>
      <c r="C165" t="str">
        <f>IF([1]环网柜!D165="","",[1]环网柜!D165)</f>
        <v/>
      </c>
      <c r="D165" t="str">
        <f>IF([1]环网柜!E165="","",[1]环网柜!E165)</f>
        <v/>
      </c>
      <c r="E165" t="str">
        <f>IF([1]环网柜!J165="","",[1]环网柜!J165)</f>
        <v/>
      </c>
    </row>
    <row r="166" spans="1:5" x14ac:dyDescent="0.15">
      <c r="A166" t="str">
        <f>IF([1]环网柜!A166="","",[1]环网柜!A166)</f>
        <v/>
      </c>
      <c r="B166" t="str">
        <f>IF([1]环网柜!B166="","",[1]环网柜!B166)</f>
        <v/>
      </c>
      <c r="C166" t="str">
        <f>IF([1]环网柜!D166="","",[1]环网柜!D166)</f>
        <v/>
      </c>
      <c r="D166" t="str">
        <f>IF([1]环网柜!E166="","",[1]环网柜!E166)</f>
        <v/>
      </c>
      <c r="E166" t="str">
        <f>IF([1]环网柜!J166="","",[1]环网柜!J166)</f>
        <v/>
      </c>
    </row>
    <row r="167" spans="1:5" x14ac:dyDescent="0.15">
      <c r="A167" t="str">
        <f>IF([1]环网柜!A167="","",[1]环网柜!A167)</f>
        <v/>
      </c>
      <c r="B167" t="str">
        <f>IF([1]环网柜!B167="","",[1]环网柜!B167)</f>
        <v/>
      </c>
      <c r="C167" t="str">
        <f>IF([1]环网柜!D167="","",[1]环网柜!D167)</f>
        <v/>
      </c>
      <c r="D167" t="str">
        <f>IF([1]环网柜!E167="","",[1]环网柜!E167)</f>
        <v/>
      </c>
      <c r="E167" t="str">
        <f>IF([1]环网柜!J167="","",[1]环网柜!J167)</f>
        <v/>
      </c>
    </row>
    <row r="168" spans="1:5" x14ac:dyDescent="0.15">
      <c r="A168" t="str">
        <f>IF([1]环网柜!A168="","",[1]环网柜!A168)</f>
        <v/>
      </c>
      <c r="B168" t="str">
        <f>IF([1]环网柜!B168="","",[1]环网柜!B168)</f>
        <v/>
      </c>
      <c r="C168" t="str">
        <f>IF([1]环网柜!D168="","",[1]环网柜!D168)</f>
        <v/>
      </c>
      <c r="D168" t="str">
        <f>IF([1]环网柜!E168="","",[1]环网柜!E168)</f>
        <v/>
      </c>
      <c r="E168" t="str">
        <f>IF([1]环网柜!J168="","",[1]环网柜!J168)</f>
        <v/>
      </c>
    </row>
    <row r="169" spans="1:5" x14ac:dyDescent="0.15">
      <c r="A169" t="str">
        <f>IF([1]环网柜!A169="","",[1]环网柜!A169)</f>
        <v/>
      </c>
      <c r="B169" t="str">
        <f>IF([1]环网柜!B169="","",[1]环网柜!B169)</f>
        <v/>
      </c>
      <c r="C169" t="str">
        <f>IF([1]环网柜!D169="","",[1]环网柜!D169)</f>
        <v/>
      </c>
      <c r="D169" t="str">
        <f>IF([1]环网柜!E169="","",[1]环网柜!E169)</f>
        <v/>
      </c>
      <c r="E169" t="str">
        <f>IF([1]环网柜!J169="","",[1]环网柜!J169)</f>
        <v/>
      </c>
    </row>
    <row r="170" spans="1:5" x14ac:dyDescent="0.15">
      <c r="A170" t="str">
        <f>IF([1]环网柜!A170="","",[1]环网柜!A170)</f>
        <v/>
      </c>
      <c r="B170" t="str">
        <f>IF([1]环网柜!B170="","",[1]环网柜!B170)</f>
        <v/>
      </c>
      <c r="C170" t="str">
        <f>IF([1]环网柜!D170="","",[1]环网柜!D170)</f>
        <v/>
      </c>
      <c r="D170" t="str">
        <f>IF([1]环网柜!E170="","",[1]环网柜!E170)</f>
        <v/>
      </c>
      <c r="E170" t="str">
        <f>IF([1]环网柜!J170="","",[1]环网柜!J170)</f>
        <v/>
      </c>
    </row>
    <row r="171" spans="1:5" x14ac:dyDescent="0.15">
      <c r="A171" t="str">
        <f>IF([1]环网柜!A171="","",[1]环网柜!A171)</f>
        <v/>
      </c>
      <c r="B171" t="str">
        <f>IF([1]环网柜!B171="","",[1]环网柜!B171)</f>
        <v/>
      </c>
      <c r="C171" t="str">
        <f>IF([1]环网柜!D171="","",[1]环网柜!D171)</f>
        <v/>
      </c>
      <c r="D171" t="str">
        <f>IF([1]环网柜!E171="","",[1]环网柜!E171)</f>
        <v/>
      </c>
      <c r="E171" t="str">
        <f>IF([1]环网柜!J171="","",[1]环网柜!J171)</f>
        <v/>
      </c>
    </row>
    <row r="172" spans="1:5" x14ac:dyDescent="0.15">
      <c r="A172" t="str">
        <f>IF([1]环网柜!A172="","",[1]环网柜!A172)</f>
        <v/>
      </c>
      <c r="B172" t="str">
        <f>IF([1]环网柜!B172="","",[1]环网柜!B172)</f>
        <v/>
      </c>
      <c r="C172" t="str">
        <f>IF([1]环网柜!D172="","",[1]环网柜!D172)</f>
        <v/>
      </c>
      <c r="D172" t="str">
        <f>IF([1]环网柜!E172="","",[1]环网柜!E172)</f>
        <v/>
      </c>
      <c r="E172" t="str">
        <f>IF([1]环网柜!J172="","",[1]环网柜!J172)</f>
        <v/>
      </c>
    </row>
    <row r="173" spans="1:5" x14ac:dyDescent="0.15">
      <c r="A173" t="str">
        <f>IF([1]环网柜!A173="","",[1]环网柜!A173)</f>
        <v/>
      </c>
      <c r="B173" t="str">
        <f>IF([1]环网柜!B173="","",[1]环网柜!B173)</f>
        <v/>
      </c>
      <c r="C173" t="str">
        <f>IF([1]环网柜!D173="","",[1]环网柜!D173)</f>
        <v/>
      </c>
      <c r="D173" t="str">
        <f>IF([1]环网柜!E173="","",[1]环网柜!E173)</f>
        <v/>
      </c>
      <c r="E173" t="str">
        <f>IF([1]环网柜!J173="","",[1]环网柜!J173)</f>
        <v/>
      </c>
    </row>
    <row r="174" spans="1:5" x14ac:dyDescent="0.15">
      <c r="A174" t="str">
        <f>IF([1]环网柜!A174="","",[1]环网柜!A174)</f>
        <v/>
      </c>
      <c r="B174" t="str">
        <f>IF([1]环网柜!B174="","",[1]环网柜!B174)</f>
        <v/>
      </c>
      <c r="C174" t="str">
        <f>IF([1]环网柜!D174="","",[1]环网柜!D174)</f>
        <v/>
      </c>
      <c r="D174" t="str">
        <f>IF([1]环网柜!E174="","",[1]环网柜!E174)</f>
        <v/>
      </c>
      <c r="E174" t="str">
        <f>IF([1]环网柜!J174="","",[1]环网柜!J174)</f>
        <v/>
      </c>
    </row>
    <row r="175" spans="1:5" x14ac:dyDescent="0.15">
      <c r="A175" t="str">
        <f>IF([1]环网柜!A175="","",[1]环网柜!A175)</f>
        <v/>
      </c>
      <c r="B175" t="str">
        <f>IF([1]环网柜!B175="","",[1]环网柜!B175)</f>
        <v/>
      </c>
      <c r="C175" t="str">
        <f>IF([1]环网柜!D175="","",[1]环网柜!D175)</f>
        <v/>
      </c>
      <c r="D175" t="str">
        <f>IF([1]环网柜!E175="","",[1]环网柜!E175)</f>
        <v/>
      </c>
      <c r="E175" t="str">
        <f>IF([1]环网柜!J175="","",[1]环网柜!J175)</f>
        <v/>
      </c>
    </row>
    <row r="176" spans="1:5" x14ac:dyDescent="0.15">
      <c r="A176" t="str">
        <f>IF([1]环网柜!A176="","",[1]环网柜!A176)</f>
        <v/>
      </c>
      <c r="B176" t="str">
        <f>IF([1]环网柜!B176="","",[1]环网柜!B176)</f>
        <v/>
      </c>
      <c r="C176" t="str">
        <f>IF([1]环网柜!D176="","",[1]环网柜!D176)</f>
        <v/>
      </c>
      <c r="D176" t="str">
        <f>IF([1]环网柜!E176="","",[1]环网柜!E176)</f>
        <v/>
      </c>
      <c r="E176" t="str">
        <f>IF([1]环网柜!J176="","",[1]环网柜!J176)</f>
        <v/>
      </c>
    </row>
    <row r="177" spans="1:5" x14ac:dyDescent="0.15">
      <c r="A177" t="str">
        <f>IF([1]环网柜!A177="","",[1]环网柜!A177)</f>
        <v/>
      </c>
      <c r="B177" t="str">
        <f>IF([1]环网柜!B177="","",[1]环网柜!B177)</f>
        <v/>
      </c>
      <c r="C177" t="str">
        <f>IF([1]环网柜!D177="","",[1]环网柜!D177)</f>
        <v/>
      </c>
      <c r="D177" t="str">
        <f>IF([1]环网柜!E177="","",[1]环网柜!E177)</f>
        <v/>
      </c>
      <c r="E177" t="str">
        <f>IF([1]环网柜!J177="","",[1]环网柜!J177)</f>
        <v/>
      </c>
    </row>
    <row r="178" spans="1:5" x14ac:dyDescent="0.15">
      <c r="A178" t="str">
        <f>IF([1]环网柜!A178="","",[1]环网柜!A178)</f>
        <v/>
      </c>
      <c r="B178" t="str">
        <f>IF([1]环网柜!B178="","",[1]环网柜!B178)</f>
        <v/>
      </c>
      <c r="C178" t="str">
        <f>IF([1]环网柜!D178="","",[1]环网柜!D178)</f>
        <v/>
      </c>
      <c r="D178" t="str">
        <f>IF([1]环网柜!E178="","",[1]环网柜!E178)</f>
        <v/>
      </c>
      <c r="E178" t="str">
        <f>IF([1]环网柜!J178="","",[1]环网柜!J178)</f>
        <v/>
      </c>
    </row>
    <row r="179" spans="1:5" x14ac:dyDescent="0.15">
      <c r="A179" t="str">
        <f>IF([1]环网柜!A179="","",[1]环网柜!A179)</f>
        <v/>
      </c>
      <c r="B179" t="str">
        <f>IF([1]环网柜!B179="","",[1]环网柜!B179)</f>
        <v/>
      </c>
      <c r="C179" t="str">
        <f>IF([1]环网柜!D179="","",[1]环网柜!D179)</f>
        <v/>
      </c>
      <c r="D179" t="str">
        <f>IF([1]环网柜!E179="","",[1]环网柜!E179)</f>
        <v/>
      </c>
      <c r="E179" t="str">
        <f>IF([1]环网柜!J179="","",[1]环网柜!J179)</f>
        <v/>
      </c>
    </row>
    <row r="180" spans="1:5" x14ac:dyDescent="0.15">
      <c r="A180" t="str">
        <f>IF([1]环网柜!A180="","",[1]环网柜!A180)</f>
        <v/>
      </c>
      <c r="B180" t="str">
        <f>IF([1]环网柜!B180="","",[1]环网柜!B180)</f>
        <v/>
      </c>
      <c r="C180" t="str">
        <f>IF([1]环网柜!D180="","",[1]环网柜!D180)</f>
        <v/>
      </c>
      <c r="D180" t="str">
        <f>IF([1]环网柜!E180="","",[1]环网柜!E180)</f>
        <v/>
      </c>
      <c r="E180" t="str">
        <f>IF([1]环网柜!J180="","",[1]环网柜!J180)</f>
        <v/>
      </c>
    </row>
    <row r="181" spans="1:5" x14ac:dyDescent="0.15">
      <c r="A181" t="str">
        <f>IF([1]环网柜!A181="","",[1]环网柜!A181)</f>
        <v/>
      </c>
      <c r="B181" t="str">
        <f>IF([1]环网柜!B181="","",[1]环网柜!B181)</f>
        <v/>
      </c>
      <c r="C181" t="str">
        <f>IF([1]环网柜!D181="","",[1]环网柜!D181)</f>
        <v/>
      </c>
      <c r="D181" t="str">
        <f>IF([1]环网柜!E181="","",[1]环网柜!E181)</f>
        <v/>
      </c>
      <c r="E181" t="str">
        <f>IF([1]环网柜!J181="","",[1]环网柜!J181)</f>
        <v/>
      </c>
    </row>
    <row r="182" spans="1:5" x14ac:dyDescent="0.15">
      <c r="A182" t="str">
        <f>IF([1]环网柜!A182="","",[1]环网柜!A182)</f>
        <v/>
      </c>
      <c r="B182" t="str">
        <f>IF([1]环网柜!B182="","",[1]环网柜!B182)</f>
        <v/>
      </c>
      <c r="C182" t="str">
        <f>IF([1]环网柜!D182="","",[1]环网柜!D182)</f>
        <v/>
      </c>
      <c r="D182" t="str">
        <f>IF([1]环网柜!E182="","",[1]环网柜!E182)</f>
        <v/>
      </c>
      <c r="E182" t="str">
        <f>IF([1]环网柜!J182="","",[1]环网柜!J182)</f>
        <v/>
      </c>
    </row>
    <row r="183" spans="1:5" x14ac:dyDescent="0.15">
      <c r="A183" t="str">
        <f>IF([1]环网柜!A183="","",[1]环网柜!A183)</f>
        <v/>
      </c>
      <c r="B183" t="str">
        <f>IF([1]环网柜!B183="","",[1]环网柜!B183)</f>
        <v/>
      </c>
      <c r="C183" t="str">
        <f>IF([1]环网柜!D183="","",[1]环网柜!D183)</f>
        <v/>
      </c>
      <c r="D183" t="str">
        <f>IF([1]环网柜!E183="","",[1]环网柜!E183)</f>
        <v/>
      </c>
      <c r="E183" t="str">
        <f>IF([1]环网柜!J183="","",[1]环网柜!J183)</f>
        <v/>
      </c>
    </row>
    <row r="184" spans="1:5" x14ac:dyDescent="0.15">
      <c r="A184" t="str">
        <f>IF([1]环网柜!A184="","",[1]环网柜!A184)</f>
        <v/>
      </c>
      <c r="B184" t="str">
        <f>IF([1]环网柜!B184="","",[1]环网柜!B184)</f>
        <v/>
      </c>
      <c r="C184" t="str">
        <f>IF([1]环网柜!D184="","",[1]环网柜!D184)</f>
        <v/>
      </c>
      <c r="D184" t="str">
        <f>IF([1]环网柜!E184="","",[1]环网柜!E184)</f>
        <v/>
      </c>
      <c r="E184" t="str">
        <f>IF([1]环网柜!J184="","",[1]环网柜!J184)</f>
        <v/>
      </c>
    </row>
    <row r="185" spans="1:5" x14ac:dyDescent="0.15">
      <c r="A185" t="str">
        <f>IF([1]环网柜!A185="","",[1]环网柜!A185)</f>
        <v/>
      </c>
      <c r="B185" t="str">
        <f>IF([1]环网柜!B185="","",[1]环网柜!B185)</f>
        <v/>
      </c>
      <c r="C185" t="str">
        <f>IF([1]环网柜!D185="","",[1]环网柜!D185)</f>
        <v/>
      </c>
      <c r="D185" t="str">
        <f>IF([1]环网柜!E185="","",[1]环网柜!E185)</f>
        <v/>
      </c>
      <c r="E185" t="str">
        <f>IF([1]环网柜!J185="","",[1]环网柜!J185)</f>
        <v/>
      </c>
    </row>
    <row r="186" spans="1:5" x14ac:dyDescent="0.15">
      <c r="A186" t="str">
        <f>IF([1]环网柜!A186="","",[1]环网柜!A186)</f>
        <v/>
      </c>
      <c r="B186" t="str">
        <f>IF([1]环网柜!B186="","",[1]环网柜!B186)</f>
        <v/>
      </c>
      <c r="C186" t="str">
        <f>IF([1]环网柜!D186="","",[1]环网柜!D186)</f>
        <v/>
      </c>
      <c r="D186" t="str">
        <f>IF([1]环网柜!E186="","",[1]环网柜!E186)</f>
        <v/>
      </c>
      <c r="E186" t="str">
        <f>IF([1]环网柜!J186="","",[1]环网柜!J186)</f>
        <v/>
      </c>
    </row>
    <row r="187" spans="1:5" x14ac:dyDescent="0.15">
      <c r="A187" t="str">
        <f>IF([1]环网柜!A187="","",[1]环网柜!A187)</f>
        <v/>
      </c>
      <c r="B187" t="str">
        <f>IF([1]环网柜!B187="","",[1]环网柜!B187)</f>
        <v/>
      </c>
      <c r="C187" t="str">
        <f>IF([1]环网柜!D187="","",[1]环网柜!D187)</f>
        <v/>
      </c>
      <c r="D187" t="str">
        <f>IF([1]环网柜!E187="","",[1]环网柜!E187)</f>
        <v/>
      </c>
      <c r="E187" t="str">
        <f>IF([1]环网柜!J187="","",[1]环网柜!J187)</f>
        <v/>
      </c>
    </row>
    <row r="188" spans="1:5" x14ac:dyDescent="0.15">
      <c r="A188" t="str">
        <f>IF([1]环网柜!A188="","",[1]环网柜!A188)</f>
        <v/>
      </c>
      <c r="B188" t="str">
        <f>IF([1]环网柜!B188="","",[1]环网柜!B188)</f>
        <v/>
      </c>
      <c r="C188" t="str">
        <f>IF([1]环网柜!D188="","",[1]环网柜!D188)</f>
        <v/>
      </c>
      <c r="D188" t="str">
        <f>IF([1]环网柜!E188="","",[1]环网柜!E188)</f>
        <v/>
      </c>
      <c r="E188" t="str">
        <f>IF([1]环网柜!J188="","",[1]环网柜!J188)</f>
        <v/>
      </c>
    </row>
    <row r="189" spans="1:5" x14ac:dyDescent="0.15">
      <c r="A189" t="str">
        <f>IF([1]环网柜!A189="","",[1]环网柜!A189)</f>
        <v/>
      </c>
      <c r="B189" t="str">
        <f>IF([1]环网柜!B189="","",[1]环网柜!B189)</f>
        <v/>
      </c>
      <c r="C189" t="str">
        <f>IF([1]环网柜!D189="","",[1]环网柜!D189)</f>
        <v/>
      </c>
      <c r="D189" t="str">
        <f>IF([1]环网柜!E189="","",[1]环网柜!E189)</f>
        <v/>
      </c>
      <c r="E189" t="str">
        <f>IF([1]环网柜!J189="","",[1]环网柜!J189)</f>
        <v/>
      </c>
    </row>
    <row r="190" spans="1:5" x14ac:dyDescent="0.15">
      <c r="A190" t="str">
        <f>IF([1]环网柜!A190="","",[1]环网柜!A190)</f>
        <v/>
      </c>
      <c r="B190" t="str">
        <f>IF([1]环网柜!B190="","",[1]环网柜!B190)</f>
        <v/>
      </c>
      <c r="C190" t="str">
        <f>IF([1]环网柜!D190="","",[1]环网柜!D190)</f>
        <v/>
      </c>
      <c r="D190" t="str">
        <f>IF([1]环网柜!E190="","",[1]环网柜!E190)</f>
        <v/>
      </c>
      <c r="E190" t="str">
        <f>IF([1]环网柜!J190="","",[1]环网柜!J190)</f>
        <v/>
      </c>
    </row>
    <row r="191" spans="1:5" x14ac:dyDescent="0.15">
      <c r="A191" t="str">
        <f>IF([1]环网柜!A191="","",[1]环网柜!A191)</f>
        <v/>
      </c>
      <c r="B191" t="str">
        <f>IF([1]环网柜!B191="","",[1]环网柜!B191)</f>
        <v/>
      </c>
      <c r="C191" t="str">
        <f>IF([1]环网柜!D191="","",[1]环网柜!D191)</f>
        <v/>
      </c>
      <c r="D191" t="str">
        <f>IF([1]环网柜!E191="","",[1]环网柜!E191)</f>
        <v/>
      </c>
      <c r="E191" t="str">
        <f>IF([1]环网柜!J191="","",[1]环网柜!J191)</f>
        <v/>
      </c>
    </row>
    <row r="192" spans="1:5" x14ac:dyDescent="0.15">
      <c r="A192" t="str">
        <f>IF([1]环网柜!A192="","",[1]环网柜!A192)</f>
        <v/>
      </c>
      <c r="B192" t="str">
        <f>IF([1]环网柜!B192="","",[1]环网柜!B192)</f>
        <v/>
      </c>
      <c r="C192" t="str">
        <f>IF([1]环网柜!D192="","",[1]环网柜!D192)</f>
        <v/>
      </c>
      <c r="D192" t="str">
        <f>IF([1]环网柜!E192="","",[1]环网柜!E192)</f>
        <v/>
      </c>
      <c r="E192" t="str">
        <f>IF([1]环网柜!J192="","",[1]环网柜!J192)</f>
        <v/>
      </c>
    </row>
    <row r="193" spans="1:5" x14ac:dyDescent="0.15">
      <c r="A193" t="str">
        <f>IF([1]环网柜!A193="","",[1]环网柜!A193)</f>
        <v/>
      </c>
      <c r="B193" t="str">
        <f>IF([1]环网柜!B193="","",[1]环网柜!B193)</f>
        <v/>
      </c>
      <c r="C193" t="str">
        <f>IF([1]环网柜!D193="","",[1]环网柜!D193)</f>
        <v/>
      </c>
      <c r="D193" t="str">
        <f>IF([1]环网柜!E193="","",[1]环网柜!E193)</f>
        <v/>
      </c>
      <c r="E193" t="str">
        <f>IF([1]环网柜!J193="","",[1]环网柜!J193)</f>
        <v/>
      </c>
    </row>
    <row r="194" spans="1:5" x14ac:dyDescent="0.15">
      <c r="A194" t="str">
        <f>IF([1]环网柜!A194="","",[1]环网柜!A194)</f>
        <v/>
      </c>
      <c r="B194" t="str">
        <f>IF([1]环网柜!B194="","",[1]环网柜!B194)</f>
        <v/>
      </c>
      <c r="C194" t="str">
        <f>IF([1]环网柜!D194="","",[1]环网柜!D194)</f>
        <v/>
      </c>
      <c r="D194" t="str">
        <f>IF([1]环网柜!E194="","",[1]环网柜!E194)</f>
        <v/>
      </c>
      <c r="E194" t="str">
        <f>IF([1]环网柜!J194="","",[1]环网柜!J194)</f>
        <v/>
      </c>
    </row>
    <row r="195" spans="1:5" x14ac:dyDescent="0.15">
      <c r="A195" t="str">
        <f>IF([1]环网柜!A195="","",[1]环网柜!A195)</f>
        <v/>
      </c>
      <c r="B195" t="str">
        <f>IF([1]环网柜!B195="","",[1]环网柜!B195)</f>
        <v/>
      </c>
      <c r="C195" t="str">
        <f>IF([1]环网柜!D195="","",[1]环网柜!D195)</f>
        <v/>
      </c>
      <c r="D195" t="str">
        <f>IF([1]环网柜!E195="","",[1]环网柜!E195)</f>
        <v/>
      </c>
      <c r="E195" t="str">
        <f>IF([1]环网柜!J195="","",[1]环网柜!J195)</f>
        <v/>
      </c>
    </row>
    <row r="196" spans="1:5" x14ac:dyDescent="0.15">
      <c r="A196" t="str">
        <f>IF([1]环网柜!A196="","",[1]环网柜!A196)</f>
        <v/>
      </c>
      <c r="B196" t="str">
        <f>IF([1]环网柜!B196="","",[1]环网柜!B196)</f>
        <v/>
      </c>
      <c r="C196" t="str">
        <f>IF([1]环网柜!D196="","",[1]环网柜!D196)</f>
        <v/>
      </c>
      <c r="D196" t="str">
        <f>IF([1]环网柜!E196="","",[1]环网柜!E196)</f>
        <v/>
      </c>
      <c r="E196" t="str">
        <f>IF([1]环网柜!J196="","",[1]环网柜!J196)</f>
        <v/>
      </c>
    </row>
    <row r="197" spans="1:5" x14ac:dyDescent="0.15">
      <c r="A197" t="str">
        <f>IF([1]环网柜!A197="","",[1]环网柜!A197)</f>
        <v/>
      </c>
      <c r="B197" t="str">
        <f>IF([1]环网柜!B197="","",[1]环网柜!B197)</f>
        <v/>
      </c>
      <c r="C197" t="str">
        <f>IF([1]环网柜!D197="","",[1]环网柜!D197)</f>
        <v/>
      </c>
      <c r="D197" t="str">
        <f>IF([1]环网柜!E197="","",[1]环网柜!E197)</f>
        <v/>
      </c>
      <c r="E197" t="str">
        <f>IF([1]环网柜!J197="","",[1]环网柜!J197)</f>
        <v/>
      </c>
    </row>
    <row r="198" spans="1:5" x14ac:dyDescent="0.15">
      <c r="A198" t="str">
        <f>IF([1]环网柜!A198="","",[1]环网柜!A198)</f>
        <v/>
      </c>
      <c r="B198" t="str">
        <f>IF([1]环网柜!B198="","",[1]环网柜!B198)</f>
        <v/>
      </c>
      <c r="C198" t="str">
        <f>IF([1]环网柜!D198="","",[1]环网柜!D198)</f>
        <v/>
      </c>
      <c r="D198" t="str">
        <f>IF([1]环网柜!E198="","",[1]环网柜!E198)</f>
        <v/>
      </c>
      <c r="E198" t="str">
        <f>IF([1]环网柜!J198="","",[1]环网柜!J198)</f>
        <v/>
      </c>
    </row>
    <row r="199" spans="1:5" x14ac:dyDescent="0.15">
      <c r="A199" t="str">
        <f>IF([1]环网柜!A199="","",[1]环网柜!A199)</f>
        <v/>
      </c>
      <c r="B199" t="str">
        <f>IF([1]环网柜!B199="","",[1]环网柜!B199)</f>
        <v/>
      </c>
      <c r="C199" t="str">
        <f>IF([1]环网柜!D199="","",[1]环网柜!D199)</f>
        <v/>
      </c>
      <c r="D199" t="str">
        <f>IF([1]环网柜!E199="","",[1]环网柜!E199)</f>
        <v/>
      </c>
      <c r="E199" t="str">
        <f>IF([1]环网柜!J199="","",[1]环网柜!J199)</f>
        <v/>
      </c>
    </row>
    <row r="200" spans="1:5" x14ac:dyDescent="0.15">
      <c r="A200" t="str">
        <f>IF([1]环网柜!A200="","",[1]环网柜!A200)</f>
        <v/>
      </c>
      <c r="B200" t="str">
        <f>IF([1]环网柜!B200="","",[1]环网柜!B200)</f>
        <v/>
      </c>
      <c r="C200" t="str">
        <f>IF([1]环网柜!D200="","",[1]环网柜!D200)</f>
        <v/>
      </c>
      <c r="D200" t="str">
        <f>IF([1]环网柜!E200="","",[1]环网柜!E200)</f>
        <v/>
      </c>
      <c r="E200" t="str">
        <f>IF([1]环网柜!J200="","",[1]环网柜!J200)</f>
        <v/>
      </c>
    </row>
    <row r="201" spans="1:5" x14ac:dyDescent="0.15">
      <c r="A201" t="str">
        <f>IF([1]环网柜!A201="","",[1]环网柜!A201)</f>
        <v/>
      </c>
      <c r="B201" t="str">
        <f>IF([1]环网柜!B201="","",[1]环网柜!B201)</f>
        <v/>
      </c>
      <c r="C201" t="str">
        <f>IF([1]环网柜!D201="","",[1]环网柜!D201)</f>
        <v/>
      </c>
      <c r="D201" t="str">
        <f>IF([1]环网柜!E201="","",[1]环网柜!E201)</f>
        <v/>
      </c>
      <c r="E201" t="str">
        <f>IF([1]环网柜!J201="","",[1]环网柜!J201)</f>
        <v/>
      </c>
    </row>
    <row r="202" spans="1:5" x14ac:dyDescent="0.15">
      <c r="A202" t="str">
        <f>IF([1]环网柜!A202="","",[1]环网柜!A202)</f>
        <v/>
      </c>
      <c r="B202" t="str">
        <f>IF([1]环网柜!B202="","",[1]环网柜!B202)</f>
        <v/>
      </c>
      <c r="C202" t="str">
        <f>IF([1]环网柜!D202="","",[1]环网柜!D202)</f>
        <v/>
      </c>
      <c r="D202" t="str">
        <f>IF([1]环网柜!E202="","",[1]环网柜!E202)</f>
        <v/>
      </c>
      <c r="E202" t="str">
        <f>IF([1]环网柜!J202="","",[1]环网柜!J202)</f>
        <v/>
      </c>
    </row>
    <row r="203" spans="1:5" x14ac:dyDescent="0.15">
      <c r="A203" t="str">
        <f>IF([1]环网柜!A203="","",[1]环网柜!A203)</f>
        <v/>
      </c>
      <c r="B203" t="str">
        <f>IF([1]环网柜!B203="","",[1]环网柜!B203)</f>
        <v/>
      </c>
      <c r="C203" t="str">
        <f>IF([1]环网柜!D203="","",[1]环网柜!D203)</f>
        <v/>
      </c>
      <c r="D203" t="str">
        <f>IF([1]环网柜!E203="","",[1]环网柜!E203)</f>
        <v/>
      </c>
      <c r="E203" t="str">
        <f>IF([1]环网柜!J203="","",[1]环网柜!J203)</f>
        <v/>
      </c>
    </row>
    <row r="204" spans="1:5" x14ac:dyDescent="0.15">
      <c r="A204" t="str">
        <f>IF([1]环网柜!A204="","",[1]环网柜!A204)</f>
        <v/>
      </c>
      <c r="B204" t="str">
        <f>IF([1]环网柜!B204="","",[1]环网柜!B204)</f>
        <v/>
      </c>
      <c r="C204" t="str">
        <f>IF([1]环网柜!D204="","",[1]环网柜!D204)</f>
        <v/>
      </c>
      <c r="D204" t="str">
        <f>IF([1]环网柜!E204="","",[1]环网柜!E204)</f>
        <v/>
      </c>
      <c r="E204" t="str">
        <f>IF([1]环网柜!J204="","",[1]环网柜!J204)</f>
        <v/>
      </c>
    </row>
    <row r="205" spans="1:5" x14ac:dyDescent="0.15">
      <c r="A205" t="str">
        <f>IF([1]环网柜!A205="","",[1]环网柜!A205)</f>
        <v/>
      </c>
      <c r="B205" t="str">
        <f>IF([1]环网柜!B205="","",[1]环网柜!B205)</f>
        <v/>
      </c>
      <c r="C205" t="str">
        <f>IF([1]环网柜!D205="","",[1]环网柜!D205)</f>
        <v/>
      </c>
      <c r="D205" t="str">
        <f>IF([1]环网柜!E205="","",[1]环网柜!E205)</f>
        <v/>
      </c>
      <c r="E205" t="str">
        <f>IF([1]环网柜!J205="","",[1]环网柜!J205)</f>
        <v/>
      </c>
    </row>
    <row r="206" spans="1:5" x14ac:dyDescent="0.15">
      <c r="A206" t="str">
        <f>IF([1]环网柜!A206="","",[1]环网柜!A206)</f>
        <v/>
      </c>
      <c r="B206" t="str">
        <f>IF([1]环网柜!B206="","",[1]环网柜!B206)</f>
        <v/>
      </c>
      <c r="C206" t="str">
        <f>IF([1]环网柜!D206="","",[1]环网柜!D206)</f>
        <v/>
      </c>
      <c r="D206" t="str">
        <f>IF([1]环网柜!E206="","",[1]环网柜!E206)</f>
        <v/>
      </c>
      <c r="E206" t="str">
        <f>IF([1]环网柜!J206="","",[1]环网柜!J206)</f>
        <v/>
      </c>
    </row>
    <row r="207" spans="1:5" x14ac:dyDescent="0.15">
      <c r="A207" t="str">
        <f>IF([1]环网柜!A207="","",[1]环网柜!A207)</f>
        <v/>
      </c>
      <c r="B207" t="str">
        <f>IF([1]环网柜!B207="","",[1]环网柜!B207)</f>
        <v/>
      </c>
      <c r="C207" t="str">
        <f>IF([1]环网柜!D207="","",[1]环网柜!D207)</f>
        <v/>
      </c>
      <c r="D207" t="str">
        <f>IF([1]环网柜!E207="","",[1]环网柜!E207)</f>
        <v/>
      </c>
      <c r="E207" t="str">
        <f>IF([1]环网柜!J207="","",[1]环网柜!J207)</f>
        <v/>
      </c>
    </row>
    <row r="208" spans="1:5" x14ac:dyDescent="0.15">
      <c r="A208" t="str">
        <f>IF([1]环网柜!A208="","",[1]环网柜!A208)</f>
        <v/>
      </c>
      <c r="B208" t="str">
        <f>IF([1]环网柜!B208="","",[1]环网柜!B208)</f>
        <v/>
      </c>
      <c r="C208" t="str">
        <f>IF([1]环网柜!D208="","",[1]环网柜!D208)</f>
        <v/>
      </c>
      <c r="D208" t="str">
        <f>IF([1]环网柜!E208="","",[1]环网柜!E208)</f>
        <v/>
      </c>
      <c r="E208" t="str">
        <f>IF([1]环网柜!J208="","",[1]环网柜!J208)</f>
        <v/>
      </c>
    </row>
    <row r="209" spans="1:5" x14ac:dyDescent="0.15">
      <c r="A209" t="str">
        <f>IF([1]环网柜!A209="","",[1]环网柜!A209)</f>
        <v/>
      </c>
      <c r="B209" t="str">
        <f>IF([1]环网柜!B209="","",[1]环网柜!B209)</f>
        <v/>
      </c>
      <c r="C209" t="str">
        <f>IF([1]环网柜!D209="","",[1]环网柜!D209)</f>
        <v/>
      </c>
      <c r="D209" t="str">
        <f>IF([1]环网柜!E209="","",[1]环网柜!E209)</f>
        <v/>
      </c>
      <c r="E209" t="str">
        <f>IF([1]环网柜!J209="","",[1]环网柜!J209)</f>
        <v/>
      </c>
    </row>
    <row r="210" spans="1:5" x14ac:dyDescent="0.15">
      <c r="A210" t="str">
        <f>IF([1]环网柜!A210="","",[1]环网柜!A210)</f>
        <v/>
      </c>
      <c r="B210" t="str">
        <f>IF([1]环网柜!B210="","",[1]环网柜!B210)</f>
        <v/>
      </c>
      <c r="C210" t="str">
        <f>IF([1]环网柜!D210="","",[1]环网柜!D210)</f>
        <v/>
      </c>
      <c r="D210" t="str">
        <f>IF([1]环网柜!E210="","",[1]环网柜!E210)</f>
        <v/>
      </c>
      <c r="E210" t="str">
        <f>IF([1]环网柜!J210="","",[1]环网柜!J210)</f>
        <v/>
      </c>
    </row>
    <row r="211" spans="1:5" x14ac:dyDescent="0.15">
      <c r="A211" t="str">
        <f>IF([1]环网柜!A211="","",[1]环网柜!A211)</f>
        <v/>
      </c>
      <c r="B211" t="str">
        <f>IF([1]环网柜!B211="","",[1]环网柜!B211)</f>
        <v/>
      </c>
      <c r="C211" t="str">
        <f>IF([1]环网柜!D211="","",[1]环网柜!D211)</f>
        <v/>
      </c>
      <c r="D211" t="str">
        <f>IF([1]环网柜!E211="","",[1]环网柜!E211)</f>
        <v/>
      </c>
      <c r="E211" t="str">
        <f>IF([1]环网柜!J211="","",[1]环网柜!J211)</f>
        <v/>
      </c>
    </row>
    <row r="212" spans="1:5" x14ac:dyDescent="0.15">
      <c r="A212" t="str">
        <f>IF([1]环网柜!A212="","",[1]环网柜!A212)</f>
        <v/>
      </c>
      <c r="B212" t="str">
        <f>IF([1]环网柜!B212="","",[1]环网柜!B212)</f>
        <v/>
      </c>
      <c r="C212" t="str">
        <f>IF([1]环网柜!D212="","",[1]环网柜!D212)</f>
        <v/>
      </c>
      <c r="D212" t="str">
        <f>IF([1]环网柜!E212="","",[1]环网柜!E212)</f>
        <v/>
      </c>
      <c r="E212" t="str">
        <f>IF([1]环网柜!J212="","",[1]环网柜!J212)</f>
        <v/>
      </c>
    </row>
    <row r="213" spans="1:5" x14ac:dyDescent="0.15">
      <c r="A213" t="str">
        <f>IF([1]环网柜!A213="","",[1]环网柜!A213)</f>
        <v/>
      </c>
      <c r="B213" t="str">
        <f>IF([1]环网柜!B213="","",[1]环网柜!B213)</f>
        <v/>
      </c>
      <c r="C213" t="str">
        <f>IF([1]环网柜!D213="","",[1]环网柜!D213)</f>
        <v/>
      </c>
      <c r="D213" t="str">
        <f>IF([1]环网柜!E213="","",[1]环网柜!E213)</f>
        <v/>
      </c>
      <c r="E213" t="str">
        <f>IF([1]环网柜!J213="","",[1]环网柜!J213)</f>
        <v/>
      </c>
    </row>
    <row r="214" spans="1:5" x14ac:dyDescent="0.15">
      <c r="A214" t="str">
        <f>IF([1]环网柜!A214="","",[1]环网柜!A214)</f>
        <v/>
      </c>
      <c r="B214" t="str">
        <f>IF([1]环网柜!B214="","",[1]环网柜!B214)</f>
        <v/>
      </c>
      <c r="C214" t="str">
        <f>IF([1]环网柜!D214="","",[1]环网柜!D214)</f>
        <v/>
      </c>
      <c r="D214" t="str">
        <f>IF([1]环网柜!E214="","",[1]环网柜!E214)</f>
        <v/>
      </c>
      <c r="E214" t="str">
        <f>IF([1]环网柜!J214="","",[1]环网柜!J214)</f>
        <v/>
      </c>
    </row>
    <row r="215" spans="1:5" x14ac:dyDescent="0.15">
      <c r="A215" t="str">
        <f>IF([1]环网柜!A215="","",[1]环网柜!A215)</f>
        <v/>
      </c>
      <c r="B215" t="str">
        <f>IF([1]环网柜!B215="","",[1]环网柜!B215)</f>
        <v/>
      </c>
      <c r="C215" t="str">
        <f>IF([1]环网柜!D215="","",[1]环网柜!D215)</f>
        <v/>
      </c>
      <c r="D215" t="str">
        <f>IF([1]环网柜!E215="","",[1]环网柜!E215)</f>
        <v/>
      </c>
      <c r="E215" t="str">
        <f>IF([1]环网柜!J215="","",[1]环网柜!J215)</f>
        <v/>
      </c>
    </row>
    <row r="216" spans="1:5" x14ac:dyDescent="0.15">
      <c r="A216" t="str">
        <f>IF([1]环网柜!A216="","",[1]环网柜!A216)</f>
        <v/>
      </c>
      <c r="B216" t="str">
        <f>IF([1]环网柜!B216="","",[1]环网柜!B216)</f>
        <v/>
      </c>
      <c r="C216" t="str">
        <f>IF([1]环网柜!D216="","",[1]环网柜!D216)</f>
        <v/>
      </c>
      <c r="D216" t="str">
        <f>IF([1]环网柜!E216="","",[1]环网柜!E216)</f>
        <v/>
      </c>
      <c r="E216" t="str">
        <f>IF([1]环网柜!J216="","",[1]环网柜!J216)</f>
        <v/>
      </c>
    </row>
    <row r="217" spans="1:5" x14ac:dyDescent="0.15">
      <c r="A217" t="str">
        <f>IF([1]环网柜!A217="","",[1]环网柜!A217)</f>
        <v/>
      </c>
      <c r="B217" t="str">
        <f>IF([1]环网柜!B217="","",[1]环网柜!B217)</f>
        <v/>
      </c>
      <c r="C217" t="str">
        <f>IF([1]环网柜!D217="","",[1]环网柜!D217)</f>
        <v/>
      </c>
      <c r="D217" t="str">
        <f>IF([1]环网柜!E217="","",[1]环网柜!E217)</f>
        <v/>
      </c>
      <c r="E217" t="str">
        <f>IF([1]环网柜!J217="","",[1]环网柜!J217)</f>
        <v/>
      </c>
    </row>
    <row r="218" spans="1:5" x14ac:dyDescent="0.15">
      <c r="A218" t="str">
        <f>IF([1]环网柜!A218="","",[1]环网柜!A218)</f>
        <v/>
      </c>
      <c r="B218" t="str">
        <f>IF([1]环网柜!B218="","",[1]环网柜!B218)</f>
        <v/>
      </c>
      <c r="C218" t="str">
        <f>IF([1]环网柜!D218="","",[1]环网柜!D218)</f>
        <v/>
      </c>
      <c r="D218" t="str">
        <f>IF([1]环网柜!E218="","",[1]环网柜!E218)</f>
        <v/>
      </c>
      <c r="E218" t="str">
        <f>IF([1]环网柜!J218="","",[1]环网柜!J218)</f>
        <v/>
      </c>
    </row>
    <row r="219" spans="1:5" x14ac:dyDescent="0.15">
      <c r="A219" t="str">
        <f>IF([1]环网柜!A219="","",[1]环网柜!A219)</f>
        <v/>
      </c>
      <c r="B219" t="str">
        <f>IF([1]环网柜!B219="","",[1]环网柜!B219)</f>
        <v/>
      </c>
      <c r="C219" t="str">
        <f>IF([1]环网柜!D219="","",[1]环网柜!D219)</f>
        <v/>
      </c>
      <c r="D219" t="str">
        <f>IF([1]环网柜!E219="","",[1]环网柜!E219)</f>
        <v/>
      </c>
      <c r="E219" t="str">
        <f>IF([1]环网柜!J219="","",[1]环网柜!J219)</f>
        <v/>
      </c>
    </row>
    <row r="220" spans="1:5" x14ac:dyDescent="0.15">
      <c r="A220" t="str">
        <f>IF([1]环网柜!A220="","",[1]环网柜!A220)</f>
        <v/>
      </c>
      <c r="B220" t="str">
        <f>IF([1]环网柜!B220="","",[1]环网柜!B220)</f>
        <v/>
      </c>
      <c r="C220" t="str">
        <f>IF([1]环网柜!D220="","",[1]环网柜!D220)</f>
        <v/>
      </c>
      <c r="D220" t="str">
        <f>IF([1]环网柜!E220="","",[1]环网柜!E220)</f>
        <v/>
      </c>
      <c r="E220" t="str">
        <f>IF([1]环网柜!J220="","",[1]环网柜!J220)</f>
        <v/>
      </c>
    </row>
    <row r="221" spans="1:5" x14ac:dyDescent="0.15">
      <c r="A221" t="str">
        <f>IF([1]环网柜!A221="","",[1]环网柜!A221)</f>
        <v/>
      </c>
      <c r="B221" t="str">
        <f>IF([1]环网柜!B221="","",[1]环网柜!B221)</f>
        <v/>
      </c>
      <c r="C221" t="str">
        <f>IF([1]环网柜!D221="","",[1]环网柜!D221)</f>
        <v/>
      </c>
      <c r="D221" t="str">
        <f>IF([1]环网柜!E221="","",[1]环网柜!E221)</f>
        <v/>
      </c>
      <c r="E221" t="str">
        <f>IF([1]环网柜!J221="","",[1]环网柜!J221)</f>
        <v/>
      </c>
    </row>
    <row r="222" spans="1:5" x14ac:dyDescent="0.15">
      <c r="A222" t="str">
        <f>IF([1]环网柜!A222="","",[1]环网柜!A222)</f>
        <v/>
      </c>
      <c r="B222" t="str">
        <f>IF([1]环网柜!B222="","",[1]环网柜!B222)</f>
        <v/>
      </c>
      <c r="C222" t="str">
        <f>IF([1]环网柜!D222="","",[1]环网柜!D222)</f>
        <v/>
      </c>
      <c r="D222" t="str">
        <f>IF([1]环网柜!E222="","",[1]环网柜!E222)</f>
        <v/>
      </c>
      <c r="E222" t="str">
        <f>IF([1]环网柜!J222="","",[1]环网柜!J222)</f>
        <v/>
      </c>
    </row>
    <row r="223" spans="1:5" x14ac:dyDescent="0.15">
      <c r="A223" t="str">
        <f>IF([1]环网柜!A223="","",[1]环网柜!A223)</f>
        <v/>
      </c>
      <c r="B223" t="str">
        <f>IF([1]环网柜!B223="","",[1]环网柜!B223)</f>
        <v/>
      </c>
      <c r="C223" t="str">
        <f>IF([1]环网柜!D223="","",[1]环网柜!D223)</f>
        <v/>
      </c>
      <c r="D223" t="str">
        <f>IF([1]环网柜!E223="","",[1]环网柜!E223)</f>
        <v/>
      </c>
      <c r="E223" t="str">
        <f>IF([1]环网柜!J223="","",[1]环网柜!J223)</f>
        <v/>
      </c>
    </row>
    <row r="224" spans="1:5" x14ac:dyDescent="0.15">
      <c r="A224" t="str">
        <f>IF([1]环网柜!A224="","",[1]环网柜!A224)</f>
        <v/>
      </c>
      <c r="B224" t="str">
        <f>IF([1]环网柜!B224="","",[1]环网柜!B224)</f>
        <v/>
      </c>
      <c r="C224" t="str">
        <f>IF([1]环网柜!D224="","",[1]环网柜!D224)</f>
        <v/>
      </c>
      <c r="D224" t="str">
        <f>IF([1]环网柜!E224="","",[1]环网柜!E224)</f>
        <v/>
      </c>
      <c r="E224" t="str">
        <f>IF([1]环网柜!J224="","",[1]环网柜!J224)</f>
        <v/>
      </c>
    </row>
    <row r="225" spans="1:5" x14ac:dyDescent="0.15">
      <c r="A225" t="str">
        <f>IF([1]环网柜!A225="","",[1]环网柜!A225)</f>
        <v/>
      </c>
      <c r="B225" t="str">
        <f>IF([1]环网柜!B225="","",[1]环网柜!B225)</f>
        <v/>
      </c>
      <c r="C225" t="str">
        <f>IF([1]环网柜!D225="","",[1]环网柜!D225)</f>
        <v/>
      </c>
      <c r="D225" t="str">
        <f>IF([1]环网柜!E225="","",[1]环网柜!E225)</f>
        <v/>
      </c>
      <c r="E225" t="str">
        <f>IF([1]环网柜!J225="","",[1]环网柜!J225)</f>
        <v/>
      </c>
    </row>
    <row r="226" spans="1:5" x14ac:dyDescent="0.15">
      <c r="A226" t="str">
        <f>IF([1]环网柜!A226="","",[1]环网柜!A226)</f>
        <v/>
      </c>
      <c r="B226" t="str">
        <f>IF([1]环网柜!B226="","",[1]环网柜!B226)</f>
        <v/>
      </c>
      <c r="C226" t="str">
        <f>IF([1]环网柜!D226="","",[1]环网柜!D226)</f>
        <v/>
      </c>
      <c r="D226" t="str">
        <f>IF([1]环网柜!E226="","",[1]环网柜!E226)</f>
        <v/>
      </c>
      <c r="E226" t="str">
        <f>IF([1]环网柜!J226="","",[1]环网柜!J226)</f>
        <v/>
      </c>
    </row>
    <row r="227" spans="1:5" x14ac:dyDescent="0.15">
      <c r="A227" t="str">
        <f>IF([1]环网柜!A227="","",[1]环网柜!A227)</f>
        <v/>
      </c>
      <c r="B227" t="str">
        <f>IF([1]环网柜!B227="","",[1]环网柜!B227)</f>
        <v/>
      </c>
      <c r="C227" t="str">
        <f>IF([1]环网柜!D227="","",[1]环网柜!D227)</f>
        <v/>
      </c>
      <c r="D227" t="str">
        <f>IF([1]环网柜!E227="","",[1]环网柜!E227)</f>
        <v/>
      </c>
      <c r="E227" t="str">
        <f>IF([1]环网柜!J227="","",[1]环网柜!J227)</f>
        <v/>
      </c>
    </row>
    <row r="228" spans="1:5" x14ac:dyDescent="0.15">
      <c r="A228" t="str">
        <f>IF([1]环网柜!A228="","",[1]环网柜!A228)</f>
        <v/>
      </c>
      <c r="B228" t="str">
        <f>IF([1]环网柜!B228="","",[1]环网柜!B228)</f>
        <v/>
      </c>
      <c r="C228" t="str">
        <f>IF([1]环网柜!D228="","",[1]环网柜!D228)</f>
        <v/>
      </c>
      <c r="D228" t="str">
        <f>IF([1]环网柜!E228="","",[1]环网柜!E228)</f>
        <v/>
      </c>
      <c r="E228" t="str">
        <f>IF([1]环网柜!J228="","",[1]环网柜!J228)</f>
        <v/>
      </c>
    </row>
    <row r="229" spans="1:5" x14ac:dyDescent="0.15">
      <c r="A229" t="str">
        <f>IF([1]环网柜!A229="","",[1]环网柜!A229)</f>
        <v/>
      </c>
      <c r="B229" t="str">
        <f>IF([1]环网柜!B229="","",[1]环网柜!B229)</f>
        <v/>
      </c>
      <c r="C229" t="str">
        <f>IF([1]环网柜!D229="","",[1]环网柜!D229)</f>
        <v/>
      </c>
      <c r="D229" t="str">
        <f>IF([1]环网柜!E229="","",[1]环网柜!E229)</f>
        <v/>
      </c>
      <c r="E229" t="str">
        <f>IF([1]环网柜!J229="","",[1]环网柜!J229)</f>
        <v/>
      </c>
    </row>
    <row r="230" spans="1:5" x14ac:dyDescent="0.15">
      <c r="A230" t="str">
        <f>IF([1]环网柜!A230="","",[1]环网柜!A230)</f>
        <v/>
      </c>
      <c r="B230" t="str">
        <f>IF([1]环网柜!B230="","",[1]环网柜!B230)</f>
        <v/>
      </c>
      <c r="C230" t="str">
        <f>IF([1]环网柜!D230="","",[1]环网柜!D230)</f>
        <v/>
      </c>
      <c r="D230" t="str">
        <f>IF([1]环网柜!E230="","",[1]环网柜!E230)</f>
        <v/>
      </c>
      <c r="E230" t="str">
        <f>IF([1]环网柜!J230="","",[1]环网柜!J230)</f>
        <v/>
      </c>
    </row>
    <row r="231" spans="1:5" x14ac:dyDescent="0.15">
      <c r="A231" t="str">
        <f>IF([1]环网柜!A231="","",[1]环网柜!A231)</f>
        <v/>
      </c>
      <c r="B231" t="str">
        <f>IF([1]环网柜!B231="","",[1]环网柜!B231)</f>
        <v/>
      </c>
      <c r="C231" t="str">
        <f>IF([1]环网柜!D231="","",[1]环网柜!D231)</f>
        <v/>
      </c>
      <c r="D231" t="str">
        <f>IF([1]环网柜!E231="","",[1]环网柜!E231)</f>
        <v/>
      </c>
      <c r="E231" t="str">
        <f>IF([1]环网柜!J231="","",[1]环网柜!J231)</f>
        <v/>
      </c>
    </row>
    <row r="232" spans="1:5" x14ac:dyDescent="0.15">
      <c r="A232" t="str">
        <f>IF([1]环网柜!A232="","",[1]环网柜!A232)</f>
        <v/>
      </c>
      <c r="B232" t="str">
        <f>IF([1]环网柜!B232="","",[1]环网柜!B232)</f>
        <v/>
      </c>
      <c r="C232" t="str">
        <f>IF([1]环网柜!D232="","",[1]环网柜!D232)</f>
        <v/>
      </c>
      <c r="D232" t="str">
        <f>IF([1]环网柜!E232="","",[1]环网柜!E232)</f>
        <v/>
      </c>
      <c r="E232" t="str">
        <f>IF([1]环网柜!J232="","",[1]环网柜!J232)</f>
        <v/>
      </c>
    </row>
    <row r="233" spans="1:5" x14ac:dyDescent="0.15">
      <c r="A233" t="str">
        <f>IF([1]环网柜!A233="","",[1]环网柜!A233)</f>
        <v/>
      </c>
      <c r="B233" t="str">
        <f>IF([1]环网柜!B233="","",[1]环网柜!B233)</f>
        <v/>
      </c>
      <c r="C233" t="str">
        <f>IF([1]环网柜!D233="","",[1]环网柜!D233)</f>
        <v/>
      </c>
      <c r="D233" t="str">
        <f>IF([1]环网柜!E233="","",[1]环网柜!E233)</f>
        <v/>
      </c>
      <c r="E233" t="str">
        <f>IF([1]环网柜!J233="","",[1]环网柜!J233)</f>
        <v/>
      </c>
    </row>
    <row r="234" spans="1:5" x14ac:dyDescent="0.15">
      <c r="A234" t="str">
        <f>IF([1]环网柜!A234="","",[1]环网柜!A234)</f>
        <v/>
      </c>
      <c r="B234" t="str">
        <f>IF([1]环网柜!B234="","",[1]环网柜!B234)</f>
        <v/>
      </c>
      <c r="C234" t="str">
        <f>IF([1]环网柜!D234="","",[1]环网柜!D234)</f>
        <v/>
      </c>
      <c r="D234" t="str">
        <f>IF([1]环网柜!E234="","",[1]环网柜!E234)</f>
        <v/>
      </c>
      <c r="E234" t="str">
        <f>IF([1]环网柜!J234="","",[1]环网柜!J234)</f>
        <v/>
      </c>
    </row>
    <row r="235" spans="1:5" x14ac:dyDescent="0.15">
      <c r="A235" t="str">
        <f>IF([1]环网柜!A235="","",[1]环网柜!A235)</f>
        <v/>
      </c>
      <c r="B235" t="str">
        <f>IF([1]环网柜!B235="","",[1]环网柜!B235)</f>
        <v/>
      </c>
      <c r="C235" t="str">
        <f>IF([1]环网柜!D235="","",[1]环网柜!D235)</f>
        <v/>
      </c>
      <c r="D235" t="str">
        <f>IF([1]环网柜!E235="","",[1]环网柜!E235)</f>
        <v/>
      </c>
      <c r="E235" t="str">
        <f>IF([1]环网柜!J235="","",[1]环网柜!J235)</f>
        <v/>
      </c>
    </row>
    <row r="236" spans="1:5" x14ac:dyDescent="0.15">
      <c r="A236" t="str">
        <f>IF([1]环网柜!A236="","",[1]环网柜!A236)</f>
        <v/>
      </c>
      <c r="B236" t="str">
        <f>IF([1]环网柜!B236="","",[1]环网柜!B236)</f>
        <v/>
      </c>
      <c r="C236" t="str">
        <f>IF([1]环网柜!D236="","",[1]环网柜!D236)</f>
        <v/>
      </c>
      <c r="D236" t="str">
        <f>IF([1]环网柜!E236="","",[1]环网柜!E236)</f>
        <v/>
      </c>
      <c r="E236" t="str">
        <f>IF([1]环网柜!J236="","",[1]环网柜!J236)</f>
        <v/>
      </c>
    </row>
    <row r="237" spans="1:5" x14ac:dyDescent="0.15">
      <c r="A237" t="str">
        <f>IF([1]环网柜!A237="","",[1]环网柜!A237)</f>
        <v/>
      </c>
      <c r="B237" t="str">
        <f>IF([1]环网柜!B237="","",[1]环网柜!B237)</f>
        <v/>
      </c>
      <c r="C237" t="str">
        <f>IF([1]环网柜!D237="","",[1]环网柜!D237)</f>
        <v/>
      </c>
      <c r="D237" t="str">
        <f>IF([1]环网柜!E237="","",[1]环网柜!E237)</f>
        <v/>
      </c>
      <c r="E237" t="str">
        <f>IF([1]环网柜!J237="","",[1]环网柜!J237)</f>
        <v/>
      </c>
    </row>
    <row r="238" spans="1:5" x14ac:dyDescent="0.15">
      <c r="A238" t="str">
        <f>IF([1]环网柜!A238="","",[1]环网柜!A238)</f>
        <v/>
      </c>
      <c r="B238" t="str">
        <f>IF([1]环网柜!B238="","",[1]环网柜!B238)</f>
        <v/>
      </c>
      <c r="C238" t="str">
        <f>IF([1]环网柜!D238="","",[1]环网柜!D238)</f>
        <v/>
      </c>
      <c r="D238" t="str">
        <f>IF([1]环网柜!E238="","",[1]环网柜!E238)</f>
        <v/>
      </c>
      <c r="E238" t="str">
        <f>IF([1]环网柜!J238="","",[1]环网柜!J238)</f>
        <v/>
      </c>
    </row>
    <row r="239" spans="1:5" x14ac:dyDescent="0.15">
      <c r="A239" t="str">
        <f>IF([1]环网柜!A239="","",[1]环网柜!A239)</f>
        <v/>
      </c>
      <c r="B239" t="str">
        <f>IF([1]环网柜!B239="","",[1]环网柜!B239)</f>
        <v/>
      </c>
      <c r="C239" t="str">
        <f>IF([1]环网柜!D239="","",[1]环网柜!D239)</f>
        <v/>
      </c>
      <c r="D239" t="str">
        <f>IF([1]环网柜!E239="","",[1]环网柜!E239)</f>
        <v/>
      </c>
      <c r="E239" t="str">
        <f>IF([1]环网柜!J239="","",[1]环网柜!J239)</f>
        <v/>
      </c>
    </row>
    <row r="240" spans="1:5" x14ac:dyDescent="0.15">
      <c r="A240" t="str">
        <f>IF([1]环网柜!A240="","",[1]环网柜!A240)</f>
        <v/>
      </c>
      <c r="B240" t="str">
        <f>IF([1]环网柜!B240="","",[1]环网柜!B240)</f>
        <v/>
      </c>
      <c r="C240" t="str">
        <f>IF([1]环网柜!D240="","",[1]环网柜!D240)</f>
        <v/>
      </c>
      <c r="D240" t="str">
        <f>IF([1]环网柜!E240="","",[1]环网柜!E240)</f>
        <v/>
      </c>
      <c r="E240" t="str">
        <f>IF([1]环网柜!J240="","",[1]环网柜!J240)</f>
        <v/>
      </c>
    </row>
    <row r="241" spans="1:5" x14ac:dyDescent="0.15">
      <c r="A241" t="str">
        <f>IF([1]环网柜!A241="","",[1]环网柜!A241)</f>
        <v/>
      </c>
      <c r="B241" t="str">
        <f>IF([1]环网柜!B241="","",[1]环网柜!B241)</f>
        <v/>
      </c>
      <c r="C241" t="str">
        <f>IF([1]环网柜!D241="","",[1]环网柜!D241)</f>
        <v/>
      </c>
      <c r="D241" t="str">
        <f>IF([1]环网柜!E241="","",[1]环网柜!E241)</f>
        <v/>
      </c>
      <c r="E241" t="str">
        <f>IF([1]环网柜!J241="","",[1]环网柜!J241)</f>
        <v/>
      </c>
    </row>
    <row r="242" spans="1:5" x14ac:dyDescent="0.15">
      <c r="A242" t="str">
        <f>IF([1]环网柜!A242="","",[1]环网柜!A242)</f>
        <v/>
      </c>
      <c r="B242" t="str">
        <f>IF([1]环网柜!B242="","",[1]环网柜!B242)</f>
        <v/>
      </c>
      <c r="C242" t="str">
        <f>IF([1]环网柜!D242="","",[1]环网柜!D242)</f>
        <v/>
      </c>
      <c r="D242" t="str">
        <f>IF([1]环网柜!E242="","",[1]环网柜!E242)</f>
        <v/>
      </c>
      <c r="E242" t="str">
        <f>IF([1]环网柜!J242="","",[1]环网柜!J242)</f>
        <v/>
      </c>
    </row>
    <row r="243" spans="1:5" x14ac:dyDescent="0.15">
      <c r="A243" t="str">
        <f>IF([1]环网柜!A243="","",[1]环网柜!A243)</f>
        <v/>
      </c>
      <c r="B243" t="str">
        <f>IF([1]环网柜!B243="","",[1]环网柜!B243)</f>
        <v/>
      </c>
      <c r="C243" t="str">
        <f>IF([1]环网柜!D243="","",[1]环网柜!D243)</f>
        <v/>
      </c>
      <c r="D243" t="str">
        <f>IF([1]环网柜!E243="","",[1]环网柜!E243)</f>
        <v/>
      </c>
      <c r="E243" t="str">
        <f>IF([1]环网柜!J243="","",[1]环网柜!J243)</f>
        <v/>
      </c>
    </row>
    <row r="244" spans="1:5" x14ac:dyDescent="0.15">
      <c r="A244" t="str">
        <f>IF([1]环网柜!A244="","",[1]环网柜!A244)</f>
        <v/>
      </c>
      <c r="B244" t="str">
        <f>IF([1]环网柜!B244="","",[1]环网柜!B244)</f>
        <v/>
      </c>
      <c r="C244" t="str">
        <f>IF([1]环网柜!D244="","",[1]环网柜!D244)</f>
        <v/>
      </c>
      <c r="D244" t="str">
        <f>IF([1]环网柜!E244="","",[1]环网柜!E244)</f>
        <v/>
      </c>
      <c r="E244" t="str">
        <f>IF([1]环网柜!J244="","",[1]环网柜!J244)</f>
        <v/>
      </c>
    </row>
    <row r="245" spans="1:5" x14ac:dyDescent="0.15">
      <c r="A245" t="str">
        <f>IF([1]环网柜!A245="","",[1]环网柜!A245)</f>
        <v/>
      </c>
      <c r="B245" t="str">
        <f>IF([1]环网柜!B245="","",[1]环网柜!B245)</f>
        <v/>
      </c>
      <c r="C245" t="str">
        <f>IF([1]环网柜!D245="","",[1]环网柜!D245)</f>
        <v/>
      </c>
      <c r="D245" t="str">
        <f>IF([1]环网柜!E245="","",[1]环网柜!E245)</f>
        <v/>
      </c>
      <c r="E245" t="str">
        <f>IF([1]环网柜!J245="","",[1]环网柜!J245)</f>
        <v/>
      </c>
    </row>
    <row r="246" spans="1:5" x14ac:dyDescent="0.15">
      <c r="A246" t="str">
        <f>IF([1]环网柜!A246="","",[1]环网柜!A246)</f>
        <v/>
      </c>
      <c r="B246" t="str">
        <f>IF([1]环网柜!B246="","",[1]环网柜!B246)</f>
        <v/>
      </c>
      <c r="C246" t="str">
        <f>IF([1]环网柜!D246="","",[1]环网柜!D246)</f>
        <v/>
      </c>
      <c r="D246" t="str">
        <f>IF([1]环网柜!E246="","",[1]环网柜!E246)</f>
        <v/>
      </c>
      <c r="E246" t="str">
        <f>IF([1]环网柜!J246="","",[1]环网柜!J246)</f>
        <v/>
      </c>
    </row>
    <row r="247" spans="1:5" x14ac:dyDescent="0.15">
      <c r="A247" t="str">
        <f>IF([1]环网柜!A247="","",[1]环网柜!A247)</f>
        <v/>
      </c>
      <c r="B247" t="str">
        <f>IF([1]环网柜!B247="","",[1]环网柜!B247)</f>
        <v/>
      </c>
      <c r="C247" t="str">
        <f>IF([1]环网柜!D247="","",[1]环网柜!D247)</f>
        <v/>
      </c>
      <c r="D247" t="str">
        <f>IF([1]环网柜!E247="","",[1]环网柜!E247)</f>
        <v/>
      </c>
      <c r="E247" t="str">
        <f>IF([1]环网柜!J247="","",[1]环网柜!J247)</f>
        <v/>
      </c>
    </row>
    <row r="248" spans="1:5" x14ac:dyDescent="0.15">
      <c r="A248" t="str">
        <f>IF([1]环网柜!A248="","",[1]环网柜!A248)</f>
        <v/>
      </c>
      <c r="B248" t="str">
        <f>IF([1]环网柜!B248="","",[1]环网柜!B248)</f>
        <v/>
      </c>
      <c r="C248" t="str">
        <f>IF([1]环网柜!D248="","",[1]环网柜!D248)</f>
        <v/>
      </c>
      <c r="D248" t="str">
        <f>IF([1]环网柜!E248="","",[1]环网柜!E248)</f>
        <v/>
      </c>
      <c r="E248" t="str">
        <f>IF([1]环网柜!J248="","",[1]环网柜!J248)</f>
        <v/>
      </c>
    </row>
    <row r="249" spans="1:5" x14ac:dyDescent="0.15">
      <c r="A249" t="str">
        <f>IF([1]环网柜!A249="","",[1]环网柜!A249)</f>
        <v/>
      </c>
      <c r="B249" t="str">
        <f>IF([1]环网柜!B249="","",[1]环网柜!B249)</f>
        <v/>
      </c>
      <c r="C249" t="str">
        <f>IF([1]环网柜!D249="","",[1]环网柜!D249)</f>
        <v/>
      </c>
      <c r="D249" t="str">
        <f>IF([1]环网柜!E249="","",[1]环网柜!E249)</f>
        <v/>
      </c>
      <c r="E249" t="str">
        <f>IF([1]环网柜!J249="","",[1]环网柜!J249)</f>
        <v/>
      </c>
    </row>
    <row r="250" spans="1:5" x14ac:dyDescent="0.15">
      <c r="A250" t="str">
        <f>IF([1]环网柜!A250="","",[1]环网柜!A250)</f>
        <v/>
      </c>
      <c r="B250" t="str">
        <f>IF([1]环网柜!B250="","",[1]环网柜!B250)</f>
        <v/>
      </c>
      <c r="C250" t="str">
        <f>IF([1]环网柜!D250="","",[1]环网柜!D250)</f>
        <v/>
      </c>
      <c r="D250" t="str">
        <f>IF([1]环网柜!E250="","",[1]环网柜!E250)</f>
        <v/>
      </c>
      <c r="E250" t="str">
        <f>IF([1]环网柜!J250="","",[1]环网柜!J250)</f>
        <v/>
      </c>
    </row>
    <row r="251" spans="1:5" x14ac:dyDescent="0.15">
      <c r="A251" t="str">
        <f>IF([1]环网柜!A251="","",[1]环网柜!A251)</f>
        <v/>
      </c>
      <c r="B251" t="str">
        <f>IF([1]环网柜!B251="","",[1]环网柜!B251)</f>
        <v/>
      </c>
      <c r="C251" t="str">
        <f>IF([1]环网柜!D251="","",[1]环网柜!D251)</f>
        <v/>
      </c>
      <c r="D251" t="str">
        <f>IF([1]环网柜!E251="","",[1]环网柜!E251)</f>
        <v/>
      </c>
      <c r="E251" t="str">
        <f>IF([1]环网柜!J251="","",[1]环网柜!J251)</f>
        <v/>
      </c>
    </row>
    <row r="252" spans="1:5" x14ac:dyDescent="0.15">
      <c r="A252" t="str">
        <f>IF([1]环网柜!A252="","",[1]环网柜!A252)</f>
        <v/>
      </c>
      <c r="B252" t="str">
        <f>IF([1]环网柜!B252="","",[1]环网柜!B252)</f>
        <v/>
      </c>
      <c r="C252" t="str">
        <f>IF([1]环网柜!D252="","",[1]环网柜!D252)</f>
        <v/>
      </c>
      <c r="D252" t="str">
        <f>IF([1]环网柜!E252="","",[1]环网柜!E252)</f>
        <v/>
      </c>
      <c r="E252" t="str">
        <f>IF([1]环网柜!J252="","",[1]环网柜!J252)</f>
        <v/>
      </c>
    </row>
    <row r="253" spans="1:5" x14ac:dyDescent="0.15">
      <c r="A253" t="str">
        <f>IF([1]环网柜!A253="","",[1]环网柜!A253)</f>
        <v/>
      </c>
      <c r="B253" t="str">
        <f>IF([1]环网柜!B253="","",[1]环网柜!B253)</f>
        <v/>
      </c>
      <c r="C253" t="str">
        <f>IF([1]环网柜!D253="","",[1]环网柜!D253)</f>
        <v/>
      </c>
      <c r="D253" t="str">
        <f>IF([1]环网柜!E253="","",[1]环网柜!E253)</f>
        <v/>
      </c>
      <c r="E253" t="str">
        <f>IF([1]环网柜!J253="","",[1]环网柜!J253)</f>
        <v/>
      </c>
    </row>
    <row r="254" spans="1:5" x14ac:dyDescent="0.15">
      <c r="A254" t="str">
        <f>IF([1]环网柜!A254="","",[1]环网柜!A254)</f>
        <v/>
      </c>
      <c r="B254" t="str">
        <f>IF([1]环网柜!B254="","",[1]环网柜!B254)</f>
        <v/>
      </c>
      <c r="C254" t="str">
        <f>IF([1]环网柜!D254="","",[1]环网柜!D254)</f>
        <v/>
      </c>
      <c r="D254" t="str">
        <f>IF([1]环网柜!E254="","",[1]环网柜!E254)</f>
        <v/>
      </c>
      <c r="E254" t="str">
        <f>IF([1]环网柜!J254="","",[1]环网柜!J254)</f>
        <v/>
      </c>
    </row>
    <row r="255" spans="1:5" x14ac:dyDescent="0.15">
      <c r="A255" t="str">
        <f>IF([1]环网柜!A255="","",[1]环网柜!A255)</f>
        <v/>
      </c>
      <c r="B255" t="str">
        <f>IF([1]环网柜!B255="","",[1]环网柜!B255)</f>
        <v/>
      </c>
      <c r="C255" t="str">
        <f>IF([1]环网柜!D255="","",[1]环网柜!D255)</f>
        <v/>
      </c>
      <c r="D255" t="str">
        <f>IF([1]环网柜!E255="","",[1]环网柜!E255)</f>
        <v/>
      </c>
      <c r="E255" t="str">
        <f>IF([1]环网柜!J255="","",[1]环网柜!J255)</f>
        <v/>
      </c>
    </row>
    <row r="256" spans="1:5" x14ac:dyDescent="0.15">
      <c r="A256" t="str">
        <f>IF([1]环网柜!A256="","",[1]环网柜!A256)</f>
        <v/>
      </c>
      <c r="B256" t="str">
        <f>IF([1]环网柜!B256="","",[1]环网柜!B256)</f>
        <v/>
      </c>
      <c r="C256" t="str">
        <f>IF([1]环网柜!D256="","",[1]环网柜!D256)</f>
        <v/>
      </c>
      <c r="D256" t="str">
        <f>IF([1]环网柜!E256="","",[1]环网柜!E256)</f>
        <v/>
      </c>
      <c r="E256" t="str">
        <f>IF([1]环网柜!J256="","",[1]环网柜!J256)</f>
        <v/>
      </c>
    </row>
    <row r="257" spans="1:5" x14ac:dyDescent="0.15">
      <c r="A257" t="str">
        <f>IF([1]环网柜!A257="","",[1]环网柜!A257)</f>
        <v/>
      </c>
      <c r="B257" t="str">
        <f>IF([1]环网柜!B257="","",[1]环网柜!B257)</f>
        <v/>
      </c>
      <c r="C257" t="str">
        <f>IF([1]环网柜!D257="","",[1]环网柜!D257)</f>
        <v/>
      </c>
      <c r="D257" t="str">
        <f>IF([1]环网柜!E257="","",[1]环网柜!E257)</f>
        <v/>
      </c>
      <c r="E257" t="str">
        <f>IF([1]环网柜!J257="","",[1]环网柜!J257)</f>
        <v/>
      </c>
    </row>
    <row r="258" spans="1:5" x14ac:dyDescent="0.15">
      <c r="A258" t="str">
        <f>IF([1]环网柜!A258="","",[1]环网柜!A258)</f>
        <v/>
      </c>
      <c r="B258" t="str">
        <f>IF([1]环网柜!B258="","",[1]环网柜!B258)</f>
        <v/>
      </c>
      <c r="C258" t="str">
        <f>IF([1]环网柜!D258="","",[1]环网柜!D258)</f>
        <v/>
      </c>
      <c r="D258" t="str">
        <f>IF([1]环网柜!E258="","",[1]环网柜!E258)</f>
        <v/>
      </c>
      <c r="E258" t="str">
        <f>IF([1]环网柜!J258="","",[1]环网柜!J258)</f>
        <v/>
      </c>
    </row>
    <row r="259" spans="1:5" x14ac:dyDescent="0.15">
      <c r="A259" t="str">
        <f>IF([1]环网柜!A259="","",[1]环网柜!A259)</f>
        <v/>
      </c>
      <c r="B259" t="str">
        <f>IF([1]环网柜!B259="","",[1]环网柜!B259)</f>
        <v/>
      </c>
      <c r="C259" t="str">
        <f>IF([1]环网柜!D259="","",[1]环网柜!D259)</f>
        <v/>
      </c>
      <c r="D259" t="str">
        <f>IF([1]环网柜!E259="","",[1]环网柜!E259)</f>
        <v/>
      </c>
      <c r="E259" t="str">
        <f>IF([1]环网柜!J259="","",[1]环网柜!J259)</f>
        <v/>
      </c>
    </row>
    <row r="260" spans="1:5" x14ac:dyDescent="0.15">
      <c r="A260" t="str">
        <f>IF([1]环网柜!A260="","",[1]环网柜!A260)</f>
        <v/>
      </c>
      <c r="B260" t="str">
        <f>IF([1]环网柜!B260="","",[1]环网柜!B260)</f>
        <v/>
      </c>
      <c r="C260" t="str">
        <f>IF([1]环网柜!D260="","",[1]环网柜!D260)</f>
        <v/>
      </c>
      <c r="D260" t="str">
        <f>IF([1]环网柜!E260="","",[1]环网柜!E260)</f>
        <v/>
      </c>
      <c r="E260" t="str">
        <f>IF([1]环网柜!J260="","",[1]环网柜!J260)</f>
        <v/>
      </c>
    </row>
    <row r="261" spans="1:5" x14ac:dyDescent="0.15">
      <c r="A261" t="str">
        <f>IF([1]环网柜!A261="","",[1]环网柜!A261)</f>
        <v/>
      </c>
      <c r="B261" t="str">
        <f>IF([1]环网柜!B261="","",[1]环网柜!B261)</f>
        <v/>
      </c>
      <c r="C261" t="str">
        <f>IF([1]环网柜!D261="","",[1]环网柜!D261)</f>
        <v/>
      </c>
      <c r="D261" t="str">
        <f>IF([1]环网柜!E261="","",[1]环网柜!E261)</f>
        <v/>
      </c>
      <c r="E261" t="str">
        <f>IF([1]环网柜!J261="","",[1]环网柜!J261)</f>
        <v/>
      </c>
    </row>
    <row r="262" spans="1:5" x14ac:dyDescent="0.15">
      <c r="A262" t="str">
        <f>IF([1]环网柜!A262="","",[1]环网柜!A262)</f>
        <v/>
      </c>
      <c r="B262" t="str">
        <f>IF([1]环网柜!B262="","",[1]环网柜!B262)</f>
        <v/>
      </c>
      <c r="C262" t="str">
        <f>IF([1]环网柜!D262="","",[1]环网柜!D262)</f>
        <v/>
      </c>
      <c r="D262" t="str">
        <f>IF([1]环网柜!E262="","",[1]环网柜!E262)</f>
        <v/>
      </c>
      <c r="E262" t="str">
        <f>IF([1]环网柜!J262="","",[1]环网柜!J262)</f>
        <v/>
      </c>
    </row>
    <row r="263" spans="1:5" x14ac:dyDescent="0.15">
      <c r="A263" t="str">
        <f>IF([1]环网柜!A263="","",[1]环网柜!A263)</f>
        <v/>
      </c>
      <c r="B263" t="str">
        <f>IF([1]环网柜!B263="","",[1]环网柜!B263)</f>
        <v/>
      </c>
      <c r="C263" t="str">
        <f>IF([1]环网柜!D263="","",[1]环网柜!D263)</f>
        <v/>
      </c>
      <c r="D263" t="str">
        <f>IF([1]环网柜!E263="","",[1]环网柜!E263)</f>
        <v/>
      </c>
      <c r="E263" t="str">
        <f>IF([1]环网柜!J263="","",[1]环网柜!J263)</f>
        <v/>
      </c>
    </row>
    <row r="264" spans="1:5" x14ac:dyDescent="0.15">
      <c r="A264" t="str">
        <f>IF([1]环网柜!A264="","",[1]环网柜!A264)</f>
        <v/>
      </c>
      <c r="B264" t="str">
        <f>IF([1]环网柜!B264="","",[1]环网柜!B264)</f>
        <v/>
      </c>
      <c r="C264" t="str">
        <f>IF([1]环网柜!D264="","",[1]环网柜!D264)</f>
        <v/>
      </c>
      <c r="D264" t="str">
        <f>IF([1]环网柜!E264="","",[1]环网柜!E264)</f>
        <v/>
      </c>
      <c r="E264" t="str">
        <f>IF([1]环网柜!J264="","",[1]环网柜!J264)</f>
        <v/>
      </c>
    </row>
    <row r="265" spans="1:5" x14ac:dyDescent="0.15">
      <c r="A265" t="str">
        <f>IF([1]环网柜!A265="","",[1]环网柜!A265)</f>
        <v/>
      </c>
      <c r="B265" t="str">
        <f>IF([1]环网柜!B265="","",[1]环网柜!B265)</f>
        <v/>
      </c>
      <c r="C265" t="str">
        <f>IF([1]环网柜!D265="","",[1]环网柜!D265)</f>
        <v/>
      </c>
      <c r="D265" t="str">
        <f>IF([1]环网柜!E265="","",[1]环网柜!E265)</f>
        <v/>
      </c>
      <c r="E265" t="str">
        <f>IF([1]环网柜!J265="","",[1]环网柜!J265)</f>
        <v/>
      </c>
    </row>
    <row r="266" spans="1:5" x14ac:dyDescent="0.15">
      <c r="A266" t="str">
        <f>IF([1]环网柜!A266="","",[1]环网柜!A266)</f>
        <v/>
      </c>
      <c r="B266" t="str">
        <f>IF([1]环网柜!B266="","",[1]环网柜!B266)</f>
        <v/>
      </c>
      <c r="C266" t="str">
        <f>IF([1]环网柜!D266="","",[1]环网柜!D266)</f>
        <v/>
      </c>
      <c r="D266" t="str">
        <f>IF([1]环网柜!E266="","",[1]环网柜!E266)</f>
        <v/>
      </c>
      <c r="E266" t="str">
        <f>IF([1]环网柜!J266="","",[1]环网柜!J266)</f>
        <v/>
      </c>
    </row>
    <row r="267" spans="1:5" x14ac:dyDescent="0.15">
      <c r="A267" t="str">
        <f>IF([1]环网柜!A267="","",[1]环网柜!A267)</f>
        <v/>
      </c>
      <c r="B267" t="str">
        <f>IF([1]环网柜!B267="","",[1]环网柜!B267)</f>
        <v/>
      </c>
      <c r="C267" t="str">
        <f>IF([1]环网柜!D267="","",[1]环网柜!D267)</f>
        <v/>
      </c>
      <c r="D267" t="str">
        <f>IF([1]环网柜!E267="","",[1]环网柜!E267)</f>
        <v/>
      </c>
      <c r="E267" t="str">
        <f>IF([1]环网柜!J267="","",[1]环网柜!J267)</f>
        <v/>
      </c>
    </row>
    <row r="268" spans="1:5" x14ac:dyDescent="0.15">
      <c r="A268" t="str">
        <f>IF([1]环网柜!A268="","",[1]环网柜!A268)</f>
        <v/>
      </c>
      <c r="B268" t="str">
        <f>IF([1]环网柜!B268="","",[1]环网柜!B268)</f>
        <v/>
      </c>
      <c r="C268" t="str">
        <f>IF([1]环网柜!D268="","",[1]环网柜!D268)</f>
        <v/>
      </c>
      <c r="D268" t="str">
        <f>IF([1]环网柜!E268="","",[1]环网柜!E268)</f>
        <v/>
      </c>
      <c r="E268" t="str">
        <f>IF([1]环网柜!J268="","",[1]环网柜!J268)</f>
        <v/>
      </c>
    </row>
    <row r="269" spans="1:5" x14ac:dyDescent="0.15">
      <c r="A269" t="str">
        <f>IF([1]环网柜!A269="","",[1]环网柜!A269)</f>
        <v/>
      </c>
      <c r="B269" t="str">
        <f>IF([1]环网柜!B269="","",[1]环网柜!B269)</f>
        <v/>
      </c>
      <c r="C269" t="str">
        <f>IF([1]环网柜!D269="","",[1]环网柜!D269)</f>
        <v/>
      </c>
      <c r="D269" t="str">
        <f>IF([1]环网柜!E269="","",[1]环网柜!E269)</f>
        <v/>
      </c>
      <c r="E269" t="str">
        <f>IF([1]环网柜!J269="","",[1]环网柜!J269)</f>
        <v/>
      </c>
    </row>
    <row r="270" spans="1:5" x14ac:dyDescent="0.15">
      <c r="A270" t="str">
        <f>IF([1]环网柜!A270="","",[1]环网柜!A270)</f>
        <v/>
      </c>
      <c r="B270" t="str">
        <f>IF([1]环网柜!B270="","",[1]环网柜!B270)</f>
        <v/>
      </c>
      <c r="C270" t="str">
        <f>IF([1]环网柜!D270="","",[1]环网柜!D270)</f>
        <v/>
      </c>
      <c r="D270" t="str">
        <f>IF([1]环网柜!E270="","",[1]环网柜!E270)</f>
        <v/>
      </c>
      <c r="E270" t="str">
        <f>IF([1]环网柜!J270="","",[1]环网柜!J270)</f>
        <v/>
      </c>
    </row>
    <row r="271" spans="1:5" x14ac:dyDescent="0.15">
      <c r="A271" t="str">
        <f>IF([1]环网柜!A271="","",[1]环网柜!A271)</f>
        <v/>
      </c>
      <c r="B271" t="str">
        <f>IF([1]环网柜!B271="","",[1]环网柜!B271)</f>
        <v/>
      </c>
      <c r="C271" t="str">
        <f>IF([1]环网柜!D271="","",[1]环网柜!D271)</f>
        <v/>
      </c>
      <c r="D271" t="str">
        <f>IF([1]环网柜!E271="","",[1]环网柜!E271)</f>
        <v/>
      </c>
      <c r="E271" t="str">
        <f>IF([1]环网柜!J271="","",[1]环网柜!J271)</f>
        <v/>
      </c>
    </row>
    <row r="272" spans="1:5" x14ac:dyDescent="0.15">
      <c r="A272" t="str">
        <f>IF([1]环网柜!A272="","",[1]环网柜!A272)</f>
        <v/>
      </c>
      <c r="B272" t="str">
        <f>IF([1]环网柜!B272="","",[1]环网柜!B272)</f>
        <v/>
      </c>
      <c r="C272" t="str">
        <f>IF([1]环网柜!D272="","",[1]环网柜!D272)</f>
        <v/>
      </c>
      <c r="D272" t="str">
        <f>IF([1]环网柜!E272="","",[1]环网柜!E272)</f>
        <v/>
      </c>
      <c r="E272" t="str">
        <f>IF([1]环网柜!J272="","",[1]环网柜!J272)</f>
        <v/>
      </c>
    </row>
    <row r="273" spans="1:5" x14ac:dyDescent="0.15">
      <c r="A273" t="str">
        <f>IF([1]环网柜!A273="","",[1]环网柜!A273)</f>
        <v/>
      </c>
      <c r="B273" t="str">
        <f>IF([1]环网柜!B273="","",[1]环网柜!B273)</f>
        <v/>
      </c>
      <c r="C273" t="str">
        <f>IF([1]环网柜!D273="","",[1]环网柜!D273)</f>
        <v/>
      </c>
      <c r="D273" t="str">
        <f>IF([1]环网柜!E273="","",[1]环网柜!E273)</f>
        <v/>
      </c>
      <c r="E273" t="str">
        <f>IF([1]环网柜!J273="","",[1]环网柜!J273)</f>
        <v/>
      </c>
    </row>
    <row r="274" spans="1:5" x14ac:dyDescent="0.15">
      <c r="A274" t="str">
        <f>IF([1]环网柜!A274="","",[1]环网柜!A274)</f>
        <v/>
      </c>
      <c r="B274" t="str">
        <f>IF([1]环网柜!B274="","",[1]环网柜!B274)</f>
        <v/>
      </c>
      <c r="C274" t="str">
        <f>IF([1]环网柜!D274="","",[1]环网柜!D274)</f>
        <v/>
      </c>
      <c r="D274" t="str">
        <f>IF([1]环网柜!E274="","",[1]环网柜!E274)</f>
        <v/>
      </c>
      <c r="E274" t="str">
        <f>IF([1]环网柜!J274="","",[1]环网柜!J274)</f>
        <v/>
      </c>
    </row>
    <row r="275" spans="1:5" x14ac:dyDescent="0.15">
      <c r="A275" t="str">
        <f>IF([1]环网柜!A275="","",[1]环网柜!A275)</f>
        <v/>
      </c>
      <c r="B275" t="str">
        <f>IF([1]环网柜!B275="","",[1]环网柜!B275)</f>
        <v/>
      </c>
      <c r="C275" t="str">
        <f>IF([1]环网柜!D275="","",[1]环网柜!D275)</f>
        <v/>
      </c>
      <c r="D275" t="str">
        <f>IF([1]环网柜!E275="","",[1]环网柜!E275)</f>
        <v/>
      </c>
      <c r="E275" t="str">
        <f>IF([1]环网柜!J275="","",[1]环网柜!J275)</f>
        <v/>
      </c>
    </row>
    <row r="276" spans="1:5" x14ac:dyDescent="0.15">
      <c r="A276" t="str">
        <f>IF([1]环网柜!A276="","",[1]环网柜!A276)</f>
        <v/>
      </c>
      <c r="B276" t="str">
        <f>IF([1]环网柜!B276="","",[1]环网柜!B276)</f>
        <v/>
      </c>
      <c r="C276" t="str">
        <f>IF([1]环网柜!D276="","",[1]环网柜!D276)</f>
        <v/>
      </c>
      <c r="D276" t="str">
        <f>IF([1]环网柜!E276="","",[1]环网柜!E276)</f>
        <v/>
      </c>
      <c r="E276" t="str">
        <f>IF([1]环网柜!J276="","",[1]环网柜!J276)</f>
        <v/>
      </c>
    </row>
    <row r="277" spans="1:5" x14ac:dyDescent="0.15">
      <c r="A277" t="str">
        <f>IF([1]环网柜!A277="","",[1]环网柜!A277)</f>
        <v/>
      </c>
      <c r="B277" t="str">
        <f>IF([1]环网柜!B277="","",[1]环网柜!B277)</f>
        <v/>
      </c>
      <c r="C277" t="str">
        <f>IF([1]环网柜!D277="","",[1]环网柜!D277)</f>
        <v/>
      </c>
      <c r="D277" t="str">
        <f>IF([1]环网柜!E277="","",[1]环网柜!E277)</f>
        <v/>
      </c>
      <c r="E277" t="str">
        <f>IF([1]环网柜!J277="","",[1]环网柜!J277)</f>
        <v/>
      </c>
    </row>
    <row r="278" spans="1:5" x14ac:dyDescent="0.15">
      <c r="A278" t="str">
        <f>IF([1]环网柜!A278="","",[1]环网柜!A278)</f>
        <v/>
      </c>
      <c r="B278" t="str">
        <f>IF([1]环网柜!B278="","",[1]环网柜!B278)</f>
        <v/>
      </c>
      <c r="C278" t="str">
        <f>IF([1]环网柜!D278="","",[1]环网柜!D278)</f>
        <v/>
      </c>
      <c r="D278" t="str">
        <f>IF([1]环网柜!E278="","",[1]环网柜!E278)</f>
        <v/>
      </c>
      <c r="E278" t="str">
        <f>IF([1]环网柜!J278="","",[1]环网柜!J278)</f>
        <v/>
      </c>
    </row>
    <row r="279" spans="1:5" x14ac:dyDescent="0.15">
      <c r="A279" t="str">
        <f>IF([1]环网柜!A279="","",[1]环网柜!A279)</f>
        <v/>
      </c>
      <c r="B279" t="str">
        <f>IF([1]环网柜!B279="","",[1]环网柜!B279)</f>
        <v/>
      </c>
      <c r="C279" t="str">
        <f>IF([1]环网柜!D279="","",[1]环网柜!D279)</f>
        <v/>
      </c>
      <c r="D279" t="str">
        <f>IF([1]环网柜!E279="","",[1]环网柜!E279)</f>
        <v/>
      </c>
      <c r="E279" t="str">
        <f>IF([1]环网柜!J279="","",[1]环网柜!J279)</f>
        <v/>
      </c>
    </row>
    <row r="280" spans="1:5" x14ac:dyDescent="0.15">
      <c r="A280" t="str">
        <f>IF([1]环网柜!A280="","",[1]环网柜!A280)</f>
        <v/>
      </c>
      <c r="B280" t="str">
        <f>IF([1]环网柜!B280="","",[1]环网柜!B280)</f>
        <v/>
      </c>
      <c r="C280" t="str">
        <f>IF([1]环网柜!D280="","",[1]环网柜!D280)</f>
        <v/>
      </c>
      <c r="D280" t="str">
        <f>IF([1]环网柜!E280="","",[1]环网柜!E280)</f>
        <v/>
      </c>
      <c r="E280" t="str">
        <f>IF([1]环网柜!J280="","",[1]环网柜!J280)</f>
        <v/>
      </c>
    </row>
    <row r="281" spans="1:5" x14ac:dyDescent="0.15">
      <c r="A281" t="str">
        <f>IF([1]环网柜!A281="","",[1]环网柜!A281)</f>
        <v/>
      </c>
      <c r="B281" t="str">
        <f>IF([1]环网柜!B281="","",[1]环网柜!B281)</f>
        <v/>
      </c>
      <c r="C281" t="str">
        <f>IF([1]环网柜!D281="","",[1]环网柜!D281)</f>
        <v/>
      </c>
      <c r="D281" t="str">
        <f>IF([1]环网柜!E281="","",[1]环网柜!E281)</f>
        <v/>
      </c>
      <c r="E281" t="str">
        <f>IF([1]环网柜!J281="","",[1]环网柜!J281)</f>
        <v/>
      </c>
    </row>
    <row r="282" spans="1:5" x14ac:dyDescent="0.15">
      <c r="A282" t="str">
        <f>IF([1]环网柜!A282="","",[1]环网柜!A282)</f>
        <v/>
      </c>
      <c r="B282" t="str">
        <f>IF([1]环网柜!B282="","",[1]环网柜!B282)</f>
        <v/>
      </c>
      <c r="C282" t="str">
        <f>IF([1]环网柜!D282="","",[1]环网柜!D282)</f>
        <v/>
      </c>
      <c r="D282" t="str">
        <f>IF([1]环网柜!E282="","",[1]环网柜!E282)</f>
        <v/>
      </c>
      <c r="E282" t="str">
        <f>IF([1]环网柜!J282="","",[1]环网柜!J282)</f>
        <v/>
      </c>
    </row>
    <row r="283" spans="1:5" x14ac:dyDescent="0.15">
      <c r="A283" t="str">
        <f>IF([1]环网柜!A283="","",[1]环网柜!A283)</f>
        <v/>
      </c>
      <c r="B283" t="str">
        <f>IF([1]环网柜!B283="","",[1]环网柜!B283)</f>
        <v/>
      </c>
      <c r="C283" t="str">
        <f>IF([1]环网柜!D283="","",[1]环网柜!D283)</f>
        <v/>
      </c>
      <c r="D283" t="str">
        <f>IF([1]环网柜!E283="","",[1]环网柜!E283)</f>
        <v/>
      </c>
      <c r="E283" t="str">
        <f>IF([1]环网柜!J283="","",[1]环网柜!J283)</f>
        <v/>
      </c>
    </row>
    <row r="284" spans="1:5" x14ac:dyDescent="0.15">
      <c r="A284" t="str">
        <f>IF([1]环网柜!A284="","",[1]环网柜!A284)</f>
        <v/>
      </c>
      <c r="B284" t="str">
        <f>IF([1]环网柜!B284="","",[1]环网柜!B284)</f>
        <v/>
      </c>
      <c r="C284" t="str">
        <f>IF([1]环网柜!D284="","",[1]环网柜!D284)</f>
        <v/>
      </c>
      <c r="D284" t="str">
        <f>IF([1]环网柜!E284="","",[1]环网柜!E284)</f>
        <v/>
      </c>
      <c r="E284" t="str">
        <f>IF([1]环网柜!J284="","",[1]环网柜!J284)</f>
        <v/>
      </c>
    </row>
    <row r="285" spans="1:5" x14ac:dyDescent="0.15">
      <c r="A285" t="str">
        <f>IF([1]环网柜!A285="","",[1]环网柜!A285)</f>
        <v/>
      </c>
      <c r="B285" t="str">
        <f>IF([1]环网柜!B285="","",[1]环网柜!B285)</f>
        <v/>
      </c>
      <c r="C285" t="str">
        <f>IF([1]环网柜!D285="","",[1]环网柜!D285)</f>
        <v/>
      </c>
      <c r="D285" t="str">
        <f>IF([1]环网柜!E285="","",[1]环网柜!E285)</f>
        <v/>
      </c>
      <c r="E285" t="str">
        <f>IF([1]环网柜!J285="","",[1]环网柜!J285)</f>
        <v/>
      </c>
    </row>
    <row r="286" spans="1:5" x14ac:dyDescent="0.15">
      <c r="A286" t="str">
        <f>IF([1]环网柜!A286="","",[1]环网柜!A286)</f>
        <v/>
      </c>
      <c r="B286" t="str">
        <f>IF([1]环网柜!B286="","",[1]环网柜!B286)</f>
        <v/>
      </c>
      <c r="C286" t="str">
        <f>IF([1]环网柜!D286="","",[1]环网柜!D286)</f>
        <v/>
      </c>
      <c r="D286" t="str">
        <f>IF([1]环网柜!E286="","",[1]环网柜!E286)</f>
        <v/>
      </c>
      <c r="E286" t="str">
        <f>IF([1]环网柜!J286="","",[1]环网柜!J286)</f>
        <v/>
      </c>
    </row>
    <row r="287" spans="1:5" x14ac:dyDescent="0.15">
      <c r="A287" t="str">
        <f>IF([1]环网柜!A287="","",[1]环网柜!A287)</f>
        <v/>
      </c>
      <c r="B287" t="str">
        <f>IF([1]环网柜!B287="","",[1]环网柜!B287)</f>
        <v/>
      </c>
      <c r="C287" t="str">
        <f>IF([1]环网柜!D287="","",[1]环网柜!D287)</f>
        <v/>
      </c>
      <c r="D287" t="str">
        <f>IF([1]环网柜!E287="","",[1]环网柜!E287)</f>
        <v/>
      </c>
      <c r="E287" t="str">
        <f>IF([1]环网柜!J287="","",[1]环网柜!J287)</f>
        <v/>
      </c>
    </row>
    <row r="288" spans="1:5" x14ac:dyDescent="0.15">
      <c r="A288" t="str">
        <f>IF([1]环网柜!A288="","",[1]环网柜!A288)</f>
        <v/>
      </c>
      <c r="B288" t="str">
        <f>IF([1]环网柜!B288="","",[1]环网柜!B288)</f>
        <v/>
      </c>
      <c r="C288" t="str">
        <f>IF([1]环网柜!D288="","",[1]环网柜!D288)</f>
        <v/>
      </c>
      <c r="D288" t="str">
        <f>IF([1]环网柜!E288="","",[1]环网柜!E288)</f>
        <v/>
      </c>
      <c r="E288" t="str">
        <f>IF([1]环网柜!J288="","",[1]环网柜!J288)</f>
        <v/>
      </c>
    </row>
    <row r="289" spans="1:5" x14ac:dyDescent="0.15">
      <c r="A289" t="str">
        <f>IF([1]环网柜!A289="","",[1]环网柜!A289)</f>
        <v/>
      </c>
      <c r="B289" t="str">
        <f>IF([1]环网柜!B289="","",[1]环网柜!B289)</f>
        <v/>
      </c>
      <c r="C289" t="str">
        <f>IF([1]环网柜!D289="","",[1]环网柜!D289)</f>
        <v/>
      </c>
      <c r="D289" t="str">
        <f>IF([1]环网柜!E289="","",[1]环网柜!E289)</f>
        <v/>
      </c>
      <c r="E289" t="str">
        <f>IF([1]环网柜!J289="","",[1]环网柜!J289)</f>
        <v/>
      </c>
    </row>
    <row r="290" spans="1:5" x14ac:dyDescent="0.15">
      <c r="A290" t="str">
        <f>IF([1]环网柜!A290="","",[1]环网柜!A290)</f>
        <v/>
      </c>
      <c r="B290" t="str">
        <f>IF([1]环网柜!B290="","",[1]环网柜!B290)</f>
        <v/>
      </c>
      <c r="C290" t="str">
        <f>IF([1]环网柜!D290="","",[1]环网柜!D290)</f>
        <v/>
      </c>
      <c r="D290" t="str">
        <f>IF([1]环网柜!E290="","",[1]环网柜!E290)</f>
        <v/>
      </c>
      <c r="E290" t="str">
        <f>IF([1]环网柜!J290="","",[1]环网柜!J290)</f>
        <v/>
      </c>
    </row>
    <row r="291" spans="1:5" x14ac:dyDescent="0.15">
      <c r="A291" t="str">
        <f>IF([1]环网柜!A291="","",[1]环网柜!A291)</f>
        <v/>
      </c>
      <c r="B291" t="str">
        <f>IF([1]环网柜!B291="","",[1]环网柜!B291)</f>
        <v/>
      </c>
      <c r="C291" t="str">
        <f>IF([1]环网柜!D291="","",[1]环网柜!D291)</f>
        <v/>
      </c>
      <c r="D291" t="str">
        <f>IF([1]环网柜!E291="","",[1]环网柜!E291)</f>
        <v/>
      </c>
      <c r="E291" t="str">
        <f>IF([1]环网柜!J291="","",[1]环网柜!J291)</f>
        <v/>
      </c>
    </row>
    <row r="292" spans="1:5" x14ac:dyDescent="0.15">
      <c r="A292" t="str">
        <f>IF([1]环网柜!A292="","",[1]环网柜!A292)</f>
        <v/>
      </c>
      <c r="B292" t="str">
        <f>IF([1]环网柜!B292="","",[1]环网柜!B292)</f>
        <v/>
      </c>
      <c r="C292" t="str">
        <f>IF([1]环网柜!D292="","",[1]环网柜!D292)</f>
        <v/>
      </c>
      <c r="D292" t="str">
        <f>IF([1]环网柜!E292="","",[1]环网柜!E292)</f>
        <v/>
      </c>
      <c r="E292" t="str">
        <f>IF([1]环网柜!J292="","",[1]环网柜!J292)</f>
        <v/>
      </c>
    </row>
    <row r="293" spans="1:5" x14ac:dyDescent="0.15">
      <c r="A293" t="str">
        <f>IF([1]环网柜!A293="","",[1]环网柜!A293)</f>
        <v/>
      </c>
      <c r="B293" t="str">
        <f>IF([1]环网柜!B293="","",[1]环网柜!B293)</f>
        <v/>
      </c>
      <c r="C293" t="str">
        <f>IF([1]环网柜!D293="","",[1]环网柜!D293)</f>
        <v/>
      </c>
      <c r="D293" t="str">
        <f>IF([1]环网柜!E293="","",[1]环网柜!E293)</f>
        <v/>
      </c>
      <c r="E293" t="str">
        <f>IF([1]环网柜!J293="","",[1]环网柜!J293)</f>
        <v/>
      </c>
    </row>
    <row r="294" spans="1:5" x14ac:dyDescent="0.15">
      <c r="A294" t="str">
        <f>IF([1]环网柜!A294="","",[1]环网柜!A294)</f>
        <v/>
      </c>
      <c r="B294" t="str">
        <f>IF([1]环网柜!B294="","",[1]环网柜!B294)</f>
        <v/>
      </c>
      <c r="C294" t="str">
        <f>IF([1]环网柜!D294="","",[1]环网柜!D294)</f>
        <v/>
      </c>
      <c r="D294" t="str">
        <f>IF([1]环网柜!E294="","",[1]环网柜!E294)</f>
        <v/>
      </c>
      <c r="E294" t="str">
        <f>IF([1]环网柜!J294="","",[1]环网柜!J294)</f>
        <v/>
      </c>
    </row>
    <row r="295" spans="1:5" x14ac:dyDescent="0.15">
      <c r="A295" t="str">
        <f>IF([1]环网柜!A295="","",[1]环网柜!A295)</f>
        <v/>
      </c>
      <c r="B295" t="str">
        <f>IF([1]环网柜!B295="","",[1]环网柜!B295)</f>
        <v/>
      </c>
      <c r="C295" t="str">
        <f>IF([1]环网柜!D295="","",[1]环网柜!D295)</f>
        <v/>
      </c>
      <c r="D295" t="str">
        <f>IF([1]环网柜!E295="","",[1]环网柜!E295)</f>
        <v/>
      </c>
      <c r="E295" t="str">
        <f>IF([1]环网柜!J295="","",[1]环网柜!J295)</f>
        <v/>
      </c>
    </row>
    <row r="296" spans="1:5" x14ac:dyDescent="0.15">
      <c r="A296" t="str">
        <f>IF([1]环网柜!A296="","",[1]环网柜!A296)</f>
        <v/>
      </c>
      <c r="B296" t="str">
        <f>IF([1]环网柜!B296="","",[1]环网柜!B296)</f>
        <v/>
      </c>
      <c r="C296" t="str">
        <f>IF([1]环网柜!D296="","",[1]环网柜!D296)</f>
        <v/>
      </c>
      <c r="D296" t="str">
        <f>IF([1]环网柜!E296="","",[1]环网柜!E296)</f>
        <v/>
      </c>
      <c r="E296" t="str">
        <f>IF([1]环网柜!J296="","",[1]环网柜!J296)</f>
        <v/>
      </c>
    </row>
    <row r="297" spans="1:5" x14ac:dyDescent="0.15">
      <c r="A297" t="str">
        <f>IF([1]环网柜!A297="","",[1]环网柜!A297)</f>
        <v/>
      </c>
      <c r="B297" t="str">
        <f>IF([1]环网柜!B297="","",[1]环网柜!B297)</f>
        <v/>
      </c>
      <c r="C297" t="str">
        <f>IF([1]环网柜!D297="","",[1]环网柜!D297)</f>
        <v/>
      </c>
      <c r="D297" t="str">
        <f>IF([1]环网柜!E297="","",[1]环网柜!E297)</f>
        <v/>
      </c>
      <c r="E297" t="str">
        <f>IF([1]环网柜!J297="","",[1]环网柜!J297)</f>
        <v/>
      </c>
    </row>
    <row r="298" spans="1:5" x14ac:dyDescent="0.15">
      <c r="A298" t="str">
        <f>IF([1]环网柜!A298="","",[1]环网柜!A298)</f>
        <v/>
      </c>
      <c r="B298" t="str">
        <f>IF([1]环网柜!B298="","",[1]环网柜!B298)</f>
        <v/>
      </c>
      <c r="C298" t="str">
        <f>IF([1]环网柜!D298="","",[1]环网柜!D298)</f>
        <v/>
      </c>
      <c r="D298" t="str">
        <f>IF([1]环网柜!E298="","",[1]环网柜!E298)</f>
        <v/>
      </c>
      <c r="E298" t="str">
        <f>IF([1]环网柜!J298="","",[1]环网柜!J298)</f>
        <v/>
      </c>
    </row>
    <row r="299" spans="1:5" x14ac:dyDescent="0.15">
      <c r="A299" t="str">
        <f>IF([1]环网柜!A299="","",[1]环网柜!A299)</f>
        <v/>
      </c>
      <c r="B299" t="str">
        <f>IF([1]环网柜!B299="","",[1]环网柜!B299)</f>
        <v/>
      </c>
      <c r="C299" t="str">
        <f>IF([1]环网柜!D299="","",[1]环网柜!D299)</f>
        <v/>
      </c>
      <c r="D299" t="str">
        <f>IF([1]环网柜!E299="","",[1]环网柜!E299)</f>
        <v/>
      </c>
      <c r="E299" t="str">
        <f>IF([1]环网柜!J299="","",[1]环网柜!J299)</f>
        <v/>
      </c>
    </row>
    <row r="300" spans="1:5" x14ac:dyDescent="0.15">
      <c r="A300" t="str">
        <f>IF([1]环网柜!A300="","",[1]环网柜!A300)</f>
        <v/>
      </c>
      <c r="B300" t="str">
        <f>IF([1]环网柜!B300="","",[1]环网柜!B300)</f>
        <v/>
      </c>
      <c r="C300" t="str">
        <f>IF([1]环网柜!D300="","",[1]环网柜!D300)</f>
        <v/>
      </c>
      <c r="D300" t="str">
        <f>IF([1]环网柜!E300="","",[1]环网柜!E300)</f>
        <v/>
      </c>
      <c r="E300" t="str">
        <f>IF([1]环网柜!J300="","",[1]环网柜!J300)</f>
        <v/>
      </c>
    </row>
    <row r="301" spans="1:5" x14ac:dyDescent="0.15">
      <c r="A301" t="str">
        <f>IF([1]环网柜!A301="","",[1]环网柜!A301)</f>
        <v/>
      </c>
      <c r="B301" t="str">
        <f>IF([1]环网柜!B301="","",[1]环网柜!B301)</f>
        <v/>
      </c>
      <c r="C301" t="str">
        <f>IF([1]环网柜!D301="","",[1]环网柜!D301)</f>
        <v/>
      </c>
      <c r="D301" t="str">
        <f>IF([1]环网柜!E301="","",[1]环网柜!E301)</f>
        <v/>
      </c>
      <c r="E301" t="str">
        <f>IF([1]环网柜!J301="","",[1]环网柜!J301)</f>
        <v/>
      </c>
    </row>
    <row r="302" spans="1:5" x14ac:dyDescent="0.15">
      <c r="A302" t="str">
        <f>IF([1]环网柜!A302="","",[1]环网柜!A302)</f>
        <v/>
      </c>
      <c r="B302" t="str">
        <f>IF([1]环网柜!B302="","",[1]环网柜!B302)</f>
        <v/>
      </c>
      <c r="C302" t="str">
        <f>IF([1]环网柜!D302="","",[1]环网柜!D302)</f>
        <v/>
      </c>
      <c r="D302" t="str">
        <f>IF([1]环网柜!E302="","",[1]环网柜!E302)</f>
        <v/>
      </c>
      <c r="E302" t="str">
        <f>IF([1]环网柜!J302="","",[1]环网柜!J302)</f>
        <v/>
      </c>
    </row>
    <row r="303" spans="1:5" x14ac:dyDescent="0.15">
      <c r="A303" t="str">
        <f>IF([1]环网柜!A303="","",[1]环网柜!A303)</f>
        <v/>
      </c>
      <c r="B303" t="str">
        <f>IF([1]环网柜!B303="","",[1]环网柜!B303)</f>
        <v/>
      </c>
      <c r="C303" t="str">
        <f>IF([1]环网柜!D303="","",[1]环网柜!D303)</f>
        <v/>
      </c>
      <c r="D303" t="str">
        <f>IF([1]环网柜!E303="","",[1]环网柜!E303)</f>
        <v/>
      </c>
      <c r="E303" t="str">
        <f>IF([1]环网柜!J303="","",[1]环网柜!J303)</f>
        <v/>
      </c>
    </row>
    <row r="304" spans="1:5" x14ac:dyDescent="0.15">
      <c r="A304" t="str">
        <f>IF([1]环网柜!A304="","",[1]环网柜!A304)</f>
        <v/>
      </c>
      <c r="B304" t="str">
        <f>IF([1]环网柜!B304="","",[1]环网柜!B304)</f>
        <v/>
      </c>
      <c r="C304" t="str">
        <f>IF([1]环网柜!D304="","",[1]环网柜!D304)</f>
        <v/>
      </c>
      <c r="D304" t="str">
        <f>IF([1]环网柜!E304="","",[1]环网柜!E304)</f>
        <v/>
      </c>
      <c r="E304" t="str">
        <f>IF([1]环网柜!J304="","",[1]环网柜!J304)</f>
        <v/>
      </c>
    </row>
    <row r="305" spans="1:5" x14ac:dyDescent="0.15">
      <c r="A305" t="str">
        <f>IF([1]环网柜!A305="","",[1]环网柜!A305)</f>
        <v/>
      </c>
      <c r="B305" t="str">
        <f>IF([1]环网柜!B305="","",[1]环网柜!B305)</f>
        <v/>
      </c>
      <c r="C305" t="str">
        <f>IF([1]环网柜!D305="","",[1]环网柜!D305)</f>
        <v/>
      </c>
      <c r="D305" t="str">
        <f>IF([1]环网柜!E305="","",[1]环网柜!E305)</f>
        <v/>
      </c>
      <c r="E305" t="str">
        <f>IF([1]环网柜!J305="","",[1]环网柜!J305)</f>
        <v/>
      </c>
    </row>
    <row r="306" spans="1:5" x14ac:dyDescent="0.15">
      <c r="A306" t="str">
        <f>IF([1]环网柜!A306="","",[1]环网柜!A306)</f>
        <v/>
      </c>
      <c r="B306" t="str">
        <f>IF([1]环网柜!B306="","",[1]环网柜!B306)</f>
        <v/>
      </c>
      <c r="C306" t="str">
        <f>IF([1]环网柜!D306="","",[1]环网柜!D306)</f>
        <v/>
      </c>
      <c r="D306" t="str">
        <f>IF([1]环网柜!E306="","",[1]环网柜!E306)</f>
        <v/>
      </c>
      <c r="E306" t="str">
        <f>IF([1]环网柜!J306="","",[1]环网柜!J306)</f>
        <v/>
      </c>
    </row>
    <row r="307" spans="1:5" x14ac:dyDescent="0.15">
      <c r="A307" t="str">
        <f>IF([1]环网柜!A307="","",[1]环网柜!A307)</f>
        <v/>
      </c>
      <c r="B307" t="str">
        <f>IF([1]环网柜!B307="","",[1]环网柜!B307)</f>
        <v/>
      </c>
      <c r="C307" t="str">
        <f>IF([1]环网柜!D307="","",[1]环网柜!D307)</f>
        <v/>
      </c>
      <c r="D307" t="str">
        <f>IF([1]环网柜!E307="","",[1]环网柜!E307)</f>
        <v/>
      </c>
      <c r="E307" t="str">
        <f>IF([1]环网柜!J307="","",[1]环网柜!J307)</f>
        <v/>
      </c>
    </row>
    <row r="308" spans="1:5" x14ac:dyDescent="0.15">
      <c r="A308" t="str">
        <f>IF([1]环网柜!A308="","",[1]环网柜!A308)</f>
        <v/>
      </c>
      <c r="B308" t="str">
        <f>IF([1]环网柜!B308="","",[1]环网柜!B308)</f>
        <v/>
      </c>
      <c r="C308" t="str">
        <f>IF([1]环网柜!D308="","",[1]环网柜!D308)</f>
        <v/>
      </c>
      <c r="D308" t="str">
        <f>IF([1]环网柜!E308="","",[1]环网柜!E308)</f>
        <v/>
      </c>
      <c r="E308" t="str">
        <f>IF([1]环网柜!J308="","",[1]环网柜!J308)</f>
        <v/>
      </c>
    </row>
    <row r="309" spans="1:5" x14ac:dyDescent="0.15">
      <c r="A309" t="str">
        <f>IF([1]环网柜!A309="","",[1]环网柜!A309)</f>
        <v/>
      </c>
      <c r="B309" t="str">
        <f>IF([1]环网柜!B309="","",[1]环网柜!B309)</f>
        <v/>
      </c>
      <c r="C309" t="str">
        <f>IF([1]环网柜!D309="","",[1]环网柜!D309)</f>
        <v/>
      </c>
      <c r="D309" t="str">
        <f>IF([1]环网柜!E309="","",[1]环网柜!E309)</f>
        <v/>
      </c>
      <c r="E309" t="str">
        <f>IF([1]环网柜!J309="","",[1]环网柜!J309)</f>
        <v/>
      </c>
    </row>
    <row r="310" spans="1:5" x14ac:dyDescent="0.15">
      <c r="A310" t="str">
        <f>IF([1]环网柜!A310="","",[1]环网柜!A310)</f>
        <v/>
      </c>
      <c r="B310" t="str">
        <f>IF([1]环网柜!B310="","",[1]环网柜!B310)</f>
        <v/>
      </c>
      <c r="C310" t="str">
        <f>IF([1]环网柜!D310="","",[1]环网柜!D310)</f>
        <v/>
      </c>
      <c r="D310" t="str">
        <f>IF([1]环网柜!E310="","",[1]环网柜!E310)</f>
        <v/>
      </c>
      <c r="E310" t="str">
        <f>IF([1]环网柜!J310="","",[1]环网柜!J310)</f>
        <v/>
      </c>
    </row>
    <row r="311" spans="1:5" x14ac:dyDescent="0.15">
      <c r="A311" t="str">
        <f>IF([1]环网柜!A311="","",[1]环网柜!A311)</f>
        <v/>
      </c>
      <c r="B311" t="str">
        <f>IF([1]环网柜!B311="","",[1]环网柜!B311)</f>
        <v/>
      </c>
      <c r="C311" t="str">
        <f>IF([1]环网柜!D311="","",[1]环网柜!D311)</f>
        <v/>
      </c>
      <c r="D311" t="str">
        <f>IF([1]环网柜!E311="","",[1]环网柜!E311)</f>
        <v/>
      </c>
      <c r="E311" t="str">
        <f>IF([1]环网柜!J311="","",[1]环网柜!J311)</f>
        <v/>
      </c>
    </row>
    <row r="312" spans="1:5" x14ac:dyDescent="0.15">
      <c r="A312" t="str">
        <f>IF([1]环网柜!A312="","",[1]环网柜!A312)</f>
        <v/>
      </c>
      <c r="B312" t="str">
        <f>IF([1]环网柜!B312="","",[1]环网柜!B312)</f>
        <v/>
      </c>
      <c r="C312" t="str">
        <f>IF([1]环网柜!D312="","",[1]环网柜!D312)</f>
        <v/>
      </c>
      <c r="D312" t="str">
        <f>IF([1]环网柜!E312="","",[1]环网柜!E312)</f>
        <v/>
      </c>
      <c r="E312" t="str">
        <f>IF([1]环网柜!J312="","",[1]环网柜!J312)</f>
        <v/>
      </c>
    </row>
    <row r="313" spans="1:5" x14ac:dyDescent="0.15">
      <c r="A313" t="str">
        <f>IF([1]环网柜!A313="","",[1]环网柜!A313)</f>
        <v/>
      </c>
      <c r="B313" t="str">
        <f>IF([1]环网柜!B313="","",[1]环网柜!B313)</f>
        <v/>
      </c>
      <c r="C313" t="str">
        <f>IF([1]环网柜!D313="","",[1]环网柜!D313)</f>
        <v/>
      </c>
      <c r="D313" t="str">
        <f>IF([1]环网柜!E313="","",[1]环网柜!E313)</f>
        <v/>
      </c>
      <c r="E313" t="str">
        <f>IF([1]环网柜!J313="","",[1]环网柜!J313)</f>
        <v/>
      </c>
    </row>
    <row r="314" spans="1:5" x14ac:dyDescent="0.15">
      <c r="A314" t="str">
        <f>IF([1]环网柜!A314="","",[1]环网柜!A314)</f>
        <v/>
      </c>
      <c r="B314" t="str">
        <f>IF([1]环网柜!B314="","",[1]环网柜!B314)</f>
        <v/>
      </c>
      <c r="C314" t="str">
        <f>IF([1]环网柜!D314="","",[1]环网柜!D314)</f>
        <v/>
      </c>
      <c r="D314" t="str">
        <f>IF([1]环网柜!E314="","",[1]环网柜!E314)</f>
        <v/>
      </c>
      <c r="E314" t="str">
        <f>IF([1]环网柜!J314="","",[1]环网柜!J314)</f>
        <v/>
      </c>
    </row>
    <row r="315" spans="1:5" x14ac:dyDescent="0.15">
      <c r="A315" t="str">
        <f>IF([1]环网柜!A315="","",[1]环网柜!A315)</f>
        <v/>
      </c>
      <c r="B315" t="str">
        <f>IF([1]环网柜!B315="","",[1]环网柜!B315)</f>
        <v/>
      </c>
      <c r="C315" t="str">
        <f>IF([1]环网柜!D315="","",[1]环网柜!D315)</f>
        <v/>
      </c>
      <c r="D315" t="str">
        <f>IF([1]环网柜!E315="","",[1]环网柜!E315)</f>
        <v/>
      </c>
      <c r="E315" t="str">
        <f>IF([1]环网柜!J315="","",[1]环网柜!J315)</f>
        <v/>
      </c>
    </row>
    <row r="316" spans="1:5" x14ac:dyDescent="0.15">
      <c r="A316" t="str">
        <f>IF([1]环网柜!A316="","",[1]环网柜!A316)</f>
        <v/>
      </c>
      <c r="B316" t="str">
        <f>IF([1]环网柜!B316="","",[1]环网柜!B316)</f>
        <v/>
      </c>
      <c r="C316" t="str">
        <f>IF([1]环网柜!D316="","",[1]环网柜!D316)</f>
        <v/>
      </c>
      <c r="D316" t="str">
        <f>IF([1]环网柜!E316="","",[1]环网柜!E316)</f>
        <v/>
      </c>
      <c r="E316" t="str">
        <f>IF([1]环网柜!J316="","",[1]环网柜!J316)</f>
        <v/>
      </c>
    </row>
    <row r="317" spans="1:5" x14ac:dyDescent="0.15">
      <c r="A317" t="str">
        <f>IF([1]环网柜!A317="","",[1]环网柜!A317)</f>
        <v/>
      </c>
      <c r="B317" t="str">
        <f>IF([1]环网柜!B317="","",[1]环网柜!B317)</f>
        <v/>
      </c>
      <c r="C317" t="str">
        <f>IF([1]环网柜!D317="","",[1]环网柜!D317)</f>
        <v/>
      </c>
      <c r="D317" t="str">
        <f>IF([1]环网柜!E317="","",[1]环网柜!E317)</f>
        <v/>
      </c>
      <c r="E317" t="str">
        <f>IF([1]环网柜!J317="","",[1]环网柜!J317)</f>
        <v/>
      </c>
    </row>
    <row r="318" spans="1:5" x14ac:dyDescent="0.15">
      <c r="A318" t="str">
        <f>IF([1]环网柜!A318="","",[1]环网柜!A318)</f>
        <v/>
      </c>
      <c r="B318" t="str">
        <f>IF([1]环网柜!B318="","",[1]环网柜!B318)</f>
        <v/>
      </c>
      <c r="C318" t="str">
        <f>IF([1]环网柜!D318="","",[1]环网柜!D318)</f>
        <v/>
      </c>
      <c r="D318" t="str">
        <f>IF([1]环网柜!E318="","",[1]环网柜!E318)</f>
        <v/>
      </c>
      <c r="E318" t="str">
        <f>IF([1]环网柜!J318="","",[1]环网柜!J318)</f>
        <v/>
      </c>
    </row>
    <row r="319" spans="1:5" x14ac:dyDescent="0.15">
      <c r="A319" t="str">
        <f>IF([1]环网柜!A319="","",[1]环网柜!A319)</f>
        <v/>
      </c>
      <c r="B319" t="str">
        <f>IF([1]环网柜!B319="","",[1]环网柜!B319)</f>
        <v/>
      </c>
      <c r="C319" t="str">
        <f>IF([1]环网柜!D319="","",[1]环网柜!D319)</f>
        <v/>
      </c>
      <c r="D319" t="str">
        <f>IF([1]环网柜!E319="","",[1]环网柜!E319)</f>
        <v/>
      </c>
      <c r="E319" t="str">
        <f>IF([1]环网柜!J319="","",[1]环网柜!J319)</f>
        <v/>
      </c>
    </row>
    <row r="320" spans="1:5" x14ac:dyDescent="0.15">
      <c r="A320" t="str">
        <f>IF([1]环网柜!A320="","",[1]环网柜!A320)</f>
        <v/>
      </c>
      <c r="B320" t="str">
        <f>IF([1]环网柜!B320="","",[1]环网柜!B320)</f>
        <v/>
      </c>
      <c r="C320" t="str">
        <f>IF([1]环网柜!D320="","",[1]环网柜!D320)</f>
        <v/>
      </c>
      <c r="D320" t="str">
        <f>IF([1]环网柜!E320="","",[1]环网柜!E320)</f>
        <v/>
      </c>
      <c r="E320" t="str">
        <f>IF([1]环网柜!J320="","",[1]环网柜!J320)</f>
        <v/>
      </c>
    </row>
    <row r="321" spans="1:5" x14ac:dyDescent="0.15">
      <c r="A321" t="str">
        <f>IF([1]环网柜!A321="","",[1]环网柜!A321)</f>
        <v/>
      </c>
      <c r="B321" t="str">
        <f>IF([1]环网柜!B321="","",[1]环网柜!B321)</f>
        <v/>
      </c>
      <c r="C321" t="str">
        <f>IF([1]环网柜!D321="","",[1]环网柜!D321)</f>
        <v/>
      </c>
      <c r="D321" t="str">
        <f>IF([1]环网柜!E321="","",[1]环网柜!E321)</f>
        <v/>
      </c>
      <c r="E321" t="str">
        <f>IF([1]环网柜!J321="","",[1]环网柜!J321)</f>
        <v/>
      </c>
    </row>
    <row r="322" spans="1:5" x14ac:dyDescent="0.15">
      <c r="A322" t="str">
        <f>IF([1]环网柜!A322="","",[1]环网柜!A322)</f>
        <v/>
      </c>
      <c r="B322" t="str">
        <f>IF([1]环网柜!B322="","",[1]环网柜!B322)</f>
        <v/>
      </c>
      <c r="C322" t="str">
        <f>IF([1]环网柜!D322="","",[1]环网柜!D322)</f>
        <v/>
      </c>
      <c r="D322" t="str">
        <f>IF([1]环网柜!E322="","",[1]环网柜!E322)</f>
        <v/>
      </c>
      <c r="E322" t="str">
        <f>IF([1]环网柜!J322="","",[1]环网柜!J322)</f>
        <v/>
      </c>
    </row>
    <row r="323" spans="1:5" x14ac:dyDescent="0.15">
      <c r="A323" t="str">
        <f>IF([1]环网柜!A323="","",[1]环网柜!A323)</f>
        <v/>
      </c>
      <c r="B323" t="str">
        <f>IF([1]环网柜!B323="","",[1]环网柜!B323)</f>
        <v/>
      </c>
      <c r="C323" t="str">
        <f>IF([1]环网柜!D323="","",[1]环网柜!D323)</f>
        <v/>
      </c>
      <c r="D323" t="str">
        <f>IF([1]环网柜!E323="","",[1]环网柜!E323)</f>
        <v/>
      </c>
      <c r="E323" t="str">
        <f>IF([1]环网柜!J323="","",[1]环网柜!J323)</f>
        <v/>
      </c>
    </row>
    <row r="324" spans="1:5" x14ac:dyDescent="0.15">
      <c r="A324" t="str">
        <f>IF([1]环网柜!A324="","",[1]环网柜!A324)</f>
        <v/>
      </c>
      <c r="B324" t="str">
        <f>IF([1]环网柜!B324="","",[1]环网柜!B324)</f>
        <v/>
      </c>
      <c r="C324" t="str">
        <f>IF([1]环网柜!D324="","",[1]环网柜!D324)</f>
        <v/>
      </c>
      <c r="D324" t="str">
        <f>IF([1]环网柜!E324="","",[1]环网柜!E324)</f>
        <v/>
      </c>
      <c r="E324" t="str">
        <f>IF([1]环网柜!J324="","",[1]环网柜!J324)</f>
        <v/>
      </c>
    </row>
    <row r="325" spans="1:5" x14ac:dyDescent="0.15">
      <c r="A325" t="str">
        <f>IF([1]环网柜!A325="","",[1]环网柜!A325)</f>
        <v/>
      </c>
      <c r="B325" t="str">
        <f>IF([1]环网柜!B325="","",[1]环网柜!B325)</f>
        <v/>
      </c>
      <c r="C325" t="str">
        <f>IF([1]环网柜!D325="","",[1]环网柜!D325)</f>
        <v/>
      </c>
      <c r="D325" t="str">
        <f>IF([1]环网柜!E325="","",[1]环网柜!E325)</f>
        <v/>
      </c>
      <c r="E325" t="str">
        <f>IF([1]环网柜!J325="","",[1]环网柜!J325)</f>
        <v/>
      </c>
    </row>
    <row r="326" spans="1:5" x14ac:dyDescent="0.15">
      <c r="A326" t="str">
        <f>IF([1]环网柜!A326="","",[1]环网柜!A326)</f>
        <v/>
      </c>
      <c r="B326" t="str">
        <f>IF([1]环网柜!B326="","",[1]环网柜!B326)</f>
        <v/>
      </c>
      <c r="C326" t="str">
        <f>IF([1]环网柜!D326="","",[1]环网柜!D326)</f>
        <v/>
      </c>
      <c r="D326" t="str">
        <f>IF([1]环网柜!E326="","",[1]环网柜!E326)</f>
        <v/>
      </c>
      <c r="E326" t="str">
        <f>IF([1]环网柜!J326="","",[1]环网柜!J326)</f>
        <v/>
      </c>
    </row>
    <row r="327" spans="1:5" x14ac:dyDescent="0.15">
      <c r="A327" t="str">
        <f>IF([1]环网柜!A327="","",[1]环网柜!A327)</f>
        <v/>
      </c>
      <c r="B327" t="str">
        <f>IF([1]环网柜!B327="","",[1]环网柜!B327)</f>
        <v/>
      </c>
      <c r="C327" t="str">
        <f>IF([1]环网柜!D327="","",[1]环网柜!D327)</f>
        <v/>
      </c>
      <c r="D327" t="str">
        <f>IF([1]环网柜!E327="","",[1]环网柜!E327)</f>
        <v/>
      </c>
      <c r="E327" t="str">
        <f>IF([1]环网柜!J327="","",[1]环网柜!J327)</f>
        <v/>
      </c>
    </row>
    <row r="328" spans="1:5" x14ac:dyDescent="0.15">
      <c r="A328" t="str">
        <f>IF([1]环网柜!A328="","",[1]环网柜!A328)</f>
        <v/>
      </c>
      <c r="B328" t="str">
        <f>IF([1]环网柜!B328="","",[1]环网柜!B328)</f>
        <v/>
      </c>
      <c r="C328" t="str">
        <f>IF([1]环网柜!D328="","",[1]环网柜!D328)</f>
        <v/>
      </c>
      <c r="D328" t="str">
        <f>IF([1]环网柜!E328="","",[1]环网柜!E328)</f>
        <v/>
      </c>
      <c r="E328" t="str">
        <f>IF([1]环网柜!J328="","",[1]环网柜!J328)</f>
        <v/>
      </c>
    </row>
    <row r="329" spans="1:5" x14ac:dyDescent="0.15">
      <c r="A329" t="str">
        <f>IF([1]环网柜!A329="","",[1]环网柜!A329)</f>
        <v/>
      </c>
      <c r="B329" t="str">
        <f>IF([1]环网柜!B329="","",[1]环网柜!B329)</f>
        <v/>
      </c>
      <c r="C329" t="str">
        <f>IF([1]环网柜!D329="","",[1]环网柜!D329)</f>
        <v/>
      </c>
      <c r="D329" t="str">
        <f>IF([1]环网柜!E329="","",[1]环网柜!E329)</f>
        <v/>
      </c>
      <c r="E329" t="str">
        <f>IF([1]环网柜!J329="","",[1]环网柜!J329)</f>
        <v/>
      </c>
    </row>
    <row r="330" spans="1:5" x14ac:dyDescent="0.15">
      <c r="A330" t="str">
        <f>IF([1]环网柜!A330="","",[1]环网柜!A330)</f>
        <v/>
      </c>
      <c r="B330" t="str">
        <f>IF([1]环网柜!B330="","",[1]环网柜!B330)</f>
        <v/>
      </c>
      <c r="C330" t="str">
        <f>IF([1]环网柜!D330="","",[1]环网柜!D330)</f>
        <v/>
      </c>
      <c r="D330" t="str">
        <f>IF([1]环网柜!E330="","",[1]环网柜!E330)</f>
        <v/>
      </c>
      <c r="E330" t="str">
        <f>IF([1]环网柜!J330="","",[1]环网柜!J330)</f>
        <v/>
      </c>
    </row>
    <row r="331" spans="1:5" x14ac:dyDescent="0.15">
      <c r="A331" t="str">
        <f>IF([1]环网柜!A331="","",[1]环网柜!A331)</f>
        <v/>
      </c>
      <c r="B331" t="str">
        <f>IF([1]环网柜!B331="","",[1]环网柜!B331)</f>
        <v/>
      </c>
      <c r="C331" t="str">
        <f>IF([1]环网柜!D331="","",[1]环网柜!D331)</f>
        <v/>
      </c>
      <c r="D331" t="str">
        <f>IF([1]环网柜!E331="","",[1]环网柜!E331)</f>
        <v/>
      </c>
      <c r="E331" t="str">
        <f>IF([1]环网柜!J331="","",[1]环网柜!J331)</f>
        <v/>
      </c>
    </row>
    <row r="332" spans="1:5" x14ac:dyDescent="0.15">
      <c r="A332" t="str">
        <f>IF([1]环网柜!A332="","",[1]环网柜!A332)</f>
        <v/>
      </c>
      <c r="B332" t="str">
        <f>IF([1]环网柜!B332="","",[1]环网柜!B332)</f>
        <v/>
      </c>
      <c r="C332" t="str">
        <f>IF([1]环网柜!D332="","",[1]环网柜!D332)</f>
        <v/>
      </c>
      <c r="D332" t="str">
        <f>IF([1]环网柜!E332="","",[1]环网柜!E332)</f>
        <v/>
      </c>
      <c r="E332" t="str">
        <f>IF([1]环网柜!J332="","",[1]环网柜!J332)</f>
        <v/>
      </c>
    </row>
    <row r="333" spans="1:5" x14ac:dyDescent="0.15">
      <c r="A333" t="str">
        <f>IF([1]环网柜!A333="","",[1]环网柜!A333)</f>
        <v/>
      </c>
      <c r="B333" t="str">
        <f>IF([1]环网柜!B333="","",[1]环网柜!B333)</f>
        <v/>
      </c>
      <c r="C333" t="str">
        <f>IF([1]环网柜!D333="","",[1]环网柜!D333)</f>
        <v/>
      </c>
      <c r="D333" t="str">
        <f>IF([1]环网柜!E333="","",[1]环网柜!E333)</f>
        <v/>
      </c>
      <c r="E333" t="str">
        <f>IF([1]环网柜!J333="","",[1]环网柜!J333)</f>
        <v/>
      </c>
    </row>
    <row r="334" spans="1:5" x14ac:dyDescent="0.15">
      <c r="A334" t="str">
        <f>IF([1]环网柜!A334="","",[1]环网柜!A334)</f>
        <v/>
      </c>
      <c r="B334" t="str">
        <f>IF([1]环网柜!B334="","",[1]环网柜!B334)</f>
        <v/>
      </c>
      <c r="C334" t="str">
        <f>IF([1]环网柜!D334="","",[1]环网柜!D334)</f>
        <v/>
      </c>
      <c r="D334" t="str">
        <f>IF([1]环网柜!E334="","",[1]环网柜!E334)</f>
        <v/>
      </c>
      <c r="E334" t="str">
        <f>IF([1]环网柜!J334="","",[1]环网柜!J334)</f>
        <v/>
      </c>
    </row>
    <row r="335" spans="1:5" x14ac:dyDescent="0.15">
      <c r="A335" t="str">
        <f>IF([1]环网柜!A335="","",[1]环网柜!A335)</f>
        <v/>
      </c>
      <c r="B335" t="str">
        <f>IF([1]环网柜!B335="","",[1]环网柜!B335)</f>
        <v/>
      </c>
      <c r="C335" t="str">
        <f>IF([1]环网柜!D335="","",[1]环网柜!D335)</f>
        <v/>
      </c>
      <c r="D335" t="str">
        <f>IF([1]环网柜!E335="","",[1]环网柜!E335)</f>
        <v/>
      </c>
      <c r="E335" t="str">
        <f>IF([1]环网柜!J335="","",[1]环网柜!J335)</f>
        <v/>
      </c>
    </row>
    <row r="336" spans="1:5" x14ac:dyDescent="0.15">
      <c r="A336" t="str">
        <f>IF([1]环网柜!A336="","",[1]环网柜!A336)</f>
        <v/>
      </c>
      <c r="B336" t="str">
        <f>IF([1]环网柜!B336="","",[1]环网柜!B336)</f>
        <v/>
      </c>
      <c r="C336" t="str">
        <f>IF([1]环网柜!D336="","",[1]环网柜!D336)</f>
        <v/>
      </c>
      <c r="D336" t="str">
        <f>IF([1]环网柜!E336="","",[1]环网柜!E336)</f>
        <v/>
      </c>
      <c r="E336" t="str">
        <f>IF([1]环网柜!J336="","",[1]环网柜!J336)</f>
        <v/>
      </c>
    </row>
    <row r="337" spans="1:5" x14ac:dyDescent="0.15">
      <c r="A337" t="str">
        <f>IF([1]环网柜!A337="","",[1]环网柜!A337)</f>
        <v/>
      </c>
      <c r="B337" t="str">
        <f>IF([1]环网柜!B337="","",[1]环网柜!B337)</f>
        <v/>
      </c>
      <c r="C337" t="str">
        <f>IF([1]环网柜!D337="","",[1]环网柜!D337)</f>
        <v/>
      </c>
      <c r="D337" t="str">
        <f>IF([1]环网柜!E337="","",[1]环网柜!E337)</f>
        <v/>
      </c>
      <c r="E337" t="str">
        <f>IF([1]环网柜!J337="","",[1]环网柜!J337)</f>
        <v/>
      </c>
    </row>
    <row r="338" spans="1:5" x14ac:dyDescent="0.15">
      <c r="A338" t="str">
        <f>IF([1]环网柜!A338="","",[1]环网柜!A338)</f>
        <v/>
      </c>
      <c r="B338" t="str">
        <f>IF([1]环网柜!B338="","",[1]环网柜!B338)</f>
        <v/>
      </c>
      <c r="C338" t="str">
        <f>IF([1]环网柜!D338="","",[1]环网柜!D338)</f>
        <v/>
      </c>
      <c r="D338" t="str">
        <f>IF([1]环网柜!E338="","",[1]环网柜!E338)</f>
        <v/>
      </c>
      <c r="E338" t="str">
        <f>IF([1]环网柜!J338="","",[1]环网柜!J338)</f>
        <v/>
      </c>
    </row>
    <row r="339" spans="1:5" x14ac:dyDescent="0.15">
      <c r="A339" t="str">
        <f>IF([1]环网柜!A339="","",[1]环网柜!A339)</f>
        <v/>
      </c>
      <c r="B339" t="str">
        <f>IF([1]环网柜!B339="","",[1]环网柜!B339)</f>
        <v/>
      </c>
      <c r="C339" t="str">
        <f>IF([1]环网柜!D339="","",[1]环网柜!D339)</f>
        <v/>
      </c>
      <c r="D339" t="str">
        <f>IF([1]环网柜!E339="","",[1]环网柜!E339)</f>
        <v/>
      </c>
      <c r="E339" t="str">
        <f>IF([1]环网柜!J339="","",[1]环网柜!J339)</f>
        <v/>
      </c>
    </row>
    <row r="340" spans="1:5" x14ac:dyDescent="0.15">
      <c r="A340" t="str">
        <f>IF([1]环网柜!A340="","",[1]环网柜!A340)</f>
        <v/>
      </c>
      <c r="B340" t="str">
        <f>IF([1]环网柜!B340="","",[1]环网柜!B340)</f>
        <v/>
      </c>
      <c r="C340" t="str">
        <f>IF([1]环网柜!D340="","",[1]环网柜!D340)</f>
        <v/>
      </c>
      <c r="D340" t="str">
        <f>IF([1]环网柜!E340="","",[1]环网柜!E340)</f>
        <v/>
      </c>
      <c r="E340" t="str">
        <f>IF([1]环网柜!J340="","",[1]环网柜!J340)</f>
        <v/>
      </c>
    </row>
    <row r="341" spans="1:5" x14ac:dyDescent="0.15">
      <c r="A341" t="str">
        <f>IF([1]环网柜!A341="","",[1]环网柜!A341)</f>
        <v/>
      </c>
      <c r="B341" t="str">
        <f>IF([1]环网柜!B341="","",[1]环网柜!B341)</f>
        <v/>
      </c>
      <c r="C341" t="str">
        <f>IF([1]环网柜!D341="","",[1]环网柜!D341)</f>
        <v/>
      </c>
      <c r="D341" t="str">
        <f>IF([1]环网柜!E341="","",[1]环网柜!E341)</f>
        <v/>
      </c>
      <c r="E341" t="str">
        <f>IF([1]环网柜!J341="","",[1]环网柜!J341)</f>
        <v/>
      </c>
    </row>
    <row r="342" spans="1:5" x14ac:dyDescent="0.15">
      <c r="A342" t="str">
        <f>IF([1]环网柜!A342="","",[1]环网柜!A342)</f>
        <v/>
      </c>
      <c r="B342" t="str">
        <f>IF([1]环网柜!B342="","",[1]环网柜!B342)</f>
        <v/>
      </c>
      <c r="C342" t="str">
        <f>IF([1]环网柜!D342="","",[1]环网柜!D342)</f>
        <v/>
      </c>
      <c r="D342" t="str">
        <f>IF([1]环网柜!E342="","",[1]环网柜!E342)</f>
        <v/>
      </c>
      <c r="E342" t="str">
        <f>IF([1]环网柜!J342="","",[1]环网柜!J342)</f>
        <v/>
      </c>
    </row>
    <row r="343" spans="1:5" x14ac:dyDescent="0.15">
      <c r="A343" t="str">
        <f>IF([1]环网柜!A343="","",[1]环网柜!A343)</f>
        <v/>
      </c>
      <c r="B343" t="str">
        <f>IF([1]环网柜!B343="","",[1]环网柜!B343)</f>
        <v/>
      </c>
      <c r="C343" t="str">
        <f>IF([1]环网柜!D343="","",[1]环网柜!D343)</f>
        <v/>
      </c>
      <c r="D343" t="str">
        <f>IF([1]环网柜!E343="","",[1]环网柜!E343)</f>
        <v/>
      </c>
      <c r="E343" t="str">
        <f>IF([1]环网柜!J343="","",[1]环网柜!J343)</f>
        <v/>
      </c>
    </row>
    <row r="344" spans="1:5" x14ac:dyDescent="0.15">
      <c r="A344" t="str">
        <f>IF([1]环网柜!A344="","",[1]环网柜!A344)</f>
        <v/>
      </c>
      <c r="B344" t="str">
        <f>IF([1]环网柜!B344="","",[1]环网柜!B344)</f>
        <v/>
      </c>
      <c r="C344" t="str">
        <f>IF([1]环网柜!D344="","",[1]环网柜!D344)</f>
        <v/>
      </c>
      <c r="D344" t="str">
        <f>IF([1]环网柜!E344="","",[1]环网柜!E344)</f>
        <v/>
      </c>
      <c r="E344" t="str">
        <f>IF([1]环网柜!J344="","",[1]环网柜!J344)</f>
        <v/>
      </c>
    </row>
    <row r="345" spans="1:5" x14ac:dyDescent="0.15">
      <c r="A345" t="str">
        <f>IF([1]环网柜!A345="","",[1]环网柜!A345)</f>
        <v/>
      </c>
      <c r="B345" t="str">
        <f>IF([1]环网柜!B345="","",[1]环网柜!B345)</f>
        <v/>
      </c>
      <c r="C345" t="str">
        <f>IF([1]环网柜!D345="","",[1]环网柜!D345)</f>
        <v/>
      </c>
      <c r="D345" t="str">
        <f>IF([1]环网柜!E345="","",[1]环网柜!E345)</f>
        <v/>
      </c>
      <c r="E345" t="str">
        <f>IF([1]环网柜!J345="","",[1]环网柜!J345)</f>
        <v/>
      </c>
    </row>
    <row r="346" spans="1:5" x14ac:dyDescent="0.15">
      <c r="A346" t="str">
        <f>IF([1]环网柜!A346="","",[1]环网柜!A346)</f>
        <v/>
      </c>
      <c r="B346" t="str">
        <f>IF([1]环网柜!B346="","",[1]环网柜!B346)</f>
        <v/>
      </c>
      <c r="C346" t="str">
        <f>IF([1]环网柜!D346="","",[1]环网柜!D346)</f>
        <v/>
      </c>
      <c r="D346" t="str">
        <f>IF([1]环网柜!E346="","",[1]环网柜!E346)</f>
        <v/>
      </c>
      <c r="E346" t="str">
        <f>IF([1]环网柜!J346="","",[1]环网柜!J346)</f>
        <v/>
      </c>
    </row>
    <row r="347" spans="1:5" x14ac:dyDescent="0.15">
      <c r="A347" t="str">
        <f>IF([1]环网柜!A347="","",[1]环网柜!A347)</f>
        <v/>
      </c>
      <c r="B347" t="str">
        <f>IF([1]环网柜!B347="","",[1]环网柜!B347)</f>
        <v/>
      </c>
      <c r="C347" t="str">
        <f>IF([1]环网柜!D347="","",[1]环网柜!D347)</f>
        <v/>
      </c>
      <c r="D347" t="str">
        <f>IF([1]环网柜!E347="","",[1]环网柜!E347)</f>
        <v/>
      </c>
      <c r="E347" t="str">
        <f>IF([1]环网柜!J347="","",[1]环网柜!J347)</f>
        <v/>
      </c>
    </row>
    <row r="348" spans="1:5" x14ac:dyDescent="0.15">
      <c r="A348" t="str">
        <f>IF([1]环网柜!A348="","",[1]环网柜!A348)</f>
        <v/>
      </c>
      <c r="B348" t="str">
        <f>IF([1]环网柜!B348="","",[1]环网柜!B348)</f>
        <v/>
      </c>
      <c r="C348" t="str">
        <f>IF([1]环网柜!D348="","",[1]环网柜!D348)</f>
        <v/>
      </c>
      <c r="D348" t="str">
        <f>IF([1]环网柜!E348="","",[1]环网柜!E348)</f>
        <v/>
      </c>
      <c r="E348" t="str">
        <f>IF([1]环网柜!J348="","",[1]环网柜!J348)</f>
        <v/>
      </c>
    </row>
    <row r="349" spans="1:5" x14ac:dyDescent="0.15">
      <c r="A349" t="str">
        <f>IF([1]环网柜!A349="","",[1]环网柜!A349)</f>
        <v/>
      </c>
      <c r="B349" t="str">
        <f>IF([1]环网柜!B349="","",[1]环网柜!B349)</f>
        <v/>
      </c>
      <c r="C349" t="str">
        <f>IF([1]环网柜!D349="","",[1]环网柜!D349)</f>
        <v/>
      </c>
      <c r="D349" t="str">
        <f>IF([1]环网柜!E349="","",[1]环网柜!E349)</f>
        <v/>
      </c>
      <c r="E349" t="str">
        <f>IF([1]环网柜!J349="","",[1]环网柜!J349)</f>
        <v/>
      </c>
    </row>
    <row r="350" spans="1:5" x14ac:dyDescent="0.15">
      <c r="A350" t="str">
        <f>IF([1]环网柜!A350="","",[1]环网柜!A350)</f>
        <v/>
      </c>
      <c r="B350" t="str">
        <f>IF([1]环网柜!B350="","",[1]环网柜!B350)</f>
        <v/>
      </c>
      <c r="C350" t="str">
        <f>IF([1]环网柜!D350="","",[1]环网柜!D350)</f>
        <v/>
      </c>
      <c r="D350" t="str">
        <f>IF([1]环网柜!E350="","",[1]环网柜!E350)</f>
        <v/>
      </c>
      <c r="E350" t="str">
        <f>IF([1]环网柜!J350="","",[1]环网柜!J350)</f>
        <v/>
      </c>
    </row>
    <row r="351" spans="1:5" x14ac:dyDescent="0.15">
      <c r="A351" t="str">
        <f>IF([1]环网柜!A351="","",[1]环网柜!A351)</f>
        <v/>
      </c>
      <c r="B351" t="str">
        <f>IF([1]环网柜!B351="","",[1]环网柜!B351)</f>
        <v/>
      </c>
      <c r="C351" t="str">
        <f>IF([1]环网柜!D351="","",[1]环网柜!D351)</f>
        <v/>
      </c>
      <c r="D351" t="str">
        <f>IF([1]环网柜!E351="","",[1]环网柜!E351)</f>
        <v/>
      </c>
      <c r="E351" t="str">
        <f>IF([1]环网柜!J351="","",[1]环网柜!J351)</f>
        <v/>
      </c>
    </row>
    <row r="352" spans="1:5" x14ac:dyDescent="0.15">
      <c r="A352" t="str">
        <f>IF([1]环网柜!A352="","",[1]环网柜!A352)</f>
        <v/>
      </c>
      <c r="B352" t="str">
        <f>IF([1]环网柜!B352="","",[1]环网柜!B352)</f>
        <v/>
      </c>
      <c r="C352" t="str">
        <f>IF([1]环网柜!D352="","",[1]环网柜!D352)</f>
        <v/>
      </c>
      <c r="D352" t="str">
        <f>IF([1]环网柜!E352="","",[1]环网柜!E352)</f>
        <v/>
      </c>
      <c r="E352" t="str">
        <f>IF([1]环网柜!J352="","",[1]环网柜!J352)</f>
        <v/>
      </c>
    </row>
    <row r="353" spans="1:5" x14ac:dyDescent="0.15">
      <c r="A353" t="str">
        <f>IF([1]环网柜!A353="","",[1]环网柜!A353)</f>
        <v/>
      </c>
      <c r="B353" t="str">
        <f>IF([1]环网柜!B353="","",[1]环网柜!B353)</f>
        <v/>
      </c>
      <c r="C353" t="str">
        <f>IF([1]环网柜!D353="","",[1]环网柜!D353)</f>
        <v/>
      </c>
      <c r="D353" t="str">
        <f>IF([1]环网柜!E353="","",[1]环网柜!E353)</f>
        <v/>
      </c>
      <c r="E353" t="str">
        <f>IF([1]环网柜!J353="","",[1]环网柜!J353)</f>
        <v/>
      </c>
    </row>
    <row r="354" spans="1:5" x14ac:dyDescent="0.15">
      <c r="A354" t="str">
        <f>IF([1]环网柜!A354="","",[1]环网柜!A354)</f>
        <v/>
      </c>
      <c r="B354" t="str">
        <f>IF([1]环网柜!B354="","",[1]环网柜!B354)</f>
        <v/>
      </c>
      <c r="C354" t="str">
        <f>IF([1]环网柜!D354="","",[1]环网柜!D354)</f>
        <v/>
      </c>
      <c r="D354" t="str">
        <f>IF([1]环网柜!E354="","",[1]环网柜!E354)</f>
        <v/>
      </c>
      <c r="E354" t="str">
        <f>IF([1]环网柜!J354="","",[1]环网柜!J354)</f>
        <v/>
      </c>
    </row>
    <row r="355" spans="1:5" x14ac:dyDescent="0.15">
      <c r="A355" t="str">
        <f>IF([1]环网柜!A355="","",[1]环网柜!A355)</f>
        <v/>
      </c>
      <c r="B355" t="str">
        <f>IF([1]环网柜!B355="","",[1]环网柜!B355)</f>
        <v/>
      </c>
      <c r="C355" t="str">
        <f>IF([1]环网柜!D355="","",[1]环网柜!D355)</f>
        <v/>
      </c>
      <c r="D355" t="str">
        <f>IF([1]环网柜!E355="","",[1]环网柜!E355)</f>
        <v/>
      </c>
      <c r="E355" t="str">
        <f>IF([1]环网柜!J355="","",[1]环网柜!J355)</f>
        <v/>
      </c>
    </row>
    <row r="356" spans="1:5" x14ac:dyDescent="0.15">
      <c r="A356" t="str">
        <f>IF([1]环网柜!A356="","",[1]环网柜!A356)</f>
        <v/>
      </c>
      <c r="B356" t="str">
        <f>IF([1]环网柜!B356="","",[1]环网柜!B356)</f>
        <v/>
      </c>
      <c r="C356" t="str">
        <f>IF([1]环网柜!D356="","",[1]环网柜!D356)</f>
        <v/>
      </c>
      <c r="D356" t="str">
        <f>IF([1]环网柜!E356="","",[1]环网柜!E356)</f>
        <v/>
      </c>
      <c r="E356" t="str">
        <f>IF([1]环网柜!J356="","",[1]环网柜!J356)</f>
        <v/>
      </c>
    </row>
    <row r="357" spans="1:5" x14ac:dyDescent="0.15">
      <c r="A357" t="str">
        <f>IF([1]环网柜!A357="","",[1]环网柜!A357)</f>
        <v/>
      </c>
      <c r="B357" t="str">
        <f>IF([1]环网柜!B357="","",[1]环网柜!B357)</f>
        <v/>
      </c>
      <c r="C357" t="str">
        <f>IF([1]环网柜!D357="","",[1]环网柜!D357)</f>
        <v/>
      </c>
      <c r="D357" t="str">
        <f>IF([1]环网柜!E357="","",[1]环网柜!E357)</f>
        <v/>
      </c>
      <c r="E357" t="str">
        <f>IF([1]环网柜!J357="","",[1]环网柜!J357)</f>
        <v/>
      </c>
    </row>
    <row r="358" spans="1:5" x14ac:dyDescent="0.15">
      <c r="A358" t="str">
        <f>IF([1]环网柜!A358="","",[1]环网柜!A358)</f>
        <v/>
      </c>
      <c r="B358" t="str">
        <f>IF([1]环网柜!B358="","",[1]环网柜!B358)</f>
        <v/>
      </c>
      <c r="C358" t="str">
        <f>IF([1]环网柜!D358="","",[1]环网柜!D358)</f>
        <v/>
      </c>
      <c r="D358" t="str">
        <f>IF([1]环网柜!E358="","",[1]环网柜!E358)</f>
        <v/>
      </c>
      <c r="E358" t="str">
        <f>IF([1]环网柜!J358="","",[1]环网柜!J358)</f>
        <v/>
      </c>
    </row>
    <row r="359" spans="1:5" x14ac:dyDescent="0.15">
      <c r="A359" t="str">
        <f>IF([1]环网柜!A359="","",[1]环网柜!A359)</f>
        <v/>
      </c>
      <c r="B359" t="str">
        <f>IF([1]环网柜!B359="","",[1]环网柜!B359)</f>
        <v/>
      </c>
      <c r="C359" t="str">
        <f>IF([1]环网柜!D359="","",[1]环网柜!D359)</f>
        <v/>
      </c>
      <c r="D359" t="str">
        <f>IF([1]环网柜!E359="","",[1]环网柜!E359)</f>
        <v/>
      </c>
      <c r="E359" t="str">
        <f>IF([1]环网柜!J359="","",[1]环网柜!J359)</f>
        <v/>
      </c>
    </row>
    <row r="360" spans="1:5" x14ac:dyDescent="0.15">
      <c r="A360" t="str">
        <f>IF([1]环网柜!A360="","",[1]环网柜!A360)</f>
        <v/>
      </c>
      <c r="B360" t="str">
        <f>IF([1]环网柜!B360="","",[1]环网柜!B360)</f>
        <v/>
      </c>
      <c r="C360" t="str">
        <f>IF([1]环网柜!D360="","",[1]环网柜!D360)</f>
        <v/>
      </c>
      <c r="D360" t="str">
        <f>IF([1]环网柜!E360="","",[1]环网柜!E360)</f>
        <v/>
      </c>
      <c r="E360" t="str">
        <f>IF([1]环网柜!J360="","",[1]环网柜!J360)</f>
        <v/>
      </c>
    </row>
    <row r="361" spans="1:5" x14ac:dyDescent="0.15">
      <c r="A361" t="str">
        <f>IF([1]环网柜!A361="","",[1]环网柜!A361)</f>
        <v/>
      </c>
      <c r="B361" t="str">
        <f>IF([1]环网柜!B361="","",[1]环网柜!B361)</f>
        <v/>
      </c>
      <c r="C361" t="str">
        <f>IF([1]环网柜!D361="","",[1]环网柜!D361)</f>
        <v/>
      </c>
      <c r="D361" t="str">
        <f>IF([1]环网柜!E361="","",[1]环网柜!E361)</f>
        <v/>
      </c>
      <c r="E361" t="str">
        <f>IF([1]环网柜!J361="","",[1]环网柜!J361)</f>
        <v/>
      </c>
    </row>
    <row r="362" spans="1:5" x14ac:dyDescent="0.15">
      <c r="A362" t="str">
        <f>IF([1]环网柜!A362="","",[1]环网柜!A362)</f>
        <v/>
      </c>
      <c r="B362" t="str">
        <f>IF([1]环网柜!B362="","",[1]环网柜!B362)</f>
        <v/>
      </c>
      <c r="C362" t="str">
        <f>IF([1]环网柜!D362="","",[1]环网柜!D362)</f>
        <v/>
      </c>
      <c r="D362" t="str">
        <f>IF([1]环网柜!E362="","",[1]环网柜!E362)</f>
        <v/>
      </c>
      <c r="E362" t="str">
        <f>IF([1]环网柜!J362="","",[1]环网柜!J362)</f>
        <v/>
      </c>
    </row>
    <row r="363" spans="1:5" x14ac:dyDescent="0.15">
      <c r="A363" t="str">
        <f>IF([1]环网柜!A363="","",[1]环网柜!A363)</f>
        <v/>
      </c>
      <c r="B363" t="str">
        <f>IF([1]环网柜!B363="","",[1]环网柜!B363)</f>
        <v/>
      </c>
      <c r="C363" t="str">
        <f>IF([1]环网柜!D363="","",[1]环网柜!D363)</f>
        <v/>
      </c>
      <c r="D363" t="str">
        <f>IF([1]环网柜!E363="","",[1]环网柜!E363)</f>
        <v/>
      </c>
      <c r="E363" t="str">
        <f>IF([1]环网柜!J363="","",[1]环网柜!J363)</f>
        <v/>
      </c>
    </row>
    <row r="364" spans="1:5" x14ac:dyDescent="0.15">
      <c r="A364" t="str">
        <f>IF([1]环网柜!A364="","",[1]环网柜!A364)</f>
        <v/>
      </c>
      <c r="B364" t="str">
        <f>IF([1]环网柜!B364="","",[1]环网柜!B364)</f>
        <v/>
      </c>
      <c r="C364" t="str">
        <f>IF([1]环网柜!D364="","",[1]环网柜!D364)</f>
        <v/>
      </c>
      <c r="D364" t="str">
        <f>IF([1]环网柜!E364="","",[1]环网柜!E364)</f>
        <v/>
      </c>
      <c r="E364" t="str">
        <f>IF([1]环网柜!J364="","",[1]环网柜!J364)</f>
        <v/>
      </c>
    </row>
    <row r="365" spans="1:5" x14ac:dyDescent="0.15">
      <c r="A365" t="str">
        <f>IF([1]环网柜!A365="","",[1]环网柜!A365)</f>
        <v/>
      </c>
      <c r="B365" t="str">
        <f>IF([1]环网柜!B365="","",[1]环网柜!B365)</f>
        <v/>
      </c>
      <c r="C365" t="str">
        <f>IF([1]环网柜!D365="","",[1]环网柜!D365)</f>
        <v/>
      </c>
      <c r="D365" t="str">
        <f>IF([1]环网柜!E365="","",[1]环网柜!E365)</f>
        <v/>
      </c>
      <c r="E365" t="str">
        <f>IF([1]环网柜!J365="","",[1]环网柜!J365)</f>
        <v/>
      </c>
    </row>
    <row r="366" spans="1:5" x14ac:dyDescent="0.15">
      <c r="A366" t="str">
        <f>IF([1]环网柜!A366="","",[1]环网柜!A366)</f>
        <v/>
      </c>
      <c r="B366" t="str">
        <f>IF([1]环网柜!B366="","",[1]环网柜!B366)</f>
        <v/>
      </c>
      <c r="C366" t="str">
        <f>IF([1]环网柜!D366="","",[1]环网柜!D366)</f>
        <v/>
      </c>
      <c r="D366" t="str">
        <f>IF([1]环网柜!E366="","",[1]环网柜!E366)</f>
        <v/>
      </c>
      <c r="E366" t="str">
        <f>IF([1]环网柜!J366="","",[1]环网柜!J366)</f>
        <v/>
      </c>
    </row>
    <row r="367" spans="1:5" x14ac:dyDescent="0.15">
      <c r="A367" t="str">
        <f>IF([1]环网柜!A367="","",[1]环网柜!A367)</f>
        <v/>
      </c>
      <c r="B367" t="str">
        <f>IF([1]环网柜!B367="","",[1]环网柜!B367)</f>
        <v/>
      </c>
      <c r="C367" t="str">
        <f>IF([1]环网柜!D367="","",[1]环网柜!D367)</f>
        <v/>
      </c>
      <c r="D367" t="str">
        <f>IF([1]环网柜!E367="","",[1]环网柜!E367)</f>
        <v/>
      </c>
      <c r="E367" t="str">
        <f>IF([1]环网柜!J367="","",[1]环网柜!J367)</f>
        <v/>
      </c>
    </row>
    <row r="368" spans="1:5" x14ac:dyDescent="0.15">
      <c r="A368" t="str">
        <f>IF([1]环网柜!A368="","",[1]环网柜!A368)</f>
        <v/>
      </c>
      <c r="B368" t="str">
        <f>IF([1]环网柜!B368="","",[1]环网柜!B368)</f>
        <v/>
      </c>
      <c r="C368" t="str">
        <f>IF([1]环网柜!D368="","",[1]环网柜!D368)</f>
        <v/>
      </c>
      <c r="D368" t="str">
        <f>IF([1]环网柜!E368="","",[1]环网柜!E368)</f>
        <v/>
      </c>
      <c r="E368" t="str">
        <f>IF([1]环网柜!J368="","",[1]环网柜!J368)</f>
        <v/>
      </c>
    </row>
    <row r="369" spans="1:5" x14ac:dyDescent="0.15">
      <c r="A369" t="str">
        <f>IF([1]环网柜!A369="","",[1]环网柜!A369)</f>
        <v/>
      </c>
      <c r="B369" t="str">
        <f>IF([1]环网柜!B369="","",[1]环网柜!B369)</f>
        <v/>
      </c>
      <c r="C369" t="str">
        <f>IF([1]环网柜!D369="","",[1]环网柜!D369)</f>
        <v/>
      </c>
      <c r="D369" t="str">
        <f>IF([1]环网柜!E369="","",[1]环网柜!E369)</f>
        <v/>
      </c>
      <c r="E369" t="str">
        <f>IF([1]环网柜!J369="","",[1]环网柜!J369)</f>
        <v/>
      </c>
    </row>
    <row r="370" spans="1:5" x14ac:dyDescent="0.15">
      <c r="A370" t="str">
        <f>IF([1]环网柜!A370="","",[1]环网柜!A370)</f>
        <v/>
      </c>
      <c r="B370" t="str">
        <f>IF([1]环网柜!B370="","",[1]环网柜!B370)</f>
        <v/>
      </c>
      <c r="C370" t="str">
        <f>IF([1]环网柜!D370="","",[1]环网柜!D370)</f>
        <v/>
      </c>
      <c r="D370" t="str">
        <f>IF([1]环网柜!E370="","",[1]环网柜!E370)</f>
        <v/>
      </c>
      <c r="E370" t="str">
        <f>IF([1]环网柜!J370="","",[1]环网柜!J370)</f>
        <v/>
      </c>
    </row>
    <row r="371" spans="1:5" x14ac:dyDescent="0.15">
      <c r="A371" t="str">
        <f>IF([1]环网柜!A371="","",[1]环网柜!A371)</f>
        <v/>
      </c>
      <c r="B371" t="str">
        <f>IF([1]环网柜!B371="","",[1]环网柜!B371)</f>
        <v/>
      </c>
      <c r="C371" t="str">
        <f>IF([1]环网柜!D371="","",[1]环网柜!D371)</f>
        <v/>
      </c>
      <c r="D371" t="str">
        <f>IF([1]环网柜!E371="","",[1]环网柜!E371)</f>
        <v/>
      </c>
      <c r="E371" t="str">
        <f>IF([1]环网柜!J371="","",[1]环网柜!J371)</f>
        <v/>
      </c>
    </row>
    <row r="372" spans="1:5" x14ac:dyDescent="0.15">
      <c r="A372" t="str">
        <f>IF([1]环网柜!A372="","",[1]环网柜!A372)</f>
        <v/>
      </c>
      <c r="B372" t="str">
        <f>IF([1]环网柜!B372="","",[1]环网柜!B372)</f>
        <v/>
      </c>
      <c r="C372" t="str">
        <f>IF([1]环网柜!D372="","",[1]环网柜!D372)</f>
        <v/>
      </c>
      <c r="D372" t="str">
        <f>IF([1]环网柜!E372="","",[1]环网柜!E372)</f>
        <v/>
      </c>
      <c r="E372" t="str">
        <f>IF([1]环网柜!J372="","",[1]环网柜!J372)</f>
        <v/>
      </c>
    </row>
    <row r="373" spans="1:5" x14ac:dyDescent="0.15">
      <c r="A373" t="str">
        <f>IF([1]环网柜!A373="","",[1]环网柜!A373)</f>
        <v/>
      </c>
      <c r="B373" t="str">
        <f>IF([1]环网柜!B373="","",[1]环网柜!B373)</f>
        <v/>
      </c>
      <c r="C373" t="str">
        <f>IF([1]环网柜!D373="","",[1]环网柜!D373)</f>
        <v/>
      </c>
      <c r="D373" t="str">
        <f>IF([1]环网柜!E373="","",[1]环网柜!E373)</f>
        <v/>
      </c>
      <c r="E373" t="str">
        <f>IF([1]环网柜!J373="","",[1]环网柜!J373)</f>
        <v/>
      </c>
    </row>
    <row r="374" spans="1:5" x14ac:dyDescent="0.15">
      <c r="A374" t="str">
        <f>IF([1]环网柜!A374="","",[1]环网柜!A374)</f>
        <v/>
      </c>
      <c r="B374" t="str">
        <f>IF([1]环网柜!B374="","",[1]环网柜!B374)</f>
        <v/>
      </c>
      <c r="C374" t="str">
        <f>IF([1]环网柜!D374="","",[1]环网柜!D374)</f>
        <v/>
      </c>
      <c r="D374" t="str">
        <f>IF([1]环网柜!E374="","",[1]环网柜!E374)</f>
        <v/>
      </c>
      <c r="E374" t="str">
        <f>IF([1]环网柜!J374="","",[1]环网柜!J374)</f>
        <v/>
      </c>
    </row>
    <row r="375" spans="1:5" x14ac:dyDescent="0.15">
      <c r="A375" t="str">
        <f>IF([1]环网柜!A375="","",[1]环网柜!A375)</f>
        <v/>
      </c>
      <c r="B375" t="str">
        <f>IF([1]环网柜!B375="","",[1]环网柜!B375)</f>
        <v/>
      </c>
      <c r="C375" t="str">
        <f>IF([1]环网柜!D375="","",[1]环网柜!D375)</f>
        <v/>
      </c>
      <c r="D375" t="str">
        <f>IF([1]环网柜!E375="","",[1]环网柜!E375)</f>
        <v/>
      </c>
      <c r="E375" t="str">
        <f>IF([1]环网柜!J375="","",[1]环网柜!J375)</f>
        <v/>
      </c>
    </row>
    <row r="376" spans="1:5" x14ac:dyDescent="0.15">
      <c r="A376" t="str">
        <f>IF([1]环网柜!A376="","",[1]环网柜!A376)</f>
        <v/>
      </c>
      <c r="B376" t="str">
        <f>IF([1]环网柜!B376="","",[1]环网柜!B376)</f>
        <v/>
      </c>
      <c r="C376" t="str">
        <f>IF([1]环网柜!D376="","",[1]环网柜!D376)</f>
        <v/>
      </c>
      <c r="D376" t="str">
        <f>IF([1]环网柜!E376="","",[1]环网柜!E376)</f>
        <v/>
      </c>
      <c r="E376" t="str">
        <f>IF([1]环网柜!J376="","",[1]环网柜!J376)</f>
        <v/>
      </c>
    </row>
    <row r="377" spans="1:5" x14ac:dyDescent="0.15">
      <c r="A377" t="str">
        <f>IF([1]环网柜!A377="","",[1]环网柜!A377)</f>
        <v/>
      </c>
      <c r="B377" t="str">
        <f>IF([1]环网柜!B377="","",[1]环网柜!B377)</f>
        <v/>
      </c>
      <c r="C377" t="str">
        <f>IF([1]环网柜!D377="","",[1]环网柜!D377)</f>
        <v/>
      </c>
      <c r="D377" t="str">
        <f>IF([1]环网柜!E377="","",[1]环网柜!E377)</f>
        <v/>
      </c>
      <c r="E377" t="str">
        <f>IF([1]环网柜!J377="","",[1]环网柜!J377)</f>
        <v/>
      </c>
    </row>
    <row r="378" spans="1:5" x14ac:dyDescent="0.15">
      <c r="A378" t="str">
        <f>IF([1]环网柜!A378="","",[1]环网柜!A378)</f>
        <v/>
      </c>
      <c r="B378" t="str">
        <f>IF([1]环网柜!B378="","",[1]环网柜!B378)</f>
        <v/>
      </c>
      <c r="C378" t="str">
        <f>IF([1]环网柜!D378="","",[1]环网柜!D378)</f>
        <v/>
      </c>
      <c r="D378" t="str">
        <f>IF([1]环网柜!E378="","",[1]环网柜!E378)</f>
        <v/>
      </c>
      <c r="E378" t="str">
        <f>IF([1]环网柜!J378="","",[1]环网柜!J378)</f>
        <v/>
      </c>
    </row>
    <row r="379" spans="1:5" x14ac:dyDescent="0.15">
      <c r="A379" t="str">
        <f>IF([1]环网柜!A379="","",[1]环网柜!A379)</f>
        <v/>
      </c>
      <c r="B379" t="str">
        <f>IF([1]环网柜!B379="","",[1]环网柜!B379)</f>
        <v/>
      </c>
      <c r="C379" t="str">
        <f>IF([1]环网柜!D379="","",[1]环网柜!D379)</f>
        <v/>
      </c>
      <c r="D379" t="str">
        <f>IF([1]环网柜!E379="","",[1]环网柜!E379)</f>
        <v/>
      </c>
      <c r="E379" t="str">
        <f>IF([1]环网柜!J379="","",[1]环网柜!J379)</f>
        <v/>
      </c>
    </row>
    <row r="380" spans="1:5" x14ac:dyDescent="0.15">
      <c r="A380" t="str">
        <f>IF([1]环网柜!A380="","",[1]环网柜!A380)</f>
        <v/>
      </c>
      <c r="B380" t="str">
        <f>IF([1]环网柜!B380="","",[1]环网柜!B380)</f>
        <v/>
      </c>
      <c r="C380" t="str">
        <f>IF([1]环网柜!D380="","",[1]环网柜!D380)</f>
        <v/>
      </c>
      <c r="D380" t="str">
        <f>IF([1]环网柜!E380="","",[1]环网柜!E380)</f>
        <v/>
      </c>
      <c r="E380" t="str">
        <f>IF([1]环网柜!J380="","",[1]环网柜!J380)</f>
        <v/>
      </c>
    </row>
    <row r="381" spans="1:5" x14ac:dyDescent="0.15">
      <c r="A381" t="str">
        <f>IF([1]环网柜!A381="","",[1]环网柜!A381)</f>
        <v/>
      </c>
      <c r="B381" t="str">
        <f>IF([1]环网柜!B381="","",[1]环网柜!B381)</f>
        <v/>
      </c>
      <c r="C381" t="str">
        <f>IF([1]环网柜!D381="","",[1]环网柜!D381)</f>
        <v/>
      </c>
      <c r="D381" t="str">
        <f>IF([1]环网柜!E381="","",[1]环网柜!E381)</f>
        <v/>
      </c>
      <c r="E381" t="str">
        <f>IF([1]环网柜!J381="","",[1]环网柜!J381)</f>
        <v/>
      </c>
    </row>
    <row r="382" spans="1:5" x14ac:dyDescent="0.15">
      <c r="A382" t="str">
        <f>IF([1]环网柜!A382="","",[1]环网柜!A382)</f>
        <v/>
      </c>
      <c r="B382" t="str">
        <f>IF([1]环网柜!B382="","",[1]环网柜!B382)</f>
        <v/>
      </c>
      <c r="C382" t="str">
        <f>IF([1]环网柜!D382="","",[1]环网柜!D382)</f>
        <v/>
      </c>
      <c r="D382" t="str">
        <f>IF([1]环网柜!E382="","",[1]环网柜!E382)</f>
        <v/>
      </c>
      <c r="E382" t="str">
        <f>IF([1]环网柜!J382="","",[1]环网柜!J382)</f>
        <v/>
      </c>
    </row>
    <row r="383" spans="1:5" x14ac:dyDescent="0.15">
      <c r="A383" t="str">
        <f>IF([1]环网柜!A383="","",[1]环网柜!A383)</f>
        <v/>
      </c>
      <c r="B383" t="str">
        <f>IF([1]环网柜!B383="","",[1]环网柜!B383)</f>
        <v/>
      </c>
      <c r="C383" t="str">
        <f>IF([1]环网柜!D383="","",[1]环网柜!D383)</f>
        <v/>
      </c>
      <c r="D383" t="str">
        <f>IF([1]环网柜!E383="","",[1]环网柜!E383)</f>
        <v/>
      </c>
      <c r="E383" t="str">
        <f>IF([1]环网柜!J383="","",[1]环网柜!J383)</f>
        <v/>
      </c>
    </row>
    <row r="384" spans="1:5" x14ac:dyDescent="0.15">
      <c r="A384" t="str">
        <f>IF([1]环网柜!A384="","",[1]环网柜!A384)</f>
        <v/>
      </c>
      <c r="B384" t="str">
        <f>IF([1]环网柜!B384="","",[1]环网柜!B384)</f>
        <v/>
      </c>
      <c r="C384" t="str">
        <f>IF([1]环网柜!D384="","",[1]环网柜!D384)</f>
        <v/>
      </c>
      <c r="D384" t="str">
        <f>IF([1]环网柜!E384="","",[1]环网柜!E384)</f>
        <v/>
      </c>
      <c r="E384" t="str">
        <f>IF([1]环网柜!J384="","",[1]环网柜!J384)</f>
        <v/>
      </c>
    </row>
    <row r="385" spans="1:5" x14ac:dyDescent="0.15">
      <c r="A385" t="str">
        <f>IF([1]环网柜!A385="","",[1]环网柜!A385)</f>
        <v/>
      </c>
      <c r="B385" t="str">
        <f>IF([1]环网柜!B385="","",[1]环网柜!B385)</f>
        <v/>
      </c>
      <c r="C385" t="str">
        <f>IF([1]环网柜!D385="","",[1]环网柜!D385)</f>
        <v/>
      </c>
      <c r="D385" t="str">
        <f>IF([1]环网柜!E385="","",[1]环网柜!E385)</f>
        <v/>
      </c>
      <c r="E385" t="str">
        <f>IF([1]环网柜!J385="","",[1]环网柜!J385)</f>
        <v/>
      </c>
    </row>
    <row r="386" spans="1:5" x14ac:dyDescent="0.15">
      <c r="A386" t="str">
        <f>IF([1]环网柜!A386="","",[1]环网柜!A386)</f>
        <v/>
      </c>
      <c r="B386" t="str">
        <f>IF([1]环网柜!B386="","",[1]环网柜!B386)</f>
        <v/>
      </c>
      <c r="C386" t="str">
        <f>IF([1]环网柜!D386="","",[1]环网柜!D386)</f>
        <v/>
      </c>
      <c r="D386" t="str">
        <f>IF([1]环网柜!E386="","",[1]环网柜!E386)</f>
        <v/>
      </c>
      <c r="E386" t="str">
        <f>IF([1]环网柜!J386="","",[1]环网柜!J386)</f>
        <v/>
      </c>
    </row>
    <row r="387" spans="1:5" x14ac:dyDescent="0.15">
      <c r="A387" t="str">
        <f>IF([1]环网柜!A387="","",[1]环网柜!A387)</f>
        <v/>
      </c>
      <c r="B387" t="str">
        <f>IF([1]环网柜!B387="","",[1]环网柜!B387)</f>
        <v/>
      </c>
      <c r="C387" t="str">
        <f>IF([1]环网柜!D387="","",[1]环网柜!D387)</f>
        <v/>
      </c>
      <c r="D387" t="str">
        <f>IF([1]环网柜!E387="","",[1]环网柜!E387)</f>
        <v/>
      </c>
      <c r="E387" t="str">
        <f>IF([1]环网柜!J387="","",[1]环网柜!J387)</f>
        <v/>
      </c>
    </row>
    <row r="388" spans="1:5" x14ac:dyDescent="0.15">
      <c r="A388" t="str">
        <f>IF([1]环网柜!A388="","",[1]环网柜!A388)</f>
        <v/>
      </c>
      <c r="B388" t="str">
        <f>IF([1]环网柜!B388="","",[1]环网柜!B388)</f>
        <v/>
      </c>
      <c r="C388" t="str">
        <f>IF([1]环网柜!D388="","",[1]环网柜!D388)</f>
        <v/>
      </c>
      <c r="D388" t="str">
        <f>IF([1]环网柜!E388="","",[1]环网柜!E388)</f>
        <v/>
      </c>
      <c r="E388" t="str">
        <f>IF([1]环网柜!J388="","",[1]环网柜!J388)</f>
        <v/>
      </c>
    </row>
    <row r="389" spans="1:5" x14ac:dyDescent="0.15">
      <c r="A389" t="str">
        <f>IF([1]环网柜!A389="","",[1]环网柜!A389)</f>
        <v/>
      </c>
      <c r="B389" t="str">
        <f>IF([1]环网柜!B389="","",[1]环网柜!B389)</f>
        <v/>
      </c>
      <c r="C389" t="str">
        <f>IF([1]环网柜!D389="","",[1]环网柜!D389)</f>
        <v/>
      </c>
      <c r="D389" t="str">
        <f>IF([1]环网柜!E389="","",[1]环网柜!E389)</f>
        <v/>
      </c>
      <c r="E389" t="str">
        <f>IF([1]环网柜!J389="","",[1]环网柜!J389)</f>
        <v/>
      </c>
    </row>
    <row r="390" spans="1:5" x14ac:dyDescent="0.15">
      <c r="A390" t="str">
        <f>IF([1]环网柜!A390="","",[1]环网柜!A390)</f>
        <v/>
      </c>
      <c r="B390" t="str">
        <f>IF([1]环网柜!B390="","",[1]环网柜!B390)</f>
        <v/>
      </c>
      <c r="C390" t="str">
        <f>IF([1]环网柜!D390="","",[1]环网柜!D390)</f>
        <v/>
      </c>
      <c r="D390" t="str">
        <f>IF([1]环网柜!E390="","",[1]环网柜!E390)</f>
        <v/>
      </c>
      <c r="E390" t="str">
        <f>IF([1]环网柜!J390="","",[1]环网柜!J390)</f>
        <v/>
      </c>
    </row>
    <row r="391" spans="1:5" x14ac:dyDescent="0.15">
      <c r="A391" t="str">
        <f>IF([1]环网柜!A391="","",[1]环网柜!A391)</f>
        <v/>
      </c>
      <c r="B391" t="str">
        <f>IF([1]环网柜!B391="","",[1]环网柜!B391)</f>
        <v/>
      </c>
      <c r="C391" t="str">
        <f>IF([1]环网柜!D391="","",[1]环网柜!D391)</f>
        <v/>
      </c>
      <c r="D391" t="str">
        <f>IF([1]环网柜!E391="","",[1]环网柜!E391)</f>
        <v/>
      </c>
      <c r="E391" t="str">
        <f>IF([1]环网柜!J391="","",[1]环网柜!J391)</f>
        <v/>
      </c>
    </row>
    <row r="392" spans="1:5" x14ac:dyDescent="0.15">
      <c r="A392" t="str">
        <f>IF([1]环网柜!A392="","",[1]环网柜!A392)</f>
        <v/>
      </c>
      <c r="B392" t="str">
        <f>IF([1]环网柜!B392="","",[1]环网柜!B392)</f>
        <v/>
      </c>
      <c r="C392" t="str">
        <f>IF([1]环网柜!D392="","",[1]环网柜!D392)</f>
        <v/>
      </c>
      <c r="D392" t="str">
        <f>IF([1]环网柜!E392="","",[1]环网柜!E392)</f>
        <v/>
      </c>
      <c r="E392" t="str">
        <f>IF([1]环网柜!J392="","",[1]环网柜!J392)</f>
        <v/>
      </c>
    </row>
    <row r="393" spans="1:5" x14ac:dyDescent="0.15">
      <c r="A393" t="str">
        <f>IF([1]环网柜!A393="","",[1]环网柜!A393)</f>
        <v/>
      </c>
      <c r="B393" t="str">
        <f>IF([1]环网柜!B393="","",[1]环网柜!B393)</f>
        <v/>
      </c>
      <c r="C393" t="str">
        <f>IF([1]环网柜!D393="","",[1]环网柜!D393)</f>
        <v/>
      </c>
      <c r="D393" t="str">
        <f>IF([1]环网柜!E393="","",[1]环网柜!E393)</f>
        <v/>
      </c>
      <c r="E393" t="str">
        <f>IF([1]环网柜!J393="","",[1]环网柜!J393)</f>
        <v/>
      </c>
    </row>
    <row r="394" spans="1:5" x14ac:dyDescent="0.15">
      <c r="A394" t="str">
        <f>IF([1]环网柜!A394="","",[1]环网柜!A394)</f>
        <v/>
      </c>
      <c r="B394" t="str">
        <f>IF([1]环网柜!B394="","",[1]环网柜!B394)</f>
        <v/>
      </c>
      <c r="C394" t="str">
        <f>IF([1]环网柜!D394="","",[1]环网柜!D394)</f>
        <v/>
      </c>
      <c r="D394" t="str">
        <f>IF([1]环网柜!E394="","",[1]环网柜!E394)</f>
        <v/>
      </c>
      <c r="E394" t="str">
        <f>IF([1]环网柜!J394="","",[1]环网柜!J394)</f>
        <v/>
      </c>
    </row>
    <row r="395" spans="1:5" x14ac:dyDescent="0.15">
      <c r="A395" t="str">
        <f>IF([1]环网柜!A395="","",[1]环网柜!A395)</f>
        <v/>
      </c>
      <c r="B395" t="str">
        <f>IF([1]环网柜!B395="","",[1]环网柜!B395)</f>
        <v/>
      </c>
      <c r="C395" t="str">
        <f>IF([1]环网柜!D395="","",[1]环网柜!D395)</f>
        <v/>
      </c>
      <c r="D395" t="str">
        <f>IF([1]环网柜!E395="","",[1]环网柜!E395)</f>
        <v/>
      </c>
      <c r="E395" t="str">
        <f>IF([1]环网柜!J395="","",[1]环网柜!J395)</f>
        <v/>
      </c>
    </row>
    <row r="396" spans="1:5" x14ac:dyDescent="0.15">
      <c r="A396" t="str">
        <f>IF([1]环网柜!A396="","",[1]环网柜!A396)</f>
        <v/>
      </c>
      <c r="B396" t="str">
        <f>IF([1]环网柜!B396="","",[1]环网柜!B396)</f>
        <v/>
      </c>
      <c r="C396" t="str">
        <f>IF([1]环网柜!D396="","",[1]环网柜!D396)</f>
        <v/>
      </c>
      <c r="D396" t="str">
        <f>IF([1]环网柜!E396="","",[1]环网柜!E396)</f>
        <v/>
      </c>
      <c r="E396" t="str">
        <f>IF([1]环网柜!J396="","",[1]环网柜!J396)</f>
        <v/>
      </c>
    </row>
    <row r="397" spans="1:5" x14ac:dyDescent="0.15">
      <c r="A397" t="str">
        <f>IF([1]环网柜!A397="","",[1]环网柜!A397)</f>
        <v/>
      </c>
      <c r="B397" t="str">
        <f>IF([1]环网柜!B397="","",[1]环网柜!B397)</f>
        <v/>
      </c>
      <c r="C397" t="str">
        <f>IF([1]环网柜!D397="","",[1]环网柜!D397)</f>
        <v/>
      </c>
      <c r="D397" t="str">
        <f>IF([1]环网柜!E397="","",[1]环网柜!E397)</f>
        <v/>
      </c>
      <c r="E397" t="str">
        <f>IF([1]环网柜!J397="","",[1]环网柜!J397)</f>
        <v/>
      </c>
    </row>
    <row r="398" spans="1:5" x14ac:dyDescent="0.15">
      <c r="A398" t="str">
        <f>IF([1]环网柜!A398="","",[1]环网柜!A398)</f>
        <v/>
      </c>
      <c r="B398" t="str">
        <f>IF([1]环网柜!B398="","",[1]环网柜!B398)</f>
        <v/>
      </c>
      <c r="C398" t="str">
        <f>IF([1]环网柜!D398="","",[1]环网柜!D398)</f>
        <v/>
      </c>
      <c r="D398" t="str">
        <f>IF([1]环网柜!E398="","",[1]环网柜!E398)</f>
        <v/>
      </c>
      <c r="E398" t="str">
        <f>IF([1]环网柜!J398="","",[1]环网柜!J398)</f>
        <v/>
      </c>
    </row>
    <row r="399" spans="1:5" x14ac:dyDescent="0.15">
      <c r="A399" t="str">
        <f>IF([1]环网柜!A399="","",[1]环网柜!A399)</f>
        <v/>
      </c>
      <c r="B399" t="str">
        <f>IF([1]环网柜!B399="","",[1]环网柜!B399)</f>
        <v/>
      </c>
      <c r="C399" t="str">
        <f>IF([1]环网柜!D399="","",[1]环网柜!D399)</f>
        <v/>
      </c>
      <c r="D399" t="str">
        <f>IF([1]环网柜!E399="","",[1]环网柜!E399)</f>
        <v/>
      </c>
      <c r="E399" t="str">
        <f>IF([1]环网柜!J399="","",[1]环网柜!J399)</f>
        <v/>
      </c>
    </row>
    <row r="400" spans="1:5" x14ac:dyDescent="0.15">
      <c r="A400" t="str">
        <f>IF([1]环网柜!A400="","",[1]环网柜!A400)</f>
        <v/>
      </c>
      <c r="B400" t="str">
        <f>IF([1]环网柜!B400="","",[1]环网柜!B400)</f>
        <v/>
      </c>
      <c r="C400" t="str">
        <f>IF([1]环网柜!D400="","",[1]环网柜!D400)</f>
        <v/>
      </c>
      <c r="D400" t="str">
        <f>IF([1]环网柜!E400="","",[1]环网柜!E400)</f>
        <v/>
      </c>
      <c r="E400" t="str">
        <f>IF([1]环网柜!J400="","",[1]环网柜!J400)</f>
        <v/>
      </c>
    </row>
    <row r="401" spans="1:5" x14ac:dyDescent="0.15">
      <c r="A401" t="str">
        <f>IF([1]环网柜!A401="","",[1]环网柜!A401)</f>
        <v/>
      </c>
      <c r="B401" t="str">
        <f>IF([1]环网柜!B401="","",[1]环网柜!B401)</f>
        <v/>
      </c>
      <c r="C401" t="str">
        <f>IF([1]环网柜!D401="","",[1]环网柜!D401)</f>
        <v/>
      </c>
      <c r="D401" t="str">
        <f>IF([1]环网柜!E401="","",[1]环网柜!E401)</f>
        <v/>
      </c>
      <c r="E401" t="str">
        <f>IF([1]环网柜!J401="","",[1]环网柜!J401)</f>
        <v/>
      </c>
    </row>
    <row r="402" spans="1:5" x14ac:dyDescent="0.15">
      <c r="A402" t="str">
        <f>IF([1]环网柜!A402="","",[1]环网柜!A402)</f>
        <v/>
      </c>
      <c r="B402" t="str">
        <f>IF([1]环网柜!B402="","",[1]环网柜!B402)</f>
        <v/>
      </c>
      <c r="C402" t="str">
        <f>IF([1]环网柜!D402="","",[1]环网柜!D402)</f>
        <v/>
      </c>
      <c r="D402" t="str">
        <f>IF([1]环网柜!E402="","",[1]环网柜!E402)</f>
        <v/>
      </c>
      <c r="E402" t="str">
        <f>IF([1]环网柜!J402="","",[1]环网柜!J402)</f>
        <v/>
      </c>
    </row>
    <row r="403" spans="1:5" x14ac:dyDescent="0.15">
      <c r="A403" t="str">
        <f>IF([1]环网柜!A403="","",[1]环网柜!A403)</f>
        <v/>
      </c>
      <c r="B403" t="str">
        <f>IF([1]环网柜!B403="","",[1]环网柜!B403)</f>
        <v/>
      </c>
      <c r="C403" t="str">
        <f>IF([1]环网柜!D403="","",[1]环网柜!D403)</f>
        <v/>
      </c>
      <c r="D403" t="str">
        <f>IF([1]环网柜!E403="","",[1]环网柜!E403)</f>
        <v/>
      </c>
      <c r="E403" t="str">
        <f>IF([1]环网柜!J403="","",[1]环网柜!J403)</f>
        <v/>
      </c>
    </row>
    <row r="404" spans="1:5" x14ac:dyDescent="0.15">
      <c r="A404" t="str">
        <f>IF([1]环网柜!A404="","",[1]环网柜!A404)</f>
        <v/>
      </c>
      <c r="B404" t="str">
        <f>IF([1]环网柜!B404="","",[1]环网柜!B404)</f>
        <v/>
      </c>
      <c r="C404" t="str">
        <f>IF([1]环网柜!D404="","",[1]环网柜!D404)</f>
        <v/>
      </c>
      <c r="D404" t="str">
        <f>IF([1]环网柜!E404="","",[1]环网柜!E404)</f>
        <v/>
      </c>
      <c r="E404" t="str">
        <f>IF([1]环网柜!J404="","",[1]环网柜!J404)</f>
        <v/>
      </c>
    </row>
    <row r="405" spans="1:5" x14ac:dyDescent="0.15">
      <c r="A405" t="str">
        <f>IF([1]环网柜!A405="","",[1]环网柜!A405)</f>
        <v/>
      </c>
      <c r="B405" t="str">
        <f>IF([1]环网柜!B405="","",[1]环网柜!B405)</f>
        <v/>
      </c>
      <c r="C405" t="str">
        <f>IF([1]环网柜!D405="","",[1]环网柜!D405)</f>
        <v/>
      </c>
      <c r="D405" t="str">
        <f>IF([1]环网柜!E405="","",[1]环网柜!E405)</f>
        <v/>
      </c>
      <c r="E405" t="str">
        <f>IF([1]环网柜!J405="","",[1]环网柜!J405)</f>
        <v/>
      </c>
    </row>
    <row r="406" spans="1:5" x14ac:dyDescent="0.15">
      <c r="A406" t="str">
        <f>IF([1]环网柜!A406="","",[1]环网柜!A406)</f>
        <v/>
      </c>
      <c r="B406" t="str">
        <f>IF([1]环网柜!B406="","",[1]环网柜!B406)</f>
        <v/>
      </c>
      <c r="C406" t="str">
        <f>IF([1]环网柜!D406="","",[1]环网柜!D406)</f>
        <v/>
      </c>
      <c r="D406" t="str">
        <f>IF([1]环网柜!E406="","",[1]环网柜!E406)</f>
        <v/>
      </c>
      <c r="E406" t="str">
        <f>IF([1]环网柜!J406="","",[1]环网柜!J406)</f>
        <v/>
      </c>
    </row>
    <row r="407" spans="1:5" x14ac:dyDescent="0.15">
      <c r="A407" t="str">
        <f>IF([1]环网柜!A407="","",[1]环网柜!A407)</f>
        <v/>
      </c>
      <c r="B407" t="str">
        <f>IF([1]环网柜!B407="","",[1]环网柜!B407)</f>
        <v/>
      </c>
      <c r="C407" t="str">
        <f>IF([1]环网柜!D407="","",[1]环网柜!D407)</f>
        <v/>
      </c>
      <c r="D407" t="str">
        <f>IF([1]环网柜!E407="","",[1]环网柜!E407)</f>
        <v/>
      </c>
      <c r="E407" t="str">
        <f>IF([1]环网柜!J407="","",[1]环网柜!J407)</f>
        <v/>
      </c>
    </row>
    <row r="408" spans="1:5" x14ac:dyDescent="0.15">
      <c r="A408" t="str">
        <f>IF([1]环网柜!A408="","",[1]环网柜!A408)</f>
        <v/>
      </c>
      <c r="B408" t="str">
        <f>IF([1]环网柜!B408="","",[1]环网柜!B408)</f>
        <v/>
      </c>
      <c r="C408" t="str">
        <f>IF([1]环网柜!D408="","",[1]环网柜!D408)</f>
        <v/>
      </c>
      <c r="D408" t="str">
        <f>IF([1]环网柜!E408="","",[1]环网柜!E408)</f>
        <v/>
      </c>
      <c r="E408" t="str">
        <f>IF([1]环网柜!J408="","",[1]环网柜!J408)</f>
        <v/>
      </c>
    </row>
    <row r="409" spans="1:5" x14ac:dyDescent="0.15">
      <c r="A409" t="str">
        <f>IF([1]环网柜!A409="","",[1]环网柜!A409)</f>
        <v/>
      </c>
      <c r="B409" t="str">
        <f>IF([1]环网柜!B409="","",[1]环网柜!B409)</f>
        <v/>
      </c>
      <c r="C409" t="str">
        <f>IF([1]环网柜!D409="","",[1]环网柜!D409)</f>
        <v/>
      </c>
      <c r="D409" t="str">
        <f>IF([1]环网柜!E409="","",[1]环网柜!E409)</f>
        <v/>
      </c>
      <c r="E409" t="str">
        <f>IF([1]环网柜!J409="","",[1]环网柜!J409)</f>
        <v/>
      </c>
    </row>
    <row r="410" spans="1:5" x14ac:dyDescent="0.15">
      <c r="A410" t="str">
        <f>IF([1]环网柜!A410="","",[1]环网柜!A410)</f>
        <v/>
      </c>
      <c r="B410" t="str">
        <f>IF([1]环网柜!B410="","",[1]环网柜!B410)</f>
        <v/>
      </c>
      <c r="C410" t="str">
        <f>IF([1]环网柜!D410="","",[1]环网柜!D410)</f>
        <v/>
      </c>
      <c r="D410" t="str">
        <f>IF([1]环网柜!E410="","",[1]环网柜!E410)</f>
        <v/>
      </c>
      <c r="E410" t="str">
        <f>IF([1]环网柜!J410="","",[1]环网柜!J410)</f>
        <v/>
      </c>
    </row>
    <row r="411" spans="1:5" x14ac:dyDescent="0.15">
      <c r="A411" t="str">
        <f>IF([1]环网柜!A411="","",[1]环网柜!A411)</f>
        <v/>
      </c>
      <c r="B411" t="str">
        <f>IF([1]环网柜!B411="","",[1]环网柜!B411)</f>
        <v/>
      </c>
      <c r="C411" t="str">
        <f>IF([1]环网柜!D411="","",[1]环网柜!D411)</f>
        <v/>
      </c>
      <c r="D411" t="str">
        <f>IF([1]环网柜!E411="","",[1]环网柜!E411)</f>
        <v/>
      </c>
      <c r="E411" t="str">
        <f>IF([1]环网柜!J411="","",[1]环网柜!J411)</f>
        <v/>
      </c>
    </row>
    <row r="412" spans="1:5" x14ac:dyDescent="0.15">
      <c r="A412" t="str">
        <f>IF([1]环网柜!A412="","",[1]环网柜!A412)</f>
        <v/>
      </c>
      <c r="B412" t="str">
        <f>IF([1]环网柜!B412="","",[1]环网柜!B412)</f>
        <v/>
      </c>
      <c r="C412" t="str">
        <f>IF([1]环网柜!D412="","",[1]环网柜!D412)</f>
        <v/>
      </c>
      <c r="D412" t="str">
        <f>IF([1]环网柜!E412="","",[1]环网柜!E412)</f>
        <v/>
      </c>
      <c r="E412" t="str">
        <f>IF([1]环网柜!J412="","",[1]环网柜!J412)</f>
        <v/>
      </c>
    </row>
    <row r="413" spans="1:5" x14ac:dyDescent="0.15">
      <c r="A413" t="str">
        <f>IF([1]环网柜!A413="","",[1]环网柜!A413)</f>
        <v/>
      </c>
      <c r="B413" t="str">
        <f>IF([1]环网柜!B413="","",[1]环网柜!B413)</f>
        <v/>
      </c>
      <c r="C413" t="str">
        <f>IF([1]环网柜!D413="","",[1]环网柜!D413)</f>
        <v/>
      </c>
      <c r="D413" t="str">
        <f>IF([1]环网柜!E413="","",[1]环网柜!E413)</f>
        <v/>
      </c>
      <c r="E413" t="str">
        <f>IF([1]环网柜!J413="","",[1]环网柜!J413)</f>
        <v/>
      </c>
    </row>
    <row r="414" spans="1:5" x14ac:dyDescent="0.15">
      <c r="A414" t="str">
        <f>IF([1]环网柜!A414="","",[1]环网柜!A414)</f>
        <v/>
      </c>
      <c r="B414" t="str">
        <f>IF([1]环网柜!B414="","",[1]环网柜!B414)</f>
        <v/>
      </c>
      <c r="C414" t="str">
        <f>IF([1]环网柜!D414="","",[1]环网柜!D414)</f>
        <v/>
      </c>
      <c r="D414" t="str">
        <f>IF([1]环网柜!E414="","",[1]环网柜!E414)</f>
        <v/>
      </c>
      <c r="E414" t="str">
        <f>IF([1]环网柜!J414="","",[1]环网柜!J414)</f>
        <v/>
      </c>
    </row>
    <row r="415" spans="1:5" x14ac:dyDescent="0.15">
      <c r="A415" t="str">
        <f>IF([1]环网柜!A415="","",[1]环网柜!A415)</f>
        <v/>
      </c>
      <c r="B415" t="str">
        <f>IF([1]环网柜!B415="","",[1]环网柜!B415)</f>
        <v/>
      </c>
      <c r="C415" t="str">
        <f>IF([1]环网柜!D415="","",[1]环网柜!D415)</f>
        <v/>
      </c>
      <c r="D415" t="str">
        <f>IF([1]环网柜!E415="","",[1]环网柜!E415)</f>
        <v/>
      </c>
      <c r="E415" t="str">
        <f>IF([1]环网柜!J415="","",[1]环网柜!J415)</f>
        <v/>
      </c>
    </row>
    <row r="416" spans="1:5" x14ac:dyDescent="0.15">
      <c r="A416" t="str">
        <f>IF([1]环网柜!A416="","",[1]环网柜!A416)</f>
        <v/>
      </c>
      <c r="B416" t="str">
        <f>IF([1]环网柜!B416="","",[1]环网柜!B416)</f>
        <v/>
      </c>
      <c r="C416" t="str">
        <f>IF([1]环网柜!D416="","",[1]环网柜!D416)</f>
        <v/>
      </c>
      <c r="D416" t="str">
        <f>IF([1]环网柜!E416="","",[1]环网柜!E416)</f>
        <v/>
      </c>
      <c r="E416" t="str">
        <f>IF([1]环网柜!J416="","",[1]环网柜!J416)</f>
        <v/>
      </c>
    </row>
    <row r="417" spans="1:5" x14ac:dyDescent="0.15">
      <c r="A417" t="str">
        <f>IF([1]环网柜!A417="","",[1]环网柜!A417)</f>
        <v/>
      </c>
      <c r="B417" t="str">
        <f>IF([1]环网柜!B417="","",[1]环网柜!B417)</f>
        <v/>
      </c>
      <c r="C417" t="str">
        <f>IF([1]环网柜!D417="","",[1]环网柜!D417)</f>
        <v/>
      </c>
      <c r="D417" t="str">
        <f>IF([1]环网柜!E417="","",[1]环网柜!E417)</f>
        <v/>
      </c>
      <c r="E417" t="str">
        <f>IF([1]环网柜!J417="","",[1]环网柜!J417)</f>
        <v/>
      </c>
    </row>
    <row r="418" spans="1:5" x14ac:dyDescent="0.15">
      <c r="A418" t="str">
        <f>IF([1]环网柜!A418="","",[1]环网柜!A418)</f>
        <v/>
      </c>
      <c r="B418" t="str">
        <f>IF([1]环网柜!B418="","",[1]环网柜!B418)</f>
        <v/>
      </c>
      <c r="C418" t="str">
        <f>IF([1]环网柜!D418="","",[1]环网柜!D418)</f>
        <v/>
      </c>
      <c r="D418" t="str">
        <f>IF([1]环网柜!E418="","",[1]环网柜!E418)</f>
        <v/>
      </c>
      <c r="E418" t="str">
        <f>IF([1]环网柜!J418="","",[1]环网柜!J418)</f>
        <v/>
      </c>
    </row>
    <row r="419" spans="1:5" x14ac:dyDescent="0.15">
      <c r="A419" t="str">
        <f>IF([1]环网柜!A419="","",[1]环网柜!A419)</f>
        <v/>
      </c>
      <c r="B419" t="str">
        <f>IF([1]环网柜!B419="","",[1]环网柜!B419)</f>
        <v/>
      </c>
      <c r="C419" t="str">
        <f>IF([1]环网柜!D419="","",[1]环网柜!D419)</f>
        <v/>
      </c>
      <c r="D419" t="str">
        <f>IF([1]环网柜!E419="","",[1]环网柜!E419)</f>
        <v/>
      </c>
      <c r="E419" t="str">
        <f>IF([1]环网柜!J419="","",[1]环网柜!J419)</f>
        <v/>
      </c>
    </row>
    <row r="420" spans="1:5" x14ac:dyDescent="0.15">
      <c r="A420" t="str">
        <f>IF([1]环网柜!A420="","",[1]环网柜!A420)</f>
        <v/>
      </c>
      <c r="B420" t="str">
        <f>IF([1]环网柜!B420="","",[1]环网柜!B420)</f>
        <v/>
      </c>
      <c r="C420" t="str">
        <f>IF([1]环网柜!D420="","",[1]环网柜!D420)</f>
        <v/>
      </c>
      <c r="D420" t="str">
        <f>IF([1]环网柜!E420="","",[1]环网柜!E420)</f>
        <v/>
      </c>
      <c r="E420" t="str">
        <f>IF([1]环网柜!J420="","",[1]环网柜!J420)</f>
        <v/>
      </c>
    </row>
    <row r="421" spans="1:5" x14ac:dyDescent="0.15">
      <c r="A421" t="str">
        <f>IF([1]环网柜!A421="","",[1]环网柜!A421)</f>
        <v/>
      </c>
      <c r="B421" t="str">
        <f>IF([1]环网柜!B421="","",[1]环网柜!B421)</f>
        <v/>
      </c>
      <c r="C421" t="str">
        <f>IF([1]环网柜!D421="","",[1]环网柜!D421)</f>
        <v/>
      </c>
      <c r="D421" t="str">
        <f>IF([1]环网柜!E421="","",[1]环网柜!E421)</f>
        <v/>
      </c>
      <c r="E421" t="str">
        <f>IF([1]环网柜!J421="","",[1]环网柜!J421)</f>
        <v/>
      </c>
    </row>
    <row r="422" spans="1:5" x14ac:dyDescent="0.15">
      <c r="A422" t="str">
        <f>IF([1]环网柜!A422="","",[1]环网柜!A422)</f>
        <v/>
      </c>
      <c r="B422" t="str">
        <f>IF([1]环网柜!B422="","",[1]环网柜!B422)</f>
        <v/>
      </c>
      <c r="C422" t="str">
        <f>IF([1]环网柜!D422="","",[1]环网柜!D422)</f>
        <v/>
      </c>
      <c r="D422" t="str">
        <f>IF([1]环网柜!E422="","",[1]环网柜!E422)</f>
        <v/>
      </c>
      <c r="E422" t="str">
        <f>IF([1]环网柜!J422="","",[1]环网柜!J422)</f>
        <v/>
      </c>
    </row>
    <row r="423" spans="1:5" x14ac:dyDescent="0.15">
      <c r="A423" t="str">
        <f>IF([1]环网柜!A423="","",[1]环网柜!A423)</f>
        <v/>
      </c>
      <c r="B423" t="str">
        <f>IF([1]环网柜!B423="","",[1]环网柜!B423)</f>
        <v/>
      </c>
      <c r="C423" t="str">
        <f>IF([1]环网柜!D423="","",[1]环网柜!D423)</f>
        <v/>
      </c>
      <c r="D423" t="str">
        <f>IF([1]环网柜!E423="","",[1]环网柜!E423)</f>
        <v/>
      </c>
      <c r="E423" t="str">
        <f>IF([1]环网柜!J423="","",[1]环网柜!J423)</f>
        <v/>
      </c>
    </row>
    <row r="424" spans="1:5" x14ac:dyDescent="0.15">
      <c r="A424" t="str">
        <f>IF([1]环网柜!A424="","",[1]环网柜!A424)</f>
        <v/>
      </c>
      <c r="B424" t="str">
        <f>IF([1]环网柜!B424="","",[1]环网柜!B424)</f>
        <v/>
      </c>
      <c r="C424" t="str">
        <f>IF([1]环网柜!D424="","",[1]环网柜!D424)</f>
        <v/>
      </c>
      <c r="D424" t="str">
        <f>IF([1]环网柜!E424="","",[1]环网柜!E424)</f>
        <v/>
      </c>
      <c r="E424" t="str">
        <f>IF([1]环网柜!J424="","",[1]环网柜!J424)</f>
        <v/>
      </c>
    </row>
    <row r="425" spans="1:5" x14ac:dyDescent="0.15">
      <c r="A425" t="str">
        <f>IF([1]环网柜!A425="","",[1]环网柜!A425)</f>
        <v/>
      </c>
      <c r="B425" t="str">
        <f>IF([1]环网柜!B425="","",[1]环网柜!B425)</f>
        <v/>
      </c>
      <c r="C425" t="str">
        <f>IF([1]环网柜!D425="","",[1]环网柜!D425)</f>
        <v/>
      </c>
      <c r="D425" t="str">
        <f>IF([1]环网柜!E425="","",[1]环网柜!E425)</f>
        <v/>
      </c>
      <c r="E425" t="str">
        <f>IF([1]环网柜!J425="","",[1]环网柜!J425)</f>
        <v/>
      </c>
    </row>
    <row r="426" spans="1:5" x14ac:dyDescent="0.15">
      <c r="A426" t="str">
        <f>IF([1]环网柜!A426="","",[1]环网柜!A426)</f>
        <v/>
      </c>
      <c r="B426" t="str">
        <f>IF([1]环网柜!B426="","",[1]环网柜!B426)</f>
        <v/>
      </c>
      <c r="C426" t="str">
        <f>IF([1]环网柜!D426="","",[1]环网柜!D426)</f>
        <v/>
      </c>
      <c r="D426" t="str">
        <f>IF([1]环网柜!E426="","",[1]环网柜!E426)</f>
        <v/>
      </c>
      <c r="E426" t="str">
        <f>IF([1]环网柜!J426="","",[1]环网柜!J426)</f>
        <v/>
      </c>
    </row>
    <row r="427" spans="1:5" x14ac:dyDescent="0.15">
      <c r="A427" t="str">
        <f>IF([1]环网柜!A427="","",[1]环网柜!A427)</f>
        <v/>
      </c>
      <c r="B427" t="str">
        <f>IF([1]环网柜!B427="","",[1]环网柜!B427)</f>
        <v/>
      </c>
      <c r="C427" t="str">
        <f>IF([1]环网柜!D427="","",[1]环网柜!D427)</f>
        <v/>
      </c>
      <c r="D427" t="str">
        <f>IF([1]环网柜!E427="","",[1]环网柜!E427)</f>
        <v/>
      </c>
      <c r="E427" t="str">
        <f>IF([1]环网柜!J427="","",[1]环网柜!J427)</f>
        <v/>
      </c>
    </row>
    <row r="428" spans="1:5" x14ac:dyDescent="0.15">
      <c r="A428" t="str">
        <f>IF([1]环网柜!A428="","",[1]环网柜!A428)</f>
        <v/>
      </c>
      <c r="B428" t="str">
        <f>IF([1]环网柜!B428="","",[1]环网柜!B428)</f>
        <v/>
      </c>
      <c r="C428" t="str">
        <f>IF([1]环网柜!D428="","",[1]环网柜!D428)</f>
        <v/>
      </c>
      <c r="D428" t="str">
        <f>IF([1]环网柜!E428="","",[1]环网柜!E428)</f>
        <v/>
      </c>
      <c r="E428" t="str">
        <f>IF([1]环网柜!J428="","",[1]环网柜!J428)</f>
        <v/>
      </c>
    </row>
    <row r="429" spans="1:5" x14ac:dyDescent="0.15">
      <c r="A429" t="str">
        <f>IF([1]环网柜!A429="","",[1]环网柜!A429)</f>
        <v/>
      </c>
      <c r="B429" t="str">
        <f>IF([1]环网柜!B429="","",[1]环网柜!B429)</f>
        <v/>
      </c>
      <c r="C429" t="str">
        <f>IF([1]环网柜!D429="","",[1]环网柜!D429)</f>
        <v/>
      </c>
      <c r="D429" t="str">
        <f>IF([1]环网柜!E429="","",[1]环网柜!E429)</f>
        <v/>
      </c>
      <c r="E429" t="str">
        <f>IF([1]环网柜!J429="","",[1]环网柜!J429)</f>
        <v/>
      </c>
    </row>
    <row r="430" spans="1:5" x14ac:dyDescent="0.15">
      <c r="A430" t="str">
        <f>IF([1]环网柜!A430="","",[1]环网柜!A430)</f>
        <v/>
      </c>
      <c r="B430" t="str">
        <f>IF([1]环网柜!B430="","",[1]环网柜!B430)</f>
        <v/>
      </c>
      <c r="C430" t="str">
        <f>IF([1]环网柜!D430="","",[1]环网柜!D430)</f>
        <v/>
      </c>
      <c r="D430" t="str">
        <f>IF([1]环网柜!E430="","",[1]环网柜!E430)</f>
        <v/>
      </c>
      <c r="E430" t="str">
        <f>IF([1]环网柜!J430="","",[1]环网柜!J430)</f>
        <v/>
      </c>
    </row>
    <row r="431" spans="1:5" x14ac:dyDescent="0.15">
      <c r="A431" t="str">
        <f>IF([1]环网柜!A431="","",[1]环网柜!A431)</f>
        <v/>
      </c>
      <c r="B431" t="str">
        <f>IF([1]环网柜!B431="","",[1]环网柜!B431)</f>
        <v/>
      </c>
      <c r="C431" t="str">
        <f>IF([1]环网柜!D431="","",[1]环网柜!D431)</f>
        <v/>
      </c>
      <c r="D431" t="str">
        <f>IF([1]环网柜!E431="","",[1]环网柜!E431)</f>
        <v/>
      </c>
      <c r="E431" t="str">
        <f>IF([1]环网柜!J431="","",[1]环网柜!J431)</f>
        <v/>
      </c>
    </row>
    <row r="432" spans="1:5" x14ac:dyDescent="0.15">
      <c r="A432" t="str">
        <f>IF([1]环网柜!A432="","",[1]环网柜!A432)</f>
        <v/>
      </c>
      <c r="B432" t="str">
        <f>IF([1]环网柜!B432="","",[1]环网柜!B432)</f>
        <v/>
      </c>
      <c r="C432" t="str">
        <f>IF([1]环网柜!D432="","",[1]环网柜!D432)</f>
        <v/>
      </c>
      <c r="D432" t="str">
        <f>IF([1]环网柜!E432="","",[1]环网柜!E432)</f>
        <v/>
      </c>
      <c r="E432" t="str">
        <f>IF([1]环网柜!J432="","",[1]环网柜!J432)</f>
        <v/>
      </c>
    </row>
    <row r="433" spans="1:5" x14ac:dyDescent="0.15">
      <c r="A433" t="str">
        <f>IF([1]环网柜!A433="","",[1]环网柜!A433)</f>
        <v/>
      </c>
      <c r="B433" t="str">
        <f>IF([1]环网柜!B433="","",[1]环网柜!B433)</f>
        <v/>
      </c>
      <c r="C433" t="str">
        <f>IF([1]环网柜!D433="","",[1]环网柜!D433)</f>
        <v/>
      </c>
      <c r="D433" t="str">
        <f>IF([1]环网柜!E433="","",[1]环网柜!E433)</f>
        <v/>
      </c>
      <c r="E433" t="str">
        <f>IF([1]环网柜!J433="","",[1]环网柜!J433)</f>
        <v/>
      </c>
    </row>
    <row r="434" spans="1:5" x14ac:dyDescent="0.15">
      <c r="A434" t="str">
        <f>IF([1]环网柜!A434="","",[1]环网柜!A434)</f>
        <v/>
      </c>
      <c r="B434" t="str">
        <f>IF([1]环网柜!B434="","",[1]环网柜!B434)</f>
        <v/>
      </c>
      <c r="C434" t="str">
        <f>IF([1]环网柜!D434="","",[1]环网柜!D434)</f>
        <v/>
      </c>
      <c r="D434" t="str">
        <f>IF([1]环网柜!E434="","",[1]环网柜!E434)</f>
        <v/>
      </c>
      <c r="E434" t="str">
        <f>IF([1]环网柜!J434="","",[1]环网柜!J434)</f>
        <v/>
      </c>
    </row>
    <row r="435" spans="1:5" x14ac:dyDescent="0.15">
      <c r="A435" t="str">
        <f>IF([1]环网柜!A435="","",[1]环网柜!A435)</f>
        <v/>
      </c>
      <c r="B435" t="str">
        <f>IF([1]环网柜!B435="","",[1]环网柜!B435)</f>
        <v/>
      </c>
      <c r="C435" t="str">
        <f>IF([1]环网柜!D435="","",[1]环网柜!D435)</f>
        <v/>
      </c>
      <c r="D435" t="str">
        <f>IF([1]环网柜!E435="","",[1]环网柜!E435)</f>
        <v/>
      </c>
      <c r="E435" t="str">
        <f>IF([1]环网柜!J435="","",[1]环网柜!J435)</f>
        <v/>
      </c>
    </row>
    <row r="436" spans="1:5" x14ac:dyDescent="0.15">
      <c r="A436" t="str">
        <f>IF([1]环网柜!A436="","",[1]环网柜!A436)</f>
        <v/>
      </c>
      <c r="B436" t="str">
        <f>IF([1]环网柜!B436="","",[1]环网柜!B436)</f>
        <v/>
      </c>
      <c r="C436" t="str">
        <f>IF([1]环网柜!D436="","",[1]环网柜!D436)</f>
        <v/>
      </c>
      <c r="D436" t="str">
        <f>IF([1]环网柜!E436="","",[1]环网柜!E436)</f>
        <v/>
      </c>
      <c r="E436" t="str">
        <f>IF([1]环网柜!J436="","",[1]环网柜!J436)</f>
        <v/>
      </c>
    </row>
    <row r="437" spans="1:5" x14ac:dyDescent="0.15">
      <c r="A437" t="str">
        <f>IF([1]环网柜!A437="","",[1]环网柜!A437)</f>
        <v/>
      </c>
      <c r="B437" t="str">
        <f>IF([1]环网柜!B437="","",[1]环网柜!B437)</f>
        <v/>
      </c>
      <c r="C437" t="str">
        <f>IF([1]环网柜!D437="","",[1]环网柜!D437)</f>
        <v/>
      </c>
      <c r="D437" t="str">
        <f>IF([1]环网柜!E437="","",[1]环网柜!E437)</f>
        <v/>
      </c>
      <c r="E437" t="str">
        <f>IF([1]环网柜!J437="","",[1]环网柜!J437)</f>
        <v/>
      </c>
    </row>
    <row r="438" spans="1:5" x14ac:dyDescent="0.15">
      <c r="A438" t="str">
        <f>IF([1]环网柜!A438="","",[1]环网柜!A438)</f>
        <v/>
      </c>
      <c r="B438" t="str">
        <f>IF([1]环网柜!B438="","",[1]环网柜!B438)</f>
        <v/>
      </c>
      <c r="C438" t="str">
        <f>IF([1]环网柜!D438="","",[1]环网柜!D438)</f>
        <v/>
      </c>
      <c r="D438" t="str">
        <f>IF([1]环网柜!E438="","",[1]环网柜!E438)</f>
        <v/>
      </c>
      <c r="E438" t="str">
        <f>IF([1]环网柜!J438="","",[1]环网柜!J438)</f>
        <v/>
      </c>
    </row>
    <row r="439" spans="1:5" x14ac:dyDescent="0.15">
      <c r="A439" t="str">
        <f>IF([1]环网柜!A439="","",[1]环网柜!A439)</f>
        <v/>
      </c>
      <c r="B439" t="str">
        <f>IF([1]环网柜!B439="","",[1]环网柜!B439)</f>
        <v/>
      </c>
      <c r="C439" t="str">
        <f>IF([1]环网柜!D439="","",[1]环网柜!D439)</f>
        <v/>
      </c>
      <c r="D439" t="str">
        <f>IF([1]环网柜!E439="","",[1]环网柜!E439)</f>
        <v/>
      </c>
      <c r="E439" t="str">
        <f>IF([1]环网柜!J439="","",[1]环网柜!J439)</f>
        <v/>
      </c>
    </row>
    <row r="440" spans="1:5" x14ac:dyDescent="0.15">
      <c r="A440" t="str">
        <f>IF([1]环网柜!A440="","",[1]环网柜!A440)</f>
        <v/>
      </c>
      <c r="B440" t="str">
        <f>IF([1]环网柜!B440="","",[1]环网柜!B440)</f>
        <v/>
      </c>
      <c r="C440" t="str">
        <f>IF([1]环网柜!D440="","",[1]环网柜!D440)</f>
        <v/>
      </c>
      <c r="D440" t="str">
        <f>IF([1]环网柜!E440="","",[1]环网柜!E440)</f>
        <v/>
      </c>
      <c r="E440" t="str">
        <f>IF([1]环网柜!J440="","",[1]环网柜!J440)</f>
        <v/>
      </c>
    </row>
    <row r="441" spans="1:5" x14ac:dyDescent="0.15">
      <c r="A441" t="str">
        <f>IF([1]环网柜!A441="","",[1]环网柜!A441)</f>
        <v/>
      </c>
      <c r="B441" t="str">
        <f>IF([1]环网柜!B441="","",[1]环网柜!B441)</f>
        <v/>
      </c>
      <c r="C441" t="str">
        <f>IF([1]环网柜!D441="","",[1]环网柜!D441)</f>
        <v/>
      </c>
      <c r="D441" t="str">
        <f>IF([1]环网柜!E441="","",[1]环网柜!E441)</f>
        <v/>
      </c>
      <c r="E441" t="str">
        <f>IF([1]环网柜!J441="","",[1]环网柜!J441)</f>
        <v/>
      </c>
    </row>
    <row r="442" spans="1:5" x14ac:dyDescent="0.15">
      <c r="A442" t="str">
        <f>IF([1]环网柜!A442="","",[1]环网柜!A442)</f>
        <v/>
      </c>
      <c r="B442" t="str">
        <f>IF([1]环网柜!B442="","",[1]环网柜!B442)</f>
        <v/>
      </c>
      <c r="C442" t="str">
        <f>IF([1]环网柜!D442="","",[1]环网柜!D442)</f>
        <v/>
      </c>
      <c r="D442" t="str">
        <f>IF([1]环网柜!E442="","",[1]环网柜!E442)</f>
        <v/>
      </c>
      <c r="E442" t="str">
        <f>IF([1]环网柜!J442="","",[1]环网柜!J442)</f>
        <v/>
      </c>
    </row>
    <row r="443" spans="1:5" x14ac:dyDescent="0.15">
      <c r="A443" t="str">
        <f>IF([1]环网柜!A443="","",[1]环网柜!A443)</f>
        <v/>
      </c>
      <c r="B443" t="str">
        <f>IF([1]环网柜!B443="","",[1]环网柜!B443)</f>
        <v/>
      </c>
      <c r="C443" t="str">
        <f>IF([1]环网柜!D443="","",[1]环网柜!D443)</f>
        <v/>
      </c>
      <c r="D443" t="str">
        <f>IF([1]环网柜!E443="","",[1]环网柜!E443)</f>
        <v/>
      </c>
      <c r="E443" t="str">
        <f>IF([1]环网柜!J443="","",[1]环网柜!J443)</f>
        <v/>
      </c>
    </row>
    <row r="444" spans="1:5" x14ac:dyDescent="0.15">
      <c r="A444" t="str">
        <f>IF([1]环网柜!A444="","",[1]环网柜!A444)</f>
        <v/>
      </c>
      <c r="B444" t="str">
        <f>IF([1]环网柜!B444="","",[1]环网柜!B444)</f>
        <v/>
      </c>
      <c r="C444" t="str">
        <f>IF([1]环网柜!D444="","",[1]环网柜!D444)</f>
        <v/>
      </c>
      <c r="D444" t="str">
        <f>IF([1]环网柜!E444="","",[1]环网柜!E444)</f>
        <v/>
      </c>
      <c r="E444" t="str">
        <f>IF([1]环网柜!J444="","",[1]环网柜!J444)</f>
        <v/>
      </c>
    </row>
    <row r="445" spans="1:5" x14ac:dyDescent="0.15">
      <c r="A445" t="str">
        <f>IF([1]环网柜!A445="","",[1]环网柜!A445)</f>
        <v/>
      </c>
      <c r="B445" t="str">
        <f>IF([1]环网柜!B445="","",[1]环网柜!B445)</f>
        <v/>
      </c>
      <c r="C445" t="str">
        <f>IF([1]环网柜!D445="","",[1]环网柜!D445)</f>
        <v/>
      </c>
      <c r="D445" t="str">
        <f>IF([1]环网柜!E445="","",[1]环网柜!E445)</f>
        <v/>
      </c>
      <c r="E445" t="str">
        <f>IF([1]环网柜!J445="","",[1]环网柜!J445)</f>
        <v/>
      </c>
    </row>
    <row r="446" spans="1:5" x14ac:dyDescent="0.15">
      <c r="A446" t="str">
        <f>IF([1]环网柜!A446="","",[1]环网柜!A446)</f>
        <v/>
      </c>
      <c r="B446" t="str">
        <f>IF([1]环网柜!B446="","",[1]环网柜!B446)</f>
        <v/>
      </c>
      <c r="C446" t="str">
        <f>IF([1]环网柜!D446="","",[1]环网柜!D446)</f>
        <v/>
      </c>
      <c r="D446" t="str">
        <f>IF([1]环网柜!E446="","",[1]环网柜!E446)</f>
        <v/>
      </c>
      <c r="E446" t="str">
        <f>IF([1]环网柜!J446="","",[1]环网柜!J446)</f>
        <v/>
      </c>
    </row>
    <row r="447" spans="1:5" x14ac:dyDescent="0.15">
      <c r="A447" t="str">
        <f>IF([1]环网柜!A447="","",[1]环网柜!A447)</f>
        <v/>
      </c>
      <c r="B447" t="str">
        <f>IF([1]环网柜!B447="","",[1]环网柜!B447)</f>
        <v/>
      </c>
      <c r="C447" t="str">
        <f>IF([1]环网柜!D447="","",[1]环网柜!D447)</f>
        <v/>
      </c>
      <c r="D447" t="str">
        <f>IF([1]环网柜!E447="","",[1]环网柜!E447)</f>
        <v/>
      </c>
      <c r="E447" t="str">
        <f>IF([1]环网柜!J447="","",[1]环网柜!J447)</f>
        <v/>
      </c>
    </row>
    <row r="448" spans="1:5" x14ac:dyDescent="0.15">
      <c r="A448" t="str">
        <f>IF([1]环网柜!A448="","",[1]环网柜!A448)</f>
        <v/>
      </c>
      <c r="B448" t="str">
        <f>IF([1]环网柜!B448="","",[1]环网柜!B448)</f>
        <v/>
      </c>
      <c r="C448" t="str">
        <f>IF([1]环网柜!D448="","",[1]环网柜!D448)</f>
        <v/>
      </c>
      <c r="D448" t="str">
        <f>IF([1]环网柜!E448="","",[1]环网柜!E448)</f>
        <v/>
      </c>
      <c r="E448" t="str">
        <f>IF([1]环网柜!J448="","",[1]环网柜!J448)</f>
        <v/>
      </c>
    </row>
    <row r="449" spans="1:5" x14ac:dyDescent="0.15">
      <c r="A449" t="str">
        <f>IF([1]环网柜!A449="","",[1]环网柜!A449)</f>
        <v/>
      </c>
      <c r="B449" t="str">
        <f>IF([1]环网柜!B449="","",[1]环网柜!B449)</f>
        <v/>
      </c>
      <c r="C449" t="str">
        <f>IF([1]环网柜!D449="","",[1]环网柜!D449)</f>
        <v/>
      </c>
      <c r="D449" t="str">
        <f>IF([1]环网柜!E449="","",[1]环网柜!E449)</f>
        <v/>
      </c>
      <c r="E449" t="str">
        <f>IF([1]环网柜!J449="","",[1]环网柜!J449)</f>
        <v/>
      </c>
    </row>
    <row r="450" spans="1:5" x14ac:dyDescent="0.15">
      <c r="A450" t="str">
        <f>IF([1]环网柜!A450="","",[1]环网柜!A450)</f>
        <v/>
      </c>
      <c r="B450" t="str">
        <f>IF([1]环网柜!B450="","",[1]环网柜!B450)</f>
        <v/>
      </c>
      <c r="C450" t="str">
        <f>IF([1]环网柜!D450="","",[1]环网柜!D450)</f>
        <v/>
      </c>
      <c r="D450" t="str">
        <f>IF([1]环网柜!E450="","",[1]环网柜!E450)</f>
        <v/>
      </c>
      <c r="E450" t="str">
        <f>IF([1]环网柜!J450="","",[1]环网柜!J450)</f>
        <v/>
      </c>
    </row>
    <row r="451" spans="1:5" x14ac:dyDescent="0.15">
      <c r="A451" t="str">
        <f>IF([1]环网柜!A451="","",[1]环网柜!A451)</f>
        <v/>
      </c>
      <c r="B451" t="str">
        <f>IF([1]环网柜!B451="","",[1]环网柜!B451)</f>
        <v/>
      </c>
      <c r="C451" t="str">
        <f>IF([1]环网柜!D451="","",[1]环网柜!D451)</f>
        <v/>
      </c>
      <c r="D451" t="str">
        <f>IF([1]环网柜!E451="","",[1]环网柜!E451)</f>
        <v/>
      </c>
      <c r="E451" t="str">
        <f>IF([1]环网柜!J451="","",[1]环网柜!J451)</f>
        <v/>
      </c>
    </row>
    <row r="452" spans="1:5" x14ac:dyDescent="0.15">
      <c r="A452" t="str">
        <f>IF([1]环网柜!A452="","",[1]环网柜!A452)</f>
        <v/>
      </c>
      <c r="B452" t="str">
        <f>IF([1]环网柜!B452="","",[1]环网柜!B452)</f>
        <v/>
      </c>
      <c r="C452" t="str">
        <f>IF([1]环网柜!D452="","",[1]环网柜!D452)</f>
        <v/>
      </c>
      <c r="D452" t="str">
        <f>IF([1]环网柜!E452="","",[1]环网柜!E452)</f>
        <v/>
      </c>
      <c r="E452" t="str">
        <f>IF([1]环网柜!J452="","",[1]环网柜!J452)</f>
        <v/>
      </c>
    </row>
    <row r="453" spans="1:5" x14ac:dyDescent="0.15">
      <c r="A453" t="str">
        <f>IF([1]环网柜!A453="","",[1]环网柜!A453)</f>
        <v/>
      </c>
      <c r="B453" t="str">
        <f>IF([1]环网柜!B453="","",[1]环网柜!B453)</f>
        <v/>
      </c>
      <c r="C453" t="str">
        <f>IF([1]环网柜!D453="","",[1]环网柜!D453)</f>
        <v/>
      </c>
      <c r="D453" t="str">
        <f>IF([1]环网柜!E453="","",[1]环网柜!E453)</f>
        <v/>
      </c>
      <c r="E453" t="str">
        <f>IF([1]环网柜!J453="","",[1]环网柜!J453)</f>
        <v/>
      </c>
    </row>
    <row r="454" spans="1:5" x14ac:dyDescent="0.15">
      <c r="A454" t="str">
        <f>IF([1]环网柜!A454="","",[1]环网柜!A454)</f>
        <v/>
      </c>
      <c r="B454" t="str">
        <f>IF([1]环网柜!B454="","",[1]环网柜!B454)</f>
        <v/>
      </c>
      <c r="C454" t="str">
        <f>IF([1]环网柜!D454="","",[1]环网柜!D454)</f>
        <v/>
      </c>
      <c r="D454" t="str">
        <f>IF([1]环网柜!E454="","",[1]环网柜!E454)</f>
        <v/>
      </c>
      <c r="E454" t="str">
        <f>IF([1]环网柜!J454="","",[1]环网柜!J454)</f>
        <v/>
      </c>
    </row>
    <row r="455" spans="1:5" x14ac:dyDescent="0.15">
      <c r="A455" t="str">
        <f>IF([1]环网柜!A455="","",[1]环网柜!A455)</f>
        <v/>
      </c>
      <c r="B455" t="str">
        <f>IF([1]环网柜!B455="","",[1]环网柜!B455)</f>
        <v/>
      </c>
      <c r="C455" t="str">
        <f>IF([1]环网柜!D455="","",[1]环网柜!D455)</f>
        <v/>
      </c>
      <c r="D455" t="str">
        <f>IF([1]环网柜!E455="","",[1]环网柜!E455)</f>
        <v/>
      </c>
      <c r="E455" t="str">
        <f>IF([1]环网柜!J455="","",[1]环网柜!J455)</f>
        <v/>
      </c>
    </row>
    <row r="456" spans="1:5" x14ac:dyDescent="0.15">
      <c r="A456" t="str">
        <f>IF([1]环网柜!A456="","",[1]环网柜!A456)</f>
        <v/>
      </c>
      <c r="B456" t="str">
        <f>IF([1]环网柜!B456="","",[1]环网柜!B456)</f>
        <v/>
      </c>
      <c r="C456" t="str">
        <f>IF([1]环网柜!D456="","",[1]环网柜!D456)</f>
        <v/>
      </c>
      <c r="D456" t="str">
        <f>IF([1]环网柜!E456="","",[1]环网柜!E456)</f>
        <v/>
      </c>
      <c r="E456" t="str">
        <f>IF([1]环网柜!J456="","",[1]环网柜!J456)</f>
        <v/>
      </c>
    </row>
    <row r="457" spans="1:5" x14ac:dyDescent="0.15">
      <c r="A457" t="str">
        <f>IF([1]环网柜!A457="","",[1]环网柜!A457)</f>
        <v/>
      </c>
      <c r="B457" t="str">
        <f>IF([1]环网柜!B457="","",[1]环网柜!B457)</f>
        <v/>
      </c>
      <c r="C457" t="str">
        <f>IF([1]环网柜!D457="","",[1]环网柜!D457)</f>
        <v/>
      </c>
      <c r="D457" t="str">
        <f>IF([1]环网柜!E457="","",[1]环网柜!E457)</f>
        <v/>
      </c>
      <c r="E457" t="str">
        <f>IF([1]环网柜!J457="","",[1]环网柜!J457)</f>
        <v/>
      </c>
    </row>
    <row r="458" spans="1:5" x14ac:dyDescent="0.15">
      <c r="A458" t="str">
        <f>IF([1]环网柜!A458="","",[1]环网柜!A458)</f>
        <v/>
      </c>
      <c r="B458" t="str">
        <f>IF([1]环网柜!B458="","",[1]环网柜!B458)</f>
        <v/>
      </c>
      <c r="C458" t="str">
        <f>IF([1]环网柜!D458="","",[1]环网柜!D458)</f>
        <v/>
      </c>
      <c r="D458" t="str">
        <f>IF([1]环网柜!E458="","",[1]环网柜!E458)</f>
        <v/>
      </c>
      <c r="E458" t="str">
        <f>IF([1]环网柜!J458="","",[1]环网柜!J458)</f>
        <v/>
      </c>
    </row>
    <row r="459" spans="1:5" x14ac:dyDescent="0.15">
      <c r="A459" t="str">
        <f>IF([1]环网柜!A459="","",[1]环网柜!A459)</f>
        <v/>
      </c>
      <c r="B459" t="str">
        <f>IF([1]环网柜!B459="","",[1]环网柜!B459)</f>
        <v/>
      </c>
      <c r="C459" t="str">
        <f>IF([1]环网柜!D459="","",[1]环网柜!D459)</f>
        <v/>
      </c>
      <c r="D459" t="str">
        <f>IF([1]环网柜!E459="","",[1]环网柜!E459)</f>
        <v/>
      </c>
      <c r="E459" t="str">
        <f>IF([1]环网柜!J459="","",[1]环网柜!J459)</f>
        <v/>
      </c>
    </row>
    <row r="460" spans="1:5" x14ac:dyDescent="0.15">
      <c r="A460" t="str">
        <f>IF([1]环网柜!A460="","",[1]环网柜!A460)</f>
        <v/>
      </c>
      <c r="B460" t="str">
        <f>IF([1]环网柜!B460="","",[1]环网柜!B460)</f>
        <v/>
      </c>
      <c r="C460" t="str">
        <f>IF([1]环网柜!D460="","",[1]环网柜!D460)</f>
        <v/>
      </c>
      <c r="D460" t="str">
        <f>IF([1]环网柜!E460="","",[1]环网柜!E460)</f>
        <v/>
      </c>
      <c r="E460" t="str">
        <f>IF([1]环网柜!J460="","",[1]环网柜!J460)</f>
        <v/>
      </c>
    </row>
    <row r="461" spans="1:5" x14ac:dyDescent="0.15">
      <c r="A461" t="str">
        <f>IF([1]环网柜!A461="","",[1]环网柜!A461)</f>
        <v/>
      </c>
      <c r="B461" t="str">
        <f>IF([1]环网柜!B461="","",[1]环网柜!B461)</f>
        <v/>
      </c>
      <c r="C461" t="str">
        <f>IF([1]环网柜!D461="","",[1]环网柜!D461)</f>
        <v/>
      </c>
      <c r="D461" t="str">
        <f>IF([1]环网柜!E461="","",[1]环网柜!E461)</f>
        <v/>
      </c>
      <c r="E461" t="str">
        <f>IF([1]环网柜!J461="","",[1]环网柜!J461)</f>
        <v/>
      </c>
    </row>
    <row r="462" spans="1:5" x14ac:dyDescent="0.15">
      <c r="A462" t="str">
        <f>IF([1]环网柜!A462="","",[1]环网柜!A462)</f>
        <v/>
      </c>
      <c r="B462" t="str">
        <f>IF([1]环网柜!B462="","",[1]环网柜!B462)</f>
        <v/>
      </c>
      <c r="C462" t="str">
        <f>IF([1]环网柜!D462="","",[1]环网柜!D462)</f>
        <v/>
      </c>
      <c r="D462" t="str">
        <f>IF([1]环网柜!E462="","",[1]环网柜!E462)</f>
        <v/>
      </c>
      <c r="E462" t="str">
        <f>IF([1]环网柜!J462="","",[1]环网柜!J462)</f>
        <v/>
      </c>
    </row>
    <row r="463" spans="1:5" x14ac:dyDescent="0.15">
      <c r="A463" t="str">
        <f>IF([1]环网柜!A463="","",[1]环网柜!A463)</f>
        <v/>
      </c>
      <c r="B463" t="str">
        <f>IF([1]环网柜!B463="","",[1]环网柜!B463)</f>
        <v/>
      </c>
      <c r="C463" t="str">
        <f>IF([1]环网柜!D463="","",[1]环网柜!D463)</f>
        <v/>
      </c>
      <c r="D463" t="str">
        <f>IF([1]环网柜!E463="","",[1]环网柜!E463)</f>
        <v/>
      </c>
      <c r="E463" t="str">
        <f>IF([1]环网柜!J463="","",[1]环网柜!J463)</f>
        <v/>
      </c>
    </row>
    <row r="464" spans="1:5" x14ac:dyDescent="0.15">
      <c r="A464" t="str">
        <f>IF([1]环网柜!A464="","",[1]环网柜!A464)</f>
        <v/>
      </c>
      <c r="B464" t="str">
        <f>IF([1]环网柜!B464="","",[1]环网柜!B464)</f>
        <v/>
      </c>
      <c r="C464" t="str">
        <f>IF([1]环网柜!D464="","",[1]环网柜!D464)</f>
        <v/>
      </c>
      <c r="D464" t="str">
        <f>IF([1]环网柜!E464="","",[1]环网柜!E464)</f>
        <v/>
      </c>
      <c r="E464" t="str">
        <f>IF([1]环网柜!J464="","",[1]环网柜!J464)</f>
        <v/>
      </c>
    </row>
    <row r="465" spans="1:5" x14ac:dyDescent="0.15">
      <c r="A465" t="str">
        <f>IF([1]环网柜!A465="","",[1]环网柜!A465)</f>
        <v/>
      </c>
      <c r="B465" t="str">
        <f>IF([1]环网柜!B465="","",[1]环网柜!B465)</f>
        <v/>
      </c>
      <c r="C465" t="str">
        <f>IF([1]环网柜!D465="","",[1]环网柜!D465)</f>
        <v/>
      </c>
      <c r="D465" t="str">
        <f>IF([1]环网柜!E465="","",[1]环网柜!E465)</f>
        <v/>
      </c>
      <c r="E465" t="str">
        <f>IF([1]环网柜!J465="","",[1]环网柜!J465)</f>
        <v/>
      </c>
    </row>
    <row r="466" spans="1:5" x14ac:dyDescent="0.15">
      <c r="A466" t="str">
        <f>IF([1]环网柜!A466="","",[1]环网柜!A466)</f>
        <v/>
      </c>
      <c r="B466" t="str">
        <f>IF([1]环网柜!B466="","",[1]环网柜!B466)</f>
        <v/>
      </c>
      <c r="C466" t="str">
        <f>IF([1]环网柜!D466="","",[1]环网柜!D466)</f>
        <v/>
      </c>
      <c r="D466" t="str">
        <f>IF([1]环网柜!E466="","",[1]环网柜!E466)</f>
        <v/>
      </c>
      <c r="E466" t="str">
        <f>IF([1]环网柜!J466="","",[1]环网柜!J466)</f>
        <v/>
      </c>
    </row>
    <row r="467" spans="1:5" x14ac:dyDescent="0.15">
      <c r="A467" t="str">
        <f>IF([1]环网柜!A467="","",[1]环网柜!A467)</f>
        <v/>
      </c>
      <c r="B467" t="str">
        <f>IF([1]环网柜!B467="","",[1]环网柜!B467)</f>
        <v/>
      </c>
      <c r="C467" t="str">
        <f>IF([1]环网柜!D467="","",[1]环网柜!D467)</f>
        <v/>
      </c>
      <c r="D467" t="str">
        <f>IF([1]环网柜!E467="","",[1]环网柜!E467)</f>
        <v/>
      </c>
      <c r="E467" t="str">
        <f>IF([1]环网柜!J467="","",[1]环网柜!J467)</f>
        <v/>
      </c>
    </row>
    <row r="468" spans="1:5" x14ac:dyDescent="0.15">
      <c r="A468" t="str">
        <f>IF([1]环网柜!A468="","",[1]环网柜!A468)</f>
        <v/>
      </c>
      <c r="B468" t="str">
        <f>IF([1]环网柜!B468="","",[1]环网柜!B468)</f>
        <v/>
      </c>
      <c r="C468" t="str">
        <f>IF([1]环网柜!D468="","",[1]环网柜!D468)</f>
        <v/>
      </c>
      <c r="D468" t="str">
        <f>IF([1]环网柜!E468="","",[1]环网柜!E468)</f>
        <v/>
      </c>
      <c r="E468" t="str">
        <f>IF([1]环网柜!J468="","",[1]环网柜!J468)</f>
        <v/>
      </c>
    </row>
    <row r="469" spans="1:5" x14ac:dyDescent="0.15">
      <c r="A469" t="str">
        <f>IF([1]环网柜!A469="","",[1]环网柜!A469)</f>
        <v/>
      </c>
      <c r="B469" t="str">
        <f>IF([1]环网柜!B469="","",[1]环网柜!B469)</f>
        <v/>
      </c>
      <c r="C469" t="str">
        <f>IF([1]环网柜!D469="","",[1]环网柜!D469)</f>
        <v/>
      </c>
      <c r="D469" t="str">
        <f>IF([1]环网柜!E469="","",[1]环网柜!E469)</f>
        <v/>
      </c>
      <c r="E469" t="str">
        <f>IF([1]环网柜!J469="","",[1]环网柜!J469)</f>
        <v/>
      </c>
    </row>
    <row r="470" spans="1:5" x14ac:dyDescent="0.15">
      <c r="A470" t="str">
        <f>IF([1]环网柜!A470="","",[1]环网柜!A470)</f>
        <v/>
      </c>
      <c r="B470" t="str">
        <f>IF([1]环网柜!B470="","",[1]环网柜!B470)</f>
        <v/>
      </c>
      <c r="C470" t="str">
        <f>IF([1]环网柜!D470="","",[1]环网柜!D470)</f>
        <v/>
      </c>
      <c r="D470" t="str">
        <f>IF([1]环网柜!E470="","",[1]环网柜!E470)</f>
        <v/>
      </c>
      <c r="E470" t="str">
        <f>IF([1]环网柜!J470="","",[1]环网柜!J470)</f>
        <v/>
      </c>
    </row>
    <row r="471" spans="1:5" x14ac:dyDescent="0.15">
      <c r="A471" t="str">
        <f>IF([1]环网柜!A471="","",[1]环网柜!A471)</f>
        <v/>
      </c>
      <c r="B471" t="str">
        <f>IF([1]环网柜!B471="","",[1]环网柜!B471)</f>
        <v/>
      </c>
      <c r="C471" t="str">
        <f>IF([1]环网柜!D471="","",[1]环网柜!D471)</f>
        <v/>
      </c>
      <c r="D471" t="str">
        <f>IF([1]环网柜!E471="","",[1]环网柜!E471)</f>
        <v/>
      </c>
      <c r="E471" t="str">
        <f>IF([1]环网柜!J471="","",[1]环网柜!J471)</f>
        <v/>
      </c>
    </row>
    <row r="472" spans="1:5" x14ac:dyDescent="0.15">
      <c r="A472" t="str">
        <f>IF([1]环网柜!A472="","",[1]环网柜!A472)</f>
        <v/>
      </c>
      <c r="B472" t="str">
        <f>IF([1]环网柜!B472="","",[1]环网柜!B472)</f>
        <v/>
      </c>
      <c r="C472" t="str">
        <f>IF([1]环网柜!D472="","",[1]环网柜!D472)</f>
        <v/>
      </c>
      <c r="D472" t="str">
        <f>IF([1]环网柜!E472="","",[1]环网柜!E472)</f>
        <v/>
      </c>
      <c r="E472" t="str">
        <f>IF([1]环网柜!J472="","",[1]环网柜!J472)</f>
        <v/>
      </c>
    </row>
    <row r="473" spans="1:5" x14ac:dyDescent="0.15">
      <c r="A473" t="str">
        <f>IF([1]环网柜!A473="","",[1]环网柜!A473)</f>
        <v/>
      </c>
      <c r="B473" t="str">
        <f>IF([1]环网柜!B473="","",[1]环网柜!B473)</f>
        <v/>
      </c>
      <c r="C473" t="str">
        <f>IF([1]环网柜!D473="","",[1]环网柜!D473)</f>
        <v/>
      </c>
      <c r="D473" t="str">
        <f>IF([1]环网柜!E473="","",[1]环网柜!E473)</f>
        <v/>
      </c>
      <c r="E473" t="str">
        <f>IF([1]环网柜!J473="","",[1]环网柜!J473)</f>
        <v/>
      </c>
    </row>
    <row r="474" spans="1:5" x14ac:dyDescent="0.15">
      <c r="A474" t="str">
        <f>IF([1]环网柜!A474="","",[1]环网柜!A474)</f>
        <v/>
      </c>
      <c r="B474" t="str">
        <f>IF([1]环网柜!B474="","",[1]环网柜!B474)</f>
        <v/>
      </c>
      <c r="C474" t="str">
        <f>IF([1]环网柜!D474="","",[1]环网柜!D474)</f>
        <v/>
      </c>
      <c r="D474" t="str">
        <f>IF([1]环网柜!E474="","",[1]环网柜!E474)</f>
        <v/>
      </c>
      <c r="E474" t="str">
        <f>IF([1]环网柜!J474="","",[1]环网柜!J474)</f>
        <v/>
      </c>
    </row>
    <row r="475" spans="1:5" x14ac:dyDescent="0.15">
      <c r="A475" t="str">
        <f>IF([1]环网柜!A475="","",[1]环网柜!A475)</f>
        <v/>
      </c>
      <c r="B475" t="str">
        <f>IF([1]环网柜!B475="","",[1]环网柜!B475)</f>
        <v/>
      </c>
      <c r="C475" t="str">
        <f>IF([1]环网柜!D475="","",[1]环网柜!D475)</f>
        <v/>
      </c>
      <c r="D475" t="str">
        <f>IF([1]环网柜!E475="","",[1]环网柜!E475)</f>
        <v/>
      </c>
      <c r="E475" t="str">
        <f>IF([1]环网柜!J475="","",[1]环网柜!J475)</f>
        <v/>
      </c>
    </row>
    <row r="476" spans="1:5" x14ac:dyDescent="0.15">
      <c r="A476" t="str">
        <f>IF([1]环网柜!A476="","",[1]环网柜!A476)</f>
        <v/>
      </c>
      <c r="B476" t="str">
        <f>IF([1]环网柜!B476="","",[1]环网柜!B476)</f>
        <v/>
      </c>
      <c r="C476" t="str">
        <f>IF([1]环网柜!D476="","",[1]环网柜!D476)</f>
        <v/>
      </c>
      <c r="D476" t="str">
        <f>IF([1]环网柜!E476="","",[1]环网柜!E476)</f>
        <v/>
      </c>
      <c r="E476" t="str">
        <f>IF([1]环网柜!J476="","",[1]环网柜!J476)</f>
        <v/>
      </c>
    </row>
    <row r="477" spans="1:5" x14ac:dyDescent="0.15">
      <c r="A477" t="str">
        <f>IF([1]环网柜!A477="","",[1]环网柜!A477)</f>
        <v/>
      </c>
      <c r="B477" t="str">
        <f>IF([1]环网柜!B477="","",[1]环网柜!B477)</f>
        <v/>
      </c>
      <c r="C477" t="str">
        <f>IF([1]环网柜!D477="","",[1]环网柜!D477)</f>
        <v/>
      </c>
      <c r="D477" t="str">
        <f>IF([1]环网柜!E477="","",[1]环网柜!E477)</f>
        <v/>
      </c>
      <c r="E477" t="str">
        <f>IF([1]环网柜!J477="","",[1]环网柜!J477)</f>
        <v/>
      </c>
    </row>
    <row r="478" spans="1:5" x14ac:dyDescent="0.15">
      <c r="A478" t="str">
        <f>IF([1]环网柜!A478="","",[1]环网柜!A478)</f>
        <v/>
      </c>
      <c r="B478" t="str">
        <f>IF([1]环网柜!B478="","",[1]环网柜!B478)</f>
        <v/>
      </c>
      <c r="C478" t="str">
        <f>IF([1]环网柜!D478="","",[1]环网柜!D478)</f>
        <v/>
      </c>
      <c r="D478" t="str">
        <f>IF([1]环网柜!E478="","",[1]环网柜!E478)</f>
        <v/>
      </c>
      <c r="E478" t="str">
        <f>IF([1]环网柜!J478="","",[1]环网柜!J478)</f>
        <v/>
      </c>
    </row>
    <row r="479" spans="1:5" x14ac:dyDescent="0.15">
      <c r="A479" t="str">
        <f>IF([1]环网柜!A479="","",[1]环网柜!A479)</f>
        <v/>
      </c>
      <c r="B479" t="str">
        <f>IF([1]环网柜!B479="","",[1]环网柜!B479)</f>
        <v/>
      </c>
      <c r="C479" t="str">
        <f>IF([1]环网柜!D479="","",[1]环网柜!D479)</f>
        <v/>
      </c>
      <c r="D479" t="str">
        <f>IF([1]环网柜!E479="","",[1]环网柜!E479)</f>
        <v/>
      </c>
      <c r="E479" t="str">
        <f>IF([1]环网柜!J479="","",[1]环网柜!J479)</f>
        <v/>
      </c>
    </row>
    <row r="480" spans="1:5" x14ac:dyDescent="0.15">
      <c r="A480" t="str">
        <f>IF([1]环网柜!A480="","",[1]环网柜!A480)</f>
        <v/>
      </c>
      <c r="B480" t="str">
        <f>IF([1]环网柜!B480="","",[1]环网柜!B480)</f>
        <v/>
      </c>
      <c r="C480" t="str">
        <f>IF([1]环网柜!D480="","",[1]环网柜!D480)</f>
        <v/>
      </c>
      <c r="D480" t="str">
        <f>IF([1]环网柜!E480="","",[1]环网柜!E480)</f>
        <v/>
      </c>
      <c r="E480" t="str">
        <f>IF([1]环网柜!J480="","",[1]环网柜!J480)</f>
        <v/>
      </c>
    </row>
    <row r="481" spans="1:5" x14ac:dyDescent="0.15">
      <c r="A481" t="str">
        <f>IF([1]环网柜!A481="","",[1]环网柜!A481)</f>
        <v/>
      </c>
      <c r="B481" t="str">
        <f>IF([1]环网柜!B481="","",[1]环网柜!B481)</f>
        <v/>
      </c>
      <c r="C481" t="str">
        <f>IF([1]环网柜!D481="","",[1]环网柜!D481)</f>
        <v/>
      </c>
      <c r="D481" t="str">
        <f>IF([1]环网柜!E481="","",[1]环网柜!E481)</f>
        <v/>
      </c>
      <c r="E481" t="str">
        <f>IF([1]环网柜!J481="","",[1]环网柜!J481)</f>
        <v/>
      </c>
    </row>
    <row r="482" spans="1:5" x14ac:dyDescent="0.15">
      <c r="A482" t="str">
        <f>IF([1]环网柜!A482="","",[1]环网柜!A482)</f>
        <v/>
      </c>
      <c r="B482" t="str">
        <f>IF([1]环网柜!B482="","",[1]环网柜!B482)</f>
        <v/>
      </c>
      <c r="C482" t="str">
        <f>IF([1]环网柜!D482="","",[1]环网柜!D482)</f>
        <v/>
      </c>
      <c r="D482" t="str">
        <f>IF([1]环网柜!E482="","",[1]环网柜!E482)</f>
        <v/>
      </c>
      <c r="E482" t="str">
        <f>IF([1]环网柜!J482="","",[1]环网柜!J482)</f>
        <v/>
      </c>
    </row>
    <row r="483" spans="1:5" x14ac:dyDescent="0.15">
      <c r="A483" t="str">
        <f>IF([1]环网柜!A483="","",[1]环网柜!A483)</f>
        <v/>
      </c>
      <c r="B483" t="str">
        <f>IF([1]环网柜!B483="","",[1]环网柜!B483)</f>
        <v/>
      </c>
      <c r="C483" t="str">
        <f>IF([1]环网柜!D483="","",[1]环网柜!D483)</f>
        <v/>
      </c>
      <c r="D483" t="str">
        <f>IF([1]环网柜!E483="","",[1]环网柜!E483)</f>
        <v/>
      </c>
      <c r="E483" t="str">
        <f>IF([1]环网柜!J483="","",[1]环网柜!J483)</f>
        <v/>
      </c>
    </row>
    <row r="484" spans="1:5" x14ac:dyDescent="0.15">
      <c r="A484" t="str">
        <f>IF([1]环网柜!A484="","",[1]环网柜!A484)</f>
        <v/>
      </c>
      <c r="B484" t="str">
        <f>IF([1]环网柜!B484="","",[1]环网柜!B484)</f>
        <v/>
      </c>
      <c r="C484" t="str">
        <f>IF([1]环网柜!D484="","",[1]环网柜!D484)</f>
        <v/>
      </c>
      <c r="D484" t="str">
        <f>IF([1]环网柜!E484="","",[1]环网柜!E484)</f>
        <v/>
      </c>
      <c r="E484" t="str">
        <f>IF([1]环网柜!J484="","",[1]环网柜!J484)</f>
        <v/>
      </c>
    </row>
    <row r="485" spans="1:5" x14ac:dyDescent="0.15">
      <c r="A485" t="str">
        <f>IF([1]环网柜!A485="","",[1]环网柜!A485)</f>
        <v/>
      </c>
      <c r="B485" t="str">
        <f>IF([1]环网柜!B485="","",[1]环网柜!B485)</f>
        <v/>
      </c>
      <c r="C485" t="str">
        <f>IF([1]环网柜!D485="","",[1]环网柜!D485)</f>
        <v/>
      </c>
      <c r="D485" t="str">
        <f>IF([1]环网柜!E485="","",[1]环网柜!E485)</f>
        <v/>
      </c>
      <c r="E485" t="str">
        <f>IF([1]环网柜!J485="","",[1]环网柜!J485)</f>
        <v/>
      </c>
    </row>
    <row r="486" spans="1:5" x14ac:dyDescent="0.15">
      <c r="A486" t="str">
        <f>IF([1]环网柜!A486="","",[1]环网柜!A486)</f>
        <v/>
      </c>
      <c r="B486" t="str">
        <f>IF([1]环网柜!B486="","",[1]环网柜!B486)</f>
        <v/>
      </c>
      <c r="C486" t="str">
        <f>IF([1]环网柜!D486="","",[1]环网柜!D486)</f>
        <v/>
      </c>
      <c r="D486" t="str">
        <f>IF([1]环网柜!E486="","",[1]环网柜!E486)</f>
        <v/>
      </c>
      <c r="E486" t="str">
        <f>IF([1]环网柜!J486="","",[1]环网柜!J486)</f>
        <v/>
      </c>
    </row>
    <row r="487" spans="1:5" x14ac:dyDescent="0.15">
      <c r="A487" t="str">
        <f>IF([1]环网柜!A487="","",[1]环网柜!A487)</f>
        <v/>
      </c>
      <c r="B487" t="str">
        <f>IF([1]环网柜!B487="","",[1]环网柜!B487)</f>
        <v/>
      </c>
      <c r="C487" t="str">
        <f>IF([1]环网柜!D487="","",[1]环网柜!D487)</f>
        <v/>
      </c>
      <c r="D487" t="str">
        <f>IF([1]环网柜!E487="","",[1]环网柜!E487)</f>
        <v/>
      </c>
      <c r="E487" t="str">
        <f>IF([1]环网柜!J487="","",[1]环网柜!J487)</f>
        <v/>
      </c>
    </row>
    <row r="488" spans="1:5" x14ac:dyDescent="0.15">
      <c r="A488" t="str">
        <f>IF([1]环网柜!A488="","",[1]环网柜!A488)</f>
        <v/>
      </c>
      <c r="B488" t="str">
        <f>IF([1]环网柜!B488="","",[1]环网柜!B488)</f>
        <v/>
      </c>
      <c r="C488" t="str">
        <f>IF([1]环网柜!D488="","",[1]环网柜!D488)</f>
        <v/>
      </c>
      <c r="D488" t="str">
        <f>IF([1]环网柜!E488="","",[1]环网柜!E488)</f>
        <v/>
      </c>
      <c r="E488" t="str">
        <f>IF([1]环网柜!J488="","",[1]环网柜!J488)</f>
        <v/>
      </c>
    </row>
    <row r="489" spans="1:5" x14ac:dyDescent="0.15">
      <c r="A489" t="str">
        <f>IF([1]环网柜!A489="","",[1]环网柜!A489)</f>
        <v/>
      </c>
      <c r="B489" t="str">
        <f>IF([1]环网柜!B489="","",[1]环网柜!B489)</f>
        <v/>
      </c>
      <c r="C489" t="str">
        <f>IF([1]环网柜!D489="","",[1]环网柜!D489)</f>
        <v/>
      </c>
      <c r="D489" t="str">
        <f>IF([1]环网柜!E489="","",[1]环网柜!E489)</f>
        <v/>
      </c>
      <c r="E489" t="str">
        <f>IF([1]环网柜!J489="","",[1]环网柜!J489)</f>
        <v/>
      </c>
    </row>
    <row r="490" spans="1:5" x14ac:dyDescent="0.15">
      <c r="A490" t="str">
        <f>IF([1]环网柜!A490="","",[1]环网柜!A490)</f>
        <v/>
      </c>
      <c r="B490" t="str">
        <f>IF([1]环网柜!B490="","",[1]环网柜!B490)</f>
        <v/>
      </c>
      <c r="C490" t="str">
        <f>IF([1]环网柜!D490="","",[1]环网柜!D490)</f>
        <v/>
      </c>
      <c r="D490" t="str">
        <f>IF([1]环网柜!E490="","",[1]环网柜!E490)</f>
        <v/>
      </c>
      <c r="E490" t="str">
        <f>IF([1]环网柜!J490="","",[1]环网柜!J490)</f>
        <v/>
      </c>
    </row>
    <row r="491" spans="1:5" x14ac:dyDescent="0.15">
      <c r="A491" t="str">
        <f>IF([1]环网柜!A491="","",[1]环网柜!A491)</f>
        <v/>
      </c>
      <c r="B491" t="str">
        <f>IF([1]环网柜!B491="","",[1]环网柜!B491)</f>
        <v/>
      </c>
      <c r="C491" t="str">
        <f>IF([1]环网柜!D491="","",[1]环网柜!D491)</f>
        <v/>
      </c>
      <c r="D491" t="str">
        <f>IF([1]环网柜!E491="","",[1]环网柜!E491)</f>
        <v/>
      </c>
      <c r="E491" t="str">
        <f>IF([1]环网柜!J491="","",[1]环网柜!J491)</f>
        <v/>
      </c>
    </row>
    <row r="492" spans="1:5" x14ac:dyDescent="0.15">
      <c r="A492" t="str">
        <f>IF([1]环网柜!A492="","",[1]环网柜!A492)</f>
        <v/>
      </c>
      <c r="B492" t="str">
        <f>IF([1]环网柜!B492="","",[1]环网柜!B492)</f>
        <v/>
      </c>
      <c r="C492" t="str">
        <f>IF([1]环网柜!D492="","",[1]环网柜!D492)</f>
        <v/>
      </c>
      <c r="D492" t="str">
        <f>IF([1]环网柜!E492="","",[1]环网柜!E492)</f>
        <v/>
      </c>
      <c r="E492" t="str">
        <f>IF([1]环网柜!J492="","",[1]环网柜!J492)</f>
        <v/>
      </c>
    </row>
    <row r="493" spans="1:5" x14ac:dyDescent="0.15">
      <c r="A493" t="str">
        <f>IF([1]环网柜!A493="","",[1]环网柜!A493)</f>
        <v/>
      </c>
      <c r="B493" t="str">
        <f>IF([1]环网柜!B493="","",[1]环网柜!B493)</f>
        <v/>
      </c>
      <c r="C493" t="str">
        <f>IF([1]环网柜!D493="","",[1]环网柜!D493)</f>
        <v/>
      </c>
      <c r="D493" t="str">
        <f>IF([1]环网柜!E493="","",[1]环网柜!E493)</f>
        <v/>
      </c>
      <c r="E493" t="str">
        <f>IF([1]环网柜!J493="","",[1]环网柜!J493)</f>
        <v/>
      </c>
    </row>
    <row r="494" spans="1:5" x14ac:dyDescent="0.15">
      <c r="A494" t="str">
        <f>IF([1]环网柜!A494="","",[1]环网柜!A494)</f>
        <v/>
      </c>
      <c r="B494" t="str">
        <f>IF([1]环网柜!B494="","",[1]环网柜!B494)</f>
        <v/>
      </c>
      <c r="C494" t="str">
        <f>IF([1]环网柜!D494="","",[1]环网柜!D494)</f>
        <v/>
      </c>
      <c r="D494" t="str">
        <f>IF([1]环网柜!E494="","",[1]环网柜!E494)</f>
        <v/>
      </c>
      <c r="E494" t="str">
        <f>IF([1]环网柜!J494="","",[1]环网柜!J494)</f>
        <v/>
      </c>
    </row>
    <row r="495" spans="1:5" x14ac:dyDescent="0.15">
      <c r="A495" t="str">
        <f>IF([1]环网柜!A495="","",[1]环网柜!A495)</f>
        <v/>
      </c>
      <c r="B495" t="str">
        <f>IF([1]环网柜!B495="","",[1]环网柜!B495)</f>
        <v/>
      </c>
      <c r="C495" t="str">
        <f>IF([1]环网柜!D495="","",[1]环网柜!D495)</f>
        <v/>
      </c>
      <c r="D495" t="str">
        <f>IF([1]环网柜!E495="","",[1]环网柜!E495)</f>
        <v/>
      </c>
      <c r="E495" t="str">
        <f>IF([1]环网柜!J495="","",[1]环网柜!J495)</f>
        <v/>
      </c>
    </row>
    <row r="496" spans="1:5" x14ac:dyDescent="0.15">
      <c r="A496" t="str">
        <f>IF([1]环网柜!A496="","",[1]环网柜!A496)</f>
        <v/>
      </c>
      <c r="B496" t="str">
        <f>IF([1]环网柜!B496="","",[1]环网柜!B496)</f>
        <v/>
      </c>
      <c r="C496" t="str">
        <f>IF([1]环网柜!D496="","",[1]环网柜!D496)</f>
        <v/>
      </c>
      <c r="D496" t="str">
        <f>IF([1]环网柜!E496="","",[1]环网柜!E496)</f>
        <v/>
      </c>
      <c r="E496" t="str">
        <f>IF([1]环网柜!J496="","",[1]环网柜!J496)</f>
        <v/>
      </c>
    </row>
    <row r="497" spans="1:5" x14ac:dyDescent="0.15">
      <c r="A497" t="str">
        <f>IF([1]环网柜!A497="","",[1]环网柜!A497)</f>
        <v/>
      </c>
      <c r="B497" t="str">
        <f>IF([1]环网柜!B497="","",[1]环网柜!B497)</f>
        <v/>
      </c>
      <c r="C497" t="str">
        <f>IF([1]环网柜!D497="","",[1]环网柜!D497)</f>
        <v/>
      </c>
      <c r="D497" t="str">
        <f>IF([1]环网柜!E497="","",[1]环网柜!E497)</f>
        <v/>
      </c>
      <c r="E497" t="str">
        <f>IF([1]环网柜!J497="","",[1]环网柜!J497)</f>
        <v/>
      </c>
    </row>
    <row r="498" spans="1:5" x14ac:dyDescent="0.15">
      <c r="A498" t="str">
        <f>IF([1]环网柜!A498="","",[1]环网柜!A498)</f>
        <v/>
      </c>
      <c r="B498" t="str">
        <f>IF([1]环网柜!B498="","",[1]环网柜!B498)</f>
        <v/>
      </c>
      <c r="C498" t="str">
        <f>IF([1]环网柜!D498="","",[1]环网柜!D498)</f>
        <v/>
      </c>
      <c r="D498" t="str">
        <f>IF([1]环网柜!E498="","",[1]环网柜!E498)</f>
        <v/>
      </c>
      <c r="E498" t="str">
        <f>IF([1]环网柜!J498="","",[1]环网柜!J498)</f>
        <v/>
      </c>
    </row>
    <row r="499" spans="1:5" x14ac:dyDescent="0.15">
      <c r="A499" t="str">
        <f>IF([1]环网柜!A499="","",[1]环网柜!A499)</f>
        <v/>
      </c>
      <c r="B499" t="str">
        <f>IF([1]环网柜!B499="","",[1]环网柜!B499)</f>
        <v/>
      </c>
      <c r="C499" t="str">
        <f>IF([1]环网柜!D499="","",[1]环网柜!D499)</f>
        <v/>
      </c>
      <c r="D499" t="str">
        <f>IF([1]环网柜!E499="","",[1]环网柜!E499)</f>
        <v/>
      </c>
      <c r="E499" t="str">
        <f>IF([1]环网柜!J499="","",[1]环网柜!J499)</f>
        <v/>
      </c>
    </row>
    <row r="500" spans="1:5" x14ac:dyDescent="0.15">
      <c r="A500" t="str">
        <f>IF([1]环网柜!A500="","",[1]环网柜!A500)</f>
        <v/>
      </c>
      <c r="B500" t="str">
        <f>IF([1]环网柜!B500="","",[1]环网柜!B500)</f>
        <v/>
      </c>
      <c r="C500" t="str">
        <f>IF([1]环网柜!D500="","",[1]环网柜!D500)</f>
        <v/>
      </c>
      <c r="D500" t="str">
        <f>IF([1]环网柜!E500="","",[1]环网柜!E500)</f>
        <v/>
      </c>
      <c r="E500" t="str">
        <f>IF([1]环网柜!J500="","",[1]环网柜!J500)</f>
        <v/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"/>
  <sheetViews>
    <sheetView workbookViewId="0">
      <selection activeCell="C2" sqref="C2"/>
    </sheetView>
  </sheetViews>
  <sheetFormatPr defaultRowHeight="13.5" x14ac:dyDescent="0.15"/>
  <cols>
    <col min="3" max="3" width="15" customWidth="1"/>
  </cols>
  <sheetData>
    <row r="1" spans="1:3" x14ac:dyDescent="0.15">
      <c r="A1" t="s">
        <v>24</v>
      </c>
      <c r="B1" t="s">
        <v>25</v>
      </c>
      <c r="C1" t="s">
        <v>33</v>
      </c>
    </row>
    <row r="2" spans="1:3" x14ac:dyDescent="0.15">
      <c r="A2" t="str">
        <f>IF([1]电力分区!A2="","",[1]电力分区!A2)</f>
        <v>分区1</v>
      </c>
      <c r="B2" t="str">
        <f>IF([1]电力分区!G2="","",[1]电力分区!G2)</f>
        <v>市辖</v>
      </c>
      <c r="C2">
        <f>IF([1]电力分区!L2="","",[1]电力分区!L2)</f>
        <v>0</v>
      </c>
    </row>
    <row r="3" spans="1:3" x14ac:dyDescent="0.15">
      <c r="A3" t="str">
        <f>IF([1]电力分区!A3="","",[1]电力分区!A3)</f>
        <v>分区2</v>
      </c>
      <c r="B3" t="str">
        <f>IF([1]电力分区!G3="","",[1]电力分区!G3)</f>
        <v>市辖</v>
      </c>
      <c r="C3">
        <f>IF([1]电力分区!L3="","",[1]电力分区!L3)</f>
        <v>0</v>
      </c>
    </row>
    <row r="4" spans="1:3" x14ac:dyDescent="0.15">
      <c r="A4" t="str">
        <f>IF([1]电力分区!A4="","",[1]电力分区!A4)</f>
        <v>分区3</v>
      </c>
      <c r="B4" t="str">
        <f>IF([1]电力分区!G4="","",[1]电力分区!G4)</f>
        <v>县级</v>
      </c>
      <c r="C4">
        <f>IF([1]电力分区!L4="","",[1]电力分区!L4)</f>
        <v>0</v>
      </c>
    </row>
    <row r="5" spans="1:3" x14ac:dyDescent="0.15">
      <c r="A5" t="str">
        <f>IF([1]电力分区!A5="","",[1]电力分区!A5)</f>
        <v>分区4</v>
      </c>
      <c r="B5" t="str">
        <f>IF([1]电力分区!G5="","",[1]电力分区!G5)</f>
        <v>市辖</v>
      </c>
      <c r="C5">
        <f>IF([1]电力分区!L5="","",[1]电力分区!L5)</f>
        <v>0</v>
      </c>
    </row>
    <row r="6" spans="1:3" x14ac:dyDescent="0.15">
      <c r="A6" t="str">
        <f>IF([1]电力分区!A6="","",[1]电力分区!A6)</f>
        <v/>
      </c>
      <c r="B6" t="str">
        <f>IF([1]电力分区!G6="","",[1]电力分区!G6)</f>
        <v/>
      </c>
      <c r="C6" t="str">
        <f>IF([1]电力分区!L6="","",[1]电力分区!L6)</f>
        <v/>
      </c>
    </row>
    <row r="7" spans="1:3" x14ac:dyDescent="0.15">
      <c r="A7" t="str">
        <f>IF([1]电力分区!A7="","",[1]电力分区!A7)</f>
        <v/>
      </c>
      <c r="B7" t="str">
        <f>IF([1]电力分区!G7="","",[1]电力分区!G7)</f>
        <v/>
      </c>
      <c r="C7" t="str">
        <f>IF([1]电力分区!L7="","",[1]电力分区!L7)</f>
        <v/>
      </c>
    </row>
    <row r="8" spans="1:3" x14ac:dyDescent="0.15">
      <c r="A8" t="str">
        <f>IF([1]电力分区!A8="","",[1]电力分区!A8)</f>
        <v/>
      </c>
      <c r="B8" t="str">
        <f>IF([1]电力分区!G8="","",[1]电力分区!G8)</f>
        <v/>
      </c>
      <c r="C8" t="str">
        <f>IF([1]电力分区!L8="","",[1]电力分区!L8)</f>
        <v/>
      </c>
    </row>
    <row r="9" spans="1:3" x14ac:dyDescent="0.15">
      <c r="A9" t="str">
        <f>IF([1]电力分区!A9="","",[1]电力分区!A9)</f>
        <v/>
      </c>
      <c r="B9" t="str">
        <f>IF([1]电力分区!G9="","",[1]电力分区!G9)</f>
        <v/>
      </c>
      <c r="C9" t="str">
        <f>IF([1]电力分区!L9="","",[1]电力分区!L9)</f>
        <v/>
      </c>
    </row>
    <row r="10" spans="1:3" x14ac:dyDescent="0.15">
      <c r="A10" t="str">
        <f>IF([1]电力分区!A10="","",[1]电力分区!A10)</f>
        <v/>
      </c>
      <c r="B10" t="str">
        <f>IF([1]电力分区!G10="","",[1]电力分区!G10)</f>
        <v/>
      </c>
      <c r="C10" t="str">
        <f>IF([1]电力分区!L10="","",[1]电力分区!L10)</f>
        <v/>
      </c>
    </row>
    <row r="11" spans="1:3" x14ac:dyDescent="0.15">
      <c r="A11" t="str">
        <f>IF([1]电力分区!A11="","",[1]电力分区!A11)</f>
        <v/>
      </c>
      <c r="B11" t="str">
        <f>IF([1]电力分区!G11="","",[1]电力分区!G11)</f>
        <v/>
      </c>
      <c r="C11" t="str">
        <f>IF([1]电力分区!L11="","",[1]电力分区!L11)</f>
        <v/>
      </c>
    </row>
    <row r="12" spans="1:3" x14ac:dyDescent="0.15">
      <c r="A12" t="str">
        <f>IF([1]电力分区!A12="","",[1]电力分区!A12)</f>
        <v/>
      </c>
      <c r="B12" t="str">
        <f>IF([1]电力分区!G12="","",[1]电力分区!G12)</f>
        <v/>
      </c>
      <c r="C12" t="str">
        <f>IF([1]电力分区!L12="","",[1]电力分区!L12)</f>
        <v/>
      </c>
    </row>
    <row r="13" spans="1:3" x14ac:dyDescent="0.15">
      <c r="A13" t="str">
        <f>IF([1]电力分区!A13="","",[1]电力分区!A13)</f>
        <v/>
      </c>
      <c r="B13" t="str">
        <f>IF([1]电力分区!G13="","",[1]电力分区!G13)</f>
        <v/>
      </c>
      <c r="C13" t="str">
        <f>IF([1]电力分区!L13="","",[1]电力分区!L13)</f>
        <v/>
      </c>
    </row>
    <row r="14" spans="1:3" x14ac:dyDescent="0.15">
      <c r="A14" t="str">
        <f>IF([1]电力分区!A14="","",[1]电力分区!A14)</f>
        <v/>
      </c>
      <c r="B14" t="str">
        <f>IF([1]电力分区!G14="","",[1]电力分区!G14)</f>
        <v/>
      </c>
      <c r="C14" t="str">
        <f>IF([1]电力分区!L14="","",[1]电力分区!L14)</f>
        <v/>
      </c>
    </row>
    <row r="15" spans="1:3" x14ac:dyDescent="0.15">
      <c r="A15" t="str">
        <f>IF([1]电力分区!A15="","",[1]电力分区!A15)</f>
        <v/>
      </c>
      <c r="B15" t="str">
        <f>IF([1]电力分区!G15="","",[1]电力分区!G15)</f>
        <v/>
      </c>
      <c r="C15" t="str">
        <f>IF([1]电力分区!L15="","",[1]电力分区!L15)</f>
        <v/>
      </c>
    </row>
    <row r="16" spans="1:3" x14ac:dyDescent="0.15">
      <c r="A16" t="str">
        <f>IF([1]电力分区!A16="","",[1]电力分区!A16)</f>
        <v/>
      </c>
      <c r="B16" t="str">
        <f>IF([1]电力分区!G16="","",[1]电力分区!G16)</f>
        <v/>
      </c>
      <c r="C16" t="str">
        <f>IF([1]电力分区!L16="","",[1]电力分区!L16)</f>
        <v/>
      </c>
    </row>
    <row r="17" spans="1:3" x14ac:dyDescent="0.15">
      <c r="A17" t="str">
        <f>IF([1]电力分区!A17="","",[1]电力分区!A17)</f>
        <v/>
      </c>
      <c r="B17" t="str">
        <f>IF([1]电力分区!G17="","",[1]电力分区!G17)</f>
        <v/>
      </c>
      <c r="C17" t="str">
        <f>IF([1]电力分区!L17="","",[1]电力分区!L17)</f>
        <v/>
      </c>
    </row>
    <row r="18" spans="1:3" x14ac:dyDescent="0.15">
      <c r="A18" t="str">
        <f>IF([1]电力分区!A18="","",[1]电力分区!A18)</f>
        <v/>
      </c>
      <c r="B18" t="str">
        <f>IF([1]电力分区!G18="","",[1]电力分区!G18)</f>
        <v/>
      </c>
      <c r="C18" t="str">
        <f>IF([1]电力分区!L18="","",[1]电力分区!L18)</f>
        <v/>
      </c>
    </row>
    <row r="19" spans="1:3" x14ac:dyDescent="0.15">
      <c r="A19" t="str">
        <f>IF([1]电力分区!A19="","",[1]电力分区!A19)</f>
        <v/>
      </c>
      <c r="B19" t="str">
        <f>IF([1]电力分区!G19="","",[1]电力分区!G19)</f>
        <v/>
      </c>
      <c r="C19" t="str">
        <f>IF([1]电力分区!L19="","",[1]电力分区!L19)</f>
        <v/>
      </c>
    </row>
    <row r="20" spans="1:3" x14ac:dyDescent="0.15">
      <c r="A20" t="str">
        <f>IF([1]电力分区!A20="","",[1]电力分区!A20)</f>
        <v/>
      </c>
      <c r="B20" t="str">
        <f>IF([1]电力分区!G20="","",[1]电力分区!G20)</f>
        <v/>
      </c>
      <c r="C20" t="str">
        <f>IF([1]电力分区!L20="","",[1]电力分区!L20)</f>
        <v/>
      </c>
    </row>
    <row r="21" spans="1:3" x14ac:dyDescent="0.15">
      <c r="A21" t="str">
        <f>IF([1]电力分区!A21="","",[1]电力分区!A21)</f>
        <v/>
      </c>
      <c r="B21" t="str">
        <f>IF([1]电力分区!G21="","",[1]电力分区!G21)</f>
        <v/>
      </c>
      <c r="C21" t="str">
        <f>IF([1]电力分区!L21="","",[1]电力分区!L21)</f>
        <v/>
      </c>
    </row>
    <row r="22" spans="1:3" x14ac:dyDescent="0.15">
      <c r="A22" t="str">
        <f>IF([1]电力分区!A22="","",[1]电力分区!A22)</f>
        <v/>
      </c>
      <c r="B22" t="str">
        <f>IF([1]电力分区!G22="","",[1]电力分区!G22)</f>
        <v/>
      </c>
      <c r="C22" t="str">
        <f>IF([1]电力分区!L22="","",[1]电力分区!L22)</f>
        <v/>
      </c>
    </row>
    <row r="23" spans="1:3" x14ac:dyDescent="0.15">
      <c r="A23" t="str">
        <f>IF([1]电力分区!A23="","",[1]电力分区!A23)</f>
        <v/>
      </c>
      <c r="B23" t="str">
        <f>IF([1]电力分区!G23="","",[1]电力分区!G23)</f>
        <v/>
      </c>
      <c r="C23" t="str">
        <f>IF([1]电力分区!L23="","",[1]电力分区!L23)</f>
        <v/>
      </c>
    </row>
    <row r="24" spans="1:3" x14ac:dyDescent="0.15">
      <c r="A24" t="str">
        <f>IF([1]电力分区!A24="","",[1]电力分区!A24)</f>
        <v/>
      </c>
      <c r="B24" t="str">
        <f>IF([1]电力分区!G24="","",[1]电力分区!G24)</f>
        <v/>
      </c>
      <c r="C24" t="str">
        <f>IF([1]电力分区!L24="","",[1]电力分区!L24)</f>
        <v/>
      </c>
    </row>
    <row r="25" spans="1:3" x14ac:dyDescent="0.15">
      <c r="A25" t="str">
        <f>IF([1]电力分区!A25="","",[1]电力分区!A25)</f>
        <v/>
      </c>
      <c r="B25" t="str">
        <f>IF([1]电力分区!G25="","",[1]电力分区!G25)</f>
        <v/>
      </c>
      <c r="C25" t="str">
        <f>IF([1]电力分区!L25="","",[1]电力分区!L25)</f>
        <v/>
      </c>
    </row>
    <row r="26" spans="1:3" x14ac:dyDescent="0.15">
      <c r="A26" t="str">
        <f>IF([1]电力分区!A26="","",[1]电力分区!A26)</f>
        <v/>
      </c>
      <c r="B26" t="str">
        <f>IF([1]电力分区!G26="","",[1]电力分区!G26)</f>
        <v/>
      </c>
      <c r="C26" t="str">
        <f>IF([1]电力分区!L26="","",[1]电力分区!L26)</f>
        <v/>
      </c>
    </row>
    <row r="27" spans="1:3" x14ac:dyDescent="0.15">
      <c r="A27" t="str">
        <f>IF([1]电力分区!A27="","",[1]电力分区!A27)</f>
        <v/>
      </c>
      <c r="B27" t="str">
        <f>IF([1]电力分区!G27="","",[1]电力分区!G27)</f>
        <v/>
      </c>
      <c r="C27" t="str">
        <f>IF([1]电力分区!L27="","",[1]电力分区!L27)</f>
        <v/>
      </c>
    </row>
    <row r="28" spans="1:3" x14ac:dyDescent="0.15">
      <c r="A28" t="str">
        <f>IF([1]电力分区!A28="","",[1]电力分区!A28)</f>
        <v/>
      </c>
      <c r="B28" t="str">
        <f>IF([1]电力分区!G28="","",[1]电力分区!G28)</f>
        <v/>
      </c>
      <c r="C28" t="str">
        <f>IF([1]电力分区!L28="","",[1]电力分区!L28)</f>
        <v/>
      </c>
    </row>
    <row r="29" spans="1:3" x14ac:dyDescent="0.15">
      <c r="A29" t="str">
        <f>IF([1]电力分区!A29="","",[1]电力分区!A29)</f>
        <v/>
      </c>
      <c r="B29" t="str">
        <f>IF([1]电力分区!G29="","",[1]电力分区!G29)</f>
        <v/>
      </c>
      <c r="C29" t="str">
        <f>IF([1]电力分区!L29="","",[1]电力分区!L29)</f>
        <v/>
      </c>
    </row>
    <row r="30" spans="1:3" x14ac:dyDescent="0.15">
      <c r="A30" t="str">
        <f>IF([1]电力分区!A30="","",[1]电力分区!A30)</f>
        <v/>
      </c>
      <c r="B30" t="str">
        <f>IF([1]电力分区!G30="","",[1]电力分区!G30)</f>
        <v/>
      </c>
      <c r="C30" t="str">
        <f>IF([1]电力分区!L30="","",[1]电力分区!L30)</f>
        <v/>
      </c>
    </row>
    <row r="31" spans="1:3" x14ac:dyDescent="0.15">
      <c r="A31" t="str">
        <f>IF([1]电力分区!A31="","",[1]电力分区!A31)</f>
        <v/>
      </c>
      <c r="B31" t="str">
        <f>IF([1]电力分区!G31="","",[1]电力分区!G31)</f>
        <v/>
      </c>
      <c r="C31" t="str">
        <f>IF([1]电力分区!L31="","",[1]电力分区!L31)</f>
        <v/>
      </c>
    </row>
    <row r="32" spans="1:3" x14ac:dyDescent="0.15">
      <c r="A32" t="str">
        <f>IF([1]电力分区!A32="","",[1]电力分区!A32)</f>
        <v/>
      </c>
      <c r="B32" t="str">
        <f>IF([1]电力分区!G32="","",[1]电力分区!G32)</f>
        <v/>
      </c>
      <c r="C32" t="str">
        <f>IF([1]电力分区!L32="","",[1]电力分区!L32)</f>
        <v/>
      </c>
    </row>
    <row r="33" spans="1:3" x14ac:dyDescent="0.15">
      <c r="A33" t="str">
        <f>IF([1]电力分区!A33="","",[1]电力分区!A33)</f>
        <v/>
      </c>
      <c r="B33" t="str">
        <f>IF([1]电力分区!G33="","",[1]电力分区!G33)</f>
        <v/>
      </c>
      <c r="C33" t="str">
        <f>IF([1]电力分区!L33="","",[1]电力分区!L33)</f>
        <v/>
      </c>
    </row>
    <row r="34" spans="1:3" x14ac:dyDescent="0.15">
      <c r="A34" t="str">
        <f>IF([1]电力分区!A34="","",[1]电力分区!A34)</f>
        <v/>
      </c>
      <c r="B34" t="str">
        <f>IF([1]电力分区!G34="","",[1]电力分区!G34)</f>
        <v/>
      </c>
      <c r="C34" t="str">
        <f>IF([1]电力分区!L34="","",[1]电力分区!L34)</f>
        <v/>
      </c>
    </row>
    <row r="35" spans="1:3" x14ac:dyDescent="0.15">
      <c r="A35" t="str">
        <f>IF([1]电力分区!A35="","",[1]电力分区!A35)</f>
        <v/>
      </c>
      <c r="B35" t="str">
        <f>IF([1]电力分区!G35="","",[1]电力分区!G35)</f>
        <v/>
      </c>
      <c r="C35" t="str">
        <f>IF([1]电力分区!L35="","",[1]电力分区!L35)</f>
        <v/>
      </c>
    </row>
    <row r="36" spans="1:3" x14ac:dyDescent="0.15">
      <c r="A36" t="str">
        <f>IF([1]电力分区!A36="","",[1]电力分区!A36)</f>
        <v/>
      </c>
      <c r="B36" t="str">
        <f>IF([1]电力分区!G36="","",[1]电力分区!G36)</f>
        <v/>
      </c>
      <c r="C36" t="str">
        <f>IF([1]电力分区!L36="","",[1]电力分区!L36)</f>
        <v/>
      </c>
    </row>
    <row r="37" spans="1:3" x14ac:dyDescent="0.15">
      <c r="A37" t="str">
        <f>IF([1]电力分区!A37="","",[1]电力分区!A37)</f>
        <v/>
      </c>
      <c r="B37" t="str">
        <f>IF([1]电力分区!G37="","",[1]电力分区!G37)</f>
        <v/>
      </c>
      <c r="C37" t="str">
        <f>IF([1]电力分区!L37="","",[1]电力分区!L37)</f>
        <v/>
      </c>
    </row>
    <row r="38" spans="1:3" x14ac:dyDescent="0.15">
      <c r="A38" t="str">
        <f>IF([1]电力分区!A38="","",[1]电力分区!A38)</f>
        <v/>
      </c>
      <c r="B38" t="str">
        <f>IF([1]电力分区!G38="","",[1]电力分区!G38)</f>
        <v/>
      </c>
      <c r="C38" t="str">
        <f>IF([1]电力分区!L38="","",[1]电力分区!L38)</f>
        <v/>
      </c>
    </row>
    <row r="39" spans="1:3" x14ac:dyDescent="0.15">
      <c r="A39" t="str">
        <f>IF([1]电力分区!A39="","",[1]电力分区!A39)</f>
        <v/>
      </c>
      <c r="B39" t="str">
        <f>IF([1]电力分区!G39="","",[1]电力分区!G39)</f>
        <v/>
      </c>
      <c r="C39" t="str">
        <f>IF([1]电力分区!L39="","",[1]电力分区!L39)</f>
        <v/>
      </c>
    </row>
    <row r="40" spans="1:3" x14ac:dyDescent="0.15">
      <c r="A40" t="str">
        <f>IF([1]电力分区!A40="","",[1]电力分区!A40)</f>
        <v/>
      </c>
      <c r="B40" t="str">
        <f>IF([1]电力分区!G40="","",[1]电力分区!G40)</f>
        <v/>
      </c>
      <c r="C40" t="str">
        <f>IF([1]电力分区!L40="","",[1]电力分区!L40)</f>
        <v/>
      </c>
    </row>
    <row r="41" spans="1:3" x14ac:dyDescent="0.15">
      <c r="A41" t="str">
        <f>IF([1]电力分区!A41="","",[1]电力分区!A41)</f>
        <v/>
      </c>
      <c r="B41" t="str">
        <f>IF([1]电力分区!G41="","",[1]电力分区!G41)</f>
        <v/>
      </c>
      <c r="C41" t="str">
        <f>IF([1]电力分区!L41="","",[1]电力分区!L41)</f>
        <v/>
      </c>
    </row>
    <row r="42" spans="1:3" x14ac:dyDescent="0.15">
      <c r="A42" t="str">
        <f>IF([1]电力分区!A42="","",[1]电力分区!A42)</f>
        <v/>
      </c>
      <c r="B42" t="str">
        <f>IF([1]电力分区!G42="","",[1]电力分区!G42)</f>
        <v/>
      </c>
      <c r="C42" t="str">
        <f>IF([1]电力分区!L42="","",[1]电力分区!L42)</f>
        <v/>
      </c>
    </row>
    <row r="43" spans="1:3" x14ac:dyDescent="0.15">
      <c r="A43" t="str">
        <f>IF([1]电力分区!A43="","",[1]电力分区!A43)</f>
        <v/>
      </c>
      <c r="B43" t="str">
        <f>IF([1]电力分区!G43="","",[1]电力分区!G43)</f>
        <v/>
      </c>
      <c r="C43" t="str">
        <f>IF([1]电力分区!L43="","",[1]电力分区!L43)</f>
        <v/>
      </c>
    </row>
    <row r="44" spans="1:3" x14ac:dyDescent="0.15">
      <c r="A44" t="str">
        <f>IF([1]电力分区!A44="","",[1]电力分区!A44)</f>
        <v/>
      </c>
      <c r="B44" t="str">
        <f>IF([1]电力分区!G44="","",[1]电力分区!G44)</f>
        <v/>
      </c>
      <c r="C44" t="str">
        <f>IF([1]电力分区!L44="","",[1]电力分区!L44)</f>
        <v/>
      </c>
    </row>
    <row r="45" spans="1:3" x14ac:dyDescent="0.15">
      <c r="A45" t="str">
        <f>IF([1]电力分区!A45="","",[1]电力分区!A45)</f>
        <v/>
      </c>
      <c r="B45" t="str">
        <f>IF([1]电力分区!G45="","",[1]电力分区!G45)</f>
        <v/>
      </c>
      <c r="C45" t="str">
        <f>IF([1]电力分区!L45="","",[1]电力分区!L45)</f>
        <v/>
      </c>
    </row>
    <row r="46" spans="1:3" x14ac:dyDescent="0.15">
      <c r="A46" t="str">
        <f>IF([1]电力分区!A46="","",[1]电力分区!A46)</f>
        <v/>
      </c>
      <c r="B46" t="str">
        <f>IF([1]电力分区!G46="","",[1]电力分区!G46)</f>
        <v/>
      </c>
      <c r="C46" t="str">
        <f>IF([1]电力分区!L46="","",[1]电力分区!L46)</f>
        <v/>
      </c>
    </row>
    <row r="47" spans="1:3" x14ac:dyDescent="0.15">
      <c r="A47" t="str">
        <f>IF([1]电力分区!A47="","",[1]电力分区!A47)</f>
        <v/>
      </c>
      <c r="B47" t="str">
        <f>IF([1]电力分区!G47="","",[1]电力分区!G47)</f>
        <v/>
      </c>
      <c r="C47" t="str">
        <f>IF([1]电力分区!L47="","",[1]电力分区!L47)</f>
        <v/>
      </c>
    </row>
    <row r="48" spans="1:3" x14ac:dyDescent="0.15">
      <c r="A48" t="str">
        <f>IF([1]电力分区!A48="","",[1]电力分区!A48)</f>
        <v/>
      </c>
      <c r="B48" t="str">
        <f>IF([1]电力分区!G48="","",[1]电力分区!G48)</f>
        <v/>
      </c>
      <c r="C48" t="str">
        <f>IF([1]电力分区!L48="","",[1]电力分区!L48)</f>
        <v/>
      </c>
    </row>
    <row r="49" spans="1:3" x14ac:dyDescent="0.15">
      <c r="A49" t="str">
        <f>IF([1]电力分区!A49="","",[1]电力分区!A49)</f>
        <v/>
      </c>
      <c r="B49" t="str">
        <f>IF([1]电力分区!G49="","",[1]电力分区!G49)</f>
        <v/>
      </c>
      <c r="C49" t="str">
        <f>IF([1]电力分区!L49="","",[1]电力分区!L49)</f>
        <v/>
      </c>
    </row>
    <row r="50" spans="1:3" x14ac:dyDescent="0.15">
      <c r="A50" t="str">
        <f>IF([1]电力分区!A50="","",[1]电力分区!A50)</f>
        <v/>
      </c>
      <c r="B50" t="str">
        <f>IF([1]电力分区!G50="","",[1]电力分区!G50)</f>
        <v/>
      </c>
      <c r="C50" t="str">
        <f>IF([1]电力分区!L50="","",[1]电力分区!L50)</f>
        <v/>
      </c>
    </row>
    <row r="51" spans="1:3" x14ac:dyDescent="0.15">
      <c r="A51" t="str">
        <f>IF([1]电力分区!A51="","",[1]电力分区!A51)</f>
        <v/>
      </c>
      <c r="B51" t="str">
        <f>IF([1]电力分区!G51="","",[1]电力分区!G51)</f>
        <v/>
      </c>
      <c r="C51" t="str">
        <f>IF([1]电力分区!L51="","",[1]电力分区!L51)</f>
        <v/>
      </c>
    </row>
    <row r="52" spans="1:3" x14ac:dyDescent="0.15">
      <c r="A52" t="str">
        <f>IF([1]电力分区!A52="","",[1]电力分区!A52)</f>
        <v/>
      </c>
      <c r="B52" t="str">
        <f>IF([1]电力分区!G52="","",[1]电力分区!G52)</f>
        <v/>
      </c>
      <c r="C52" t="str">
        <f>IF([1]电力分区!L52="","",[1]电力分区!L52)</f>
        <v/>
      </c>
    </row>
    <row r="53" spans="1:3" x14ac:dyDescent="0.15">
      <c r="A53" t="str">
        <f>IF([1]电力分区!A53="","",[1]电力分区!A53)</f>
        <v/>
      </c>
      <c r="B53" t="str">
        <f>IF([1]电力分区!G53="","",[1]电力分区!G53)</f>
        <v/>
      </c>
      <c r="C53" t="str">
        <f>IF([1]电力分区!L53="","",[1]电力分区!L53)</f>
        <v/>
      </c>
    </row>
    <row r="54" spans="1:3" x14ac:dyDescent="0.15">
      <c r="A54" t="str">
        <f>IF([1]电力分区!A54="","",[1]电力分区!A54)</f>
        <v/>
      </c>
      <c r="B54" t="str">
        <f>IF([1]电力分区!G54="","",[1]电力分区!G54)</f>
        <v/>
      </c>
      <c r="C54" t="str">
        <f>IF([1]电力分区!L54="","",[1]电力分区!L54)</f>
        <v/>
      </c>
    </row>
    <row r="55" spans="1:3" x14ac:dyDescent="0.15">
      <c r="A55" t="str">
        <f>IF([1]电力分区!A55="","",[1]电力分区!A55)</f>
        <v/>
      </c>
      <c r="B55" t="str">
        <f>IF([1]电力分区!G55="","",[1]电力分区!G55)</f>
        <v/>
      </c>
      <c r="C55" t="str">
        <f>IF([1]电力分区!L55="","",[1]电力分区!L55)</f>
        <v/>
      </c>
    </row>
    <row r="56" spans="1:3" x14ac:dyDescent="0.15">
      <c r="A56" t="str">
        <f>IF([1]电力分区!A56="","",[1]电力分区!A56)</f>
        <v/>
      </c>
      <c r="B56" t="str">
        <f>IF([1]电力分区!G56="","",[1]电力分区!G56)</f>
        <v/>
      </c>
      <c r="C56" t="str">
        <f>IF([1]电力分区!L56="","",[1]电力分区!L56)</f>
        <v/>
      </c>
    </row>
    <row r="57" spans="1:3" x14ac:dyDescent="0.15">
      <c r="A57" t="str">
        <f>IF([1]电力分区!A57="","",[1]电力分区!A57)</f>
        <v/>
      </c>
      <c r="B57" t="str">
        <f>IF([1]电力分区!G57="","",[1]电力分区!G57)</f>
        <v/>
      </c>
      <c r="C57" t="str">
        <f>IF([1]电力分区!L57="","",[1]电力分区!L57)</f>
        <v/>
      </c>
    </row>
    <row r="58" spans="1:3" x14ac:dyDescent="0.15">
      <c r="A58" t="str">
        <f>IF([1]电力分区!A58="","",[1]电力分区!A58)</f>
        <v/>
      </c>
      <c r="B58" t="str">
        <f>IF([1]电力分区!G58="","",[1]电力分区!G58)</f>
        <v/>
      </c>
      <c r="C58" t="str">
        <f>IF([1]电力分区!L58="","",[1]电力分区!L58)</f>
        <v/>
      </c>
    </row>
    <row r="59" spans="1:3" x14ac:dyDescent="0.15">
      <c r="A59" t="str">
        <f>IF([1]电力分区!A59="","",[1]电力分区!A59)</f>
        <v/>
      </c>
      <c r="B59" t="str">
        <f>IF([1]电力分区!G59="","",[1]电力分区!G59)</f>
        <v/>
      </c>
      <c r="C59" t="str">
        <f>IF([1]电力分区!L59="","",[1]电力分区!L59)</f>
        <v/>
      </c>
    </row>
    <row r="60" spans="1:3" x14ac:dyDescent="0.15">
      <c r="A60" t="str">
        <f>IF([1]电力分区!A60="","",[1]电力分区!A60)</f>
        <v/>
      </c>
      <c r="B60" t="str">
        <f>IF([1]电力分区!G60="","",[1]电力分区!G60)</f>
        <v/>
      </c>
      <c r="C60" t="str">
        <f>IF([1]电力分区!L60="","",[1]电力分区!L60)</f>
        <v/>
      </c>
    </row>
    <row r="61" spans="1:3" x14ac:dyDescent="0.15">
      <c r="A61" t="str">
        <f>IF([1]电力分区!A61="","",[1]电力分区!A61)</f>
        <v/>
      </c>
      <c r="B61" t="str">
        <f>IF([1]电力分区!G61="","",[1]电力分区!G61)</f>
        <v/>
      </c>
      <c r="C61" t="str">
        <f>IF([1]电力分区!L61="","",[1]电力分区!L61)</f>
        <v/>
      </c>
    </row>
    <row r="62" spans="1:3" x14ac:dyDescent="0.15">
      <c r="A62" t="str">
        <f>IF([1]电力分区!A62="","",[1]电力分区!A62)</f>
        <v/>
      </c>
      <c r="B62" t="str">
        <f>IF([1]电力分区!G62="","",[1]电力分区!G62)</f>
        <v/>
      </c>
      <c r="C62" t="str">
        <f>IF([1]电力分区!L62="","",[1]电力分区!L62)</f>
        <v/>
      </c>
    </row>
    <row r="63" spans="1:3" x14ac:dyDescent="0.15">
      <c r="A63" t="str">
        <f>IF([1]电力分区!A63="","",[1]电力分区!A63)</f>
        <v/>
      </c>
      <c r="B63" t="str">
        <f>IF([1]电力分区!G63="","",[1]电力分区!G63)</f>
        <v/>
      </c>
      <c r="C63" t="str">
        <f>IF([1]电力分区!L63="","",[1]电力分区!L63)</f>
        <v/>
      </c>
    </row>
    <row r="64" spans="1:3" x14ac:dyDescent="0.15">
      <c r="A64" t="str">
        <f>IF([1]电力分区!A64="","",[1]电力分区!A64)</f>
        <v/>
      </c>
      <c r="B64" t="str">
        <f>IF([1]电力分区!G64="","",[1]电力分区!G64)</f>
        <v/>
      </c>
      <c r="C64" t="str">
        <f>IF([1]电力分区!L64="","",[1]电力分区!L64)</f>
        <v/>
      </c>
    </row>
    <row r="65" spans="1:3" x14ac:dyDescent="0.15">
      <c r="A65" t="str">
        <f>IF([1]电力分区!A65="","",[1]电力分区!A65)</f>
        <v/>
      </c>
      <c r="B65" t="str">
        <f>IF([1]电力分区!G65="","",[1]电力分区!G65)</f>
        <v/>
      </c>
      <c r="C65" t="str">
        <f>IF([1]电力分区!L65="","",[1]电力分区!L65)</f>
        <v/>
      </c>
    </row>
    <row r="66" spans="1:3" x14ac:dyDescent="0.15">
      <c r="A66" t="str">
        <f>IF([1]电力分区!A66="","",[1]电力分区!A66)</f>
        <v/>
      </c>
      <c r="B66" t="str">
        <f>IF([1]电力分区!G66="","",[1]电力分区!G66)</f>
        <v/>
      </c>
      <c r="C66" t="str">
        <f>IF([1]电力分区!L66="","",[1]电力分区!L66)</f>
        <v/>
      </c>
    </row>
    <row r="67" spans="1:3" x14ac:dyDescent="0.15">
      <c r="A67" t="str">
        <f>IF([1]电力分区!A67="","",[1]电力分区!A67)</f>
        <v/>
      </c>
      <c r="B67" t="str">
        <f>IF([1]电力分区!G67="","",[1]电力分区!G67)</f>
        <v/>
      </c>
      <c r="C67" t="str">
        <f>IF([1]电力分区!L67="","",[1]电力分区!L67)</f>
        <v/>
      </c>
    </row>
    <row r="68" spans="1:3" x14ac:dyDescent="0.15">
      <c r="A68" t="str">
        <f>IF([1]电力分区!A68="","",[1]电力分区!A68)</f>
        <v/>
      </c>
      <c r="B68" t="str">
        <f>IF([1]电力分区!G68="","",[1]电力分区!G68)</f>
        <v/>
      </c>
      <c r="C68" t="str">
        <f>IF([1]电力分区!L68="","",[1]电力分区!L68)</f>
        <v/>
      </c>
    </row>
    <row r="69" spans="1:3" x14ac:dyDescent="0.15">
      <c r="A69" t="str">
        <f>IF([1]电力分区!A69="","",[1]电力分区!A69)</f>
        <v/>
      </c>
      <c r="B69" t="str">
        <f>IF([1]电力分区!G69="","",[1]电力分区!G69)</f>
        <v/>
      </c>
      <c r="C69" t="str">
        <f>IF([1]电力分区!L69="","",[1]电力分区!L69)</f>
        <v/>
      </c>
    </row>
    <row r="70" spans="1:3" x14ac:dyDescent="0.15">
      <c r="A70" t="str">
        <f>IF([1]电力分区!A70="","",[1]电力分区!A70)</f>
        <v/>
      </c>
      <c r="B70" t="str">
        <f>IF([1]电力分区!G70="","",[1]电力分区!G70)</f>
        <v/>
      </c>
      <c r="C70" t="str">
        <f>IF([1]电力分区!L70="","",[1]电力分区!L70)</f>
        <v/>
      </c>
    </row>
    <row r="71" spans="1:3" x14ac:dyDescent="0.15">
      <c r="A71" t="str">
        <f>IF([1]电力分区!A71="","",[1]电力分区!A71)</f>
        <v/>
      </c>
      <c r="B71" t="str">
        <f>IF([1]电力分区!G71="","",[1]电力分区!G71)</f>
        <v/>
      </c>
      <c r="C71" t="str">
        <f>IF([1]电力分区!L71="","",[1]电力分区!L71)</f>
        <v/>
      </c>
    </row>
    <row r="72" spans="1:3" x14ac:dyDescent="0.15">
      <c r="A72" t="str">
        <f>IF([1]电力分区!A72="","",[1]电力分区!A72)</f>
        <v/>
      </c>
      <c r="B72" t="str">
        <f>IF([1]电力分区!G72="","",[1]电力分区!G72)</f>
        <v/>
      </c>
      <c r="C72" t="str">
        <f>IF([1]电力分区!L72="","",[1]电力分区!L72)</f>
        <v/>
      </c>
    </row>
    <row r="73" spans="1:3" x14ac:dyDescent="0.15">
      <c r="A73" t="str">
        <f>IF([1]电力分区!A73="","",[1]电力分区!A73)</f>
        <v/>
      </c>
      <c r="B73" t="str">
        <f>IF([1]电力分区!G73="","",[1]电力分区!G73)</f>
        <v/>
      </c>
      <c r="C73" t="str">
        <f>IF([1]电力分区!L73="","",[1]电力分区!L73)</f>
        <v/>
      </c>
    </row>
    <row r="74" spans="1:3" x14ac:dyDescent="0.15">
      <c r="A74" t="str">
        <f>IF([1]电力分区!A74="","",[1]电力分区!A74)</f>
        <v/>
      </c>
      <c r="B74" t="str">
        <f>IF([1]电力分区!G74="","",[1]电力分区!G74)</f>
        <v/>
      </c>
      <c r="C74" t="str">
        <f>IF([1]电力分区!L74="","",[1]电力分区!L74)</f>
        <v/>
      </c>
    </row>
    <row r="75" spans="1:3" x14ac:dyDescent="0.15">
      <c r="A75" t="str">
        <f>IF([1]电力分区!A75="","",[1]电力分区!A75)</f>
        <v/>
      </c>
      <c r="B75" t="str">
        <f>IF([1]电力分区!G75="","",[1]电力分区!G75)</f>
        <v/>
      </c>
      <c r="C75" t="str">
        <f>IF([1]电力分区!L75="","",[1]电力分区!L75)</f>
        <v/>
      </c>
    </row>
    <row r="76" spans="1:3" x14ac:dyDescent="0.15">
      <c r="A76" t="str">
        <f>IF([1]电力分区!A76="","",[1]电力分区!A76)</f>
        <v/>
      </c>
      <c r="B76" t="str">
        <f>IF([1]电力分区!G76="","",[1]电力分区!G76)</f>
        <v/>
      </c>
      <c r="C76" t="str">
        <f>IF([1]电力分区!L76="","",[1]电力分区!L76)</f>
        <v/>
      </c>
    </row>
    <row r="77" spans="1:3" x14ac:dyDescent="0.15">
      <c r="A77" t="str">
        <f>IF([1]电力分区!A77="","",[1]电力分区!A77)</f>
        <v/>
      </c>
      <c r="B77" t="str">
        <f>IF([1]电力分区!G77="","",[1]电力分区!G77)</f>
        <v/>
      </c>
      <c r="C77" t="str">
        <f>IF([1]电力分区!L77="","",[1]电力分区!L77)</f>
        <v/>
      </c>
    </row>
    <row r="78" spans="1:3" x14ac:dyDescent="0.15">
      <c r="A78" t="str">
        <f>IF([1]电力分区!A78="","",[1]电力分区!A78)</f>
        <v/>
      </c>
      <c r="B78" t="str">
        <f>IF([1]电力分区!G78="","",[1]电力分区!G78)</f>
        <v/>
      </c>
      <c r="C78" t="str">
        <f>IF([1]电力分区!L78="","",[1]电力分区!L78)</f>
        <v/>
      </c>
    </row>
    <row r="79" spans="1:3" x14ac:dyDescent="0.15">
      <c r="A79" t="str">
        <f>IF([1]电力分区!A79="","",[1]电力分区!A79)</f>
        <v/>
      </c>
      <c r="B79" t="str">
        <f>IF([1]电力分区!G79="","",[1]电力分区!G79)</f>
        <v/>
      </c>
      <c r="C79" t="str">
        <f>IF([1]电力分区!L79="","",[1]电力分区!L79)</f>
        <v/>
      </c>
    </row>
    <row r="80" spans="1:3" x14ac:dyDescent="0.15">
      <c r="A80" t="str">
        <f>IF([1]电力分区!A80="","",[1]电力分区!A80)</f>
        <v/>
      </c>
      <c r="B80" t="str">
        <f>IF([1]电力分区!G80="","",[1]电力分区!G80)</f>
        <v/>
      </c>
      <c r="C80" t="str">
        <f>IF([1]电力分区!L80="","",[1]电力分区!L80)</f>
        <v/>
      </c>
    </row>
    <row r="81" spans="1:3" x14ac:dyDescent="0.15">
      <c r="A81" t="str">
        <f>IF([1]电力分区!A81="","",[1]电力分区!A81)</f>
        <v/>
      </c>
      <c r="B81" t="str">
        <f>IF([1]电力分区!G81="","",[1]电力分区!G81)</f>
        <v/>
      </c>
      <c r="C81" t="str">
        <f>IF([1]电力分区!L81="","",[1]电力分区!L81)</f>
        <v/>
      </c>
    </row>
    <row r="82" spans="1:3" x14ac:dyDescent="0.15">
      <c r="A82" t="str">
        <f>IF([1]电力分区!A82="","",[1]电力分区!A82)</f>
        <v/>
      </c>
      <c r="B82" t="str">
        <f>IF([1]电力分区!G82="","",[1]电力分区!G82)</f>
        <v/>
      </c>
      <c r="C82" t="str">
        <f>IF([1]电力分区!L82="","",[1]电力分区!L82)</f>
        <v/>
      </c>
    </row>
    <row r="83" spans="1:3" x14ac:dyDescent="0.15">
      <c r="A83" t="str">
        <f>IF([1]电力分区!A83="","",[1]电力分区!A83)</f>
        <v/>
      </c>
      <c r="B83" t="str">
        <f>IF([1]电力分区!G83="","",[1]电力分区!G83)</f>
        <v/>
      </c>
      <c r="C83" t="str">
        <f>IF([1]电力分区!L83="","",[1]电力分区!L83)</f>
        <v/>
      </c>
    </row>
    <row r="84" spans="1:3" x14ac:dyDescent="0.15">
      <c r="A84" t="str">
        <f>IF([1]电力分区!A84="","",[1]电力分区!A84)</f>
        <v/>
      </c>
      <c r="B84" t="str">
        <f>IF([1]电力分区!G84="","",[1]电力分区!G84)</f>
        <v/>
      </c>
      <c r="C84" t="str">
        <f>IF([1]电力分区!L84="","",[1]电力分区!L84)</f>
        <v/>
      </c>
    </row>
    <row r="85" spans="1:3" x14ac:dyDescent="0.15">
      <c r="A85" t="str">
        <f>IF([1]电力分区!A85="","",[1]电力分区!A85)</f>
        <v/>
      </c>
      <c r="B85" t="str">
        <f>IF([1]电力分区!G85="","",[1]电力分区!G85)</f>
        <v/>
      </c>
      <c r="C85" t="str">
        <f>IF([1]电力分区!L85="","",[1]电力分区!L85)</f>
        <v/>
      </c>
    </row>
    <row r="86" spans="1:3" x14ac:dyDescent="0.15">
      <c r="A86" t="str">
        <f>IF([1]电力分区!A86="","",[1]电力分区!A86)</f>
        <v/>
      </c>
      <c r="B86" t="str">
        <f>IF([1]电力分区!G86="","",[1]电力分区!G86)</f>
        <v/>
      </c>
      <c r="C86" t="str">
        <f>IF([1]电力分区!L86="","",[1]电力分区!L86)</f>
        <v/>
      </c>
    </row>
    <row r="87" spans="1:3" x14ac:dyDescent="0.15">
      <c r="A87" t="str">
        <f>IF([1]电力分区!A87="","",[1]电力分区!A87)</f>
        <v/>
      </c>
      <c r="B87" t="str">
        <f>IF([1]电力分区!G87="","",[1]电力分区!G87)</f>
        <v/>
      </c>
      <c r="C87" t="str">
        <f>IF([1]电力分区!L87="","",[1]电力分区!L87)</f>
        <v/>
      </c>
    </row>
    <row r="88" spans="1:3" x14ac:dyDescent="0.15">
      <c r="A88" t="str">
        <f>IF([1]电力分区!A88="","",[1]电力分区!A88)</f>
        <v/>
      </c>
      <c r="B88" t="str">
        <f>IF([1]电力分区!G88="","",[1]电力分区!G88)</f>
        <v/>
      </c>
      <c r="C88" t="str">
        <f>IF([1]电力分区!L88="","",[1]电力分区!L88)</f>
        <v/>
      </c>
    </row>
    <row r="89" spans="1:3" x14ac:dyDescent="0.15">
      <c r="A89" t="str">
        <f>IF([1]电力分区!A89="","",[1]电力分区!A89)</f>
        <v/>
      </c>
      <c r="B89" t="str">
        <f>IF([1]电力分区!G89="","",[1]电力分区!G89)</f>
        <v/>
      </c>
      <c r="C89" t="str">
        <f>IF([1]电力分区!L89="","",[1]电力分区!L89)</f>
        <v/>
      </c>
    </row>
    <row r="90" spans="1:3" x14ac:dyDescent="0.15">
      <c r="A90" t="str">
        <f>IF([1]电力分区!A90="","",[1]电力分区!A90)</f>
        <v/>
      </c>
      <c r="B90" t="str">
        <f>IF([1]电力分区!G90="","",[1]电力分区!G90)</f>
        <v/>
      </c>
      <c r="C90" t="str">
        <f>IF([1]电力分区!L90="","",[1]电力分区!L90)</f>
        <v/>
      </c>
    </row>
    <row r="91" spans="1:3" x14ac:dyDescent="0.15">
      <c r="A91" t="str">
        <f>IF([1]电力分区!A91="","",[1]电力分区!A91)</f>
        <v/>
      </c>
      <c r="B91" t="str">
        <f>IF([1]电力分区!G91="","",[1]电力分区!G91)</f>
        <v/>
      </c>
      <c r="C91" t="str">
        <f>IF([1]电力分区!L91="","",[1]电力分区!L91)</f>
        <v/>
      </c>
    </row>
    <row r="92" spans="1:3" x14ac:dyDescent="0.15">
      <c r="A92" t="str">
        <f>IF([1]电力分区!A92="","",[1]电力分区!A92)</f>
        <v/>
      </c>
      <c r="B92" t="str">
        <f>IF([1]电力分区!G92="","",[1]电力分区!G92)</f>
        <v/>
      </c>
      <c r="C92" t="str">
        <f>IF([1]电力分区!L92="","",[1]电力分区!L92)</f>
        <v/>
      </c>
    </row>
    <row r="93" spans="1:3" x14ac:dyDescent="0.15">
      <c r="A93" t="str">
        <f>IF([1]电力分区!A93="","",[1]电力分区!A93)</f>
        <v/>
      </c>
      <c r="B93" t="str">
        <f>IF([1]电力分区!G93="","",[1]电力分区!G93)</f>
        <v/>
      </c>
      <c r="C93" t="str">
        <f>IF([1]电力分区!L93="","",[1]电力分区!L93)</f>
        <v/>
      </c>
    </row>
    <row r="94" spans="1:3" x14ac:dyDescent="0.15">
      <c r="A94" t="str">
        <f>IF([1]电力分区!A94="","",[1]电力分区!A94)</f>
        <v/>
      </c>
      <c r="B94" t="str">
        <f>IF([1]电力分区!G94="","",[1]电力分区!G94)</f>
        <v/>
      </c>
      <c r="C94" t="str">
        <f>IF([1]电力分区!L94="","",[1]电力分区!L94)</f>
        <v/>
      </c>
    </row>
    <row r="95" spans="1:3" x14ac:dyDescent="0.15">
      <c r="A95" t="str">
        <f>IF([1]电力分区!A95="","",[1]电力分区!A95)</f>
        <v/>
      </c>
      <c r="B95" t="str">
        <f>IF([1]电力分区!G95="","",[1]电力分区!G95)</f>
        <v/>
      </c>
      <c r="C95" t="str">
        <f>IF([1]电力分区!L95="","",[1]电力分区!L95)</f>
        <v/>
      </c>
    </row>
    <row r="96" spans="1:3" x14ac:dyDescent="0.15">
      <c r="A96" t="str">
        <f>IF([1]电力分区!A96="","",[1]电力分区!A96)</f>
        <v/>
      </c>
      <c r="B96" t="str">
        <f>IF([1]电力分区!G96="","",[1]电力分区!G96)</f>
        <v/>
      </c>
      <c r="C96" t="str">
        <f>IF([1]电力分区!L96="","",[1]电力分区!L96)</f>
        <v/>
      </c>
    </row>
    <row r="97" spans="1:3" x14ac:dyDescent="0.15">
      <c r="A97" t="str">
        <f>IF([1]电力分区!A97="","",[1]电力分区!A97)</f>
        <v/>
      </c>
      <c r="B97" t="str">
        <f>IF([1]电力分区!G97="","",[1]电力分区!G97)</f>
        <v/>
      </c>
      <c r="C97" t="str">
        <f>IF([1]电力分区!L97="","",[1]电力分区!L97)</f>
        <v/>
      </c>
    </row>
    <row r="98" spans="1:3" x14ac:dyDescent="0.15">
      <c r="A98" t="str">
        <f>IF([1]电力分区!A98="","",[1]电力分区!A98)</f>
        <v/>
      </c>
      <c r="B98" t="str">
        <f>IF([1]电力分区!G98="","",[1]电力分区!G98)</f>
        <v/>
      </c>
      <c r="C98" t="str">
        <f>IF([1]电力分区!L98="","",[1]电力分区!L98)</f>
        <v/>
      </c>
    </row>
    <row r="99" spans="1:3" x14ac:dyDescent="0.15">
      <c r="A99" t="str">
        <f>IF([1]电力分区!A99="","",[1]电力分区!A99)</f>
        <v/>
      </c>
      <c r="B99" t="str">
        <f>IF([1]电力分区!G99="","",[1]电力分区!G99)</f>
        <v/>
      </c>
      <c r="C99" t="str">
        <f>IF([1]电力分区!L99="","",[1]电力分区!L99)</f>
        <v/>
      </c>
    </row>
    <row r="100" spans="1:3" x14ac:dyDescent="0.15">
      <c r="A100" t="str">
        <f>IF([1]电力分区!A100="","",[1]电力分区!A100)</f>
        <v/>
      </c>
      <c r="B100" t="str">
        <f>IF([1]电力分区!G100="","",[1]电力分区!G100)</f>
        <v/>
      </c>
      <c r="C100" t="str">
        <f>IF([1]电力分区!L100="","",[1]电力分区!L100)</f>
        <v/>
      </c>
    </row>
    <row r="101" spans="1:3" x14ac:dyDescent="0.15">
      <c r="A101" t="str">
        <f>IF([1]电力分区!A101="","",[1]电力分区!A101)</f>
        <v/>
      </c>
      <c r="B101" t="str">
        <f>IF([1]电力分区!G101="","",[1]电力分区!G101)</f>
        <v/>
      </c>
      <c r="C101" t="str">
        <f>IF([1]电力分区!L101="","",[1]电力分区!L101)</f>
        <v/>
      </c>
    </row>
    <row r="102" spans="1:3" x14ac:dyDescent="0.15">
      <c r="A102" t="str">
        <f>IF([1]电力分区!A102="","",[1]电力分区!A102)</f>
        <v/>
      </c>
      <c r="B102" t="str">
        <f>IF([1]电力分区!G102="","",[1]电力分区!G102)</f>
        <v/>
      </c>
      <c r="C102" t="str">
        <f>IF([1]电力分区!L102="","",[1]电力分区!L102)</f>
        <v/>
      </c>
    </row>
    <row r="103" spans="1:3" x14ac:dyDescent="0.15">
      <c r="A103" t="str">
        <f>IF([1]电力分区!A103="","",[1]电力分区!A103)</f>
        <v/>
      </c>
      <c r="B103" t="str">
        <f>IF([1]电力分区!G103="","",[1]电力分区!G103)</f>
        <v/>
      </c>
      <c r="C103" t="str">
        <f>IF([1]电力分区!L103="","",[1]电力分区!L103)</f>
        <v/>
      </c>
    </row>
    <row r="104" spans="1:3" x14ac:dyDescent="0.15">
      <c r="A104" t="str">
        <f>IF([1]电力分区!A104="","",[1]电力分区!A104)</f>
        <v/>
      </c>
      <c r="B104" t="str">
        <f>IF([1]电力分区!G104="","",[1]电力分区!G104)</f>
        <v/>
      </c>
      <c r="C104" t="str">
        <f>IF([1]电力分区!L104="","",[1]电力分区!L104)</f>
        <v/>
      </c>
    </row>
    <row r="105" spans="1:3" x14ac:dyDescent="0.15">
      <c r="A105" t="str">
        <f>IF([1]电力分区!A105="","",[1]电力分区!A105)</f>
        <v/>
      </c>
      <c r="B105" t="str">
        <f>IF([1]电力分区!G105="","",[1]电力分区!G105)</f>
        <v/>
      </c>
      <c r="C105" t="str">
        <f>IF([1]电力分区!L105="","",[1]电力分区!L105)</f>
        <v/>
      </c>
    </row>
    <row r="106" spans="1:3" x14ac:dyDescent="0.15">
      <c r="A106" t="str">
        <f>IF([1]电力分区!A106="","",[1]电力分区!A106)</f>
        <v/>
      </c>
      <c r="B106" t="str">
        <f>IF([1]电力分区!G106="","",[1]电力分区!G106)</f>
        <v/>
      </c>
      <c r="C106" t="str">
        <f>IF([1]电力分区!L106="","",[1]电力分区!L106)</f>
        <v/>
      </c>
    </row>
    <row r="107" spans="1:3" x14ac:dyDescent="0.15">
      <c r="A107" t="str">
        <f>IF([1]电力分区!A107="","",[1]电力分区!A107)</f>
        <v/>
      </c>
      <c r="B107" t="str">
        <f>IF([1]电力分区!G107="","",[1]电力分区!G107)</f>
        <v/>
      </c>
      <c r="C107" t="str">
        <f>IF([1]电力分区!L107="","",[1]电力分区!L107)</f>
        <v/>
      </c>
    </row>
    <row r="108" spans="1:3" x14ac:dyDescent="0.15">
      <c r="A108" t="str">
        <f>IF([1]电力分区!A108="","",[1]电力分区!A108)</f>
        <v/>
      </c>
      <c r="B108" t="str">
        <f>IF([1]电力分区!G108="","",[1]电力分区!G108)</f>
        <v/>
      </c>
      <c r="C108" t="str">
        <f>IF([1]电力分区!L108="","",[1]电力分区!L108)</f>
        <v/>
      </c>
    </row>
    <row r="109" spans="1:3" x14ac:dyDescent="0.15">
      <c r="A109" t="str">
        <f>IF([1]电力分区!A109="","",[1]电力分区!A109)</f>
        <v/>
      </c>
      <c r="B109" t="str">
        <f>IF([1]电力分区!G109="","",[1]电力分区!G109)</f>
        <v/>
      </c>
      <c r="C109" t="str">
        <f>IF([1]电力分区!L109="","",[1]电力分区!L109)</f>
        <v/>
      </c>
    </row>
    <row r="110" spans="1:3" x14ac:dyDescent="0.15">
      <c r="A110" t="str">
        <f>IF([1]电力分区!A110="","",[1]电力分区!A110)</f>
        <v/>
      </c>
      <c r="B110" t="str">
        <f>IF([1]电力分区!G110="","",[1]电力分区!G110)</f>
        <v/>
      </c>
      <c r="C110" t="str">
        <f>IF([1]电力分区!L110="","",[1]电力分区!L110)</f>
        <v/>
      </c>
    </row>
    <row r="111" spans="1:3" x14ac:dyDescent="0.15">
      <c r="A111" t="str">
        <f>IF([1]电力分区!A111="","",[1]电力分区!A111)</f>
        <v/>
      </c>
      <c r="B111" t="str">
        <f>IF([1]电力分区!G111="","",[1]电力分区!G111)</f>
        <v/>
      </c>
      <c r="C111" t="str">
        <f>IF([1]电力分区!L111="","",[1]电力分区!L111)</f>
        <v/>
      </c>
    </row>
    <row r="112" spans="1:3" x14ac:dyDescent="0.15">
      <c r="A112" t="str">
        <f>IF([1]电力分区!A112="","",[1]电力分区!A112)</f>
        <v/>
      </c>
      <c r="B112" t="str">
        <f>IF([1]电力分区!G112="","",[1]电力分区!G112)</f>
        <v/>
      </c>
      <c r="C112" t="str">
        <f>IF([1]电力分区!L112="","",[1]电力分区!L112)</f>
        <v/>
      </c>
    </row>
    <row r="113" spans="1:3" x14ac:dyDescent="0.15">
      <c r="A113" t="str">
        <f>IF([1]电力分区!A113="","",[1]电力分区!A113)</f>
        <v/>
      </c>
      <c r="B113" t="str">
        <f>IF([1]电力分区!G113="","",[1]电力分区!G113)</f>
        <v/>
      </c>
      <c r="C113" t="str">
        <f>IF([1]电力分区!L113="","",[1]电力分区!L113)</f>
        <v/>
      </c>
    </row>
    <row r="114" spans="1:3" x14ac:dyDescent="0.15">
      <c r="A114" t="str">
        <f>IF([1]电力分区!A114="","",[1]电力分区!A114)</f>
        <v/>
      </c>
      <c r="B114" t="str">
        <f>IF([1]电力分区!G114="","",[1]电力分区!G114)</f>
        <v/>
      </c>
      <c r="C114" t="str">
        <f>IF([1]电力分区!L114="","",[1]电力分区!L114)</f>
        <v/>
      </c>
    </row>
    <row r="115" spans="1:3" x14ac:dyDescent="0.15">
      <c r="A115" t="str">
        <f>IF([1]电力分区!A115="","",[1]电力分区!A115)</f>
        <v/>
      </c>
      <c r="B115" t="str">
        <f>IF([1]电力分区!G115="","",[1]电力分区!G115)</f>
        <v/>
      </c>
      <c r="C115" t="str">
        <f>IF([1]电力分区!L115="","",[1]电力分区!L115)</f>
        <v/>
      </c>
    </row>
    <row r="116" spans="1:3" x14ac:dyDescent="0.15">
      <c r="A116" t="str">
        <f>IF([1]电力分区!A116="","",[1]电力分区!A116)</f>
        <v/>
      </c>
      <c r="B116" t="str">
        <f>IF([1]电力分区!G116="","",[1]电力分区!G116)</f>
        <v/>
      </c>
      <c r="C116" t="str">
        <f>IF([1]电力分区!L116="","",[1]电力分区!L116)</f>
        <v/>
      </c>
    </row>
    <row r="117" spans="1:3" x14ac:dyDescent="0.15">
      <c r="A117" t="str">
        <f>IF([1]电力分区!A117="","",[1]电力分区!A117)</f>
        <v/>
      </c>
      <c r="B117" t="str">
        <f>IF([1]电力分区!G117="","",[1]电力分区!G117)</f>
        <v/>
      </c>
      <c r="C117" t="str">
        <f>IF([1]电力分区!L117="","",[1]电力分区!L117)</f>
        <v/>
      </c>
    </row>
    <row r="118" spans="1:3" x14ac:dyDescent="0.15">
      <c r="A118" t="str">
        <f>IF([1]电力分区!A118="","",[1]电力分区!A118)</f>
        <v/>
      </c>
      <c r="B118" t="str">
        <f>IF([1]电力分区!G118="","",[1]电力分区!G118)</f>
        <v/>
      </c>
      <c r="C118" t="str">
        <f>IF([1]电力分区!L118="","",[1]电力分区!L118)</f>
        <v/>
      </c>
    </row>
    <row r="119" spans="1:3" x14ac:dyDescent="0.15">
      <c r="A119" t="str">
        <f>IF([1]电力分区!A119="","",[1]电力分区!A119)</f>
        <v/>
      </c>
      <c r="B119" t="str">
        <f>IF([1]电力分区!G119="","",[1]电力分区!G119)</f>
        <v/>
      </c>
      <c r="C119" t="str">
        <f>IF([1]电力分区!L119="","",[1]电力分区!L119)</f>
        <v/>
      </c>
    </row>
    <row r="120" spans="1:3" x14ac:dyDescent="0.15">
      <c r="A120" t="str">
        <f>IF([1]电力分区!A120="","",[1]电力分区!A120)</f>
        <v/>
      </c>
      <c r="B120" t="str">
        <f>IF([1]电力分区!G120="","",[1]电力分区!G120)</f>
        <v/>
      </c>
      <c r="C120" t="str">
        <f>IF([1]电力分区!L120="","",[1]电力分区!L120)</f>
        <v/>
      </c>
    </row>
    <row r="121" spans="1:3" x14ac:dyDescent="0.15">
      <c r="A121" t="str">
        <f>IF([1]电力分区!A121="","",[1]电力分区!A121)</f>
        <v/>
      </c>
      <c r="B121" t="str">
        <f>IF([1]电力分区!G121="","",[1]电力分区!G121)</f>
        <v/>
      </c>
      <c r="C121" t="str">
        <f>IF([1]电力分区!L121="","",[1]电力分区!L121)</f>
        <v/>
      </c>
    </row>
    <row r="122" spans="1:3" x14ac:dyDescent="0.15">
      <c r="A122" t="str">
        <f>IF([1]电力分区!A122="","",[1]电力分区!A122)</f>
        <v/>
      </c>
      <c r="B122" t="str">
        <f>IF([1]电力分区!G122="","",[1]电力分区!G122)</f>
        <v/>
      </c>
      <c r="C122" t="str">
        <f>IF([1]电力分区!L122="","",[1]电力分区!L122)</f>
        <v/>
      </c>
    </row>
    <row r="123" spans="1:3" x14ac:dyDescent="0.15">
      <c r="A123" t="str">
        <f>IF([1]电力分区!A123="","",[1]电力分区!A123)</f>
        <v/>
      </c>
      <c r="B123" t="str">
        <f>IF([1]电力分区!G123="","",[1]电力分区!G123)</f>
        <v/>
      </c>
      <c r="C123" t="str">
        <f>IF([1]电力分区!L123="","",[1]电力分区!L123)</f>
        <v/>
      </c>
    </row>
    <row r="124" spans="1:3" x14ac:dyDescent="0.15">
      <c r="A124" t="str">
        <f>IF([1]电力分区!A124="","",[1]电力分区!A124)</f>
        <v/>
      </c>
      <c r="B124" t="str">
        <f>IF([1]电力分区!G124="","",[1]电力分区!G124)</f>
        <v/>
      </c>
      <c r="C124" t="str">
        <f>IF([1]电力分区!L124="","",[1]电力分区!L124)</f>
        <v/>
      </c>
    </row>
    <row r="125" spans="1:3" x14ac:dyDescent="0.15">
      <c r="A125" t="str">
        <f>IF([1]电力分区!A125="","",[1]电力分区!A125)</f>
        <v/>
      </c>
      <c r="B125" t="str">
        <f>IF([1]电力分区!G125="","",[1]电力分区!G125)</f>
        <v/>
      </c>
      <c r="C125" t="str">
        <f>IF([1]电力分区!L125="","",[1]电力分区!L125)</f>
        <v/>
      </c>
    </row>
    <row r="126" spans="1:3" x14ac:dyDescent="0.15">
      <c r="A126" t="str">
        <f>IF([1]电力分区!A126="","",[1]电力分区!A126)</f>
        <v/>
      </c>
      <c r="B126" t="str">
        <f>IF([1]电力分区!G126="","",[1]电力分区!G126)</f>
        <v/>
      </c>
      <c r="C126" t="str">
        <f>IF([1]电力分区!L126="","",[1]电力分区!L126)</f>
        <v/>
      </c>
    </row>
    <row r="127" spans="1:3" x14ac:dyDescent="0.15">
      <c r="A127" t="str">
        <f>IF([1]电力分区!A127="","",[1]电力分区!A127)</f>
        <v/>
      </c>
      <c r="B127" t="str">
        <f>IF([1]电力分区!G127="","",[1]电力分区!G127)</f>
        <v/>
      </c>
      <c r="C127" t="str">
        <f>IF([1]电力分区!L127="","",[1]电力分区!L127)</f>
        <v/>
      </c>
    </row>
    <row r="128" spans="1:3" x14ac:dyDescent="0.15">
      <c r="A128" t="str">
        <f>IF([1]电力分区!A128="","",[1]电力分区!A128)</f>
        <v/>
      </c>
      <c r="B128" t="str">
        <f>IF([1]电力分区!G128="","",[1]电力分区!G128)</f>
        <v/>
      </c>
      <c r="C128" t="str">
        <f>IF([1]电力分区!L128="","",[1]电力分区!L128)</f>
        <v/>
      </c>
    </row>
    <row r="129" spans="1:3" x14ac:dyDescent="0.15">
      <c r="A129" t="str">
        <f>IF([1]电力分区!A129="","",[1]电力分区!A129)</f>
        <v/>
      </c>
      <c r="B129" t="str">
        <f>IF([1]电力分区!G129="","",[1]电力分区!G129)</f>
        <v/>
      </c>
      <c r="C129" t="str">
        <f>IF([1]电力分区!L129="","",[1]电力分区!L129)</f>
        <v/>
      </c>
    </row>
    <row r="130" spans="1:3" x14ac:dyDescent="0.15">
      <c r="A130" t="str">
        <f>IF([1]电力分区!A130="","",[1]电力分区!A130)</f>
        <v/>
      </c>
      <c r="B130" t="str">
        <f>IF([1]电力分区!G130="","",[1]电力分区!G130)</f>
        <v/>
      </c>
      <c r="C130" t="str">
        <f>IF([1]电力分区!L130="","",[1]电力分区!L130)</f>
        <v/>
      </c>
    </row>
    <row r="131" spans="1:3" x14ac:dyDescent="0.15">
      <c r="A131" t="str">
        <f>IF([1]电力分区!A131="","",[1]电力分区!A131)</f>
        <v/>
      </c>
      <c r="B131" t="str">
        <f>IF([1]电力分区!G131="","",[1]电力分区!G131)</f>
        <v/>
      </c>
      <c r="C131" t="str">
        <f>IF([1]电力分区!L131="","",[1]电力分区!L131)</f>
        <v/>
      </c>
    </row>
    <row r="132" spans="1:3" x14ac:dyDescent="0.15">
      <c r="A132" t="str">
        <f>IF([1]电力分区!A132="","",[1]电力分区!A132)</f>
        <v/>
      </c>
      <c r="B132" t="str">
        <f>IF([1]电力分区!G132="","",[1]电力分区!G132)</f>
        <v/>
      </c>
      <c r="C132" t="str">
        <f>IF([1]电力分区!L132="","",[1]电力分区!L132)</f>
        <v/>
      </c>
    </row>
    <row r="133" spans="1:3" x14ac:dyDescent="0.15">
      <c r="A133" t="str">
        <f>IF([1]电力分区!A133="","",[1]电力分区!A133)</f>
        <v/>
      </c>
      <c r="B133" t="str">
        <f>IF([1]电力分区!G133="","",[1]电力分区!G133)</f>
        <v/>
      </c>
      <c r="C133" t="str">
        <f>IF([1]电力分区!L133="","",[1]电力分区!L133)</f>
        <v/>
      </c>
    </row>
    <row r="134" spans="1:3" x14ac:dyDescent="0.15">
      <c r="A134" t="str">
        <f>IF([1]电力分区!A134="","",[1]电力分区!A134)</f>
        <v/>
      </c>
      <c r="B134" t="str">
        <f>IF([1]电力分区!G134="","",[1]电力分区!G134)</f>
        <v/>
      </c>
      <c r="C134" t="str">
        <f>IF([1]电力分区!L134="","",[1]电力分区!L134)</f>
        <v/>
      </c>
    </row>
    <row r="135" spans="1:3" x14ac:dyDescent="0.15">
      <c r="A135" t="str">
        <f>IF([1]电力分区!A135="","",[1]电力分区!A135)</f>
        <v/>
      </c>
      <c r="B135" t="str">
        <f>IF([1]电力分区!G135="","",[1]电力分区!G135)</f>
        <v/>
      </c>
      <c r="C135" t="str">
        <f>IF([1]电力分区!L135="","",[1]电力分区!L135)</f>
        <v/>
      </c>
    </row>
    <row r="136" spans="1:3" x14ac:dyDescent="0.15">
      <c r="A136" t="str">
        <f>IF([1]电力分区!A136="","",[1]电力分区!A136)</f>
        <v/>
      </c>
      <c r="B136" t="str">
        <f>IF([1]电力分区!G136="","",[1]电力分区!G136)</f>
        <v/>
      </c>
      <c r="C136" t="str">
        <f>IF([1]电力分区!L136="","",[1]电力分区!L136)</f>
        <v/>
      </c>
    </row>
    <row r="137" spans="1:3" x14ac:dyDescent="0.15">
      <c r="A137" t="str">
        <f>IF([1]电力分区!A137="","",[1]电力分区!A137)</f>
        <v/>
      </c>
      <c r="B137" t="str">
        <f>IF([1]电力分区!G137="","",[1]电力分区!G137)</f>
        <v/>
      </c>
      <c r="C137" t="str">
        <f>IF([1]电力分区!L137="","",[1]电力分区!L137)</f>
        <v/>
      </c>
    </row>
    <row r="138" spans="1:3" x14ac:dyDescent="0.15">
      <c r="A138" t="str">
        <f>IF([1]电力分区!A138="","",[1]电力分区!A138)</f>
        <v/>
      </c>
      <c r="B138" t="str">
        <f>IF([1]电力分区!G138="","",[1]电力分区!G138)</f>
        <v/>
      </c>
      <c r="C138" t="str">
        <f>IF([1]电力分区!L138="","",[1]电力分区!L138)</f>
        <v/>
      </c>
    </row>
    <row r="139" spans="1:3" x14ac:dyDescent="0.15">
      <c r="A139" t="str">
        <f>IF([1]电力分区!A139="","",[1]电力分区!A139)</f>
        <v/>
      </c>
      <c r="B139" t="str">
        <f>IF([1]电力分区!G139="","",[1]电力分区!G139)</f>
        <v/>
      </c>
      <c r="C139" t="str">
        <f>IF([1]电力分区!L139="","",[1]电力分区!L139)</f>
        <v/>
      </c>
    </row>
    <row r="140" spans="1:3" x14ac:dyDescent="0.15">
      <c r="A140" t="str">
        <f>IF([1]电力分区!A140="","",[1]电力分区!A140)</f>
        <v/>
      </c>
      <c r="B140" t="str">
        <f>IF([1]电力分区!G140="","",[1]电力分区!G140)</f>
        <v/>
      </c>
      <c r="C140" t="str">
        <f>IF([1]电力分区!L140="","",[1]电力分区!L140)</f>
        <v/>
      </c>
    </row>
    <row r="141" spans="1:3" x14ac:dyDescent="0.15">
      <c r="A141" t="str">
        <f>IF([1]电力分区!A141="","",[1]电力分区!A141)</f>
        <v/>
      </c>
      <c r="B141" t="str">
        <f>IF([1]电力分区!G141="","",[1]电力分区!G141)</f>
        <v/>
      </c>
      <c r="C141" t="str">
        <f>IF([1]电力分区!L141="","",[1]电力分区!L141)</f>
        <v/>
      </c>
    </row>
    <row r="142" spans="1:3" x14ac:dyDescent="0.15">
      <c r="A142" t="str">
        <f>IF([1]电力分区!A142="","",[1]电力分区!A142)</f>
        <v/>
      </c>
      <c r="B142" t="str">
        <f>IF([1]电力分区!G142="","",[1]电力分区!G142)</f>
        <v/>
      </c>
      <c r="C142" t="str">
        <f>IF([1]电力分区!L142="","",[1]电力分区!L142)</f>
        <v/>
      </c>
    </row>
    <row r="143" spans="1:3" x14ac:dyDescent="0.15">
      <c r="A143" t="str">
        <f>IF([1]电力分区!A143="","",[1]电力分区!A143)</f>
        <v/>
      </c>
      <c r="B143" t="str">
        <f>IF([1]电力分区!G143="","",[1]电力分区!G143)</f>
        <v/>
      </c>
      <c r="C143" t="str">
        <f>IF([1]电力分区!L143="","",[1]电力分区!L143)</f>
        <v/>
      </c>
    </row>
    <row r="144" spans="1:3" x14ac:dyDescent="0.15">
      <c r="A144" t="str">
        <f>IF([1]电力分区!A144="","",[1]电力分区!A144)</f>
        <v/>
      </c>
      <c r="B144" t="str">
        <f>IF([1]电力分区!G144="","",[1]电力分区!G144)</f>
        <v/>
      </c>
      <c r="C144" t="str">
        <f>IF([1]电力分区!L144="","",[1]电力分区!L144)</f>
        <v/>
      </c>
    </row>
    <row r="145" spans="1:3" x14ac:dyDescent="0.15">
      <c r="A145" t="str">
        <f>IF([1]电力分区!A145="","",[1]电力分区!A145)</f>
        <v/>
      </c>
      <c r="B145" t="str">
        <f>IF([1]电力分区!G145="","",[1]电力分区!G145)</f>
        <v/>
      </c>
      <c r="C145" t="str">
        <f>IF([1]电力分区!L145="","",[1]电力分区!L145)</f>
        <v/>
      </c>
    </row>
    <row r="146" spans="1:3" x14ac:dyDescent="0.15">
      <c r="A146" t="str">
        <f>IF([1]电力分区!A146="","",[1]电力分区!A146)</f>
        <v/>
      </c>
      <c r="B146" t="str">
        <f>IF([1]电力分区!G146="","",[1]电力分区!G146)</f>
        <v/>
      </c>
      <c r="C146" t="str">
        <f>IF([1]电力分区!L146="","",[1]电力分区!L146)</f>
        <v/>
      </c>
    </row>
    <row r="147" spans="1:3" x14ac:dyDescent="0.15">
      <c r="A147" t="str">
        <f>IF([1]电力分区!A147="","",[1]电力分区!A147)</f>
        <v/>
      </c>
      <c r="B147" t="str">
        <f>IF([1]电力分区!G147="","",[1]电力分区!G147)</f>
        <v/>
      </c>
      <c r="C147" t="str">
        <f>IF([1]电力分区!L147="","",[1]电力分区!L147)</f>
        <v/>
      </c>
    </row>
    <row r="148" spans="1:3" x14ac:dyDescent="0.15">
      <c r="A148" t="str">
        <f>IF([1]电力分区!A148="","",[1]电力分区!A148)</f>
        <v/>
      </c>
      <c r="B148" t="str">
        <f>IF([1]电力分区!G148="","",[1]电力分区!G148)</f>
        <v/>
      </c>
      <c r="C148" t="str">
        <f>IF([1]电力分区!L148="","",[1]电力分区!L148)</f>
        <v/>
      </c>
    </row>
    <row r="149" spans="1:3" x14ac:dyDescent="0.15">
      <c r="A149" t="str">
        <f>IF([1]电力分区!A149="","",[1]电力分区!A149)</f>
        <v/>
      </c>
      <c r="B149" t="str">
        <f>IF([1]电力分区!G149="","",[1]电力分区!G149)</f>
        <v/>
      </c>
      <c r="C149" t="str">
        <f>IF([1]电力分区!L149="","",[1]电力分区!L149)</f>
        <v/>
      </c>
    </row>
    <row r="150" spans="1:3" x14ac:dyDescent="0.15">
      <c r="A150" t="str">
        <f>IF([1]电力分区!A150="","",[1]电力分区!A150)</f>
        <v/>
      </c>
      <c r="B150" t="str">
        <f>IF([1]电力分区!G150="","",[1]电力分区!G150)</f>
        <v/>
      </c>
      <c r="C150" t="str">
        <f>IF([1]电力分区!L150="","",[1]电力分区!L150)</f>
        <v/>
      </c>
    </row>
    <row r="151" spans="1:3" x14ac:dyDescent="0.15">
      <c r="A151" t="str">
        <f>IF([1]电力分区!A151="","",[1]电力分区!A151)</f>
        <v/>
      </c>
      <c r="B151" t="str">
        <f>IF([1]电力分区!G151="","",[1]电力分区!G151)</f>
        <v/>
      </c>
      <c r="C151" t="str">
        <f>IF([1]电力分区!L151="","",[1]电力分区!L151)</f>
        <v/>
      </c>
    </row>
    <row r="152" spans="1:3" x14ac:dyDescent="0.15">
      <c r="A152" t="str">
        <f>IF([1]电力分区!A152="","",[1]电力分区!A152)</f>
        <v/>
      </c>
      <c r="B152" t="str">
        <f>IF([1]电力分区!G152="","",[1]电力分区!G152)</f>
        <v/>
      </c>
      <c r="C152" t="str">
        <f>IF([1]电力分区!L152="","",[1]电力分区!L152)</f>
        <v/>
      </c>
    </row>
    <row r="153" spans="1:3" x14ac:dyDescent="0.15">
      <c r="A153" t="str">
        <f>IF([1]电力分区!A153="","",[1]电力分区!A153)</f>
        <v/>
      </c>
      <c r="B153" t="str">
        <f>IF([1]电力分区!G153="","",[1]电力分区!G153)</f>
        <v/>
      </c>
      <c r="C153" t="str">
        <f>IF([1]电力分区!L153="","",[1]电力分区!L153)</f>
        <v/>
      </c>
    </row>
    <row r="154" spans="1:3" x14ac:dyDescent="0.15">
      <c r="A154" t="str">
        <f>IF([1]电力分区!A154="","",[1]电力分区!A154)</f>
        <v/>
      </c>
      <c r="B154" t="str">
        <f>IF([1]电力分区!G154="","",[1]电力分区!G154)</f>
        <v/>
      </c>
      <c r="C154" t="str">
        <f>IF([1]电力分区!L154="","",[1]电力分区!L154)</f>
        <v/>
      </c>
    </row>
    <row r="155" spans="1:3" x14ac:dyDescent="0.15">
      <c r="A155" t="str">
        <f>IF([1]电力分区!A155="","",[1]电力分区!A155)</f>
        <v/>
      </c>
      <c r="B155" t="str">
        <f>IF([1]电力分区!G155="","",[1]电力分区!G155)</f>
        <v/>
      </c>
      <c r="C155" t="str">
        <f>IF([1]电力分区!L155="","",[1]电力分区!L155)</f>
        <v/>
      </c>
    </row>
    <row r="156" spans="1:3" x14ac:dyDescent="0.15">
      <c r="A156" t="str">
        <f>IF([1]电力分区!A156="","",[1]电力分区!A156)</f>
        <v/>
      </c>
      <c r="B156" t="str">
        <f>IF([1]电力分区!G156="","",[1]电力分区!G156)</f>
        <v/>
      </c>
      <c r="C156" t="str">
        <f>IF([1]电力分区!L156="","",[1]电力分区!L156)</f>
        <v/>
      </c>
    </row>
    <row r="157" spans="1:3" x14ac:dyDescent="0.15">
      <c r="A157" t="str">
        <f>IF([1]电力分区!A157="","",[1]电力分区!A157)</f>
        <v/>
      </c>
      <c r="B157" t="str">
        <f>IF([1]电力分区!G157="","",[1]电力分区!G157)</f>
        <v/>
      </c>
      <c r="C157" t="str">
        <f>IF([1]电力分区!L157="","",[1]电力分区!L157)</f>
        <v/>
      </c>
    </row>
    <row r="158" spans="1:3" x14ac:dyDescent="0.15">
      <c r="A158" t="str">
        <f>IF([1]电力分区!A158="","",[1]电力分区!A158)</f>
        <v/>
      </c>
      <c r="B158" t="str">
        <f>IF([1]电力分区!G158="","",[1]电力分区!G158)</f>
        <v/>
      </c>
      <c r="C158" t="str">
        <f>IF([1]电力分区!L158="","",[1]电力分区!L158)</f>
        <v/>
      </c>
    </row>
    <row r="159" spans="1:3" x14ac:dyDescent="0.15">
      <c r="A159" t="str">
        <f>IF([1]电力分区!A159="","",[1]电力分区!A159)</f>
        <v/>
      </c>
      <c r="B159" t="str">
        <f>IF([1]电力分区!G159="","",[1]电力分区!G159)</f>
        <v/>
      </c>
      <c r="C159" t="str">
        <f>IF([1]电力分区!L159="","",[1]电力分区!L159)</f>
        <v/>
      </c>
    </row>
    <row r="160" spans="1:3" x14ac:dyDescent="0.15">
      <c r="A160" t="str">
        <f>IF([1]电力分区!A160="","",[1]电力分区!A160)</f>
        <v/>
      </c>
      <c r="B160" t="str">
        <f>IF([1]电力分区!G160="","",[1]电力分区!G160)</f>
        <v/>
      </c>
      <c r="C160" t="str">
        <f>IF([1]电力分区!L160="","",[1]电力分区!L160)</f>
        <v/>
      </c>
    </row>
    <row r="161" spans="1:3" x14ac:dyDescent="0.15">
      <c r="A161" t="str">
        <f>IF([1]电力分区!A161="","",[1]电力分区!A161)</f>
        <v/>
      </c>
      <c r="B161" t="str">
        <f>IF([1]电力分区!G161="","",[1]电力分区!G161)</f>
        <v/>
      </c>
      <c r="C161" t="str">
        <f>IF([1]电力分区!L161="","",[1]电力分区!L161)</f>
        <v/>
      </c>
    </row>
    <row r="162" spans="1:3" x14ac:dyDescent="0.15">
      <c r="A162" t="str">
        <f>IF([1]电力分区!A162="","",[1]电力分区!A162)</f>
        <v/>
      </c>
      <c r="B162" t="str">
        <f>IF([1]电力分区!G162="","",[1]电力分区!G162)</f>
        <v/>
      </c>
      <c r="C162" t="str">
        <f>IF([1]电力分区!L162="","",[1]电力分区!L162)</f>
        <v/>
      </c>
    </row>
    <row r="163" spans="1:3" x14ac:dyDescent="0.15">
      <c r="A163" t="str">
        <f>IF([1]电力分区!A163="","",[1]电力分区!A163)</f>
        <v/>
      </c>
      <c r="B163" t="str">
        <f>IF([1]电力分区!G163="","",[1]电力分区!G163)</f>
        <v/>
      </c>
      <c r="C163" t="str">
        <f>IF([1]电力分区!L163="","",[1]电力分区!L163)</f>
        <v/>
      </c>
    </row>
    <row r="164" spans="1:3" x14ac:dyDescent="0.15">
      <c r="A164" t="str">
        <f>IF([1]电力分区!A164="","",[1]电力分区!A164)</f>
        <v/>
      </c>
      <c r="B164" t="str">
        <f>IF([1]电力分区!G164="","",[1]电力分区!G164)</f>
        <v/>
      </c>
      <c r="C164" t="str">
        <f>IF([1]电力分区!L164="","",[1]电力分区!L164)</f>
        <v/>
      </c>
    </row>
    <row r="165" spans="1:3" x14ac:dyDescent="0.15">
      <c r="A165" t="str">
        <f>IF([1]电力分区!A165="","",[1]电力分区!A165)</f>
        <v/>
      </c>
      <c r="B165" t="str">
        <f>IF([1]电力分区!G165="","",[1]电力分区!G165)</f>
        <v/>
      </c>
      <c r="C165" t="str">
        <f>IF([1]电力分区!L165="","",[1]电力分区!L165)</f>
        <v/>
      </c>
    </row>
    <row r="166" spans="1:3" x14ac:dyDescent="0.15">
      <c r="A166" t="str">
        <f>IF([1]电力分区!A166="","",[1]电力分区!A166)</f>
        <v/>
      </c>
      <c r="B166" t="str">
        <f>IF([1]电力分区!G166="","",[1]电力分区!G166)</f>
        <v/>
      </c>
      <c r="C166" t="str">
        <f>IF([1]电力分区!L166="","",[1]电力分区!L166)</f>
        <v/>
      </c>
    </row>
    <row r="167" spans="1:3" x14ac:dyDescent="0.15">
      <c r="A167" t="str">
        <f>IF([1]电力分区!A167="","",[1]电力分区!A167)</f>
        <v/>
      </c>
      <c r="B167" t="str">
        <f>IF([1]电力分区!G167="","",[1]电力分区!G167)</f>
        <v/>
      </c>
      <c r="C167" t="str">
        <f>IF([1]电力分区!L167="","",[1]电力分区!L167)</f>
        <v/>
      </c>
    </row>
    <row r="168" spans="1:3" x14ac:dyDescent="0.15">
      <c r="A168" t="str">
        <f>IF([1]电力分区!A168="","",[1]电力分区!A168)</f>
        <v/>
      </c>
      <c r="B168" t="str">
        <f>IF([1]电力分区!G168="","",[1]电力分区!G168)</f>
        <v/>
      </c>
      <c r="C168" t="str">
        <f>IF([1]电力分区!L168="","",[1]电力分区!L168)</f>
        <v/>
      </c>
    </row>
    <row r="169" spans="1:3" x14ac:dyDescent="0.15">
      <c r="A169" t="str">
        <f>IF([1]电力分区!A169="","",[1]电力分区!A169)</f>
        <v/>
      </c>
      <c r="B169" t="str">
        <f>IF([1]电力分区!G169="","",[1]电力分区!G169)</f>
        <v/>
      </c>
      <c r="C169" t="str">
        <f>IF([1]电力分区!L169="","",[1]电力分区!L169)</f>
        <v/>
      </c>
    </row>
    <row r="170" spans="1:3" x14ac:dyDescent="0.15">
      <c r="A170" t="str">
        <f>IF([1]电力分区!A170="","",[1]电力分区!A170)</f>
        <v/>
      </c>
      <c r="B170" t="str">
        <f>IF([1]电力分区!G170="","",[1]电力分区!G170)</f>
        <v/>
      </c>
      <c r="C170" t="str">
        <f>IF([1]电力分区!L170="","",[1]电力分区!L170)</f>
        <v/>
      </c>
    </row>
    <row r="171" spans="1:3" x14ac:dyDescent="0.15">
      <c r="A171" t="str">
        <f>IF([1]电力分区!A171="","",[1]电力分区!A171)</f>
        <v/>
      </c>
      <c r="B171" t="str">
        <f>IF([1]电力分区!G171="","",[1]电力分区!G171)</f>
        <v/>
      </c>
      <c r="C171" t="str">
        <f>IF([1]电力分区!L171="","",[1]电力分区!L171)</f>
        <v/>
      </c>
    </row>
    <row r="172" spans="1:3" x14ac:dyDescent="0.15">
      <c r="A172" t="str">
        <f>IF([1]电力分区!A172="","",[1]电力分区!A172)</f>
        <v/>
      </c>
      <c r="B172" t="str">
        <f>IF([1]电力分区!G172="","",[1]电力分区!G172)</f>
        <v/>
      </c>
      <c r="C172" t="str">
        <f>IF([1]电力分区!L172="","",[1]电力分区!L172)</f>
        <v/>
      </c>
    </row>
    <row r="173" spans="1:3" x14ac:dyDescent="0.15">
      <c r="A173" t="str">
        <f>IF([1]电力分区!A173="","",[1]电力分区!A173)</f>
        <v/>
      </c>
      <c r="B173" t="str">
        <f>IF([1]电力分区!G173="","",[1]电力分区!G173)</f>
        <v/>
      </c>
      <c r="C173" t="str">
        <f>IF([1]电力分区!L173="","",[1]电力分区!L173)</f>
        <v/>
      </c>
    </row>
    <row r="174" spans="1:3" x14ac:dyDescent="0.15">
      <c r="A174" t="str">
        <f>IF([1]电力分区!A174="","",[1]电力分区!A174)</f>
        <v/>
      </c>
      <c r="B174" t="str">
        <f>IF([1]电力分区!G174="","",[1]电力分区!G174)</f>
        <v/>
      </c>
      <c r="C174" t="str">
        <f>IF([1]电力分区!L174="","",[1]电力分区!L174)</f>
        <v/>
      </c>
    </row>
    <row r="175" spans="1:3" x14ac:dyDescent="0.15">
      <c r="A175" t="str">
        <f>IF([1]电力分区!A175="","",[1]电力分区!A175)</f>
        <v/>
      </c>
      <c r="B175" t="str">
        <f>IF([1]电力分区!G175="","",[1]电力分区!G175)</f>
        <v/>
      </c>
      <c r="C175" t="str">
        <f>IF([1]电力分区!L175="","",[1]电力分区!L175)</f>
        <v/>
      </c>
    </row>
    <row r="176" spans="1:3" x14ac:dyDescent="0.15">
      <c r="A176" t="str">
        <f>IF([1]电力分区!A176="","",[1]电力分区!A176)</f>
        <v/>
      </c>
      <c r="B176" t="str">
        <f>IF([1]电力分区!G176="","",[1]电力分区!G176)</f>
        <v/>
      </c>
      <c r="C176" t="str">
        <f>IF([1]电力分区!L176="","",[1]电力分区!L176)</f>
        <v/>
      </c>
    </row>
    <row r="177" spans="1:3" x14ac:dyDescent="0.15">
      <c r="A177" t="str">
        <f>IF([1]电力分区!A177="","",[1]电力分区!A177)</f>
        <v/>
      </c>
      <c r="B177" t="str">
        <f>IF([1]电力分区!G177="","",[1]电力分区!G177)</f>
        <v/>
      </c>
      <c r="C177" t="str">
        <f>IF([1]电力分区!L177="","",[1]电力分区!L177)</f>
        <v/>
      </c>
    </row>
    <row r="178" spans="1:3" x14ac:dyDescent="0.15">
      <c r="A178" t="str">
        <f>IF([1]电力分区!A178="","",[1]电力分区!A178)</f>
        <v/>
      </c>
      <c r="B178" t="str">
        <f>IF([1]电力分区!G178="","",[1]电力分区!G178)</f>
        <v/>
      </c>
      <c r="C178" t="str">
        <f>IF([1]电力分区!L178="","",[1]电力分区!L178)</f>
        <v/>
      </c>
    </row>
    <row r="179" spans="1:3" x14ac:dyDescent="0.15">
      <c r="A179" t="str">
        <f>IF([1]电力分区!A179="","",[1]电力分区!A179)</f>
        <v/>
      </c>
      <c r="B179" t="str">
        <f>IF([1]电力分区!G179="","",[1]电力分区!G179)</f>
        <v/>
      </c>
      <c r="C179" t="str">
        <f>IF([1]电力分区!L179="","",[1]电力分区!L179)</f>
        <v/>
      </c>
    </row>
    <row r="180" spans="1:3" x14ac:dyDescent="0.15">
      <c r="A180" t="str">
        <f>IF([1]电力分区!A180="","",[1]电力分区!A180)</f>
        <v/>
      </c>
      <c r="B180" t="str">
        <f>IF([1]电力分区!G180="","",[1]电力分区!G180)</f>
        <v/>
      </c>
      <c r="C180" t="str">
        <f>IF([1]电力分区!L180="","",[1]电力分区!L180)</f>
        <v/>
      </c>
    </row>
    <row r="181" spans="1:3" x14ac:dyDescent="0.15">
      <c r="A181" t="str">
        <f>IF([1]电力分区!A181="","",[1]电力分区!A181)</f>
        <v/>
      </c>
      <c r="B181" t="str">
        <f>IF([1]电力分区!G181="","",[1]电力分区!G181)</f>
        <v/>
      </c>
      <c r="C181" t="str">
        <f>IF([1]电力分区!L181="","",[1]电力分区!L181)</f>
        <v/>
      </c>
    </row>
    <row r="182" spans="1:3" x14ac:dyDescent="0.15">
      <c r="A182" t="str">
        <f>IF([1]电力分区!A182="","",[1]电力分区!A182)</f>
        <v/>
      </c>
      <c r="B182" t="str">
        <f>IF([1]电力分区!G182="","",[1]电力分区!G182)</f>
        <v/>
      </c>
      <c r="C182" t="str">
        <f>IF([1]电力分区!L182="","",[1]电力分区!L182)</f>
        <v/>
      </c>
    </row>
    <row r="183" spans="1:3" x14ac:dyDescent="0.15">
      <c r="A183" t="str">
        <f>IF([1]电力分区!A183="","",[1]电力分区!A183)</f>
        <v/>
      </c>
      <c r="B183" t="str">
        <f>IF([1]电力分区!G183="","",[1]电力分区!G183)</f>
        <v/>
      </c>
      <c r="C183" t="str">
        <f>IF([1]电力分区!L183="","",[1]电力分区!L183)</f>
        <v/>
      </c>
    </row>
    <row r="184" spans="1:3" x14ac:dyDescent="0.15">
      <c r="A184" t="str">
        <f>IF([1]电力分区!A184="","",[1]电力分区!A184)</f>
        <v/>
      </c>
      <c r="B184" t="str">
        <f>IF([1]电力分区!G184="","",[1]电力分区!G184)</f>
        <v/>
      </c>
      <c r="C184" t="str">
        <f>IF([1]电力分区!L184="","",[1]电力分区!L184)</f>
        <v/>
      </c>
    </row>
    <row r="185" spans="1:3" x14ac:dyDescent="0.15">
      <c r="A185" t="str">
        <f>IF([1]电力分区!A185="","",[1]电力分区!A185)</f>
        <v/>
      </c>
      <c r="B185" t="str">
        <f>IF([1]电力分区!G185="","",[1]电力分区!G185)</f>
        <v/>
      </c>
      <c r="C185" t="str">
        <f>IF([1]电力分区!L185="","",[1]电力分区!L185)</f>
        <v/>
      </c>
    </row>
    <row r="186" spans="1:3" x14ac:dyDescent="0.15">
      <c r="A186" t="str">
        <f>IF([1]电力分区!A186="","",[1]电力分区!A186)</f>
        <v/>
      </c>
      <c r="B186" t="str">
        <f>IF([1]电力分区!G186="","",[1]电力分区!G186)</f>
        <v/>
      </c>
      <c r="C186" t="str">
        <f>IF([1]电力分区!L186="","",[1]电力分区!L186)</f>
        <v/>
      </c>
    </row>
    <row r="187" spans="1:3" x14ac:dyDescent="0.15">
      <c r="A187" t="str">
        <f>IF([1]电力分区!A187="","",[1]电力分区!A187)</f>
        <v/>
      </c>
      <c r="B187" t="str">
        <f>IF([1]电力分区!G187="","",[1]电力分区!G187)</f>
        <v/>
      </c>
      <c r="C187" t="str">
        <f>IF([1]电力分区!L187="","",[1]电力分区!L187)</f>
        <v/>
      </c>
    </row>
    <row r="188" spans="1:3" x14ac:dyDescent="0.15">
      <c r="A188" t="str">
        <f>IF([1]电力分区!A188="","",[1]电力分区!A188)</f>
        <v/>
      </c>
      <c r="B188" t="str">
        <f>IF([1]电力分区!G188="","",[1]电力分区!G188)</f>
        <v/>
      </c>
      <c r="C188" t="str">
        <f>IF([1]电力分区!L188="","",[1]电力分区!L188)</f>
        <v/>
      </c>
    </row>
    <row r="189" spans="1:3" x14ac:dyDescent="0.15">
      <c r="A189" t="str">
        <f>IF([1]电力分区!A189="","",[1]电力分区!A189)</f>
        <v/>
      </c>
      <c r="B189" t="str">
        <f>IF([1]电力分区!G189="","",[1]电力分区!G189)</f>
        <v/>
      </c>
      <c r="C189" t="str">
        <f>IF([1]电力分区!L189="","",[1]电力分区!L189)</f>
        <v/>
      </c>
    </row>
    <row r="190" spans="1:3" x14ac:dyDescent="0.15">
      <c r="A190" t="str">
        <f>IF([1]电力分区!A190="","",[1]电力分区!A190)</f>
        <v/>
      </c>
      <c r="B190" t="str">
        <f>IF([1]电力分区!G190="","",[1]电力分区!G190)</f>
        <v/>
      </c>
      <c r="C190" t="str">
        <f>IF([1]电力分区!L190="","",[1]电力分区!L190)</f>
        <v/>
      </c>
    </row>
    <row r="191" spans="1:3" x14ac:dyDescent="0.15">
      <c r="A191" t="str">
        <f>IF([1]电力分区!A191="","",[1]电力分区!A191)</f>
        <v/>
      </c>
      <c r="B191" t="str">
        <f>IF([1]电力分区!G191="","",[1]电力分区!G191)</f>
        <v/>
      </c>
      <c r="C191" t="str">
        <f>IF([1]电力分区!L191="","",[1]电力分区!L191)</f>
        <v/>
      </c>
    </row>
    <row r="192" spans="1:3" x14ac:dyDescent="0.15">
      <c r="A192" t="str">
        <f>IF([1]电力分区!A192="","",[1]电力分区!A192)</f>
        <v/>
      </c>
      <c r="B192" t="str">
        <f>IF([1]电力分区!G192="","",[1]电力分区!G192)</f>
        <v/>
      </c>
      <c r="C192" t="str">
        <f>IF([1]电力分区!L192="","",[1]电力分区!L192)</f>
        <v/>
      </c>
    </row>
    <row r="193" spans="1:3" x14ac:dyDescent="0.15">
      <c r="A193" t="str">
        <f>IF([1]电力分区!A193="","",[1]电力分区!A193)</f>
        <v/>
      </c>
      <c r="B193" t="str">
        <f>IF([1]电力分区!G193="","",[1]电力分区!G193)</f>
        <v/>
      </c>
      <c r="C193" t="str">
        <f>IF([1]电力分区!L193="","",[1]电力分区!L193)</f>
        <v/>
      </c>
    </row>
    <row r="194" spans="1:3" x14ac:dyDescent="0.15">
      <c r="A194" t="str">
        <f>IF([1]电力分区!A194="","",[1]电力分区!A194)</f>
        <v/>
      </c>
      <c r="B194" t="str">
        <f>IF([1]电力分区!G194="","",[1]电力分区!G194)</f>
        <v/>
      </c>
      <c r="C194" t="str">
        <f>IF([1]电力分区!L194="","",[1]电力分区!L194)</f>
        <v/>
      </c>
    </row>
    <row r="195" spans="1:3" x14ac:dyDescent="0.15">
      <c r="A195" t="str">
        <f>IF([1]电力分区!A195="","",[1]电力分区!A195)</f>
        <v/>
      </c>
      <c r="B195" t="str">
        <f>IF([1]电力分区!G195="","",[1]电力分区!G195)</f>
        <v/>
      </c>
      <c r="C195" t="str">
        <f>IF([1]电力分区!L195="","",[1]电力分区!L195)</f>
        <v/>
      </c>
    </row>
    <row r="196" spans="1:3" x14ac:dyDescent="0.15">
      <c r="A196" t="str">
        <f>IF([1]电力分区!A196="","",[1]电力分区!A196)</f>
        <v/>
      </c>
      <c r="B196" t="str">
        <f>IF([1]电力分区!G196="","",[1]电力分区!G196)</f>
        <v/>
      </c>
      <c r="C196" t="str">
        <f>IF([1]电力分区!L196="","",[1]电力分区!L196)</f>
        <v/>
      </c>
    </row>
    <row r="197" spans="1:3" x14ac:dyDescent="0.15">
      <c r="A197" t="str">
        <f>IF([1]电力分区!A197="","",[1]电力分区!A197)</f>
        <v/>
      </c>
      <c r="B197" t="str">
        <f>IF([1]电力分区!G197="","",[1]电力分区!G197)</f>
        <v/>
      </c>
      <c r="C197" t="str">
        <f>IF([1]电力分区!L197="","",[1]电力分区!L197)</f>
        <v/>
      </c>
    </row>
    <row r="198" spans="1:3" x14ac:dyDescent="0.15">
      <c r="A198" t="str">
        <f>IF([1]电力分区!A198="","",[1]电力分区!A198)</f>
        <v/>
      </c>
      <c r="B198" t="str">
        <f>IF([1]电力分区!G198="","",[1]电力分区!G198)</f>
        <v/>
      </c>
      <c r="C198" t="str">
        <f>IF([1]电力分区!L198="","",[1]电力分区!L198)</f>
        <v/>
      </c>
    </row>
    <row r="199" spans="1:3" x14ac:dyDescent="0.15">
      <c r="A199" t="str">
        <f>IF([1]电力分区!A199="","",[1]电力分区!A199)</f>
        <v/>
      </c>
      <c r="B199" t="str">
        <f>IF([1]电力分区!G199="","",[1]电力分区!G199)</f>
        <v/>
      </c>
      <c r="C199" t="str">
        <f>IF([1]电力分区!L199="","",[1]电力分区!L199)</f>
        <v/>
      </c>
    </row>
    <row r="200" spans="1:3" x14ac:dyDescent="0.15">
      <c r="A200" t="str">
        <f>IF([1]电力分区!A200="","",[1]电力分区!A200)</f>
        <v/>
      </c>
      <c r="B200" t="str">
        <f>IF([1]电力分区!G200="","",[1]电力分区!G200)</f>
        <v/>
      </c>
      <c r="C200" t="str">
        <f>IF([1]电力分区!L200="","",[1]电力分区!L200)</f>
        <v/>
      </c>
    </row>
    <row r="201" spans="1:3" x14ac:dyDescent="0.15">
      <c r="A201" t="str">
        <f>IF([1]电力分区!A201="","",[1]电力分区!A201)</f>
        <v/>
      </c>
      <c r="B201" t="str">
        <f>IF([1]电力分区!G201="","",[1]电力分区!G201)</f>
        <v/>
      </c>
      <c r="C201" t="str">
        <f>IF([1]电力分区!L201="","",[1]电力分区!L201)</f>
        <v/>
      </c>
    </row>
    <row r="202" spans="1:3" x14ac:dyDescent="0.15">
      <c r="A202" t="str">
        <f>IF([1]电力分区!A202="","",[1]电力分区!A202)</f>
        <v/>
      </c>
      <c r="B202" t="str">
        <f>IF([1]电力分区!G202="","",[1]电力分区!G202)</f>
        <v/>
      </c>
      <c r="C202" t="str">
        <f>IF([1]电力分区!L202="","",[1]电力分区!L202)</f>
        <v/>
      </c>
    </row>
    <row r="203" spans="1:3" x14ac:dyDescent="0.15">
      <c r="A203" t="str">
        <f>IF([1]电力分区!A203="","",[1]电力分区!A203)</f>
        <v/>
      </c>
      <c r="B203" t="str">
        <f>IF([1]电力分区!G203="","",[1]电力分区!G203)</f>
        <v/>
      </c>
      <c r="C203" t="str">
        <f>IF([1]电力分区!L203="","",[1]电力分区!L203)</f>
        <v/>
      </c>
    </row>
    <row r="204" spans="1:3" x14ac:dyDescent="0.15">
      <c r="A204" t="str">
        <f>IF([1]电力分区!A204="","",[1]电力分区!A204)</f>
        <v/>
      </c>
      <c r="B204" t="str">
        <f>IF([1]电力分区!G204="","",[1]电力分区!G204)</f>
        <v/>
      </c>
      <c r="C204" t="str">
        <f>IF([1]电力分区!L204="","",[1]电力分区!L204)</f>
        <v/>
      </c>
    </row>
    <row r="205" spans="1:3" x14ac:dyDescent="0.15">
      <c r="A205" t="str">
        <f>IF([1]电力分区!A205="","",[1]电力分区!A205)</f>
        <v/>
      </c>
      <c r="B205" t="str">
        <f>IF([1]电力分区!G205="","",[1]电力分区!G205)</f>
        <v/>
      </c>
      <c r="C205" t="str">
        <f>IF([1]电力分区!L205="","",[1]电力分区!L205)</f>
        <v/>
      </c>
    </row>
    <row r="206" spans="1:3" x14ac:dyDescent="0.15">
      <c r="A206" t="str">
        <f>IF([1]电力分区!A206="","",[1]电力分区!A206)</f>
        <v/>
      </c>
      <c r="B206" t="str">
        <f>IF([1]电力分区!G206="","",[1]电力分区!G206)</f>
        <v/>
      </c>
      <c r="C206" t="str">
        <f>IF([1]电力分区!L206="","",[1]电力分区!L206)</f>
        <v/>
      </c>
    </row>
    <row r="207" spans="1:3" x14ac:dyDescent="0.15">
      <c r="A207" t="str">
        <f>IF([1]电力分区!A207="","",[1]电力分区!A207)</f>
        <v/>
      </c>
      <c r="B207" t="str">
        <f>IF([1]电力分区!G207="","",[1]电力分区!G207)</f>
        <v/>
      </c>
      <c r="C207" t="str">
        <f>IF([1]电力分区!L207="","",[1]电力分区!L207)</f>
        <v/>
      </c>
    </row>
    <row r="208" spans="1:3" x14ac:dyDescent="0.15">
      <c r="A208" t="str">
        <f>IF([1]电力分区!A208="","",[1]电力分区!A208)</f>
        <v/>
      </c>
      <c r="B208" t="str">
        <f>IF([1]电力分区!G208="","",[1]电力分区!G208)</f>
        <v/>
      </c>
      <c r="C208" t="str">
        <f>IF([1]电力分区!L208="","",[1]电力分区!L208)</f>
        <v/>
      </c>
    </row>
    <row r="209" spans="1:3" x14ac:dyDescent="0.15">
      <c r="A209" t="str">
        <f>IF([1]电力分区!A209="","",[1]电力分区!A209)</f>
        <v/>
      </c>
      <c r="B209" t="str">
        <f>IF([1]电力分区!G209="","",[1]电力分区!G209)</f>
        <v/>
      </c>
      <c r="C209" t="str">
        <f>IF([1]电力分区!L209="","",[1]电力分区!L209)</f>
        <v/>
      </c>
    </row>
    <row r="210" spans="1:3" x14ac:dyDescent="0.15">
      <c r="A210" t="str">
        <f>IF([1]电力分区!A210="","",[1]电力分区!A210)</f>
        <v/>
      </c>
      <c r="B210" t="str">
        <f>IF([1]电力分区!G210="","",[1]电力分区!G210)</f>
        <v/>
      </c>
      <c r="C210" t="str">
        <f>IF([1]电力分区!L210="","",[1]电力分区!L210)</f>
        <v/>
      </c>
    </row>
    <row r="211" spans="1:3" x14ac:dyDescent="0.15">
      <c r="A211" t="str">
        <f>IF([1]电力分区!A211="","",[1]电力分区!A211)</f>
        <v/>
      </c>
      <c r="B211" t="str">
        <f>IF([1]电力分区!G211="","",[1]电力分区!G211)</f>
        <v/>
      </c>
      <c r="C211" t="str">
        <f>IF([1]电力分区!L211="","",[1]电力分区!L211)</f>
        <v/>
      </c>
    </row>
    <row r="212" spans="1:3" x14ac:dyDescent="0.15">
      <c r="A212" t="str">
        <f>IF([1]电力分区!A212="","",[1]电力分区!A212)</f>
        <v/>
      </c>
      <c r="B212" t="str">
        <f>IF([1]电力分区!G212="","",[1]电力分区!G212)</f>
        <v/>
      </c>
      <c r="C212" t="str">
        <f>IF([1]电力分区!L212="","",[1]电力分区!L212)</f>
        <v/>
      </c>
    </row>
    <row r="213" spans="1:3" x14ac:dyDescent="0.15">
      <c r="A213" t="str">
        <f>IF([1]电力分区!A213="","",[1]电力分区!A213)</f>
        <v/>
      </c>
      <c r="B213" t="str">
        <f>IF([1]电力分区!G213="","",[1]电力分区!G213)</f>
        <v/>
      </c>
      <c r="C213" t="str">
        <f>IF([1]电力分区!L213="","",[1]电力分区!L213)</f>
        <v/>
      </c>
    </row>
    <row r="214" spans="1:3" x14ac:dyDescent="0.15">
      <c r="A214" t="str">
        <f>IF([1]电力分区!A214="","",[1]电力分区!A214)</f>
        <v/>
      </c>
      <c r="B214" t="str">
        <f>IF([1]电力分区!G214="","",[1]电力分区!G214)</f>
        <v/>
      </c>
      <c r="C214" t="str">
        <f>IF([1]电力分区!L214="","",[1]电力分区!L214)</f>
        <v/>
      </c>
    </row>
    <row r="215" spans="1:3" x14ac:dyDescent="0.15">
      <c r="A215" t="str">
        <f>IF([1]电力分区!A215="","",[1]电力分区!A215)</f>
        <v/>
      </c>
      <c r="B215" t="str">
        <f>IF([1]电力分区!G215="","",[1]电力分区!G215)</f>
        <v/>
      </c>
      <c r="C215" t="str">
        <f>IF([1]电力分区!L215="","",[1]电力分区!L215)</f>
        <v/>
      </c>
    </row>
    <row r="216" spans="1:3" x14ac:dyDescent="0.15">
      <c r="A216" t="str">
        <f>IF([1]电力分区!A216="","",[1]电力分区!A216)</f>
        <v/>
      </c>
      <c r="B216" t="str">
        <f>IF([1]电力分区!G216="","",[1]电力分区!G216)</f>
        <v/>
      </c>
      <c r="C216" t="str">
        <f>IF([1]电力分区!L216="","",[1]电力分区!L216)</f>
        <v/>
      </c>
    </row>
    <row r="217" spans="1:3" x14ac:dyDescent="0.15">
      <c r="A217" t="str">
        <f>IF([1]电力分区!A217="","",[1]电力分区!A217)</f>
        <v/>
      </c>
      <c r="B217" t="str">
        <f>IF([1]电力分区!G217="","",[1]电力分区!G217)</f>
        <v/>
      </c>
      <c r="C217" t="str">
        <f>IF([1]电力分区!L217="","",[1]电力分区!L217)</f>
        <v/>
      </c>
    </row>
    <row r="218" spans="1:3" x14ac:dyDescent="0.15">
      <c r="A218" t="str">
        <f>IF([1]电力分区!A218="","",[1]电力分区!A218)</f>
        <v/>
      </c>
      <c r="B218" t="str">
        <f>IF([1]电力分区!G218="","",[1]电力分区!G218)</f>
        <v/>
      </c>
      <c r="C218" t="str">
        <f>IF([1]电力分区!L218="","",[1]电力分区!L218)</f>
        <v/>
      </c>
    </row>
    <row r="219" spans="1:3" x14ac:dyDescent="0.15">
      <c r="A219" t="str">
        <f>IF([1]电力分区!A219="","",[1]电力分区!A219)</f>
        <v/>
      </c>
      <c r="B219" t="str">
        <f>IF([1]电力分区!G219="","",[1]电力分区!G219)</f>
        <v/>
      </c>
      <c r="C219" t="str">
        <f>IF([1]电力分区!L219="","",[1]电力分区!L219)</f>
        <v/>
      </c>
    </row>
    <row r="220" spans="1:3" x14ac:dyDescent="0.15">
      <c r="A220" t="str">
        <f>IF([1]电力分区!A220="","",[1]电力分区!A220)</f>
        <v/>
      </c>
      <c r="B220" t="str">
        <f>IF([1]电力分区!G220="","",[1]电力分区!G220)</f>
        <v/>
      </c>
      <c r="C220" t="str">
        <f>IF([1]电力分区!L220="","",[1]电力分区!L220)</f>
        <v/>
      </c>
    </row>
    <row r="221" spans="1:3" x14ac:dyDescent="0.15">
      <c r="A221" t="str">
        <f>IF([1]电力分区!A221="","",[1]电力分区!A221)</f>
        <v/>
      </c>
      <c r="B221" t="str">
        <f>IF([1]电力分区!G221="","",[1]电力分区!G221)</f>
        <v/>
      </c>
      <c r="C221" t="str">
        <f>IF([1]电力分区!L221="","",[1]电力分区!L221)</f>
        <v/>
      </c>
    </row>
    <row r="222" spans="1:3" x14ac:dyDescent="0.15">
      <c r="A222" t="str">
        <f>IF([1]电力分区!A222="","",[1]电力分区!A222)</f>
        <v/>
      </c>
      <c r="B222" t="str">
        <f>IF([1]电力分区!G222="","",[1]电力分区!G222)</f>
        <v/>
      </c>
      <c r="C222" t="str">
        <f>IF([1]电力分区!L222="","",[1]电力分区!L222)</f>
        <v/>
      </c>
    </row>
    <row r="223" spans="1:3" x14ac:dyDescent="0.15">
      <c r="A223" t="str">
        <f>IF([1]电力分区!A223="","",[1]电力分区!A223)</f>
        <v/>
      </c>
      <c r="B223" t="str">
        <f>IF([1]电力分区!G223="","",[1]电力分区!G223)</f>
        <v/>
      </c>
      <c r="C223" t="str">
        <f>IF([1]电力分区!L223="","",[1]电力分区!L223)</f>
        <v/>
      </c>
    </row>
    <row r="224" spans="1:3" x14ac:dyDescent="0.15">
      <c r="A224" t="str">
        <f>IF([1]电力分区!A224="","",[1]电力分区!A224)</f>
        <v/>
      </c>
      <c r="B224" t="str">
        <f>IF([1]电力分区!G224="","",[1]电力分区!G224)</f>
        <v/>
      </c>
      <c r="C224" t="str">
        <f>IF([1]电力分区!L224="","",[1]电力分区!L224)</f>
        <v/>
      </c>
    </row>
    <row r="225" spans="1:3" x14ac:dyDescent="0.15">
      <c r="A225" t="str">
        <f>IF([1]电力分区!A225="","",[1]电力分区!A225)</f>
        <v/>
      </c>
      <c r="B225" t="str">
        <f>IF([1]电力分区!G225="","",[1]电力分区!G225)</f>
        <v/>
      </c>
      <c r="C225" t="str">
        <f>IF([1]电力分区!L225="","",[1]电力分区!L225)</f>
        <v/>
      </c>
    </row>
    <row r="226" spans="1:3" x14ac:dyDescent="0.15">
      <c r="A226" t="str">
        <f>IF([1]电力分区!A226="","",[1]电力分区!A226)</f>
        <v/>
      </c>
      <c r="B226" t="str">
        <f>IF([1]电力分区!G226="","",[1]电力分区!G226)</f>
        <v/>
      </c>
      <c r="C226" t="str">
        <f>IF([1]电力分区!L226="","",[1]电力分区!L226)</f>
        <v/>
      </c>
    </row>
    <row r="227" spans="1:3" x14ac:dyDescent="0.15">
      <c r="A227" t="str">
        <f>IF([1]电力分区!A227="","",[1]电力分区!A227)</f>
        <v/>
      </c>
      <c r="B227" t="str">
        <f>IF([1]电力分区!G227="","",[1]电力分区!G227)</f>
        <v/>
      </c>
      <c r="C227" t="str">
        <f>IF([1]电力分区!L227="","",[1]电力分区!L227)</f>
        <v/>
      </c>
    </row>
    <row r="228" spans="1:3" x14ac:dyDescent="0.15">
      <c r="A228" t="str">
        <f>IF([1]电力分区!A228="","",[1]电力分区!A228)</f>
        <v/>
      </c>
      <c r="B228" t="str">
        <f>IF([1]电力分区!G228="","",[1]电力分区!G228)</f>
        <v/>
      </c>
      <c r="C228" t="str">
        <f>IF([1]电力分区!L228="","",[1]电力分区!L228)</f>
        <v/>
      </c>
    </row>
    <row r="229" spans="1:3" x14ac:dyDescent="0.15">
      <c r="A229" t="str">
        <f>IF([1]电力分区!A229="","",[1]电力分区!A229)</f>
        <v/>
      </c>
      <c r="B229" t="str">
        <f>IF([1]电力分区!G229="","",[1]电力分区!G229)</f>
        <v/>
      </c>
      <c r="C229" t="str">
        <f>IF([1]电力分区!L229="","",[1]电力分区!L229)</f>
        <v/>
      </c>
    </row>
    <row r="230" spans="1:3" x14ac:dyDescent="0.15">
      <c r="A230" t="str">
        <f>IF([1]电力分区!A230="","",[1]电力分区!A230)</f>
        <v/>
      </c>
      <c r="B230" t="str">
        <f>IF([1]电力分区!G230="","",[1]电力分区!G230)</f>
        <v/>
      </c>
      <c r="C230" t="str">
        <f>IF([1]电力分区!L230="","",[1]电力分区!L230)</f>
        <v/>
      </c>
    </row>
    <row r="231" spans="1:3" x14ac:dyDescent="0.15">
      <c r="A231" t="str">
        <f>IF([1]电力分区!A231="","",[1]电力分区!A231)</f>
        <v/>
      </c>
      <c r="B231" t="str">
        <f>IF([1]电力分区!G231="","",[1]电力分区!G231)</f>
        <v/>
      </c>
      <c r="C231" t="str">
        <f>IF([1]电力分区!L231="","",[1]电力分区!L231)</f>
        <v/>
      </c>
    </row>
    <row r="232" spans="1:3" x14ac:dyDescent="0.15">
      <c r="A232" t="str">
        <f>IF([1]电力分区!A232="","",[1]电力分区!A232)</f>
        <v/>
      </c>
      <c r="B232" t="str">
        <f>IF([1]电力分区!G232="","",[1]电力分区!G232)</f>
        <v/>
      </c>
      <c r="C232" t="str">
        <f>IF([1]电力分区!L232="","",[1]电力分区!L232)</f>
        <v/>
      </c>
    </row>
    <row r="233" spans="1:3" x14ac:dyDescent="0.15">
      <c r="A233" t="str">
        <f>IF([1]电力分区!A233="","",[1]电力分区!A233)</f>
        <v/>
      </c>
      <c r="B233" t="str">
        <f>IF([1]电力分区!G233="","",[1]电力分区!G233)</f>
        <v/>
      </c>
      <c r="C233" t="str">
        <f>IF([1]电力分区!L233="","",[1]电力分区!L233)</f>
        <v/>
      </c>
    </row>
    <row r="234" spans="1:3" x14ac:dyDescent="0.15">
      <c r="A234" t="str">
        <f>IF([1]电力分区!A234="","",[1]电力分区!A234)</f>
        <v/>
      </c>
      <c r="B234" t="str">
        <f>IF([1]电力分区!G234="","",[1]电力分区!G234)</f>
        <v/>
      </c>
      <c r="C234" t="str">
        <f>IF([1]电力分区!L234="","",[1]电力分区!L234)</f>
        <v/>
      </c>
    </row>
    <row r="235" spans="1:3" x14ac:dyDescent="0.15">
      <c r="A235" t="str">
        <f>IF([1]电力分区!A235="","",[1]电力分区!A235)</f>
        <v/>
      </c>
      <c r="B235" t="str">
        <f>IF([1]电力分区!G235="","",[1]电力分区!G235)</f>
        <v/>
      </c>
      <c r="C235" t="str">
        <f>IF([1]电力分区!L235="","",[1]电力分区!L235)</f>
        <v/>
      </c>
    </row>
    <row r="236" spans="1:3" x14ac:dyDescent="0.15">
      <c r="A236" t="str">
        <f>IF([1]电力分区!A236="","",[1]电力分区!A236)</f>
        <v/>
      </c>
      <c r="B236" t="str">
        <f>IF([1]电力分区!G236="","",[1]电力分区!G236)</f>
        <v/>
      </c>
      <c r="C236" t="str">
        <f>IF([1]电力分区!L236="","",[1]电力分区!L236)</f>
        <v/>
      </c>
    </row>
    <row r="237" spans="1:3" x14ac:dyDescent="0.15">
      <c r="A237" t="str">
        <f>IF([1]电力分区!A237="","",[1]电力分区!A237)</f>
        <v/>
      </c>
      <c r="B237" t="str">
        <f>IF([1]电力分区!G237="","",[1]电力分区!G237)</f>
        <v/>
      </c>
      <c r="C237" t="str">
        <f>IF([1]电力分区!L237="","",[1]电力分区!L237)</f>
        <v/>
      </c>
    </row>
    <row r="238" spans="1:3" x14ac:dyDescent="0.15">
      <c r="A238" t="str">
        <f>IF([1]电力分区!A238="","",[1]电力分区!A238)</f>
        <v/>
      </c>
      <c r="B238" t="str">
        <f>IF([1]电力分区!G238="","",[1]电力分区!G238)</f>
        <v/>
      </c>
      <c r="C238" t="str">
        <f>IF([1]电力分区!L238="","",[1]电力分区!L238)</f>
        <v/>
      </c>
    </row>
    <row r="239" spans="1:3" x14ac:dyDescent="0.15">
      <c r="A239" t="str">
        <f>IF([1]电力分区!A239="","",[1]电力分区!A239)</f>
        <v/>
      </c>
      <c r="B239" t="str">
        <f>IF([1]电力分区!G239="","",[1]电力分区!G239)</f>
        <v/>
      </c>
      <c r="C239" t="str">
        <f>IF([1]电力分区!L239="","",[1]电力分区!L239)</f>
        <v/>
      </c>
    </row>
    <row r="240" spans="1:3" x14ac:dyDescent="0.15">
      <c r="A240" t="str">
        <f>IF([1]电力分区!A240="","",[1]电力分区!A240)</f>
        <v/>
      </c>
      <c r="B240" t="str">
        <f>IF([1]电力分区!G240="","",[1]电力分区!G240)</f>
        <v/>
      </c>
      <c r="C240" t="str">
        <f>IF([1]电力分区!L240="","",[1]电力分区!L240)</f>
        <v/>
      </c>
    </row>
    <row r="241" spans="1:3" x14ac:dyDescent="0.15">
      <c r="A241" t="str">
        <f>IF([1]电力分区!A241="","",[1]电力分区!A241)</f>
        <v/>
      </c>
      <c r="B241" t="str">
        <f>IF([1]电力分区!G241="","",[1]电力分区!G241)</f>
        <v/>
      </c>
      <c r="C241" t="str">
        <f>IF([1]电力分区!L241="","",[1]电力分区!L241)</f>
        <v/>
      </c>
    </row>
    <row r="242" spans="1:3" x14ac:dyDescent="0.15">
      <c r="A242" t="str">
        <f>IF([1]电力分区!A242="","",[1]电力分区!A242)</f>
        <v/>
      </c>
      <c r="B242" t="str">
        <f>IF([1]电力分区!G242="","",[1]电力分区!G242)</f>
        <v/>
      </c>
      <c r="C242" t="str">
        <f>IF([1]电力分区!L242="","",[1]电力分区!L242)</f>
        <v/>
      </c>
    </row>
    <row r="243" spans="1:3" x14ac:dyDescent="0.15">
      <c r="A243" t="str">
        <f>IF([1]电力分区!A243="","",[1]电力分区!A243)</f>
        <v/>
      </c>
      <c r="B243" t="str">
        <f>IF([1]电力分区!G243="","",[1]电力分区!G243)</f>
        <v/>
      </c>
      <c r="C243" t="str">
        <f>IF([1]电力分区!L243="","",[1]电力分区!L243)</f>
        <v/>
      </c>
    </row>
    <row r="244" spans="1:3" x14ac:dyDescent="0.15">
      <c r="A244" t="str">
        <f>IF([1]电力分区!A244="","",[1]电力分区!A244)</f>
        <v/>
      </c>
      <c r="B244" t="str">
        <f>IF([1]电力分区!G244="","",[1]电力分区!G244)</f>
        <v/>
      </c>
      <c r="C244" t="str">
        <f>IF([1]电力分区!L244="","",[1]电力分区!L244)</f>
        <v/>
      </c>
    </row>
    <row r="245" spans="1:3" x14ac:dyDescent="0.15">
      <c r="A245" t="str">
        <f>IF([1]电力分区!A245="","",[1]电力分区!A245)</f>
        <v/>
      </c>
      <c r="B245" t="str">
        <f>IF([1]电力分区!G245="","",[1]电力分区!G245)</f>
        <v/>
      </c>
      <c r="C245" t="str">
        <f>IF([1]电力分区!L245="","",[1]电力分区!L245)</f>
        <v/>
      </c>
    </row>
    <row r="246" spans="1:3" x14ac:dyDescent="0.15">
      <c r="A246" t="str">
        <f>IF([1]电力分区!A246="","",[1]电力分区!A246)</f>
        <v/>
      </c>
      <c r="B246" t="str">
        <f>IF([1]电力分区!G246="","",[1]电力分区!G246)</f>
        <v/>
      </c>
      <c r="C246" t="str">
        <f>IF([1]电力分区!L246="","",[1]电力分区!L246)</f>
        <v/>
      </c>
    </row>
    <row r="247" spans="1:3" x14ac:dyDescent="0.15">
      <c r="A247" t="str">
        <f>IF([1]电力分区!A247="","",[1]电力分区!A247)</f>
        <v/>
      </c>
      <c r="B247" t="str">
        <f>IF([1]电力分区!G247="","",[1]电力分区!G247)</f>
        <v/>
      </c>
      <c r="C247" t="str">
        <f>IF([1]电力分区!L247="","",[1]电力分区!L247)</f>
        <v/>
      </c>
    </row>
    <row r="248" spans="1:3" x14ac:dyDescent="0.15">
      <c r="A248" t="str">
        <f>IF([1]电力分区!A248="","",[1]电力分区!A248)</f>
        <v/>
      </c>
      <c r="B248" t="str">
        <f>IF([1]电力分区!G248="","",[1]电力分区!G248)</f>
        <v/>
      </c>
      <c r="C248" t="str">
        <f>IF([1]电力分区!L248="","",[1]电力分区!L248)</f>
        <v/>
      </c>
    </row>
    <row r="249" spans="1:3" x14ac:dyDescent="0.15">
      <c r="A249" t="str">
        <f>IF([1]电力分区!A249="","",[1]电力分区!A249)</f>
        <v/>
      </c>
      <c r="B249" t="str">
        <f>IF([1]电力分区!G249="","",[1]电力分区!G249)</f>
        <v/>
      </c>
      <c r="C249" t="str">
        <f>IF([1]电力分区!L249="","",[1]电力分区!L249)</f>
        <v/>
      </c>
    </row>
    <row r="250" spans="1:3" x14ac:dyDescent="0.15">
      <c r="A250" t="str">
        <f>IF([1]电力分区!A250="","",[1]电力分区!A250)</f>
        <v/>
      </c>
      <c r="B250" t="str">
        <f>IF([1]电力分区!G250="","",[1]电力分区!G250)</f>
        <v/>
      </c>
      <c r="C250" t="str">
        <f>IF([1]电力分区!L250="","",[1]电力分区!L250)</f>
        <v/>
      </c>
    </row>
    <row r="251" spans="1:3" x14ac:dyDescent="0.15">
      <c r="A251" t="str">
        <f>IF([1]电力分区!A251="","",[1]电力分区!A251)</f>
        <v/>
      </c>
      <c r="B251" t="str">
        <f>IF([1]电力分区!G251="","",[1]电力分区!G251)</f>
        <v/>
      </c>
      <c r="C251" t="str">
        <f>IF([1]电力分区!L251="","",[1]电力分区!L251)</f>
        <v/>
      </c>
    </row>
    <row r="252" spans="1:3" x14ac:dyDescent="0.15">
      <c r="A252" t="str">
        <f>IF([1]电力分区!A252="","",[1]电力分区!A252)</f>
        <v/>
      </c>
      <c r="B252" t="str">
        <f>IF([1]电力分区!G252="","",[1]电力分区!G252)</f>
        <v/>
      </c>
      <c r="C252" t="str">
        <f>IF([1]电力分区!L252="","",[1]电力分区!L252)</f>
        <v/>
      </c>
    </row>
    <row r="253" spans="1:3" x14ac:dyDescent="0.15">
      <c r="A253" t="str">
        <f>IF([1]电力分区!A253="","",[1]电力分区!A253)</f>
        <v/>
      </c>
      <c r="B253" t="str">
        <f>IF([1]电力分区!G253="","",[1]电力分区!G253)</f>
        <v/>
      </c>
      <c r="C253" t="str">
        <f>IF([1]电力分区!L253="","",[1]电力分区!L253)</f>
        <v/>
      </c>
    </row>
    <row r="254" spans="1:3" x14ac:dyDescent="0.15">
      <c r="A254" t="str">
        <f>IF([1]电力分区!A254="","",[1]电力分区!A254)</f>
        <v/>
      </c>
      <c r="B254" t="str">
        <f>IF([1]电力分区!G254="","",[1]电力分区!G254)</f>
        <v/>
      </c>
      <c r="C254" t="str">
        <f>IF([1]电力分区!L254="","",[1]电力分区!L254)</f>
        <v/>
      </c>
    </row>
    <row r="255" spans="1:3" x14ac:dyDescent="0.15">
      <c r="A255" t="str">
        <f>IF([1]电力分区!A255="","",[1]电力分区!A255)</f>
        <v/>
      </c>
      <c r="B255" t="str">
        <f>IF([1]电力分区!G255="","",[1]电力分区!G255)</f>
        <v/>
      </c>
      <c r="C255" t="str">
        <f>IF([1]电力分区!L255="","",[1]电力分区!L255)</f>
        <v/>
      </c>
    </row>
    <row r="256" spans="1:3" x14ac:dyDescent="0.15">
      <c r="A256" t="str">
        <f>IF([1]电力分区!A256="","",[1]电力分区!A256)</f>
        <v/>
      </c>
      <c r="B256" t="str">
        <f>IF([1]电力分区!G256="","",[1]电力分区!G256)</f>
        <v/>
      </c>
      <c r="C256" t="str">
        <f>IF([1]电力分区!L256="","",[1]电力分区!L256)</f>
        <v/>
      </c>
    </row>
    <row r="257" spans="1:3" x14ac:dyDescent="0.15">
      <c r="A257" t="str">
        <f>IF([1]电力分区!A257="","",[1]电力分区!A257)</f>
        <v/>
      </c>
      <c r="B257" t="str">
        <f>IF([1]电力分区!G257="","",[1]电力分区!G257)</f>
        <v/>
      </c>
      <c r="C257" t="str">
        <f>IF([1]电力分区!L257="","",[1]电力分区!L257)</f>
        <v/>
      </c>
    </row>
    <row r="258" spans="1:3" x14ac:dyDescent="0.15">
      <c r="A258" t="str">
        <f>IF([1]电力分区!A258="","",[1]电力分区!A258)</f>
        <v/>
      </c>
      <c r="B258" t="str">
        <f>IF([1]电力分区!G258="","",[1]电力分区!G258)</f>
        <v/>
      </c>
      <c r="C258" t="str">
        <f>IF([1]电力分区!L258="","",[1]电力分区!L258)</f>
        <v/>
      </c>
    </row>
    <row r="259" spans="1:3" x14ac:dyDescent="0.15">
      <c r="A259" t="str">
        <f>IF([1]电力分区!A259="","",[1]电力分区!A259)</f>
        <v/>
      </c>
      <c r="B259" t="str">
        <f>IF([1]电力分区!G259="","",[1]电力分区!G259)</f>
        <v/>
      </c>
      <c r="C259" t="str">
        <f>IF([1]电力分区!L259="","",[1]电力分区!L259)</f>
        <v/>
      </c>
    </row>
    <row r="260" spans="1:3" x14ac:dyDescent="0.15">
      <c r="A260" t="str">
        <f>IF([1]电力分区!A260="","",[1]电力分区!A260)</f>
        <v/>
      </c>
      <c r="B260" t="str">
        <f>IF([1]电力分区!G260="","",[1]电力分区!G260)</f>
        <v/>
      </c>
      <c r="C260" t="str">
        <f>IF([1]电力分区!L260="","",[1]电力分区!L260)</f>
        <v/>
      </c>
    </row>
    <row r="261" spans="1:3" x14ac:dyDescent="0.15">
      <c r="A261" t="str">
        <f>IF([1]电力分区!A261="","",[1]电力分区!A261)</f>
        <v/>
      </c>
      <c r="B261" t="str">
        <f>IF([1]电力分区!G261="","",[1]电力分区!G261)</f>
        <v/>
      </c>
      <c r="C261" t="str">
        <f>IF([1]电力分区!L261="","",[1]电力分区!L261)</f>
        <v/>
      </c>
    </row>
    <row r="262" spans="1:3" x14ac:dyDescent="0.15">
      <c r="A262" t="str">
        <f>IF([1]电力分区!A262="","",[1]电力分区!A262)</f>
        <v/>
      </c>
      <c r="B262" t="str">
        <f>IF([1]电力分区!G262="","",[1]电力分区!G262)</f>
        <v/>
      </c>
      <c r="C262" t="str">
        <f>IF([1]电力分区!L262="","",[1]电力分区!L262)</f>
        <v/>
      </c>
    </row>
    <row r="263" spans="1:3" x14ac:dyDescent="0.15">
      <c r="A263" t="str">
        <f>IF([1]电力分区!A263="","",[1]电力分区!A263)</f>
        <v/>
      </c>
      <c r="B263" t="str">
        <f>IF([1]电力分区!G263="","",[1]电力分区!G263)</f>
        <v/>
      </c>
      <c r="C263" t="str">
        <f>IF([1]电力分区!L263="","",[1]电力分区!L263)</f>
        <v/>
      </c>
    </row>
    <row r="264" spans="1:3" x14ac:dyDescent="0.15">
      <c r="A264" t="str">
        <f>IF([1]电力分区!A264="","",[1]电力分区!A264)</f>
        <v/>
      </c>
      <c r="B264" t="str">
        <f>IF([1]电力分区!G264="","",[1]电力分区!G264)</f>
        <v/>
      </c>
      <c r="C264" t="str">
        <f>IF([1]电力分区!L264="","",[1]电力分区!L264)</f>
        <v/>
      </c>
    </row>
    <row r="265" spans="1:3" x14ac:dyDescent="0.15">
      <c r="A265" t="str">
        <f>IF([1]电力分区!A265="","",[1]电力分区!A265)</f>
        <v/>
      </c>
      <c r="B265" t="str">
        <f>IF([1]电力分区!G265="","",[1]电力分区!G265)</f>
        <v/>
      </c>
      <c r="C265" t="str">
        <f>IF([1]电力分区!L265="","",[1]电力分区!L265)</f>
        <v/>
      </c>
    </row>
    <row r="266" spans="1:3" x14ac:dyDescent="0.15">
      <c r="A266" t="str">
        <f>IF([1]电力分区!A266="","",[1]电力分区!A266)</f>
        <v/>
      </c>
      <c r="B266" t="str">
        <f>IF([1]电力分区!G266="","",[1]电力分区!G266)</f>
        <v/>
      </c>
      <c r="C266" t="str">
        <f>IF([1]电力分区!L266="","",[1]电力分区!L266)</f>
        <v/>
      </c>
    </row>
    <row r="267" spans="1:3" x14ac:dyDescent="0.15">
      <c r="A267" t="str">
        <f>IF([1]电力分区!A267="","",[1]电力分区!A267)</f>
        <v/>
      </c>
      <c r="B267" t="str">
        <f>IF([1]电力分区!G267="","",[1]电力分区!G267)</f>
        <v/>
      </c>
      <c r="C267" t="str">
        <f>IF([1]电力分区!L267="","",[1]电力分区!L267)</f>
        <v/>
      </c>
    </row>
    <row r="268" spans="1:3" x14ac:dyDescent="0.15">
      <c r="A268" t="str">
        <f>IF([1]电力分区!A268="","",[1]电力分区!A268)</f>
        <v/>
      </c>
      <c r="B268" t="str">
        <f>IF([1]电力分区!G268="","",[1]电力分区!G268)</f>
        <v/>
      </c>
      <c r="C268" t="str">
        <f>IF([1]电力分区!L268="","",[1]电力分区!L268)</f>
        <v/>
      </c>
    </row>
    <row r="269" spans="1:3" x14ac:dyDescent="0.15">
      <c r="A269" t="str">
        <f>IF([1]电力分区!A269="","",[1]电力分区!A269)</f>
        <v/>
      </c>
      <c r="B269" t="str">
        <f>IF([1]电力分区!G269="","",[1]电力分区!G269)</f>
        <v/>
      </c>
      <c r="C269" t="str">
        <f>IF([1]电力分区!L269="","",[1]电力分区!L269)</f>
        <v/>
      </c>
    </row>
    <row r="270" spans="1:3" x14ac:dyDescent="0.15">
      <c r="A270" t="str">
        <f>IF([1]电力分区!A270="","",[1]电力分区!A270)</f>
        <v/>
      </c>
      <c r="B270" t="str">
        <f>IF([1]电力分区!G270="","",[1]电力分区!G270)</f>
        <v/>
      </c>
      <c r="C270" t="str">
        <f>IF([1]电力分区!L270="","",[1]电力分区!L270)</f>
        <v/>
      </c>
    </row>
    <row r="271" spans="1:3" x14ac:dyDescent="0.15">
      <c r="A271" t="str">
        <f>IF([1]电力分区!A271="","",[1]电力分区!A271)</f>
        <v/>
      </c>
      <c r="B271" t="str">
        <f>IF([1]电力分区!G271="","",[1]电力分区!G271)</f>
        <v/>
      </c>
      <c r="C271" t="str">
        <f>IF([1]电力分区!L271="","",[1]电力分区!L271)</f>
        <v/>
      </c>
    </row>
    <row r="272" spans="1:3" x14ac:dyDescent="0.15">
      <c r="A272" t="str">
        <f>IF([1]电力分区!A272="","",[1]电力分区!A272)</f>
        <v/>
      </c>
      <c r="B272" t="str">
        <f>IF([1]电力分区!G272="","",[1]电力分区!G272)</f>
        <v/>
      </c>
      <c r="C272" t="str">
        <f>IF([1]电力分区!L272="","",[1]电力分区!L272)</f>
        <v/>
      </c>
    </row>
    <row r="273" spans="1:3" x14ac:dyDescent="0.15">
      <c r="A273" t="str">
        <f>IF([1]电力分区!A273="","",[1]电力分区!A273)</f>
        <v/>
      </c>
      <c r="B273" t="str">
        <f>IF([1]电力分区!G273="","",[1]电力分区!G273)</f>
        <v/>
      </c>
      <c r="C273" t="str">
        <f>IF([1]电力分区!L273="","",[1]电力分区!L273)</f>
        <v/>
      </c>
    </row>
    <row r="274" spans="1:3" x14ac:dyDescent="0.15">
      <c r="A274" t="str">
        <f>IF([1]电力分区!A274="","",[1]电力分区!A274)</f>
        <v/>
      </c>
      <c r="B274" t="str">
        <f>IF([1]电力分区!G274="","",[1]电力分区!G274)</f>
        <v/>
      </c>
      <c r="C274" t="str">
        <f>IF([1]电力分区!L274="","",[1]电力分区!L274)</f>
        <v/>
      </c>
    </row>
    <row r="275" spans="1:3" x14ac:dyDescent="0.15">
      <c r="A275" t="str">
        <f>IF([1]电力分区!A275="","",[1]电力分区!A275)</f>
        <v/>
      </c>
      <c r="B275" t="str">
        <f>IF([1]电力分区!G275="","",[1]电力分区!G275)</f>
        <v/>
      </c>
      <c r="C275" t="str">
        <f>IF([1]电力分区!L275="","",[1]电力分区!L275)</f>
        <v/>
      </c>
    </row>
    <row r="276" spans="1:3" x14ac:dyDescent="0.15">
      <c r="A276" t="str">
        <f>IF([1]电力分区!A276="","",[1]电力分区!A276)</f>
        <v/>
      </c>
      <c r="B276" t="str">
        <f>IF([1]电力分区!G276="","",[1]电力分区!G276)</f>
        <v/>
      </c>
      <c r="C276" t="str">
        <f>IF([1]电力分区!L276="","",[1]电力分区!L276)</f>
        <v/>
      </c>
    </row>
    <row r="277" spans="1:3" x14ac:dyDescent="0.15">
      <c r="A277" t="str">
        <f>IF([1]电力分区!A277="","",[1]电力分区!A277)</f>
        <v/>
      </c>
      <c r="B277" t="str">
        <f>IF([1]电力分区!G277="","",[1]电力分区!G277)</f>
        <v/>
      </c>
      <c r="C277" t="str">
        <f>IF([1]电力分区!L277="","",[1]电力分区!L277)</f>
        <v/>
      </c>
    </row>
    <row r="278" spans="1:3" x14ac:dyDescent="0.15">
      <c r="A278" t="str">
        <f>IF([1]电力分区!A278="","",[1]电力分区!A278)</f>
        <v/>
      </c>
      <c r="B278" t="str">
        <f>IF([1]电力分区!G278="","",[1]电力分区!G278)</f>
        <v/>
      </c>
      <c r="C278" t="str">
        <f>IF([1]电力分区!L278="","",[1]电力分区!L278)</f>
        <v/>
      </c>
    </row>
    <row r="279" spans="1:3" x14ac:dyDescent="0.15">
      <c r="A279" t="str">
        <f>IF([1]电力分区!A279="","",[1]电力分区!A279)</f>
        <v/>
      </c>
      <c r="B279" t="str">
        <f>IF([1]电力分区!G279="","",[1]电力分区!G279)</f>
        <v/>
      </c>
      <c r="C279" t="str">
        <f>IF([1]电力分区!L279="","",[1]电力分区!L279)</f>
        <v/>
      </c>
    </row>
    <row r="280" spans="1:3" x14ac:dyDescent="0.15">
      <c r="A280" t="str">
        <f>IF([1]电力分区!A280="","",[1]电力分区!A280)</f>
        <v/>
      </c>
      <c r="B280" t="str">
        <f>IF([1]电力分区!G280="","",[1]电力分区!G280)</f>
        <v/>
      </c>
      <c r="C280" t="str">
        <f>IF([1]电力分区!L280="","",[1]电力分区!L280)</f>
        <v/>
      </c>
    </row>
    <row r="281" spans="1:3" x14ac:dyDescent="0.15">
      <c r="A281" t="str">
        <f>IF([1]电力分区!A281="","",[1]电力分区!A281)</f>
        <v/>
      </c>
      <c r="B281" t="str">
        <f>IF([1]电力分区!G281="","",[1]电力分区!G281)</f>
        <v/>
      </c>
      <c r="C281" t="str">
        <f>IF([1]电力分区!L281="","",[1]电力分区!L281)</f>
        <v/>
      </c>
    </row>
    <row r="282" spans="1:3" x14ac:dyDescent="0.15">
      <c r="A282" t="str">
        <f>IF([1]电力分区!A282="","",[1]电力分区!A282)</f>
        <v/>
      </c>
      <c r="B282" t="str">
        <f>IF([1]电力分区!G282="","",[1]电力分区!G282)</f>
        <v/>
      </c>
      <c r="C282" t="str">
        <f>IF([1]电力分区!L282="","",[1]电力分区!L282)</f>
        <v/>
      </c>
    </row>
    <row r="283" spans="1:3" x14ac:dyDescent="0.15">
      <c r="A283" t="str">
        <f>IF([1]电力分区!A283="","",[1]电力分区!A283)</f>
        <v/>
      </c>
      <c r="B283" t="str">
        <f>IF([1]电力分区!G283="","",[1]电力分区!G283)</f>
        <v/>
      </c>
      <c r="C283" t="str">
        <f>IF([1]电力分区!L283="","",[1]电力分区!L283)</f>
        <v/>
      </c>
    </row>
    <row r="284" spans="1:3" x14ac:dyDescent="0.15">
      <c r="A284" t="str">
        <f>IF([1]电力分区!A284="","",[1]电力分区!A284)</f>
        <v/>
      </c>
      <c r="B284" t="str">
        <f>IF([1]电力分区!G284="","",[1]电力分区!G284)</f>
        <v/>
      </c>
      <c r="C284" t="str">
        <f>IF([1]电力分区!L284="","",[1]电力分区!L284)</f>
        <v/>
      </c>
    </row>
    <row r="285" spans="1:3" x14ac:dyDescent="0.15">
      <c r="A285" t="str">
        <f>IF([1]电力分区!A285="","",[1]电力分区!A285)</f>
        <v/>
      </c>
      <c r="B285" t="str">
        <f>IF([1]电力分区!G285="","",[1]电力分区!G285)</f>
        <v/>
      </c>
      <c r="C285" t="str">
        <f>IF([1]电力分区!L285="","",[1]电力分区!L285)</f>
        <v/>
      </c>
    </row>
    <row r="286" spans="1:3" x14ac:dyDescent="0.15">
      <c r="A286" t="str">
        <f>IF([1]电力分区!A286="","",[1]电力分区!A286)</f>
        <v/>
      </c>
      <c r="B286" t="str">
        <f>IF([1]电力分区!G286="","",[1]电力分区!G286)</f>
        <v/>
      </c>
      <c r="C286" t="str">
        <f>IF([1]电力分区!L286="","",[1]电力分区!L286)</f>
        <v/>
      </c>
    </row>
    <row r="287" spans="1:3" x14ac:dyDescent="0.15">
      <c r="A287" t="str">
        <f>IF([1]电力分区!A287="","",[1]电力分区!A287)</f>
        <v/>
      </c>
      <c r="B287" t="str">
        <f>IF([1]电力分区!G287="","",[1]电力分区!G287)</f>
        <v/>
      </c>
      <c r="C287" t="str">
        <f>IF([1]电力分区!L287="","",[1]电力分区!L287)</f>
        <v/>
      </c>
    </row>
    <row r="288" spans="1:3" x14ac:dyDescent="0.15">
      <c r="A288" t="str">
        <f>IF([1]电力分区!A288="","",[1]电力分区!A288)</f>
        <v/>
      </c>
      <c r="B288" t="str">
        <f>IF([1]电力分区!G288="","",[1]电力分区!G288)</f>
        <v/>
      </c>
      <c r="C288" t="str">
        <f>IF([1]电力分区!L288="","",[1]电力分区!L288)</f>
        <v/>
      </c>
    </row>
    <row r="289" spans="1:3" x14ac:dyDescent="0.15">
      <c r="A289" t="str">
        <f>IF([1]电力分区!A289="","",[1]电力分区!A289)</f>
        <v/>
      </c>
      <c r="B289" t="str">
        <f>IF([1]电力分区!G289="","",[1]电力分区!G289)</f>
        <v/>
      </c>
      <c r="C289" t="str">
        <f>IF([1]电力分区!L289="","",[1]电力分区!L289)</f>
        <v/>
      </c>
    </row>
    <row r="290" spans="1:3" x14ac:dyDescent="0.15">
      <c r="A290" t="str">
        <f>IF([1]电力分区!A290="","",[1]电力分区!A290)</f>
        <v/>
      </c>
      <c r="B290" t="str">
        <f>IF([1]电力分区!G290="","",[1]电力分区!G290)</f>
        <v/>
      </c>
      <c r="C290" t="str">
        <f>IF([1]电力分区!L290="","",[1]电力分区!L290)</f>
        <v/>
      </c>
    </row>
    <row r="291" spans="1:3" x14ac:dyDescent="0.15">
      <c r="A291" t="str">
        <f>IF([1]电力分区!A291="","",[1]电力分区!A291)</f>
        <v/>
      </c>
      <c r="B291" t="str">
        <f>IF([1]电力分区!G291="","",[1]电力分区!G291)</f>
        <v/>
      </c>
      <c r="C291" t="str">
        <f>IF([1]电力分区!L291="","",[1]电力分区!L291)</f>
        <v/>
      </c>
    </row>
    <row r="292" spans="1:3" x14ac:dyDescent="0.15">
      <c r="A292" t="str">
        <f>IF([1]电力分区!A292="","",[1]电力分区!A292)</f>
        <v/>
      </c>
      <c r="B292" t="str">
        <f>IF([1]电力分区!G292="","",[1]电力分区!G292)</f>
        <v/>
      </c>
      <c r="C292" t="str">
        <f>IF([1]电力分区!L292="","",[1]电力分区!L292)</f>
        <v/>
      </c>
    </row>
    <row r="293" spans="1:3" x14ac:dyDescent="0.15">
      <c r="A293" t="str">
        <f>IF([1]电力分区!A293="","",[1]电力分区!A293)</f>
        <v/>
      </c>
      <c r="B293" t="str">
        <f>IF([1]电力分区!G293="","",[1]电力分区!G293)</f>
        <v/>
      </c>
      <c r="C293" t="str">
        <f>IF([1]电力分区!L293="","",[1]电力分区!L293)</f>
        <v/>
      </c>
    </row>
    <row r="294" spans="1:3" x14ac:dyDescent="0.15">
      <c r="A294" t="str">
        <f>IF([1]电力分区!A294="","",[1]电力分区!A294)</f>
        <v/>
      </c>
      <c r="B294" t="str">
        <f>IF([1]电力分区!G294="","",[1]电力分区!G294)</f>
        <v/>
      </c>
      <c r="C294" t="str">
        <f>IF([1]电力分区!L294="","",[1]电力分区!L294)</f>
        <v/>
      </c>
    </row>
    <row r="295" spans="1:3" x14ac:dyDescent="0.15">
      <c r="A295" t="str">
        <f>IF([1]电力分区!A295="","",[1]电力分区!A295)</f>
        <v/>
      </c>
      <c r="B295" t="str">
        <f>IF([1]电力分区!G295="","",[1]电力分区!G295)</f>
        <v/>
      </c>
      <c r="C295" t="str">
        <f>IF([1]电力分区!L295="","",[1]电力分区!L295)</f>
        <v/>
      </c>
    </row>
    <row r="296" spans="1:3" x14ac:dyDescent="0.15">
      <c r="A296" t="str">
        <f>IF([1]电力分区!A296="","",[1]电力分区!A296)</f>
        <v/>
      </c>
      <c r="B296" t="str">
        <f>IF([1]电力分区!G296="","",[1]电力分区!G296)</f>
        <v/>
      </c>
      <c r="C296" t="str">
        <f>IF([1]电力分区!L296="","",[1]电力分区!L296)</f>
        <v/>
      </c>
    </row>
    <row r="297" spans="1:3" x14ac:dyDescent="0.15">
      <c r="A297" t="str">
        <f>IF([1]电力分区!A297="","",[1]电力分区!A297)</f>
        <v/>
      </c>
      <c r="B297" t="str">
        <f>IF([1]电力分区!G297="","",[1]电力分区!G297)</f>
        <v/>
      </c>
      <c r="C297" t="str">
        <f>IF([1]电力分区!L297="","",[1]电力分区!L297)</f>
        <v/>
      </c>
    </row>
    <row r="298" spans="1:3" x14ac:dyDescent="0.15">
      <c r="A298" t="str">
        <f>IF([1]电力分区!A298="","",[1]电力分区!A298)</f>
        <v/>
      </c>
      <c r="B298" t="str">
        <f>IF([1]电力分区!G298="","",[1]电力分区!G298)</f>
        <v/>
      </c>
      <c r="C298" t="str">
        <f>IF([1]电力分区!L298="","",[1]电力分区!L298)</f>
        <v/>
      </c>
    </row>
    <row r="299" spans="1:3" x14ac:dyDescent="0.15">
      <c r="A299" t="str">
        <f>IF([1]电力分区!A299="","",[1]电力分区!A299)</f>
        <v/>
      </c>
      <c r="B299" t="str">
        <f>IF([1]电力分区!G299="","",[1]电力分区!G299)</f>
        <v/>
      </c>
      <c r="C299" t="str">
        <f>IF([1]电力分区!L299="","",[1]电力分区!L299)</f>
        <v/>
      </c>
    </row>
    <row r="300" spans="1:3" x14ac:dyDescent="0.15">
      <c r="A300" t="str">
        <f>IF([1]电力分区!A300="","",[1]电力分区!A300)</f>
        <v/>
      </c>
      <c r="B300" t="str">
        <f>IF([1]电力分区!G300="","",[1]电力分区!G300)</f>
        <v/>
      </c>
      <c r="C300" t="str">
        <f>IF([1]电力分区!L300="","",[1]电力分区!L300)</f>
        <v/>
      </c>
    </row>
    <row r="301" spans="1:3" x14ac:dyDescent="0.15">
      <c r="A301" t="str">
        <f>IF([1]电力分区!A301="","",[1]电力分区!A301)</f>
        <v/>
      </c>
      <c r="B301" t="str">
        <f>IF([1]电力分区!G301="","",[1]电力分区!G301)</f>
        <v/>
      </c>
      <c r="C301" t="str">
        <f>IF([1]电力分区!L301="","",[1]电力分区!L301)</f>
        <v/>
      </c>
    </row>
    <row r="302" spans="1:3" x14ac:dyDescent="0.15">
      <c r="A302" t="str">
        <f>IF([1]电力分区!A302="","",[1]电力分区!A302)</f>
        <v/>
      </c>
      <c r="B302" t="str">
        <f>IF([1]电力分区!G302="","",[1]电力分区!G302)</f>
        <v/>
      </c>
      <c r="C302" t="str">
        <f>IF([1]电力分区!L302="","",[1]电力分区!L302)</f>
        <v/>
      </c>
    </row>
    <row r="303" spans="1:3" x14ac:dyDescent="0.15">
      <c r="A303" t="str">
        <f>IF([1]电力分区!A303="","",[1]电力分区!A303)</f>
        <v/>
      </c>
      <c r="B303" t="str">
        <f>IF([1]电力分区!G303="","",[1]电力分区!G303)</f>
        <v/>
      </c>
      <c r="C303" t="str">
        <f>IF([1]电力分区!L303="","",[1]电力分区!L303)</f>
        <v/>
      </c>
    </row>
    <row r="304" spans="1:3" x14ac:dyDescent="0.15">
      <c r="A304" t="str">
        <f>IF([1]电力分区!A304="","",[1]电力分区!A304)</f>
        <v/>
      </c>
      <c r="B304" t="str">
        <f>IF([1]电力分区!G304="","",[1]电力分区!G304)</f>
        <v/>
      </c>
      <c r="C304" t="str">
        <f>IF([1]电力分区!L304="","",[1]电力分区!L304)</f>
        <v/>
      </c>
    </row>
    <row r="305" spans="1:3" x14ac:dyDescent="0.15">
      <c r="A305" t="str">
        <f>IF([1]电力分区!A305="","",[1]电力分区!A305)</f>
        <v/>
      </c>
      <c r="B305" t="str">
        <f>IF([1]电力分区!G305="","",[1]电力分区!G305)</f>
        <v/>
      </c>
      <c r="C305" t="str">
        <f>IF([1]电力分区!L305="","",[1]电力分区!L305)</f>
        <v/>
      </c>
    </row>
    <row r="306" spans="1:3" x14ac:dyDescent="0.15">
      <c r="A306" t="str">
        <f>IF([1]电力分区!A306="","",[1]电力分区!A306)</f>
        <v/>
      </c>
      <c r="B306" t="str">
        <f>IF([1]电力分区!G306="","",[1]电力分区!G306)</f>
        <v/>
      </c>
      <c r="C306" t="str">
        <f>IF([1]电力分区!L306="","",[1]电力分区!L306)</f>
        <v/>
      </c>
    </row>
    <row r="307" spans="1:3" x14ac:dyDescent="0.15">
      <c r="A307" t="str">
        <f>IF([1]电力分区!A307="","",[1]电力分区!A307)</f>
        <v/>
      </c>
      <c r="B307" t="str">
        <f>IF([1]电力分区!G307="","",[1]电力分区!G307)</f>
        <v/>
      </c>
      <c r="C307" t="str">
        <f>IF([1]电力分区!L307="","",[1]电力分区!L307)</f>
        <v/>
      </c>
    </row>
    <row r="308" spans="1:3" x14ac:dyDescent="0.15">
      <c r="A308" t="str">
        <f>IF([1]电力分区!A308="","",[1]电力分区!A308)</f>
        <v/>
      </c>
      <c r="B308" t="str">
        <f>IF([1]电力分区!G308="","",[1]电力分区!G308)</f>
        <v/>
      </c>
      <c r="C308" t="str">
        <f>IF([1]电力分区!L308="","",[1]电力分区!L308)</f>
        <v/>
      </c>
    </row>
    <row r="309" spans="1:3" x14ac:dyDescent="0.15">
      <c r="A309" t="str">
        <f>IF([1]电力分区!A309="","",[1]电力分区!A309)</f>
        <v/>
      </c>
      <c r="B309" t="str">
        <f>IF([1]电力分区!G309="","",[1]电力分区!G309)</f>
        <v/>
      </c>
      <c r="C309" t="str">
        <f>IF([1]电力分区!L309="","",[1]电力分区!L309)</f>
        <v/>
      </c>
    </row>
    <row r="310" spans="1:3" x14ac:dyDescent="0.15">
      <c r="A310" t="str">
        <f>IF([1]电力分区!A310="","",[1]电力分区!A310)</f>
        <v/>
      </c>
      <c r="B310" t="str">
        <f>IF([1]电力分区!G310="","",[1]电力分区!G310)</f>
        <v/>
      </c>
      <c r="C310" t="str">
        <f>IF([1]电力分区!L310="","",[1]电力分区!L310)</f>
        <v/>
      </c>
    </row>
    <row r="311" spans="1:3" x14ac:dyDescent="0.15">
      <c r="A311" t="str">
        <f>IF([1]电力分区!A311="","",[1]电力分区!A311)</f>
        <v/>
      </c>
      <c r="B311" t="str">
        <f>IF([1]电力分区!G311="","",[1]电力分区!G311)</f>
        <v/>
      </c>
      <c r="C311" t="str">
        <f>IF([1]电力分区!L311="","",[1]电力分区!L311)</f>
        <v/>
      </c>
    </row>
    <row r="312" spans="1:3" x14ac:dyDescent="0.15">
      <c r="A312" t="str">
        <f>IF([1]电力分区!A312="","",[1]电力分区!A312)</f>
        <v/>
      </c>
      <c r="B312" t="str">
        <f>IF([1]电力分区!G312="","",[1]电力分区!G312)</f>
        <v/>
      </c>
      <c r="C312" t="str">
        <f>IF([1]电力分区!L312="","",[1]电力分区!L312)</f>
        <v/>
      </c>
    </row>
    <row r="313" spans="1:3" x14ac:dyDescent="0.15">
      <c r="A313" t="str">
        <f>IF([1]电力分区!A313="","",[1]电力分区!A313)</f>
        <v/>
      </c>
      <c r="B313" t="str">
        <f>IF([1]电力分区!G313="","",[1]电力分区!G313)</f>
        <v/>
      </c>
      <c r="C313" t="str">
        <f>IF([1]电力分区!L313="","",[1]电力分区!L313)</f>
        <v/>
      </c>
    </row>
    <row r="314" spans="1:3" x14ac:dyDescent="0.15">
      <c r="A314" t="str">
        <f>IF([1]电力分区!A314="","",[1]电力分区!A314)</f>
        <v/>
      </c>
      <c r="B314" t="str">
        <f>IF([1]电力分区!G314="","",[1]电力分区!G314)</f>
        <v/>
      </c>
      <c r="C314" t="str">
        <f>IF([1]电力分区!L314="","",[1]电力分区!L314)</f>
        <v/>
      </c>
    </row>
    <row r="315" spans="1:3" x14ac:dyDescent="0.15">
      <c r="A315" t="str">
        <f>IF([1]电力分区!A315="","",[1]电力分区!A315)</f>
        <v/>
      </c>
      <c r="B315" t="str">
        <f>IF([1]电力分区!G315="","",[1]电力分区!G315)</f>
        <v/>
      </c>
      <c r="C315" t="str">
        <f>IF([1]电力分区!L315="","",[1]电力分区!L315)</f>
        <v/>
      </c>
    </row>
    <row r="316" spans="1:3" x14ac:dyDescent="0.15">
      <c r="A316" t="str">
        <f>IF([1]电力分区!A316="","",[1]电力分区!A316)</f>
        <v/>
      </c>
      <c r="B316" t="str">
        <f>IF([1]电力分区!G316="","",[1]电力分区!G316)</f>
        <v/>
      </c>
      <c r="C316" t="str">
        <f>IF([1]电力分区!L316="","",[1]电力分区!L316)</f>
        <v/>
      </c>
    </row>
    <row r="317" spans="1:3" x14ac:dyDescent="0.15">
      <c r="A317" t="str">
        <f>IF([1]电力分区!A317="","",[1]电力分区!A317)</f>
        <v/>
      </c>
      <c r="B317" t="str">
        <f>IF([1]电力分区!G317="","",[1]电力分区!G317)</f>
        <v/>
      </c>
      <c r="C317" t="str">
        <f>IF([1]电力分区!L317="","",[1]电力分区!L317)</f>
        <v/>
      </c>
    </row>
    <row r="318" spans="1:3" x14ac:dyDescent="0.15">
      <c r="A318" t="str">
        <f>IF([1]电力分区!A318="","",[1]电力分区!A318)</f>
        <v/>
      </c>
      <c r="B318" t="str">
        <f>IF([1]电力分区!G318="","",[1]电力分区!G318)</f>
        <v/>
      </c>
      <c r="C318" t="str">
        <f>IF([1]电力分区!L318="","",[1]电力分区!L318)</f>
        <v/>
      </c>
    </row>
    <row r="319" spans="1:3" x14ac:dyDescent="0.15">
      <c r="A319" t="str">
        <f>IF([1]电力分区!A319="","",[1]电力分区!A319)</f>
        <v/>
      </c>
      <c r="B319" t="str">
        <f>IF([1]电力分区!G319="","",[1]电力分区!G319)</f>
        <v/>
      </c>
      <c r="C319" t="str">
        <f>IF([1]电力分区!L319="","",[1]电力分区!L319)</f>
        <v/>
      </c>
    </row>
    <row r="320" spans="1:3" x14ac:dyDescent="0.15">
      <c r="A320" t="str">
        <f>IF([1]电力分区!A320="","",[1]电力分区!A320)</f>
        <v/>
      </c>
      <c r="B320" t="str">
        <f>IF([1]电力分区!G320="","",[1]电力分区!G320)</f>
        <v/>
      </c>
      <c r="C320" t="str">
        <f>IF([1]电力分区!L320="","",[1]电力分区!L320)</f>
        <v/>
      </c>
    </row>
    <row r="321" spans="1:3" x14ac:dyDescent="0.15">
      <c r="A321" t="str">
        <f>IF([1]电力分区!A321="","",[1]电力分区!A321)</f>
        <v/>
      </c>
      <c r="B321" t="str">
        <f>IF([1]电力分区!G321="","",[1]电力分区!G321)</f>
        <v/>
      </c>
      <c r="C321" t="str">
        <f>IF([1]电力分区!L321="","",[1]电力分区!L321)</f>
        <v/>
      </c>
    </row>
    <row r="322" spans="1:3" x14ac:dyDescent="0.15">
      <c r="A322" t="str">
        <f>IF([1]电力分区!A322="","",[1]电力分区!A322)</f>
        <v/>
      </c>
      <c r="B322" t="str">
        <f>IF([1]电力分区!G322="","",[1]电力分区!G322)</f>
        <v/>
      </c>
      <c r="C322" t="str">
        <f>IF([1]电力分区!L322="","",[1]电力分区!L322)</f>
        <v/>
      </c>
    </row>
    <row r="323" spans="1:3" x14ac:dyDescent="0.15">
      <c r="A323" t="str">
        <f>IF([1]电力分区!A323="","",[1]电力分区!A323)</f>
        <v/>
      </c>
      <c r="B323" t="str">
        <f>IF([1]电力分区!G323="","",[1]电力分区!G323)</f>
        <v/>
      </c>
      <c r="C323" t="str">
        <f>IF([1]电力分区!L323="","",[1]电力分区!L323)</f>
        <v/>
      </c>
    </row>
    <row r="324" spans="1:3" x14ac:dyDescent="0.15">
      <c r="A324" t="str">
        <f>IF([1]电力分区!A324="","",[1]电力分区!A324)</f>
        <v/>
      </c>
      <c r="B324" t="str">
        <f>IF([1]电力分区!G324="","",[1]电力分区!G324)</f>
        <v/>
      </c>
      <c r="C324" t="str">
        <f>IF([1]电力分区!L324="","",[1]电力分区!L324)</f>
        <v/>
      </c>
    </row>
    <row r="325" spans="1:3" x14ac:dyDescent="0.15">
      <c r="A325" t="str">
        <f>IF([1]电力分区!A325="","",[1]电力分区!A325)</f>
        <v/>
      </c>
      <c r="B325" t="str">
        <f>IF([1]电力分区!G325="","",[1]电力分区!G325)</f>
        <v/>
      </c>
      <c r="C325" t="str">
        <f>IF([1]电力分区!L325="","",[1]电力分区!L325)</f>
        <v/>
      </c>
    </row>
    <row r="326" spans="1:3" x14ac:dyDescent="0.15">
      <c r="A326" t="str">
        <f>IF([1]电力分区!A326="","",[1]电力分区!A326)</f>
        <v/>
      </c>
      <c r="B326" t="str">
        <f>IF([1]电力分区!G326="","",[1]电力分区!G326)</f>
        <v/>
      </c>
      <c r="C326" t="str">
        <f>IF([1]电力分区!L326="","",[1]电力分区!L326)</f>
        <v/>
      </c>
    </row>
    <row r="327" spans="1:3" x14ac:dyDescent="0.15">
      <c r="A327" t="str">
        <f>IF([1]电力分区!A327="","",[1]电力分区!A327)</f>
        <v/>
      </c>
      <c r="B327" t="str">
        <f>IF([1]电力分区!G327="","",[1]电力分区!G327)</f>
        <v/>
      </c>
      <c r="C327" t="str">
        <f>IF([1]电力分区!L327="","",[1]电力分区!L327)</f>
        <v/>
      </c>
    </row>
    <row r="328" spans="1:3" x14ac:dyDescent="0.15">
      <c r="A328" t="str">
        <f>IF([1]电力分区!A328="","",[1]电力分区!A328)</f>
        <v/>
      </c>
      <c r="B328" t="str">
        <f>IF([1]电力分区!G328="","",[1]电力分区!G328)</f>
        <v/>
      </c>
      <c r="C328" t="str">
        <f>IF([1]电力分区!L328="","",[1]电力分区!L328)</f>
        <v/>
      </c>
    </row>
    <row r="329" spans="1:3" x14ac:dyDescent="0.15">
      <c r="A329" t="str">
        <f>IF([1]电力分区!A329="","",[1]电力分区!A329)</f>
        <v/>
      </c>
      <c r="B329" t="str">
        <f>IF([1]电力分区!G329="","",[1]电力分区!G329)</f>
        <v/>
      </c>
      <c r="C329" t="str">
        <f>IF([1]电力分区!L329="","",[1]电力分区!L329)</f>
        <v/>
      </c>
    </row>
    <row r="330" spans="1:3" x14ac:dyDescent="0.15">
      <c r="A330" t="str">
        <f>IF([1]电力分区!A330="","",[1]电力分区!A330)</f>
        <v/>
      </c>
      <c r="B330" t="str">
        <f>IF([1]电力分区!G330="","",[1]电力分区!G330)</f>
        <v/>
      </c>
      <c r="C330" t="str">
        <f>IF([1]电力分区!L330="","",[1]电力分区!L330)</f>
        <v/>
      </c>
    </row>
    <row r="331" spans="1:3" x14ac:dyDescent="0.15">
      <c r="A331" t="str">
        <f>IF([1]电力分区!A331="","",[1]电力分区!A331)</f>
        <v/>
      </c>
      <c r="B331" t="str">
        <f>IF([1]电力分区!G331="","",[1]电力分区!G331)</f>
        <v/>
      </c>
      <c r="C331" t="str">
        <f>IF([1]电力分区!L331="","",[1]电力分区!L331)</f>
        <v/>
      </c>
    </row>
    <row r="332" spans="1:3" x14ac:dyDescent="0.15">
      <c r="A332" t="str">
        <f>IF([1]电力分区!A332="","",[1]电力分区!A332)</f>
        <v/>
      </c>
      <c r="B332" t="str">
        <f>IF([1]电力分区!G332="","",[1]电力分区!G332)</f>
        <v/>
      </c>
      <c r="C332" t="str">
        <f>IF([1]电力分区!L332="","",[1]电力分区!L332)</f>
        <v/>
      </c>
    </row>
    <row r="333" spans="1:3" x14ac:dyDescent="0.15">
      <c r="A333" t="str">
        <f>IF([1]电力分区!A333="","",[1]电力分区!A333)</f>
        <v/>
      </c>
      <c r="B333" t="str">
        <f>IF([1]电力分区!G333="","",[1]电力分区!G333)</f>
        <v/>
      </c>
      <c r="C333" t="str">
        <f>IF([1]电力分区!L333="","",[1]电力分区!L333)</f>
        <v/>
      </c>
    </row>
    <row r="334" spans="1:3" x14ac:dyDescent="0.15">
      <c r="A334" t="str">
        <f>IF([1]电力分区!A334="","",[1]电力分区!A334)</f>
        <v/>
      </c>
      <c r="B334" t="str">
        <f>IF([1]电力分区!G334="","",[1]电力分区!G334)</f>
        <v/>
      </c>
      <c r="C334" t="str">
        <f>IF([1]电力分区!L334="","",[1]电力分区!L334)</f>
        <v/>
      </c>
    </row>
    <row r="335" spans="1:3" x14ac:dyDescent="0.15">
      <c r="A335" t="str">
        <f>IF([1]电力分区!A335="","",[1]电力分区!A335)</f>
        <v/>
      </c>
      <c r="B335" t="str">
        <f>IF([1]电力分区!G335="","",[1]电力分区!G335)</f>
        <v/>
      </c>
      <c r="C335" t="str">
        <f>IF([1]电力分区!L335="","",[1]电力分区!L335)</f>
        <v/>
      </c>
    </row>
    <row r="336" spans="1:3" x14ac:dyDescent="0.15">
      <c r="A336" t="str">
        <f>IF([1]电力分区!A336="","",[1]电力分区!A336)</f>
        <v/>
      </c>
      <c r="B336" t="str">
        <f>IF([1]电力分区!G336="","",[1]电力分区!G336)</f>
        <v/>
      </c>
      <c r="C336" t="str">
        <f>IF([1]电力分区!L336="","",[1]电力分区!L336)</f>
        <v/>
      </c>
    </row>
    <row r="337" spans="1:3" x14ac:dyDescent="0.15">
      <c r="A337" t="str">
        <f>IF([1]电力分区!A337="","",[1]电力分区!A337)</f>
        <v/>
      </c>
      <c r="B337" t="str">
        <f>IF([1]电力分区!G337="","",[1]电力分区!G337)</f>
        <v/>
      </c>
      <c r="C337" t="str">
        <f>IF([1]电力分区!L337="","",[1]电力分区!L337)</f>
        <v/>
      </c>
    </row>
    <row r="338" spans="1:3" x14ac:dyDescent="0.15">
      <c r="A338" t="str">
        <f>IF([1]电力分区!A338="","",[1]电力分区!A338)</f>
        <v/>
      </c>
      <c r="B338" t="str">
        <f>IF([1]电力分区!G338="","",[1]电力分区!G338)</f>
        <v/>
      </c>
      <c r="C338" t="str">
        <f>IF([1]电力分区!L338="","",[1]电力分区!L338)</f>
        <v/>
      </c>
    </row>
    <row r="339" spans="1:3" x14ac:dyDescent="0.15">
      <c r="A339" t="str">
        <f>IF([1]电力分区!A339="","",[1]电力分区!A339)</f>
        <v/>
      </c>
      <c r="B339" t="str">
        <f>IF([1]电力分区!G339="","",[1]电力分区!G339)</f>
        <v/>
      </c>
      <c r="C339" t="str">
        <f>IF([1]电力分区!L339="","",[1]电力分区!L339)</f>
        <v/>
      </c>
    </row>
    <row r="340" spans="1:3" x14ac:dyDescent="0.15">
      <c r="A340" t="str">
        <f>IF([1]电力分区!A340="","",[1]电力分区!A340)</f>
        <v/>
      </c>
      <c r="B340" t="str">
        <f>IF([1]电力分区!G340="","",[1]电力分区!G340)</f>
        <v/>
      </c>
      <c r="C340" t="str">
        <f>IF([1]电力分区!L340="","",[1]电力分区!L340)</f>
        <v/>
      </c>
    </row>
    <row r="341" spans="1:3" x14ac:dyDescent="0.15">
      <c r="A341" t="str">
        <f>IF([1]电力分区!A341="","",[1]电力分区!A341)</f>
        <v/>
      </c>
      <c r="B341" t="str">
        <f>IF([1]电力分区!G341="","",[1]电力分区!G341)</f>
        <v/>
      </c>
      <c r="C341" t="str">
        <f>IF([1]电力分区!L341="","",[1]电力分区!L341)</f>
        <v/>
      </c>
    </row>
    <row r="342" spans="1:3" x14ac:dyDescent="0.15">
      <c r="A342" t="str">
        <f>IF([1]电力分区!A342="","",[1]电力分区!A342)</f>
        <v/>
      </c>
      <c r="B342" t="str">
        <f>IF([1]电力分区!G342="","",[1]电力分区!G342)</f>
        <v/>
      </c>
      <c r="C342" t="str">
        <f>IF([1]电力分区!L342="","",[1]电力分区!L342)</f>
        <v/>
      </c>
    </row>
    <row r="343" spans="1:3" x14ac:dyDescent="0.15">
      <c r="A343" t="str">
        <f>IF([1]电力分区!A343="","",[1]电力分区!A343)</f>
        <v/>
      </c>
      <c r="B343" t="str">
        <f>IF([1]电力分区!G343="","",[1]电力分区!G343)</f>
        <v/>
      </c>
      <c r="C343" t="str">
        <f>IF([1]电力分区!L343="","",[1]电力分区!L343)</f>
        <v/>
      </c>
    </row>
    <row r="344" spans="1:3" x14ac:dyDescent="0.15">
      <c r="A344" t="str">
        <f>IF([1]电力分区!A344="","",[1]电力分区!A344)</f>
        <v/>
      </c>
      <c r="B344" t="str">
        <f>IF([1]电力分区!G344="","",[1]电力分区!G344)</f>
        <v/>
      </c>
      <c r="C344" t="str">
        <f>IF([1]电力分区!L344="","",[1]电力分区!L344)</f>
        <v/>
      </c>
    </row>
    <row r="345" spans="1:3" x14ac:dyDescent="0.15">
      <c r="A345" t="str">
        <f>IF([1]电力分区!A345="","",[1]电力分区!A345)</f>
        <v/>
      </c>
      <c r="B345" t="str">
        <f>IF([1]电力分区!G345="","",[1]电力分区!G345)</f>
        <v/>
      </c>
      <c r="C345" t="str">
        <f>IF([1]电力分区!L345="","",[1]电力分区!L345)</f>
        <v/>
      </c>
    </row>
    <row r="346" spans="1:3" x14ac:dyDescent="0.15">
      <c r="A346" t="str">
        <f>IF([1]电力分区!A346="","",[1]电力分区!A346)</f>
        <v/>
      </c>
      <c r="B346" t="str">
        <f>IF([1]电力分区!G346="","",[1]电力分区!G346)</f>
        <v/>
      </c>
      <c r="C346" t="str">
        <f>IF([1]电力分区!L346="","",[1]电力分区!L346)</f>
        <v/>
      </c>
    </row>
    <row r="347" spans="1:3" x14ac:dyDescent="0.15">
      <c r="A347" t="str">
        <f>IF([1]电力分区!A347="","",[1]电力分区!A347)</f>
        <v/>
      </c>
      <c r="B347" t="str">
        <f>IF([1]电力分区!G347="","",[1]电力分区!G347)</f>
        <v/>
      </c>
      <c r="C347" t="str">
        <f>IF([1]电力分区!L347="","",[1]电力分区!L347)</f>
        <v/>
      </c>
    </row>
    <row r="348" spans="1:3" x14ac:dyDescent="0.15">
      <c r="A348" t="str">
        <f>IF([1]电力分区!A348="","",[1]电力分区!A348)</f>
        <v/>
      </c>
      <c r="B348" t="str">
        <f>IF([1]电力分区!G348="","",[1]电力分区!G348)</f>
        <v/>
      </c>
      <c r="C348" t="str">
        <f>IF([1]电力分区!L348="","",[1]电力分区!L348)</f>
        <v/>
      </c>
    </row>
    <row r="349" spans="1:3" x14ac:dyDescent="0.15">
      <c r="A349" t="str">
        <f>IF([1]电力分区!A349="","",[1]电力分区!A349)</f>
        <v/>
      </c>
      <c r="B349" t="str">
        <f>IF([1]电力分区!G349="","",[1]电力分区!G349)</f>
        <v/>
      </c>
      <c r="C349" t="str">
        <f>IF([1]电力分区!L349="","",[1]电力分区!L349)</f>
        <v/>
      </c>
    </row>
    <row r="350" spans="1:3" x14ac:dyDescent="0.15">
      <c r="A350" t="str">
        <f>IF([1]电力分区!A350="","",[1]电力分区!A350)</f>
        <v/>
      </c>
      <c r="B350" t="str">
        <f>IF([1]电力分区!G350="","",[1]电力分区!G350)</f>
        <v/>
      </c>
      <c r="C350" t="str">
        <f>IF([1]电力分区!L350="","",[1]电力分区!L350)</f>
        <v/>
      </c>
    </row>
    <row r="351" spans="1:3" x14ac:dyDescent="0.15">
      <c r="A351" t="str">
        <f>IF([1]电力分区!A351="","",[1]电力分区!A351)</f>
        <v/>
      </c>
      <c r="B351" t="str">
        <f>IF([1]电力分区!G351="","",[1]电力分区!G351)</f>
        <v/>
      </c>
      <c r="C351" t="str">
        <f>IF([1]电力分区!L351="","",[1]电力分区!L351)</f>
        <v/>
      </c>
    </row>
    <row r="352" spans="1:3" x14ac:dyDescent="0.15">
      <c r="A352" t="str">
        <f>IF([1]电力分区!A352="","",[1]电力分区!A352)</f>
        <v/>
      </c>
      <c r="B352" t="str">
        <f>IF([1]电力分区!G352="","",[1]电力分区!G352)</f>
        <v/>
      </c>
      <c r="C352" t="str">
        <f>IF([1]电力分区!L352="","",[1]电力分区!L352)</f>
        <v/>
      </c>
    </row>
    <row r="353" spans="1:3" x14ac:dyDescent="0.15">
      <c r="A353" t="str">
        <f>IF([1]电力分区!A353="","",[1]电力分区!A353)</f>
        <v/>
      </c>
      <c r="B353" t="str">
        <f>IF([1]电力分区!G353="","",[1]电力分区!G353)</f>
        <v/>
      </c>
      <c r="C353" t="str">
        <f>IF([1]电力分区!L353="","",[1]电力分区!L353)</f>
        <v/>
      </c>
    </row>
    <row r="354" spans="1:3" x14ac:dyDescent="0.15">
      <c r="A354" t="str">
        <f>IF([1]电力分区!A354="","",[1]电力分区!A354)</f>
        <v/>
      </c>
      <c r="B354" t="str">
        <f>IF([1]电力分区!G354="","",[1]电力分区!G354)</f>
        <v/>
      </c>
      <c r="C354" t="str">
        <f>IF([1]电力分区!L354="","",[1]电力分区!L354)</f>
        <v/>
      </c>
    </row>
    <row r="355" spans="1:3" x14ac:dyDescent="0.15">
      <c r="A355" t="str">
        <f>IF([1]电力分区!A355="","",[1]电力分区!A355)</f>
        <v/>
      </c>
      <c r="B355" t="str">
        <f>IF([1]电力分区!G355="","",[1]电力分区!G355)</f>
        <v/>
      </c>
      <c r="C355" t="str">
        <f>IF([1]电力分区!L355="","",[1]电力分区!L355)</f>
        <v/>
      </c>
    </row>
    <row r="356" spans="1:3" x14ac:dyDescent="0.15">
      <c r="A356" t="str">
        <f>IF([1]电力分区!A356="","",[1]电力分区!A356)</f>
        <v/>
      </c>
      <c r="B356" t="str">
        <f>IF([1]电力分区!G356="","",[1]电力分区!G356)</f>
        <v/>
      </c>
      <c r="C356" t="str">
        <f>IF([1]电力分区!L356="","",[1]电力分区!L356)</f>
        <v/>
      </c>
    </row>
    <row r="357" spans="1:3" x14ac:dyDescent="0.15">
      <c r="A357" t="str">
        <f>IF([1]电力分区!A357="","",[1]电力分区!A357)</f>
        <v/>
      </c>
      <c r="B357" t="str">
        <f>IF([1]电力分区!G357="","",[1]电力分区!G357)</f>
        <v/>
      </c>
      <c r="C357" t="str">
        <f>IF([1]电力分区!L357="","",[1]电力分区!L357)</f>
        <v/>
      </c>
    </row>
    <row r="358" spans="1:3" x14ac:dyDescent="0.15">
      <c r="A358" t="str">
        <f>IF([1]电力分区!A358="","",[1]电力分区!A358)</f>
        <v/>
      </c>
      <c r="B358" t="str">
        <f>IF([1]电力分区!G358="","",[1]电力分区!G358)</f>
        <v/>
      </c>
      <c r="C358" t="str">
        <f>IF([1]电力分区!L358="","",[1]电力分区!L358)</f>
        <v/>
      </c>
    </row>
    <row r="359" spans="1:3" x14ac:dyDescent="0.15">
      <c r="A359" t="str">
        <f>IF([1]电力分区!A359="","",[1]电力分区!A359)</f>
        <v/>
      </c>
      <c r="B359" t="str">
        <f>IF([1]电力分区!G359="","",[1]电力分区!G359)</f>
        <v/>
      </c>
      <c r="C359" t="str">
        <f>IF([1]电力分区!L359="","",[1]电力分区!L359)</f>
        <v/>
      </c>
    </row>
    <row r="360" spans="1:3" x14ac:dyDescent="0.15">
      <c r="A360" t="str">
        <f>IF([1]电力分区!A360="","",[1]电力分区!A360)</f>
        <v/>
      </c>
      <c r="B360" t="str">
        <f>IF([1]电力分区!G360="","",[1]电力分区!G360)</f>
        <v/>
      </c>
      <c r="C360" t="str">
        <f>IF([1]电力分区!L360="","",[1]电力分区!L360)</f>
        <v/>
      </c>
    </row>
    <row r="361" spans="1:3" x14ac:dyDescent="0.15">
      <c r="A361" t="str">
        <f>IF([1]电力分区!A361="","",[1]电力分区!A361)</f>
        <v/>
      </c>
      <c r="B361" t="str">
        <f>IF([1]电力分区!G361="","",[1]电力分区!G361)</f>
        <v/>
      </c>
      <c r="C361" t="str">
        <f>IF([1]电力分区!L361="","",[1]电力分区!L361)</f>
        <v/>
      </c>
    </row>
    <row r="362" spans="1:3" x14ac:dyDescent="0.15">
      <c r="A362" t="str">
        <f>IF([1]电力分区!A362="","",[1]电力分区!A362)</f>
        <v/>
      </c>
      <c r="B362" t="str">
        <f>IF([1]电力分区!G362="","",[1]电力分区!G362)</f>
        <v/>
      </c>
      <c r="C362" t="str">
        <f>IF([1]电力分区!L362="","",[1]电力分区!L362)</f>
        <v/>
      </c>
    </row>
    <row r="363" spans="1:3" x14ac:dyDescent="0.15">
      <c r="A363" t="str">
        <f>IF([1]电力分区!A363="","",[1]电力分区!A363)</f>
        <v/>
      </c>
      <c r="B363" t="str">
        <f>IF([1]电力分区!G363="","",[1]电力分区!G363)</f>
        <v/>
      </c>
      <c r="C363" t="str">
        <f>IF([1]电力分区!L363="","",[1]电力分区!L363)</f>
        <v/>
      </c>
    </row>
    <row r="364" spans="1:3" x14ac:dyDescent="0.15">
      <c r="A364" t="str">
        <f>IF([1]电力分区!A364="","",[1]电力分区!A364)</f>
        <v/>
      </c>
      <c r="B364" t="str">
        <f>IF([1]电力分区!G364="","",[1]电力分区!G364)</f>
        <v/>
      </c>
      <c r="C364" t="str">
        <f>IF([1]电力分区!L364="","",[1]电力分区!L364)</f>
        <v/>
      </c>
    </row>
    <row r="365" spans="1:3" x14ac:dyDescent="0.15">
      <c r="A365" t="str">
        <f>IF([1]电力分区!A365="","",[1]电力分区!A365)</f>
        <v/>
      </c>
      <c r="B365" t="str">
        <f>IF([1]电力分区!G365="","",[1]电力分区!G365)</f>
        <v/>
      </c>
      <c r="C365" t="str">
        <f>IF([1]电力分区!L365="","",[1]电力分区!L365)</f>
        <v/>
      </c>
    </row>
    <row r="366" spans="1:3" x14ac:dyDescent="0.15">
      <c r="A366" t="str">
        <f>IF([1]电力分区!A366="","",[1]电力分区!A366)</f>
        <v/>
      </c>
      <c r="B366" t="str">
        <f>IF([1]电力分区!G366="","",[1]电力分区!G366)</f>
        <v/>
      </c>
      <c r="C366" t="str">
        <f>IF([1]电力分区!L366="","",[1]电力分区!L366)</f>
        <v/>
      </c>
    </row>
    <row r="367" spans="1:3" x14ac:dyDescent="0.15">
      <c r="A367" t="str">
        <f>IF([1]电力分区!A367="","",[1]电力分区!A367)</f>
        <v/>
      </c>
      <c r="B367" t="str">
        <f>IF([1]电力分区!G367="","",[1]电力分区!G367)</f>
        <v/>
      </c>
      <c r="C367" t="str">
        <f>IF([1]电力分区!L367="","",[1]电力分区!L367)</f>
        <v/>
      </c>
    </row>
    <row r="368" spans="1:3" x14ac:dyDescent="0.15">
      <c r="A368" t="str">
        <f>IF([1]电力分区!A368="","",[1]电力分区!A368)</f>
        <v/>
      </c>
      <c r="B368" t="str">
        <f>IF([1]电力分区!G368="","",[1]电力分区!G368)</f>
        <v/>
      </c>
      <c r="C368" t="str">
        <f>IF([1]电力分区!L368="","",[1]电力分区!L368)</f>
        <v/>
      </c>
    </row>
    <row r="369" spans="1:3" x14ac:dyDescent="0.15">
      <c r="A369" t="str">
        <f>IF([1]电力分区!A369="","",[1]电力分区!A369)</f>
        <v/>
      </c>
      <c r="B369" t="str">
        <f>IF([1]电力分区!G369="","",[1]电力分区!G369)</f>
        <v/>
      </c>
      <c r="C369" t="str">
        <f>IF([1]电力分区!L369="","",[1]电力分区!L369)</f>
        <v/>
      </c>
    </row>
    <row r="370" spans="1:3" x14ac:dyDescent="0.15">
      <c r="A370" t="str">
        <f>IF([1]电力分区!A370="","",[1]电力分区!A370)</f>
        <v/>
      </c>
      <c r="B370" t="str">
        <f>IF([1]电力分区!G370="","",[1]电力分区!G370)</f>
        <v/>
      </c>
      <c r="C370" t="str">
        <f>IF([1]电力分区!L370="","",[1]电力分区!L370)</f>
        <v/>
      </c>
    </row>
    <row r="371" spans="1:3" x14ac:dyDescent="0.15">
      <c r="A371" t="str">
        <f>IF([1]电力分区!A371="","",[1]电力分区!A371)</f>
        <v/>
      </c>
      <c r="B371" t="str">
        <f>IF([1]电力分区!G371="","",[1]电力分区!G371)</f>
        <v/>
      </c>
      <c r="C371" t="str">
        <f>IF([1]电力分区!L371="","",[1]电力分区!L371)</f>
        <v/>
      </c>
    </row>
    <row r="372" spans="1:3" x14ac:dyDescent="0.15">
      <c r="A372" t="str">
        <f>IF([1]电力分区!A372="","",[1]电力分区!A372)</f>
        <v/>
      </c>
      <c r="B372" t="str">
        <f>IF([1]电力分区!G372="","",[1]电力分区!G372)</f>
        <v/>
      </c>
      <c r="C372" t="str">
        <f>IF([1]电力分区!L372="","",[1]电力分区!L372)</f>
        <v/>
      </c>
    </row>
    <row r="373" spans="1:3" x14ac:dyDescent="0.15">
      <c r="A373" t="str">
        <f>IF([1]电力分区!A373="","",[1]电力分区!A373)</f>
        <v/>
      </c>
      <c r="B373" t="str">
        <f>IF([1]电力分区!G373="","",[1]电力分区!G373)</f>
        <v/>
      </c>
      <c r="C373" t="str">
        <f>IF([1]电力分区!L373="","",[1]电力分区!L373)</f>
        <v/>
      </c>
    </row>
    <row r="374" spans="1:3" x14ac:dyDescent="0.15">
      <c r="A374" t="str">
        <f>IF([1]电力分区!A374="","",[1]电力分区!A374)</f>
        <v/>
      </c>
      <c r="B374" t="str">
        <f>IF([1]电力分区!G374="","",[1]电力分区!G374)</f>
        <v/>
      </c>
      <c r="C374" t="str">
        <f>IF([1]电力分区!L374="","",[1]电力分区!L374)</f>
        <v/>
      </c>
    </row>
    <row r="375" spans="1:3" x14ac:dyDescent="0.15">
      <c r="A375" t="str">
        <f>IF([1]电力分区!A375="","",[1]电力分区!A375)</f>
        <v/>
      </c>
      <c r="B375" t="str">
        <f>IF([1]电力分区!G375="","",[1]电力分区!G375)</f>
        <v/>
      </c>
      <c r="C375" t="str">
        <f>IF([1]电力分区!L375="","",[1]电力分区!L375)</f>
        <v/>
      </c>
    </row>
    <row r="376" spans="1:3" x14ac:dyDescent="0.15">
      <c r="A376" t="str">
        <f>IF([1]电力分区!A376="","",[1]电力分区!A376)</f>
        <v/>
      </c>
      <c r="B376" t="str">
        <f>IF([1]电力分区!G376="","",[1]电力分区!G376)</f>
        <v/>
      </c>
      <c r="C376" t="str">
        <f>IF([1]电力分区!L376="","",[1]电力分区!L376)</f>
        <v/>
      </c>
    </row>
    <row r="377" spans="1:3" x14ac:dyDescent="0.15">
      <c r="A377" t="str">
        <f>IF([1]电力分区!A377="","",[1]电力分区!A377)</f>
        <v/>
      </c>
      <c r="B377" t="str">
        <f>IF([1]电力分区!G377="","",[1]电力分区!G377)</f>
        <v/>
      </c>
      <c r="C377" t="str">
        <f>IF([1]电力分区!L377="","",[1]电力分区!L377)</f>
        <v/>
      </c>
    </row>
    <row r="378" spans="1:3" x14ac:dyDescent="0.15">
      <c r="A378" t="str">
        <f>IF([1]电力分区!A378="","",[1]电力分区!A378)</f>
        <v/>
      </c>
      <c r="B378" t="str">
        <f>IF([1]电力分区!G378="","",[1]电力分区!G378)</f>
        <v/>
      </c>
      <c r="C378" t="str">
        <f>IF([1]电力分区!L378="","",[1]电力分区!L378)</f>
        <v/>
      </c>
    </row>
    <row r="379" spans="1:3" x14ac:dyDescent="0.15">
      <c r="A379" t="str">
        <f>IF([1]电力分区!A379="","",[1]电力分区!A379)</f>
        <v/>
      </c>
      <c r="B379" t="str">
        <f>IF([1]电力分区!G379="","",[1]电力分区!G379)</f>
        <v/>
      </c>
      <c r="C379" t="str">
        <f>IF([1]电力分区!L379="","",[1]电力分区!L379)</f>
        <v/>
      </c>
    </row>
    <row r="380" spans="1:3" x14ac:dyDescent="0.15">
      <c r="A380" t="str">
        <f>IF([1]电力分区!A380="","",[1]电力分区!A380)</f>
        <v/>
      </c>
      <c r="B380" t="str">
        <f>IF([1]电力分区!G380="","",[1]电力分区!G380)</f>
        <v/>
      </c>
      <c r="C380" t="str">
        <f>IF([1]电力分区!L380="","",[1]电力分区!L380)</f>
        <v/>
      </c>
    </row>
    <row r="381" spans="1:3" x14ac:dyDescent="0.15">
      <c r="A381" t="str">
        <f>IF([1]电力分区!A381="","",[1]电力分区!A381)</f>
        <v/>
      </c>
      <c r="B381" t="str">
        <f>IF([1]电力分区!G381="","",[1]电力分区!G381)</f>
        <v/>
      </c>
      <c r="C381" t="str">
        <f>IF([1]电力分区!L381="","",[1]电力分区!L381)</f>
        <v/>
      </c>
    </row>
    <row r="382" spans="1:3" x14ac:dyDescent="0.15">
      <c r="A382" t="str">
        <f>IF([1]电力分区!A382="","",[1]电力分区!A382)</f>
        <v/>
      </c>
      <c r="B382" t="str">
        <f>IF([1]电力分区!G382="","",[1]电力分区!G382)</f>
        <v/>
      </c>
      <c r="C382" t="str">
        <f>IF([1]电力分区!L382="","",[1]电力分区!L382)</f>
        <v/>
      </c>
    </row>
    <row r="383" spans="1:3" x14ac:dyDescent="0.15">
      <c r="A383" t="str">
        <f>IF([1]电力分区!A383="","",[1]电力分区!A383)</f>
        <v/>
      </c>
      <c r="B383" t="str">
        <f>IF([1]电力分区!G383="","",[1]电力分区!G383)</f>
        <v/>
      </c>
      <c r="C383" t="str">
        <f>IF([1]电力分区!L383="","",[1]电力分区!L383)</f>
        <v/>
      </c>
    </row>
    <row r="384" spans="1:3" x14ac:dyDescent="0.15">
      <c r="A384" t="str">
        <f>IF([1]电力分区!A384="","",[1]电力分区!A384)</f>
        <v/>
      </c>
      <c r="B384" t="str">
        <f>IF([1]电力分区!G384="","",[1]电力分区!G384)</f>
        <v/>
      </c>
      <c r="C384" t="str">
        <f>IF([1]电力分区!L384="","",[1]电力分区!L384)</f>
        <v/>
      </c>
    </row>
    <row r="385" spans="1:3" x14ac:dyDescent="0.15">
      <c r="A385" t="str">
        <f>IF([1]电力分区!A385="","",[1]电力分区!A385)</f>
        <v/>
      </c>
      <c r="B385" t="str">
        <f>IF([1]电力分区!G385="","",[1]电力分区!G385)</f>
        <v/>
      </c>
      <c r="C385" t="str">
        <f>IF([1]电力分区!L385="","",[1]电力分区!L385)</f>
        <v/>
      </c>
    </row>
    <row r="386" spans="1:3" x14ac:dyDescent="0.15">
      <c r="A386" t="str">
        <f>IF([1]电力分区!A386="","",[1]电力分区!A386)</f>
        <v/>
      </c>
      <c r="B386" t="str">
        <f>IF([1]电力分区!G386="","",[1]电力分区!G386)</f>
        <v/>
      </c>
      <c r="C386" t="str">
        <f>IF([1]电力分区!L386="","",[1]电力分区!L386)</f>
        <v/>
      </c>
    </row>
    <row r="387" spans="1:3" x14ac:dyDescent="0.15">
      <c r="A387" t="str">
        <f>IF([1]电力分区!A387="","",[1]电力分区!A387)</f>
        <v/>
      </c>
      <c r="B387" t="str">
        <f>IF([1]电力分区!G387="","",[1]电力分区!G387)</f>
        <v/>
      </c>
      <c r="C387" t="str">
        <f>IF([1]电力分区!L387="","",[1]电力分区!L387)</f>
        <v/>
      </c>
    </row>
    <row r="388" spans="1:3" x14ac:dyDescent="0.15">
      <c r="A388" t="str">
        <f>IF([1]电力分区!A388="","",[1]电力分区!A388)</f>
        <v/>
      </c>
      <c r="B388" t="str">
        <f>IF([1]电力分区!G388="","",[1]电力分区!G388)</f>
        <v/>
      </c>
      <c r="C388" t="str">
        <f>IF([1]电力分区!L388="","",[1]电力分区!L388)</f>
        <v/>
      </c>
    </row>
    <row r="389" spans="1:3" x14ac:dyDescent="0.15">
      <c r="A389" t="str">
        <f>IF([1]电力分区!A389="","",[1]电力分区!A389)</f>
        <v/>
      </c>
      <c r="B389" t="str">
        <f>IF([1]电力分区!G389="","",[1]电力分区!G389)</f>
        <v/>
      </c>
      <c r="C389" t="str">
        <f>IF([1]电力分区!L389="","",[1]电力分区!L389)</f>
        <v/>
      </c>
    </row>
    <row r="390" spans="1:3" x14ac:dyDescent="0.15">
      <c r="A390" t="str">
        <f>IF([1]电力分区!A390="","",[1]电力分区!A390)</f>
        <v/>
      </c>
      <c r="B390" t="str">
        <f>IF([1]电力分区!G390="","",[1]电力分区!G390)</f>
        <v/>
      </c>
      <c r="C390" t="str">
        <f>IF([1]电力分区!L390="","",[1]电力分区!L390)</f>
        <v/>
      </c>
    </row>
    <row r="391" spans="1:3" x14ac:dyDescent="0.15">
      <c r="A391" t="str">
        <f>IF([1]电力分区!A391="","",[1]电力分区!A391)</f>
        <v/>
      </c>
      <c r="B391" t="str">
        <f>IF([1]电力分区!G391="","",[1]电力分区!G391)</f>
        <v/>
      </c>
      <c r="C391" t="str">
        <f>IF([1]电力分区!L391="","",[1]电力分区!L391)</f>
        <v/>
      </c>
    </row>
    <row r="392" spans="1:3" x14ac:dyDescent="0.15">
      <c r="A392" t="str">
        <f>IF([1]电力分区!A392="","",[1]电力分区!A392)</f>
        <v/>
      </c>
      <c r="B392" t="str">
        <f>IF([1]电力分区!G392="","",[1]电力分区!G392)</f>
        <v/>
      </c>
      <c r="C392" t="str">
        <f>IF([1]电力分区!L392="","",[1]电力分区!L392)</f>
        <v/>
      </c>
    </row>
    <row r="393" spans="1:3" x14ac:dyDescent="0.15">
      <c r="A393" t="str">
        <f>IF([1]电力分区!A393="","",[1]电力分区!A393)</f>
        <v/>
      </c>
      <c r="B393" t="str">
        <f>IF([1]电力分区!G393="","",[1]电力分区!G393)</f>
        <v/>
      </c>
      <c r="C393" t="str">
        <f>IF([1]电力分区!L393="","",[1]电力分区!L393)</f>
        <v/>
      </c>
    </row>
    <row r="394" spans="1:3" x14ac:dyDescent="0.15">
      <c r="A394" t="str">
        <f>IF([1]电力分区!A394="","",[1]电力分区!A394)</f>
        <v/>
      </c>
      <c r="B394" t="str">
        <f>IF([1]电力分区!G394="","",[1]电力分区!G394)</f>
        <v/>
      </c>
      <c r="C394" t="str">
        <f>IF([1]电力分区!L394="","",[1]电力分区!L394)</f>
        <v/>
      </c>
    </row>
    <row r="395" spans="1:3" x14ac:dyDescent="0.15">
      <c r="A395" t="str">
        <f>IF([1]电力分区!A395="","",[1]电力分区!A395)</f>
        <v/>
      </c>
      <c r="B395" t="str">
        <f>IF([1]电力分区!G395="","",[1]电力分区!G395)</f>
        <v/>
      </c>
      <c r="C395" t="str">
        <f>IF([1]电力分区!L395="","",[1]电力分区!L395)</f>
        <v/>
      </c>
    </row>
    <row r="396" spans="1:3" x14ac:dyDescent="0.15">
      <c r="A396" t="str">
        <f>IF([1]电力分区!A396="","",[1]电力分区!A396)</f>
        <v/>
      </c>
      <c r="B396" t="str">
        <f>IF([1]电力分区!G396="","",[1]电力分区!G396)</f>
        <v/>
      </c>
      <c r="C396" t="str">
        <f>IF([1]电力分区!L396="","",[1]电力分区!L396)</f>
        <v/>
      </c>
    </row>
    <row r="397" spans="1:3" x14ac:dyDescent="0.15">
      <c r="A397" t="str">
        <f>IF([1]电力分区!A397="","",[1]电力分区!A397)</f>
        <v/>
      </c>
      <c r="B397" t="str">
        <f>IF([1]电力分区!G397="","",[1]电力分区!G397)</f>
        <v/>
      </c>
      <c r="C397" t="str">
        <f>IF([1]电力分区!L397="","",[1]电力分区!L397)</f>
        <v/>
      </c>
    </row>
    <row r="398" spans="1:3" x14ac:dyDescent="0.15">
      <c r="A398" t="str">
        <f>IF([1]电力分区!A398="","",[1]电力分区!A398)</f>
        <v/>
      </c>
      <c r="B398" t="str">
        <f>IF([1]电力分区!G398="","",[1]电力分区!G398)</f>
        <v/>
      </c>
      <c r="C398" t="str">
        <f>IF([1]电力分区!L398="","",[1]电力分区!L398)</f>
        <v/>
      </c>
    </row>
    <row r="399" spans="1:3" x14ac:dyDescent="0.15">
      <c r="A399" t="str">
        <f>IF([1]电力分区!A399="","",[1]电力分区!A399)</f>
        <v/>
      </c>
      <c r="B399" t="str">
        <f>IF([1]电力分区!G399="","",[1]电力分区!G399)</f>
        <v/>
      </c>
      <c r="C399" t="str">
        <f>IF([1]电力分区!L399="","",[1]电力分区!L399)</f>
        <v/>
      </c>
    </row>
    <row r="400" spans="1:3" x14ac:dyDescent="0.15">
      <c r="A400" t="str">
        <f>IF([1]电力分区!A400="","",[1]电力分区!A400)</f>
        <v/>
      </c>
      <c r="B400" t="str">
        <f>IF([1]电力分区!G400="","",[1]电力分区!G400)</f>
        <v/>
      </c>
      <c r="C400" t="str">
        <f>IF([1]电力分区!L400="","",[1]电力分区!L400)</f>
        <v/>
      </c>
    </row>
    <row r="401" spans="1:3" x14ac:dyDescent="0.15">
      <c r="A401" t="str">
        <f>IF([1]电力分区!A401="","",[1]电力分区!A401)</f>
        <v/>
      </c>
      <c r="B401" t="str">
        <f>IF([1]电力分区!G401="","",[1]电力分区!G401)</f>
        <v/>
      </c>
      <c r="C401" t="str">
        <f>IF([1]电力分区!L401="","",[1]电力分区!L401)</f>
        <v/>
      </c>
    </row>
    <row r="402" spans="1:3" x14ac:dyDescent="0.15">
      <c r="A402" t="str">
        <f>IF([1]电力分区!A402="","",[1]电力分区!A402)</f>
        <v/>
      </c>
      <c r="B402" t="str">
        <f>IF([1]电力分区!G402="","",[1]电力分区!G402)</f>
        <v/>
      </c>
      <c r="C402" t="str">
        <f>IF([1]电力分区!L402="","",[1]电力分区!L402)</f>
        <v/>
      </c>
    </row>
    <row r="403" spans="1:3" x14ac:dyDescent="0.15">
      <c r="A403" t="str">
        <f>IF([1]电力分区!A403="","",[1]电力分区!A403)</f>
        <v/>
      </c>
      <c r="B403" t="str">
        <f>IF([1]电力分区!G403="","",[1]电力分区!G403)</f>
        <v/>
      </c>
      <c r="C403" t="str">
        <f>IF([1]电力分区!L403="","",[1]电力分区!L403)</f>
        <v/>
      </c>
    </row>
    <row r="404" spans="1:3" x14ac:dyDescent="0.15">
      <c r="A404" t="str">
        <f>IF([1]电力分区!A404="","",[1]电力分区!A404)</f>
        <v/>
      </c>
      <c r="B404" t="str">
        <f>IF([1]电力分区!G404="","",[1]电力分区!G404)</f>
        <v/>
      </c>
      <c r="C404" t="str">
        <f>IF([1]电力分区!L404="","",[1]电力分区!L404)</f>
        <v/>
      </c>
    </row>
    <row r="405" spans="1:3" x14ac:dyDescent="0.15">
      <c r="A405" t="str">
        <f>IF([1]电力分区!A405="","",[1]电力分区!A405)</f>
        <v/>
      </c>
      <c r="B405" t="str">
        <f>IF([1]电力分区!G405="","",[1]电力分区!G405)</f>
        <v/>
      </c>
      <c r="C405" t="str">
        <f>IF([1]电力分区!L405="","",[1]电力分区!L405)</f>
        <v/>
      </c>
    </row>
    <row r="406" spans="1:3" x14ac:dyDescent="0.15">
      <c r="A406" t="str">
        <f>IF([1]电力分区!A406="","",[1]电力分区!A406)</f>
        <v/>
      </c>
      <c r="B406" t="str">
        <f>IF([1]电力分区!G406="","",[1]电力分区!G406)</f>
        <v/>
      </c>
      <c r="C406" t="str">
        <f>IF([1]电力分区!L406="","",[1]电力分区!L406)</f>
        <v/>
      </c>
    </row>
    <row r="407" spans="1:3" x14ac:dyDescent="0.15">
      <c r="A407" t="str">
        <f>IF([1]电力分区!A407="","",[1]电力分区!A407)</f>
        <v/>
      </c>
      <c r="B407" t="str">
        <f>IF([1]电力分区!G407="","",[1]电力分区!G407)</f>
        <v/>
      </c>
      <c r="C407" t="str">
        <f>IF([1]电力分区!L407="","",[1]电力分区!L407)</f>
        <v/>
      </c>
    </row>
    <row r="408" spans="1:3" x14ac:dyDescent="0.15">
      <c r="A408" t="str">
        <f>IF([1]电力分区!A408="","",[1]电力分区!A408)</f>
        <v/>
      </c>
      <c r="B408" t="str">
        <f>IF([1]电力分区!G408="","",[1]电力分区!G408)</f>
        <v/>
      </c>
      <c r="C408" t="str">
        <f>IF([1]电力分区!L408="","",[1]电力分区!L408)</f>
        <v/>
      </c>
    </row>
    <row r="409" spans="1:3" x14ac:dyDescent="0.15">
      <c r="A409" t="str">
        <f>IF([1]电力分区!A409="","",[1]电力分区!A409)</f>
        <v/>
      </c>
      <c r="B409" t="str">
        <f>IF([1]电力分区!G409="","",[1]电力分区!G409)</f>
        <v/>
      </c>
      <c r="C409" t="str">
        <f>IF([1]电力分区!L409="","",[1]电力分区!L409)</f>
        <v/>
      </c>
    </row>
    <row r="410" spans="1:3" x14ac:dyDescent="0.15">
      <c r="A410" t="str">
        <f>IF([1]电力分区!A410="","",[1]电力分区!A410)</f>
        <v/>
      </c>
      <c r="B410" t="str">
        <f>IF([1]电力分区!G410="","",[1]电力分区!G410)</f>
        <v/>
      </c>
      <c r="C410" t="str">
        <f>IF([1]电力分区!L410="","",[1]电力分区!L410)</f>
        <v/>
      </c>
    </row>
    <row r="411" spans="1:3" x14ac:dyDescent="0.15">
      <c r="A411" t="str">
        <f>IF([1]电力分区!A411="","",[1]电力分区!A411)</f>
        <v/>
      </c>
      <c r="B411" t="str">
        <f>IF([1]电力分区!G411="","",[1]电力分区!G411)</f>
        <v/>
      </c>
      <c r="C411" t="str">
        <f>IF([1]电力分区!L411="","",[1]电力分区!L411)</f>
        <v/>
      </c>
    </row>
    <row r="412" spans="1:3" x14ac:dyDescent="0.15">
      <c r="A412" t="str">
        <f>IF([1]电力分区!A412="","",[1]电力分区!A412)</f>
        <v/>
      </c>
      <c r="B412" t="str">
        <f>IF([1]电力分区!G412="","",[1]电力分区!G412)</f>
        <v/>
      </c>
      <c r="C412" t="str">
        <f>IF([1]电力分区!L412="","",[1]电力分区!L412)</f>
        <v/>
      </c>
    </row>
    <row r="413" spans="1:3" x14ac:dyDescent="0.15">
      <c r="A413" t="str">
        <f>IF([1]电力分区!A413="","",[1]电力分区!A413)</f>
        <v/>
      </c>
      <c r="B413" t="str">
        <f>IF([1]电力分区!G413="","",[1]电力分区!G413)</f>
        <v/>
      </c>
      <c r="C413" t="str">
        <f>IF([1]电力分区!L413="","",[1]电力分区!L413)</f>
        <v/>
      </c>
    </row>
    <row r="414" spans="1:3" x14ac:dyDescent="0.15">
      <c r="A414" t="str">
        <f>IF([1]电力分区!A414="","",[1]电力分区!A414)</f>
        <v/>
      </c>
      <c r="B414" t="str">
        <f>IF([1]电力分区!G414="","",[1]电力分区!G414)</f>
        <v/>
      </c>
      <c r="C414" t="str">
        <f>IF([1]电力分区!L414="","",[1]电力分区!L414)</f>
        <v/>
      </c>
    </row>
    <row r="415" spans="1:3" x14ac:dyDescent="0.15">
      <c r="A415" t="str">
        <f>IF([1]电力分区!A415="","",[1]电力分区!A415)</f>
        <v/>
      </c>
      <c r="B415" t="str">
        <f>IF([1]电力分区!G415="","",[1]电力分区!G415)</f>
        <v/>
      </c>
      <c r="C415" t="str">
        <f>IF([1]电力分区!L415="","",[1]电力分区!L415)</f>
        <v/>
      </c>
    </row>
    <row r="416" spans="1:3" x14ac:dyDescent="0.15">
      <c r="A416" t="str">
        <f>IF([1]电力分区!A416="","",[1]电力分区!A416)</f>
        <v/>
      </c>
      <c r="B416" t="str">
        <f>IF([1]电力分区!G416="","",[1]电力分区!G416)</f>
        <v/>
      </c>
      <c r="C416" t="str">
        <f>IF([1]电力分区!L416="","",[1]电力分区!L416)</f>
        <v/>
      </c>
    </row>
    <row r="417" spans="1:3" x14ac:dyDescent="0.15">
      <c r="A417" t="str">
        <f>IF([1]电力分区!A417="","",[1]电力分区!A417)</f>
        <v/>
      </c>
      <c r="B417" t="str">
        <f>IF([1]电力分区!G417="","",[1]电力分区!G417)</f>
        <v/>
      </c>
      <c r="C417" t="str">
        <f>IF([1]电力分区!L417="","",[1]电力分区!L417)</f>
        <v/>
      </c>
    </row>
    <row r="418" spans="1:3" x14ac:dyDescent="0.15">
      <c r="A418" t="str">
        <f>IF([1]电力分区!A418="","",[1]电力分区!A418)</f>
        <v/>
      </c>
      <c r="B418" t="str">
        <f>IF([1]电力分区!G418="","",[1]电力分区!G418)</f>
        <v/>
      </c>
      <c r="C418" t="str">
        <f>IF([1]电力分区!L418="","",[1]电力分区!L418)</f>
        <v/>
      </c>
    </row>
    <row r="419" spans="1:3" x14ac:dyDescent="0.15">
      <c r="A419" t="str">
        <f>IF([1]电力分区!A419="","",[1]电力分区!A419)</f>
        <v/>
      </c>
      <c r="B419" t="str">
        <f>IF([1]电力分区!G419="","",[1]电力分区!G419)</f>
        <v/>
      </c>
      <c r="C419" t="str">
        <f>IF([1]电力分区!L419="","",[1]电力分区!L419)</f>
        <v/>
      </c>
    </row>
    <row r="420" spans="1:3" x14ac:dyDescent="0.15">
      <c r="A420" t="str">
        <f>IF([1]电力分区!A420="","",[1]电力分区!A420)</f>
        <v/>
      </c>
      <c r="B420" t="str">
        <f>IF([1]电力分区!G420="","",[1]电力分区!G420)</f>
        <v/>
      </c>
      <c r="C420" t="str">
        <f>IF([1]电力分区!L420="","",[1]电力分区!L420)</f>
        <v/>
      </c>
    </row>
    <row r="421" spans="1:3" x14ac:dyDescent="0.15">
      <c r="A421" t="str">
        <f>IF([1]电力分区!A421="","",[1]电力分区!A421)</f>
        <v/>
      </c>
      <c r="B421" t="str">
        <f>IF([1]电力分区!G421="","",[1]电力分区!G421)</f>
        <v/>
      </c>
      <c r="C421" t="str">
        <f>IF([1]电力分区!L421="","",[1]电力分区!L421)</f>
        <v/>
      </c>
    </row>
    <row r="422" spans="1:3" x14ac:dyDescent="0.15">
      <c r="A422" t="str">
        <f>IF([1]电力分区!A422="","",[1]电力分区!A422)</f>
        <v/>
      </c>
      <c r="B422" t="str">
        <f>IF([1]电力分区!G422="","",[1]电力分区!G422)</f>
        <v/>
      </c>
      <c r="C422" t="str">
        <f>IF([1]电力分区!L422="","",[1]电力分区!L422)</f>
        <v/>
      </c>
    </row>
    <row r="423" spans="1:3" x14ac:dyDescent="0.15">
      <c r="A423" t="str">
        <f>IF([1]电力分区!A423="","",[1]电力分区!A423)</f>
        <v/>
      </c>
      <c r="B423" t="str">
        <f>IF([1]电力分区!G423="","",[1]电力分区!G423)</f>
        <v/>
      </c>
      <c r="C423" t="str">
        <f>IF([1]电力分区!L423="","",[1]电力分区!L423)</f>
        <v/>
      </c>
    </row>
    <row r="424" spans="1:3" x14ac:dyDescent="0.15">
      <c r="A424" t="str">
        <f>IF([1]电力分区!A424="","",[1]电力分区!A424)</f>
        <v/>
      </c>
      <c r="B424" t="str">
        <f>IF([1]电力分区!G424="","",[1]电力分区!G424)</f>
        <v/>
      </c>
      <c r="C424" t="str">
        <f>IF([1]电力分区!L424="","",[1]电力分区!L424)</f>
        <v/>
      </c>
    </row>
    <row r="425" spans="1:3" x14ac:dyDescent="0.15">
      <c r="A425" t="str">
        <f>IF([1]电力分区!A425="","",[1]电力分区!A425)</f>
        <v/>
      </c>
      <c r="B425" t="str">
        <f>IF([1]电力分区!G425="","",[1]电力分区!G425)</f>
        <v/>
      </c>
      <c r="C425" t="str">
        <f>IF([1]电力分区!L425="","",[1]电力分区!L425)</f>
        <v/>
      </c>
    </row>
    <row r="426" spans="1:3" x14ac:dyDescent="0.15">
      <c r="A426" t="str">
        <f>IF([1]电力分区!A426="","",[1]电力分区!A426)</f>
        <v/>
      </c>
      <c r="B426" t="str">
        <f>IF([1]电力分区!G426="","",[1]电力分区!G426)</f>
        <v/>
      </c>
      <c r="C426" t="str">
        <f>IF([1]电力分区!L426="","",[1]电力分区!L426)</f>
        <v/>
      </c>
    </row>
    <row r="427" spans="1:3" x14ac:dyDescent="0.15">
      <c r="A427" t="str">
        <f>IF([1]电力分区!A427="","",[1]电力分区!A427)</f>
        <v/>
      </c>
      <c r="B427" t="str">
        <f>IF([1]电力分区!G427="","",[1]电力分区!G427)</f>
        <v/>
      </c>
      <c r="C427" t="str">
        <f>IF([1]电力分区!L427="","",[1]电力分区!L427)</f>
        <v/>
      </c>
    </row>
    <row r="428" spans="1:3" x14ac:dyDescent="0.15">
      <c r="A428" t="str">
        <f>IF([1]电力分区!A428="","",[1]电力分区!A428)</f>
        <v/>
      </c>
      <c r="B428" t="str">
        <f>IF([1]电力分区!G428="","",[1]电力分区!G428)</f>
        <v/>
      </c>
      <c r="C428" t="str">
        <f>IF([1]电力分区!L428="","",[1]电力分区!L428)</f>
        <v/>
      </c>
    </row>
    <row r="429" spans="1:3" x14ac:dyDescent="0.15">
      <c r="A429" t="str">
        <f>IF([1]电力分区!A429="","",[1]电力分区!A429)</f>
        <v/>
      </c>
      <c r="B429" t="str">
        <f>IF([1]电力分区!G429="","",[1]电力分区!G429)</f>
        <v/>
      </c>
      <c r="C429" t="str">
        <f>IF([1]电力分区!L429="","",[1]电力分区!L429)</f>
        <v/>
      </c>
    </row>
    <row r="430" spans="1:3" x14ac:dyDescent="0.15">
      <c r="A430" t="str">
        <f>IF([1]电力分区!A430="","",[1]电力分区!A430)</f>
        <v/>
      </c>
      <c r="B430" t="str">
        <f>IF([1]电力分区!G430="","",[1]电力分区!G430)</f>
        <v/>
      </c>
      <c r="C430" t="str">
        <f>IF([1]电力分区!L430="","",[1]电力分区!L430)</f>
        <v/>
      </c>
    </row>
    <row r="431" spans="1:3" x14ac:dyDescent="0.15">
      <c r="A431" t="str">
        <f>IF([1]电力分区!A431="","",[1]电力分区!A431)</f>
        <v/>
      </c>
      <c r="B431" t="str">
        <f>IF([1]电力分区!G431="","",[1]电力分区!G431)</f>
        <v/>
      </c>
      <c r="C431" t="str">
        <f>IF([1]电力分区!L431="","",[1]电力分区!L431)</f>
        <v/>
      </c>
    </row>
    <row r="432" spans="1:3" x14ac:dyDescent="0.15">
      <c r="A432" t="str">
        <f>IF([1]电力分区!A432="","",[1]电力分区!A432)</f>
        <v/>
      </c>
      <c r="B432" t="str">
        <f>IF([1]电力分区!G432="","",[1]电力分区!G432)</f>
        <v/>
      </c>
      <c r="C432" t="str">
        <f>IF([1]电力分区!L432="","",[1]电力分区!L432)</f>
        <v/>
      </c>
    </row>
    <row r="433" spans="1:3" x14ac:dyDescent="0.15">
      <c r="A433" t="str">
        <f>IF([1]电力分区!A433="","",[1]电力分区!A433)</f>
        <v/>
      </c>
      <c r="B433" t="str">
        <f>IF([1]电力分区!G433="","",[1]电力分区!G433)</f>
        <v/>
      </c>
      <c r="C433" t="str">
        <f>IF([1]电力分区!L433="","",[1]电力分区!L433)</f>
        <v/>
      </c>
    </row>
    <row r="434" spans="1:3" x14ac:dyDescent="0.15">
      <c r="A434" t="str">
        <f>IF([1]电力分区!A434="","",[1]电力分区!A434)</f>
        <v/>
      </c>
      <c r="B434" t="str">
        <f>IF([1]电力分区!G434="","",[1]电力分区!G434)</f>
        <v/>
      </c>
      <c r="C434" t="str">
        <f>IF([1]电力分区!L434="","",[1]电力分区!L434)</f>
        <v/>
      </c>
    </row>
    <row r="435" spans="1:3" x14ac:dyDescent="0.15">
      <c r="A435" t="str">
        <f>IF([1]电力分区!A435="","",[1]电力分区!A435)</f>
        <v/>
      </c>
      <c r="B435" t="str">
        <f>IF([1]电力分区!G435="","",[1]电力分区!G435)</f>
        <v/>
      </c>
      <c r="C435" t="str">
        <f>IF([1]电力分区!L435="","",[1]电力分区!L435)</f>
        <v/>
      </c>
    </row>
    <row r="436" spans="1:3" x14ac:dyDescent="0.15">
      <c r="A436" t="str">
        <f>IF([1]电力分区!A436="","",[1]电力分区!A436)</f>
        <v/>
      </c>
      <c r="B436" t="str">
        <f>IF([1]电力分区!G436="","",[1]电力分区!G436)</f>
        <v/>
      </c>
      <c r="C436" t="str">
        <f>IF([1]电力分区!L436="","",[1]电力分区!L436)</f>
        <v/>
      </c>
    </row>
    <row r="437" spans="1:3" x14ac:dyDescent="0.15">
      <c r="A437" t="str">
        <f>IF([1]电力分区!A437="","",[1]电力分区!A437)</f>
        <v/>
      </c>
      <c r="B437" t="str">
        <f>IF([1]电力分区!G437="","",[1]电力分区!G437)</f>
        <v/>
      </c>
      <c r="C437" t="str">
        <f>IF([1]电力分区!L437="","",[1]电力分区!L437)</f>
        <v/>
      </c>
    </row>
    <row r="438" spans="1:3" x14ac:dyDescent="0.15">
      <c r="A438" t="str">
        <f>IF([1]电力分区!A438="","",[1]电力分区!A438)</f>
        <v/>
      </c>
      <c r="B438" t="str">
        <f>IF([1]电力分区!G438="","",[1]电力分区!G438)</f>
        <v/>
      </c>
      <c r="C438" t="str">
        <f>IF([1]电力分区!L438="","",[1]电力分区!L438)</f>
        <v/>
      </c>
    </row>
    <row r="439" spans="1:3" x14ac:dyDescent="0.15">
      <c r="A439" t="str">
        <f>IF([1]电力分区!A439="","",[1]电力分区!A439)</f>
        <v/>
      </c>
      <c r="B439" t="str">
        <f>IF([1]电力分区!G439="","",[1]电力分区!G439)</f>
        <v/>
      </c>
      <c r="C439" t="str">
        <f>IF([1]电力分区!L439="","",[1]电力分区!L439)</f>
        <v/>
      </c>
    </row>
    <row r="440" spans="1:3" x14ac:dyDescent="0.15">
      <c r="A440" t="str">
        <f>IF([1]电力分区!A440="","",[1]电力分区!A440)</f>
        <v/>
      </c>
      <c r="B440" t="str">
        <f>IF([1]电力分区!G440="","",[1]电力分区!G440)</f>
        <v/>
      </c>
      <c r="C440" t="str">
        <f>IF([1]电力分区!L440="","",[1]电力分区!L440)</f>
        <v/>
      </c>
    </row>
    <row r="441" spans="1:3" x14ac:dyDescent="0.15">
      <c r="A441" t="str">
        <f>IF([1]电力分区!A441="","",[1]电力分区!A441)</f>
        <v/>
      </c>
      <c r="B441" t="str">
        <f>IF([1]电力分区!G441="","",[1]电力分区!G441)</f>
        <v/>
      </c>
      <c r="C441" t="str">
        <f>IF([1]电力分区!L441="","",[1]电力分区!L441)</f>
        <v/>
      </c>
    </row>
    <row r="442" spans="1:3" x14ac:dyDescent="0.15">
      <c r="A442" t="str">
        <f>IF([1]电力分区!A442="","",[1]电力分区!A442)</f>
        <v/>
      </c>
      <c r="B442" t="str">
        <f>IF([1]电力分区!G442="","",[1]电力分区!G442)</f>
        <v/>
      </c>
      <c r="C442" t="str">
        <f>IF([1]电力分区!L442="","",[1]电力分区!L442)</f>
        <v/>
      </c>
    </row>
    <row r="443" spans="1:3" x14ac:dyDescent="0.15">
      <c r="A443" t="str">
        <f>IF([1]电力分区!A443="","",[1]电力分区!A443)</f>
        <v/>
      </c>
      <c r="B443" t="str">
        <f>IF([1]电力分区!G443="","",[1]电力分区!G443)</f>
        <v/>
      </c>
      <c r="C443" t="str">
        <f>IF([1]电力分区!L443="","",[1]电力分区!L443)</f>
        <v/>
      </c>
    </row>
    <row r="444" spans="1:3" x14ac:dyDescent="0.15">
      <c r="A444" t="str">
        <f>IF([1]电力分区!A444="","",[1]电力分区!A444)</f>
        <v/>
      </c>
      <c r="B444" t="str">
        <f>IF([1]电力分区!G444="","",[1]电力分区!G444)</f>
        <v/>
      </c>
      <c r="C444" t="str">
        <f>IF([1]电力分区!L444="","",[1]电力分区!L444)</f>
        <v/>
      </c>
    </row>
    <row r="445" spans="1:3" x14ac:dyDescent="0.15">
      <c r="A445" t="str">
        <f>IF([1]电力分区!A445="","",[1]电力分区!A445)</f>
        <v/>
      </c>
      <c r="B445" t="str">
        <f>IF([1]电力分区!G445="","",[1]电力分区!G445)</f>
        <v/>
      </c>
      <c r="C445" t="str">
        <f>IF([1]电力分区!L445="","",[1]电力分区!L445)</f>
        <v/>
      </c>
    </row>
    <row r="446" spans="1:3" x14ac:dyDescent="0.15">
      <c r="A446" t="str">
        <f>IF([1]电力分区!A446="","",[1]电力分区!A446)</f>
        <v/>
      </c>
      <c r="B446" t="str">
        <f>IF([1]电力分区!G446="","",[1]电力分区!G446)</f>
        <v/>
      </c>
      <c r="C446" t="str">
        <f>IF([1]电力分区!L446="","",[1]电力分区!L446)</f>
        <v/>
      </c>
    </row>
    <row r="447" spans="1:3" x14ac:dyDescent="0.15">
      <c r="A447" t="str">
        <f>IF([1]电力分区!A447="","",[1]电力分区!A447)</f>
        <v/>
      </c>
      <c r="B447" t="str">
        <f>IF([1]电力分区!G447="","",[1]电力分区!G447)</f>
        <v/>
      </c>
      <c r="C447" t="str">
        <f>IF([1]电力分区!L447="","",[1]电力分区!L447)</f>
        <v/>
      </c>
    </row>
    <row r="448" spans="1:3" x14ac:dyDescent="0.15">
      <c r="A448" t="str">
        <f>IF([1]电力分区!A448="","",[1]电力分区!A448)</f>
        <v/>
      </c>
      <c r="B448" t="str">
        <f>IF([1]电力分区!G448="","",[1]电力分区!G448)</f>
        <v/>
      </c>
      <c r="C448" t="str">
        <f>IF([1]电力分区!L448="","",[1]电力分区!L448)</f>
        <v/>
      </c>
    </row>
    <row r="449" spans="1:3" x14ac:dyDescent="0.15">
      <c r="A449" t="str">
        <f>IF([1]电力分区!A449="","",[1]电力分区!A449)</f>
        <v/>
      </c>
      <c r="B449" t="str">
        <f>IF([1]电力分区!G449="","",[1]电力分区!G449)</f>
        <v/>
      </c>
      <c r="C449" t="str">
        <f>IF([1]电力分区!L449="","",[1]电力分区!L449)</f>
        <v/>
      </c>
    </row>
    <row r="450" spans="1:3" x14ac:dyDescent="0.15">
      <c r="A450" t="str">
        <f>IF([1]电力分区!A450="","",[1]电力分区!A450)</f>
        <v/>
      </c>
      <c r="B450" t="str">
        <f>IF([1]电力分区!G450="","",[1]电力分区!G450)</f>
        <v/>
      </c>
      <c r="C450" t="str">
        <f>IF([1]电力分区!L450="","",[1]电力分区!L450)</f>
        <v/>
      </c>
    </row>
    <row r="451" spans="1:3" x14ac:dyDescent="0.15">
      <c r="A451" t="str">
        <f>IF([1]电力分区!A451="","",[1]电力分区!A451)</f>
        <v/>
      </c>
      <c r="B451" t="str">
        <f>IF([1]电力分区!G451="","",[1]电力分区!G451)</f>
        <v/>
      </c>
      <c r="C451" t="str">
        <f>IF([1]电力分区!L451="","",[1]电力分区!L451)</f>
        <v/>
      </c>
    </row>
    <row r="452" spans="1:3" x14ac:dyDescent="0.15">
      <c r="A452" t="str">
        <f>IF([1]电力分区!A452="","",[1]电力分区!A452)</f>
        <v/>
      </c>
      <c r="B452" t="str">
        <f>IF([1]电力分区!G452="","",[1]电力分区!G452)</f>
        <v/>
      </c>
      <c r="C452" t="str">
        <f>IF([1]电力分区!L452="","",[1]电力分区!L452)</f>
        <v/>
      </c>
    </row>
    <row r="453" spans="1:3" x14ac:dyDescent="0.15">
      <c r="A453" t="str">
        <f>IF([1]电力分区!A453="","",[1]电力分区!A453)</f>
        <v/>
      </c>
      <c r="B453" t="str">
        <f>IF([1]电力分区!G453="","",[1]电力分区!G453)</f>
        <v/>
      </c>
      <c r="C453" t="str">
        <f>IF([1]电力分区!L453="","",[1]电力分区!L453)</f>
        <v/>
      </c>
    </row>
    <row r="454" spans="1:3" x14ac:dyDescent="0.15">
      <c r="A454" t="str">
        <f>IF([1]电力分区!A454="","",[1]电力分区!A454)</f>
        <v/>
      </c>
      <c r="B454" t="str">
        <f>IF([1]电力分区!G454="","",[1]电力分区!G454)</f>
        <v/>
      </c>
      <c r="C454" t="str">
        <f>IF([1]电力分区!L454="","",[1]电力分区!L454)</f>
        <v/>
      </c>
    </row>
    <row r="455" spans="1:3" x14ac:dyDescent="0.15">
      <c r="A455" t="str">
        <f>IF([1]电力分区!A455="","",[1]电力分区!A455)</f>
        <v/>
      </c>
      <c r="B455" t="str">
        <f>IF([1]电力分区!G455="","",[1]电力分区!G455)</f>
        <v/>
      </c>
      <c r="C455" t="str">
        <f>IF([1]电力分区!L455="","",[1]电力分区!L455)</f>
        <v/>
      </c>
    </row>
    <row r="456" spans="1:3" x14ac:dyDescent="0.15">
      <c r="A456" t="str">
        <f>IF([1]电力分区!A456="","",[1]电力分区!A456)</f>
        <v/>
      </c>
      <c r="B456" t="str">
        <f>IF([1]电力分区!G456="","",[1]电力分区!G456)</f>
        <v/>
      </c>
      <c r="C456" t="str">
        <f>IF([1]电力分区!L456="","",[1]电力分区!L456)</f>
        <v/>
      </c>
    </row>
    <row r="457" spans="1:3" x14ac:dyDescent="0.15">
      <c r="A457" t="str">
        <f>IF([1]电力分区!A457="","",[1]电力分区!A457)</f>
        <v/>
      </c>
      <c r="B457" t="str">
        <f>IF([1]电力分区!G457="","",[1]电力分区!G457)</f>
        <v/>
      </c>
      <c r="C457" t="str">
        <f>IF([1]电力分区!L457="","",[1]电力分区!L457)</f>
        <v/>
      </c>
    </row>
    <row r="458" spans="1:3" x14ac:dyDescent="0.15">
      <c r="A458" t="str">
        <f>IF([1]电力分区!A458="","",[1]电力分区!A458)</f>
        <v/>
      </c>
      <c r="B458" t="str">
        <f>IF([1]电力分区!G458="","",[1]电力分区!G458)</f>
        <v/>
      </c>
      <c r="C458" t="str">
        <f>IF([1]电力分区!L458="","",[1]电力分区!L458)</f>
        <v/>
      </c>
    </row>
    <row r="459" spans="1:3" x14ac:dyDescent="0.15">
      <c r="A459" t="str">
        <f>IF([1]电力分区!A459="","",[1]电力分区!A459)</f>
        <v/>
      </c>
      <c r="B459" t="str">
        <f>IF([1]电力分区!G459="","",[1]电力分区!G459)</f>
        <v/>
      </c>
      <c r="C459" t="str">
        <f>IF([1]电力分区!L459="","",[1]电力分区!L459)</f>
        <v/>
      </c>
    </row>
    <row r="460" spans="1:3" x14ac:dyDescent="0.15">
      <c r="A460" t="str">
        <f>IF([1]电力分区!A460="","",[1]电力分区!A460)</f>
        <v/>
      </c>
      <c r="B460" t="str">
        <f>IF([1]电力分区!G460="","",[1]电力分区!G460)</f>
        <v/>
      </c>
      <c r="C460" t="str">
        <f>IF([1]电力分区!L460="","",[1]电力分区!L460)</f>
        <v/>
      </c>
    </row>
    <row r="461" spans="1:3" x14ac:dyDescent="0.15">
      <c r="A461" t="str">
        <f>IF([1]电力分区!A461="","",[1]电力分区!A461)</f>
        <v/>
      </c>
      <c r="B461" t="str">
        <f>IF([1]电力分区!G461="","",[1]电力分区!G461)</f>
        <v/>
      </c>
      <c r="C461" t="str">
        <f>IF([1]电力分区!L461="","",[1]电力分区!L461)</f>
        <v/>
      </c>
    </row>
    <row r="462" spans="1:3" x14ac:dyDescent="0.15">
      <c r="A462" t="str">
        <f>IF([1]电力分区!A462="","",[1]电力分区!A462)</f>
        <v/>
      </c>
      <c r="B462" t="str">
        <f>IF([1]电力分区!G462="","",[1]电力分区!G462)</f>
        <v/>
      </c>
      <c r="C462" t="str">
        <f>IF([1]电力分区!L462="","",[1]电力分区!L462)</f>
        <v/>
      </c>
    </row>
    <row r="463" spans="1:3" x14ac:dyDescent="0.15">
      <c r="A463" t="str">
        <f>IF([1]电力分区!A463="","",[1]电力分区!A463)</f>
        <v/>
      </c>
      <c r="B463" t="str">
        <f>IF([1]电力分区!G463="","",[1]电力分区!G463)</f>
        <v/>
      </c>
      <c r="C463" t="str">
        <f>IF([1]电力分区!L463="","",[1]电力分区!L463)</f>
        <v/>
      </c>
    </row>
    <row r="464" spans="1:3" x14ac:dyDescent="0.15">
      <c r="A464" t="str">
        <f>IF([1]电力分区!A464="","",[1]电力分区!A464)</f>
        <v/>
      </c>
      <c r="B464" t="str">
        <f>IF([1]电力分区!G464="","",[1]电力分区!G464)</f>
        <v/>
      </c>
      <c r="C464" t="str">
        <f>IF([1]电力分区!L464="","",[1]电力分区!L464)</f>
        <v/>
      </c>
    </row>
    <row r="465" spans="1:3" x14ac:dyDescent="0.15">
      <c r="A465" t="str">
        <f>IF([1]电力分区!A465="","",[1]电力分区!A465)</f>
        <v/>
      </c>
      <c r="B465" t="str">
        <f>IF([1]电力分区!G465="","",[1]电力分区!G465)</f>
        <v/>
      </c>
      <c r="C465" t="str">
        <f>IF([1]电力分区!L465="","",[1]电力分区!L465)</f>
        <v/>
      </c>
    </row>
    <row r="466" spans="1:3" x14ac:dyDescent="0.15">
      <c r="A466" t="str">
        <f>IF([1]电力分区!A466="","",[1]电力分区!A466)</f>
        <v/>
      </c>
      <c r="B466" t="str">
        <f>IF([1]电力分区!G466="","",[1]电力分区!G466)</f>
        <v/>
      </c>
      <c r="C466" t="str">
        <f>IF([1]电力分区!L466="","",[1]电力分区!L466)</f>
        <v/>
      </c>
    </row>
    <row r="467" spans="1:3" x14ac:dyDescent="0.15">
      <c r="A467" t="str">
        <f>IF([1]电力分区!A467="","",[1]电力分区!A467)</f>
        <v/>
      </c>
      <c r="B467" t="str">
        <f>IF([1]电力分区!G467="","",[1]电力分区!G467)</f>
        <v/>
      </c>
      <c r="C467" t="str">
        <f>IF([1]电力分区!L467="","",[1]电力分区!L467)</f>
        <v/>
      </c>
    </row>
    <row r="468" spans="1:3" x14ac:dyDescent="0.15">
      <c r="A468" t="str">
        <f>IF([1]电力分区!A468="","",[1]电力分区!A468)</f>
        <v/>
      </c>
      <c r="B468" t="str">
        <f>IF([1]电力分区!G468="","",[1]电力分区!G468)</f>
        <v/>
      </c>
      <c r="C468" t="str">
        <f>IF([1]电力分区!L468="","",[1]电力分区!L468)</f>
        <v/>
      </c>
    </row>
    <row r="469" spans="1:3" x14ac:dyDescent="0.15">
      <c r="A469" t="str">
        <f>IF([1]电力分区!A469="","",[1]电力分区!A469)</f>
        <v/>
      </c>
      <c r="B469" t="str">
        <f>IF([1]电力分区!G469="","",[1]电力分区!G469)</f>
        <v/>
      </c>
      <c r="C469" t="str">
        <f>IF([1]电力分区!L469="","",[1]电力分区!L469)</f>
        <v/>
      </c>
    </row>
    <row r="470" spans="1:3" x14ac:dyDescent="0.15">
      <c r="A470" t="str">
        <f>IF([1]电力分区!A470="","",[1]电力分区!A470)</f>
        <v/>
      </c>
      <c r="B470" t="str">
        <f>IF([1]电力分区!G470="","",[1]电力分区!G470)</f>
        <v/>
      </c>
      <c r="C470" t="str">
        <f>IF([1]电力分区!L470="","",[1]电力分区!L470)</f>
        <v/>
      </c>
    </row>
    <row r="471" spans="1:3" x14ac:dyDescent="0.15">
      <c r="A471" t="str">
        <f>IF([1]电力分区!A471="","",[1]电力分区!A471)</f>
        <v/>
      </c>
      <c r="B471" t="str">
        <f>IF([1]电力分区!G471="","",[1]电力分区!G471)</f>
        <v/>
      </c>
      <c r="C471" t="str">
        <f>IF([1]电力分区!L471="","",[1]电力分区!L471)</f>
        <v/>
      </c>
    </row>
    <row r="472" spans="1:3" x14ac:dyDescent="0.15">
      <c r="A472" t="str">
        <f>IF([1]电力分区!A472="","",[1]电力分区!A472)</f>
        <v/>
      </c>
      <c r="B472" t="str">
        <f>IF([1]电力分区!G472="","",[1]电力分区!G472)</f>
        <v/>
      </c>
      <c r="C472" t="str">
        <f>IF([1]电力分区!L472="","",[1]电力分区!L472)</f>
        <v/>
      </c>
    </row>
    <row r="473" spans="1:3" x14ac:dyDescent="0.15">
      <c r="A473" t="str">
        <f>IF([1]电力分区!A473="","",[1]电力分区!A473)</f>
        <v/>
      </c>
      <c r="B473" t="str">
        <f>IF([1]电力分区!G473="","",[1]电力分区!G473)</f>
        <v/>
      </c>
      <c r="C473" t="str">
        <f>IF([1]电力分区!L473="","",[1]电力分区!L473)</f>
        <v/>
      </c>
    </row>
    <row r="474" spans="1:3" x14ac:dyDescent="0.15">
      <c r="A474" t="str">
        <f>IF([1]电力分区!A474="","",[1]电力分区!A474)</f>
        <v/>
      </c>
      <c r="B474" t="str">
        <f>IF([1]电力分区!G474="","",[1]电力分区!G474)</f>
        <v/>
      </c>
      <c r="C474" t="str">
        <f>IF([1]电力分区!L474="","",[1]电力分区!L474)</f>
        <v/>
      </c>
    </row>
    <row r="475" spans="1:3" x14ac:dyDescent="0.15">
      <c r="A475" t="str">
        <f>IF([1]电力分区!A475="","",[1]电力分区!A475)</f>
        <v/>
      </c>
      <c r="B475" t="str">
        <f>IF([1]电力分区!G475="","",[1]电力分区!G475)</f>
        <v/>
      </c>
      <c r="C475" t="str">
        <f>IF([1]电力分区!L475="","",[1]电力分区!L475)</f>
        <v/>
      </c>
    </row>
    <row r="476" spans="1:3" x14ac:dyDescent="0.15">
      <c r="A476" t="str">
        <f>IF([1]电力分区!A476="","",[1]电力分区!A476)</f>
        <v/>
      </c>
      <c r="B476" t="str">
        <f>IF([1]电力分区!G476="","",[1]电力分区!G476)</f>
        <v/>
      </c>
      <c r="C476" t="str">
        <f>IF([1]电力分区!L476="","",[1]电力分区!L476)</f>
        <v/>
      </c>
    </row>
    <row r="477" spans="1:3" x14ac:dyDescent="0.15">
      <c r="A477" t="str">
        <f>IF([1]电力分区!A477="","",[1]电力分区!A477)</f>
        <v/>
      </c>
      <c r="B477" t="str">
        <f>IF([1]电力分区!G477="","",[1]电力分区!G477)</f>
        <v/>
      </c>
      <c r="C477" t="str">
        <f>IF([1]电力分区!L477="","",[1]电力分区!L477)</f>
        <v/>
      </c>
    </row>
    <row r="478" spans="1:3" x14ac:dyDescent="0.15">
      <c r="A478" t="str">
        <f>IF([1]电力分区!A478="","",[1]电力分区!A478)</f>
        <v/>
      </c>
      <c r="B478" t="str">
        <f>IF([1]电力分区!G478="","",[1]电力分区!G478)</f>
        <v/>
      </c>
      <c r="C478" t="str">
        <f>IF([1]电力分区!L478="","",[1]电力分区!L478)</f>
        <v/>
      </c>
    </row>
    <row r="479" spans="1:3" x14ac:dyDescent="0.15">
      <c r="A479" t="str">
        <f>IF([1]电力分区!A479="","",[1]电力分区!A479)</f>
        <v/>
      </c>
      <c r="B479" t="str">
        <f>IF([1]电力分区!G479="","",[1]电力分区!G479)</f>
        <v/>
      </c>
      <c r="C479" t="str">
        <f>IF([1]电力分区!L479="","",[1]电力分区!L479)</f>
        <v/>
      </c>
    </row>
    <row r="480" spans="1:3" x14ac:dyDescent="0.15">
      <c r="A480" t="str">
        <f>IF([1]电力分区!A480="","",[1]电力分区!A480)</f>
        <v/>
      </c>
      <c r="B480" t="str">
        <f>IF([1]电力分区!G480="","",[1]电力分区!G480)</f>
        <v/>
      </c>
      <c r="C480" t="str">
        <f>IF([1]电力分区!L480="","",[1]电力分区!L480)</f>
        <v/>
      </c>
    </row>
    <row r="481" spans="1:3" x14ac:dyDescent="0.15">
      <c r="A481" t="str">
        <f>IF([1]电力分区!A481="","",[1]电力分区!A481)</f>
        <v/>
      </c>
      <c r="B481" t="str">
        <f>IF([1]电力分区!G481="","",[1]电力分区!G481)</f>
        <v/>
      </c>
      <c r="C481" t="str">
        <f>IF([1]电力分区!L481="","",[1]电力分区!L481)</f>
        <v/>
      </c>
    </row>
    <row r="482" spans="1:3" x14ac:dyDescent="0.15">
      <c r="A482" t="str">
        <f>IF([1]电力分区!A482="","",[1]电力分区!A482)</f>
        <v/>
      </c>
      <c r="B482" t="str">
        <f>IF([1]电力分区!G482="","",[1]电力分区!G482)</f>
        <v/>
      </c>
      <c r="C482" t="str">
        <f>IF([1]电力分区!L482="","",[1]电力分区!L482)</f>
        <v/>
      </c>
    </row>
    <row r="483" spans="1:3" x14ac:dyDescent="0.15">
      <c r="A483" t="str">
        <f>IF([1]电力分区!A483="","",[1]电力分区!A483)</f>
        <v/>
      </c>
      <c r="B483" t="str">
        <f>IF([1]电力分区!G483="","",[1]电力分区!G483)</f>
        <v/>
      </c>
      <c r="C483" t="str">
        <f>IF([1]电力分区!L483="","",[1]电力分区!L483)</f>
        <v/>
      </c>
    </row>
    <row r="484" spans="1:3" x14ac:dyDescent="0.15">
      <c r="A484" t="str">
        <f>IF([1]电力分区!A484="","",[1]电力分区!A484)</f>
        <v/>
      </c>
      <c r="B484" t="str">
        <f>IF([1]电力分区!G484="","",[1]电力分区!G484)</f>
        <v/>
      </c>
      <c r="C484" t="str">
        <f>IF([1]电力分区!L484="","",[1]电力分区!L484)</f>
        <v/>
      </c>
    </row>
    <row r="485" spans="1:3" x14ac:dyDescent="0.15">
      <c r="A485" t="str">
        <f>IF([1]电力分区!A485="","",[1]电力分区!A485)</f>
        <v/>
      </c>
      <c r="B485" t="str">
        <f>IF([1]电力分区!G485="","",[1]电力分区!G485)</f>
        <v/>
      </c>
      <c r="C485" t="str">
        <f>IF([1]电力分区!L485="","",[1]电力分区!L485)</f>
        <v/>
      </c>
    </row>
    <row r="486" spans="1:3" x14ac:dyDescent="0.15">
      <c r="A486" t="str">
        <f>IF([1]电力分区!A486="","",[1]电力分区!A486)</f>
        <v/>
      </c>
      <c r="B486" t="str">
        <f>IF([1]电力分区!G486="","",[1]电力分区!G486)</f>
        <v/>
      </c>
      <c r="C486" t="str">
        <f>IF([1]电力分区!L486="","",[1]电力分区!L486)</f>
        <v/>
      </c>
    </row>
    <row r="487" spans="1:3" x14ac:dyDescent="0.15">
      <c r="A487" t="str">
        <f>IF([1]电力分区!A487="","",[1]电力分区!A487)</f>
        <v/>
      </c>
      <c r="B487" t="str">
        <f>IF([1]电力分区!G487="","",[1]电力分区!G487)</f>
        <v/>
      </c>
      <c r="C487" t="str">
        <f>IF([1]电力分区!L487="","",[1]电力分区!L487)</f>
        <v/>
      </c>
    </row>
    <row r="488" spans="1:3" x14ac:dyDescent="0.15">
      <c r="A488" t="str">
        <f>IF([1]电力分区!A488="","",[1]电力分区!A488)</f>
        <v/>
      </c>
      <c r="B488" t="str">
        <f>IF([1]电力分区!G488="","",[1]电力分区!G488)</f>
        <v/>
      </c>
      <c r="C488" t="str">
        <f>IF([1]电力分区!L488="","",[1]电力分区!L488)</f>
        <v/>
      </c>
    </row>
    <row r="489" spans="1:3" x14ac:dyDescent="0.15">
      <c r="A489" t="str">
        <f>IF([1]电力分区!A489="","",[1]电力分区!A489)</f>
        <v/>
      </c>
      <c r="B489" t="str">
        <f>IF([1]电力分区!G489="","",[1]电力分区!G489)</f>
        <v/>
      </c>
      <c r="C489" t="str">
        <f>IF([1]电力分区!L489="","",[1]电力分区!L489)</f>
        <v/>
      </c>
    </row>
    <row r="490" spans="1:3" x14ac:dyDescent="0.15">
      <c r="A490" t="str">
        <f>IF([1]电力分区!A490="","",[1]电力分区!A490)</f>
        <v/>
      </c>
      <c r="B490" t="str">
        <f>IF([1]电力分区!G490="","",[1]电力分区!G490)</f>
        <v/>
      </c>
      <c r="C490" t="str">
        <f>IF([1]电力分区!L490="","",[1]电力分区!L490)</f>
        <v/>
      </c>
    </row>
    <row r="491" spans="1:3" x14ac:dyDescent="0.15">
      <c r="A491" t="str">
        <f>IF([1]电力分区!A491="","",[1]电力分区!A491)</f>
        <v/>
      </c>
      <c r="B491" t="str">
        <f>IF([1]电力分区!G491="","",[1]电力分区!G491)</f>
        <v/>
      </c>
      <c r="C491" t="str">
        <f>IF([1]电力分区!L491="","",[1]电力分区!L491)</f>
        <v/>
      </c>
    </row>
    <row r="492" spans="1:3" x14ac:dyDescent="0.15">
      <c r="A492" t="str">
        <f>IF([1]电力分区!A492="","",[1]电力分区!A492)</f>
        <v/>
      </c>
      <c r="B492" t="str">
        <f>IF([1]电力分区!G492="","",[1]电力分区!G492)</f>
        <v/>
      </c>
      <c r="C492" t="str">
        <f>IF([1]电力分区!L492="","",[1]电力分区!L492)</f>
        <v/>
      </c>
    </row>
    <row r="493" spans="1:3" x14ac:dyDescent="0.15">
      <c r="A493" t="str">
        <f>IF([1]电力分区!A493="","",[1]电力分区!A493)</f>
        <v/>
      </c>
      <c r="B493" t="str">
        <f>IF([1]电力分区!G493="","",[1]电力分区!G493)</f>
        <v/>
      </c>
      <c r="C493" t="str">
        <f>IF([1]电力分区!L493="","",[1]电力分区!L493)</f>
        <v/>
      </c>
    </row>
    <row r="494" spans="1:3" x14ac:dyDescent="0.15">
      <c r="A494" t="str">
        <f>IF([1]电力分区!A494="","",[1]电力分区!A494)</f>
        <v/>
      </c>
      <c r="B494" t="str">
        <f>IF([1]电力分区!G494="","",[1]电力分区!G494)</f>
        <v/>
      </c>
      <c r="C494" t="str">
        <f>IF([1]电力分区!L494="","",[1]电力分区!L494)</f>
        <v/>
      </c>
    </row>
    <row r="495" spans="1:3" x14ac:dyDescent="0.15">
      <c r="A495" t="str">
        <f>IF([1]电力分区!A495="","",[1]电力分区!A495)</f>
        <v/>
      </c>
      <c r="B495" t="str">
        <f>IF([1]电力分区!G495="","",[1]电力分区!G495)</f>
        <v/>
      </c>
      <c r="C495" t="str">
        <f>IF([1]电力分区!L495="","",[1]电力分区!L495)</f>
        <v/>
      </c>
    </row>
    <row r="496" spans="1:3" x14ac:dyDescent="0.15">
      <c r="A496" t="str">
        <f>IF([1]电力分区!A496="","",[1]电力分区!A496)</f>
        <v/>
      </c>
      <c r="B496" t="str">
        <f>IF([1]电力分区!G496="","",[1]电力分区!G496)</f>
        <v/>
      </c>
      <c r="C496" t="str">
        <f>IF([1]电力分区!L496="","",[1]电力分区!L496)</f>
        <v/>
      </c>
    </row>
    <row r="497" spans="1:3" x14ac:dyDescent="0.15">
      <c r="A497" t="str">
        <f>IF([1]电力分区!A497="","",[1]电力分区!A497)</f>
        <v/>
      </c>
      <c r="B497" t="str">
        <f>IF([1]电力分区!G497="","",[1]电力分区!G497)</f>
        <v/>
      </c>
      <c r="C497" t="str">
        <f>IF([1]电力分区!L497="","",[1]电力分区!L497)</f>
        <v/>
      </c>
    </row>
    <row r="498" spans="1:3" x14ac:dyDescent="0.15">
      <c r="A498" t="str">
        <f>IF([1]电力分区!A498="","",[1]电力分区!A498)</f>
        <v/>
      </c>
      <c r="B498" t="str">
        <f>IF([1]电力分区!G498="","",[1]电力分区!G498)</f>
        <v/>
      </c>
      <c r="C498" t="str">
        <f>IF([1]电力分区!L498="","",[1]电力分区!L498)</f>
        <v/>
      </c>
    </row>
    <row r="499" spans="1:3" x14ac:dyDescent="0.15">
      <c r="A499" t="str">
        <f>IF([1]电力分区!A499="","",[1]电力分区!A499)</f>
        <v/>
      </c>
      <c r="B499" t="str">
        <f>IF([1]电力分区!G499="","",[1]电力分区!G499)</f>
        <v/>
      </c>
      <c r="C499" t="str">
        <f>IF([1]电力分区!L499="","",[1]电力分区!L499)</f>
        <v/>
      </c>
    </row>
    <row r="500" spans="1:3" x14ac:dyDescent="0.15">
      <c r="A500" t="str">
        <f>IF([1]电力分区!A500="","",[1]电力分区!A500)</f>
        <v/>
      </c>
      <c r="B500" t="str">
        <f>IF([1]电力分区!G500="","",[1]电力分区!G500)</f>
        <v/>
      </c>
      <c r="C500" t="str">
        <f>IF([1]电力分区!L500="","",[1]电力分区!L500)</f>
        <v/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表3-6</vt:lpstr>
      <vt:lpstr>表3-7</vt:lpstr>
      <vt:lpstr>表3-10</vt:lpstr>
      <vt:lpstr>表3-11</vt:lpstr>
      <vt:lpstr>表3-13</vt:lpstr>
      <vt:lpstr>交流线路段</vt:lpstr>
      <vt:lpstr>电缆线长度</vt:lpstr>
      <vt:lpstr>架空线长度</vt:lpstr>
      <vt:lpstr>线路</vt:lpstr>
      <vt:lpstr>配网开关（断路器+负荷开关）</vt:lpstr>
      <vt:lpstr>环网柜</vt:lpstr>
      <vt:lpstr>电力分区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2015-02-12T08:57:43Z</dcterms:modified>
</cp:coreProperties>
</file>